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defaultThemeVersion="124226"/>
  <mc:AlternateContent xmlns:mc="http://schemas.openxmlformats.org/markup-compatibility/2006">
    <mc:Choice Requires="x15">
      <x15ac:absPath xmlns:x15ac="http://schemas.microsoft.com/office/spreadsheetml/2010/11/ac" url="S:\Projects\P0284 Development Data Hub\2018 PDF Profile Updates\Notes-Calculations\Recipients\"/>
    </mc:Choice>
  </mc:AlternateContent>
  <xr:revisionPtr revIDLastSave="0" documentId="13_ncr:1_{CCD9E2C8-1AE8-4D12-BF16-48AC2D33B40F}" xr6:coauthVersionLast="34" xr6:coauthVersionMax="34" xr10:uidLastSave="{00000000-0000-0000-0000-000000000000}"/>
  <bookViews>
    <workbookView minimized="1" xWindow="120" yWindow="135" windowWidth="10005" windowHeight="6540" tabRatio="819" activeTab="2" xr2:uid="{00000000-000D-0000-FFFF-FFFF00000000}"/>
  </bookViews>
  <sheets>
    <sheet name="ODA per poor person" sheetId="9" r:id="rId1"/>
    <sheet name="ODA percent GDP" sheetId="11" r:id="rId2"/>
    <sheet name="ODA download raw" sheetId="1" r:id="rId3"/>
    <sheet name="Country names" sheetId="2" r:id="rId4"/>
    <sheet name="ODA total and ex non-transfer" sheetId="4" r:id="rId5"/>
    <sheet name="pop_in_poverty" sheetId="5" r:id="rId6"/>
    <sheet name="GDP constant 2016" sheetId="6" r:id="rId7"/>
  </sheets>
  <externalReferences>
    <externalReference r:id="rId8"/>
    <externalReference r:id="rId9"/>
    <externalReference r:id="rId10"/>
    <externalReference r:id="rId11"/>
  </externalReferences>
  <definedNames>
    <definedName name="_xlnm._FilterDatabase" localSheetId="6" hidden="1">'GDP constant 2016'!$A$3:$U$149</definedName>
    <definedName name="_xlnm._FilterDatabase" localSheetId="2" hidden="1">'ODA download raw'!$A$10:$U$2101</definedName>
    <definedName name="_xlnm._FilterDatabase" localSheetId="0" hidden="1">'ODA per poor person'!$A$9:$U$427</definedName>
    <definedName name="_xlnm._FilterDatabase" localSheetId="1" hidden="1">'ODA percent GDP'!$A$9:$U$427</definedName>
    <definedName name="_xlnm._FilterDatabase" localSheetId="4" hidden="1">'ODA total and ex non-transfer'!$A$9:$U$427</definedName>
    <definedName name="_xlnm._FilterDatabase" localSheetId="5" hidden="1">pop_in_poverty!$A$1:$E$6032</definedName>
  </definedNames>
  <calcPr calcId="179021"/>
</workbook>
</file>

<file path=xl/calcChain.xml><?xml version="1.0" encoding="utf-8"?>
<calcChain xmlns="http://schemas.openxmlformats.org/spreadsheetml/2006/main">
  <c r="Z4" i="6" l="1"/>
  <c r="Z3" i="6"/>
  <c r="Y4" i="6"/>
  <c r="Y5" i="6"/>
  <c r="Y6" i="6"/>
  <c r="Y7" i="6"/>
  <c r="Y8" i="6"/>
  <c r="Y9" i="6"/>
  <c r="Y10" i="6"/>
  <c r="Y11" i="6"/>
  <c r="Y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Y26" i="6"/>
  <c r="Y27" i="6"/>
  <c r="Y28" i="6"/>
  <c r="Y29" i="6"/>
  <c r="Y30" i="6"/>
  <c r="Y31" i="6"/>
  <c r="Y32" i="6"/>
  <c r="Y34" i="6"/>
  <c r="Y35" i="6"/>
  <c r="Y38" i="6"/>
  <c r="Y39" i="6"/>
  <c r="Y40" i="6"/>
  <c r="Y41" i="6"/>
  <c r="Y42" i="6"/>
  <c r="Y43" i="6"/>
  <c r="Y45" i="6"/>
  <c r="Y46" i="6"/>
  <c r="Y47" i="6"/>
  <c r="Y48" i="6"/>
  <c r="Y49" i="6"/>
  <c r="Y50" i="6"/>
  <c r="Y51" i="6"/>
  <c r="Y52" i="6"/>
  <c r="Y53" i="6"/>
  <c r="Y54" i="6"/>
  <c r="Y55" i="6"/>
  <c r="Y56" i="6"/>
  <c r="Y57" i="6"/>
  <c r="Y58" i="6"/>
  <c r="Y59" i="6"/>
  <c r="Y60" i="6"/>
  <c r="Y61" i="6"/>
  <c r="Y62" i="6"/>
  <c r="Y63" i="6"/>
  <c r="Y64" i="6"/>
  <c r="Y65" i="6"/>
  <c r="Y66" i="6"/>
  <c r="Y68" i="6"/>
  <c r="Y69" i="6"/>
  <c r="Y70" i="6"/>
  <c r="Y71" i="6"/>
  <c r="Y72" i="6"/>
  <c r="Y73" i="6"/>
  <c r="Y75" i="6"/>
  <c r="Y76" i="6"/>
  <c r="Y77" i="6"/>
  <c r="Y78" i="6"/>
  <c r="Y79" i="6"/>
  <c r="Y80" i="6"/>
  <c r="Y81" i="6"/>
  <c r="Y82" i="6"/>
  <c r="Y83" i="6"/>
  <c r="Y84" i="6"/>
  <c r="Y85" i="6"/>
  <c r="Y86" i="6"/>
  <c r="Y87" i="6"/>
  <c r="Y88" i="6"/>
  <c r="Y90" i="6"/>
  <c r="Y91" i="6"/>
  <c r="Y92" i="6"/>
  <c r="Y93" i="6"/>
  <c r="Y94" i="6"/>
  <c r="Y95" i="6"/>
  <c r="Y96" i="6"/>
  <c r="Y97" i="6"/>
  <c r="Y98" i="6"/>
  <c r="Y100" i="6"/>
  <c r="Y101" i="6"/>
  <c r="Y102" i="6"/>
  <c r="Y103" i="6"/>
  <c r="Y104" i="6"/>
  <c r="Y105" i="6"/>
  <c r="Y106" i="6"/>
  <c r="Y107" i="6"/>
  <c r="Y108" i="6"/>
  <c r="Y109" i="6"/>
  <c r="Y110" i="6"/>
  <c r="Y111" i="6"/>
  <c r="Y112" i="6"/>
  <c r="Y113" i="6"/>
  <c r="Y114" i="6"/>
  <c r="Y115" i="6"/>
  <c r="Y116" i="6"/>
  <c r="Y118" i="6"/>
  <c r="Y120" i="6"/>
  <c r="Y121" i="6"/>
  <c r="Y122" i="6"/>
  <c r="Y123" i="6"/>
  <c r="Y124" i="6"/>
  <c r="Y126" i="6"/>
  <c r="Y127" i="6"/>
  <c r="Y128" i="6"/>
  <c r="Y129" i="6"/>
  <c r="Y130" i="6"/>
  <c r="Y132" i="6"/>
  <c r="Y133" i="6"/>
  <c r="Y134" i="6"/>
  <c r="Y135" i="6"/>
  <c r="Y136" i="6"/>
  <c r="Y137" i="6"/>
  <c r="Y138" i="6"/>
  <c r="Y139" i="6"/>
  <c r="Y140" i="6"/>
  <c r="Y141" i="6"/>
  <c r="Y143" i="6"/>
  <c r="Y145" i="6"/>
  <c r="Y146" i="6"/>
  <c r="Y147" i="6"/>
  <c r="Y148" i="6"/>
  <c r="Y149" i="6"/>
  <c r="Y3" i="6"/>
  <c r="X152" i="6"/>
  <c r="X149" i="6"/>
  <c r="W149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90" i="6"/>
  <c r="X91" i="6"/>
  <c r="X92" i="6"/>
  <c r="X93" i="6"/>
  <c r="X94" i="6"/>
  <c r="X95" i="6"/>
  <c r="X96" i="6"/>
  <c r="X97" i="6"/>
  <c r="X98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20" i="6"/>
  <c r="X121" i="6"/>
  <c r="X122" i="6"/>
  <c r="X123" i="6"/>
  <c r="X124" i="6"/>
  <c r="X125" i="6"/>
  <c r="X126" i="6"/>
  <c r="X127" i="6"/>
  <c r="X128" i="6"/>
  <c r="X129" i="6"/>
  <c r="X130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5" i="6"/>
  <c r="X146" i="6"/>
  <c r="X147" i="6"/>
  <c r="X148" i="6"/>
  <c r="X3" i="6"/>
  <c r="W4" i="6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90" i="6"/>
  <c r="W91" i="6"/>
  <c r="W92" i="6"/>
  <c r="W93" i="6"/>
  <c r="W94" i="6"/>
  <c r="W95" i="6"/>
  <c r="W96" i="6"/>
  <c r="W97" i="6"/>
  <c r="W98" i="6"/>
  <c r="W100" i="6"/>
  <c r="W101" i="6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20" i="6"/>
  <c r="W121" i="6"/>
  <c r="W122" i="6"/>
  <c r="W123" i="6"/>
  <c r="W124" i="6"/>
  <c r="W125" i="6"/>
  <c r="W126" i="6"/>
  <c r="W127" i="6"/>
  <c r="W128" i="6"/>
  <c r="W129" i="6"/>
  <c r="W130" i="6"/>
  <c r="W132" i="6"/>
  <c r="W133" i="6"/>
  <c r="W134" i="6"/>
  <c r="W135" i="6"/>
  <c r="W136" i="6"/>
  <c r="W137" i="6"/>
  <c r="W138" i="6"/>
  <c r="W139" i="6"/>
  <c r="W140" i="6"/>
  <c r="W141" i="6"/>
  <c r="W142" i="6"/>
  <c r="W143" i="6"/>
  <c r="W145" i="6"/>
  <c r="W146" i="6"/>
  <c r="W147" i="6"/>
  <c r="W148" i="6"/>
  <c r="W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3" i="6"/>
  <c r="V149" i="6" l="1"/>
  <c r="G12" i="11" l="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U16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S22" i="11"/>
  <c r="T22" i="11"/>
  <c r="U22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G54" i="11"/>
  <c r="H54" i="11"/>
  <c r="I54" i="11"/>
  <c r="J54" i="11"/>
  <c r="K54" i="11"/>
  <c r="L54" i="11"/>
  <c r="M54" i="11"/>
  <c r="N54" i="11"/>
  <c r="O54" i="11"/>
  <c r="P54" i="11"/>
  <c r="Q54" i="11"/>
  <c r="R54" i="11"/>
  <c r="S54" i="11"/>
  <c r="T54" i="11"/>
  <c r="U54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U60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S68" i="11"/>
  <c r="T68" i="11"/>
  <c r="U68" i="11"/>
  <c r="G70" i="11"/>
  <c r="H70" i="11"/>
  <c r="I70" i="11"/>
  <c r="J70" i="11"/>
  <c r="K70" i="11"/>
  <c r="L70" i="11"/>
  <c r="M70" i="11"/>
  <c r="N70" i="11"/>
  <c r="O70" i="11"/>
  <c r="P70" i="11"/>
  <c r="Q70" i="11"/>
  <c r="R70" i="11"/>
  <c r="S70" i="11"/>
  <c r="T70" i="11"/>
  <c r="U70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U72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U74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U76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G82" i="11"/>
  <c r="H82" i="11"/>
  <c r="I82" i="11"/>
  <c r="J82" i="11"/>
  <c r="K82" i="11"/>
  <c r="L82" i="11"/>
  <c r="M82" i="11"/>
  <c r="N82" i="11"/>
  <c r="O82" i="11"/>
  <c r="P82" i="11"/>
  <c r="Q82" i="11"/>
  <c r="R82" i="11"/>
  <c r="S82" i="11"/>
  <c r="T82" i="11"/>
  <c r="U82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S84" i="11"/>
  <c r="T84" i="11"/>
  <c r="U84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G88" i="11"/>
  <c r="H88" i="11"/>
  <c r="I88" i="11"/>
  <c r="J88" i="11"/>
  <c r="K88" i="11"/>
  <c r="L88" i="11"/>
  <c r="M88" i="11"/>
  <c r="N88" i="11"/>
  <c r="O88" i="11"/>
  <c r="P88" i="11"/>
  <c r="Q88" i="11"/>
  <c r="R88" i="11"/>
  <c r="S88" i="11"/>
  <c r="T88" i="11"/>
  <c r="U88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U90" i="11"/>
  <c r="G92" i="11"/>
  <c r="H92" i="11"/>
  <c r="I92" i="11"/>
  <c r="J92" i="11"/>
  <c r="K92" i="11"/>
  <c r="L92" i="11"/>
  <c r="M92" i="11"/>
  <c r="N92" i="11"/>
  <c r="O92" i="11"/>
  <c r="P92" i="11"/>
  <c r="Q92" i="11"/>
  <c r="R92" i="11"/>
  <c r="S92" i="11"/>
  <c r="T92" i="11"/>
  <c r="U92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U94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U96" i="11"/>
  <c r="G98" i="11"/>
  <c r="H98" i="11"/>
  <c r="I98" i="11"/>
  <c r="J98" i="11"/>
  <c r="K98" i="11"/>
  <c r="L98" i="11"/>
  <c r="M98" i="11"/>
  <c r="N98" i="11"/>
  <c r="O98" i="11"/>
  <c r="P98" i="11"/>
  <c r="Q98" i="11"/>
  <c r="R98" i="11"/>
  <c r="S98" i="11"/>
  <c r="T98" i="11"/>
  <c r="U98" i="11"/>
  <c r="G100" i="11"/>
  <c r="H100" i="11"/>
  <c r="I100" i="11"/>
  <c r="J100" i="11"/>
  <c r="K100" i="11"/>
  <c r="L100" i="11"/>
  <c r="M100" i="11"/>
  <c r="N100" i="11"/>
  <c r="O100" i="11"/>
  <c r="P100" i="11"/>
  <c r="Q100" i="11"/>
  <c r="R100" i="11"/>
  <c r="S100" i="11"/>
  <c r="T100" i="11"/>
  <c r="U100" i="11"/>
  <c r="G102" i="11"/>
  <c r="H102" i="11"/>
  <c r="I102" i="11"/>
  <c r="J102" i="11"/>
  <c r="K102" i="11"/>
  <c r="L102" i="11"/>
  <c r="M102" i="11"/>
  <c r="N102" i="11"/>
  <c r="O102" i="11"/>
  <c r="P102" i="11"/>
  <c r="Q102" i="11"/>
  <c r="R102" i="11"/>
  <c r="S102" i="11"/>
  <c r="T102" i="11"/>
  <c r="U102" i="11"/>
  <c r="G104" i="11"/>
  <c r="H104" i="11"/>
  <c r="I104" i="11"/>
  <c r="J104" i="11"/>
  <c r="K104" i="11"/>
  <c r="L104" i="11"/>
  <c r="M104" i="11"/>
  <c r="N104" i="11"/>
  <c r="O104" i="11"/>
  <c r="P104" i="11"/>
  <c r="Q104" i="11"/>
  <c r="R104" i="11"/>
  <c r="S104" i="11"/>
  <c r="T104" i="11"/>
  <c r="U104" i="11"/>
  <c r="G106" i="11"/>
  <c r="H106" i="11"/>
  <c r="I106" i="11"/>
  <c r="J106" i="11"/>
  <c r="K106" i="11"/>
  <c r="L106" i="11"/>
  <c r="M106" i="11"/>
  <c r="N106" i="11"/>
  <c r="O106" i="11"/>
  <c r="P106" i="11"/>
  <c r="Q106" i="11"/>
  <c r="R106" i="11"/>
  <c r="S106" i="11"/>
  <c r="T106" i="11"/>
  <c r="U106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U108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U110" i="11"/>
  <c r="G112" i="11"/>
  <c r="H112" i="11"/>
  <c r="I112" i="11"/>
  <c r="J112" i="11"/>
  <c r="K112" i="11"/>
  <c r="L112" i="11"/>
  <c r="M112" i="11"/>
  <c r="N112" i="11"/>
  <c r="O112" i="11"/>
  <c r="P112" i="11"/>
  <c r="Q112" i="11"/>
  <c r="R112" i="11"/>
  <c r="S112" i="11"/>
  <c r="T112" i="11"/>
  <c r="U112" i="11"/>
  <c r="G114" i="11"/>
  <c r="H114" i="11"/>
  <c r="I114" i="11"/>
  <c r="J114" i="11"/>
  <c r="K114" i="11"/>
  <c r="L114" i="11"/>
  <c r="M114" i="11"/>
  <c r="N114" i="11"/>
  <c r="O114" i="11"/>
  <c r="P114" i="11"/>
  <c r="Q114" i="11"/>
  <c r="R114" i="11"/>
  <c r="S114" i="11"/>
  <c r="T114" i="11"/>
  <c r="U114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U116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U118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U120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U122" i="11"/>
  <c r="G124" i="11"/>
  <c r="H124" i="11"/>
  <c r="I124" i="11"/>
  <c r="J124" i="11"/>
  <c r="K124" i="11"/>
  <c r="L124" i="11"/>
  <c r="M124" i="11"/>
  <c r="N124" i="11"/>
  <c r="O124" i="11"/>
  <c r="P124" i="11"/>
  <c r="Q124" i="11"/>
  <c r="R124" i="11"/>
  <c r="S124" i="11"/>
  <c r="T124" i="11"/>
  <c r="U124" i="11"/>
  <c r="G126" i="11"/>
  <c r="H126" i="11"/>
  <c r="I126" i="11"/>
  <c r="J126" i="11"/>
  <c r="K126" i="11"/>
  <c r="L126" i="11"/>
  <c r="M126" i="11"/>
  <c r="N126" i="11"/>
  <c r="O126" i="11"/>
  <c r="P126" i="11"/>
  <c r="Q126" i="11"/>
  <c r="R126" i="11"/>
  <c r="S126" i="11"/>
  <c r="T126" i="11"/>
  <c r="U126" i="11"/>
  <c r="G128" i="11"/>
  <c r="H128" i="11"/>
  <c r="I128" i="11"/>
  <c r="J128" i="11"/>
  <c r="K128" i="11"/>
  <c r="L128" i="11"/>
  <c r="M128" i="11"/>
  <c r="N128" i="11"/>
  <c r="O128" i="11"/>
  <c r="P128" i="11"/>
  <c r="Q128" i="11"/>
  <c r="R128" i="11"/>
  <c r="S128" i="11"/>
  <c r="T128" i="11"/>
  <c r="U128" i="11"/>
  <c r="G130" i="11"/>
  <c r="H130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U130" i="11"/>
  <c r="G132" i="11"/>
  <c r="H132" i="11"/>
  <c r="I132" i="11"/>
  <c r="J132" i="11"/>
  <c r="K132" i="11"/>
  <c r="L132" i="11"/>
  <c r="M132" i="11"/>
  <c r="N132" i="11"/>
  <c r="O132" i="11"/>
  <c r="P132" i="11"/>
  <c r="Q132" i="11"/>
  <c r="R132" i="11"/>
  <c r="S132" i="11"/>
  <c r="T132" i="11"/>
  <c r="U132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U134" i="11"/>
  <c r="G136" i="11"/>
  <c r="H136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U136" i="11"/>
  <c r="G138" i="11"/>
  <c r="H138" i="11"/>
  <c r="I138" i="11"/>
  <c r="J138" i="11"/>
  <c r="K138" i="11"/>
  <c r="L138" i="11"/>
  <c r="M138" i="11"/>
  <c r="N138" i="11"/>
  <c r="O138" i="11"/>
  <c r="P138" i="11"/>
  <c r="Q138" i="11"/>
  <c r="R138" i="11"/>
  <c r="S138" i="11"/>
  <c r="T138" i="11"/>
  <c r="U138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U140" i="11"/>
  <c r="G142" i="11"/>
  <c r="H142" i="11"/>
  <c r="I142" i="11"/>
  <c r="J142" i="11"/>
  <c r="K142" i="11"/>
  <c r="L142" i="11"/>
  <c r="M142" i="11"/>
  <c r="N142" i="11"/>
  <c r="O142" i="11"/>
  <c r="P142" i="11"/>
  <c r="Q142" i="11"/>
  <c r="R142" i="11"/>
  <c r="S142" i="11"/>
  <c r="T142" i="11"/>
  <c r="U142" i="11"/>
  <c r="G144" i="11"/>
  <c r="H144" i="11"/>
  <c r="I144" i="11"/>
  <c r="J144" i="11"/>
  <c r="K144" i="11"/>
  <c r="L144" i="11"/>
  <c r="M144" i="11"/>
  <c r="N144" i="11"/>
  <c r="O144" i="11"/>
  <c r="P144" i="11"/>
  <c r="Q144" i="11"/>
  <c r="R144" i="11"/>
  <c r="S144" i="11"/>
  <c r="T144" i="11"/>
  <c r="U144" i="11"/>
  <c r="G146" i="11"/>
  <c r="H146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U146" i="11"/>
  <c r="G148" i="11"/>
  <c r="H148" i="11"/>
  <c r="I148" i="11"/>
  <c r="J148" i="11"/>
  <c r="K148" i="11"/>
  <c r="L148" i="11"/>
  <c r="M148" i="11"/>
  <c r="N148" i="11"/>
  <c r="O148" i="11"/>
  <c r="P148" i="11"/>
  <c r="Q148" i="11"/>
  <c r="R148" i="11"/>
  <c r="S148" i="11"/>
  <c r="T148" i="11"/>
  <c r="U148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U150" i="11"/>
  <c r="G152" i="11"/>
  <c r="H152" i="11"/>
  <c r="I152" i="11"/>
  <c r="J152" i="11"/>
  <c r="K152" i="11"/>
  <c r="L152" i="11"/>
  <c r="M152" i="11"/>
  <c r="N152" i="11"/>
  <c r="O152" i="11"/>
  <c r="P152" i="11"/>
  <c r="Q152" i="11"/>
  <c r="R152" i="11"/>
  <c r="S152" i="11"/>
  <c r="T152" i="11"/>
  <c r="U152" i="11"/>
  <c r="G154" i="11"/>
  <c r="H154" i="11"/>
  <c r="I154" i="11"/>
  <c r="J154" i="11"/>
  <c r="K154" i="11"/>
  <c r="L154" i="11"/>
  <c r="M154" i="11"/>
  <c r="N154" i="11"/>
  <c r="O154" i="11"/>
  <c r="P154" i="11"/>
  <c r="Q154" i="11"/>
  <c r="R154" i="11"/>
  <c r="S154" i="11"/>
  <c r="T154" i="11"/>
  <c r="U154" i="1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S156" i="11"/>
  <c r="T156" i="11"/>
  <c r="U156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T158" i="11"/>
  <c r="U158" i="11"/>
  <c r="G160" i="11"/>
  <c r="H160" i="11"/>
  <c r="I160" i="11"/>
  <c r="J160" i="11"/>
  <c r="K160" i="11"/>
  <c r="L160" i="11"/>
  <c r="M160" i="11"/>
  <c r="N160" i="11"/>
  <c r="O160" i="11"/>
  <c r="P160" i="11"/>
  <c r="Q160" i="11"/>
  <c r="R160" i="11"/>
  <c r="S160" i="11"/>
  <c r="T160" i="11"/>
  <c r="U160" i="11"/>
  <c r="G162" i="11"/>
  <c r="H162" i="11"/>
  <c r="I162" i="11"/>
  <c r="J162" i="11"/>
  <c r="K162" i="11"/>
  <c r="L162" i="11"/>
  <c r="M162" i="11"/>
  <c r="N162" i="11"/>
  <c r="O162" i="11"/>
  <c r="P162" i="11"/>
  <c r="Q162" i="11"/>
  <c r="R162" i="11"/>
  <c r="S162" i="11"/>
  <c r="T162" i="11"/>
  <c r="U162" i="11"/>
  <c r="G164" i="11"/>
  <c r="H164" i="11"/>
  <c r="I164" i="11"/>
  <c r="J164" i="11"/>
  <c r="K164" i="11"/>
  <c r="L164" i="11"/>
  <c r="M164" i="11"/>
  <c r="N164" i="11"/>
  <c r="O164" i="11"/>
  <c r="P164" i="11"/>
  <c r="Q164" i="11"/>
  <c r="R164" i="11"/>
  <c r="S164" i="11"/>
  <c r="T164" i="11"/>
  <c r="U164" i="11"/>
  <c r="G166" i="11"/>
  <c r="H166" i="11"/>
  <c r="I166" i="11"/>
  <c r="J166" i="11"/>
  <c r="K166" i="11"/>
  <c r="L166" i="11"/>
  <c r="M166" i="11"/>
  <c r="N166" i="11"/>
  <c r="O166" i="11"/>
  <c r="P166" i="11"/>
  <c r="Q166" i="11"/>
  <c r="R166" i="11"/>
  <c r="S166" i="11"/>
  <c r="T166" i="11"/>
  <c r="U166" i="11"/>
  <c r="G168" i="11"/>
  <c r="H168" i="11"/>
  <c r="I168" i="11"/>
  <c r="J168" i="11"/>
  <c r="K168" i="11"/>
  <c r="L168" i="11"/>
  <c r="M168" i="11"/>
  <c r="N168" i="11"/>
  <c r="O168" i="11"/>
  <c r="P168" i="11"/>
  <c r="Q168" i="11"/>
  <c r="R168" i="11"/>
  <c r="S168" i="11"/>
  <c r="T168" i="11"/>
  <c r="U168" i="11"/>
  <c r="G170" i="11"/>
  <c r="H170" i="11"/>
  <c r="I170" i="11"/>
  <c r="J170" i="11"/>
  <c r="K170" i="11"/>
  <c r="L170" i="11"/>
  <c r="M170" i="11"/>
  <c r="N170" i="11"/>
  <c r="O170" i="11"/>
  <c r="P170" i="11"/>
  <c r="Q170" i="11"/>
  <c r="R170" i="11"/>
  <c r="S170" i="11"/>
  <c r="T170" i="11"/>
  <c r="U170" i="11"/>
  <c r="G172" i="11"/>
  <c r="H172" i="11"/>
  <c r="I172" i="11"/>
  <c r="J172" i="11"/>
  <c r="K172" i="11"/>
  <c r="L172" i="11"/>
  <c r="M172" i="11"/>
  <c r="N172" i="11"/>
  <c r="O172" i="11"/>
  <c r="P172" i="11"/>
  <c r="Q172" i="11"/>
  <c r="R172" i="11"/>
  <c r="S172" i="11"/>
  <c r="T172" i="11"/>
  <c r="U172" i="11"/>
  <c r="G174" i="11"/>
  <c r="H174" i="11"/>
  <c r="I174" i="11"/>
  <c r="J174" i="11"/>
  <c r="K174" i="11"/>
  <c r="L174" i="11"/>
  <c r="M174" i="11"/>
  <c r="N174" i="11"/>
  <c r="O174" i="11"/>
  <c r="P174" i="11"/>
  <c r="Q174" i="11"/>
  <c r="R174" i="11"/>
  <c r="S174" i="11"/>
  <c r="T174" i="11"/>
  <c r="U174" i="11"/>
  <c r="G176" i="11"/>
  <c r="H176" i="11"/>
  <c r="I176" i="11"/>
  <c r="J176" i="11"/>
  <c r="K176" i="11"/>
  <c r="L176" i="11"/>
  <c r="M176" i="11"/>
  <c r="N176" i="11"/>
  <c r="O176" i="11"/>
  <c r="P176" i="11"/>
  <c r="Q176" i="11"/>
  <c r="R176" i="11"/>
  <c r="S176" i="11"/>
  <c r="T176" i="11"/>
  <c r="U176" i="11"/>
  <c r="G178" i="11"/>
  <c r="H178" i="11"/>
  <c r="I178" i="11"/>
  <c r="J178" i="11"/>
  <c r="K178" i="11"/>
  <c r="L178" i="11"/>
  <c r="M178" i="11"/>
  <c r="N178" i="11"/>
  <c r="O178" i="11"/>
  <c r="P178" i="11"/>
  <c r="Q178" i="11"/>
  <c r="R178" i="11"/>
  <c r="S178" i="11"/>
  <c r="T178" i="11"/>
  <c r="U178" i="11"/>
  <c r="G180" i="11"/>
  <c r="H180" i="11"/>
  <c r="I180" i="11"/>
  <c r="J180" i="11"/>
  <c r="K180" i="11"/>
  <c r="L180" i="11"/>
  <c r="M180" i="11"/>
  <c r="N180" i="11"/>
  <c r="O180" i="11"/>
  <c r="P180" i="11"/>
  <c r="Q180" i="11"/>
  <c r="R180" i="11"/>
  <c r="S180" i="11"/>
  <c r="T180" i="11"/>
  <c r="U180" i="11"/>
  <c r="G182" i="11"/>
  <c r="H182" i="11"/>
  <c r="I182" i="11"/>
  <c r="J182" i="11"/>
  <c r="K182" i="11"/>
  <c r="L182" i="11"/>
  <c r="M182" i="11"/>
  <c r="N182" i="11"/>
  <c r="O182" i="11"/>
  <c r="P182" i="11"/>
  <c r="Q182" i="11"/>
  <c r="R182" i="11"/>
  <c r="S182" i="11"/>
  <c r="T182" i="11"/>
  <c r="U182" i="11"/>
  <c r="G184" i="11"/>
  <c r="H184" i="11"/>
  <c r="I184" i="11"/>
  <c r="J184" i="11"/>
  <c r="K184" i="11"/>
  <c r="L184" i="11"/>
  <c r="M184" i="11"/>
  <c r="N184" i="11"/>
  <c r="O184" i="11"/>
  <c r="P184" i="11"/>
  <c r="Q184" i="11"/>
  <c r="R184" i="11"/>
  <c r="S184" i="11"/>
  <c r="T184" i="11"/>
  <c r="U184" i="11"/>
  <c r="G186" i="11"/>
  <c r="H186" i="11"/>
  <c r="I186" i="11"/>
  <c r="J186" i="11"/>
  <c r="K186" i="11"/>
  <c r="L186" i="11"/>
  <c r="M186" i="11"/>
  <c r="N186" i="11"/>
  <c r="O186" i="11"/>
  <c r="P186" i="11"/>
  <c r="Q186" i="11"/>
  <c r="R186" i="11"/>
  <c r="S186" i="11"/>
  <c r="T186" i="11"/>
  <c r="U186" i="11"/>
  <c r="G188" i="11"/>
  <c r="H188" i="11"/>
  <c r="I188" i="11"/>
  <c r="J188" i="11"/>
  <c r="K188" i="11"/>
  <c r="L188" i="11"/>
  <c r="M188" i="11"/>
  <c r="N188" i="11"/>
  <c r="O188" i="11"/>
  <c r="P188" i="11"/>
  <c r="Q188" i="11"/>
  <c r="R188" i="11"/>
  <c r="S188" i="11"/>
  <c r="T188" i="11"/>
  <c r="U188" i="11"/>
  <c r="G190" i="11"/>
  <c r="H190" i="11"/>
  <c r="I190" i="11"/>
  <c r="J190" i="11"/>
  <c r="K190" i="11"/>
  <c r="L190" i="11"/>
  <c r="M190" i="11"/>
  <c r="N190" i="11"/>
  <c r="O190" i="11"/>
  <c r="P190" i="11"/>
  <c r="Q190" i="11"/>
  <c r="R190" i="11"/>
  <c r="S190" i="11"/>
  <c r="T190" i="11"/>
  <c r="U190" i="11"/>
  <c r="G192" i="11"/>
  <c r="H192" i="11"/>
  <c r="I192" i="11"/>
  <c r="J192" i="11"/>
  <c r="K192" i="11"/>
  <c r="L192" i="11"/>
  <c r="M192" i="11"/>
  <c r="N192" i="11"/>
  <c r="O192" i="11"/>
  <c r="P192" i="11"/>
  <c r="Q192" i="11"/>
  <c r="R192" i="11"/>
  <c r="S192" i="11"/>
  <c r="T192" i="11"/>
  <c r="U192" i="11"/>
  <c r="G194" i="11"/>
  <c r="H194" i="11"/>
  <c r="I194" i="11"/>
  <c r="J194" i="11"/>
  <c r="K194" i="11"/>
  <c r="L194" i="11"/>
  <c r="M194" i="11"/>
  <c r="N194" i="11"/>
  <c r="O194" i="11"/>
  <c r="P194" i="11"/>
  <c r="Q194" i="11"/>
  <c r="R194" i="11"/>
  <c r="S194" i="11"/>
  <c r="T194" i="11"/>
  <c r="U194" i="11"/>
  <c r="G196" i="11"/>
  <c r="H196" i="11"/>
  <c r="I196" i="11"/>
  <c r="J196" i="11"/>
  <c r="K196" i="11"/>
  <c r="L196" i="11"/>
  <c r="M196" i="11"/>
  <c r="N196" i="11"/>
  <c r="O196" i="11"/>
  <c r="P196" i="11"/>
  <c r="Q196" i="11"/>
  <c r="R196" i="11"/>
  <c r="S196" i="11"/>
  <c r="T196" i="11"/>
  <c r="U196" i="11"/>
  <c r="G198" i="11"/>
  <c r="H198" i="11"/>
  <c r="I198" i="11"/>
  <c r="J198" i="11"/>
  <c r="K198" i="11"/>
  <c r="L198" i="11"/>
  <c r="M198" i="11"/>
  <c r="N198" i="11"/>
  <c r="O198" i="11"/>
  <c r="P198" i="11"/>
  <c r="Q198" i="11"/>
  <c r="R198" i="11"/>
  <c r="S198" i="11"/>
  <c r="T198" i="11"/>
  <c r="U198" i="11"/>
  <c r="G200" i="11"/>
  <c r="H200" i="11"/>
  <c r="I200" i="11"/>
  <c r="J200" i="11"/>
  <c r="K200" i="11"/>
  <c r="L200" i="11"/>
  <c r="M200" i="11"/>
  <c r="N200" i="11"/>
  <c r="O200" i="11"/>
  <c r="P200" i="11"/>
  <c r="Q200" i="11"/>
  <c r="R200" i="11"/>
  <c r="S200" i="11"/>
  <c r="T200" i="11"/>
  <c r="U200" i="11"/>
  <c r="G202" i="11"/>
  <c r="H202" i="11"/>
  <c r="I202" i="11"/>
  <c r="J202" i="11"/>
  <c r="K202" i="11"/>
  <c r="L202" i="11"/>
  <c r="M202" i="11"/>
  <c r="N202" i="11"/>
  <c r="O202" i="11"/>
  <c r="P202" i="11"/>
  <c r="Q202" i="11"/>
  <c r="R202" i="11"/>
  <c r="S202" i="11"/>
  <c r="T202" i="11"/>
  <c r="U202" i="11"/>
  <c r="G204" i="11"/>
  <c r="H204" i="11"/>
  <c r="I204" i="11"/>
  <c r="J204" i="11"/>
  <c r="K204" i="11"/>
  <c r="L204" i="11"/>
  <c r="M204" i="11"/>
  <c r="N204" i="11"/>
  <c r="O204" i="11"/>
  <c r="P204" i="11"/>
  <c r="Q204" i="11"/>
  <c r="R204" i="11"/>
  <c r="S204" i="11"/>
  <c r="T204" i="11"/>
  <c r="U204" i="11"/>
  <c r="G206" i="11"/>
  <c r="H206" i="11"/>
  <c r="I206" i="11"/>
  <c r="J206" i="11"/>
  <c r="K206" i="11"/>
  <c r="L206" i="11"/>
  <c r="M206" i="11"/>
  <c r="N206" i="11"/>
  <c r="O206" i="11"/>
  <c r="P206" i="11"/>
  <c r="Q206" i="11"/>
  <c r="R206" i="11"/>
  <c r="S206" i="11"/>
  <c r="T206" i="11"/>
  <c r="U206" i="11"/>
  <c r="G208" i="11"/>
  <c r="H208" i="11"/>
  <c r="I208" i="11"/>
  <c r="J208" i="11"/>
  <c r="K208" i="11"/>
  <c r="L208" i="11"/>
  <c r="M208" i="11"/>
  <c r="N208" i="11"/>
  <c r="O208" i="11"/>
  <c r="P208" i="11"/>
  <c r="Q208" i="11"/>
  <c r="R208" i="11"/>
  <c r="S208" i="11"/>
  <c r="T208" i="11"/>
  <c r="U208" i="11"/>
  <c r="G210" i="11"/>
  <c r="H210" i="11"/>
  <c r="I210" i="11"/>
  <c r="J210" i="11"/>
  <c r="K210" i="11"/>
  <c r="L210" i="11"/>
  <c r="M210" i="11"/>
  <c r="N210" i="11"/>
  <c r="O210" i="11"/>
  <c r="P210" i="11"/>
  <c r="Q210" i="11"/>
  <c r="R210" i="11"/>
  <c r="S210" i="11"/>
  <c r="T210" i="11"/>
  <c r="U210" i="11"/>
  <c r="G212" i="11"/>
  <c r="H212" i="11"/>
  <c r="I212" i="11"/>
  <c r="J212" i="11"/>
  <c r="K212" i="11"/>
  <c r="L212" i="11"/>
  <c r="M212" i="11"/>
  <c r="N212" i="11"/>
  <c r="O212" i="11"/>
  <c r="P212" i="11"/>
  <c r="Q212" i="11"/>
  <c r="R212" i="11"/>
  <c r="S212" i="11"/>
  <c r="T212" i="11"/>
  <c r="U212" i="11"/>
  <c r="G214" i="11"/>
  <c r="H214" i="11"/>
  <c r="I214" i="11"/>
  <c r="J214" i="11"/>
  <c r="K214" i="11"/>
  <c r="L214" i="11"/>
  <c r="M214" i="11"/>
  <c r="N214" i="11"/>
  <c r="O214" i="11"/>
  <c r="P214" i="11"/>
  <c r="Q214" i="11"/>
  <c r="R214" i="11"/>
  <c r="S214" i="11"/>
  <c r="T214" i="11"/>
  <c r="U214" i="11"/>
  <c r="G216" i="11"/>
  <c r="H216" i="11"/>
  <c r="I216" i="11"/>
  <c r="J216" i="11"/>
  <c r="K216" i="11"/>
  <c r="L216" i="11"/>
  <c r="M216" i="11"/>
  <c r="N216" i="11"/>
  <c r="O216" i="11"/>
  <c r="P216" i="11"/>
  <c r="Q216" i="11"/>
  <c r="R216" i="11"/>
  <c r="S216" i="11"/>
  <c r="T216" i="11"/>
  <c r="U216" i="11"/>
  <c r="G218" i="11"/>
  <c r="H218" i="11"/>
  <c r="I218" i="11"/>
  <c r="J218" i="11"/>
  <c r="K218" i="11"/>
  <c r="L218" i="11"/>
  <c r="M218" i="11"/>
  <c r="N218" i="11"/>
  <c r="O218" i="11"/>
  <c r="P218" i="11"/>
  <c r="Q218" i="11"/>
  <c r="R218" i="11"/>
  <c r="S218" i="11"/>
  <c r="T218" i="11"/>
  <c r="U218" i="11"/>
  <c r="G220" i="11"/>
  <c r="H220" i="11"/>
  <c r="I220" i="11"/>
  <c r="J220" i="11"/>
  <c r="K220" i="11"/>
  <c r="L220" i="11"/>
  <c r="M220" i="11"/>
  <c r="N220" i="11"/>
  <c r="O220" i="11"/>
  <c r="P220" i="11"/>
  <c r="Q220" i="11"/>
  <c r="R220" i="11"/>
  <c r="S220" i="11"/>
  <c r="T220" i="11"/>
  <c r="U220" i="11"/>
  <c r="G222" i="11"/>
  <c r="H222" i="11"/>
  <c r="I222" i="11"/>
  <c r="J222" i="11"/>
  <c r="K222" i="11"/>
  <c r="L222" i="11"/>
  <c r="M222" i="11"/>
  <c r="N222" i="11"/>
  <c r="O222" i="11"/>
  <c r="P222" i="11"/>
  <c r="Q222" i="11"/>
  <c r="R222" i="11"/>
  <c r="S222" i="11"/>
  <c r="T222" i="11"/>
  <c r="U222" i="11"/>
  <c r="G224" i="11"/>
  <c r="H224" i="11"/>
  <c r="I224" i="11"/>
  <c r="J224" i="11"/>
  <c r="K224" i="11"/>
  <c r="L224" i="11"/>
  <c r="M224" i="11"/>
  <c r="N224" i="11"/>
  <c r="O224" i="11"/>
  <c r="P224" i="11"/>
  <c r="Q224" i="11"/>
  <c r="R224" i="11"/>
  <c r="S224" i="11"/>
  <c r="T224" i="11"/>
  <c r="U224" i="11"/>
  <c r="G226" i="11"/>
  <c r="H226" i="11"/>
  <c r="I226" i="11"/>
  <c r="J226" i="11"/>
  <c r="K226" i="11"/>
  <c r="L226" i="11"/>
  <c r="M226" i="11"/>
  <c r="N226" i="11"/>
  <c r="O226" i="11"/>
  <c r="P226" i="11"/>
  <c r="Q226" i="11"/>
  <c r="R226" i="11"/>
  <c r="S226" i="11"/>
  <c r="T226" i="11"/>
  <c r="U226" i="11"/>
  <c r="G228" i="11"/>
  <c r="H228" i="11"/>
  <c r="I228" i="11"/>
  <c r="J228" i="11"/>
  <c r="K228" i="11"/>
  <c r="L228" i="11"/>
  <c r="M228" i="11"/>
  <c r="N228" i="11"/>
  <c r="O228" i="11"/>
  <c r="P228" i="11"/>
  <c r="Q228" i="11"/>
  <c r="R228" i="11"/>
  <c r="S228" i="11"/>
  <c r="T228" i="11"/>
  <c r="U228" i="11"/>
  <c r="G230" i="11"/>
  <c r="H230" i="11"/>
  <c r="I230" i="11"/>
  <c r="J230" i="11"/>
  <c r="K230" i="11"/>
  <c r="L230" i="11"/>
  <c r="M230" i="11"/>
  <c r="N230" i="11"/>
  <c r="O230" i="11"/>
  <c r="P230" i="11"/>
  <c r="Q230" i="11"/>
  <c r="R230" i="11"/>
  <c r="S230" i="11"/>
  <c r="T230" i="11"/>
  <c r="U230" i="11"/>
  <c r="G232" i="11"/>
  <c r="H232" i="11"/>
  <c r="I232" i="11"/>
  <c r="J232" i="11"/>
  <c r="K232" i="11"/>
  <c r="L232" i="11"/>
  <c r="M232" i="11"/>
  <c r="N232" i="11"/>
  <c r="O232" i="11"/>
  <c r="P232" i="11"/>
  <c r="Q232" i="11"/>
  <c r="R232" i="11"/>
  <c r="S232" i="11"/>
  <c r="T232" i="11"/>
  <c r="U232" i="11"/>
  <c r="G234" i="11"/>
  <c r="H234" i="11"/>
  <c r="I234" i="11"/>
  <c r="J234" i="11"/>
  <c r="K234" i="11"/>
  <c r="L234" i="11"/>
  <c r="M234" i="11"/>
  <c r="N234" i="11"/>
  <c r="O234" i="11"/>
  <c r="P234" i="11"/>
  <c r="Q234" i="11"/>
  <c r="R234" i="11"/>
  <c r="S234" i="11"/>
  <c r="T234" i="11"/>
  <c r="U234" i="11"/>
  <c r="G236" i="11"/>
  <c r="H236" i="11"/>
  <c r="I236" i="11"/>
  <c r="J236" i="11"/>
  <c r="K236" i="11"/>
  <c r="L236" i="11"/>
  <c r="M236" i="11"/>
  <c r="N236" i="11"/>
  <c r="O236" i="11"/>
  <c r="P236" i="11"/>
  <c r="Q236" i="11"/>
  <c r="R236" i="11"/>
  <c r="S236" i="11"/>
  <c r="T236" i="11"/>
  <c r="U236" i="11"/>
  <c r="G238" i="11"/>
  <c r="H238" i="11"/>
  <c r="I238" i="11"/>
  <c r="J238" i="11"/>
  <c r="K238" i="11"/>
  <c r="L238" i="11"/>
  <c r="M238" i="11"/>
  <c r="N238" i="11"/>
  <c r="O238" i="11"/>
  <c r="P238" i="11"/>
  <c r="Q238" i="11"/>
  <c r="R238" i="11"/>
  <c r="S238" i="11"/>
  <c r="T238" i="11"/>
  <c r="U238" i="11"/>
  <c r="G240" i="11"/>
  <c r="H240" i="11"/>
  <c r="I240" i="11"/>
  <c r="J240" i="11"/>
  <c r="K240" i="11"/>
  <c r="L240" i="11"/>
  <c r="M240" i="11"/>
  <c r="N240" i="11"/>
  <c r="O240" i="11"/>
  <c r="P240" i="11"/>
  <c r="Q240" i="11"/>
  <c r="R240" i="11"/>
  <c r="S240" i="11"/>
  <c r="T240" i="11"/>
  <c r="U240" i="11"/>
  <c r="G242" i="11"/>
  <c r="H242" i="11"/>
  <c r="I242" i="11"/>
  <c r="J242" i="11"/>
  <c r="K242" i="11"/>
  <c r="L242" i="11"/>
  <c r="M242" i="11"/>
  <c r="N242" i="11"/>
  <c r="O242" i="11"/>
  <c r="P242" i="11"/>
  <c r="Q242" i="11"/>
  <c r="R242" i="11"/>
  <c r="S242" i="11"/>
  <c r="T242" i="11"/>
  <c r="U242" i="11"/>
  <c r="G244" i="11"/>
  <c r="H244" i="11"/>
  <c r="I244" i="11"/>
  <c r="J244" i="11"/>
  <c r="K244" i="11"/>
  <c r="L244" i="11"/>
  <c r="M244" i="11"/>
  <c r="N244" i="11"/>
  <c r="O244" i="11"/>
  <c r="P244" i="11"/>
  <c r="Q244" i="11"/>
  <c r="R244" i="11"/>
  <c r="S244" i="11"/>
  <c r="T244" i="11"/>
  <c r="U244" i="11"/>
  <c r="G246" i="11"/>
  <c r="H246" i="11"/>
  <c r="I246" i="11"/>
  <c r="J246" i="11"/>
  <c r="K246" i="11"/>
  <c r="L246" i="11"/>
  <c r="M246" i="11"/>
  <c r="N246" i="11"/>
  <c r="O246" i="11"/>
  <c r="P246" i="11"/>
  <c r="Q246" i="11"/>
  <c r="R246" i="11"/>
  <c r="S246" i="11"/>
  <c r="T246" i="11"/>
  <c r="U246" i="11"/>
  <c r="G248" i="11"/>
  <c r="H248" i="11"/>
  <c r="I248" i="11"/>
  <c r="J248" i="11"/>
  <c r="K248" i="11"/>
  <c r="L248" i="11"/>
  <c r="M248" i="11"/>
  <c r="N248" i="11"/>
  <c r="O248" i="11"/>
  <c r="P248" i="11"/>
  <c r="Q248" i="11"/>
  <c r="R248" i="11"/>
  <c r="S248" i="11"/>
  <c r="T248" i="11"/>
  <c r="U248" i="11"/>
  <c r="G250" i="11"/>
  <c r="H250" i="11"/>
  <c r="I250" i="11"/>
  <c r="J250" i="11"/>
  <c r="K250" i="11"/>
  <c r="L250" i="11"/>
  <c r="M250" i="11"/>
  <c r="N250" i="11"/>
  <c r="O250" i="11"/>
  <c r="P250" i="11"/>
  <c r="Q250" i="11"/>
  <c r="R250" i="11"/>
  <c r="S250" i="11"/>
  <c r="T250" i="11"/>
  <c r="U250" i="11"/>
  <c r="G252" i="11"/>
  <c r="H252" i="11"/>
  <c r="I252" i="11"/>
  <c r="J252" i="11"/>
  <c r="K252" i="11"/>
  <c r="L252" i="11"/>
  <c r="M252" i="11"/>
  <c r="N252" i="11"/>
  <c r="O252" i="11"/>
  <c r="P252" i="11"/>
  <c r="Q252" i="11"/>
  <c r="R252" i="11"/>
  <c r="S252" i="11"/>
  <c r="T252" i="11"/>
  <c r="U252" i="11"/>
  <c r="G254" i="11"/>
  <c r="H254" i="11"/>
  <c r="I254" i="11"/>
  <c r="J254" i="11"/>
  <c r="K254" i="11"/>
  <c r="L254" i="11"/>
  <c r="M254" i="11"/>
  <c r="N254" i="11"/>
  <c r="O254" i="11"/>
  <c r="P254" i="11"/>
  <c r="Q254" i="11"/>
  <c r="R254" i="11"/>
  <c r="S254" i="11"/>
  <c r="T254" i="11"/>
  <c r="U254" i="11"/>
  <c r="G256" i="11"/>
  <c r="H256" i="11"/>
  <c r="I256" i="11"/>
  <c r="J256" i="11"/>
  <c r="K256" i="11"/>
  <c r="L256" i="11"/>
  <c r="M256" i="11"/>
  <c r="N256" i="11"/>
  <c r="O256" i="11"/>
  <c r="P256" i="11"/>
  <c r="Q256" i="11"/>
  <c r="R256" i="11"/>
  <c r="S256" i="11"/>
  <c r="T256" i="11"/>
  <c r="U256" i="11"/>
  <c r="G258" i="11"/>
  <c r="H258" i="11"/>
  <c r="I258" i="11"/>
  <c r="J258" i="11"/>
  <c r="K258" i="11"/>
  <c r="L258" i="11"/>
  <c r="M258" i="11"/>
  <c r="N258" i="11"/>
  <c r="O258" i="11"/>
  <c r="P258" i="11"/>
  <c r="Q258" i="11"/>
  <c r="R258" i="11"/>
  <c r="S258" i="11"/>
  <c r="T258" i="11"/>
  <c r="U258" i="11"/>
  <c r="G260" i="11"/>
  <c r="H260" i="11"/>
  <c r="I260" i="11"/>
  <c r="J260" i="11"/>
  <c r="K260" i="11"/>
  <c r="L260" i="11"/>
  <c r="M260" i="11"/>
  <c r="N260" i="11"/>
  <c r="O260" i="11"/>
  <c r="P260" i="11"/>
  <c r="Q260" i="11"/>
  <c r="R260" i="11"/>
  <c r="S260" i="11"/>
  <c r="T260" i="11"/>
  <c r="U260" i="11"/>
  <c r="G262" i="11"/>
  <c r="H262" i="11"/>
  <c r="I262" i="11"/>
  <c r="J262" i="11"/>
  <c r="K262" i="11"/>
  <c r="L262" i="11"/>
  <c r="M262" i="11"/>
  <c r="N262" i="11"/>
  <c r="O262" i="11"/>
  <c r="P262" i="11"/>
  <c r="Q262" i="11"/>
  <c r="R262" i="11"/>
  <c r="S262" i="11"/>
  <c r="T262" i="11"/>
  <c r="U262" i="11"/>
  <c r="G264" i="11"/>
  <c r="H264" i="11"/>
  <c r="I264" i="11"/>
  <c r="J264" i="11"/>
  <c r="K264" i="11"/>
  <c r="L264" i="11"/>
  <c r="M264" i="11"/>
  <c r="N264" i="11"/>
  <c r="O264" i="11"/>
  <c r="P264" i="11"/>
  <c r="Q264" i="11"/>
  <c r="R264" i="11"/>
  <c r="S264" i="11"/>
  <c r="T264" i="11"/>
  <c r="U264" i="11"/>
  <c r="G266" i="11"/>
  <c r="H266" i="11"/>
  <c r="I266" i="11"/>
  <c r="J266" i="11"/>
  <c r="K266" i="11"/>
  <c r="L266" i="11"/>
  <c r="M266" i="11"/>
  <c r="N266" i="11"/>
  <c r="O266" i="11"/>
  <c r="P266" i="11"/>
  <c r="Q266" i="11"/>
  <c r="R266" i="11"/>
  <c r="S266" i="11"/>
  <c r="T266" i="11"/>
  <c r="U266" i="11"/>
  <c r="G268" i="11"/>
  <c r="H268" i="11"/>
  <c r="I268" i="11"/>
  <c r="J268" i="11"/>
  <c r="K268" i="11"/>
  <c r="L268" i="11"/>
  <c r="M268" i="11"/>
  <c r="N268" i="11"/>
  <c r="O268" i="11"/>
  <c r="P268" i="11"/>
  <c r="Q268" i="11"/>
  <c r="R268" i="11"/>
  <c r="S268" i="11"/>
  <c r="T268" i="11"/>
  <c r="U268" i="11"/>
  <c r="G270" i="11"/>
  <c r="H270" i="11"/>
  <c r="I270" i="11"/>
  <c r="J270" i="11"/>
  <c r="K270" i="11"/>
  <c r="L270" i="11"/>
  <c r="M270" i="11"/>
  <c r="N270" i="11"/>
  <c r="O270" i="11"/>
  <c r="P270" i="11"/>
  <c r="Q270" i="11"/>
  <c r="R270" i="11"/>
  <c r="S270" i="11"/>
  <c r="T270" i="11"/>
  <c r="U270" i="11"/>
  <c r="G272" i="11"/>
  <c r="H272" i="11"/>
  <c r="I272" i="11"/>
  <c r="J272" i="11"/>
  <c r="K272" i="11"/>
  <c r="L272" i="11"/>
  <c r="M272" i="11"/>
  <c r="N272" i="11"/>
  <c r="O272" i="11"/>
  <c r="P272" i="11"/>
  <c r="Q272" i="11"/>
  <c r="R272" i="11"/>
  <c r="S272" i="11"/>
  <c r="T272" i="11"/>
  <c r="U272" i="11"/>
  <c r="G274" i="11"/>
  <c r="H274" i="11"/>
  <c r="I274" i="11"/>
  <c r="J274" i="11"/>
  <c r="K274" i="11"/>
  <c r="L274" i="11"/>
  <c r="M274" i="11"/>
  <c r="N274" i="11"/>
  <c r="O274" i="11"/>
  <c r="P274" i="11"/>
  <c r="Q274" i="11"/>
  <c r="R274" i="11"/>
  <c r="S274" i="11"/>
  <c r="T274" i="11"/>
  <c r="U274" i="11"/>
  <c r="G276" i="11"/>
  <c r="H276" i="11"/>
  <c r="I276" i="11"/>
  <c r="J276" i="11"/>
  <c r="K276" i="11"/>
  <c r="L276" i="11"/>
  <c r="M276" i="11"/>
  <c r="N276" i="11"/>
  <c r="O276" i="11"/>
  <c r="P276" i="11"/>
  <c r="Q276" i="11"/>
  <c r="R276" i="11"/>
  <c r="S276" i="11"/>
  <c r="T276" i="11"/>
  <c r="U276" i="11"/>
  <c r="G278" i="11"/>
  <c r="H278" i="11"/>
  <c r="I278" i="11"/>
  <c r="J278" i="11"/>
  <c r="K278" i="11"/>
  <c r="L278" i="11"/>
  <c r="M278" i="11"/>
  <c r="N278" i="11"/>
  <c r="O278" i="11"/>
  <c r="P278" i="11"/>
  <c r="Q278" i="11"/>
  <c r="R278" i="11"/>
  <c r="S278" i="11"/>
  <c r="T278" i="11"/>
  <c r="U278" i="11"/>
  <c r="G280" i="11"/>
  <c r="H280" i="11"/>
  <c r="I280" i="11"/>
  <c r="J280" i="11"/>
  <c r="K280" i="11"/>
  <c r="L280" i="11"/>
  <c r="M280" i="11"/>
  <c r="N280" i="11"/>
  <c r="O280" i="11"/>
  <c r="P280" i="11"/>
  <c r="Q280" i="11"/>
  <c r="R280" i="11"/>
  <c r="S280" i="11"/>
  <c r="T280" i="11"/>
  <c r="U280" i="11"/>
  <c r="G282" i="11"/>
  <c r="H282" i="11"/>
  <c r="I282" i="11"/>
  <c r="J282" i="11"/>
  <c r="K282" i="11"/>
  <c r="L282" i="11"/>
  <c r="M282" i="11"/>
  <c r="N282" i="11"/>
  <c r="O282" i="11"/>
  <c r="P282" i="11"/>
  <c r="Q282" i="11"/>
  <c r="R282" i="11"/>
  <c r="S282" i="11"/>
  <c r="T282" i="11"/>
  <c r="U282" i="11"/>
  <c r="G284" i="11"/>
  <c r="H284" i="11"/>
  <c r="I284" i="11"/>
  <c r="J284" i="11"/>
  <c r="K284" i="11"/>
  <c r="L284" i="11"/>
  <c r="M284" i="11"/>
  <c r="N284" i="11"/>
  <c r="O284" i="11"/>
  <c r="P284" i="11"/>
  <c r="Q284" i="11"/>
  <c r="R284" i="11"/>
  <c r="S284" i="11"/>
  <c r="T284" i="11"/>
  <c r="U284" i="11"/>
  <c r="G286" i="11"/>
  <c r="H286" i="11"/>
  <c r="I286" i="11"/>
  <c r="J286" i="11"/>
  <c r="K286" i="11"/>
  <c r="L286" i="11"/>
  <c r="M286" i="11"/>
  <c r="N286" i="11"/>
  <c r="O286" i="11"/>
  <c r="P286" i="11"/>
  <c r="Q286" i="11"/>
  <c r="R286" i="11"/>
  <c r="S286" i="11"/>
  <c r="T286" i="11"/>
  <c r="U286" i="11"/>
  <c r="G288" i="11"/>
  <c r="H288" i="11"/>
  <c r="I288" i="11"/>
  <c r="J288" i="11"/>
  <c r="K288" i="11"/>
  <c r="L288" i="11"/>
  <c r="M288" i="11"/>
  <c r="N288" i="11"/>
  <c r="O288" i="11"/>
  <c r="P288" i="11"/>
  <c r="Q288" i="11"/>
  <c r="R288" i="11"/>
  <c r="S288" i="11"/>
  <c r="T288" i="11"/>
  <c r="U288" i="11"/>
  <c r="G290" i="11"/>
  <c r="H290" i="11"/>
  <c r="I290" i="11"/>
  <c r="J290" i="11"/>
  <c r="K290" i="11"/>
  <c r="L290" i="11"/>
  <c r="M290" i="11"/>
  <c r="N290" i="11"/>
  <c r="O290" i="11"/>
  <c r="P290" i="11"/>
  <c r="Q290" i="11"/>
  <c r="R290" i="11"/>
  <c r="S290" i="11"/>
  <c r="T290" i="11"/>
  <c r="U290" i="11"/>
  <c r="G292" i="11"/>
  <c r="H292" i="11"/>
  <c r="I292" i="11"/>
  <c r="J292" i="11"/>
  <c r="K292" i="11"/>
  <c r="L292" i="11"/>
  <c r="M292" i="11"/>
  <c r="N292" i="11"/>
  <c r="O292" i="11"/>
  <c r="P292" i="11"/>
  <c r="Q292" i="11"/>
  <c r="R292" i="11"/>
  <c r="S292" i="11"/>
  <c r="T292" i="11"/>
  <c r="U292" i="11"/>
  <c r="G294" i="11"/>
  <c r="H294" i="11"/>
  <c r="I294" i="11"/>
  <c r="J294" i="11"/>
  <c r="K294" i="11"/>
  <c r="L294" i="11"/>
  <c r="M294" i="11"/>
  <c r="N294" i="11"/>
  <c r="O294" i="11"/>
  <c r="P294" i="11"/>
  <c r="Q294" i="11"/>
  <c r="R294" i="11"/>
  <c r="S294" i="11"/>
  <c r="T294" i="11"/>
  <c r="U294" i="11"/>
  <c r="G296" i="11"/>
  <c r="H296" i="11"/>
  <c r="I296" i="11"/>
  <c r="J296" i="11"/>
  <c r="K296" i="11"/>
  <c r="L296" i="11"/>
  <c r="M296" i="11"/>
  <c r="N296" i="11"/>
  <c r="O296" i="11"/>
  <c r="P296" i="11"/>
  <c r="Q296" i="11"/>
  <c r="R296" i="11"/>
  <c r="S296" i="11"/>
  <c r="T296" i="11"/>
  <c r="U296" i="11"/>
  <c r="G298" i="11"/>
  <c r="H298" i="11"/>
  <c r="I298" i="11"/>
  <c r="J298" i="11"/>
  <c r="K298" i="11"/>
  <c r="L298" i="11"/>
  <c r="M298" i="11"/>
  <c r="N298" i="11"/>
  <c r="O298" i="11"/>
  <c r="P298" i="11"/>
  <c r="Q298" i="11"/>
  <c r="R298" i="11"/>
  <c r="S298" i="11"/>
  <c r="T298" i="11"/>
  <c r="U298" i="11"/>
  <c r="G300" i="11"/>
  <c r="H300" i="11"/>
  <c r="I300" i="11"/>
  <c r="J300" i="11"/>
  <c r="K300" i="11"/>
  <c r="L300" i="11"/>
  <c r="M300" i="11"/>
  <c r="N300" i="11"/>
  <c r="O300" i="11"/>
  <c r="P300" i="11"/>
  <c r="Q300" i="11"/>
  <c r="R300" i="11"/>
  <c r="S300" i="11"/>
  <c r="T300" i="11"/>
  <c r="U300" i="11"/>
  <c r="G302" i="11"/>
  <c r="H302" i="11"/>
  <c r="I302" i="11"/>
  <c r="J302" i="11"/>
  <c r="K302" i="11"/>
  <c r="L302" i="11"/>
  <c r="M302" i="11"/>
  <c r="N302" i="11"/>
  <c r="O302" i="11"/>
  <c r="P302" i="11"/>
  <c r="Q302" i="11"/>
  <c r="R302" i="11"/>
  <c r="S302" i="11"/>
  <c r="T302" i="11"/>
  <c r="U302" i="11"/>
  <c r="G304" i="11"/>
  <c r="H304" i="11"/>
  <c r="I304" i="11"/>
  <c r="J304" i="11"/>
  <c r="K304" i="11"/>
  <c r="L304" i="11"/>
  <c r="M304" i="11"/>
  <c r="N304" i="11"/>
  <c r="O304" i="11"/>
  <c r="P304" i="11"/>
  <c r="Q304" i="11"/>
  <c r="R304" i="11"/>
  <c r="S304" i="11"/>
  <c r="T304" i="11"/>
  <c r="U304" i="11"/>
  <c r="G306" i="11"/>
  <c r="H306" i="11"/>
  <c r="I306" i="11"/>
  <c r="J306" i="11"/>
  <c r="K306" i="11"/>
  <c r="L306" i="11"/>
  <c r="M306" i="11"/>
  <c r="N306" i="11"/>
  <c r="O306" i="11"/>
  <c r="P306" i="11"/>
  <c r="Q306" i="11"/>
  <c r="R306" i="11"/>
  <c r="S306" i="11"/>
  <c r="T306" i="11"/>
  <c r="U306" i="11"/>
  <c r="G308" i="11"/>
  <c r="H308" i="11"/>
  <c r="I308" i="11"/>
  <c r="J308" i="11"/>
  <c r="K308" i="11"/>
  <c r="L308" i="11"/>
  <c r="M308" i="11"/>
  <c r="N308" i="11"/>
  <c r="O308" i="11"/>
  <c r="P308" i="11"/>
  <c r="Q308" i="11"/>
  <c r="R308" i="11"/>
  <c r="S308" i="11"/>
  <c r="T308" i="11"/>
  <c r="U308" i="11"/>
  <c r="G310" i="11"/>
  <c r="H310" i="11"/>
  <c r="I310" i="11"/>
  <c r="J310" i="11"/>
  <c r="K310" i="11"/>
  <c r="L310" i="11"/>
  <c r="M310" i="11"/>
  <c r="N310" i="11"/>
  <c r="O310" i="11"/>
  <c r="P310" i="11"/>
  <c r="Q310" i="11"/>
  <c r="R310" i="11"/>
  <c r="S310" i="11"/>
  <c r="T310" i="11"/>
  <c r="U310" i="11"/>
  <c r="G312" i="11"/>
  <c r="H312" i="11"/>
  <c r="I312" i="11"/>
  <c r="J312" i="11"/>
  <c r="K312" i="11"/>
  <c r="L312" i="11"/>
  <c r="M312" i="11"/>
  <c r="N312" i="11"/>
  <c r="O312" i="11"/>
  <c r="P312" i="11"/>
  <c r="Q312" i="11"/>
  <c r="R312" i="11"/>
  <c r="S312" i="11"/>
  <c r="T312" i="11"/>
  <c r="U312" i="11"/>
  <c r="G314" i="11"/>
  <c r="H314" i="11"/>
  <c r="I314" i="11"/>
  <c r="J314" i="11"/>
  <c r="K314" i="11"/>
  <c r="L314" i="11"/>
  <c r="M314" i="11"/>
  <c r="N314" i="11"/>
  <c r="O314" i="11"/>
  <c r="P314" i="11"/>
  <c r="Q314" i="11"/>
  <c r="R314" i="11"/>
  <c r="S314" i="11"/>
  <c r="T314" i="11"/>
  <c r="U314" i="11"/>
  <c r="G316" i="11"/>
  <c r="H316" i="11"/>
  <c r="I316" i="11"/>
  <c r="J316" i="11"/>
  <c r="K316" i="11"/>
  <c r="L316" i="11"/>
  <c r="M316" i="11"/>
  <c r="N316" i="11"/>
  <c r="O316" i="11"/>
  <c r="P316" i="11"/>
  <c r="Q316" i="11"/>
  <c r="R316" i="11"/>
  <c r="S316" i="11"/>
  <c r="T316" i="11"/>
  <c r="U316" i="11"/>
  <c r="G318" i="11"/>
  <c r="H318" i="11"/>
  <c r="I318" i="11"/>
  <c r="J318" i="11"/>
  <c r="K318" i="11"/>
  <c r="L318" i="11"/>
  <c r="M318" i="11"/>
  <c r="N318" i="11"/>
  <c r="O318" i="11"/>
  <c r="P318" i="11"/>
  <c r="Q318" i="11"/>
  <c r="R318" i="11"/>
  <c r="S318" i="11"/>
  <c r="T318" i="11"/>
  <c r="U318" i="11"/>
  <c r="G320" i="11"/>
  <c r="H320" i="11"/>
  <c r="I320" i="11"/>
  <c r="J320" i="11"/>
  <c r="K320" i="11"/>
  <c r="L320" i="11"/>
  <c r="M320" i="11"/>
  <c r="N320" i="11"/>
  <c r="O320" i="11"/>
  <c r="P320" i="11"/>
  <c r="Q320" i="11"/>
  <c r="R320" i="11"/>
  <c r="S320" i="11"/>
  <c r="T320" i="11"/>
  <c r="U320" i="11"/>
  <c r="G322" i="11"/>
  <c r="H322" i="11"/>
  <c r="I322" i="11"/>
  <c r="J322" i="11"/>
  <c r="K322" i="11"/>
  <c r="L322" i="11"/>
  <c r="M322" i="11"/>
  <c r="N322" i="11"/>
  <c r="O322" i="11"/>
  <c r="P322" i="11"/>
  <c r="Q322" i="11"/>
  <c r="R322" i="11"/>
  <c r="S322" i="11"/>
  <c r="T322" i="11"/>
  <c r="U322" i="11"/>
  <c r="G324" i="11"/>
  <c r="H324" i="11"/>
  <c r="I324" i="11"/>
  <c r="J324" i="11"/>
  <c r="K324" i="11"/>
  <c r="L324" i="11"/>
  <c r="M324" i="11"/>
  <c r="N324" i="11"/>
  <c r="O324" i="11"/>
  <c r="P324" i="11"/>
  <c r="Q324" i="11"/>
  <c r="R324" i="11"/>
  <c r="S324" i="11"/>
  <c r="T324" i="11"/>
  <c r="U324" i="11"/>
  <c r="G326" i="11"/>
  <c r="H326" i="11"/>
  <c r="I326" i="11"/>
  <c r="J326" i="11"/>
  <c r="K326" i="11"/>
  <c r="L326" i="11"/>
  <c r="M326" i="11"/>
  <c r="N326" i="11"/>
  <c r="O326" i="11"/>
  <c r="P326" i="11"/>
  <c r="Q326" i="11"/>
  <c r="R326" i="11"/>
  <c r="S326" i="11"/>
  <c r="T326" i="11"/>
  <c r="U326" i="11"/>
  <c r="G328" i="11"/>
  <c r="H328" i="11"/>
  <c r="I328" i="11"/>
  <c r="J328" i="11"/>
  <c r="K328" i="11"/>
  <c r="L328" i="11"/>
  <c r="M328" i="11"/>
  <c r="N328" i="11"/>
  <c r="O328" i="11"/>
  <c r="P328" i="11"/>
  <c r="Q328" i="11"/>
  <c r="R328" i="11"/>
  <c r="S328" i="11"/>
  <c r="T328" i="11"/>
  <c r="U328" i="11"/>
  <c r="G330" i="11"/>
  <c r="H330" i="11"/>
  <c r="I330" i="11"/>
  <c r="J330" i="11"/>
  <c r="K330" i="11"/>
  <c r="L330" i="11"/>
  <c r="M330" i="11"/>
  <c r="N330" i="11"/>
  <c r="O330" i="11"/>
  <c r="P330" i="11"/>
  <c r="Q330" i="11"/>
  <c r="R330" i="11"/>
  <c r="S330" i="11"/>
  <c r="T330" i="11"/>
  <c r="U330" i="11"/>
  <c r="G332" i="11"/>
  <c r="H332" i="11"/>
  <c r="I332" i="11"/>
  <c r="J332" i="11"/>
  <c r="K332" i="11"/>
  <c r="L332" i="11"/>
  <c r="M332" i="11"/>
  <c r="N332" i="11"/>
  <c r="O332" i="11"/>
  <c r="P332" i="11"/>
  <c r="Q332" i="11"/>
  <c r="R332" i="11"/>
  <c r="S332" i="11"/>
  <c r="T332" i="11"/>
  <c r="U332" i="11"/>
  <c r="G334" i="11"/>
  <c r="H334" i="11"/>
  <c r="I334" i="11"/>
  <c r="J334" i="11"/>
  <c r="K334" i="11"/>
  <c r="L334" i="11"/>
  <c r="M334" i="11"/>
  <c r="N334" i="11"/>
  <c r="O334" i="11"/>
  <c r="P334" i="11"/>
  <c r="Q334" i="11"/>
  <c r="R334" i="11"/>
  <c r="S334" i="11"/>
  <c r="T334" i="11"/>
  <c r="U334" i="11"/>
  <c r="G336" i="11"/>
  <c r="H336" i="11"/>
  <c r="I336" i="11"/>
  <c r="J336" i="11"/>
  <c r="K336" i="11"/>
  <c r="L336" i="11"/>
  <c r="M336" i="11"/>
  <c r="N336" i="11"/>
  <c r="O336" i="11"/>
  <c r="P336" i="11"/>
  <c r="Q336" i="11"/>
  <c r="R336" i="11"/>
  <c r="S336" i="11"/>
  <c r="T336" i="11"/>
  <c r="U336" i="11"/>
  <c r="G338" i="11"/>
  <c r="H338" i="11"/>
  <c r="I338" i="11"/>
  <c r="J338" i="11"/>
  <c r="K338" i="11"/>
  <c r="L338" i="11"/>
  <c r="M338" i="11"/>
  <c r="N338" i="11"/>
  <c r="O338" i="11"/>
  <c r="P338" i="11"/>
  <c r="Q338" i="11"/>
  <c r="R338" i="11"/>
  <c r="S338" i="11"/>
  <c r="T338" i="11"/>
  <c r="U338" i="11"/>
  <c r="G340" i="11"/>
  <c r="H340" i="11"/>
  <c r="I340" i="11"/>
  <c r="J340" i="11"/>
  <c r="K340" i="11"/>
  <c r="L340" i="11"/>
  <c r="M340" i="11"/>
  <c r="N340" i="11"/>
  <c r="O340" i="11"/>
  <c r="P340" i="11"/>
  <c r="Q340" i="11"/>
  <c r="R340" i="11"/>
  <c r="S340" i="11"/>
  <c r="T340" i="11"/>
  <c r="U340" i="11"/>
  <c r="G342" i="11"/>
  <c r="H342" i="11"/>
  <c r="I342" i="11"/>
  <c r="J342" i="11"/>
  <c r="K342" i="11"/>
  <c r="L342" i="11"/>
  <c r="M342" i="11"/>
  <c r="N342" i="11"/>
  <c r="O342" i="11"/>
  <c r="P342" i="11"/>
  <c r="Q342" i="11"/>
  <c r="R342" i="11"/>
  <c r="S342" i="11"/>
  <c r="T342" i="11"/>
  <c r="U342" i="11"/>
  <c r="G344" i="11"/>
  <c r="H344" i="11"/>
  <c r="I344" i="11"/>
  <c r="J344" i="11"/>
  <c r="K344" i="11"/>
  <c r="L344" i="11"/>
  <c r="M344" i="11"/>
  <c r="N344" i="11"/>
  <c r="O344" i="11"/>
  <c r="P344" i="11"/>
  <c r="Q344" i="11"/>
  <c r="R344" i="11"/>
  <c r="S344" i="11"/>
  <c r="T344" i="11"/>
  <c r="U344" i="11"/>
  <c r="G346" i="11"/>
  <c r="H346" i="11"/>
  <c r="I346" i="11"/>
  <c r="J346" i="11"/>
  <c r="K346" i="11"/>
  <c r="L346" i="11"/>
  <c r="M346" i="11"/>
  <c r="N346" i="11"/>
  <c r="O346" i="11"/>
  <c r="P346" i="11"/>
  <c r="Q346" i="11"/>
  <c r="R346" i="11"/>
  <c r="S346" i="11"/>
  <c r="T346" i="11"/>
  <c r="U346" i="11"/>
  <c r="G348" i="11"/>
  <c r="H348" i="11"/>
  <c r="I348" i="11"/>
  <c r="J348" i="11"/>
  <c r="K348" i="11"/>
  <c r="L348" i="11"/>
  <c r="M348" i="11"/>
  <c r="N348" i="11"/>
  <c r="O348" i="11"/>
  <c r="P348" i="11"/>
  <c r="Q348" i="11"/>
  <c r="R348" i="11"/>
  <c r="S348" i="11"/>
  <c r="T348" i="11"/>
  <c r="U348" i="11"/>
  <c r="G350" i="11"/>
  <c r="H350" i="11"/>
  <c r="I350" i="11"/>
  <c r="J350" i="11"/>
  <c r="K350" i="11"/>
  <c r="L350" i="11"/>
  <c r="M350" i="11"/>
  <c r="N350" i="11"/>
  <c r="O350" i="11"/>
  <c r="P350" i="11"/>
  <c r="Q350" i="11"/>
  <c r="R350" i="11"/>
  <c r="S350" i="11"/>
  <c r="T350" i="11"/>
  <c r="U350" i="11"/>
  <c r="G352" i="11"/>
  <c r="H352" i="11"/>
  <c r="I352" i="11"/>
  <c r="J352" i="11"/>
  <c r="K352" i="11"/>
  <c r="L352" i="11"/>
  <c r="M352" i="11"/>
  <c r="N352" i="11"/>
  <c r="O352" i="11"/>
  <c r="P352" i="11"/>
  <c r="Q352" i="11"/>
  <c r="R352" i="11"/>
  <c r="S352" i="11"/>
  <c r="T352" i="11"/>
  <c r="U352" i="11"/>
  <c r="G354" i="11"/>
  <c r="H354" i="11"/>
  <c r="I354" i="11"/>
  <c r="J354" i="11"/>
  <c r="K354" i="11"/>
  <c r="L354" i="11"/>
  <c r="M354" i="11"/>
  <c r="N354" i="11"/>
  <c r="O354" i="11"/>
  <c r="P354" i="11"/>
  <c r="Q354" i="11"/>
  <c r="R354" i="11"/>
  <c r="S354" i="11"/>
  <c r="T354" i="11"/>
  <c r="U354" i="11"/>
  <c r="G356" i="11"/>
  <c r="H356" i="11"/>
  <c r="I356" i="11"/>
  <c r="J356" i="11"/>
  <c r="K356" i="11"/>
  <c r="L356" i="11"/>
  <c r="M356" i="11"/>
  <c r="N356" i="11"/>
  <c r="O356" i="11"/>
  <c r="P356" i="11"/>
  <c r="Q356" i="11"/>
  <c r="R356" i="11"/>
  <c r="S356" i="11"/>
  <c r="T356" i="11"/>
  <c r="U356" i="11"/>
  <c r="G358" i="11"/>
  <c r="H358" i="11"/>
  <c r="I358" i="11"/>
  <c r="J358" i="11"/>
  <c r="K358" i="11"/>
  <c r="L358" i="11"/>
  <c r="M358" i="11"/>
  <c r="N358" i="11"/>
  <c r="O358" i="11"/>
  <c r="P358" i="11"/>
  <c r="Q358" i="11"/>
  <c r="R358" i="11"/>
  <c r="S358" i="11"/>
  <c r="T358" i="11"/>
  <c r="U358" i="11"/>
  <c r="G360" i="11"/>
  <c r="H360" i="11"/>
  <c r="I360" i="11"/>
  <c r="J360" i="11"/>
  <c r="K360" i="11"/>
  <c r="L360" i="11"/>
  <c r="M360" i="11"/>
  <c r="N360" i="11"/>
  <c r="O360" i="11"/>
  <c r="P360" i="11"/>
  <c r="Q360" i="11"/>
  <c r="R360" i="11"/>
  <c r="S360" i="11"/>
  <c r="T360" i="11"/>
  <c r="U360" i="11"/>
  <c r="G362" i="11"/>
  <c r="H362" i="11"/>
  <c r="I362" i="11"/>
  <c r="J362" i="11"/>
  <c r="K362" i="11"/>
  <c r="L362" i="11"/>
  <c r="M362" i="11"/>
  <c r="N362" i="11"/>
  <c r="O362" i="11"/>
  <c r="P362" i="11"/>
  <c r="Q362" i="11"/>
  <c r="R362" i="11"/>
  <c r="S362" i="11"/>
  <c r="T362" i="11"/>
  <c r="U362" i="11"/>
  <c r="G364" i="11"/>
  <c r="H364" i="11"/>
  <c r="I364" i="11"/>
  <c r="J364" i="11"/>
  <c r="K364" i="11"/>
  <c r="L364" i="11"/>
  <c r="M364" i="11"/>
  <c r="N364" i="11"/>
  <c r="O364" i="11"/>
  <c r="P364" i="11"/>
  <c r="Q364" i="11"/>
  <c r="R364" i="11"/>
  <c r="S364" i="11"/>
  <c r="T364" i="11"/>
  <c r="U364" i="11"/>
  <c r="G366" i="11"/>
  <c r="H366" i="11"/>
  <c r="I366" i="11"/>
  <c r="J366" i="11"/>
  <c r="K366" i="11"/>
  <c r="L366" i="11"/>
  <c r="M366" i="11"/>
  <c r="N366" i="11"/>
  <c r="O366" i="11"/>
  <c r="P366" i="11"/>
  <c r="Q366" i="11"/>
  <c r="R366" i="11"/>
  <c r="S366" i="11"/>
  <c r="T366" i="11"/>
  <c r="U366" i="11"/>
  <c r="G368" i="11"/>
  <c r="H368" i="11"/>
  <c r="I368" i="11"/>
  <c r="J368" i="11"/>
  <c r="K368" i="11"/>
  <c r="L368" i="11"/>
  <c r="M368" i="11"/>
  <c r="N368" i="11"/>
  <c r="O368" i="11"/>
  <c r="P368" i="11"/>
  <c r="Q368" i="11"/>
  <c r="R368" i="11"/>
  <c r="S368" i="11"/>
  <c r="T368" i="11"/>
  <c r="U368" i="11"/>
  <c r="G370" i="11"/>
  <c r="H370" i="11"/>
  <c r="I370" i="11"/>
  <c r="J370" i="11"/>
  <c r="K370" i="11"/>
  <c r="L370" i="11"/>
  <c r="M370" i="11"/>
  <c r="N370" i="11"/>
  <c r="O370" i="11"/>
  <c r="P370" i="11"/>
  <c r="Q370" i="11"/>
  <c r="R370" i="11"/>
  <c r="S370" i="11"/>
  <c r="T370" i="11"/>
  <c r="U370" i="11"/>
  <c r="G372" i="11"/>
  <c r="H372" i="11"/>
  <c r="I372" i="11"/>
  <c r="J372" i="11"/>
  <c r="K372" i="11"/>
  <c r="L372" i="11"/>
  <c r="M372" i="11"/>
  <c r="N372" i="11"/>
  <c r="O372" i="11"/>
  <c r="P372" i="11"/>
  <c r="Q372" i="11"/>
  <c r="R372" i="11"/>
  <c r="S372" i="11"/>
  <c r="T372" i="11"/>
  <c r="U372" i="11"/>
  <c r="G374" i="11"/>
  <c r="H374" i="11"/>
  <c r="I374" i="11"/>
  <c r="J374" i="11"/>
  <c r="K374" i="11"/>
  <c r="L374" i="11"/>
  <c r="M374" i="11"/>
  <c r="N374" i="11"/>
  <c r="O374" i="11"/>
  <c r="P374" i="11"/>
  <c r="Q374" i="11"/>
  <c r="R374" i="11"/>
  <c r="S374" i="11"/>
  <c r="T374" i="11"/>
  <c r="U374" i="11"/>
  <c r="G376" i="11"/>
  <c r="H376" i="11"/>
  <c r="I376" i="11"/>
  <c r="J376" i="11"/>
  <c r="K376" i="11"/>
  <c r="L376" i="11"/>
  <c r="M376" i="11"/>
  <c r="N376" i="11"/>
  <c r="O376" i="11"/>
  <c r="P376" i="11"/>
  <c r="Q376" i="11"/>
  <c r="R376" i="11"/>
  <c r="S376" i="11"/>
  <c r="T376" i="11"/>
  <c r="U376" i="11"/>
  <c r="G378" i="11"/>
  <c r="H378" i="11"/>
  <c r="I378" i="11"/>
  <c r="J378" i="11"/>
  <c r="K378" i="11"/>
  <c r="L378" i="11"/>
  <c r="M378" i="11"/>
  <c r="N378" i="11"/>
  <c r="O378" i="11"/>
  <c r="P378" i="11"/>
  <c r="Q378" i="11"/>
  <c r="R378" i="11"/>
  <c r="S378" i="11"/>
  <c r="T378" i="11"/>
  <c r="U378" i="11"/>
  <c r="G380" i="11"/>
  <c r="H380" i="11"/>
  <c r="I380" i="11"/>
  <c r="J380" i="11"/>
  <c r="K380" i="11"/>
  <c r="L380" i="11"/>
  <c r="M380" i="11"/>
  <c r="N380" i="11"/>
  <c r="O380" i="11"/>
  <c r="P380" i="11"/>
  <c r="Q380" i="11"/>
  <c r="R380" i="11"/>
  <c r="S380" i="11"/>
  <c r="T380" i="11"/>
  <c r="U380" i="11"/>
  <c r="G382" i="11"/>
  <c r="H382" i="11"/>
  <c r="I382" i="11"/>
  <c r="J382" i="11"/>
  <c r="K382" i="11"/>
  <c r="L382" i="11"/>
  <c r="M382" i="11"/>
  <c r="N382" i="11"/>
  <c r="O382" i="11"/>
  <c r="P382" i="11"/>
  <c r="Q382" i="11"/>
  <c r="R382" i="11"/>
  <c r="S382" i="11"/>
  <c r="T382" i="11"/>
  <c r="U382" i="11"/>
  <c r="G384" i="11"/>
  <c r="H384" i="11"/>
  <c r="I384" i="11"/>
  <c r="J384" i="11"/>
  <c r="K384" i="11"/>
  <c r="L384" i="11"/>
  <c r="M384" i="11"/>
  <c r="N384" i="11"/>
  <c r="O384" i="11"/>
  <c r="P384" i="11"/>
  <c r="Q384" i="11"/>
  <c r="R384" i="11"/>
  <c r="S384" i="11"/>
  <c r="T384" i="11"/>
  <c r="U384" i="11"/>
  <c r="G386" i="11"/>
  <c r="H386" i="11"/>
  <c r="I386" i="11"/>
  <c r="J386" i="11"/>
  <c r="K386" i="11"/>
  <c r="L386" i="11"/>
  <c r="M386" i="11"/>
  <c r="N386" i="11"/>
  <c r="O386" i="11"/>
  <c r="P386" i="11"/>
  <c r="Q386" i="11"/>
  <c r="R386" i="11"/>
  <c r="S386" i="11"/>
  <c r="T386" i="11"/>
  <c r="U386" i="11"/>
  <c r="G388" i="11"/>
  <c r="H388" i="11"/>
  <c r="I388" i="11"/>
  <c r="J388" i="11"/>
  <c r="K388" i="11"/>
  <c r="L388" i="11"/>
  <c r="M388" i="11"/>
  <c r="N388" i="11"/>
  <c r="O388" i="11"/>
  <c r="P388" i="11"/>
  <c r="Q388" i="11"/>
  <c r="R388" i="11"/>
  <c r="S388" i="11"/>
  <c r="T388" i="11"/>
  <c r="U388" i="11"/>
  <c r="G390" i="11"/>
  <c r="H390" i="11"/>
  <c r="I390" i="11"/>
  <c r="J390" i="11"/>
  <c r="K390" i="11"/>
  <c r="L390" i="11"/>
  <c r="M390" i="11"/>
  <c r="N390" i="11"/>
  <c r="O390" i="11"/>
  <c r="P390" i="11"/>
  <c r="Q390" i="11"/>
  <c r="R390" i="11"/>
  <c r="S390" i="11"/>
  <c r="T390" i="11"/>
  <c r="U390" i="11"/>
  <c r="G392" i="11"/>
  <c r="H392" i="11"/>
  <c r="I392" i="11"/>
  <c r="J392" i="11"/>
  <c r="K392" i="11"/>
  <c r="L392" i="11"/>
  <c r="M392" i="11"/>
  <c r="N392" i="11"/>
  <c r="O392" i="11"/>
  <c r="P392" i="11"/>
  <c r="Q392" i="11"/>
  <c r="R392" i="11"/>
  <c r="S392" i="11"/>
  <c r="T392" i="11"/>
  <c r="U392" i="11"/>
  <c r="G394" i="11"/>
  <c r="H394" i="11"/>
  <c r="I394" i="11"/>
  <c r="J394" i="11"/>
  <c r="K394" i="11"/>
  <c r="L394" i="11"/>
  <c r="M394" i="11"/>
  <c r="N394" i="11"/>
  <c r="O394" i="11"/>
  <c r="P394" i="11"/>
  <c r="Q394" i="11"/>
  <c r="R394" i="11"/>
  <c r="S394" i="11"/>
  <c r="T394" i="11"/>
  <c r="U394" i="11"/>
  <c r="G396" i="11"/>
  <c r="H396" i="11"/>
  <c r="I396" i="11"/>
  <c r="J396" i="11"/>
  <c r="K396" i="11"/>
  <c r="L396" i="11"/>
  <c r="M396" i="11"/>
  <c r="N396" i="11"/>
  <c r="O396" i="11"/>
  <c r="P396" i="11"/>
  <c r="Q396" i="11"/>
  <c r="R396" i="11"/>
  <c r="S396" i="11"/>
  <c r="T396" i="11"/>
  <c r="U396" i="11"/>
  <c r="G398" i="11"/>
  <c r="H398" i="11"/>
  <c r="I398" i="11"/>
  <c r="J398" i="11"/>
  <c r="K398" i="11"/>
  <c r="L398" i="11"/>
  <c r="M398" i="11"/>
  <c r="N398" i="11"/>
  <c r="O398" i="11"/>
  <c r="P398" i="11"/>
  <c r="Q398" i="11"/>
  <c r="R398" i="11"/>
  <c r="S398" i="11"/>
  <c r="T398" i="11"/>
  <c r="U398" i="11"/>
  <c r="G400" i="11"/>
  <c r="H400" i="11"/>
  <c r="I400" i="11"/>
  <c r="J400" i="11"/>
  <c r="K400" i="11"/>
  <c r="L400" i="11"/>
  <c r="M400" i="11"/>
  <c r="N400" i="11"/>
  <c r="O400" i="11"/>
  <c r="P400" i="11"/>
  <c r="Q400" i="11"/>
  <c r="R400" i="11"/>
  <c r="S400" i="11"/>
  <c r="T400" i="11"/>
  <c r="U400" i="11"/>
  <c r="G402" i="11"/>
  <c r="H402" i="11"/>
  <c r="I402" i="11"/>
  <c r="J402" i="11"/>
  <c r="K402" i="11"/>
  <c r="L402" i="11"/>
  <c r="M402" i="11"/>
  <c r="N402" i="11"/>
  <c r="O402" i="11"/>
  <c r="P402" i="11"/>
  <c r="Q402" i="11"/>
  <c r="R402" i="11"/>
  <c r="S402" i="11"/>
  <c r="T402" i="11"/>
  <c r="U402" i="11"/>
  <c r="G404" i="11"/>
  <c r="H404" i="11"/>
  <c r="I404" i="11"/>
  <c r="J404" i="11"/>
  <c r="K404" i="11"/>
  <c r="L404" i="11"/>
  <c r="M404" i="11"/>
  <c r="N404" i="11"/>
  <c r="O404" i="11"/>
  <c r="P404" i="11"/>
  <c r="Q404" i="11"/>
  <c r="R404" i="11"/>
  <c r="S404" i="11"/>
  <c r="T404" i="11"/>
  <c r="U404" i="11"/>
  <c r="G406" i="11"/>
  <c r="H406" i="11"/>
  <c r="I406" i="11"/>
  <c r="J406" i="11"/>
  <c r="K406" i="11"/>
  <c r="L406" i="11"/>
  <c r="M406" i="11"/>
  <c r="N406" i="11"/>
  <c r="O406" i="11"/>
  <c r="P406" i="11"/>
  <c r="Q406" i="11"/>
  <c r="R406" i="11"/>
  <c r="S406" i="11"/>
  <c r="T406" i="11"/>
  <c r="U406" i="11"/>
  <c r="G408" i="11"/>
  <c r="H408" i="11"/>
  <c r="I408" i="11"/>
  <c r="J408" i="11"/>
  <c r="K408" i="11"/>
  <c r="L408" i="11"/>
  <c r="M408" i="11"/>
  <c r="N408" i="11"/>
  <c r="O408" i="11"/>
  <c r="P408" i="11"/>
  <c r="Q408" i="11"/>
  <c r="R408" i="11"/>
  <c r="S408" i="11"/>
  <c r="T408" i="11"/>
  <c r="U408" i="11"/>
  <c r="G410" i="11"/>
  <c r="H410" i="11"/>
  <c r="I410" i="11"/>
  <c r="J410" i="11"/>
  <c r="K410" i="11"/>
  <c r="L410" i="11"/>
  <c r="M410" i="11"/>
  <c r="N410" i="11"/>
  <c r="O410" i="11"/>
  <c r="P410" i="11"/>
  <c r="Q410" i="11"/>
  <c r="R410" i="11"/>
  <c r="S410" i="11"/>
  <c r="T410" i="11"/>
  <c r="U410" i="11"/>
  <c r="G412" i="11"/>
  <c r="H412" i="11"/>
  <c r="I412" i="11"/>
  <c r="J412" i="11"/>
  <c r="K412" i="11"/>
  <c r="L412" i="11"/>
  <c r="M412" i="11"/>
  <c r="N412" i="11"/>
  <c r="O412" i="11"/>
  <c r="P412" i="11"/>
  <c r="Q412" i="11"/>
  <c r="R412" i="11"/>
  <c r="S412" i="11"/>
  <c r="T412" i="11"/>
  <c r="U412" i="11"/>
  <c r="G414" i="11"/>
  <c r="H414" i="11"/>
  <c r="I414" i="11"/>
  <c r="J414" i="11"/>
  <c r="K414" i="11"/>
  <c r="L414" i="11"/>
  <c r="M414" i="11"/>
  <c r="N414" i="11"/>
  <c r="O414" i="11"/>
  <c r="P414" i="11"/>
  <c r="Q414" i="11"/>
  <c r="R414" i="11"/>
  <c r="S414" i="11"/>
  <c r="T414" i="11"/>
  <c r="U414" i="11"/>
  <c r="G416" i="11"/>
  <c r="H416" i="11"/>
  <c r="I416" i="11"/>
  <c r="J416" i="11"/>
  <c r="K416" i="11"/>
  <c r="L416" i="11"/>
  <c r="M416" i="11"/>
  <c r="N416" i="11"/>
  <c r="O416" i="11"/>
  <c r="P416" i="11"/>
  <c r="Q416" i="11"/>
  <c r="R416" i="11"/>
  <c r="S416" i="11"/>
  <c r="T416" i="11"/>
  <c r="U416" i="11"/>
  <c r="G418" i="11"/>
  <c r="H418" i="11"/>
  <c r="I418" i="11"/>
  <c r="J418" i="11"/>
  <c r="K418" i="11"/>
  <c r="L418" i="11"/>
  <c r="M418" i="11"/>
  <c r="N418" i="11"/>
  <c r="O418" i="11"/>
  <c r="P418" i="11"/>
  <c r="Q418" i="11"/>
  <c r="R418" i="11"/>
  <c r="S418" i="11"/>
  <c r="T418" i="11"/>
  <c r="U418" i="11"/>
  <c r="G420" i="11"/>
  <c r="H420" i="11"/>
  <c r="I420" i="11"/>
  <c r="J420" i="11"/>
  <c r="K420" i="11"/>
  <c r="L420" i="11"/>
  <c r="M420" i="11"/>
  <c r="N420" i="11"/>
  <c r="O420" i="11"/>
  <c r="P420" i="11"/>
  <c r="Q420" i="11"/>
  <c r="R420" i="11"/>
  <c r="S420" i="11"/>
  <c r="T420" i="11"/>
  <c r="U420" i="11"/>
  <c r="G422" i="11"/>
  <c r="H422" i="11"/>
  <c r="I422" i="11"/>
  <c r="J422" i="11"/>
  <c r="K422" i="11"/>
  <c r="L422" i="11"/>
  <c r="M422" i="11"/>
  <c r="N422" i="11"/>
  <c r="O422" i="11"/>
  <c r="P422" i="11"/>
  <c r="Q422" i="11"/>
  <c r="R422" i="11"/>
  <c r="S422" i="11"/>
  <c r="T422" i="11"/>
  <c r="U422" i="11"/>
  <c r="G424" i="11"/>
  <c r="H424" i="11"/>
  <c r="I424" i="11"/>
  <c r="J424" i="11"/>
  <c r="K424" i="11"/>
  <c r="L424" i="11"/>
  <c r="M424" i="11"/>
  <c r="N424" i="11"/>
  <c r="O424" i="11"/>
  <c r="P424" i="11"/>
  <c r="Q424" i="11"/>
  <c r="R424" i="11"/>
  <c r="S424" i="11"/>
  <c r="T424" i="11"/>
  <c r="U424" i="11"/>
  <c r="G426" i="11"/>
  <c r="H426" i="11"/>
  <c r="I426" i="11"/>
  <c r="J426" i="11"/>
  <c r="K426" i="11"/>
  <c r="L426" i="11"/>
  <c r="M426" i="11"/>
  <c r="N426" i="11"/>
  <c r="O426" i="11"/>
  <c r="P426" i="11"/>
  <c r="Q426" i="11"/>
  <c r="R426" i="11"/>
  <c r="S426" i="11"/>
  <c r="T426" i="11"/>
  <c r="U426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G10" i="11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G110" i="9"/>
  <c r="H110" i="9"/>
  <c r="I110" i="9"/>
  <c r="J110" i="9"/>
  <c r="K110" i="9"/>
  <c r="L110" i="9"/>
  <c r="M110" i="9"/>
  <c r="N110" i="9"/>
  <c r="O110" i="9"/>
  <c r="P110" i="9"/>
  <c r="Q110" i="9"/>
  <c r="R110" i="9"/>
  <c r="S110" i="9"/>
  <c r="T110" i="9"/>
  <c r="U110" i="9"/>
  <c r="G112" i="9"/>
  <c r="H112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U112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G116" i="9"/>
  <c r="H116" i="9"/>
  <c r="I116" i="9"/>
  <c r="J116" i="9"/>
  <c r="K116" i="9"/>
  <c r="L116" i="9"/>
  <c r="M116" i="9"/>
  <c r="N116" i="9"/>
  <c r="O116" i="9"/>
  <c r="P116" i="9"/>
  <c r="Q116" i="9"/>
  <c r="R116" i="9"/>
  <c r="S116" i="9"/>
  <c r="T116" i="9"/>
  <c r="U116" i="9"/>
  <c r="G118" i="9"/>
  <c r="H118" i="9"/>
  <c r="I118" i="9"/>
  <c r="J118" i="9"/>
  <c r="K118" i="9"/>
  <c r="L118" i="9"/>
  <c r="M118" i="9"/>
  <c r="N118" i="9"/>
  <c r="O118" i="9"/>
  <c r="P118" i="9"/>
  <c r="Q118" i="9"/>
  <c r="R118" i="9"/>
  <c r="S118" i="9"/>
  <c r="T118" i="9"/>
  <c r="U118" i="9"/>
  <c r="G120" i="9"/>
  <c r="H120" i="9"/>
  <c r="I120" i="9"/>
  <c r="J120" i="9"/>
  <c r="K120" i="9"/>
  <c r="L120" i="9"/>
  <c r="M120" i="9"/>
  <c r="N120" i="9"/>
  <c r="O120" i="9"/>
  <c r="P120" i="9"/>
  <c r="Q120" i="9"/>
  <c r="R120" i="9"/>
  <c r="S120" i="9"/>
  <c r="T120" i="9"/>
  <c r="U120" i="9"/>
  <c r="G122" i="9"/>
  <c r="H122" i="9"/>
  <c r="I122" i="9"/>
  <c r="J122" i="9"/>
  <c r="K122" i="9"/>
  <c r="L122" i="9"/>
  <c r="M122" i="9"/>
  <c r="N122" i="9"/>
  <c r="O122" i="9"/>
  <c r="P122" i="9"/>
  <c r="Q122" i="9"/>
  <c r="R122" i="9"/>
  <c r="S122" i="9"/>
  <c r="T122" i="9"/>
  <c r="U122" i="9"/>
  <c r="G124" i="9"/>
  <c r="H124" i="9"/>
  <c r="I124" i="9"/>
  <c r="J124" i="9"/>
  <c r="K124" i="9"/>
  <c r="L124" i="9"/>
  <c r="M124" i="9"/>
  <c r="N124" i="9"/>
  <c r="O124" i="9"/>
  <c r="P124" i="9"/>
  <c r="Q124" i="9"/>
  <c r="R124" i="9"/>
  <c r="S124" i="9"/>
  <c r="T124" i="9"/>
  <c r="U124" i="9"/>
  <c r="G126" i="9"/>
  <c r="H126" i="9"/>
  <c r="I126" i="9"/>
  <c r="J126" i="9"/>
  <c r="K126" i="9"/>
  <c r="L126" i="9"/>
  <c r="M126" i="9"/>
  <c r="N126" i="9"/>
  <c r="O126" i="9"/>
  <c r="P126" i="9"/>
  <c r="Q126" i="9"/>
  <c r="R126" i="9"/>
  <c r="S126" i="9"/>
  <c r="T126" i="9"/>
  <c r="U126" i="9"/>
  <c r="G128" i="9"/>
  <c r="H128" i="9"/>
  <c r="I128" i="9"/>
  <c r="J128" i="9"/>
  <c r="K128" i="9"/>
  <c r="L128" i="9"/>
  <c r="M128" i="9"/>
  <c r="N128" i="9"/>
  <c r="O128" i="9"/>
  <c r="P128" i="9"/>
  <c r="Q128" i="9"/>
  <c r="R128" i="9"/>
  <c r="S128" i="9"/>
  <c r="T128" i="9"/>
  <c r="U128" i="9"/>
  <c r="G130" i="9"/>
  <c r="H130" i="9"/>
  <c r="I130" i="9"/>
  <c r="J130" i="9"/>
  <c r="K130" i="9"/>
  <c r="L130" i="9"/>
  <c r="M130" i="9"/>
  <c r="N130" i="9"/>
  <c r="O130" i="9"/>
  <c r="P130" i="9"/>
  <c r="Q130" i="9"/>
  <c r="R130" i="9"/>
  <c r="S130" i="9"/>
  <c r="T130" i="9"/>
  <c r="U130" i="9"/>
  <c r="G132" i="9"/>
  <c r="H132" i="9"/>
  <c r="I132" i="9"/>
  <c r="J132" i="9"/>
  <c r="K132" i="9"/>
  <c r="L132" i="9"/>
  <c r="M132" i="9"/>
  <c r="N132" i="9"/>
  <c r="O132" i="9"/>
  <c r="P132" i="9"/>
  <c r="Q132" i="9"/>
  <c r="R132" i="9"/>
  <c r="S132" i="9"/>
  <c r="T132" i="9"/>
  <c r="U132" i="9"/>
  <c r="G134" i="9"/>
  <c r="H134" i="9"/>
  <c r="I134" i="9"/>
  <c r="J134" i="9"/>
  <c r="K134" i="9"/>
  <c r="L134" i="9"/>
  <c r="M134" i="9"/>
  <c r="N134" i="9"/>
  <c r="O134" i="9"/>
  <c r="P134" i="9"/>
  <c r="Q134" i="9"/>
  <c r="R134" i="9"/>
  <c r="S134" i="9"/>
  <c r="T134" i="9"/>
  <c r="U134" i="9"/>
  <c r="G136" i="9"/>
  <c r="H136" i="9"/>
  <c r="I136" i="9"/>
  <c r="J136" i="9"/>
  <c r="K136" i="9"/>
  <c r="L136" i="9"/>
  <c r="M136" i="9"/>
  <c r="N136" i="9"/>
  <c r="O136" i="9"/>
  <c r="P136" i="9"/>
  <c r="Q136" i="9"/>
  <c r="R136" i="9"/>
  <c r="S136" i="9"/>
  <c r="T136" i="9"/>
  <c r="U136" i="9"/>
  <c r="G138" i="9"/>
  <c r="H138" i="9"/>
  <c r="I138" i="9"/>
  <c r="J138" i="9"/>
  <c r="K138" i="9"/>
  <c r="L138" i="9"/>
  <c r="M138" i="9"/>
  <c r="N138" i="9"/>
  <c r="O138" i="9"/>
  <c r="P138" i="9"/>
  <c r="Q138" i="9"/>
  <c r="R138" i="9"/>
  <c r="S138" i="9"/>
  <c r="T138" i="9"/>
  <c r="U138" i="9"/>
  <c r="G140" i="9"/>
  <c r="H140" i="9"/>
  <c r="I140" i="9"/>
  <c r="J140" i="9"/>
  <c r="K140" i="9"/>
  <c r="L140" i="9"/>
  <c r="M140" i="9"/>
  <c r="N140" i="9"/>
  <c r="O140" i="9"/>
  <c r="P140" i="9"/>
  <c r="Q140" i="9"/>
  <c r="R140" i="9"/>
  <c r="S140" i="9"/>
  <c r="T140" i="9"/>
  <c r="U140" i="9"/>
  <c r="G142" i="9"/>
  <c r="H142" i="9"/>
  <c r="I142" i="9"/>
  <c r="J142" i="9"/>
  <c r="K142" i="9"/>
  <c r="L142" i="9"/>
  <c r="M142" i="9"/>
  <c r="N142" i="9"/>
  <c r="O142" i="9"/>
  <c r="P142" i="9"/>
  <c r="Q142" i="9"/>
  <c r="R142" i="9"/>
  <c r="S142" i="9"/>
  <c r="T142" i="9"/>
  <c r="U142" i="9"/>
  <c r="G144" i="9"/>
  <c r="H144" i="9"/>
  <c r="I144" i="9"/>
  <c r="J144" i="9"/>
  <c r="K144" i="9"/>
  <c r="L144" i="9"/>
  <c r="M144" i="9"/>
  <c r="N144" i="9"/>
  <c r="O144" i="9"/>
  <c r="P144" i="9"/>
  <c r="Q144" i="9"/>
  <c r="R144" i="9"/>
  <c r="S144" i="9"/>
  <c r="T144" i="9"/>
  <c r="U144" i="9"/>
  <c r="G146" i="9"/>
  <c r="H146" i="9"/>
  <c r="I146" i="9"/>
  <c r="J146" i="9"/>
  <c r="K146" i="9"/>
  <c r="L146" i="9"/>
  <c r="M146" i="9"/>
  <c r="N146" i="9"/>
  <c r="O146" i="9"/>
  <c r="P146" i="9"/>
  <c r="Q146" i="9"/>
  <c r="R146" i="9"/>
  <c r="S146" i="9"/>
  <c r="T146" i="9"/>
  <c r="U146" i="9"/>
  <c r="G148" i="9"/>
  <c r="H148" i="9"/>
  <c r="I148" i="9"/>
  <c r="J148" i="9"/>
  <c r="K148" i="9"/>
  <c r="L148" i="9"/>
  <c r="M148" i="9"/>
  <c r="N148" i="9"/>
  <c r="O148" i="9"/>
  <c r="P148" i="9"/>
  <c r="Q148" i="9"/>
  <c r="R148" i="9"/>
  <c r="S148" i="9"/>
  <c r="T148" i="9"/>
  <c r="U148" i="9"/>
  <c r="G150" i="9"/>
  <c r="H150" i="9"/>
  <c r="I150" i="9"/>
  <c r="J150" i="9"/>
  <c r="K150" i="9"/>
  <c r="L150" i="9"/>
  <c r="M150" i="9"/>
  <c r="N150" i="9"/>
  <c r="O150" i="9"/>
  <c r="P150" i="9"/>
  <c r="Q150" i="9"/>
  <c r="R150" i="9"/>
  <c r="S150" i="9"/>
  <c r="T150" i="9"/>
  <c r="U150" i="9"/>
  <c r="G152" i="9"/>
  <c r="H152" i="9"/>
  <c r="I152" i="9"/>
  <c r="J152" i="9"/>
  <c r="K152" i="9"/>
  <c r="L152" i="9"/>
  <c r="M152" i="9"/>
  <c r="N152" i="9"/>
  <c r="O152" i="9"/>
  <c r="P152" i="9"/>
  <c r="Q152" i="9"/>
  <c r="R152" i="9"/>
  <c r="S152" i="9"/>
  <c r="T152" i="9"/>
  <c r="U152" i="9"/>
  <c r="G154" i="9"/>
  <c r="H154" i="9"/>
  <c r="I154" i="9"/>
  <c r="J154" i="9"/>
  <c r="K154" i="9"/>
  <c r="L154" i="9"/>
  <c r="M154" i="9"/>
  <c r="N154" i="9"/>
  <c r="O154" i="9"/>
  <c r="P154" i="9"/>
  <c r="Q154" i="9"/>
  <c r="R154" i="9"/>
  <c r="S154" i="9"/>
  <c r="T154" i="9"/>
  <c r="U154" i="9"/>
  <c r="V154" i="9" s="1"/>
  <c r="G156" i="9"/>
  <c r="H156" i="9"/>
  <c r="I156" i="9"/>
  <c r="J156" i="9"/>
  <c r="K156" i="9"/>
  <c r="L156" i="9"/>
  <c r="M156" i="9"/>
  <c r="N156" i="9"/>
  <c r="O156" i="9"/>
  <c r="P156" i="9"/>
  <c r="Q156" i="9"/>
  <c r="R156" i="9"/>
  <c r="S156" i="9"/>
  <c r="T156" i="9"/>
  <c r="U156" i="9"/>
  <c r="G158" i="9"/>
  <c r="H158" i="9"/>
  <c r="I158" i="9"/>
  <c r="J158" i="9"/>
  <c r="K158" i="9"/>
  <c r="L158" i="9"/>
  <c r="M158" i="9"/>
  <c r="N158" i="9"/>
  <c r="O158" i="9"/>
  <c r="P158" i="9"/>
  <c r="Q158" i="9"/>
  <c r="R158" i="9"/>
  <c r="S158" i="9"/>
  <c r="T158" i="9"/>
  <c r="U158" i="9"/>
  <c r="G160" i="9"/>
  <c r="H160" i="9"/>
  <c r="I160" i="9"/>
  <c r="J160" i="9"/>
  <c r="K160" i="9"/>
  <c r="L160" i="9"/>
  <c r="M160" i="9"/>
  <c r="N160" i="9"/>
  <c r="O160" i="9"/>
  <c r="P160" i="9"/>
  <c r="Q160" i="9"/>
  <c r="R160" i="9"/>
  <c r="S160" i="9"/>
  <c r="T160" i="9"/>
  <c r="U160" i="9"/>
  <c r="G162" i="9"/>
  <c r="H162" i="9"/>
  <c r="I162" i="9"/>
  <c r="J162" i="9"/>
  <c r="K162" i="9"/>
  <c r="L162" i="9"/>
  <c r="M162" i="9"/>
  <c r="N162" i="9"/>
  <c r="O162" i="9"/>
  <c r="P162" i="9"/>
  <c r="Q162" i="9"/>
  <c r="R162" i="9"/>
  <c r="S162" i="9"/>
  <c r="T162" i="9"/>
  <c r="U162" i="9"/>
  <c r="G164" i="9"/>
  <c r="H164" i="9"/>
  <c r="I164" i="9"/>
  <c r="J164" i="9"/>
  <c r="K164" i="9"/>
  <c r="L164" i="9"/>
  <c r="M164" i="9"/>
  <c r="N164" i="9"/>
  <c r="O164" i="9"/>
  <c r="P164" i="9"/>
  <c r="Q164" i="9"/>
  <c r="R164" i="9"/>
  <c r="S164" i="9"/>
  <c r="T164" i="9"/>
  <c r="U164" i="9"/>
  <c r="G166" i="9"/>
  <c r="H166" i="9"/>
  <c r="I166" i="9"/>
  <c r="J166" i="9"/>
  <c r="K166" i="9"/>
  <c r="L166" i="9"/>
  <c r="M166" i="9"/>
  <c r="N166" i="9"/>
  <c r="O166" i="9"/>
  <c r="P166" i="9"/>
  <c r="Q166" i="9"/>
  <c r="R166" i="9"/>
  <c r="S166" i="9"/>
  <c r="T166" i="9"/>
  <c r="U166" i="9"/>
  <c r="G168" i="9"/>
  <c r="H168" i="9"/>
  <c r="I168" i="9"/>
  <c r="J168" i="9"/>
  <c r="K168" i="9"/>
  <c r="L168" i="9"/>
  <c r="M168" i="9"/>
  <c r="N168" i="9"/>
  <c r="O168" i="9"/>
  <c r="P168" i="9"/>
  <c r="Q168" i="9"/>
  <c r="R168" i="9"/>
  <c r="S168" i="9"/>
  <c r="T168" i="9"/>
  <c r="U168" i="9"/>
  <c r="G170" i="9"/>
  <c r="H170" i="9"/>
  <c r="I170" i="9"/>
  <c r="J170" i="9"/>
  <c r="K170" i="9"/>
  <c r="L170" i="9"/>
  <c r="M170" i="9"/>
  <c r="N170" i="9"/>
  <c r="O170" i="9"/>
  <c r="P170" i="9"/>
  <c r="Q170" i="9"/>
  <c r="R170" i="9"/>
  <c r="S170" i="9"/>
  <c r="T170" i="9"/>
  <c r="U170" i="9"/>
  <c r="G172" i="9"/>
  <c r="H172" i="9"/>
  <c r="I172" i="9"/>
  <c r="J172" i="9"/>
  <c r="K172" i="9"/>
  <c r="L172" i="9"/>
  <c r="M172" i="9"/>
  <c r="N172" i="9"/>
  <c r="O172" i="9"/>
  <c r="P172" i="9"/>
  <c r="Q172" i="9"/>
  <c r="R172" i="9"/>
  <c r="S172" i="9"/>
  <c r="T172" i="9"/>
  <c r="U172" i="9"/>
  <c r="G174" i="9"/>
  <c r="H174" i="9"/>
  <c r="I174" i="9"/>
  <c r="J174" i="9"/>
  <c r="K174" i="9"/>
  <c r="L174" i="9"/>
  <c r="M174" i="9"/>
  <c r="N174" i="9"/>
  <c r="O174" i="9"/>
  <c r="P174" i="9"/>
  <c r="Q174" i="9"/>
  <c r="R174" i="9"/>
  <c r="S174" i="9"/>
  <c r="T174" i="9"/>
  <c r="U174" i="9"/>
  <c r="G176" i="9"/>
  <c r="H176" i="9"/>
  <c r="I176" i="9"/>
  <c r="J176" i="9"/>
  <c r="K176" i="9"/>
  <c r="L176" i="9"/>
  <c r="M176" i="9"/>
  <c r="N176" i="9"/>
  <c r="O176" i="9"/>
  <c r="P176" i="9"/>
  <c r="Q176" i="9"/>
  <c r="R176" i="9"/>
  <c r="S176" i="9"/>
  <c r="T176" i="9"/>
  <c r="U176" i="9"/>
  <c r="G178" i="9"/>
  <c r="H178" i="9"/>
  <c r="I178" i="9"/>
  <c r="J178" i="9"/>
  <c r="K178" i="9"/>
  <c r="L178" i="9"/>
  <c r="M178" i="9"/>
  <c r="N178" i="9"/>
  <c r="O178" i="9"/>
  <c r="P178" i="9"/>
  <c r="Q178" i="9"/>
  <c r="R178" i="9"/>
  <c r="S178" i="9"/>
  <c r="T178" i="9"/>
  <c r="U178" i="9"/>
  <c r="G180" i="9"/>
  <c r="H180" i="9"/>
  <c r="I180" i="9"/>
  <c r="J180" i="9"/>
  <c r="K180" i="9"/>
  <c r="L180" i="9"/>
  <c r="M180" i="9"/>
  <c r="N180" i="9"/>
  <c r="O180" i="9"/>
  <c r="P180" i="9"/>
  <c r="Q180" i="9"/>
  <c r="R180" i="9"/>
  <c r="S180" i="9"/>
  <c r="T180" i="9"/>
  <c r="U180" i="9"/>
  <c r="G182" i="9"/>
  <c r="H182" i="9"/>
  <c r="I182" i="9"/>
  <c r="J182" i="9"/>
  <c r="K182" i="9"/>
  <c r="L182" i="9"/>
  <c r="M182" i="9"/>
  <c r="N182" i="9"/>
  <c r="O182" i="9"/>
  <c r="P182" i="9"/>
  <c r="Q182" i="9"/>
  <c r="R182" i="9"/>
  <c r="S182" i="9"/>
  <c r="T182" i="9"/>
  <c r="U182" i="9"/>
  <c r="G184" i="9"/>
  <c r="H184" i="9"/>
  <c r="I184" i="9"/>
  <c r="J184" i="9"/>
  <c r="K184" i="9"/>
  <c r="L184" i="9"/>
  <c r="M184" i="9"/>
  <c r="N184" i="9"/>
  <c r="O184" i="9"/>
  <c r="P184" i="9"/>
  <c r="Q184" i="9"/>
  <c r="R184" i="9"/>
  <c r="S184" i="9"/>
  <c r="T184" i="9"/>
  <c r="U184" i="9"/>
  <c r="G186" i="9"/>
  <c r="H186" i="9"/>
  <c r="I186" i="9"/>
  <c r="J186" i="9"/>
  <c r="K186" i="9"/>
  <c r="L186" i="9"/>
  <c r="M186" i="9"/>
  <c r="N186" i="9"/>
  <c r="O186" i="9"/>
  <c r="P186" i="9"/>
  <c r="Q186" i="9"/>
  <c r="R186" i="9"/>
  <c r="S186" i="9"/>
  <c r="T186" i="9"/>
  <c r="U186" i="9"/>
  <c r="G188" i="9"/>
  <c r="H188" i="9"/>
  <c r="I188" i="9"/>
  <c r="J188" i="9"/>
  <c r="K188" i="9"/>
  <c r="L188" i="9"/>
  <c r="M188" i="9"/>
  <c r="N188" i="9"/>
  <c r="O188" i="9"/>
  <c r="P188" i="9"/>
  <c r="Q188" i="9"/>
  <c r="R188" i="9"/>
  <c r="S188" i="9"/>
  <c r="T188" i="9"/>
  <c r="U188" i="9"/>
  <c r="G190" i="9"/>
  <c r="H190" i="9"/>
  <c r="I190" i="9"/>
  <c r="J190" i="9"/>
  <c r="K190" i="9"/>
  <c r="L190" i="9"/>
  <c r="M190" i="9"/>
  <c r="N190" i="9"/>
  <c r="O190" i="9"/>
  <c r="P190" i="9"/>
  <c r="Q190" i="9"/>
  <c r="R190" i="9"/>
  <c r="S190" i="9"/>
  <c r="T190" i="9"/>
  <c r="U190" i="9"/>
  <c r="G192" i="9"/>
  <c r="H192" i="9"/>
  <c r="I192" i="9"/>
  <c r="J192" i="9"/>
  <c r="K192" i="9"/>
  <c r="L192" i="9"/>
  <c r="M192" i="9"/>
  <c r="N192" i="9"/>
  <c r="O192" i="9"/>
  <c r="P192" i="9"/>
  <c r="Q192" i="9"/>
  <c r="R192" i="9"/>
  <c r="S192" i="9"/>
  <c r="T192" i="9"/>
  <c r="U192" i="9"/>
  <c r="G194" i="9"/>
  <c r="H194" i="9"/>
  <c r="I194" i="9"/>
  <c r="J194" i="9"/>
  <c r="K194" i="9"/>
  <c r="L194" i="9"/>
  <c r="M194" i="9"/>
  <c r="N194" i="9"/>
  <c r="O194" i="9"/>
  <c r="P194" i="9"/>
  <c r="Q194" i="9"/>
  <c r="R194" i="9"/>
  <c r="S194" i="9"/>
  <c r="T194" i="9"/>
  <c r="U194" i="9"/>
  <c r="G196" i="9"/>
  <c r="H196" i="9"/>
  <c r="I196" i="9"/>
  <c r="J196" i="9"/>
  <c r="K196" i="9"/>
  <c r="L196" i="9"/>
  <c r="M196" i="9"/>
  <c r="N196" i="9"/>
  <c r="O196" i="9"/>
  <c r="P196" i="9"/>
  <c r="Q196" i="9"/>
  <c r="R196" i="9"/>
  <c r="S196" i="9"/>
  <c r="T196" i="9"/>
  <c r="U196" i="9"/>
  <c r="G198" i="9"/>
  <c r="H198" i="9"/>
  <c r="I198" i="9"/>
  <c r="J198" i="9"/>
  <c r="K198" i="9"/>
  <c r="L198" i="9"/>
  <c r="M198" i="9"/>
  <c r="N198" i="9"/>
  <c r="O198" i="9"/>
  <c r="P198" i="9"/>
  <c r="Q198" i="9"/>
  <c r="R198" i="9"/>
  <c r="S198" i="9"/>
  <c r="T198" i="9"/>
  <c r="U198" i="9"/>
  <c r="G200" i="9"/>
  <c r="H200" i="9"/>
  <c r="I200" i="9"/>
  <c r="J200" i="9"/>
  <c r="K200" i="9"/>
  <c r="L200" i="9"/>
  <c r="M200" i="9"/>
  <c r="N200" i="9"/>
  <c r="O200" i="9"/>
  <c r="P200" i="9"/>
  <c r="Q200" i="9"/>
  <c r="R200" i="9"/>
  <c r="S200" i="9"/>
  <c r="T200" i="9"/>
  <c r="U200" i="9"/>
  <c r="G202" i="9"/>
  <c r="H202" i="9"/>
  <c r="I202" i="9"/>
  <c r="J202" i="9"/>
  <c r="K202" i="9"/>
  <c r="L202" i="9"/>
  <c r="M202" i="9"/>
  <c r="N202" i="9"/>
  <c r="O202" i="9"/>
  <c r="P202" i="9"/>
  <c r="Q202" i="9"/>
  <c r="R202" i="9"/>
  <c r="S202" i="9"/>
  <c r="T202" i="9"/>
  <c r="U202" i="9"/>
  <c r="G204" i="9"/>
  <c r="H204" i="9"/>
  <c r="I204" i="9"/>
  <c r="J204" i="9"/>
  <c r="K204" i="9"/>
  <c r="L204" i="9"/>
  <c r="M204" i="9"/>
  <c r="N204" i="9"/>
  <c r="O204" i="9"/>
  <c r="P204" i="9"/>
  <c r="Q204" i="9"/>
  <c r="R204" i="9"/>
  <c r="S204" i="9"/>
  <c r="T204" i="9"/>
  <c r="U204" i="9"/>
  <c r="G206" i="9"/>
  <c r="H206" i="9"/>
  <c r="I206" i="9"/>
  <c r="J206" i="9"/>
  <c r="K206" i="9"/>
  <c r="L206" i="9"/>
  <c r="M206" i="9"/>
  <c r="N206" i="9"/>
  <c r="O206" i="9"/>
  <c r="P206" i="9"/>
  <c r="Q206" i="9"/>
  <c r="R206" i="9"/>
  <c r="S206" i="9"/>
  <c r="T206" i="9"/>
  <c r="U206" i="9"/>
  <c r="G208" i="9"/>
  <c r="H208" i="9"/>
  <c r="I208" i="9"/>
  <c r="J208" i="9"/>
  <c r="K208" i="9"/>
  <c r="L208" i="9"/>
  <c r="M208" i="9"/>
  <c r="N208" i="9"/>
  <c r="O208" i="9"/>
  <c r="P208" i="9"/>
  <c r="Q208" i="9"/>
  <c r="R208" i="9"/>
  <c r="S208" i="9"/>
  <c r="T208" i="9"/>
  <c r="U208" i="9"/>
  <c r="G210" i="9"/>
  <c r="H210" i="9"/>
  <c r="I210" i="9"/>
  <c r="J210" i="9"/>
  <c r="K210" i="9"/>
  <c r="L210" i="9"/>
  <c r="M210" i="9"/>
  <c r="N210" i="9"/>
  <c r="O210" i="9"/>
  <c r="P210" i="9"/>
  <c r="Q210" i="9"/>
  <c r="R210" i="9"/>
  <c r="S210" i="9"/>
  <c r="T210" i="9"/>
  <c r="U210" i="9"/>
  <c r="G212" i="9"/>
  <c r="H212" i="9"/>
  <c r="I212" i="9"/>
  <c r="J212" i="9"/>
  <c r="K212" i="9"/>
  <c r="L212" i="9"/>
  <c r="M212" i="9"/>
  <c r="N212" i="9"/>
  <c r="O212" i="9"/>
  <c r="P212" i="9"/>
  <c r="Q212" i="9"/>
  <c r="R212" i="9"/>
  <c r="S212" i="9"/>
  <c r="T212" i="9"/>
  <c r="U212" i="9"/>
  <c r="G214" i="9"/>
  <c r="H214" i="9"/>
  <c r="I214" i="9"/>
  <c r="J214" i="9"/>
  <c r="K214" i="9"/>
  <c r="L214" i="9"/>
  <c r="M214" i="9"/>
  <c r="N214" i="9"/>
  <c r="O214" i="9"/>
  <c r="P214" i="9"/>
  <c r="Q214" i="9"/>
  <c r="R214" i="9"/>
  <c r="S214" i="9"/>
  <c r="T214" i="9"/>
  <c r="U214" i="9"/>
  <c r="G216" i="9"/>
  <c r="H216" i="9"/>
  <c r="I216" i="9"/>
  <c r="J216" i="9"/>
  <c r="K216" i="9"/>
  <c r="L216" i="9"/>
  <c r="M216" i="9"/>
  <c r="N216" i="9"/>
  <c r="O216" i="9"/>
  <c r="P216" i="9"/>
  <c r="Q216" i="9"/>
  <c r="R216" i="9"/>
  <c r="S216" i="9"/>
  <c r="T216" i="9"/>
  <c r="U216" i="9"/>
  <c r="G218" i="9"/>
  <c r="H218" i="9"/>
  <c r="I218" i="9"/>
  <c r="J218" i="9"/>
  <c r="K218" i="9"/>
  <c r="L218" i="9"/>
  <c r="M218" i="9"/>
  <c r="N218" i="9"/>
  <c r="O218" i="9"/>
  <c r="P218" i="9"/>
  <c r="Q218" i="9"/>
  <c r="R218" i="9"/>
  <c r="S218" i="9"/>
  <c r="T218" i="9"/>
  <c r="U218" i="9"/>
  <c r="G220" i="9"/>
  <c r="H220" i="9"/>
  <c r="I220" i="9"/>
  <c r="J220" i="9"/>
  <c r="K220" i="9"/>
  <c r="L220" i="9"/>
  <c r="M220" i="9"/>
  <c r="N220" i="9"/>
  <c r="O220" i="9"/>
  <c r="P220" i="9"/>
  <c r="Q220" i="9"/>
  <c r="R220" i="9"/>
  <c r="S220" i="9"/>
  <c r="T220" i="9"/>
  <c r="U220" i="9"/>
  <c r="G222" i="9"/>
  <c r="H222" i="9"/>
  <c r="I222" i="9"/>
  <c r="J222" i="9"/>
  <c r="K222" i="9"/>
  <c r="L222" i="9"/>
  <c r="M222" i="9"/>
  <c r="N222" i="9"/>
  <c r="O222" i="9"/>
  <c r="P222" i="9"/>
  <c r="Q222" i="9"/>
  <c r="R222" i="9"/>
  <c r="S222" i="9"/>
  <c r="T222" i="9"/>
  <c r="U222" i="9"/>
  <c r="G224" i="9"/>
  <c r="H224" i="9"/>
  <c r="I224" i="9"/>
  <c r="J224" i="9"/>
  <c r="K224" i="9"/>
  <c r="L224" i="9"/>
  <c r="M224" i="9"/>
  <c r="N224" i="9"/>
  <c r="O224" i="9"/>
  <c r="P224" i="9"/>
  <c r="Q224" i="9"/>
  <c r="R224" i="9"/>
  <c r="S224" i="9"/>
  <c r="T224" i="9"/>
  <c r="U224" i="9"/>
  <c r="G226" i="9"/>
  <c r="H226" i="9"/>
  <c r="I226" i="9"/>
  <c r="J226" i="9"/>
  <c r="K226" i="9"/>
  <c r="L226" i="9"/>
  <c r="M226" i="9"/>
  <c r="N226" i="9"/>
  <c r="O226" i="9"/>
  <c r="P226" i="9"/>
  <c r="Q226" i="9"/>
  <c r="R226" i="9"/>
  <c r="S226" i="9"/>
  <c r="T226" i="9"/>
  <c r="U226" i="9"/>
  <c r="G228" i="9"/>
  <c r="H228" i="9"/>
  <c r="I228" i="9"/>
  <c r="J228" i="9"/>
  <c r="K228" i="9"/>
  <c r="L228" i="9"/>
  <c r="M228" i="9"/>
  <c r="N228" i="9"/>
  <c r="O228" i="9"/>
  <c r="P228" i="9"/>
  <c r="Q228" i="9"/>
  <c r="R228" i="9"/>
  <c r="S228" i="9"/>
  <c r="T228" i="9"/>
  <c r="U228" i="9"/>
  <c r="G230" i="9"/>
  <c r="H230" i="9"/>
  <c r="I230" i="9"/>
  <c r="J230" i="9"/>
  <c r="K230" i="9"/>
  <c r="L230" i="9"/>
  <c r="M230" i="9"/>
  <c r="N230" i="9"/>
  <c r="O230" i="9"/>
  <c r="P230" i="9"/>
  <c r="Q230" i="9"/>
  <c r="R230" i="9"/>
  <c r="S230" i="9"/>
  <c r="T230" i="9"/>
  <c r="U230" i="9"/>
  <c r="G232" i="9"/>
  <c r="H232" i="9"/>
  <c r="I232" i="9"/>
  <c r="J232" i="9"/>
  <c r="K232" i="9"/>
  <c r="L232" i="9"/>
  <c r="M232" i="9"/>
  <c r="N232" i="9"/>
  <c r="O232" i="9"/>
  <c r="P232" i="9"/>
  <c r="Q232" i="9"/>
  <c r="R232" i="9"/>
  <c r="S232" i="9"/>
  <c r="T232" i="9"/>
  <c r="U232" i="9"/>
  <c r="G234" i="9"/>
  <c r="H234" i="9"/>
  <c r="I234" i="9"/>
  <c r="J234" i="9"/>
  <c r="K234" i="9"/>
  <c r="L234" i="9"/>
  <c r="M234" i="9"/>
  <c r="N234" i="9"/>
  <c r="O234" i="9"/>
  <c r="P234" i="9"/>
  <c r="Q234" i="9"/>
  <c r="R234" i="9"/>
  <c r="S234" i="9"/>
  <c r="T234" i="9"/>
  <c r="U234" i="9"/>
  <c r="G236" i="9"/>
  <c r="H236" i="9"/>
  <c r="I236" i="9"/>
  <c r="J236" i="9"/>
  <c r="K236" i="9"/>
  <c r="L236" i="9"/>
  <c r="M236" i="9"/>
  <c r="N236" i="9"/>
  <c r="O236" i="9"/>
  <c r="P236" i="9"/>
  <c r="Q236" i="9"/>
  <c r="R236" i="9"/>
  <c r="S236" i="9"/>
  <c r="T236" i="9"/>
  <c r="U236" i="9"/>
  <c r="G238" i="9"/>
  <c r="H238" i="9"/>
  <c r="I238" i="9"/>
  <c r="J238" i="9"/>
  <c r="K238" i="9"/>
  <c r="L238" i="9"/>
  <c r="M238" i="9"/>
  <c r="N238" i="9"/>
  <c r="O238" i="9"/>
  <c r="P238" i="9"/>
  <c r="Q238" i="9"/>
  <c r="R238" i="9"/>
  <c r="S238" i="9"/>
  <c r="T238" i="9"/>
  <c r="U238" i="9"/>
  <c r="G240" i="9"/>
  <c r="H240" i="9"/>
  <c r="I240" i="9"/>
  <c r="J240" i="9"/>
  <c r="K240" i="9"/>
  <c r="L240" i="9"/>
  <c r="M240" i="9"/>
  <c r="N240" i="9"/>
  <c r="O240" i="9"/>
  <c r="P240" i="9"/>
  <c r="Q240" i="9"/>
  <c r="R240" i="9"/>
  <c r="S240" i="9"/>
  <c r="T240" i="9"/>
  <c r="U240" i="9"/>
  <c r="G242" i="9"/>
  <c r="H242" i="9"/>
  <c r="I242" i="9"/>
  <c r="J242" i="9"/>
  <c r="K242" i="9"/>
  <c r="L242" i="9"/>
  <c r="M242" i="9"/>
  <c r="N242" i="9"/>
  <c r="O242" i="9"/>
  <c r="P242" i="9"/>
  <c r="Q242" i="9"/>
  <c r="R242" i="9"/>
  <c r="S242" i="9"/>
  <c r="T242" i="9"/>
  <c r="U242" i="9"/>
  <c r="G244" i="9"/>
  <c r="H244" i="9"/>
  <c r="I244" i="9"/>
  <c r="J244" i="9"/>
  <c r="K244" i="9"/>
  <c r="L244" i="9"/>
  <c r="M244" i="9"/>
  <c r="N244" i="9"/>
  <c r="O244" i="9"/>
  <c r="P244" i="9"/>
  <c r="Q244" i="9"/>
  <c r="R244" i="9"/>
  <c r="S244" i="9"/>
  <c r="T244" i="9"/>
  <c r="U244" i="9"/>
  <c r="G246" i="9"/>
  <c r="H246" i="9"/>
  <c r="I246" i="9"/>
  <c r="J246" i="9"/>
  <c r="K246" i="9"/>
  <c r="L246" i="9"/>
  <c r="M246" i="9"/>
  <c r="N246" i="9"/>
  <c r="O246" i="9"/>
  <c r="P246" i="9"/>
  <c r="Q246" i="9"/>
  <c r="R246" i="9"/>
  <c r="S246" i="9"/>
  <c r="T246" i="9"/>
  <c r="U246" i="9"/>
  <c r="G248" i="9"/>
  <c r="H248" i="9"/>
  <c r="I248" i="9"/>
  <c r="J248" i="9"/>
  <c r="K248" i="9"/>
  <c r="L248" i="9"/>
  <c r="M248" i="9"/>
  <c r="N248" i="9"/>
  <c r="O248" i="9"/>
  <c r="P248" i="9"/>
  <c r="Q248" i="9"/>
  <c r="R248" i="9"/>
  <c r="S248" i="9"/>
  <c r="T248" i="9"/>
  <c r="U248" i="9"/>
  <c r="G250" i="9"/>
  <c r="H250" i="9"/>
  <c r="I250" i="9"/>
  <c r="J250" i="9"/>
  <c r="K250" i="9"/>
  <c r="L250" i="9"/>
  <c r="M250" i="9"/>
  <c r="N250" i="9"/>
  <c r="O250" i="9"/>
  <c r="P250" i="9"/>
  <c r="Q250" i="9"/>
  <c r="R250" i="9"/>
  <c r="S250" i="9"/>
  <c r="T250" i="9"/>
  <c r="U250" i="9"/>
  <c r="G252" i="9"/>
  <c r="H252" i="9"/>
  <c r="I252" i="9"/>
  <c r="J252" i="9"/>
  <c r="K252" i="9"/>
  <c r="L252" i="9"/>
  <c r="M252" i="9"/>
  <c r="N252" i="9"/>
  <c r="O252" i="9"/>
  <c r="P252" i="9"/>
  <c r="Q252" i="9"/>
  <c r="R252" i="9"/>
  <c r="S252" i="9"/>
  <c r="T252" i="9"/>
  <c r="U252" i="9"/>
  <c r="G254" i="9"/>
  <c r="H254" i="9"/>
  <c r="I254" i="9"/>
  <c r="J254" i="9"/>
  <c r="K254" i="9"/>
  <c r="L254" i="9"/>
  <c r="M254" i="9"/>
  <c r="N254" i="9"/>
  <c r="O254" i="9"/>
  <c r="P254" i="9"/>
  <c r="Q254" i="9"/>
  <c r="R254" i="9"/>
  <c r="S254" i="9"/>
  <c r="T254" i="9"/>
  <c r="U254" i="9"/>
  <c r="G256" i="9"/>
  <c r="H256" i="9"/>
  <c r="I256" i="9"/>
  <c r="J256" i="9"/>
  <c r="K256" i="9"/>
  <c r="L256" i="9"/>
  <c r="M256" i="9"/>
  <c r="N256" i="9"/>
  <c r="O256" i="9"/>
  <c r="P256" i="9"/>
  <c r="Q256" i="9"/>
  <c r="R256" i="9"/>
  <c r="S256" i="9"/>
  <c r="T256" i="9"/>
  <c r="U256" i="9"/>
  <c r="G258" i="9"/>
  <c r="H258" i="9"/>
  <c r="I258" i="9"/>
  <c r="J258" i="9"/>
  <c r="K258" i="9"/>
  <c r="L258" i="9"/>
  <c r="M258" i="9"/>
  <c r="N258" i="9"/>
  <c r="O258" i="9"/>
  <c r="P258" i="9"/>
  <c r="Q258" i="9"/>
  <c r="R258" i="9"/>
  <c r="S258" i="9"/>
  <c r="T258" i="9"/>
  <c r="U258" i="9"/>
  <c r="G260" i="9"/>
  <c r="H260" i="9"/>
  <c r="I260" i="9"/>
  <c r="J260" i="9"/>
  <c r="K260" i="9"/>
  <c r="L260" i="9"/>
  <c r="M260" i="9"/>
  <c r="N260" i="9"/>
  <c r="O260" i="9"/>
  <c r="P260" i="9"/>
  <c r="Q260" i="9"/>
  <c r="R260" i="9"/>
  <c r="S260" i="9"/>
  <c r="T260" i="9"/>
  <c r="U260" i="9"/>
  <c r="G262" i="9"/>
  <c r="H262" i="9"/>
  <c r="I262" i="9"/>
  <c r="J262" i="9"/>
  <c r="K262" i="9"/>
  <c r="L262" i="9"/>
  <c r="M262" i="9"/>
  <c r="N262" i="9"/>
  <c r="O262" i="9"/>
  <c r="P262" i="9"/>
  <c r="Q262" i="9"/>
  <c r="R262" i="9"/>
  <c r="S262" i="9"/>
  <c r="T262" i="9"/>
  <c r="U262" i="9"/>
  <c r="G264" i="9"/>
  <c r="H264" i="9"/>
  <c r="I264" i="9"/>
  <c r="J264" i="9"/>
  <c r="K264" i="9"/>
  <c r="L264" i="9"/>
  <c r="M264" i="9"/>
  <c r="N264" i="9"/>
  <c r="O264" i="9"/>
  <c r="P264" i="9"/>
  <c r="Q264" i="9"/>
  <c r="R264" i="9"/>
  <c r="S264" i="9"/>
  <c r="T264" i="9"/>
  <c r="U264" i="9"/>
  <c r="G266" i="9"/>
  <c r="H266" i="9"/>
  <c r="I266" i="9"/>
  <c r="J266" i="9"/>
  <c r="K266" i="9"/>
  <c r="L266" i="9"/>
  <c r="M266" i="9"/>
  <c r="N266" i="9"/>
  <c r="O266" i="9"/>
  <c r="P266" i="9"/>
  <c r="Q266" i="9"/>
  <c r="R266" i="9"/>
  <c r="S266" i="9"/>
  <c r="T266" i="9"/>
  <c r="U266" i="9"/>
  <c r="G268" i="9"/>
  <c r="H268" i="9"/>
  <c r="I268" i="9"/>
  <c r="J268" i="9"/>
  <c r="K268" i="9"/>
  <c r="L268" i="9"/>
  <c r="M268" i="9"/>
  <c r="N268" i="9"/>
  <c r="O268" i="9"/>
  <c r="P268" i="9"/>
  <c r="Q268" i="9"/>
  <c r="R268" i="9"/>
  <c r="S268" i="9"/>
  <c r="T268" i="9"/>
  <c r="U268" i="9"/>
  <c r="G270" i="9"/>
  <c r="H270" i="9"/>
  <c r="I270" i="9"/>
  <c r="J270" i="9"/>
  <c r="K270" i="9"/>
  <c r="L270" i="9"/>
  <c r="M270" i="9"/>
  <c r="N270" i="9"/>
  <c r="O270" i="9"/>
  <c r="P270" i="9"/>
  <c r="Q270" i="9"/>
  <c r="R270" i="9"/>
  <c r="S270" i="9"/>
  <c r="T270" i="9"/>
  <c r="U270" i="9"/>
  <c r="G272" i="9"/>
  <c r="H272" i="9"/>
  <c r="I272" i="9"/>
  <c r="J272" i="9"/>
  <c r="K272" i="9"/>
  <c r="L272" i="9"/>
  <c r="M272" i="9"/>
  <c r="N272" i="9"/>
  <c r="O272" i="9"/>
  <c r="P272" i="9"/>
  <c r="Q272" i="9"/>
  <c r="R272" i="9"/>
  <c r="S272" i="9"/>
  <c r="T272" i="9"/>
  <c r="U272" i="9"/>
  <c r="G274" i="9"/>
  <c r="H274" i="9"/>
  <c r="I274" i="9"/>
  <c r="J274" i="9"/>
  <c r="K274" i="9"/>
  <c r="L274" i="9"/>
  <c r="M274" i="9"/>
  <c r="N274" i="9"/>
  <c r="O274" i="9"/>
  <c r="P274" i="9"/>
  <c r="Q274" i="9"/>
  <c r="R274" i="9"/>
  <c r="S274" i="9"/>
  <c r="T274" i="9"/>
  <c r="U274" i="9"/>
  <c r="G276" i="9"/>
  <c r="H276" i="9"/>
  <c r="I276" i="9"/>
  <c r="J276" i="9"/>
  <c r="K276" i="9"/>
  <c r="L276" i="9"/>
  <c r="M276" i="9"/>
  <c r="N276" i="9"/>
  <c r="O276" i="9"/>
  <c r="P276" i="9"/>
  <c r="Q276" i="9"/>
  <c r="R276" i="9"/>
  <c r="S276" i="9"/>
  <c r="T276" i="9"/>
  <c r="U276" i="9"/>
  <c r="G278" i="9"/>
  <c r="H278" i="9"/>
  <c r="I278" i="9"/>
  <c r="J278" i="9"/>
  <c r="K278" i="9"/>
  <c r="L278" i="9"/>
  <c r="M278" i="9"/>
  <c r="N278" i="9"/>
  <c r="O278" i="9"/>
  <c r="P278" i="9"/>
  <c r="Q278" i="9"/>
  <c r="R278" i="9"/>
  <c r="S278" i="9"/>
  <c r="T278" i="9"/>
  <c r="U278" i="9"/>
  <c r="G280" i="9"/>
  <c r="H280" i="9"/>
  <c r="I280" i="9"/>
  <c r="J280" i="9"/>
  <c r="K280" i="9"/>
  <c r="L280" i="9"/>
  <c r="M280" i="9"/>
  <c r="N280" i="9"/>
  <c r="O280" i="9"/>
  <c r="P280" i="9"/>
  <c r="Q280" i="9"/>
  <c r="R280" i="9"/>
  <c r="S280" i="9"/>
  <c r="T280" i="9"/>
  <c r="U280" i="9"/>
  <c r="G282" i="9"/>
  <c r="H282" i="9"/>
  <c r="I282" i="9"/>
  <c r="J282" i="9"/>
  <c r="K282" i="9"/>
  <c r="L282" i="9"/>
  <c r="M282" i="9"/>
  <c r="N282" i="9"/>
  <c r="O282" i="9"/>
  <c r="P282" i="9"/>
  <c r="Q282" i="9"/>
  <c r="R282" i="9"/>
  <c r="S282" i="9"/>
  <c r="T282" i="9"/>
  <c r="U282" i="9"/>
  <c r="G284" i="9"/>
  <c r="H284" i="9"/>
  <c r="I284" i="9"/>
  <c r="J284" i="9"/>
  <c r="K284" i="9"/>
  <c r="L284" i="9"/>
  <c r="M284" i="9"/>
  <c r="N284" i="9"/>
  <c r="O284" i="9"/>
  <c r="P284" i="9"/>
  <c r="Q284" i="9"/>
  <c r="R284" i="9"/>
  <c r="S284" i="9"/>
  <c r="T284" i="9"/>
  <c r="U284" i="9"/>
  <c r="G286" i="9"/>
  <c r="H286" i="9"/>
  <c r="I286" i="9"/>
  <c r="J286" i="9"/>
  <c r="K286" i="9"/>
  <c r="L286" i="9"/>
  <c r="M286" i="9"/>
  <c r="N286" i="9"/>
  <c r="O286" i="9"/>
  <c r="P286" i="9"/>
  <c r="Q286" i="9"/>
  <c r="R286" i="9"/>
  <c r="S286" i="9"/>
  <c r="T286" i="9"/>
  <c r="U286" i="9"/>
  <c r="G288" i="9"/>
  <c r="H288" i="9"/>
  <c r="I288" i="9"/>
  <c r="J288" i="9"/>
  <c r="K288" i="9"/>
  <c r="L288" i="9"/>
  <c r="M288" i="9"/>
  <c r="N288" i="9"/>
  <c r="O288" i="9"/>
  <c r="P288" i="9"/>
  <c r="Q288" i="9"/>
  <c r="R288" i="9"/>
  <c r="S288" i="9"/>
  <c r="T288" i="9"/>
  <c r="U288" i="9"/>
  <c r="G290" i="9"/>
  <c r="H290" i="9"/>
  <c r="I290" i="9"/>
  <c r="J290" i="9"/>
  <c r="K290" i="9"/>
  <c r="L290" i="9"/>
  <c r="M290" i="9"/>
  <c r="N290" i="9"/>
  <c r="O290" i="9"/>
  <c r="P290" i="9"/>
  <c r="Q290" i="9"/>
  <c r="R290" i="9"/>
  <c r="S290" i="9"/>
  <c r="T290" i="9"/>
  <c r="U290" i="9"/>
  <c r="G292" i="9"/>
  <c r="H292" i="9"/>
  <c r="I292" i="9"/>
  <c r="J292" i="9"/>
  <c r="K292" i="9"/>
  <c r="L292" i="9"/>
  <c r="M292" i="9"/>
  <c r="N292" i="9"/>
  <c r="O292" i="9"/>
  <c r="P292" i="9"/>
  <c r="Q292" i="9"/>
  <c r="R292" i="9"/>
  <c r="S292" i="9"/>
  <c r="T292" i="9"/>
  <c r="U292" i="9"/>
  <c r="G294" i="9"/>
  <c r="H294" i="9"/>
  <c r="I294" i="9"/>
  <c r="J294" i="9"/>
  <c r="K294" i="9"/>
  <c r="L294" i="9"/>
  <c r="M294" i="9"/>
  <c r="N294" i="9"/>
  <c r="O294" i="9"/>
  <c r="P294" i="9"/>
  <c r="Q294" i="9"/>
  <c r="R294" i="9"/>
  <c r="S294" i="9"/>
  <c r="T294" i="9"/>
  <c r="U294" i="9"/>
  <c r="G296" i="9"/>
  <c r="H296" i="9"/>
  <c r="I296" i="9"/>
  <c r="J296" i="9"/>
  <c r="K296" i="9"/>
  <c r="L296" i="9"/>
  <c r="M296" i="9"/>
  <c r="N296" i="9"/>
  <c r="O296" i="9"/>
  <c r="P296" i="9"/>
  <c r="Q296" i="9"/>
  <c r="R296" i="9"/>
  <c r="S296" i="9"/>
  <c r="T296" i="9"/>
  <c r="U296" i="9"/>
  <c r="G298" i="9"/>
  <c r="H298" i="9"/>
  <c r="I298" i="9"/>
  <c r="J298" i="9"/>
  <c r="K298" i="9"/>
  <c r="L298" i="9"/>
  <c r="M298" i="9"/>
  <c r="N298" i="9"/>
  <c r="O298" i="9"/>
  <c r="P298" i="9"/>
  <c r="Q298" i="9"/>
  <c r="R298" i="9"/>
  <c r="S298" i="9"/>
  <c r="T298" i="9"/>
  <c r="U298" i="9"/>
  <c r="G300" i="9"/>
  <c r="H300" i="9"/>
  <c r="I300" i="9"/>
  <c r="J300" i="9"/>
  <c r="K300" i="9"/>
  <c r="L300" i="9"/>
  <c r="M300" i="9"/>
  <c r="N300" i="9"/>
  <c r="O300" i="9"/>
  <c r="P300" i="9"/>
  <c r="Q300" i="9"/>
  <c r="R300" i="9"/>
  <c r="S300" i="9"/>
  <c r="T300" i="9"/>
  <c r="U300" i="9"/>
  <c r="G302" i="9"/>
  <c r="H302" i="9"/>
  <c r="I302" i="9"/>
  <c r="J302" i="9"/>
  <c r="K302" i="9"/>
  <c r="L302" i="9"/>
  <c r="M302" i="9"/>
  <c r="N302" i="9"/>
  <c r="O302" i="9"/>
  <c r="P302" i="9"/>
  <c r="Q302" i="9"/>
  <c r="R302" i="9"/>
  <c r="S302" i="9"/>
  <c r="T302" i="9"/>
  <c r="U302" i="9"/>
  <c r="G304" i="9"/>
  <c r="H304" i="9"/>
  <c r="I304" i="9"/>
  <c r="J304" i="9"/>
  <c r="K304" i="9"/>
  <c r="L304" i="9"/>
  <c r="M304" i="9"/>
  <c r="N304" i="9"/>
  <c r="O304" i="9"/>
  <c r="P304" i="9"/>
  <c r="Q304" i="9"/>
  <c r="R304" i="9"/>
  <c r="S304" i="9"/>
  <c r="T304" i="9"/>
  <c r="U304" i="9"/>
  <c r="G306" i="9"/>
  <c r="H306" i="9"/>
  <c r="I306" i="9"/>
  <c r="J306" i="9"/>
  <c r="K306" i="9"/>
  <c r="L306" i="9"/>
  <c r="M306" i="9"/>
  <c r="N306" i="9"/>
  <c r="O306" i="9"/>
  <c r="P306" i="9"/>
  <c r="Q306" i="9"/>
  <c r="R306" i="9"/>
  <c r="S306" i="9"/>
  <c r="T306" i="9"/>
  <c r="U306" i="9"/>
  <c r="G308" i="9"/>
  <c r="H308" i="9"/>
  <c r="I308" i="9"/>
  <c r="J308" i="9"/>
  <c r="K308" i="9"/>
  <c r="L308" i="9"/>
  <c r="M308" i="9"/>
  <c r="N308" i="9"/>
  <c r="O308" i="9"/>
  <c r="P308" i="9"/>
  <c r="Q308" i="9"/>
  <c r="R308" i="9"/>
  <c r="S308" i="9"/>
  <c r="T308" i="9"/>
  <c r="U308" i="9"/>
  <c r="G310" i="9"/>
  <c r="H310" i="9"/>
  <c r="I310" i="9"/>
  <c r="J310" i="9"/>
  <c r="K310" i="9"/>
  <c r="L310" i="9"/>
  <c r="M310" i="9"/>
  <c r="N310" i="9"/>
  <c r="O310" i="9"/>
  <c r="P310" i="9"/>
  <c r="Q310" i="9"/>
  <c r="R310" i="9"/>
  <c r="S310" i="9"/>
  <c r="T310" i="9"/>
  <c r="U310" i="9"/>
  <c r="G312" i="9"/>
  <c r="H312" i="9"/>
  <c r="I312" i="9"/>
  <c r="J312" i="9"/>
  <c r="K312" i="9"/>
  <c r="L312" i="9"/>
  <c r="M312" i="9"/>
  <c r="N312" i="9"/>
  <c r="O312" i="9"/>
  <c r="P312" i="9"/>
  <c r="Q312" i="9"/>
  <c r="R312" i="9"/>
  <c r="S312" i="9"/>
  <c r="T312" i="9"/>
  <c r="U312" i="9"/>
  <c r="G314" i="9"/>
  <c r="H314" i="9"/>
  <c r="I314" i="9"/>
  <c r="J314" i="9"/>
  <c r="K314" i="9"/>
  <c r="L314" i="9"/>
  <c r="M314" i="9"/>
  <c r="N314" i="9"/>
  <c r="O314" i="9"/>
  <c r="P314" i="9"/>
  <c r="Q314" i="9"/>
  <c r="R314" i="9"/>
  <c r="S314" i="9"/>
  <c r="T314" i="9"/>
  <c r="U314" i="9"/>
  <c r="G316" i="9"/>
  <c r="H316" i="9"/>
  <c r="I316" i="9"/>
  <c r="J316" i="9"/>
  <c r="K316" i="9"/>
  <c r="L316" i="9"/>
  <c r="M316" i="9"/>
  <c r="N316" i="9"/>
  <c r="O316" i="9"/>
  <c r="P316" i="9"/>
  <c r="Q316" i="9"/>
  <c r="R316" i="9"/>
  <c r="S316" i="9"/>
  <c r="T316" i="9"/>
  <c r="U316" i="9"/>
  <c r="G318" i="9"/>
  <c r="H318" i="9"/>
  <c r="I318" i="9"/>
  <c r="J318" i="9"/>
  <c r="K318" i="9"/>
  <c r="L318" i="9"/>
  <c r="M318" i="9"/>
  <c r="N318" i="9"/>
  <c r="O318" i="9"/>
  <c r="P318" i="9"/>
  <c r="Q318" i="9"/>
  <c r="R318" i="9"/>
  <c r="S318" i="9"/>
  <c r="T318" i="9"/>
  <c r="U318" i="9"/>
  <c r="G320" i="9"/>
  <c r="H320" i="9"/>
  <c r="I320" i="9"/>
  <c r="J320" i="9"/>
  <c r="K320" i="9"/>
  <c r="L320" i="9"/>
  <c r="M320" i="9"/>
  <c r="N320" i="9"/>
  <c r="O320" i="9"/>
  <c r="P320" i="9"/>
  <c r="Q320" i="9"/>
  <c r="R320" i="9"/>
  <c r="S320" i="9"/>
  <c r="T320" i="9"/>
  <c r="U320" i="9"/>
  <c r="G322" i="9"/>
  <c r="H322" i="9"/>
  <c r="I322" i="9"/>
  <c r="J322" i="9"/>
  <c r="K322" i="9"/>
  <c r="L322" i="9"/>
  <c r="M322" i="9"/>
  <c r="N322" i="9"/>
  <c r="O322" i="9"/>
  <c r="P322" i="9"/>
  <c r="Q322" i="9"/>
  <c r="R322" i="9"/>
  <c r="S322" i="9"/>
  <c r="T322" i="9"/>
  <c r="U322" i="9"/>
  <c r="G324" i="9"/>
  <c r="H324" i="9"/>
  <c r="I324" i="9"/>
  <c r="J324" i="9"/>
  <c r="K324" i="9"/>
  <c r="L324" i="9"/>
  <c r="M324" i="9"/>
  <c r="N324" i="9"/>
  <c r="O324" i="9"/>
  <c r="P324" i="9"/>
  <c r="Q324" i="9"/>
  <c r="R324" i="9"/>
  <c r="S324" i="9"/>
  <c r="T324" i="9"/>
  <c r="U324" i="9"/>
  <c r="G326" i="9"/>
  <c r="H326" i="9"/>
  <c r="I326" i="9"/>
  <c r="J326" i="9"/>
  <c r="K326" i="9"/>
  <c r="L326" i="9"/>
  <c r="M326" i="9"/>
  <c r="N326" i="9"/>
  <c r="O326" i="9"/>
  <c r="P326" i="9"/>
  <c r="Q326" i="9"/>
  <c r="R326" i="9"/>
  <c r="S326" i="9"/>
  <c r="T326" i="9"/>
  <c r="U326" i="9"/>
  <c r="G328" i="9"/>
  <c r="H328" i="9"/>
  <c r="I328" i="9"/>
  <c r="J328" i="9"/>
  <c r="K328" i="9"/>
  <c r="L328" i="9"/>
  <c r="M328" i="9"/>
  <c r="N328" i="9"/>
  <c r="O328" i="9"/>
  <c r="P328" i="9"/>
  <c r="Q328" i="9"/>
  <c r="R328" i="9"/>
  <c r="S328" i="9"/>
  <c r="T328" i="9"/>
  <c r="U328" i="9"/>
  <c r="G330" i="9"/>
  <c r="H330" i="9"/>
  <c r="I330" i="9"/>
  <c r="J330" i="9"/>
  <c r="K330" i="9"/>
  <c r="L330" i="9"/>
  <c r="M330" i="9"/>
  <c r="N330" i="9"/>
  <c r="O330" i="9"/>
  <c r="P330" i="9"/>
  <c r="Q330" i="9"/>
  <c r="R330" i="9"/>
  <c r="S330" i="9"/>
  <c r="T330" i="9"/>
  <c r="U330" i="9"/>
  <c r="G332" i="9"/>
  <c r="H332" i="9"/>
  <c r="I332" i="9"/>
  <c r="J332" i="9"/>
  <c r="K332" i="9"/>
  <c r="L332" i="9"/>
  <c r="M332" i="9"/>
  <c r="N332" i="9"/>
  <c r="O332" i="9"/>
  <c r="P332" i="9"/>
  <c r="Q332" i="9"/>
  <c r="R332" i="9"/>
  <c r="S332" i="9"/>
  <c r="T332" i="9"/>
  <c r="U332" i="9"/>
  <c r="G334" i="9"/>
  <c r="H334" i="9"/>
  <c r="I334" i="9"/>
  <c r="J334" i="9"/>
  <c r="K334" i="9"/>
  <c r="L334" i="9"/>
  <c r="M334" i="9"/>
  <c r="N334" i="9"/>
  <c r="O334" i="9"/>
  <c r="P334" i="9"/>
  <c r="Q334" i="9"/>
  <c r="R334" i="9"/>
  <c r="S334" i="9"/>
  <c r="T334" i="9"/>
  <c r="U334" i="9"/>
  <c r="G336" i="9"/>
  <c r="H336" i="9"/>
  <c r="I336" i="9"/>
  <c r="J336" i="9"/>
  <c r="K336" i="9"/>
  <c r="L336" i="9"/>
  <c r="M336" i="9"/>
  <c r="N336" i="9"/>
  <c r="O336" i="9"/>
  <c r="P336" i="9"/>
  <c r="Q336" i="9"/>
  <c r="R336" i="9"/>
  <c r="S336" i="9"/>
  <c r="T336" i="9"/>
  <c r="U336" i="9"/>
  <c r="G338" i="9"/>
  <c r="H338" i="9"/>
  <c r="I338" i="9"/>
  <c r="J338" i="9"/>
  <c r="K338" i="9"/>
  <c r="L338" i="9"/>
  <c r="M338" i="9"/>
  <c r="N338" i="9"/>
  <c r="O338" i="9"/>
  <c r="P338" i="9"/>
  <c r="Q338" i="9"/>
  <c r="R338" i="9"/>
  <c r="S338" i="9"/>
  <c r="T338" i="9"/>
  <c r="U338" i="9"/>
  <c r="G340" i="9"/>
  <c r="H340" i="9"/>
  <c r="I340" i="9"/>
  <c r="J340" i="9"/>
  <c r="K340" i="9"/>
  <c r="L340" i="9"/>
  <c r="M340" i="9"/>
  <c r="N340" i="9"/>
  <c r="O340" i="9"/>
  <c r="P340" i="9"/>
  <c r="Q340" i="9"/>
  <c r="R340" i="9"/>
  <c r="S340" i="9"/>
  <c r="T340" i="9"/>
  <c r="U340" i="9"/>
  <c r="G342" i="9"/>
  <c r="H342" i="9"/>
  <c r="I342" i="9"/>
  <c r="J342" i="9"/>
  <c r="K342" i="9"/>
  <c r="L342" i="9"/>
  <c r="M342" i="9"/>
  <c r="N342" i="9"/>
  <c r="O342" i="9"/>
  <c r="P342" i="9"/>
  <c r="Q342" i="9"/>
  <c r="R342" i="9"/>
  <c r="S342" i="9"/>
  <c r="T342" i="9"/>
  <c r="U342" i="9"/>
  <c r="G344" i="9"/>
  <c r="H344" i="9"/>
  <c r="I344" i="9"/>
  <c r="J344" i="9"/>
  <c r="K344" i="9"/>
  <c r="L344" i="9"/>
  <c r="M344" i="9"/>
  <c r="N344" i="9"/>
  <c r="O344" i="9"/>
  <c r="P344" i="9"/>
  <c r="Q344" i="9"/>
  <c r="R344" i="9"/>
  <c r="S344" i="9"/>
  <c r="T344" i="9"/>
  <c r="U344" i="9"/>
  <c r="G346" i="9"/>
  <c r="H346" i="9"/>
  <c r="I346" i="9"/>
  <c r="J346" i="9"/>
  <c r="K346" i="9"/>
  <c r="L346" i="9"/>
  <c r="M346" i="9"/>
  <c r="N346" i="9"/>
  <c r="O346" i="9"/>
  <c r="P346" i="9"/>
  <c r="Q346" i="9"/>
  <c r="R346" i="9"/>
  <c r="S346" i="9"/>
  <c r="T346" i="9"/>
  <c r="U346" i="9"/>
  <c r="G348" i="9"/>
  <c r="H348" i="9"/>
  <c r="I348" i="9"/>
  <c r="J348" i="9"/>
  <c r="K348" i="9"/>
  <c r="L348" i="9"/>
  <c r="M348" i="9"/>
  <c r="N348" i="9"/>
  <c r="O348" i="9"/>
  <c r="P348" i="9"/>
  <c r="Q348" i="9"/>
  <c r="R348" i="9"/>
  <c r="S348" i="9"/>
  <c r="T348" i="9"/>
  <c r="U348" i="9"/>
  <c r="G350" i="9"/>
  <c r="H350" i="9"/>
  <c r="I350" i="9"/>
  <c r="J350" i="9"/>
  <c r="K350" i="9"/>
  <c r="L350" i="9"/>
  <c r="M350" i="9"/>
  <c r="N350" i="9"/>
  <c r="O350" i="9"/>
  <c r="P350" i="9"/>
  <c r="Q350" i="9"/>
  <c r="R350" i="9"/>
  <c r="S350" i="9"/>
  <c r="T350" i="9"/>
  <c r="U350" i="9"/>
  <c r="G352" i="9"/>
  <c r="H352" i="9"/>
  <c r="I352" i="9"/>
  <c r="J352" i="9"/>
  <c r="K352" i="9"/>
  <c r="L352" i="9"/>
  <c r="M352" i="9"/>
  <c r="N352" i="9"/>
  <c r="O352" i="9"/>
  <c r="P352" i="9"/>
  <c r="Q352" i="9"/>
  <c r="R352" i="9"/>
  <c r="S352" i="9"/>
  <c r="T352" i="9"/>
  <c r="U352" i="9"/>
  <c r="G354" i="9"/>
  <c r="H354" i="9"/>
  <c r="I354" i="9"/>
  <c r="J354" i="9"/>
  <c r="K354" i="9"/>
  <c r="L354" i="9"/>
  <c r="M354" i="9"/>
  <c r="N354" i="9"/>
  <c r="O354" i="9"/>
  <c r="P354" i="9"/>
  <c r="Q354" i="9"/>
  <c r="R354" i="9"/>
  <c r="S354" i="9"/>
  <c r="T354" i="9"/>
  <c r="U354" i="9"/>
  <c r="G356" i="9"/>
  <c r="H356" i="9"/>
  <c r="I356" i="9"/>
  <c r="J356" i="9"/>
  <c r="K356" i="9"/>
  <c r="L356" i="9"/>
  <c r="M356" i="9"/>
  <c r="N356" i="9"/>
  <c r="O356" i="9"/>
  <c r="P356" i="9"/>
  <c r="Q356" i="9"/>
  <c r="R356" i="9"/>
  <c r="S356" i="9"/>
  <c r="T356" i="9"/>
  <c r="U356" i="9"/>
  <c r="G358" i="9"/>
  <c r="H358" i="9"/>
  <c r="I358" i="9"/>
  <c r="J358" i="9"/>
  <c r="K358" i="9"/>
  <c r="L358" i="9"/>
  <c r="M358" i="9"/>
  <c r="N358" i="9"/>
  <c r="O358" i="9"/>
  <c r="P358" i="9"/>
  <c r="Q358" i="9"/>
  <c r="R358" i="9"/>
  <c r="S358" i="9"/>
  <c r="T358" i="9"/>
  <c r="U358" i="9"/>
  <c r="G360" i="9"/>
  <c r="H360" i="9"/>
  <c r="I360" i="9"/>
  <c r="J360" i="9"/>
  <c r="K360" i="9"/>
  <c r="L360" i="9"/>
  <c r="M360" i="9"/>
  <c r="N360" i="9"/>
  <c r="O360" i="9"/>
  <c r="P360" i="9"/>
  <c r="Q360" i="9"/>
  <c r="R360" i="9"/>
  <c r="S360" i="9"/>
  <c r="T360" i="9"/>
  <c r="U360" i="9"/>
  <c r="G362" i="9"/>
  <c r="H362" i="9"/>
  <c r="I362" i="9"/>
  <c r="J362" i="9"/>
  <c r="K362" i="9"/>
  <c r="L362" i="9"/>
  <c r="M362" i="9"/>
  <c r="N362" i="9"/>
  <c r="O362" i="9"/>
  <c r="P362" i="9"/>
  <c r="Q362" i="9"/>
  <c r="R362" i="9"/>
  <c r="S362" i="9"/>
  <c r="T362" i="9"/>
  <c r="U362" i="9"/>
  <c r="G364" i="9"/>
  <c r="H364" i="9"/>
  <c r="I364" i="9"/>
  <c r="J364" i="9"/>
  <c r="K364" i="9"/>
  <c r="L364" i="9"/>
  <c r="M364" i="9"/>
  <c r="N364" i="9"/>
  <c r="O364" i="9"/>
  <c r="P364" i="9"/>
  <c r="Q364" i="9"/>
  <c r="R364" i="9"/>
  <c r="S364" i="9"/>
  <c r="T364" i="9"/>
  <c r="U364" i="9"/>
  <c r="G366" i="9"/>
  <c r="H366" i="9"/>
  <c r="I366" i="9"/>
  <c r="J366" i="9"/>
  <c r="K366" i="9"/>
  <c r="L366" i="9"/>
  <c r="M366" i="9"/>
  <c r="N366" i="9"/>
  <c r="O366" i="9"/>
  <c r="P366" i="9"/>
  <c r="Q366" i="9"/>
  <c r="R366" i="9"/>
  <c r="S366" i="9"/>
  <c r="T366" i="9"/>
  <c r="U366" i="9"/>
  <c r="G368" i="9"/>
  <c r="H368" i="9"/>
  <c r="I368" i="9"/>
  <c r="J368" i="9"/>
  <c r="K368" i="9"/>
  <c r="L368" i="9"/>
  <c r="M368" i="9"/>
  <c r="N368" i="9"/>
  <c r="O368" i="9"/>
  <c r="P368" i="9"/>
  <c r="Q368" i="9"/>
  <c r="R368" i="9"/>
  <c r="S368" i="9"/>
  <c r="T368" i="9"/>
  <c r="U368" i="9"/>
  <c r="G370" i="9"/>
  <c r="H370" i="9"/>
  <c r="I370" i="9"/>
  <c r="J370" i="9"/>
  <c r="K370" i="9"/>
  <c r="L370" i="9"/>
  <c r="M370" i="9"/>
  <c r="N370" i="9"/>
  <c r="O370" i="9"/>
  <c r="P370" i="9"/>
  <c r="Q370" i="9"/>
  <c r="R370" i="9"/>
  <c r="S370" i="9"/>
  <c r="T370" i="9"/>
  <c r="U370" i="9"/>
  <c r="G372" i="9"/>
  <c r="H372" i="9"/>
  <c r="I372" i="9"/>
  <c r="J372" i="9"/>
  <c r="K372" i="9"/>
  <c r="L372" i="9"/>
  <c r="M372" i="9"/>
  <c r="N372" i="9"/>
  <c r="O372" i="9"/>
  <c r="P372" i="9"/>
  <c r="Q372" i="9"/>
  <c r="R372" i="9"/>
  <c r="S372" i="9"/>
  <c r="T372" i="9"/>
  <c r="U372" i="9"/>
  <c r="G374" i="9"/>
  <c r="H374" i="9"/>
  <c r="I374" i="9"/>
  <c r="J374" i="9"/>
  <c r="K374" i="9"/>
  <c r="L374" i="9"/>
  <c r="M374" i="9"/>
  <c r="N374" i="9"/>
  <c r="O374" i="9"/>
  <c r="P374" i="9"/>
  <c r="Q374" i="9"/>
  <c r="R374" i="9"/>
  <c r="S374" i="9"/>
  <c r="T374" i="9"/>
  <c r="U374" i="9"/>
  <c r="G376" i="9"/>
  <c r="H376" i="9"/>
  <c r="I376" i="9"/>
  <c r="J376" i="9"/>
  <c r="K376" i="9"/>
  <c r="L376" i="9"/>
  <c r="M376" i="9"/>
  <c r="N376" i="9"/>
  <c r="O376" i="9"/>
  <c r="P376" i="9"/>
  <c r="Q376" i="9"/>
  <c r="R376" i="9"/>
  <c r="S376" i="9"/>
  <c r="T376" i="9"/>
  <c r="U376" i="9"/>
  <c r="G378" i="9"/>
  <c r="H378" i="9"/>
  <c r="I378" i="9"/>
  <c r="J378" i="9"/>
  <c r="K378" i="9"/>
  <c r="L378" i="9"/>
  <c r="M378" i="9"/>
  <c r="N378" i="9"/>
  <c r="O378" i="9"/>
  <c r="P378" i="9"/>
  <c r="Q378" i="9"/>
  <c r="R378" i="9"/>
  <c r="S378" i="9"/>
  <c r="T378" i="9"/>
  <c r="U378" i="9"/>
  <c r="G380" i="9"/>
  <c r="H380" i="9"/>
  <c r="I380" i="9"/>
  <c r="J380" i="9"/>
  <c r="K380" i="9"/>
  <c r="L380" i="9"/>
  <c r="M380" i="9"/>
  <c r="N380" i="9"/>
  <c r="O380" i="9"/>
  <c r="P380" i="9"/>
  <c r="Q380" i="9"/>
  <c r="R380" i="9"/>
  <c r="S380" i="9"/>
  <c r="T380" i="9"/>
  <c r="U380" i="9"/>
  <c r="G382" i="9"/>
  <c r="H382" i="9"/>
  <c r="I382" i="9"/>
  <c r="J382" i="9"/>
  <c r="K382" i="9"/>
  <c r="L382" i="9"/>
  <c r="M382" i="9"/>
  <c r="N382" i="9"/>
  <c r="O382" i="9"/>
  <c r="P382" i="9"/>
  <c r="Q382" i="9"/>
  <c r="R382" i="9"/>
  <c r="S382" i="9"/>
  <c r="T382" i="9"/>
  <c r="U382" i="9"/>
  <c r="G384" i="9"/>
  <c r="H384" i="9"/>
  <c r="I384" i="9"/>
  <c r="J384" i="9"/>
  <c r="K384" i="9"/>
  <c r="L384" i="9"/>
  <c r="M384" i="9"/>
  <c r="N384" i="9"/>
  <c r="O384" i="9"/>
  <c r="P384" i="9"/>
  <c r="Q384" i="9"/>
  <c r="R384" i="9"/>
  <c r="S384" i="9"/>
  <c r="T384" i="9"/>
  <c r="U384" i="9"/>
  <c r="G386" i="9"/>
  <c r="H386" i="9"/>
  <c r="I386" i="9"/>
  <c r="J386" i="9"/>
  <c r="K386" i="9"/>
  <c r="L386" i="9"/>
  <c r="M386" i="9"/>
  <c r="N386" i="9"/>
  <c r="O386" i="9"/>
  <c r="P386" i="9"/>
  <c r="Q386" i="9"/>
  <c r="R386" i="9"/>
  <c r="S386" i="9"/>
  <c r="T386" i="9"/>
  <c r="U386" i="9"/>
  <c r="G388" i="9"/>
  <c r="H388" i="9"/>
  <c r="I388" i="9"/>
  <c r="J388" i="9"/>
  <c r="K388" i="9"/>
  <c r="L388" i="9"/>
  <c r="M388" i="9"/>
  <c r="N388" i="9"/>
  <c r="O388" i="9"/>
  <c r="P388" i="9"/>
  <c r="Q388" i="9"/>
  <c r="R388" i="9"/>
  <c r="S388" i="9"/>
  <c r="T388" i="9"/>
  <c r="U388" i="9"/>
  <c r="G390" i="9"/>
  <c r="H390" i="9"/>
  <c r="I390" i="9"/>
  <c r="J390" i="9"/>
  <c r="K390" i="9"/>
  <c r="L390" i="9"/>
  <c r="M390" i="9"/>
  <c r="N390" i="9"/>
  <c r="O390" i="9"/>
  <c r="P390" i="9"/>
  <c r="Q390" i="9"/>
  <c r="R390" i="9"/>
  <c r="S390" i="9"/>
  <c r="T390" i="9"/>
  <c r="U390" i="9"/>
  <c r="G392" i="9"/>
  <c r="H392" i="9"/>
  <c r="I392" i="9"/>
  <c r="J392" i="9"/>
  <c r="K392" i="9"/>
  <c r="L392" i="9"/>
  <c r="M392" i="9"/>
  <c r="N392" i="9"/>
  <c r="O392" i="9"/>
  <c r="P392" i="9"/>
  <c r="Q392" i="9"/>
  <c r="R392" i="9"/>
  <c r="S392" i="9"/>
  <c r="T392" i="9"/>
  <c r="U392" i="9"/>
  <c r="G394" i="9"/>
  <c r="H394" i="9"/>
  <c r="I394" i="9"/>
  <c r="J394" i="9"/>
  <c r="K394" i="9"/>
  <c r="L394" i="9"/>
  <c r="M394" i="9"/>
  <c r="N394" i="9"/>
  <c r="O394" i="9"/>
  <c r="P394" i="9"/>
  <c r="Q394" i="9"/>
  <c r="R394" i="9"/>
  <c r="S394" i="9"/>
  <c r="T394" i="9"/>
  <c r="U394" i="9"/>
  <c r="G396" i="9"/>
  <c r="H396" i="9"/>
  <c r="I396" i="9"/>
  <c r="J396" i="9"/>
  <c r="K396" i="9"/>
  <c r="L396" i="9"/>
  <c r="M396" i="9"/>
  <c r="N396" i="9"/>
  <c r="O396" i="9"/>
  <c r="P396" i="9"/>
  <c r="Q396" i="9"/>
  <c r="R396" i="9"/>
  <c r="S396" i="9"/>
  <c r="T396" i="9"/>
  <c r="U396" i="9"/>
  <c r="G398" i="9"/>
  <c r="H398" i="9"/>
  <c r="I398" i="9"/>
  <c r="J398" i="9"/>
  <c r="K398" i="9"/>
  <c r="L398" i="9"/>
  <c r="M398" i="9"/>
  <c r="N398" i="9"/>
  <c r="O398" i="9"/>
  <c r="P398" i="9"/>
  <c r="Q398" i="9"/>
  <c r="R398" i="9"/>
  <c r="S398" i="9"/>
  <c r="T398" i="9"/>
  <c r="U398" i="9"/>
  <c r="G400" i="9"/>
  <c r="H400" i="9"/>
  <c r="I400" i="9"/>
  <c r="J400" i="9"/>
  <c r="K400" i="9"/>
  <c r="L400" i="9"/>
  <c r="M400" i="9"/>
  <c r="N400" i="9"/>
  <c r="O400" i="9"/>
  <c r="P400" i="9"/>
  <c r="Q400" i="9"/>
  <c r="R400" i="9"/>
  <c r="S400" i="9"/>
  <c r="T400" i="9"/>
  <c r="U400" i="9"/>
  <c r="G402" i="9"/>
  <c r="H402" i="9"/>
  <c r="I402" i="9"/>
  <c r="J402" i="9"/>
  <c r="K402" i="9"/>
  <c r="L402" i="9"/>
  <c r="M402" i="9"/>
  <c r="N402" i="9"/>
  <c r="O402" i="9"/>
  <c r="P402" i="9"/>
  <c r="Q402" i="9"/>
  <c r="R402" i="9"/>
  <c r="S402" i="9"/>
  <c r="T402" i="9"/>
  <c r="U402" i="9"/>
  <c r="G404" i="9"/>
  <c r="H404" i="9"/>
  <c r="I404" i="9"/>
  <c r="J404" i="9"/>
  <c r="K404" i="9"/>
  <c r="L404" i="9"/>
  <c r="M404" i="9"/>
  <c r="N404" i="9"/>
  <c r="O404" i="9"/>
  <c r="P404" i="9"/>
  <c r="Q404" i="9"/>
  <c r="R404" i="9"/>
  <c r="S404" i="9"/>
  <c r="T404" i="9"/>
  <c r="U404" i="9"/>
  <c r="G406" i="9"/>
  <c r="H406" i="9"/>
  <c r="I406" i="9"/>
  <c r="J406" i="9"/>
  <c r="K406" i="9"/>
  <c r="L406" i="9"/>
  <c r="M406" i="9"/>
  <c r="N406" i="9"/>
  <c r="O406" i="9"/>
  <c r="P406" i="9"/>
  <c r="Q406" i="9"/>
  <c r="R406" i="9"/>
  <c r="S406" i="9"/>
  <c r="T406" i="9"/>
  <c r="U406" i="9"/>
  <c r="G408" i="9"/>
  <c r="H408" i="9"/>
  <c r="I408" i="9"/>
  <c r="J408" i="9"/>
  <c r="K408" i="9"/>
  <c r="L408" i="9"/>
  <c r="M408" i="9"/>
  <c r="N408" i="9"/>
  <c r="O408" i="9"/>
  <c r="P408" i="9"/>
  <c r="Q408" i="9"/>
  <c r="R408" i="9"/>
  <c r="S408" i="9"/>
  <c r="T408" i="9"/>
  <c r="U408" i="9"/>
  <c r="G410" i="9"/>
  <c r="H410" i="9"/>
  <c r="I410" i="9"/>
  <c r="J410" i="9"/>
  <c r="K410" i="9"/>
  <c r="L410" i="9"/>
  <c r="M410" i="9"/>
  <c r="N410" i="9"/>
  <c r="O410" i="9"/>
  <c r="P410" i="9"/>
  <c r="Q410" i="9"/>
  <c r="R410" i="9"/>
  <c r="S410" i="9"/>
  <c r="T410" i="9"/>
  <c r="U410" i="9"/>
  <c r="G412" i="9"/>
  <c r="H412" i="9"/>
  <c r="I412" i="9"/>
  <c r="J412" i="9"/>
  <c r="K412" i="9"/>
  <c r="L412" i="9"/>
  <c r="M412" i="9"/>
  <c r="N412" i="9"/>
  <c r="O412" i="9"/>
  <c r="P412" i="9"/>
  <c r="Q412" i="9"/>
  <c r="R412" i="9"/>
  <c r="S412" i="9"/>
  <c r="T412" i="9"/>
  <c r="U412" i="9"/>
  <c r="G414" i="9"/>
  <c r="H414" i="9"/>
  <c r="I414" i="9"/>
  <c r="J414" i="9"/>
  <c r="K414" i="9"/>
  <c r="L414" i="9"/>
  <c r="M414" i="9"/>
  <c r="N414" i="9"/>
  <c r="O414" i="9"/>
  <c r="P414" i="9"/>
  <c r="Q414" i="9"/>
  <c r="R414" i="9"/>
  <c r="S414" i="9"/>
  <c r="T414" i="9"/>
  <c r="U414" i="9"/>
  <c r="G416" i="9"/>
  <c r="H416" i="9"/>
  <c r="I416" i="9"/>
  <c r="J416" i="9"/>
  <c r="K416" i="9"/>
  <c r="L416" i="9"/>
  <c r="M416" i="9"/>
  <c r="N416" i="9"/>
  <c r="O416" i="9"/>
  <c r="P416" i="9"/>
  <c r="Q416" i="9"/>
  <c r="R416" i="9"/>
  <c r="S416" i="9"/>
  <c r="T416" i="9"/>
  <c r="U416" i="9"/>
  <c r="G418" i="9"/>
  <c r="H418" i="9"/>
  <c r="I418" i="9"/>
  <c r="J418" i="9"/>
  <c r="K418" i="9"/>
  <c r="L418" i="9"/>
  <c r="M418" i="9"/>
  <c r="N418" i="9"/>
  <c r="O418" i="9"/>
  <c r="P418" i="9"/>
  <c r="Q418" i="9"/>
  <c r="R418" i="9"/>
  <c r="S418" i="9"/>
  <c r="T418" i="9"/>
  <c r="U418" i="9"/>
  <c r="G420" i="9"/>
  <c r="H420" i="9"/>
  <c r="I420" i="9"/>
  <c r="J420" i="9"/>
  <c r="K420" i="9"/>
  <c r="L420" i="9"/>
  <c r="M420" i="9"/>
  <c r="N420" i="9"/>
  <c r="O420" i="9"/>
  <c r="P420" i="9"/>
  <c r="Q420" i="9"/>
  <c r="R420" i="9"/>
  <c r="S420" i="9"/>
  <c r="T420" i="9"/>
  <c r="U420" i="9"/>
  <c r="G422" i="9"/>
  <c r="H422" i="9"/>
  <c r="I422" i="9"/>
  <c r="J422" i="9"/>
  <c r="K422" i="9"/>
  <c r="L422" i="9"/>
  <c r="M422" i="9"/>
  <c r="N422" i="9"/>
  <c r="O422" i="9"/>
  <c r="P422" i="9"/>
  <c r="Q422" i="9"/>
  <c r="R422" i="9"/>
  <c r="S422" i="9"/>
  <c r="T422" i="9"/>
  <c r="U422" i="9"/>
  <c r="G424" i="9"/>
  <c r="H424" i="9"/>
  <c r="I424" i="9"/>
  <c r="J424" i="9"/>
  <c r="K424" i="9"/>
  <c r="L424" i="9"/>
  <c r="M424" i="9"/>
  <c r="N424" i="9"/>
  <c r="O424" i="9"/>
  <c r="P424" i="9"/>
  <c r="Q424" i="9"/>
  <c r="R424" i="9"/>
  <c r="S424" i="9"/>
  <c r="T424" i="9"/>
  <c r="U424" i="9"/>
  <c r="G426" i="9"/>
  <c r="H426" i="9"/>
  <c r="I426" i="9"/>
  <c r="J426" i="9"/>
  <c r="K426" i="9"/>
  <c r="L426" i="9"/>
  <c r="M426" i="9"/>
  <c r="N426" i="9"/>
  <c r="O426" i="9"/>
  <c r="P426" i="9"/>
  <c r="Q426" i="9"/>
  <c r="R426" i="9"/>
  <c r="S426" i="9"/>
  <c r="T426" i="9"/>
  <c r="U426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G10" i="9"/>
  <c r="V136" i="9" l="1"/>
  <c r="V90" i="11"/>
  <c r="V154" i="11"/>
  <c r="V128" i="9"/>
  <c r="V134" i="11"/>
  <c r="V332" i="9"/>
  <c r="V110" i="9"/>
  <c r="V114" i="9"/>
  <c r="V104" i="9"/>
  <c r="U427" i="4"/>
  <c r="T427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U425" i="4"/>
  <c r="T425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U423" i="4"/>
  <c r="T423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G423" i="4"/>
  <c r="U421" i="4"/>
  <c r="T421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U419" i="4"/>
  <c r="T419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U417" i="4"/>
  <c r="T417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U415" i="4"/>
  <c r="T415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U413" i="4"/>
  <c r="T413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U411" i="4"/>
  <c r="T411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U409" i="4"/>
  <c r="T409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U407" i="4"/>
  <c r="T407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U405" i="4"/>
  <c r="T405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U403" i="4"/>
  <c r="T403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G11" i="4"/>
  <c r="M1018" i="2"/>
  <c r="L1018" i="2"/>
  <c r="K1018" i="2"/>
  <c r="J1018" i="2"/>
  <c r="I1018" i="2"/>
  <c r="H1018" i="2"/>
  <c r="G1018" i="2"/>
  <c r="M1017" i="2"/>
  <c r="L1017" i="2"/>
  <c r="K1017" i="2"/>
  <c r="J1017" i="2"/>
  <c r="I1017" i="2"/>
  <c r="H1017" i="2"/>
  <c r="G1017" i="2"/>
  <c r="M1016" i="2"/>
  <c r="L1016" i="2"/>
  <c r="K1016" i="2"/>
  <c r="J1016" i="2"/>
  <c r="I1016" i="2"/>
  <c r="H1016" i="2"/>
  <c r="G1016" i="2"/>
  <c r="M1015" i="2"/>
  <c r="L1015" i="2"/>
  <c r="K1015" i="2"/>
  <c r="J1015" i="2"/>
  <c r="I1015" i="2"/>
  <c r="H1015" i="2"/>
  <c r="G1015" i="2"/>
  <c r="M1014" i="2"/>
  <c r="L1014" i="2"/>
  <c r="K1014" i="2"/>
  <c r="J1014" i="2"/>
  <c r="I1014" i="2"/>
  <c r="H1014" i="2"/>
  <c r="G1014" i="2"/>
  <c r="M1013" i="2"/>
  <c r="L1013" i="2"/>
  <c r="K1013" i="2"/>
  <c r="J1013" i="2"/>
  <c r="I1013" i="2"/>
  <c r="H1013" i="2"/>
  <c r="G1013" i="2"/>
  <c r="M1012" i="2"/>
  <c r="L1012" i="2"/>
  <c r="K1012" i="2"/>
  <c r="J1012" i="2"/>
  <c r="I1012" i="2"/>
  <c r="H1012" i="2"/>
  <c r="G1012" i="2"/>
  <c r="M1011" i="2"/>
  <c r="L1011" i="2"/>
  <c r="K1011" i="2"/>
  <c r="J1011" i="2"/>
  <c r="I1011" i="2"/>
  <c r="H1011" i="2"/>
  <c r="G1011" i="2"/>
  <c r="M1010" i="2"/>
  <c r="L1010" i="2"/>
  <c r="K1010" i="2"/>
  <c r="J1010" i="2"/>
  <c r="I1010" i="2"/>
  <c r="H1010" i="2"/>
  <c r="G1010" i="2"/>
  <c r="M1009" i="2"/>
  <c r="L1009" i="2"/>
  <c r="K1009" i="2"/>
  <c r="J1009" i="2"/>
  <c r="I1009" i="2"/>
  <c r="H1009" i="2"/>
  <c r="G1009" i="2"/>
  <c r="M1008" i="2"/>
  <c r="L1008" i="2"/>
  <c r="K1008" i="2"/>
  <c r="J1008" i="2"/>
  <c r="I1008" i="2"/>
  <c r="H1008" i="2"/>
  <c r="G1008" i="2"/>
  <c r="M1007" i="2"/>
  <c r="L1007" i="2"/>
  <c r="K1007" i="2"/>
  <c r="J1007" i="2"/>
  <c r="I1007" i="2"/>
  <c r="H1007" i="2"/>
  <c r="G1007" i="2"/>
  <c r="M1006" i="2"/>
  <c r="L1006" i="2"/>
  <c r="K1006" i="2"/>
  <c r="J1006" i="2"/>
  <c r="I1006" i="2"/>
  <c r="H1006" i="2"/>
  <c r="G1006" i="2"/>
  <c r="M1005" i="2"/>
  <c r="L1005" i="2"/>
  <c r="K1005" i="2"/>
  <c r="J1005" i="2"/>
  <c r="I1005" i="2"/>
  <c r="H1005" i="2"/>
  <c r="G1005" i="2"/>
  <c r="M1004" i="2"/>
  <c r="L1004" i="2"/>
  <c r="K1004" i="2"/>
  <c r="J1004" i="2"/>
  <c r="I1004" i="2"/>
  <c r="H1004" i="2"/>
  <c r="G1004" i="2"/>
  <c r="M1003" i="2"/>
  <c r="L1003" i="2"/>
  <c r="K1003" i="2"/>
  <c r="J1003" i="2"/>
  <c r="I1003" i="2"/>
  <c r="H1003" i="2"/>
  <c r="G1003" i="2"/>
  <c r="M1002" i="2"/>
  <c r="L1002" i="2"/>
  <c r="K1002" i="2"/>
  <c r="J1002" i="2"/>
  <c r="I1002" i="2"/>
  <c r="H1002" i="2"/>
  <c r="G1002" i="2"/>
  <c r="M1001" i="2"/>
  <c r="L1001" i="2"/>
  <c r="K1001" i="2"/>
  <c r="J1001" i="2"/>
  <c r="I1001" i="2"/>
  <c r="H1001" i="2"/>
  <c r="G1001" i="2"/>
  <c r="M1000" i="2"/>
  <c r="L1000" i="2"/>
  <c r="K1000" i="2"/>
  <c r="J1000" i="2"/>
  <c r="I1000" i="2"/>
  <c r="H1000" i="2"/>
  <c r="G1000" i="2"/>
  <c r="M999" i="2"/>
  <c r="L999" i="2"/>
  <c r="K999" i="2"/>
  <c r="J999" i="2"/>
  <c r="I999" i="2"/>
  <c r="H999" i="2"/>
  <c r="G999" i="2"/>
  <c r="M998" i="2"/>
  <c r="L998" i="2"/>
  <c r="K998" i="2"/>
  <c r="J998" i="2"/>
  <c r="I998" i="2"/>
  <c r="H998" i="2"/>
  <c r="G998" i="2"/>
  <c r="M997" i="2"/>
  <c r="L997" i="2"/>
  <c r="K997" i="2"/>
  <c r="J997" i="2"/>
  <c r="I997" i="2"/>
  <c r="H997" i="2"/>
  <c r="G997" i="2"/>
  <c r="M996" i="2"/>
  <c r="L996" i="2"/>
  <c r="K996" i="2"/>
  <c r="J996" i="2"/>
  <c r="I996" i="2"/>
  <c r="H996" i="2"/>
  <c r="G996" i="2"/>
  <c r="M995" i="2"/>
  <c r="L995" i="2"/>
  <c r="K995" i="2"/>
  <c r="J995" i="2"/>
  <c r="I995" i="2"/>
  <c r="H995" i="2"/>
  <c r="G995" i="2"/>
  <c r="M994" i="2"/>
  <c r="L994" i="2"/>
  <c r="K994" i="2"/>
  <c r="J994" i="2"/>
  <c r="I994" i="2"/>
  <c r="H994" i="2"/>
  <c r="G994" i="2"/>
  <c r="M993" i="2"/>
  <c r="L993" i="2"/>
  <c r="K993" i="2"/>
  <c r="J993" i="2"/>
  <c r="I993" i="2"/>
  <c r="H993" i="2"/>
  <c r="G993" i="2"/>
  <c r="M992" i="2"/>
  <c r="L992" i="2"/>
  <c r="K992" i="2"/>
  <c r="J992" i="2"/>
  <c r="I992" i="2"/>
  <c r="H992" i="2"/>
  <c r="G992" i="2"/>
  <c r="M991" i="2"/>
  <c r="L991" i="2"/>
  <c r="K991" i="2"/>
  <c r="J991" i="2"/>
  <c r="I991" i="2"/>
  <c r="H991" i="2"/>
  <c r="G991" i="2"/>
  <c r="M990" i="2"/>
  <c r="L990" i="2"/>
  <c r="K990" i="2"/>
  <c r="J990" i="2"/>
  <c r="I990" i="2"/>
  <c r="H990" i="2"/>
  <c r="G990" i="2"/>
  <c r="M989" i="2"/>
  <c r="L989" i="2"/>
  <c r="K989" i="2"/>
  <c r="J989" i="2"/>
  <c r="I989" i="2"/>
  <c r="H989" i="2"/>
  <c r="G989" i="2"/>
  <c r="M988" i="2"/>
  <c r="L988" i="2"/>
  <c r="K988" i="2"/>
  <c r="J988" i="2"/>
  <c r="I988" i="2"/>
  <c r="H988" i="2"/>
  <c r="G988" i="2"/>
  <c r="M987" i="2"/>
  <c r="L987" i="2"/>
  <c r="K987" i="2"/>
  <c r="J987" i="2"/>
  <c r="I987" i="2"/>
  <c r="H987" i="2"/>
  <c r="G987" i="2"/>
  <c r="M986" i="2"/>
  <c r="L986" i="2"/>
  <c r="K986" i="2"/>
  <c r="J986" i="2"/>
  <c r="I986" i="2"/>
  <c r="H986" i="2"/>
  <c r="G986" i="2"/>
  <c r="M985" i="2"/>
  <c r="L985" i="2"/>
  <c r="K985" i="2"/>
  <c r="J985" i="2"/>
  <c r="I985" i="2"/>
  <c r="H985" i="2"/>
  <c r="G985" i="2"/>
  <c r="M984" i="2"/>
  <c r="L984" i="2"/>
  <c r="K984" i="2"/>
  <c r="J984" i="2"/>
  <c r="I984" i="2"/>
  <c r="H984" i="2"/>
  <c r="G984" i="2"/>
  <c r="M983" i="2"/>
  <c r="L983" i="2"/>
  <c r="K983" i="2"/>
  <c r="J983" i="2"/>
  <c r="I983" i="2"/>
  <c r="H983" i="2"/>
  <c r="G983" i="2"/>
  <c r="M982" i="2"/>
  <c r="L982" i="2"/>
  <c r="K982" i="2"/>
  <c r="J982" i="2"/>
  <c r="I982" i="2"/>
  <c r="H982" i="2"/>
  <c r="G982" i="2"/>
  <c r="M981" i="2"/>
  <c r="L981" i="2"/>
  <c r="K981" i="2"/>
  <c r="J981" i="2"/>
  <c r="I981" i="2"/>
  <c r="H981" i="2"/>
  <c r="G981" i="2"/>
  <c r="M980" i="2"/>
  <c r="L980" i="2"/>
  <c r="K980" i="2"/>
  <c r="J980" i="2"/>
  <c r="I980" i="2"/>
  <c r="H980" i="2"/>
  <c r="G980" i="2"/>
  <c r="M979" i="2"/>
  <c r="L979" i="2"/>
  <c r="K979" i="2"/>
  <c r="J979" i="2"/>
  <c r="I979" i="2"/>
  <c r="H979" i="2"/>
  <c r="G979" i="2"/>
  <c r="M978" i="2"/>
  <c r="L978" i="2"/>
  <c r="K978" i="2"/>
  <c r="J978" i="2"/>
  <c r="I978" i="2"/>
  <c r="H978" i="2"/>
  <c r="G978" i="2"/>
  <c r="M977" i="2"/>
  <c r="L977" i="2"/>
  <c r="K977" i="2"/>
  <c r="J977" i="2"/>
  <c r="I977" i="2"/>
  <c r="H977" i="2"/>
  <c r="G977" i="2"/>
  <c r="M976" i="2"/>
  <c r="L976" i="2"/>
  <c r="K976" i="2"/>
  <c r="J976" i="2"/>
  <c r="I976" i="2"/>
  <c r="H976" i="2"/>
  <c r="G976" i="2"/>
  <c r="M975" i="2"/>
  <c r="L975" i="2"/>
  <c r="K975" i="2"/>
  <c r="J975" i="2"/>
  <c r="I975" i="2"/>
  <c r="H975" i="2"/>
  <c r="G975" i="2"/>
  <c r="M974" i="2"/>
  <c r="L974" i="2"/>
  <c r="K974" i="2"/>
  <c r="J974" i="2"/>
  <c r="I974" i="2"/>
  <c r="H974" i="2"/>
  <c r="G974" i="2"/>
  <c r="M973" i="2"/>
  <c r="L973" i="2"/>
  <c r="K973" i="2"/>
  <c r="J973" i="2"/>
  <c r="I973" i="2"/>
  <c r="H973" i="2"/>
  <c r="G973" i="2"/>
  <c r="M972" i="2"/>
  <c r="L972" i="2"/>
  <c r="K972" i="2"/>
  <c r="J972" i="2"/>
  <c r="I972" i="2"/>
  <c r="H972" i="2"/>
  <c r="G972" i="2"/>
  <c r="M971" i="2"/>
  <c r="L971" i="2"/>
  <c r="K971" i="2"/>
  <c r="J971" i="2"/>
  <c r="I971" i="2"/>
  <c r="H971" i="2"/>
  <c r="G971" i="2"/>
  <c r="M970" i="2"/>
  <c r="L970" i="2"/>
  <c r="K970" i="2"/>
  <c r="J970" i="2"/>
  <c r="I970" i="2"/>
  <c r="H970" i="2"/>
  <c r="G970" i="2"/>
  <c r="M969" i="2"/>
  <c r="L969" i="2"/>
  <c r="K969" i="2"/>
  <c r="J969" i="2"/>
  <c r="I969" i="2"/>
  <c r="H969" i="2"/>
  <c r="G969" i="2"/>
  <c r="M968" i="2"/>
  <c r="L968" i="2"/>
  <c r="K968" i="2"/>
  <c r="J968" i="2"/>
  <c r="I968" i="2"/>
  <c r="H968" i="2"/>
  <c r="G968" i="2"/>
  <c r="M967" i="2"/>
  <c r="L967" i="2"/>
  <c r="K967" i="2"/>
  <c r="J967" i="2"/>
  <c r="I967" i="2"/>
  <c r="H967" i="2"/>
  <c r="G967" i="2"/>
  <c r="M966" i="2"/>
  <c r="L966" i="2"/>
  <c r="K966" i="2"/>
  <c r="J966" i="2"/>
  <c r="I966" i="2"/>
  <c r="H966" i="2"/>
  <c r="G966" i="2"/>
  <c r="M965" i="2"/>
  <c r="L965" i="2"/>
  <c r="K965" i="2"/>
  <c r="J965" i="2"/>
  <c r="I965" i="2"/>
  <c r="H965" i="2"/>
  <c r="G965" i="2"/>
  <c r="M964" i="2"/>
  <c r="L964" i="2"/>
  <c r="K964" i="2"/>
  <c r="J964" i="2"/>
  <c r="I964" i="2"/>
  <c r="H964" i="2"/>
  <c r="G964" i="2"/>
  <c r="M963" i="2"/>
  <c r="L963" i="2"/>
  <c r="K963" i="2"/>
  <c r="J963" i="2"/>
  <c r="I963" i="2"/>
  <c r="H963" i="2"/>
  <c r="G963" i="2"/>
  <c r="M962" i="2"/>
  <c r="L962" i="2"/>
  <c r="K962" i="2"/>
  <c r="J962" i="2"/>
  <c r="I962" i="2"/>
  <c r="H962" i="2"/>
  <c r="G962" i="2"/>
  <c r="M961" i="2"/>
  <c r="L961" i="2"/>
  <c r="K961" i="2"/>
  <c r="J961" i="2"/>
  <c r="I961" i="2"/>
  <c r="H961" i="2"/>
  <c r="G961" i="2"/>
  <c r="M960" i="2"/>
  <c r="L960" i="2"/>
  <c r="K960" i="2"/>
  <c r="J960" i="2"/>
  <c r="I960" i="2"/>
  <c r="H960" i="2"/>
  <c r="G960" i="2"/>
  <c r="M959" i="2"/>
  <c r="L959" i="2"/>
  <c r="K959" i="2"/>
  <c r="J959" i="2"/>
  <c r="I959" i="2"/>
  <c r="H959" i="2"/>
  <c r="G959" i="2"/>
  <c r="M958" i="2"/>
  <c r="L958" i="2"/>
  <c r="K958" i="2"/>
  <c r="J958" i="2"/>
  <c r="I958" i="2"/>
  <c r="H958" i="2"/>
  <c r="G958" i="2"/>
  <c r="M957" i="2"/>
  <c r="L957" i="2"/>
  <c r="K957" i="2"/>
  <c r="J957" i="2"/>
  <c r="I957" i="2"/>
  <c r="H957" i="2"/>
  <c r="G957" i="2"/>
  <c r="M956" i="2"/>
  <c r="L956" i="2"/>
  <c r="K956" i="2"/>
  <c r="J956" i="2"/>
  <c r="I956" i="2"/>
  <c r="H956" i="2"/>
  <c r="G956" i="2"/>
  <c r="M955" i="2"/>
  <c r="L955" i="2"/>
  <c r="K955" i="2"/>
  <c r="J955" i="2"/>
  <c r="I955" i="2"/>
  <c r="H955" i="2"/>
  <c r="G955" i="2"/>
  <c r="M954" i="2"/>
  <c r="L954" i="2"/>
  <c r="K954" i="2"/>
  <c r="J954" i="2"/>
  <c r="I954" i="2"/>
  <c r="H954" i="2"/>
  <c r="G954" i="2"/>
  <c r="M953" i="2"/>
  <c r="L953" i="2"/>
  <c r="K953" i="2"/>
  <c r="J953" i="2"/>
  <c r="I953" i="2"/>
  <c r="H953" i="2"/>
  <c r="G953" i="2"/>
  <c r="M952" i="2"/>
  <c r="L952" i="2"/>
  <c r="K952" i="2"/>
  <c r="J952" i="2"/>
  <c r="I952" i="2"/>
  <c r="H952" i="2"/>
  <c r="G952" i="2"/>
  <c r="M951" i="2"/>
  <c r="L951" i="2"/>
  <c r="K951" i="2"/>
  <c r="J951" i="2"/>
  <c r="I951" i="2"/>
  <c r="H951" i="2"/>
  <c r="G951" i="2"/>
  <c r="M950" i="2"/>
  <c r="L950" i="2"/>
  <c r="K950" i="2"/>
  <c r="J950" i="2"/>
  <c r="I950" i="2"/>
  <c r="H950" i="2"/>
  <c r="G950" i="2"/>
  <c r="M949" i="2"/>
  <c r="L949" i="2"/>
  <c r="K949" i="2"/>
  <c r="J949" i="2"/>
  <c r="I949" i="2"/>
  <c r="H949" i="2"/>
  <c r="G949" i="2"/>
  <c r="M948" i="2"/>
  <c r="L948" i="2"/>
  <c r="K948" i="2"/>
  <c r="J948" i="2"/>
  <c r="I948" i="2"/>
  <c r="H948" i="2"/>
  <c r="G948" i="2"/>
  <c r="M947" i="2"/>
  <c r="L947" i="2"/>
  <c r="K947" i="2"/>
  <c r="J947" i="2"/>
  <c r="I947" i="2"/>
  <c r="H947" i="2"/>
  <c r="G947" i="2"/>
  <c r="M946" i="2"/>
  <c r="L946" i="2"/>
  <c r="K946" i="2"/>
  <c r="J946" i="2"/>
  <c r="I946" i="2"/>
  <c r="H946" i="2"/>
  <c r="G946" i="2"/>
  <c r="M945" i="2"/>
  <c r="L945" i="2"/>
  <c r="K945" i="2"/>
  <c r="J945" i="2"/>
  <c r="I945" i="2"/>
  <c r="H945" i="2"/>
  <c r="G945" i="2"/>
  <c r="M944" i="2"/>
  <c r="L944" i="2"/>
  <c r="K944" i="2"/>
  <c r="J944" i="2"/>
  <c r="I944" i="2"/>
  <c r="H944" i="2"/>
  <c r="G944" i="2"/>
  <c r="M943" i="2"/>
  <c r="L943" i="2"/>
  <c r="K943" i="2"/>
  <c r="J943" i="2"/>
  <c r="I943" i="2"/>
  <c r="H943" i="2"/>
  <c r="G943" i="2"/>
  <c r="M942" i="2"/>
  <c r="L942" i="2"/>
  <c r="K942" i="2"/>
  <c r="J942" i="2"/>
  <c r="I942" i="2"/>
  <c r="H942" i="2"/>
  <c r="G942" i="2"/>
  <c r="M941" i="2"/>
  <c r="L941" i="2"/>
  <c r="K941" i="2"/>
  <c r="J941" i="2"/>
  <c r="I941" i="2"/>
  <c r="H941" i="2"/>
  <c r="G941" i="2"/>
  <c r="M940" i="2"/>
  <c r="L940" i="2"/>
  <c r="K940" i="2"/>
  <c r="J940" i="2"/>
  <c r="I940" i="2"/>
  <c r="H940" i="2"/>
  <c r="G940" i="2"/>
  <c r="M939" i="2"/>
  <c r="L939" i="2"/>
  <c r="K939" i="2"/>
  <c r="J939" i="2"/>
  <c r="I939" i="2"/>
  <c r="H939" i="2"/>
  <c r="G939" i="2"/>
  <c r="M938" i="2"/>
  <c r="L938" i="2"/>
  <c r="K938" i="2"/>
  <c r="J938" i="2"/>
  <c r="I938" i="2"/>
  <c r="H938" i="2"/>
  <c r="G938" i="2"/>
  <c r="M937" i="2"/>
  <c r="L937" i="2"/>
  <c r="K937" i="2"/>
  <c r="J937" i="2"/>
  <c r="I937" i="2"/>
  <c r="H937" i="2"/>
  <c r="G937" i="2"/>
  <c r="M936" i="2"/>
  <c r="L936" i="2"/>
  <c r="K936" i="2"/>
  <c r="J936" i="2"/>
  <c r="I936" i="2"/>
  <c r="H936" i="2"/>
  <c r="G936" i="2"/>
  <c r="M935" i="2"/>
  <c r="L935" i="2"/>
  <c r="K935" i="2"/>
  <c r="J935" i="2"/>
  <c r="I935" i="2"/>
  <c r="H935" i="2"/>
  <c r="G935" i="2"/>
  <c r="M934" i="2"/>
  <c r="L934" i="2"/>
  <c r="K934" i="2"/>
  <c r="J934" i="2"/>
  <c r="I934" i="2"/>
  <c r="H934" i="2"/>
  <c r="G934" i="2"/>
  <c r="M933" i="2"/>
  <c r="L933" i="2"/>
  <c r="K933" i="2"/>
  <c r="J933" i="2"/>
  <c r="I933" i="2"/>
  <c r="H933" i="2"/>
  <c r="G933" i="2"/>
  <c r="M932" i="2"/>
  <c r="L932" i="2"/>
  <c r="K932" i="2"/>
  <c r="J932" i="2"/>
  <c r="I932" i="2"/>
  <c r="H932" i="2"/>
  <c r="G932" i="2"/>
  <c r="M931" i="2"/>
  <c r="L931" i="2"/>
  <c r="K931" i="2"/>
  <c r="J931" i="2"/>
  <c r="I931" i="2"/>
  <c r="H931" i="2"/>
  <c r="G931" i="2"/>
  <c r="M930" i="2"/>
  <c r="L930" i="2"/>
  <c r="K930" i="2"/>
  <c r="J930" i="2"/>
  <c r="I930" i="2"/>
  <c r="H930" i="2"/>
  <c r="G930" i="2"/>
  <c r="M929" i="2"/>
  <c r="L929" i="2"/>
  <c r="K929" i="2"/>
  <c r="J929" i="2"/>
  <c r="I929" i="2"/>
  <c r="H929" i="2"/>
  <c r="G929" i="2"/>
  <c r="M928" i="2"/>
  <c r="L928" i="2"/>
  <c r="K928" i="2"/>
  <c r="J928" i="2"/>
  <c r="I928" i="2"/>
  <c r="H928" i="2"/>
  <c r="G928" i="2"/>
  <c r="M927" i="2"/>
  <c r="L927" i="2"/>
  <c r="K927" i="2"/>
  <c r="J927" i="2"/>
  <c r="I927" i="2"/>
  <c r="H927" i="2"/>
  <c r="G927" i="2"/>
  <c r="M926" i="2"/>
  <c r="L926" i="2"/>
  <c r="K926" i="2"/>
  <c r="J926" i="2"/>
  <c r="I926" i="2"/>
  <c r="H926" i="2"/>
  <c r="G926" i="2"/>
  <c r="M925" i="2"/>
  <c r="L925" i="2"/>
  <c r="K925" i="2"/>
  <c r="J925" i="2"/>
  <c r="I925" i="2"/>
  <c r="H925" i="2"/>
  <c r="G925" i="2"/>
  <c r="M924" i="2"/>
  <c r="L924" i="2"/>
  <c r="K924" i="2"/>
  <c r="J924" i="2"/>
  <c r="I924" i="2"/>
  <c r="H924" i="2"/>
  <c r="G924" i="2"/>
  <c r="M923" i="2"/>
  <c r="L923" i="2"/>
  <c r="K923" i="2"/>
  <c r="J923" i="2"/>
  <c r="I923" i="2"/>
  <c r="H923" i="2"/>
  <c r="G923" i="2"/>
  <c r="M922" i="2"/>
  <c r="L922" i="2"/>
  <c r="K922" i="2"/>
  <c r="J922" i="2"/>
  <c r="I922" i="2"/>
  <c r="H922" i="2"/>
  <c r="G922" i="2"/>
  <c r="M921" i="2"/>
  <c r="L921" i="2"/>
  <c r="K921" i="2"/>
  <c r="J921" i="2"/>
  <c r="I921" i="2"/>
  <c r="H921" i="2"/>
  <c r="G921" i="2"/>
  <c r="M920" i="2"/>
  <c r="L920" i="2"/>
  <c r="K920" i="2"/>
  <c r="J920" i="2"/>
  <c r="I920" i="2"/>
  <c r="H920" i="2"/>
  <c r="G920" i="2"/>
  <c r="M919" i="2"/>
  <c r="L919" i="2"/>
  <c r="K919" i="2"/>
  <c r="J919" i="2"/>
  <c r="I919" i="2"/>
  <c r="H919" i="2"/>
  <c r="G919" i="2"/>
  <c r="M918" i="2"/>
  <c r="L918" i="2"/>
  <c r="K918" i="2"/>
  <c r="J918" i="2"/>
  <c r="I918" i="2"/>
  <c r="H918" i="2"/>
  <c r="G918" i="2"/>
  <c r="M917" i="2"/>
  <c r="L917" i="2"/>
  <c r="K917" i="2"/>
  <c r="J917" i="2"/>
  <c r="I917" i="2"/>
  <c r="H917" i="2"/>
  <c r="G917" i="2"/>
  <c r="M916" i="2"/>
  <c r="L916" i="2"/>
  <c r="K916" i="2"/>
  <c r="J916" i="2"/>
  <c r="I916" i="2"/>
  <c r="H916" i="2"/>
  <c r="G916" i="2"/>
  <c r="M915" i="2"/>
  <c r="L915" i="2"/>
  <c r="K915" i="2"/>
  <c r="J915" i="2"/>
  <c r="I915" i="2"/>
  <c r="H915" i="2"/>
  <c r="G915" i="2"/>
  <c r="M914" i="2"/>
  <c r="L914" i="2"/>
  <c r="K914" i="2"/>
  <c r="J914" i="2"/>
  <c r="I914" i="2"/>
  <c r="H914" i="2"/>
  <c r="G914" i="2"/>
  <c r="M913" i="2"/>
  <c r="L913" i="2"/>
  <c r="K913" i="2"/>
  <c r="J913" i="2"/>
  <c r="I913" i="2"/>
  <c r="H913" i="2"/>
  <c r="G913" i="2"/>
  <c r="M912" i="2"/>
  <c r="L912" i="2"/>
  <c r="K912" i="2"/>
  <c r="J912" i="2"/>
  <c r="I912" i="2"/>
  <c r="H912" i="2"/>
  <c r="G912" i="2"/>
  <c r="M911" i="2"/>
  <c r="L911" i="2"/>
  <c r="K911" i="2"/>
  <c r="J911" i="2"/>
  <c r="I911" i="2"/>
  <c r="H911" i="2"/>
  <c r="G911" i="2"/>
  <c r="M910" i="2"/>
  <c r="L910" i="2"/>
  <c r="K910" i="2"/>
  <c r="J910" i="2"/>
  <c r="I910" i="2"/>
  <c r="H910" i="2"/>
  <c r="G910" i="2"/>
  <c r="M909" i="2"/>
  <c r="L909" i="2"/>
  <c r="K909" i="2"/>
  <c r="J909" i="2"/>
  <c r="I909" i="2"/>
  <c r="H909" i="2"/>
  <c r="G909" i="2"/>
  <c r="M908" i="2"/>
  <c r="L908" i="2"/>
  <c r="K908" i="2"/>
  <c r="J908" i="2"/>
  <c r="I908" i="2"/>
  <c r="H908" i="2"/>
  <c r="G908" i="2"/>
  <c r="M907" i="2"/>
  <c r="L907" i="2"/>
  <c r="K907" i="2"/>
  <c r="J907" i="2"/>
  <c r="I907" i="2"/>
  <c r="H907" i="2"/>
  <c r="G907" i="2"/>
  <c r="M906" i="2"/>
  <c r="L906" i="2"/>
  <c r="K906" i="2"/>
  <c r="J906" i="2"/>
  <c r="I906" i="2"/>
  <c r="H906" i="2"/>
  <c r="G906" i="2"/>
  <c r="M905" i="2"/>
  <c r="L905" i="2"/>
  <c r="K905" i="2"/>
  <c r="J905" i="2"/>
  <c r="I905" i="2"/>
  <c r="H905" i="2"/>
  <c r="G905" i="2"/>
  <c r="M904" i="2"/>
  <c r="L904" i="2"/>
  <c r="K904" i="2"/>
  <c r="J904" i="2"/>
  <c r="I904" i="2"/>
  <c r="H904" i="2"/>
  <c r="G904" i="2"/>
  <c r="M903" i="2"/>
  <c r="L903" i="2"/>
  <c r="K903" i="2"/>
  <c r="J903" i="2"/>
  <c r="I903" i="2"/>
  <c r="H903" i="2"/>
  <c r="G903" i="2"/>
  <c r="M902" i="2"/>
  <c r="L902" i="2"/>
  <c r="K902" i="2"/>
  <c r="J902" i="2"/>
  <c r="I902" i="2"/>
  <c r="H902" i="2"/>
  <c r="G902" i="2"/>
  <c r="M901" i="2"/>
  <c r="L901" i="2"/>
  <c r="K901" i="2"/>
  <c r="J901" i="2"/>
  <c r="I901" i="2"/>
  <c r="H901" i="2"/>
  <c r="G901" i="2"/>
  <c r="M900" i="2"/>
  <c r="L900" i="2"/>
  <c r="K900" i="2"/>
  <c r="J900" i="2"/>
  <c r="I900" i="2"/>
  <c r="H900" i="2"/>
  <c r="G900" i="2"/>
  <c r="M899" i="2"/>
  <c r="L899" i="2"/>
  <c r="K899" i="2"/>
  <c r="J899" i="2"/>
  <c r="I899" i="2"/>
  <c r="H899" i="2"/>
  <c r="G899" i="2"/>
  <c r="M898" i="2"/>
  <c r="L898" i="2"/>
  <c r="K898" i="2"/>
  <c r="J898" i="2"/>
  <c r="I898" i="2"/>
  <c r="H898" i="2"/>
  <c r="G898" i="2"/>
  <c r="M897" i="2"/>
  <c r="L897" i="2"/>
  <c r="K897" i="2"/>
  <c r="J897" i="2"/>
  <c r="I897" i="2"/>
  <c r="H897" i="2"/>
  <c r="G897" i="2"/>
  <c r="M896" i="2"/>
  <c r="L896" i="2"/>
  <c r="K896" i="2"/>
  <c r="J896" i="2"/>
  <c r="I896" i="2"/>
  <c r="H896" i="2"/>
  <c r="G896" i="2"/>
  <c r="M895" i="2"/>
  <c r="L895" i="2"/>
  <c r="K895" i="2"/>
  <c r="J895" i="2"/>
  <c r="I895" i="2"/>
  <c r="H895" i="2"/>
  <c r="G895" i="2"/>
  <c r="M894" i="2"/>
  <c r="L894" i="2"/>
  <c r="K894" i="2"/>
  <c r="J894" i="2"/>
  <c r="I894" i="2"/>
  <c r="H894" i="2"/>
  <c r="G894" i="2"/>
  <c r="M893" i="2"/>
  <c r="L893" i="2"/>
  <c r="K893" i="2"/>
  <c r="J893" i="2"/>
  <c r="I893" i="2"/>
  <c r="H893" i="2"/>
  <c r="G893" i="2"/>
  <c r="M892" i="2"/>
  <c r="L892" i="2"/>
  <c r="K892" i="2"/>
  <c r="J892" i="2"/>
  <c r="I892" i="2"/>
  <c r="H892" i="2"/>
  <c r="G892" i="2"/>
  <c r="M891" i="2"/>
  <c r="L891" i="2"/>
  <c r="K891" i="2"/>
  <c r="J891" i="2"/>
  <c r="I891" i="2"/>
  <c r="H891" i="2"/>
  <c r="G891" i="2"/>
  <c r="M890" i="2"/>
  <c r="L890" i="2"/>
  <c r="K890" i="2"/>
  <c r="J890" i="2"/>
  <c r="I890" i="2"/>
  <c r="H890" i="2"/>
  <c r="G890" i="2"/>
  <c r="M889" i="2"/>
  <c r="L889" i="2"/>
  <c r="K889" i="2"/>
  <c r="J889" i="2"/>
  <c r="I889" i="2"/>
  <c r="H889" i="2"/>
  <c r="G889" i="2"/>
  <c r="M888" i="2"/>
  <c r="L888" i="2"/>
  <c r="K888" i="2"/>
  <c r="J888" i="2"/>
  <c r="I888" i="2"/>
  <c r="H888" i="2"/>
  <c r="G888" i="2"/>
  <c r="M887" i="2"/>
  <c r="L887" i="2"/>
  <c r="K887" i="2"/>
  <c r="J887" i="2"/>
  <c r="I887" i="2"/>
  <c r="H887" i="2"/>
  <c r="G887" i="2"/>
  <c r="M886" i="2"/>
  <c r="L886" i="2"/>
  <c r="K886" i="2"/>
  <c r="J886" i="2"/>
  <c r="I886" i="2"/>
  <c r="H886" i="2"/>
  <c r="G886" i="2"/>
  <c r="M885" i="2"/>
  <c r="L885" i="2"/>
  <c r="K885" i="2"/>
  <c r="J885" i="2"/>
  <c r="I885" i="2"/>
  <c r="H885" i="2"/>
  <c r="G885" i="2"/>
  <c r="M884" i="2"/>
  <c r="L884" i="2"/>
  <c r="K884" i="2"/>
  <c r="J884" i="2"/>
  <c r="I884" i="2"/>
  <c r="H884" i="2"/>
  <c r="G884" i="2"/>
  <c r="M883" i="2"/>
  <c r="L883" i="2"/>
  <c r="K883" i="2"/>
  <c r="J883" i="2"/>
  <c r="I883" i="2"/>
  <c r="H883" i="2"/>
  <c r="G883" i="2"/>
  <c r="M882" i="2"/>
  <c r="L882" i="2"/>
  <c r="K882" i="2"/>
  <c r="J882" i="2"/>
  <c r="I882" i="2"/>
  <c r="H882" i="2"/>
  <c r="G882" i="2"/>
  <c r="M881" i="2"/>
  <c r="L881" i="2"/>
  <c r="K881" i="2"/>
  <c r="J881" i="2"/>
  <c r="I881" i="2"/>
  <c r="H881" i="2"/>
  <c r="G881" i="2"/>
  <c r="M880" i="2"/>
  <c r="L880" i="2"/>
  <c r="K880" i="2"/>
  <c r="J880" i="2"/>
  <c r="I880" i="2"/>
  <c r="H880" i="2"/>
  <c r="G880" i="2"/>
  <c r="M879" i="2"/>
  <c r="L879" i="2"/>
  <c r="K879" i="2"/>
  <c r="J879" i="2"/>
  <c r="I879" i="2"/>
  <c r="H879" i="2"/>
  <c r="G879" i="2"/>
  <c r="M878" i="2"/>
  <c r="L878" i="2"/>
  <c r="K878" i="2"/>
  <c r="J878" i="2"/>
  <c r="I878" i="2"/>
  <c r="H878" i="2"/>
  <c r="G878" i="2"/>
  <c r="M877" i="2"/>
  <c r="L877" i="2"/>
  <c r="K877" i="2"/>
  <c r="J877" i="2"/>
  <c r="I877" i="2"/>
  <c r="H877" i="2"/>
  <c r="G877" i="2"/>
  <c r="M876" i="2"/>
  <c r="L876" i="2"/>
  <c r="K876" i="2"/>
  <c r="J876" i="2"/>
  <c r="I876" i="2"/>
  <c r="H876" i="2"/>
  <c r="G876" i="2"/>
  <c r="M875" i="2"/>
  <c r="L875" i="2"/>
  <c r="K875" i="2"/>
  <c r="J875" i="2"/>
  <c r="I875" i="2"/>
  <c r="H875" i="2"/>
  <c r="G875" i="2"/>
  <c r="M874" i="2"/>
  <c r="L874" i="2"/>
  <c r="K874" i="2"/>
  <c r="J874" i="2"/>
  <c r="I874" i="2"/>
  <c r="H874" i="2"/>
  <c r="G874" i="2"/>
  <c r="M873" i="2"/>
  <c r="L873" i="2"/>
  <c r="K873" i="2"/>
  <c r="J873" i="2"/>
  <c r="I873" i="2"/>
  <c r="H873" i="2"/>
  <c r="G873" i="2"/>
  <c r="M872" i="2"/>
  <c r="L872" i="2"/>
  <c r="K872" i="2"/>
  <c r="J872" i="2"/>
  <c r="I872" i="2"/>
  <c r="H872" i="2"/>
  <c r="G872" i="2"/>
  <c r="M871" i="2"/>
  <c r="L871" i="2"/>
  <c r="K871" i="2"/>
  <c r="J871" i="2"/>
  <c r="I871" i="2"/>
  <c r="H871" i="2"/>
  <c r="G871" i="2"/>
  <c r="M870" i="2"/>
  <c r="L870" i="2"/>
  <c r="K870" i="2"/>
  <c r="J870" i="2"/>
  <c r="I870" i="2"/>
  <c r="H870" i="2"/>
  <c r="G870" i="2"/>
  <c r="M869" i="2"/>
  <c r="L869" i="2"/>
  <c r="K869" i="2"/>
  <c r="J869" i="2"/>
  <c r="I869" i="2"/>
  <c r="H869" i="2"/>
  <c r="G869" i="2"/>
  <c r="M868" i="2"/>
  <c r="L868" i="2"/>
  <c r="K868" i="2"/>
  <c r="J868" i="2"/>
  <c r="I868" i="2"/>
  <c r="H868" i="2"/>
  <c r="G868" i="2"/>
  <c r="M867" i="2"/>
  <c r="L867" i="2"/>
  <c r="K867" i="2"/>
  <c r="J867" i="2"/>
  <c r="I867" i="2"/>
  <c r="H867" i="2"/>
  <c r="G867" i="2"/>
  <c r="M866" i="2"/>
  <c r="L866" i="2"/>
  <c r="K866" i="2"/>
  <c r="J866" i="2"/>
  <c r="I866" i="2"/>
  <c r="H866" i="2"/>
  <c r="G866" i="2"/>
  <c r="M865" i="2"/>
  <c r="L865" i="2"/>
  <c r="K865" i="2"/>
  <c r="J865" i="2"/>
  <c r="I865" i="2"/>
  <c r="H865" i="2"/>
  <c r="G865" i="2"/>
  <c r="M864" i="2"/>
  <c r="L864" i="2"/>
  <c r="K864" i="2"/>
  <c r="J864" i="2"/>
  <c r="I864" i="2"/>
  <c r="H864" i="2"/>
  <c r="G864" i="2"/>
  <c r="M863" i="2"/>
  <c r="L863" i="2"/>
  <c r="K863" i="2"/>
  <c r="J863" i="2"/>
  <c r="I863" i="2"/>
  <c r="H863" i="2"/>
  <c r="G863" i="2"/>
  <c r="M862" i="2"/>
  <c r="L862" i="2"/>
  <c r="K862" i="2"/>
  <c r="J862" i="2"/>
  <c r="I862" i="2"/>
  <c r="H862" i="2"/>
  <c r="G862" i="2"/>
  <c r="M861" i="2"/>
  <c r="L861" i="2"/>
  <c r="K861" i="2"/>
  <c r="J861" i="2"/>
  <c r="I861" i="2"/>
  <c r="H861" i="2"/>
  <c r="G861" i="2"/>
  <c r="M860" i="2"/>
  <c r="L860" i="2"/>
  <c r="K860" i="2"/>
  <c r="J860" i="2"/>
  <c r="I860" i="2"/>
  <c r="H860" i="2"/>
  <c r="G860" i="2"/>
  <c r="M859" i="2"/>
  <c r="L859" i="2"/>
  <c r="K859" i="2"/>
  <c r="J859" i="2"/>
  <c r="I859" i="2"/>
  <c r="H859" i="2"/>
  <c r="G859" i="2"/>
  <c r="M858" i="2"/>
  <c r="L858" i="2"/>
  <c r="K858" i="2"/>
  <c r="J858" i="2"/>
  <c r="I858" i="2"/>
  <c r="H858" i="2"/>
  <c r="G858" i="2"/>
  <c r="M857" i="2"/>
  <c r="L857" i="2"/>
  <c r="K857" i="2"/>
  <c r="J857" i="2"/>
  <c r="I857" i="2"/>
  <c r="H857" i="2"/>
  <c r="G857" i="2"/>
  <c r="M856" i="2"/>
  <c r="L856" i="2"/>
  <c r="K856" i="2"/>
  <c r="J856" i="2"/>
  <c r="I856" i="2"/>
  <c r="H856" i="2"/>
  <c r="G856" i="2"/>
  <c r="M855" i="2"/>
  <c r="L855" i="2"/>
  <c r="K855" i="2"/>
  <c r="J855" i="2"/>
  <c r="I855" i="2"/>
  <c r="H855" i="2"/>
  <c r="G855" i="2"/>
  <c r="M854" i="2"/>
  <c r="L854" i="2"/>
  <c r="K854" i="2"/>
  <c r="J854" i="2"/>
  <c r="I854" i="2"/>
  <c r="H854" i="2"/>
  <c r="G854" i="2"/>
  <c r="M853" i="2"/>
  <c r="L853" i="2"/>
  <c r="K853" i="2"/>
  <c r="J853" i="2"/>
  <c r="I853" i="2"/>
  <c r="H853" i="2"/>
  <c r="G853" i="2"/>
  <c r="M852" i="2"/>
  <c r="L852" i="2"/>
  <c r="K852" i="2"/>
  <c r="J852" i="2"/>
  <c r="I852" i="2"/>
  <c r="H852" i="2"/>
  <c r="G852" i="2"/>
  <c r="M851" i="2"/>
  <c r="L851" i="2"/>
  <c r="K851" i="2"/>
  <c r="J851" i="2"/>
  <c r="I851" i="2"/>
  <c r="H851" i="2"/>
  <c r="G851" i="2"/>
  <c r="M850" i="2"/>
  <c r="L850" i="2"/>
  <c r="K850" i="2"/>
  <c r="J850" i="2"/>
  <c r="I850" i="2"/>
  <c r="H850" i="2"/>
  <c r="G850" i="2"/>
  <c r="M849" i="2"/>
  <c r="L849" i="2"/>
  <c r="K849" i="2"/>
  <c r="J849" i="2"/>
  <c r="I849" i="2"/>
  <c r="H849" i="2"/>
  <c r="G849" i="2"/>
  <c r="M848" i="2"/>
  <c r="L848" i="2"/>
  <c r="K848" i="2"/>
  <c r="J848" i="2"/>
  <c r="I848" i="2"/>
  <c r="H848" i="2"/>
  <c r="G848" i="2"/>
  <c r="M847" i="2"/>
  <c r="L847" i="2"/>
  <c r="K847" i="2"/>
  <c r="J847" i="2"/>
  <c r="I847" i="2"/>
  <c r="H847" i="2"/>
  <c r="G847" i="2"/>
  <c r="M846" i="2"/>
  <c r="L846" i="2"/>
  <c r="K846" i="2"/>
  <c r="J846" i="2"/>
  <c r="I846" i="2"/>
  <c r="H846" i="2"/>
  <c r="G846" i="2"/>
  <c r="M845" i="2"/>
  <c r="L845" i="2"/>
  <c r="K845" i="2"/>
  <c r="J845" i="2"/>
  <c r="I845" i="2"/>
  <c r="H845" i="2"/>
  <c r="G845" i="2"/>
  <c r="M844" i="2"/>
  <c r="L844" i="2"/>
  <c r="K844" i="2"/>
  <c r="J844" i="2"/>
  <c r="I844" i="2"/>
  <c r="H844" i="2"/>
  <c r="G844" i="2"/>
  <c r="M843" i="2"/>
  <c r="L843" i="2"/>
  <c r="K843" i="2"/>
  <c r="J843" i="2"/>
  <c r="I843" i="2"/>
  <c r="H843" i="2"/>
  <c r="G843" i="2"/>
  <c r="M842" i="2"/>
  <c r="L842" i="2"/>
  <c r="K842" i="2"/>
  <c r="J842" i="2"/>
  <c r="I842" i="2"/>
  <c r="H842" i="2"/>
  <c r="G842" i="2"/>
  <c r="M841" i="2"/>
  <c r="L841" i="2"/>
  <c r="K841" i="2"/>
  <c r="J841" i="2"/>
  <c r="I841" i="2"/>
  <c r="H841" i="2"/>
  <c r="G841" i="2"/>
  <c r="M840" i="2"/>
  <c r="L840" i="2"/>
  <c r="K840" i="2"/>
  <c r="J840" i="2"/>
  <c r="I840" i="2"/>
  <c r="H840" i="2"/>
  <c r="G840" i="2"/>
  <c r="M839" i="2"/>
  <c r="L839" i="2"/>
  <c r="K839" i="2"/>
  <c r="J839" i="2"/>
  <c r="I839" i="2"/>
  <c r="H839" i="2"/>
  <c r="G839" i="2"/>
  <c r="M838" i="2"/>
  <c r="L838" i="2"/>
  <c r="K838" i="2"/>
  <c r="J838" i="2"/>
  <c r="I838" i="2"/>
  <c r="H838" i="2"/>
  <c r="G838" i="2"/>
  <c r="M837" i="2"/>
  <c r="L837" i="2"/>
  <c r="K837" i="2"/>
  <c r="J837" i="2"/>
  <c r="I837" i="2"/>
  <c r="H837" i="2"/>
  <c r="G837" i="2"/>
  <c r="M836" i="2"/>
  <c r="L836" i="2"/>
  <c r="K836" i="2"/>
  <c r="J836" i="2"/>
  <c r="I836" i="2"/>
  <c r="H836" i="2"/>
  <c r="G836" i="2"/>
  <c r="M835" i="2"/>
  <c r="L835" i="2"/>
  <c r="K835" i="2"/>
  <c r="J835" i="2"/>
  <c r="I835" i="2"/>
  <c r="H835" i="2"/>
  <c r="G835" i="2"/>
  <c r="M834" i="2"/>
  <c r="L834" i="2"/>
  <c r="K834" i="2"/>
  <c r="J834" i="2"/>
  <c r="I834" i="2"/>
  <c r="H834" i="2"/>
  <c r="G834" i="2"/>
  <c r="M833" i="2"/>
  <c r="L833" i="2"/>
  <c r="K833" i="2"/>
  <c r="J833" i="2"/>
  <c r="I833" i="2"/>
  <c r="H833" i="2"/>
  <c r="G833" i="2"/>
  <c r="M832" i="2"/>
  <c r="L832" i="2"/>
  <c r="K832" i="2"/>
  <c r="J832" i="2"/>
  <c r="I832" i="2"/>
  <c r="H832" i="2"/>
  <c r="G832" i="2"/>
  <c r="M831" i="2"/>
  <c r="L831" i="2"/>
  <c r="K831" i="2"/>
  <c r="J831" i="2"/>
  <c r="I831" i="2"/>
  <c r="H831" i="2"/>
  <c r="G831" i="2"/>
  <c r="M830" i="2"/>
  <c r="L830" i="2"/>
  <c r="K830" i="2"/>
  <c r="J830" i="2"/>
  <c r="I830" i="2"/>
  <c r="H830" i="2"/>
  <c r="G830" i="2"/>
  <c r="M829" i="2"/>
  <c r="L829" i="2"/>
  <c r="K829" i="2"/>
  <c r="J829" i="2"/>
  <c r="I829" i="2"/>
  <c r="H829" i="2"/>
  <c r="G829" i="2"/>
  <c r="M828" i="2"/>
  <c r="L828" i="2"/>
  <c r="K828" i="2"/>
  <c r="J828" i="2"/>
  <c r="I828" i="2"/>
  <c r="H828" i="2"/>
  <c r="G828" i="2"/>
  <c r="M827" i="2"/>
  <c r="L827" i="2"/>
  <c r="K827" i="2"/>
  <c r="J827" i="2"/>
  <c r="I827" i="2"/>
  <c r="H827" i="2"/>
  <c r="G827" i="2"/>
  <c r="M826" i="2"/>
  <c r="L826" i="2"/>
  <c r="K826" i="2"/>
  <c r="J826" i="2"/>
  <c r="I826" i="2"/>
  <c r="H826" i="2"/>
  <c r="G826" i="2"/>
  <c r="M825" i="2"/>
  <c r="L825" i="2"/>
  <c r="K825" i="2"/>
  <c r="J825" i="2"/>
  <c r="I825" i="2"/>
  <c r="H825" i="2"/>
  <c r="G825" i="2"/>
  <c r="M824" i="2"/>
  <c r="L824" i="2"/>
  <c r="K824" i="2"/>
  <c r="J824" i="2"/>
  <c r="I824" i="2"/>
  <c r="H824" i="2"/>
  <c r="G824" i="2"/>
  <c r="M823" i="2"/>
  <c r="L823" i="2"/>
  <c r="K823" i="2"/>
  <c r="J823" i="2"/>
  <c r="I823" i="2"/>
  <c r="H823" i="2"/>
  <c r="G823" i="2"/>
  <c r="M822" i="2"/>
  <c r="L822" i="2"/>
  <c r="K822" i="2"/>
  <c r="J822" i="2"/>
  <c r="I822" i="2"/>
  <c r="H822" i="2"/>
  <c r="G822" i="2"/>
  <c r="M821" i="2"/>
  <c r="L821" i="2"/>
  <c r="K821" i="2"/>
  <c r="J821" i="2"/>
  <c r="I821" i="2"/>
  <c r="H821" i="2"/>
  <c r="G821" i="2"/>
  <c r="M820" i="2"/>
  <c r="L820" i="2"/>
  <c r="K820" i="2"/>
  <c r="J820" i="2"/>
  <c r="I820" i="2"/>
  <c r="H820" i="2"/>
  <c r="G820" i="2"/>
  <c r="M819" i="2"/>
  <c r="L819" i="2"/>
  <c r="K819" i="2"/>
  <c r="J819" i="2"/>
  <c r="I819" i="2"/>
  <c r="H819" i="2"/>
  <c r="G819" i="2"/>
  <c r="M818" i="2"/>
  <c r="L818" i="2"/>
  <c r="K818" i="2"/>
  <c r="J818" i="2"/>
  <c r="I818" i="2"/>
  <c r="H818" i="2"/>
  <c r="G818" i="2"/>
  <c r="M817" i="2"/>
  <c r="L817" i="2"/>
  <c r="K817" i="2"/>
  <c r="J817" i="2"/>
  <c r="I817" i="2"/>
  <c r="H817" i="2"/>
  <c r="G817" i="2"/>
  <c r="M816" i="2"/>
  <c r="L816" i="2"/>
  <c r="K816" i="2"/>
  <c r="J816" i="2"/>
  <c r="I816" i="2"/>
  <c r="H816" i="2"/>
  <c r="G816" i="2"/>
  <c r="M815" i="2"/>
  <c r="L815" i="2"/>
  <c r="K815" i="2"/>
  <c r="J815" i="2"/>
  <c r="I815" i="2"/>
  <c r="H815" i="2"/>
  <c r="G815" i="2"/>
  <c r="M814" i="2"/>
  <c r="L814" i="2"/>
  <c r="K814" i="2"/>
  <c r="J814" i="2"/>
  <c r="I814" i="2"/>
  <c r="H814" i="2"/>
  <c r="G814" i="2"/>
  <c r="M813" i="2"/>
  <c r="L813" i="2"/>
  <c r="K813" i="2"/>
  <c r="J813" i="2"/>
  <c r="I813" i="2"/>
  <c r="H813" i="2"/>
  <c r="G813" i="2"/>
  <c r="M812" i="2"/>
  <c r="L812" i="2"/>
  <c r="K812" i="2"/>
  <c r="J812" i="2"/>
  <c r="I812" i="2"/>
  <c r="H812" i="2"/>
  <c r="G812" i="2"/>
  <c r="M811" i="2"/>
  <c r="L811" i="2"/>
  <c r="K811" i="2"/>
  <c r="J811" i="2"/>
  <c r="I811" i="2"/>
  <c r="H811" i="2"/>
  <c r="G811" i="2"/>
  <c r="M810" i="2"/>
  <c r="L810" i="2"/>
  <c r="K810" i="2"/>
  <c r="J810" i="2"/>
  <c r="I810" i="2"/>
  <c r="H810" i="2"/>
  <c r="G810" i="2"/>
  <c r="M809" i="2"/>
  <c r="L809" i="2"/>
  <c r="K809" i="2"/>
  <c r="J809" i="2"/>
  <c r="I809" i="2"/>
  <c r="H809" i="2"/>
  <c r="G809" i="2"/>
  <c r="M808" i="2"/>
  <c r="L808" i="2"/>
  <c r="K808" i="2"/>
  <c r="J808" i="2"/>
  <c r="I808" i="2"/>
  <c r="H808" i="2"/>
  <c r="G808" i="2"/>
  <c r="M807" i="2"/>
  <c r="L807" i="2"/>
  <c r="K807" i="2"/>
  <c r="J807" i="2"/>
  <c r="I807" i="2"/>
  <c r="H807" i="2"/>
  <c r="G807" i="2"/>
  <c r="M806" i="2"/>
  <c r="L806" i="2"/>
  <c r="K806" i="2"/>
  <c r="J806" i="2"/>
  <c r="I806" i="2"/>
  <c r="H806" i="2"/>
  <c r="G806" i="2"/>
  <c r="M805" i="2"/>
  <c r="L805" i="2"/>
  <c r="K805" i="2"/>
  <c r="J805" i="2"/>
  <c r="I805" i="2"/>
  <c r="H805" i="2"/>
  <c r="G805" i="2"/>
  <c r="M804" i="2"/>
  <c r="L804" i="2"/>
  <c r="K804" i="2"/>
  <c r="J804" i="2"/>
  <c r="I804" i="2"/>
  <c r="H804" i="2"/>
  <c r="G804" i="2"/>
  <c r="M803" i="2"/>
  <c r="L803" i="2"/>
  <c r="K803" i="2"/>
  <c r="J803" i="2"/>
  <c r="I803" i="2"/>
  <c r="H803" i="2"/>
  <c r="G803" i="2"/>
  <c r="M802" i="2"/>
  <c r="L802" i="2"/>
  <c r="K802" i="2"/>
  <c r="J802" i="2"/>
  <c r="I802" i="2"/>
  <c r="H802" i="2"/>
  <c r="G802" i="2"/>
  <c r="M801" i="2"/>
  <c r="L801" i="2"/>
  <c r="K801" i="2"/>
  <c r="J801" i="2"/>
  <c r="I801" i="2"/>
  <c r="H801" i="2"/>
  <c r="G801" i="2"/>
  <c r="M800" i="2"/>
  <c r="L800" i="2"/>
  <c r="K800" i="2"/>
  <c r="J800" i="2"/>
  <c r="I800" i="2"/>
  <c r="H800" i="2"/>
  <c r="G800" i="2"/>
  <c r="M799" i="2"/>
  <c r="L799" i="2"/>
  <c r="K799" i="2"/>
  <c r="J799" i="2"/>
  <c r="I799" i="2"/>
  <c r="H799" i="2"/>
  <c r="G799" i="2"/>
  <c r="M798" i="2"/>
  <c r="L798" i="2"/>
  <c r="K798" i="2"/>
  <c r="J798" i="2"/>
  <c r="I798" i="2"/>
  <c r="H798" i="2"/>
  <c r="G798" i="2"/>
  <c r="M797" i="2"/>
  <c r="L797" i="2"/>
  <c r="K797" i="2"/>
  <c r="J797" i="2"/>
  <c r="I797" i="2"/>
  <c r="H797" i="2"/>
  <c r="G797" i="2"/>
  <c r="M796" i="2"/>
  <c r="L796" i="2"/>
  <c r="K796" i="2"/>
  <c r="J796" i="2"/>
  <c r="I796" i="2"/>
  <c r="H796" i="2"/>
  <c r="G796" i="2"/>
  <c r="M795" i="2"/>
  <c r="L795" i="2"/>
  <c r="K795" i="2"/>
  <c r="J795" i="2"/>
  <c r="I795" i="2"/>
  <c r="H795" i="2"/>
  <c r="G795" i="2"/>
  <c r="M794" i="2"/>
  <c r="L794" i="2"/>
  <c r="K794" i="2"/>
  <c r="J794" i="2"/>
  <c r="I794" i="2"/>
  <c r="H794" i="2"/>
  <c r="G794" i="2"/>
  <c r="M793" i="2"/>
  <c r="L793" i="2"/>
  <c r="K793" i="2"/>
  <c r="J793" i="2"/>
  <c r="I793" i="2"/>
  <c r="H793" i="2"/>
  <c r="G793" i="2"/>
  <c r="M792" i="2"/>
  <c r="L792" i="2"/>
  <c r="K792" i="2"/>
  <c r="J792" i="2"/>
  <c r="I792" i="2"/>
  <c r="H792" i="2"/>
  <c r="G792" i="2"/>
  <c r="M791" i="2"/>
  <c r="L791" i="2"/>
  <c r="K791" i="2"/>
  <c r="J791" i="2"/>
  <c r="I791" i="2"/>
  <c r="H791" i="2"/>
  <c r="G791" i="2"/>
  <c r="M790" i="2"/>
  <c r="L790" i="2"/>
  <c r="K790" i="2"/>
  <c r="J790" i="2"/>
  <c r="I790" i="2"/>
  <c r="H790" i="2"/>
  <c r="G790" i="2"/>
  <c r="M789" i="2"/>
  <c r="L789" i="2"/>
  <c r="K789" i="2"/>
  <c r="J789" i="2"/>
  <c r="I789" i="2"/>
  <c r="H789" i="2"/>
  <c r="G789" i="2"/>
  <c r="M788" i="2"/>
  <c r="L788" i="2"/>
  <c r="K788" i="2"/>
  <c r="J788" i="2"/>
  <c r="I788" i="2"/>
  <c r="H788" i="2"/>
  <c r="G788" i="2"/>
  <c r="M787" i="2"/>
  <c r="L787" i="2"/>
  <c r="K787" i="2"/>
  <c r="J787" i="2"/>
  <c r="I787" i="2"/>
  <c r="H787" i="2"/>
  <c r="G787" i="2"/>
  <c r="M786" i="2"/>
  <c r="L786" i="2"/>
  <c r="K786" i="2"/>
  <c r="J786" i="2"/>
  <c r="I786" i="2"/>
  <c r="H786" i="2"/>
  <c r="G786" i="2"/>
  <c r="M785" i="2"/>
  <c r="L785" i="2"/>
  <c r="K785" i="2"/>
  <c r="J785" i="2"/>
  <c r="I785" i="2"/>
  <c r="H785" i="2"/>
  <c r="G785" i="2"/>
  <c r="M784" i="2"/>
  <c r="L784" i="2"/>
  <c r="K784" i="2"/>
  <c r="J784" i="2"/>
  <c r="I784" i="2"/>
  <c r="H784" i="2"/>
  <c r="G784" i="2"/>
  <c r="M783" i="2"/>
  <c r="L783" i="2"/>
  <c r="K783" i="2"/>
  <c r="J783" i="2"/>
  <c r="I783" i="2"/>
  <c r="H783" i="2"/>
  <c r="G783" i="2"/>
  <c r="M782" i="2"/>
  <c r="L782" i="2"/>
  <c r="K782" i="2"/>
  <c r="J782" i="2"/>
  <c r="I782" i="2"/>
  <c r="H782" i="2"/>
  <c r="G782" i="2"/>
  <c r="M781" i="2"/>
  <c r="L781" i="2"/>
  <c r="K781" i="2"/>
  <c r="J781" i="2"/>
  <c r="I781" i="2"/>
  <c r="H781" i="2"/>
  <c r="G781" i="2"/>
  <c r="M780" i="2"/>
  <c r="L780" i="2"/>
  <c r="K780" i="2"/>
  <c r="J780" i="2"/>
  <c r="I780" i="2"/>
  <c r="H780" i="2"/>
  <c r="G780" i="2"/>
  <c r="M779" i="2"/>
  <c r="L779" i="2"/>
  <c r="K779" i="2"/>
  <c r="J779" i="2"/>
  <c r="I779" i="2"/>
  <c r="H779" i="2"/>
  <c r="G779" i="2"/>
  <c r="M778" i="2"/>
  <c r="L778" i="2"/>
  <c r="K778" i="2"/>
  <c r="J778" i="2"/>
  <c r="I778" i="2"/>
  <c r="H778" i="2"/>
  <c r="G778" i="2"/>
  <c r="M777" i="2"/>
  <c r="L777" i="2"/>
  <c r="K777" i="2"/>
  <c r="J777" i="2"/>
  <c r="I777" i="2"/>
  <c r="H777" i="2"/>
  <c r="G777" i="2"/>
  <c r="M776" i="2"/>
  <c r="L776" i="2"/>
  <c r="K776" i="2"/>
  <c r="J776" i="2"/>
  <c r="I776" i="2"/>
  <c r="H776" i="2"/>
  <c r="G776" i="2"/>
  <c r="M775" i="2"/>
  <c r="L775" i="2"/>
  <c r="K775" i="2"/>
  <c r="J775" i="2"/>
  <c r="I775" i="2"/>
  <c r="H775" i="2"/>
  <c r="G775" i="2"/>
  <c r="M774" i="2"/>
  <c r="L774" i="2"/>
  <c r="K774" i="2"/>
  <c r="J774" i="2"/>
  <c r="I774" i="2"/>
  <c r="H774" i="2"/>
  <c r="G774" i="2"/>
  <c r="M773" i="2"/>
  <c r="L773" i="2"/>
  <c r="K773" i="2"/>
  <c r="J773" i="2"/>
  <c r="I773" i="2"/>
  <c r="H773" i="2"/>
  <c r="G773" i="2"/>
  <c r="M772" i="2"/>
  <c r="L772" i="2"/>
  <c r="K772" i="2"/>
  <c r="J772" i="2"/>
  <c r="I772" i="2"/>
  <c r="H772" i="2"/>
  <c r="G772" i="2"/>
  <c r="M771" i="2"/>
  <c r="L771" i="2"/>
  <c r="K771" i="2"/>
  <c r="J771" i="2"/>
  <c r="I771" i="2"/>
  <c r="H771" i="2"/>
  <c r="G771" i="2"/>
  <c r="M770" i="2"/>
  <c r="L770" i="2"/>
  <c r="K770" i="2"/>
  <c r="J770" i="2"/>
  <c r="I770" i="2"/>
  <c r="H770" i="2"/>
  <c r="G770" i="2"/>
  <c r="M769" i="2"/>
  <c r="L769" i="2"/>
  <c r="K769" i="2"/>
  <c r="J769" i="2"/>
  <c r="I769" i="2"/>
  <c r="H769" i="2"/>
  <c r="G769" i="2"/>
  <c r="M768" i="2"/>
  <c r="L768" i="2"/>
  <c r="K768" i="2"/>
  <c r="J768" i="2"/>
  <c r="I768" i="2"/>
  <c r="H768" i="2"/>
  <c r="G768" i="2"/>
  <c r="M767" i="2"/>
  <c r="L767" i="2"/>
  <c r="K767" i="2"/>
  <c r="J767" i="2"/>
  <c r="I767" i="2"/>
  <c r="H767" i="2"/>
  <c r="G767" i="2"/>
  <c r="M766" i="2"/>
  <c r="L766" i="2"/>
  <c r="K766" i="2"/>
  <c r="J766" i="2"/>
  <c r="I766" i="2"/>
  <c r="H766" i="2"/>
  <c r="G766" i="2"/>
  <c r="M765" i="2"/>
  <c r="L765" i="2"/>
  <c r="K765" i="2"/>
  <c r="J765" i="2"/>
  <c r="I765" i="2"/>
  <c r="H765" i="2"/>
  <c r="G765" i="2"/>
  <c r="M764" i="2"/>
  <c r="L764" i="2"/>
  <c r="K764" i="2"/>
  <c r="J764" i="2"/>
  <c r="I764" i="2"/>
  <c r="H764" i="2"/>
  <c r="G764" i="2"/>
  <c r="M763" i="2"/>
  <c r="L763" i="2"/>
  <c r="K763" i="2"/>
  <c r="J763" i="2"/>
  <c r="I763" i="2"/>
  <c r="H763" i="2"/>
  <c r="G763" i="2"/>
  <c r="M762" i="2"/>
  <c r="L762" i="2"/>
  <c r="K762" i="2"/>
  <c r="J762" i="2"/>
  <c r="I762" i="2"/>
  <c r="H762" i="2"/>
  <c r="G762" i="2"/>
  <c r="M761" i="2"/>
  <c r="L761" i="2"/>
  <c r="K761" i="2"/>
  <c r="J761" i="2"/>
  <c r="I761" i="2"/>
  <c r="H761" i="2"/>
  <c r="G761" i="2"/>
  <c r="M760" i="2"/>
  <c r="L760" i="2"/>
  <c r="K760" i="2"/>
  <c r="J760" i="2"/>
  <c r="I760" i="2"/>
  <c r="H760" i="2"/>
  <c r="G760" i="2"/>
  <c r="M759" i="2"/>
  <c r="L759" i="2"/>
  <c r="K759" i="2"/>
  <c r="J759" i="2"/>
  <c r="I759" i="2"/>
  <c r="H759" i="2"/>
  <c r="G759" i="2"/>
  <c r="M758" i="2"/>
  <c r="L758" i="2"/>
  <c r="K758" i="2"/>
  <c r="J758" i="2"/>
  <c r="I758" i="2"/>
  <c r="H758" i="2"/>
  <c r="G758" i="2"/>
  <c r="M757" i="2"/>
  <c r="L757" i="2"/>
  <c r="K757" i="2"/>
  <c r="J757" i="2"/>
  <c r="I757" i="2"/>
  <c r="H757" i="2"/>
  <c r="G757" i="2"/>
  <c r="M756" i="2"/>
  <c r="L756" i="2"/>
  <c r="K756" i="2"/>
  <c r="J756" i="2"/>
  <c r="I756" i="2"/>
  <c r="H756" i="2"/>
  <c r="G756" i="2"/>
  <c r="M755" i="2"/>
  <c r="L755" i="2"/>
  <c r="K755" i="2"/>
  <c r="J755" i="2"/>
  <c r="I755" i="2"/>
  <c r="H755" i="2"/>
  <c r="G755" i="2"/>
  <c r="M754" i="2"/>
  <c r="L754" i="2"/>
  <c r="K754" i="2"/>
  <c r="J754" i="2"/>
  <c r="I754" i="2"/>
  <c r="H754" i="2"/>
  <c r="G754" i="2"/>
  <c r="M753" i="2"/>
  <c r="L753" i="2"/>
  <c r="K753" i="2"/>
  <c r="J753" i="2"/>
  <c r="I753" i="2"/>
  <c r="H753" i="2"/>
  <c r="G753" i="2"/>
  <c r="M752" i="2"/>
  <c r="L752" i="2"/>
  <c r="K752" i="2"/>
  <c r="J752" i="2"/>
  <c r="I752" i="2"/>
  <c r="H752" i="2"/>
  <c r="G752" i="2"/>
  <c r="M751" i="2"/>
  <c r="L751" i="2"/>
  <c r="K751" i="2"/>
  <c r="J751" i="2"/>
  <c r="I751" i="2"/>
  <c r="H751" i="2"/>
  <c r="G751" i="2"/>
  <c r="M750" i="2"/>
  <c r="L750" i="2"/>
  <c r="K750" i="2"/>
  <c r="J750" i="2"/>
  <c r="I750" i="2"/>
  <c r="H750" i="2"/>
  <c r="G750" i="2"/>
  <c r="M749" i="2"/>
  <c r="L749" i="2"/>
  <c r="K749" i="2"/>
  <c r="J749" i="2"/>
  <c r="I749" i="2"/>
  <c r="H749" i="2"/>
  <c r="G749" i="2"/>
  <c r="M748" i="2"/>
  <c r="L748" i="2"/>
  <c r="K748" i="2"/>
  <c r="J748" i="2"/>
  <c r="I748" i="2"/>
  <c r="H748" i="2"/>
  <c r="G748" i="2"/>
  <c r="M747" i="2"/>
  <c r="L747" i="2"/>
  <c r="K747" i="2"/>
  <c r="J747" i="2"/>
  <c r="I747" i="2"/>
  <c r="H747" i="2"/>
  <c r="G747" i="2"/>
  <c r="M746" i="2"/>
  <c r="L746" i="2"/>
  <c r="K746" i="2"/>
  <c r="J746" i="2"/>
  <c r="I746" i="2"/>
  <c r="H746" i="2"/>
  <c r="G746" i="2"/>
  <c r="M745" i="2"/>
  <c r="L745" i="2"/>
  <c r="K745" i="2"/>
  <c r="J745" i="2"/>
  <c r="I745" i="2"/>
  <c r="H745" i="2"/>
  <c r="G745" i="2"/>
  <c r="M744" i="2"/>
  <c r="L744" i="2"/>
  <c r="K744" i="2"/>
  <c r="J744" i="2"/>
  <c r="I744" i="2"/>
  <c r="H744" i="2"/>
  <c r="G744" i="2"/>
  <c r="M743" i="2"/>
  <c r="L743" i="2"/>
  <c r="K743" i="2"/>
  <c r="J743" i="2"/>
  <c r="I743" i="2"/>
  <c r="H743" i="2"/>
  <c r="G743" i="2"/>
  <c r="M742" i="2"/>
  <c r="L742" i="2"/>
  <c r="K742" i="2"/>
  <c r="J742" i="2"/>
  <c r="I742" i="2"/>
  <c r="H742" i="2"/>
  <c r="G742" i="2"/>
  <c r="M741" i="2"/>
  <c r="L741" i="2"/>
  <c r="K741" i="2"/>
  <c r="J741" i="2"/>
  <c r="I741" i="2"/>
  <c r="H741" i="2"/>
  <c r="G741" i="2"/>
  <c r="M740" i="2"/>
  <c r="L740" i="2"/>
  <c r="K740" i="2"/>
  <c r="J740" i="2"/>
  <c r="I740" i="2"/>
  <c r="H740" i="2"/>
  <c r="G740" i="2"/>
  <c r="M739" i="2"/>
  <c r="L739" i="2"/>
  <c r="K739" i="2"/>
  <c r="J739" i="2"/>
  <c r="I739" i="2"/>
  <c r="H739" i="2"/>
  <c r="G739" i="2"/>
  <c r="M738" i="2"/>
  <c r="L738" i="2"/>
  <c r="K738" i="2"/>
  <c r="J738" i="2"/>
  <c r="I738" i="2"/>
  <c r="H738" i="2"/>
  <c r="G738" i="2"/>
  <c r="M737" i="2"/>
  <c r="L737" i="2"/>
  <c r="K737" i="2"/>
  <c r="J737" i="2"/>
  <c r="I737" i="2"/>
  <c r="H737" i="2"/>
  <c r="G737" i="2"/>
  <c r="M736" i="2"/>
  <c r="L736" i="2"/>
  <c r="K736" i="2"/>
  <c r="J736" i="2"/>
  <c r="I736" i="2"/>
  <c r="H736" i="2"/>
  <c r="G736" i="2"/>
  <c r="M735" i="2"/>
  <c r="L735" i="2"/>
  <c r="K735" i="2"/>
  <c r="J735" i="2"/>
  <c r="I735" i="2"/>
  <c r="H735" i="2"/>
  <c r="G735" i="2"/>
  <c r="M734" i="2"/>
  <c r="L734" i="2"/>
  <c r="K734" i="2"/>
  <c r="J734" i="2"/>
  <c r="I734" i="2"/>
  <c r="H734" i="2"/>
  <c r="G734" i="2"/>
  <c r="M733" i="2"/>
  <c r="L733" i="2"/>
  <c r="K733" i="2"/>
  <c r="J733" i="2"/>
  <c r="I733" i="2"/>
  <c r="H733" i="2"/>
  <c r="G733" i="2"/>
  <c r="M732" i="2"/>
  <c r="L732" i="2"/>
  <c r="K732" i="2"/>
  <c r="J732" i="2"/>
  <c r="I732" i="2"/>
  <c r="H732" i="2"/>
  <c r="G732" i="2"/>
  <c r="M731" i="2"/>
  <c r="L731" i="2"/>
  <c r="K731" i="2"/>
  <c r="J731" i="2"/>
  <c r="I731" i="2"/>
  <c r="H731" i="2"/>
  <c r="G731" i="2"/>
  <c r="M730" i="2"/>
  <c r="L730" i="2"/>
  <c r="K730" i="2"/>
  <c r="J730" i="2"/>
  <c r="I730" i="2"/>
  <c r="H730" i="2"/>
  <c r="G730" i="2"/>
  <c r="M729" i="2"/>
  <c r="L729" i="2"/>
  <c r="K729" i="2"/>
  <c r="J729" i="2"/>
  <c r="I729" i="2"/>
  <c r="H729" i="2"/>
  <c r="G729" i="2"/>
  <c r="M728" i="2"/>
  <c r="L728" i="2"/>
  <c r="K728" i="2"/>
  <c r="J728" i="2"/>
  <c r="I728" i="2"/>
  <c r="H728" i="2"/>
  <c r="G728" i="2"/>
  <c r="M727" i="2"/>
  <c r="L727" i="2"/>
  <c r="K727" i="2"/>
  <c r="J727" i="2"/>
  <c r="I727" i="2"/>
  <c r="H727" i="2"/>
  <c r="G727" i="2"/>
  <c r="M726" i="2"/>
  <c r="L726" i="2"/>
  <c r="K726" i="2"/>
  <c r="J726" i="2"/>
  <c r="I726" i="2"/>
  <c r="H726" i="2"/>
  <c r="G726" i="2"/>
  <c r="M725" i="2"/>
  <c r="L725" i="2"/>
  <c r="K725" i="2"/>
  <c r="J725" i="2"/>
  <c r="I725" i="2"/>
  <c r="H725" i="2"/>
  <c r="G725" i="2"/>
  <c r="M724" i="2"/>
  <c r="L724" i="2"/>
  <c r="K724" i="2"/>
  <c r="J724" i="2"/>
  <c r="I724" i="2"/>
  <c r="H724" i="2"/>
  <c r="G724" i="2"/>
  <c r="M723" i="2"/>
  <c r="L723" i="2"/>
  <c r="K723" i="2"/>
  <c r="J723" i="2"/>
  <c r="I723" i="2"/>
  <c r="H723" i="2"/>
  <c r="G723" i="2"/>
  <c r="M722" i="2"/>
  <c r="L722" i="2"/>
  <c r="K722" i="2"/>
  <c r="J722" i="2"/>
  <c r="I722" i="2"/>
  <c r="H722" i="2"/>
  <c r="G722" i="2"/>
  <c r="M721" i="2"/>
  <c r="L721" i="2"/>
  <c r="K721" i="2"/>
  <c r="J721" i="2"/>
  <c r="I721" i="2"/>
  <c r="H721" i="2"/>
  <c r="G721" i="2"/>
  <c r="M720" i="2"/>
  <c r="L720" i="2"/>
  <c r="K720" i="2"/>
  <c r="J720" i="2"/>
  <c r="I720" i="2"/>
  <c r="H720" i="2"/>
  <c r="G720" i="2"/>
  <c r="M719" i="2"/>
  <c r="L719" i="2"/>
  <c r="K719" i="2"/>
  <c r="J719" i="2"/>
  <c r="I719" i="2"/>
  <c r="H719" i="2"/>
  <c r="G719" i="2"/>
  <c r="M718" i="2"/>
  <c r="L718" i="2"/>
  <c r="K718" i="2"/>
  <c r="J718" i="2"/>
  <c r="I718" i="2"/>
  <c r="H718" i="2"/>
  <c r="G718" i="2"/>
  <c r="M717" i="2"/>
  <c r="L717" i="2"/>
  <c r="K717" i="2"/>
  <c r="J717" i="2"/>
  <c r="I717" i="2"/>
  <c r="H717" i="2"/>
  <c r="G717" i="2"/>
  <c r="M716" i="2"/>
  <c r="L716" i="2"/>
  <c r="K716" i="2"/>
  <c r="J716" i="2"/>
  <c r="I716" i="2"/>
  <c r="H716" i="2"/>
  <c r="G716" i="2"/>
  <c r="M715" i="2"/>
  <c r="L715" i="2"/>
  <c r="K715" i="2"/>
  <c r="J715" i="2"/>
  <c r="I715" i="2"/>
  <c r="H715" i="2"/>
  <c r="G715" i="2"/>
  <c r="M714" i="2"/>
  <c r="L714" i="2"/>
  <c r="K714" i="2"/>
  <c r="J714" i="2"/>
  <c r="I714" i="2"/>
  <c r="H714" i="2"/>
  <c r="G714" i="2"/>
  <c r="M713" i="2"/>
  <c r="L713" i="2"/>
  <c r="K713" i="2"/>
  <c r="J713" i="2"/>
  <c r="I713" i="2"/>
  <c r="H713" i="2"/>
  <c r="G713" i="2"/>
  <c r="M712" i="2"/>
  <c r="L712" i="2"/>
  <c r="K712" i="2"/>
  <c r="J712" i="2"/>
  <c r="I712" i="2"/>
  <c r="H712" i="2"/>
  <c r="G712" i="2"/>
  <c r="M711" i="2"/>
  <c r="L711" i="2"/>
  <c r="K711" i="2"/>
  <c r="J711" i="2"/>
  <c r="I711" i="2"/>
  <c r="H711" i="2"/>
  <c r="G711" i="2"/>
  <c r="M710" i="2"/>
  <c r="L710" i="2"/>
  <c r="K710" i="2"/>
  <c r="J710" i="2"/>
  <c r="I710" i="2"/>
  <c r="H710" i="2"/>
  <c r="G710" i="2"/>
  <c r="M709" i="2"/>
  <c r="L709" i="2"/>
  <c r="K709" i="2"/>
  <c r="J709" i="2"/>
  <c r="I709" i="2"/>
  <c r="H709" i="2"/>
  <c r="G709" i="2"/>
  <c r="M708" i="2"/>
  <c r="L708" i="2"/>
  <c r="K708" i="2"/>
  <c r="J708" i="2"/>
  <c r="I708" i="2"/>
  <c r="H708" i="2"/>
  <c r="G708" i="2"/>
  <c r="M707" i="2"/>
  <c r="L707" i="2"/>
  <c r="K707" i="2"/>
  <c r="J707" i="2"/>
  <c r="I707" i="2"/>
  <c r="H707" i="2"/>
  <c r="G707" i="2"/>
  <c r="M706" i="2"/>
  <c r="L706" i="2"/>
  <c r="K706" i="2"/>
  <c r="J706" i="2"/>
  <c r="I706" i="2"/>
  <c r="H706" i="2"/>
  <c r="G706" i="2"/>
  <c r="M705" i="2"/>
  <c r="L705" i="2"/>
  <c r="K705" i="2"/>
  <c r="J705" i="2"/>
  <c r="I705" i="2"/>
  <c r="H705" i="2"/>
  <c r="G705" i="2"/>
  <c r="M704" i="2"/>
  <c r="L704" i="2"/>
  <c r="K704" i="2"/>
  <c r="J704" i="2"/>
  <c r="I704" i="2"/>
  <c r="H704" i="2"/>
  <c r="G704" i="2"/>
  <c r="M703" i="2"/>
  <c r="L703" i="2"/>
  <c r="K703" i="2"/>
  <c r="J703" i="2"/>
  <c r="I703" i="2"/>
  <c r="H703" i="2"/>
  <c r="G703" i="2"/>
  <c r="M702" i="2"/>
  <c r="L702" i="2"/>
  <c r="K702" i="2"/>
  <c r="J702" i="2"/>
  <c r="I702" i="2"/>
  <c r="H702" i="2"/>
  <c r="G702" i="2"/>
  <c r="M701" i="2"/>
  <c r="L701" i="2"/>
  <c r="K701" i="2"/>
  <c r="J701" i="2"/>
  <c r="I701" i="2"/>
  <c r="H701" i="2"/>
  <c r="G701" i="2"/>
  <c r="M700" i="2"/>
  <c r="L700" i="2"/>
  <c r="K700" i="2"/>
  <c r="J700" i="2"/>
  <c r="I700" i="2"/>
  <c r="H700" i="2"/>
  <c r="G700" i="2"/>
  <c r="M699" i="2"/>
  <c r="L699" i="2"/>
  <c r="K699" i="2"/>
  <c r="J699" i="2"/>
  <c r="I699" i="2"/>
  <c r="H699" i="2"/>
  <c r="G699" i="2"/>
  <c r="M698" i="2"/>
  <c r="L698" i="2"/>
  <c r="K698" i="2"/>
  <c r="J698" i="2"/>
  <c r="I698" i="2"/>
  <c r="H698" i="2"/>
  <c r="G698" i="2"/>
  <c r="M697" i="2"/>
  <c r="L697" i="2"/>
  <c r="K697" i="2"/>
  <c r="J697" i="2"/>
  <c r="I697" i="2"/>
  <c r="H697" i="2"/>
  <c r="G697" i="2"/>
  <c r="M696" i="2"/>
  <c r="L696" i="2"/>
  <c r="K696" i="2"/>
  <c r="J696" i="2"/>
  <c r="I696" i="2"/>
  <c r="H696" i="2"/>
  <c r="G696" i="2"/>
  <c r="M695" i="2"/>
  <c r="L695" i="2"/>
  <c r="K695" i="2"/>
  <c r="J695" i="2"/>
  <c r="I695" i="2"/>
  <c r="H695" i="2"/>
  <c r="G695" i="2"/>
  <c r="M694" i="2"/>
  <c r="L694" i="2"/>
  <c r="K694" i="2"/>
  <c r="J694" i="2"/>
  <c r="I694" i="2"/>
  <c r="H694" i="2"/>
  <c r="G694" i="2"/>
  <c r="M693" i="2"/>
  <c r="L693" i="2"/>
  <c r="K693" i="2"/>
  <c r="J693" i="2"/>
  <c r="I693" i="2"/>
  <c r="H693" i="2"/>
  <c r="G693" i="2"/>
  <c r="M692" i="2"/>
  <c r="L692" i="2"/>
  <c r="K692" i="2"/>
  <c r="J692" i="2"/>
  <c r="I692" i="2"/>
  <c r="H692" i="2"/>
  <c r="G692" i="2"/>
  <c r="M691" i="2"/>
  <c r="L691" i="2"/>
  <c r="K691" i="2"/>
  <c r="J691" i="2"/>
  <c r="I691" i="2"/>
  <c r="H691" i="2"/>
  <c r="G691" i="2"/>
  <c r="M690" i="2"/>
  <c r="L690" i="2"/>
  <c r="K690" i="2"/>
  <c r="J690" i="2"/>
  <c r="I690" i="2"/>
  <c r="H690" i="2"/>
  <c r="G690" i="2"/>
  <c r="M689" i="2"/>
  <c r="L689" i="2"/>
  <c r="K689" i="2"/>
  <c r="J689" i="2"/>
  <c r="I689" i="2"/>
  <c r="H689" i="2"/>
  <c r="G689" i="2"/>
  <c r="M688" i="2"/>
  <c r="L688" i="2"/>
  <c r="K688" i="2"/>
  <c r="J688" i="2"/>
  <c r="I688" i="2"/>
  <c r="H688" i="2"/>
  <c r="G688" i="2"/>
  <c r="M687" i="2"/>
  <c r="L687" i="2"/>
  <c r="K687" i="2"/>
  <c r="J687" i="2"/>
  <c r="I687" i="2"/>
  <c r="H687" i="2"/>
  <c r="G687" i="2"/>
  <c r="M686" i="2"/>
  <c r="L686" i="2"/>
  <c r="K686" i="2"/>
  <c r="J686" i="2"/>
  <c r="I686" i="2"/>
  <c r="H686" i="2"/>
  <c r="G686" i="2"/>
  <c r="M685" i="2"/>
  <c r="L685" i="2"/>
  <c r="K685" i="2"/>
  <c r="J685" i="2"/>
  <c r="I685" i="2"/>
  <c r="H685" i="2"/>
  <c r="G685" i="2"/>
  <c r="M684" i="2"/>
  <c r="L684" i="2"/>
  <c r="K684" i="2"/>
  <c r="J684" i="2"/>
  <c r="I684" i="2"/>
  <c r="H684" i="2"/>
  <c r="G684" i="2"/>
  <c r="M683" i="2"/>
  <c r="L683" i="2"/>
  <c r="K683" i="2"/>
  <c r="J683" i="2"/>
  <c r="I683" i="2"/>
  <c r="H683" i="2"/>
  <c r="G683" i="2"/>
  <c r="M682" i="2"/>
  <c r="L682" i="2"/>
  <c r="K682" i="2"/>
  <c r="J682" i="2"/>
  <c r="I682" i="2"/>
  <c r="H682" i="2"/>
  <c r="G682" i="2"/>
  <c r="M681" i="2"/>
  <c r="L681" i="2"/>
  <c r="K681" i="2"/>
  <c r="J681" i="2"/>
  <c r="I681" i="2"/>
  <c r="H681" i="2"/>
  <c r="G681" i="2"/>
  <c r="M680" i="2"/>
  <c r="L680" i="2"/>
  <c r="K680" i="2"/>
  <c r="J680" i="2"/>
  <c r="I680" i="2"/>
  <c r="H680" i="2"/>
  <c r="G680" i="2"/>
  <c r="M679" i="2"/>
  <c r="L679" i="2"/>
  <c r="K679" i="2"/>
  <c r="J679" i="2"/>
  <c r="I679" i="2"/>
  <c r="H679" i="2"/>
  <c r="G679" i="2"/>
  <c r="M678" i="2"/>
  <c r="L678" i="2"/>
  <c r="K678" i="2"/>
  <c r="J678" i="2"/>
  <c r="I678" i="2"/>
  <c r="H678" i="2"/>
  <c r="G678" i="2"/>
  <c r="M677" i="2"/>
  <c r="L677" i="2"/>
  <c r="K677" i="2"/>
  <c r="J677" i="2"/>
  <c r="I677" i="2"/>
  <c r="H677" i="2"/>
  <c r="G677" i="2"/>
  <c r="M676" i="2"/>
  <c r="L676" i="2"/>
  <c r="K676" i="2"/>
  <c r="J676" i="2"/>
  <c r="I676" i="2"/>
  <c r="H676" i="2"/>
  <c r="G676" i="2"/>
  <c r="M675" i="2"/>
  <c r="L675" i="2"/>
  <c r="K675" i="2"/>
  <c r="J675" i="2"/>
  <c r="I675" i="2"/>
  <c r="H675" i="2"/>
  <c r="G675" i="2"/>
  <c r="M674" i="2"/>
  <c r="L674" i="2"/>
  <c r="K674" i="2"/>
  <c r="J674" i="2"/>
  <c r="I674" i="2"/>
  <c r="H674" i="2"/>
  <c r="G674" i="2"/>
  <c r="M673" i="2"/>
  <c r="L673" i="2"/>
  <c r="K673" i="2"/>
  <c r="J673" i="2"/>
  <c r="I673" i="2"/>
  <c r="H673" i="2"/>
  <c r="G673" i="2"/>
  <c r="M672" i="2"/>
  <c r="L672" i="2"/>
  <c r="K672" i="2"/>
  <c r="J672" i="2"/>
  <c r="I672" i="2"/>
  <c r="H672" i="2"/>
  <c r="G672" i="2"/>
  <c r="M671" i="2"/>
  <c r="L671" i="2"/>
  <c r="K671" i="2"/>
  <c r="J671" i="2"/>
  <c r="I671" i="2"/>
  <c r="H671" i="2"/>
  <c r="G671" i="2"/>
  <c r="M670" i="2"/>
  <c r="L670" i="2"/>
  <c r="K670" i="2"/>
  <c r="J670" i="2"/>
  <c r="I670" i="2"/>
  <c r="H670" i="2"/>
  <c r="G670" i="2"/>
  <c r="M669" i="2"/>
  <c r="L669" i="2"/>
  <c r="K669" i="2"/>
  <c r="J669" i="2"/>
  <c r="I669" i="2"/>
  <c r="H669" i="2"/>
  <c r="G669" i="2"/>
  <c r="M668" i="2"/>
  <c r="L668" i="2"/>
  <c r="K668" i="2"/>
  <c r="J668" i="2"/>
  <c r="I668" i="2"/>
  <c r="H668" i="2"/>
  <c r="G668" i="2"/>
  <c r="M667" i="2"/>
  <c r="L667" i="2"/>
  <c r="K667" i="2"/>
  <c r="J667" i="2"/>
  <c r="I667" i="2"/>
  <c r="H667" i="2"/>
  <c r="G667" i="2"/>
  <c r="M666" i="2"/>
  <c r="L666" i="2"/>
  <c r="K666" i="2"/>
  <c r="J666" i="2"/>
  <c r="I666" i="2"/>
  <c r="H666" i="2"/>
  <c r="G666" i="2"/>
  <c r="M665" i="2"/>
  <c r="L665" i="2"/>
  <c r="K665" i="2"/>
  <c r="J665" i="2"/>
  <c r="I665" i="2"/>
  <c r="H665" i="2"/>
  <c r="G665" i="2"/>
  <c r="M664" i="2"/>
  <c r="L664" i="2"/>
  <c r="K664" i="2"/>
  <c r="J664" i="2"/>
  <c r="I664" i="2"/>
  <c r="H664" i="2"/>
  <c r="G664" i="2"/>
  <c r="M663" i="2"/>
  <c r="L663" i="2"/>
  <c r="K663" i="2"/>
  <c r="J663" i="2"/>
  <c r="I663" i="2"/>
  <c r="H663" i="2"/>
  <c r="G663" i="2"/>
  <c r="M662" i="2"/>
  <c r="L662" i="2"/>
  <c r="K662" i="2"/>
  <c r="J662" i="2"/>
  <c r="I662" i="2"/>
  <c r="H662" i="2"/>
  <c r="G662" i="2"/>
  <c r="M661" i="2"/>
  <c r="L661" i="2"/>
  <c r="K661" i="2"/>
  <c r="J661" i="2"/>
  <c r="I661" i="2"/>
  <c r="H661" i="2"/>
  <c r="G661" i="2"/>
  <c r="M660" i="2"/>
  <c r="L660" i="2"/>
  <c r="K660" i="2"/>
  <c r="J660" i="2"/>
  <c r="I660" i="2"/>
  <c r="H660" i="2"/>
  <c r="G660" i="2"/>
  <c r="M659" i="2"/>
  <c r="L659" i="2"/>
  <c r="K659" i="2"/>
  <c r="J659" i="2"/>
  <c r="I659" i="2"/>
  <c r="H659" i="2"/>
  <c r="G659" i="2"/>
  <c r="M658" i="2"/>
  <c r="L658" i="2"/>
  <c r="K658" i="2"/>
  <c r="J658" i="2"/>
  <c r="I658" i="2"/>
  <c r="H658" i="2"/>
  <c r="G658" i="2"/>
  <c r="M657" i="2"/>
  <c r="L657" i="2"/>
  <c r="K657" i="2"/>
  <c r="J657" i="2"/>
  <c r="I657" i="2"/>
  <c r="H657" i="2"/>
  <c r="G657" i="2"/>
  <c r="M656" i="2"/>
  <c r="L656" i="2"/>
  <c r="K656" i="2"/>
  <c r="J656" i="2"/>
  <c r="I656" i="2"/>
  <c r="H656" i="2"/>
  <c r="G656" i="2"/>
  <c r="M655" i="2"/>
  <c r="L655" i="2"/>
  <c r="K655" i="2"/>
  <c r="J655" i="2"/>
  <c r="I655" i="2"/>
  <c r="H655" i="2"/>
  <c r="G655" i="2"/>
  <c r="M654" i="2"/>
  <c r="L654" i="2"/>
  <c r="K654" i="2"/>
  <c r="J654" i="2"/>
  <c r="I654" i="2"/>
  <c r="H654" i="2"/>
  <c r="G654" i="2"/>
  <c r="M653" i="2"/>
  <c r="L653" i="2"/>
  <c r="K653" i="2"/>
  <c r="J653" i="2"/>
  <c r="I653" i="2"/>
  <c r="H653" i="2"/>
  <c r="G653" i="2"/>
  <c r="M652" i="2"/>
  <c r="L652" i="2"/>
  <c r="K652" i="2"/>
  <c r="J652" i="2"/>
  <c r="I652" i="2"/>
  <c r="H652" i="2"/>
  <c r="G652" i="2"/>
  <c r="M651" i="2"/>
  <c r="L651" i="2"/>
  <c r="K651" i="2"/>
  <c r="J651" i="2"/>
  <c r="I651" i="2"/>
  <c r="H651" i="2"/>
  <c r="G651" i="2"/>
  <c r="M650" i="2"/>
  <c r="L650" i="2"/>
  <c r="K650" i="2"/>
  <c r="J650" i="2"/>
  <c r="I650" i="2"/>
  <c r="H650" i="2"/>
  <c r="G650" i="2"/>
  <c r="M649" i="2"/>
  <c r="L649" i="2"/>
  <c r="K649" i="2"/>
  <c r="J649" i="2"/>
  <c r="I649" i="2"/>
  <c r="H649" i="2"/>
  <c r="G649" i="2"/>
  <c r="M648" i="2"/>
  <c r="L648" i="2"/>
  <c r="K648" i="2"/>
  <c r="J648" i="2"/>
  <c r="I648" i="2"/>
  <c r="H648" i="2"/>
  <c r="G648" i="2"/>
  <c r="M647" i="2"/>
  <c r="L647" i="2"/>
  <c r="K647" i="2"/>
  <c r="J647" i="2"/>
  <c r="I647" i="2"/>
  <c r="H647" i="2"/>
  <c r="G647" i="2"/>
  <c r="M646" i="2"/>
  <c r="L646" i="2"/>
  <c r="K646" i="2"/>
  <c r="J646" i="2"/>
  <c r="I646" i="2"/>
  <c r="H646" i="2"/>
  <c r="G646" i="2"/>
  <c r="M645" i="2"/>
  <c r="L645" i="2"/>
  <c r="K645" i="2"/>
  <c r="J645" i="2"/>
  <c r="I645" i="2"/>
  <c r="H645" i="2"/>
  <c r="G645" i="2"/>
  <c r="M644" i="2"/>
  <c r="L644" i="2"/>
  <c r="K644" i="2"/>
  <c r="J644" i="2"/>
  <c r="I644" i="2"/>
  <c r="H644" i="2"/>
  <c r="G644" i="2"/>
  <c r="M643" i="2"/>
  <c r="L643" i="2"/>
  <c r="K643" i="2"/>
  <c r="J643" i="2"/>
  <c r="I643" i="2"/>
  <c r="H643" i="2"/>
  <c r="G643" i="2"/>
  <c r="M642" i="2"/>
  <c r="L642" i="2"/>
  <c r="K642" i="2"/>
  <c r="J642" i="2"/>
  <c r="I642" i="2"/>
  <c r="H642" i="2"/>
  <c r="G642" i="2"/>
  <c r="M641" i="2"/>
  <c r="L641" i="2"/>
  <c r="K641" i="2"/>
  <c r="J641" i="2"/>
  <c r="I641" i="2"/>
  <c r="H641" i="2"/>
  <c r="G641" i="2"/>
  <c r="M640" i="2"/>
  <c r="L640" i="2"/>
  <c r="K640" i="2"/>
  <c r="J640" i="2"/>
  <c r="I640" i="2"/>
  <c r="H640" i="2"/>
  <c r="G640" i="2"/>
  <c r="M639" i="2"/>
  <c r="L639" i="2"/>
  <c r="K639" i="2"/>
  <c r="J639" i="2"/>
  <c r="I639" i="2"/>
  <c r="H639" i="2"/>
  <c r="G639" i="2"/>
  <c r="M638" i="2"/>
  <c r="L638" i="2"/>
  <c r="K638" i="2"/>
  <c r="J638" i="2"/>
  <c r="I638" i="2"/>
  <c r="H638" i="2"/>
  <c r="G638" i="2"/>
  <c r="M637" i="2"/>
  <c r="L637" i="2"/>
  <c r="K637" i="2"/>
  <c r="J637" i="2"/>
  <c r="I637" i="2"/>
  <c r="H637" i="2"/>
  <c r="G637" i="2"/>
  <c r="M636" i="2"/>
  <c r="L636" i="2"/>
  <c r="K636" i="2"/>
  <c r="J636" i="2"/>
  <c r="I636" i="2"/>
  <c r="H636" i="2"/>
  <c r="G636" i="2"/>
  <c r="M635" i="2"/>
  <c r="L635" i="2"/>
  <c r="K635" i="2"/>
  <c r="J635" i="2"/>
  <c r="I635" i="2"/>
  <c r="H635" i="2"/>
  <c r="G635" i="2"/>
  <c r="M634" i="2"/>
  <c r="L634" i="2"/>
  <c r="K634" i="2"/>
  <c r="J634" i="2"/>
  <c r="I634" i="2"/>
  <c r="H634" i="2"/>
  <c r="G634" i="2"/>
  <c r="M633" i="2"/>
  <c r="L633" i="2"/>
  <c r="K633" i="2"/>
  <c r="J633" i="2"/>
  <c r="I633" i="2"/>
  <c r="H633" i="2"/>
  <c r="G633" i="2"/>
  <c r="M632" i="2"/>
  <c r="L632" i="2"/>
  <c r="K632" i="2"/>
  <c r="J632" i="2"/>
  <c r="I632" i="2"/>
  <c r="H632" i="2"/>
  <c r="G632" i="2"/>
  <c r="M631" i="2"/>
  <c r="L631" i="2"/>
  <c r="K631" i="2"/>
  <c r="J631" i="2"/>
  <c r="I631" i="2"/>
  <c r="H631" i="2"/>
  <c r="G631" i="2"/>
  <c r="M630" i="2"/>
  <c r="L630" i="2"/>
  <c r="K630" i="2"/>
  <c r="J630" i="2"/>
  <c r="I630" i="2"/>
  <c r="H630" i="2"/>
  <c r="G630" i="2"/>
  <c r="M629" i="2"/>
  <c r="L629" i="2"/>
  <c r="K629" i="2"/>
  <c r="J629" i="2"/>
  <c r="I629" i="2"/>
  <c r="H629" i="2"/>
  <c r="G629" i="2"/>
  <c r="M628" i="2"/>
  <c r="L628" i="2"/>
  <c r="K628" i="2"/>
  <c r="J628" i="2"/>
  <c r="I628" i="2"/>
  <c r="H628" i="2"/>
  <c r="G628" i="2"/>
  <c r="M627" i="2"/>
  <c r="L627" i="2"/>
  <c r="K627" i="2"/>
  <c r="J627" i="2"/>
  <c r="I627" i="2"/>
  <c r="H627" i="2"/>
  <c r="G627" i="2"/>
  <c r="M626" i="2"/>
  <c r="L626" i="2"/>
  <c r="K626" i="2"/>
  <c r="J626" i="2"/>
  <c r="I626" i="2"/>
  <c r="H626" i="2"/>
  <c r="G626" i="2"/>
  <c r="M625" i="2"/>
  <c r="L625" i="2"/>
  <c r="K625" i="2"/>
  <c r="J625" i="2"/>
  <c r="I625" i="2"/>
  <c r="H625" i="2"/>
  <c r="G625" i="2"/>
  <c r="M624" i="2"/>
  <c r="L624" i="2"/>
  <c r="K624" i="2"/>
  <c r="J624" i="2"/>
  <c r="I624" i="2"/>
  <c r="H624" i="2"/>
  <c r="G624" i="2"/>
  <c r="M623" i="2"/>
  <c r="L623" i="2"/>
  <c r="K623" i="2"/>
  <c r="J623" i="2"/>
  <c r="I623" i="2"/>
  <c r="H623" i="2"/>
  <c r="G623" i="2"/>
  <c r="M622" i="2"/>
  <c r="L622" i="2"/>
  <c r="K622" i="2"/>
  <c r="J622" i="2"/>
  <c r="I622" i="2"/>
  <c r="H622" i="2"/>
  <c r="G622" i="2"/>
  <c r="M621" i="2"/>
  <c r="L621" i="2"/>
  <c r="K621" i="2"/>
  <c r="J621" i="2"/>
  <c r="I621" i="2"/>
  <c r="H621" i="2"/>
  <c r="G621" i="2"/>
  <c r="M620" i="2"/>
  <c r="L620" i="2"/>
  <c r="K620" i="2"/>
  <c r="J620" i="2"/>
  <c r="I620" i="2"/>
  <c r="H620" i="2"/>
  <c r="G620" i="2"/>
  <c r="M619" i="2"/>
  <c r="L619" i="2"/>
  <c r="K619" i="2"/>
  <c r="J619" i="2"/>
  <c r="I619" i="2"/>
  <c r="H619" i="2"/>
  <c r="G619" i="2"/>
  <c r="M618" i="2"/>
  <c r="L618" i="2"/>
  <c r="K618" i="2"/>
  <c r="J618" i="2"/>
  <c r="I618" i="2"/>
  <c r="H618" i="2"/>
  <c r="G618" i="2"/>
  <c r="M617" i="2"/>
  <c r="L617" i="2"/>
  <c r="K617" i="2"/>
  <c r="J617" i="2"/>
  <c r="I617" i="2"/>
  <c r="H617" i="2"/>
  <c r="G617" i="2"/>
  <c r="M616" i="2"/>
  <c r="L616" i="2"/>
  <c r="K616" i="2"/>
  <c r="J616" i="2"/>
  <c r="I616" i="2"/>
  <c r="H616" i="2"/>
  <c r="G616" i="2"/>
  <c r="M615" i="2"/>
  <c r="L615" i="2"/>
  <c r="K615" i="2"/>
  <c r="J615" i="2"/>
  <c r="I615" i="2"/>
  <c r="H615" i="2"/>
  <c r="G615" i="2"/>
  <c r="M614" i="2"/>
  <c r="L614" i="2"/>
  <c r="K614" i="2"/>
  <c r="J614" i="2"/>
  <c r="I614" i="2"/>
  <c r="H614" i="2"/>
  <c r="G614" i="2"/>
  <c r="M613" i="2"/>
  <c r="L613" i="2"/>
  <c r="K613" i="2"/>
  <c r="J613" i="2"/>
  <c r="I613" i="2"/>
  <c r="H613" i="2"/>
  <c r="G613" i="2"/>
  <c r="M612" i="2"/>
  <c r="L612" i="2"/>
  <c r="K612" i="2"/>
  <c r="J612" i="2"/>
  <c r="I612" i="2"/>
  <c r="H612" i="2"/>
  <c r="G612" i="2"/>
  <c r="M611" i="2"/>
  <c r="L611" i="2"/>
  <c r="K611" i="2"/>
  <c r="J611" i="2"/>
  <c r="I611" i="2"/>
  <c r="H611" i="2"/>
  <c r="G611" i="2"/>
  <c r="M610" i="2"/>
  <c r="L610" i="2"/>
  <c r="K610" i="2"/>
  <c r="J610" i="2"/>
  <c r="I610" i="2"/>
  <c r="H610" i="2"/>
  <c r="G610" i="2"/>
  <c r="M609" i="2"/>
  <c r="L609" i="2"/>
  <c r="K609" i="2"/>
  <c r="J609" i="2"/>
  <c r="I609" i="2"/>
  <c r="H609" i="2"/>
  <c r="G609" i="2"/>
  <c r="M608" i="2"/>
  <c r="L608" i="2"/>
  <c r="K608" i="2"/>
  <c r="J608" i="2"/>
  <c r="I608" i="2"/>
  <c r="H608" i="2"/>
  <c r="G608" i="2"/>
  <c r="M607" i="2"/>
  <c r="L607" i="2"/>
  <c r="K607" i="2"/>
  <c r="J607" i="2"/>
  <c r="I607" i="2"/>
  <c r="H607" i="2"/>
  <c r="G607" i="2"/>
  <c r="M606" i="2"/>
  <c r="L606" i="2"/>
  <c r="K606" i="2"/>
  <c r="J606" i="2"/>
  <c r="I606" i="2"/>
  <c r="H606" i="2"/>
  <c r="G606" i="2"/>
  <c r="M605" i="2"/>
  <c r="L605" i="2"/>
  <c r="K605" i="2"/>
  <c r="J605" i="2"/>
  <c r="I605" i="2"/>
  <c r="H605" i="2"/>
  <c r="G605" i="2"/>
  <c r="M604" i="2"/>
  <c r="L604" i="2"/>
  <c r="K604" i="2"/>
  <c r="J604" i="2"/>
  <c r="I604" i="2"/>
  <c r="H604" i="2"/>
  <c r="G604" i="2"/>
  <c r="M603" i="2"/>
  <c r="L603" i="2"/>
  <c r="K603" i="2"/>
  <c r="J603" i="2"/>
  <c r="I603" i="2"/>
  <c r="H603" i="2"/>
  <c r="G603" i="2"/>
  <c r="M602" i="2"/>
  <c r="L602" i="2"/>
  <c r="K602" i="2"/>
  <c r="J602" i="2"/>
  <c r="I602" i="2"/>
  <c r="H602" i="2"/>
  <c r="G602" i="2"/>
  <c r="M601" i="2"/>
  <c r="L601" i="2"/>
  <c r="K601" i="2"/>
  <c r="J601" i="2"/>
  <c r="I601" i="2"/>
  <c r="H601" i="2"/>
  <c r="G601" i="2"/>
  <c r="M600" i="2"/>
  <c r="L600" i="2"/>
  <c r="K600" i="2"/>
  <c r="J600" i="2"/>
  <c r="I600" i="2"/>
  <c r="H600" i="2"/>
  <c r="G600" i="2"/>
  <c r="M599" i="2"/>
  <c r="L599" i="2"/>
  <c r="K599" i="2"/>
  <c r="J599" i="2"/>
  <c r="I599" i="2"/>
  <c r="H599" i="2"/>
  <c r="G599" i="2"/>
  <c r="M598" i="2"/>
  <c r="L598" i="2"/>
  <c r="K598" i="2"/>
  <c r="J598" i="2"/>
  <c r="I598" i="2"/>
  <c r="H598" i="2"/>
  <c r="G598" i="2"/>
  <c r="M597" i="2"/>
  <c r="L597" i="2"/>
  <c r="K597" i="2"/>
  <c r="J597" i="2"/>
  <c r="I597" i="2"/>
  <c r="H597" i="2"/>
  <c r="G597" i="2"/>
  <c r="M596" i="2"/>
  <c r="L596" i="2"/>
  <c r="K596" i="2"/>
  <c r="J596" i="2"/>
  <c r="I596" i="2"/>
  <c r="H596" i="2"/>
  <c r="G596" i="2"/>
  <c r="M595" i="2"/>
  <c r="L595" i="2"/>
  <c r="K595" i="2"/>
  <c r="J595" i="2"/>
  <c r="I595" i="2"/>
  <c r="H595" i="2"/>
  <c r="G595" i="2"/>
  <c r="M594" i="2"/>
  <c r="L594" i="2"/>
  <c r="K594" i="2"/>
  <c r="J594" i="2"/>
  <c r="I594" i="2"/>
  <c r="H594" i="2"/>
  <c r="G594" i="2"/>
  <c r="M593" i="2"/>
  <c r="L593" i="2"/>
  <c r="K593" i="2"/>
  <c r="J593" i="2"/>
  <c r="I593" i="2"/>
  <c r="H593" i="2"/>
  <c r="G593" i="2"/>
  <c r="M592" i="2"/>
  <c r="L592" i="2"/>
  <c r="K592" i="2"/>
  <c r="J592" i="2"/>
  <c r="I592" i="2"/>
  <c r="H592" i="2"/>
  <c r="G592" i="2"/>
  <c r="M591" i="2"/>
  <c r="L591" i="2"/>
  <c r="K591" i="2"/>
  <c r="J591" i="2"/>
  <c r="I591" i="2"/>
  <c r="H591" i="2"/>
  <c r="G591" i="2"/>
  <c r="M590" i="2"/>
  <c r="L590" i="2"/>
  <c r="K590" i="2"/>
  <c r="J590" i="2"/>
  <c r="I590" i="2"/>
  <c r="H590" i="2"/>
  <c r="G590" i="2"/>
  <c r="M589" i="2"/>
  <c r="L589" i="2"/>
  <c r="K589" i="2"/>
  <c r="J589" i="2"/>
  <c r="I589" i="2"/>
  <c r="H589" i="2"/>
  <c r="G589" i="2"/>
  <c r="M588" i="2"/>
  <c r="L588" i="2"/>
  <c r="K588" i="2"/>
  <c r="J588" i="2"/>
  <c r="I588" i="2"/>
  <c r="H588" i="2"/>
  <c r="G588" i="2"/>
  <c r="M587" i="2"/>
  <c r="L587" i="2"/>
  <c r="K587" i="2"/>
  <c r="J587" i="2"/>
  <c r="I587" i="2"/>
  <c r="H587" i="2"/>
  <c r="G587" i="2"/>
  <c r="M586" i="2"/>
  <c r="L586" i="2"/>
  <c r="K586" i="2"/>
  <c r="J586" i="2"/>
  <c r="I586" i="2"/>
  <c r="H586" i="2"/>
  <c r="G586" i="2"/>
  <c r="M585" i="2"/>
  <c r="L585" i="2"/>
  <c r="K585" i="2"/>
  <c r="J585" i="2"/>
  <c r="I585" i="2"/>
  <c r="H585" i="2"/>
  <c r="G585" i="2"/>
  <c r="M584" i="2"/>
  <c r="L584" i="2"/>
  <c r="K584" i="2"/>
  <c r="J584" i="2"/>
  <c r="I584" i="2"/>
  <c r="H584" i="2"/>
  <c r="G584" i="2"/>
  <c r="M583" i="2"/>
  <c r="L583" i="2"/>
  <c r="K583" i="2"/>
  <c r="J583" i="2"/>
  <c r="I583" i="2"/>
  <c r="H583" i="2"/>
  <c r="G583" i="2"/>
  <c r="M582" i="2"/>
  <c r="L582" i="2"/>
  <c r="K582" i="2"/>
  <c r="J582" i="2"/>
  <c r="I582" i="2"/>
  <c r="H582" i="2"/>
  <c r="G582" i="2"/>
  <c r="M581" i="2"/>
  <c r="L581" i="2"/>
  <c r="K581" i="2"/>
  <c r="J581" i="2"/>
  <c r="I581" i="2"/>
  <c r="H581" i="2"/>
  <c r="G581" i="2"/>
  <c r="M580" i="2"/>
  <c r="L580" i="2"/>
  <c r="K580" i="2"/>
  <c r="J580" i="2"/>
  <c r="I580" i="2"/>
  <c r="H580" i="2"/>
  <c r="G580" i="2"/>
  <c r="M579" i="2"/>
  <c r="L579" i="2"/>
  <c r="K579" i="2"/>
  <c r="J579" i="2"/>
  <c r="I579" i="2"/>
  <c r="H579" i="2"/>
  <c r="G579" i="2"/>
  <c r="M578" i="2"/>
  <c r="L578" i="2"/>
  <c r="K578" i="2"/>
  <c r="J578" i="2"/>
  <c r="I578" i="2"/>
  <c r="H578" i="2"/>
  <c r="G578" i="2"/>
  <c r="M577" i="2"/>
  <c r="L577" i="2"/>
  <c r="K577" i="2"/>
  <c r="J577" i="2"/>
  <c r="I577" i="2"/>
  <c r="H577" i="2"/>
  <c r="G577" i="2"/>
  <c r="M576" i="2"/>
  <c r="L576" i="2"/>
  <c r="K576" i="2"/>
  <c r="J576" i="2"/>
  <c r="I576" i="2"/>
  <c r="H576" i="2"/>
  <c r="G576" i="2"/>
  <c r="M575" i="2"/>
  <c r="L575" i="2"/>
  <c r="K575" i="2"/>
  <c r="J575" i="2"/>
  <c r="I575" i="2"/>
  <c r="H575" i="2"/>
  <c r="G575" i="2"/>
  <c r="M574" i="2"/>
  <c r="L574" i="2"/>
  <c r="K574" i="2"/>
  <c r="J574" i="2"/>
  <c r="I574" i="2"/>
  <c r="H574" i="2"/>
  <c r="G574" i="2"/>
  <c r="M573" i="2"/>
  <c r="L573" i="2"/>
  <c r="K573" i="2"/>
  <c r="J573" i="2"/>
  <c r="I573" i="2"/>
  <c r="H573" i="2"/>
  <c r="G573" i="2"/>
  <c r="M572" i="2"/>
  <c r="L572" i="2"/>
  <c r="K572" i="2"/>
  <c r="J572" i="2"/>
  <c r="I572" i="2"/>
  <c r="H572" i="2"/>
  <c r="G572" i="2"/>
  <c r="M571" i="2"/>
  <c r="L571" i="2"/>
  <c r="K571" i="2"/>
  <c r="J571" i="2"/>
  <c r="I571" i="2"/>
  <c r="H571" i="2"/>
  <c r="G571" i="2"/>
  <c r="M570" i="2"/>
  <c r="L570" i="2"/>
  <c r="K570" i="2"/>
  <c r="J570" i="2"/>
  <c r="I570" i="2"/>
  <c r="H570" i="2"/>
  <c r="G570" i="2"/>
  <c r="M569" i="2"/>
  <c r="L569" i="2"/>
  <c r="K569" i="2"/>
  <c r="J569" i="2"/>
  <c r="I569" i="2"/>
  <c r="H569" i="2"/>
  <c r="G569" i="2"/>
  <c r="M568" i="2"/>
  <c r="L568" i="2"/>
  <c r="K568" i="2"/>
  <c r="J568" i="2"/>
  <c r="I568" i="2"/>
  <c r="H568" i="2"/>
  <c r="G568" i="2"/>
  <c r="M567" i="2"/>
  <c r="L567" i="2"/>
  <c r="K567" i="2"/>
  <c r="J567" i="2"/>
  <c r="I567" i="2"/>
  <c r="H567" i="2"/>
  <c r="G567" i="2"/>
  <c r="M566" i="2"/>
  <c r="L566" i="2"/>
  <c r="K566" i="2"/>
  <c r="J566" i="2"/>
  <c r="I566" i="2"/>
  <c r="H566" i="2"/>
  <c r="G566" i="2"/>
  <c r="M565" i="2"/>
  <c r="L565" i="2"/>
  <c r="K565" i="2"/>
  <c r="J565" i="2"/>
  <c r="I565" i="2"/>
  <c r="H565" i="2"/>
  <c r="G565" i="2"/>
  <c r="M564" i="2"/>
  <c r="L564" i="2"/>
  <c r="K564" i="2"/>
  <c r="J564" i="2"/>
  <c r="I564" i="2"/>
  <c r="H564" i="2"/>
  <c r="G564" i="2"/>
  <c r="M563" i="2"/>
  <c r="L563" i="2"/>
  <c r="K563" i="2"/>
  <c r="J563" i="2"/>
  <c r="I563" i="2"/>
  <c r="H563" i="2"/>
  <c r="G563" i="2"/>
  <c r="M562" i="2"/>
  <c r="L562" i="2"/>
  <c r="K562" i="2"/>
  <c r="J562" i="2"/>
  <c r="I562" i="2"/>
  <c r="H562" i="2"/>
  <c r="G562" i="2"/>
  <c r="M561" i="2"/>
  <c r="L561" i="2"/>
  <c r="K561" i="2"/>
  <c r="J561" i="2"/>
  <c r="I561" i="2"/>
  <c r="H561" i="2"/>
  <c r="G561" i="2"/>
  <c r="M560" i="2"/>
  <c r="L560" i="2"/>
  <c r="K560" i="2"/>
  <c r="J560" i="2"/>
  <c r="I560" i="2"/>
  <c r="H560" i="2"/>
  <c r="G560" i="2"/>
  <c r="M559" i="2"/>
  <c r="L559" i="2"/>
  <c r="K559" i="2"/>
  <c r="J559" i="2"/>
  <c r="I559" i="2"/>
  <c r="H559" i="2"/>
  <c r="G559" i="2"/>
  <c r="M558" i="2"/>
  <c r="L558" i="2"/>
  <c r="K558" i="2"/>
  <c r="J558" i="2"/>
  <c r="I558" i="2"/>
  <c r="H558" i="2"/>
  <c r="G558" i="2"/>
  <c r="M557" i="2"/>
  <c r="L557" i="2"/>
  <c r="K557" i="2"/>
  <c r="J557" i="2"/>
  <c r="I557" i="2"/>
  <c r="H557" i="2"/>
  <c r="G557" i="2"/>
  <c r="M556" i="2"/>
  <c r="L556" i="2"/>
  <c r="K556" i="2"/>
  <c r="J556" i="2"/>
  <c r="I556" i="2"/>
  <c r="H556" i="2"/>
  <c r="G556" i="2"/>
  <c r="M555" i="2"/>
  <c r="L555" i="2"/>
  <c r="K555" i="2"/>
  <c r="J555" i="2"/>
  <c r="I555" i="2"/>
  <c r="H555" i="2"/>
  <c r="G555" i="2"/>
  <c r="M554" i="2"/>
  <c r="L554" i="2"/>
  <c r="K554" i="2"/>
  <c r="J554" i="2"/>
  <c r="I554" i="2"/>
  <c r="H554" i="2"/>
  <c r="G554" i="2"/>
  <c r="M553" i="2"/>
  <c r="L553" i="2"/>
  <c r="K553" i="2"/>
  <c r="J553" i="2"/>
  <c r="I553" i="2"/>
  <c r="H553" i="2"/>
  <c r="G553" i="2"/>
  <c r="M552" i="2"/>
  <c r="L552" i="2"/>
  <c r="K552" i="2"/>
  <c r="J552" i="2"/>
  <c r="I552" i="2"/>
  <c r="H552" i="2"/>
  <c r="G552" i="2"/>
  <c r="M551" i="2"/>
  <c r="L551" i="2"/>
  <c r="K551" i="2"/>
  <c r="J551" i="2"/>
  <c r="I551" i="2"/>
  <c r="H551" i="2"/>
  <c r="G551" i="2"/>
  <c r="M550" i="2"/>
  <c r="L550" i="2"/>
  <c r="K550" i="2"/>
  <c r="J550" i="2"/>
  <c r="I550" i="2"/>
  <c r="H550" i="2"/>
  <c r="G550" i="2"/>
  <c r="M549" i="2"/>
  <c r="L549" i="2"/>
  <c r="K549" i="2"/>
  <c r="J549" i="2"/>
  <c r="I549" i="2"/>
  <c r="H549" i="2"/>
  <c r="G549" i="2"/>
  <c r="M548" i="2"/>
  <c r="L548" i="2"/>
  <c r="K548" i="2"/>
  <c r="J548" i="2"/>
  <c r="I548" i="2"/>
  <c r="H548" i="2"/>
  <c r="G548" i="2"/>
  <c r="M547" i="2"/>
  <c r="L547" i="2"/>
  <c r="K547" i="2"/>
  <c r="J547" i="2"/>
  <c r="I547" i="2"/>
  <c r="H547" i="2"/>
  <c r="G547" i="2"/>
  <c r="M546" i="2"/>
  <c r="L546" i="2"/>
  <c r="K546" i="2"/>
  <c r="J546" i="2"/>
  <c r="I546" i="2"/>
  <c r="H546" i="2"/>
  <c r="G546" i="2"/>
  <c r="M545" i="2"/>
  <c r="L545" i="2"/>
  <c r="K545" i="2"/>
  <c r="J545" i="2"/>
  <c r="I545" i="2"/>
  <c r="H545" i="2"/>
  <c r="G545" i="2"/>
  <c r="M544" i="2"/>
  <c r="L544" i="2"/>
  <c r="K544" i="2"/>
  <c r="J544" i="2"/>
  <c r="I544" i="2"/>
  <c r="H544" i="2"/>
  <c r="G544" i="2"/>
  <c r="M543" i="2"/>
  <c r="L543" i="2"/>
  <c r="K543" i="2"/>
  <c r="J543" i="2"/>
  <c r="I543" i="2"/>
  <c r="H543" i="2"/>
  <c r="G543" i="2"/>
  <c r="M542" i="2"/>
  <c r="L542" i="2"/>
  <c r="K542" i="2"/>
  <c r="J542" i="2"/>
  <c r="I542" i="2"/>
  <c r="H542" i="2"/>
  <c r="G542" i="2"/>
  <c r="M541" i="2"/>
  <c r="L541" i="2"/>
  <c r="K541" i="2"/>
  <c r="J541" i="2"/>
  <c r="I541" i="2"/>
  <c r="H541" i="2"/>
  <c r="G541" i="2"/>
  <c r="M540" i="2"/>
  <c r="L540" i="2"/>
  <c r="K540" i="2"/>
  <c r="J540" i="2"/>
  <c r="I540" i="2"/>
  <c r="H540" i="2"/>
  <c r="G540" i="2"/>
  <c r="M539" i="2"/>
  <c r="L539" i="2"/>
  <c r="K539" i="2"/>
  <c r="J539" i="2"/>
  <c r="I539" i="2"/>
  <c r="H539" i="2"/>
  <c r="G539" i="2"/>
  <c r="M538" i="2"/>
  <c r="L538" i="2"/>
  <c r="K538" i="2"/>
  <c r="J538" i="2"/>
  <c r="I538" i="2"/>
  <c r="H538" i="2"/>
  <c r="G538" i="2"/>
  <c r="M537" i="2"/>
  <c r="L537" i="2"/>
  <c r="K537" i="2"/>
  <c r="J537" i="2"/>
  <c r="I537" i="2"/>
  <c r="H537" i="2"/>
  <c r="G537" i="2"/>
  <c r="M536" i="2"/>
  <c r="L536" i="2"/>
  <c r="K536" i="2"/>
  <c r="J536" i="2"/>
  <c r="I536" i="2"/>
  <c r="H536" i="2"/>
  <c r="G536" i="2"/>
  <c r="M535" i="2"/>
  <c r="L535" i="2"/>
  <c r="K535" i="2"/>
  <c r="J535" i="2"/>
  <c r="I535" i="2"/>
  <c r="H535" i="2"/>
  <c r="G535" i="2"/>
  <c r="M534" i="2"/>
  <c r="L534" i="2"/>
  <c r="K534" i="2"/>
  <c r="J534" i="2"/>
  <c r="I534" i="2"/>
  <c r="H534" i="2"/>
  <c r="G534" i="2"/>
  <c r="M533" i="2"/>
  <c r="L533" i="2"/>
  <c r="K533" i="2"/>
  <c r="J533" i="2"/>
  <c r="I533" i="2"/>
  <c r="H533" i="2"/>
  <c r="G533" i="2"/>
  <c r="M532" i="2"/>
  <c r="L532" i="2"/>
  <c r="K532" i="2"/>
  <c r="J532" i="2"/>
  <c r="I532" i="2"/>
  <c r="H532" i="2"/>
  <c r="G532" i="2"/>
  <c r="M531" i="2"/>
  <c r="L531" i="2"/>
  <c r="K531" i="2"/>
  <c r="J531" i="2"/>
  <c r="I531" i="2"/>
  <c r="H531" i="2"/>
  <c r="G531" i="2"/>
  <c r="M530" i="2"/>
  <c r="L530" i="2"/>
  <c r="K530" i="2"/>
  <c r="J530" i="2"/>
  <c r="I530" i="2"/>
  <c r="H530" i="2"/>
  <c r="G530" i="2"/>
  <c r="M529" i="2"/>
  <c r="L529" i="2"/>
  <c r="K529" i="2"/>
  <c r="J529" i="2"/>
  <c r="I529" i="2"/>
  <c r="H529" i="2"/>
  <c r="G529" i="2"/>
  <c r="M528" i="2"/>
  <c r="L528" i="2"/>
  <c r="K528" i="2"/>
  <c r="J528" i="2"/>
  <c r="I528" i="2"/>
  <c r="H528" i="2"/>
  <c r="G528" i="2"/>
  <c r="M527" i="2"/>
  <c r="L527" i="2"/>
  <c r="K527" i="2"/>
  <c r="J527" i="2"/>
  <c r="I527" i="2"/>
  <c r="H527" i="2"/>
  <c r="G527" i="2"/>
  <c r="M526" i="2"/>
  <c r="L526" i="2"/>
  <c r="K526" i="2"/>
  <c r="J526" i="2"/>
  <c r="I526" i="2"/>
  <c r="H526" i="2"/>
  <c r="G526" i="2"/>
  <c r="M525" i="2"/>
  <c r="L525" i="2"/>
  <c r="K525" i="2"/>
  <c r="J525" i="2"/>
  <c r="I525" i="2"/>
  <c r="H525" i="2"/>
  <c r="G525" i="2"/>
  <c r="M524" i="2"/>
  <c r="L524" i="2"/>
  <c r="K524" i="2"/>
  <c r="J524" i="2"/>
  <c r="I524" i="2"/>
  <c r="H524" i="2"/>
  <c r="G524" i="2"/>
  <c r="M523" i="2"/>
  <c r="L523" i="2"/>
  <c r="K523" i="2"/>
  <c r="J523" i="2"/>
  <c r="I523" i="2"/>
  <c r="H523" i="2"/>
  <c r="G523" i="2"/>
  <c r="M522" i="2"/>
  <c r="L522" i="2"/>
  <c r="K522" i="2"/>
  <c r="J522" i="2"/>
  <c r="I522" i="2"/>
  <c r="H522" i="2"/>
  <c r="G522" i="2"/>
  <c r="M521" i="2"/>
  <c r="L521" i="2"/>
  <c r="K521" i="2"/>
  <c r="J521" i="2"/>
  <c r="I521" i="2"/>
  <c r="H521" i="2"/>
  <c r="G521" i="2"/>
  <c r="M520" i="2"/>
  <c r="L520" i="2"/>
  <c r="K520" i="2"/>
  <c r="J520" i="2"/>
  <c r="I520" i="2"/>
  <c r="H520" i="2"/>
  <c r="G520" i="2"/>
  <c r="M519" i="2"/>
  <c r="L519" i="2"/>
  <c r="K519" i="2"/>
  <c r="J519" i="2"/>
  <c r="I519" i="2"/>
  <c r="H519" i="2"/>
  <c r="G519" i="2"/>
  <c r="M518" i="2"/>
  <c r="L518" i="2"/>
  <c r="K518" i="2"/>
  <c r="J518" i="2"/>
  <c r="I518" i="2"/>
  <c r="H518" i="2"/>
  <c r="G518" i="2"/>
  <c r="M517" i="2"/>
  <c r="L517" i="2"/>
  <c r="K517" i="2"/>
  <c r="J517" i="2"/>
  <c r="I517" i="2"/>
  <c r="H517" i="2"/>
  <c r="G517" i="2"/>
  <c r="M516" i="2"/>
  <c r="L516" i="2"/>
  <c r="K516" i="2"/>
  <c r="J516" i="2"/>
  <c r="I516" i="2"/>
  <c r="H516" i="2"/>
  <c r="G516" i="2"/>
  <c r="M515" i="2"/>
  <c r="L515" i="2"/>
  <c r="K515" i="2"/>
  <c r="J515" i="2"/>
  <c r="I515" i="2"/>
  <c r="H515" i="2"/>
  <c r="G515" i="2"/>
  <c r="M514" i="2"/>
  <c r="L514" i="2"/>
  <c r="K514" i="2"/>
  <c r="J514" i="2"/>
  <c r="I514" i="2"/>
  <c r="H514" i="2"/>
  <c r="G514" i="2"/>
  <c r="M513" i="2"/>
  <c r="L513" i="2"/>
  <c r="K513" i="2"/>
  <c r="J513" i="2"/>
  <c r="I513" i="2"/>
  <c r="H513" i="2"/>
  <c r="G513" i="2"/>
  <c r="M512" i="2"/>
  <c r="L512" i="2"/>
  <c r="K512" i="2"/>
  <c r="J512" i="2"/>
  <c r="I512" i="2"/>
  <c r="H512" i="2"/>
  <c r="G512" i="2"/>
  <c r="M511" i="2"/>
  <c r="L511" i="2"/>
  <c r="K511" i="2"/>
  <c r="J511" i="2"/>
  <c r="I511" i="2"/>
  <c r="H511" i="2"/>
  <c r="G511" i="2"/>
  <c r="M510" i="2"/>
  <c r="L510" i="2"/>
  <c r="K510" i="2"/>
  <c r="J510" i="2"/>
  <c r="I510" i="2"/>
  <c r="H510" i="2"/>
  <c r="G510" i="2"/>
  <c r="M509" i="2"/>
  <c r="L509" i="2"/>
  <c r="K509" i="2"/>
  <c r="J509" i="2"/>
  <c r="I509" i="2"/>
  <c r="H509" i="2"/>
  <c r="G509" i="2"/>
  <c r="M508" i="2"/>
  <c r="L508" i="2"/>
  <c r="K508" i="2"/>
  <c r="J508" i="2"/>
  <c r="I508" i="2"/>
  <c r="H508" i="2"/>
  <c r="G508" i="2"/>
  <c r="M507" i="2"/>
  <c r="L507" i="2"/>
  <c r="K507" i="2"/>
  <c r="J507" i="2"/>
  <c r="I507" i="2"/>
  <c r="H507" i="2"/>
  <c r="G507" i="2"/>
  <c r="M506" i="2"/>
  <c r="L506" i="2"/>
  <c r="K506" i="2"/>
  <c r="J506" i="2"/>
  <c r="I506" i="2"/>
  <c r="H506" i="2"/>
  <c r="G506" i="2"/>
  <c r="M505" i="2"/>
  <c r="L505" i="2"/>
  <c r="K505" i="2"/>
  <c r="J505" i="2"/>
  <c r="I505" i="2"/>
  <c r="H505" i="2"/>
  <c r="G505" i="2"/>
  <c r="M504" i="2"/>
  <c r="L504" i="2"/>
  <c r="K504" i="2"/>
  <c r="J504" i="2"/>
  <c r="I504" i="2"/>
  <c r="H504" i="2"/>
  <c r="G504" i="2"/>
  <c r="M503" i="2"/>
  <c r="L503" i="2"/>
  <c r="K503" i="2"/>
  <c r="J503" i="2"/>
  <c r="I503" i="2"/>
  <c r="H503" i="2"/>
  <c r="G503" i="2"/>
  <c r="M502" i="2"/>
  <c r="L502" i="2"/>
  <c r="K502" i="2"/>
  <c r="J502" i="2"/>
  <c r="I502" i="2"/>
  <c r="H502" i="2"/>
  <c r="G502" i="2"/>
  <c r="M501" i="2"/>
  <c r="L501" i="2"/>
  <c r="K501" i="2"/>
  <c r="J501" i="2"/>
  <c r="I501" i="2"/>
  <c r="H501" i="2"/>
  <c r="G501" i="2"/>
  <c r="M500" i="2"/>
  <c r="L500" i="2"/>
  <c r="K500" i="2"/>
  <c r="J500" i="2"/>
  <c r="I500" i="2"/>
  <c r="H500" i="2"/>
  <c r="G500" i="2"/>
  <c r="M499" i="2"/>
  <c r="L499" i="2"/>
  <c r="K499" i="2"/>
  <c r="J499" i="2"/>
  <c r="I499" i="2"/>
  <c r="H499" i="2"/>
  <c r="G499" i="2"/>
  <c r="M498" i="2"/>
  <c r="L498" i="2"/>
  <c r="K498" i="2"/>
  <c r="J498" i="2"/>
  <c r="I498" i="2"/>
  <c r="H498" i="2"/>
  <c r="G498" i="2"/>
  <c r="M497" i="2"/>
  <c r="L497" i="2"/>
  <c r="K497" i="2"/>
  <c r="J497" i="2"/>
  <c r="I497" i="2"/>
  <c r="H497" i="2"/>
  <c r="G497" i="2"/>
  <c r="M496" i="2"/>
  <c r="L496" i="2"/>
  <c r="K496" i="2"/>
  <c r="J496" i="2"/>
  <c r="I496" i="2"/>
  <c r="H496" i="2"/>
  <c r="G496" i="2"/>
  <c r="M495" i="2"/>
  <c r="L495" i="2"/>
  <c r="K495" i="2"/>
  <c r="J495" i="2"/>
  <c r="I495" i="2"/>
  <c r="H495" i="2"/>
  <c r="G495" i="2"/>
  <c r="M494" i="2"/>
  <c r="L494" i="2"/>
  <c r="K494" i="2"/>
  <c r="J494" i="2"/>
  <c r="I494" i="2"/>
  <c r="H494" i="2"/>
  <c r="G494" i="2"/>
  <c r="M493" i="2"/>
  <c r="L493" i="2"/>
  <c r="K493" i="2"/>
  <c r="J493" i="2"/>
  <c r="I493" i="2"/>
  <c r="H493" i="2"/>
  <c r="G493" i="2"/>
  <c r="M492" i="2"/>
  <c r="L492" i="2"/>
  <c r="K492" i="2"/>
  <c r="J492" i="2"/>
  <c r="I492" i="2"/>
  <c r="H492" i="2"/>
  <c r="G492" i="2"/>
  <c r="M491" i="2"/>
  <c r="L491" i="2"/>
  <c r="K491" i="2"/>
  <c r="J491" i="2"/>
  <c r="I491" i="2"/>
  <c r="H491" i="2"/>
  <c r="G491" i="2"/>
  <c r="M490" i="2"/>
  <c r="L490" i="2"/>
  <c r="K490" i="2"/>
  <c r="J490" i="2"/>
  <c r="I490" i="2"/>
  <c r="H490" i="2"/>
  <c r="G490" i="2"/>
  <c r="M489" i="2"/>
  <c r="L489" i="2"/>
  <c r="K489" i="2"/>
  <c r="J489" i="2"/>
  <c r="I489" i="2"/>
  <c r="H489" i="2"/>
  <c r="G489" i="2"/>
  <c r="M488" i="2"/>
  <c r="L488" i="2"/>
  <c r="K488" i="2"/>
  <c r="J488" i="2"/>
  <c r="I488" i="2"/>
  <c r="H488" i="2"/>
  <c r="G488" i="2"/>
  <c r="M487" i="2"/>
  <c r="L487" i="2"/>
  <c r="K487" i="2"/>
  <c r="J487" i="2"/>
  <c r="I487" i="2"/>
  <c r="H487" i="2"/>
  <c r="G487" i="2"/>
  <c r="M486" i="2"/>
  <c r="L486" i="2"/>
  <c r="K486" i="2"/>
  <c r="J486" i="2"/>
  <c r="I486" i="2"/>
  <c r="H486" i="2"/>
  <c r="G486" i="2"/>
  <c r="M485" i="2"/>
  <c r="L485" i="2"/>
  <c r="K485" i="2"/>
  <c r="J485" i="2"/>
  <c r="I485" i="2"/>
  <c r="H485" i="2"/>
  <c r="G485" i="2"/>
  <c r="M484" i="2"/>
  <c r="L484" i="2"/>
  <c r="K484" i="2"/>
  <c r="J484" i="2"/>
  <c r="I484" i="2"/>
  <c r="H484" i="2"/>
  <c r="G484" i="2"/>
  <c r="M483" i="2"/>
  <c r="L483" i="2"/>
  <c r="K483" i="2"/>
  <c r="J483" i="2"/>
  <c r="I483" i="2"/>
  <c r="H483" i="2"/>
  <c r="G483" i="2"/>
  <c r="M482" i="2"/>
  <c r="L482" i="2"/>
  <c r="K482" i="2"/>
  <c r="J482" i="2"/>
  <c r="I482" i="2"/>
  <c r="H482" i="2"/>
  <c r="G482" i="2"/>
  <c r="M481" i="2"/>
  <c r="L481" i="2"/>
  <c r="K481" i="2"/>
  <c r="J481" i="2"/>
  <c r="I481" i="2"/>
  <c r="H481" i="2"/>
  <c r="G481" i="2"/>
  <c r="M480" i="2"/>
  <c r="L480" i="2"/>
  <c r="K480" i="2"/>
  <c r="J480" i="2"/>
  <c r="I480" i="2"/>
  <c r="H480" i="2"/>
  <c r="G480" i="2"/>
  <c r="M479" i="2"/>
  <c r="L479" i="2"/>
  <c r="K479" i="2"/>
  <c r="J479" i="2"/>
  <c r="I479" i="2"/>
  <c r="H479" i="2"/>
  <c r="G479" i="2"/>
  <c r="M478" i="2"/>
  <c r="L478" i="2"/>
  <c r="K478" i="2"/>
  <c r="J478" i="2"/>
  <c r="I478" i="2"/>
  <c r="H478" i="2"/>
  <c r="G478" i="2"/>
  <c r="M477" i="2"/>
  <c r="L477" i="2"/>
  <c r="K477" i="2"/>
  <c r="J477" i="2"/>
  <c r="I477" i="2"/>
  <c r="H477" i="2"/>
  <c r="G477" i="2"/>
  <c r="M476" i="2"/>
  <c r="L476" i="2"/>
  <c r="K476" i="2"/>
  <c r="J476" i="2"/>
  <c r="I476" i="2"/>
  <c r="H476" i="2"/>
  <c r="G476" i="2"/>
  <c r="M475" i="2"/>
  <c r="L475" i="2"/>
  <c r="K475" i="2"/>
  <c r="J475" i="2"/>
  <c r="I475" i="2"/>
  <c r="H475" i="2"/>
  <c r="G475" i="2"/>
  <c r="M474" i="2"/>
  <c r="L474" i="2"/>
  <c r="K474" i="2"/>
  <c r="J474" i="2"/>
  <c r="I474" i="2"/>
  <c r="H474" i="2"/>
  <c r="G474" i="2"/>
  <c r="M473" i="2"/>
  <c r="L473" i="2"/>
  <c r="K473" i="2"/>
  <c r="J473" i="2"/>
  <c r="I473" i="2"/>
  <c r="H473" i="2"/>
  <c r="G473" i="2"/>
  <c r="M472" i="2"/>
  <c r="L472" i="2"/>
  <c r="K472" i="2"/>
  <c r="J472" i="2"/>
  <c r="I472" i="2"/>
  <c r="H472" i="2"/>
  <c r="G472" i="2"/>
  <c r="M471" i="2"/>
  <c r="L471" i="2"/>
  <c r="K471" i="2"/>
  <c r="J471" i="2"/>
  <c r="I471" i="2"/>
  <c r="H471" i="2"/>
  <c r="G471" i="2"/>
  <c r="M470" i="2"/>
  <c r="L470" i="2"/>
  <c r="K470" i="2"/>
  <c r="J470" i="2"/>
  <c r="I470" i="2"/>
  <c r="H470" i="2"/>
  <c r="G470" i="2"/>
  <c r="M469" i="2"/>
  <c r="L469" i="2"/>
  <c r="K469" i="2"/>
  <c r="J469" i="2"/>
  <c r="I469" i="2"/>
  <c r="H469" i="2"/>
  <c r="G469" i="2"/>
  <c r="M468" i="2"/>
  <c r="L468" i="2"/>
  <c r="K468" i="2"/>
  <c r="J468" i="2"/>
  <c r="I468" i="2"/>
  <c r="H468" i="2"/>
  <c r="G468" i="2"/>
  <c r="M467" i="2"/>
  <c r="L467" i="2"/>
  <c r="K467" i="2"/>
  <c r="J467" i="2"/>
  <c r="I467" i="2"/>
  <c r="H467" i="2"/>
  <c r="G467" i="2"/>
  <c r="M466" i="2"/>
  <c r="L466" i="2"/>
  <c r="K466" i="2"/>
  <c r="J466" i="2"/>
  <c r="I466" i="2"/>
  <c r="H466" i="2"/>
  <c r="G466" i="2"/>
  <c r="M465" i="2"/>
  <c r="L465" i="2"/>
  <c r="K465" i="2"/>
  <c r="J465" i="2"/>
  <c r="I465" i="2"/>
  <c r="H465" i="2"/>
  <c r="G465" i="2"/>
  <c r="M464" i="2"/>
  <c r="L464" i="2"/>
  <c r="K464" i="2"/>
  <c r="J464" i="2"/>
  <c r="I464" i="2"/>
  <c r="H464" i="2"/>
  <c r="G464" i="2"/>
  <c r="M463" i="2"/>
  <c r="L463" i="2"/>
  <c r="K463" i="2"/>
  <c r="J463" i="2"/>
  <c r="I463" i="2"/>
  <c r="H463" i="2"/>
  <c r="G463" i="2"/>
  <c r="M462" i="2"/>
  <c r="L462" i="2"/>
  <c r="K462" i="2"/>
  <c r="J462" i="2"/>
  <c r="I462" i="2"/>
  <c r="H462" i="2"/>
  <c r="G462" i="2"/>
  <c r="M461" i="2"/>
  <c r="L461" i="2"/>
  <c r="K461" i="2"/>
  <c r="J461" i="2"/>
  <c r="I461" i="2"/>
  <c r="H461" i="2"/>
  <c r="G461" i="2"/>
  <c r="M460" i="2"/>
  <c r="L460" i="2"/>
  <c r="K460" i="2"/>
  <c r="J460" i="2"/>
  <c r="I460" i="2"/>
  <c r="H460" i="2"/>
  <c r="G460" i="2"/>
  <c r="M459" i="2"/>
  <c r="L459" i="2"/>
  <c r="K459" i="2"/>
  <c r="J459" i="2"/>
  <c r="I459" i="2"/>
  <c r="H459" i="2"/>
  <c r="G459" i="2"/>
  <c r="M458" i="2"/>
  <c r="L458" i="2"/>
  <c r="K458" i="2"/>
  <c r="J458" i="2"/>
  <c r="I458" i="2"/>
  <c r="H458" i="2"/>
  <c r="G458" i="2"/>
  <c r="M457" i="2"/>
  <c r="L457" i="2"/>
  <c r="K457" i="2"/>
  <c r="J457" i="2"/>
  <c r="I457" i="2"/>
  <c r="H457" i="2"/>
  <c r="G457" i="2"/>
  <c r="M456" i="2"/>
  <c r="L456" i="2"/>
  <c r="K456" i="2"/>
  <c r="J456" i="2"/>
  <c r="I456" i="2"/>
  <c r="H456" i="2"/>
  <c r="G456" i="2"/>
  <c r="M455" i="2"/>
  <c r="L455" i="2"/>
  <c r="K455" i="2"/>
  <c r="J455" i="2"/>
  <c r="I455" i="2"/>
  <c r="H455" i="2"/>
  <c r="G455" i="2"/>
  <c r="M454" i="2"/>
  <c r="L454" i="2"/>
  <c r="K454" i="2"/>
  <c r="J454" i="2"/>
  <c r="I454" i="2"/>
  <c r="H454" i="2"/>
  <c r="G454" i="2"/>
  <c r="M453" i="2"/>
  <c r="L453" i="2"/>
  <c r="K453" i="2"/>
  <c r="J453" i="2"/>
  <c r="I453" i="2"/>
  <c r="H453" i="2"/>
  <c r="G453" i="2"/>
  <c r="M452" i="2"/>
  <c r="L452" i="2"/>
  <c r="K452" i="2"/>
  <c r="J452" i="2"/>
  <c r="I452" i="2"/>
  <c r="H452" i="2"/>
  <c r="G452" i="2"/>
  <c r="M451" i="2"/>
  <c r="L451" i="2"/>
  <c r="K451" i="2"/>
  <c r="J451" i="2"/>
  <c r="I451" i="2"/>
  <c r="H451" i="2"/>
  <c r="G451" i="2"/>
  <c r="M450" i="2"/>
  <c r="L450" i="2"/>
  <c r="K450" i="2"/>
  <c r="J450" i="2"/>
  <c r="I450" i="2"/>
  <c r="H450" i="2"/>
  <c r="G450" i="2"/>
  <c r="M449" i="2"/>
  <c r="L449" i="2"/>
  <c r="K449" i="2"/>
  <c r="J449" i="2"/>
  <c r="I449" i="2"/>
  <c r="H449" i="2"/>
  <c r="G449" i="2"/>
  <c r="M448" i="2"/>
  <c r="L448" i="2"/>
  <c r="K448" i="2"/>
  <c r="J448" i="2"/>
  <c r="I448" i="2"/>
  <c r="H448" i="2"/>
  <c r="G448" i="2"/>
  <c r="M447" i="2"/>
  <c r="L447" i="2"/>
  <c r="K447" i="2"/>
  <c r="J447" i="2"/>
  <c r="I447" i="2"/>
  <c r="H447" i="2"/>
  <c r="G447" i="2"/>
  <c r="M446" i="2"/>
  <c r="L446" i="2"/>
  <c r="K446" i="2"/>
  <c r="J446" i="2"/>
  <c r="I446" i="2"/>
  <c r="H446" i="2"/>
  <c r="G446" i="2"/>
  <c r="M445" i="2"/>
  <c r="L445" i="2"/>
  <c r="K445" i="2"/>
  <c r="J445" i="2"/>
  <c r="I445" i="2"/>
  <c r="H445" i="2"/>
  <c r="G445" i="2"/>
  <c r="M444" i="2"/>
  <c r="L444" i="2"/>
  <c r="K444" i="2"/>
  <c r="J444" i="2"/>
  <c r="I444" i="2"/>
  <c r="H444" i="2"/>
  <c r="G444" i="2"/>
  <c r="M443" i="2"/>
  <c r="L443" i="2"/>
  <c r="K443" i="2"/>
  <c r="J443" i="2"/>
  <c r="I443" i="2"/>
  <c r="H443" i="2"/>
  <c r="G443" i="2"/>
  <c r="M442" i="2"/>
  <c r="L442" i="2"/>
  <c r="K442" i="2"/>
  <c r="J442" i="2"/>
  <c r="I442" i="2"/>
  <c r="H442" i="2"/>
  <c r="G442" i="2"/>
  <c r="M441" i="2"/>
  <c r="L441" i="2"/>
  <c r="K441" i="2"/>
  <c r="J441" i="2"/>
  <c r="I441" i="2"/>
  <c r="H441" i="2"/>
  <c r="G441" i="2"/>
  <c r="M440" i="2"/>
  <c r="L440" i="2"/>
  <c r="K440" i="2"/>
  <c r="J440" i="2"/>
  <c r="I440" i="2"/>
  <c r="H440" i="2"/>
  <c r="G440" i="2"/>
  <c r="M439" i="2"/>
  <c r="L439" i="2"/>
  <c r="K439" i="2"/>
  <c r="J439" i="2"/>
  <c r="I439" i="2"/>
  <c r="H439" i="2"/>
  <c r="G439" i="2"/>
  <c r="M438" i="2"/>
  <c r="L438" i="2"/>
  <c r="K438" i="2"/>
  <c r="J438" i="2"/>
  <c r="I438" i="2"/>
  <c r="H438" i="2"/>
  <c r="G438" i="2"/>
  <c r="M437" i="2"/>
  <c r="L437" i="2"/>
  <c r="K437" i="2"/>
  <c r="J437" i="2"/>
  <c r="I437" i="2"/>
  <c r="H437" i="2"/>
  <c r="G437" i="2"/>
  <c r="M436" i="2"/>
  <c r="L436" i="2"/>
  <c r="K436" i="2"/>
  <c r="J436" i="2"/>
  <c r="I436" i="2"/>
  <c r="H436" i="2"/>
  <c r="G436" i="2"/>
  <c r="M435" i="2"/>
  <c r="L435" i="2"/>
  <c r="K435" i="2"/>
  <c r="J435" i="2"/>
  <c r="I435" i="2"/>
  <c r="H435" i="2"/>
  <c r="G435" i="2"/>
  <c r="M434" i="2"/>
  <c r="L434" i="2"/>
  <c r="K434" i="2"/>
  <c r="J434" i="2"/>
  <c r="I434" i="2"/>
  <c r="H434" i="2"/>
  <c r="G434" i="2"/>
  <c r="M433" i="2"/>
  <c r="L433" i="2"/>
  <c r="K433" i="2"/>
  <c r="J433" i="2"/>
  <c r="I433" i="2"/>
  <c r="H433" i="2"/>
  <c r="G433" i="2"/>
  <c r="M432" i="2"/>
  <c r="L432" i="2"/>
  <c r="K432" i="2"/>
  <c r="J432" i="2"/>
  <c r="I432" i="2"/>
  <c r="H432" i="2"/>
  <c r="G432" i="2"/>
  <c r="M431" i="2"/>
  <c r="L431" i="2"/>
  <c r="K431" i="2"/>
  <c r="J431" i="2"/>
  <c r="I431" i="2"/>
  <c r="H431" i="2"/>
  <c r="G431" i="2"/>
  <c r="M430" i="2"/>
  <c r="L430" i="2"/>
  <c r="K430" i="2"/>
  <c r="J430" i="2"/>
  <c r="I430" i="2"/>
  <c r="H430" i="2"/>
  <c r="G430" i="2"/>
  <c r="M429" i="2"/>
  <c r="L429" i="2"/>
  <c r="K429" i="2"/>
  <c r="J429" i="2"/>
  <c r="I429" i="2"/>
  <c r="H429" i="2"/>
  <c r="G429" i="2"/>
  <c r="M428" i="2"/>
  <c r="L428" i="2"/>
  <c r="K428" i="2"/>
  <c r="J428" i="2"/>
  <c r="I428" i="2"/>
  <c r="H428" i="2"/>
  <c r="G428" i="2"/>
  <c r="M427" i="2"/>
  <c r="L427" i="2"/>
  <c r="K427" i="2"/>
  <c r="J427" i="2"/>
  <c r="I427" i="2"/>
  <c r="H427" i="2"/>
  <c r="G427" i="2"/>
  <c r="M426" i="2"/>
  <c r="L426" i="2"/>
  <c r="K426" i="2"/>
  <c r="J426" i="2"/>
  <c r="I426" i="2"/>
  <c r="H426" i="2"/>
  <c r="G426" i="2"/>
  <c r="M425" i="2"/>
  <c r="L425" i="2"/>
  <c r="K425" i="2"/>
  <c r="J425" i="2"/>
  <c r="I425" i="2"/>
  <c r="H425" i="2"/>
  <c r="G425" i="2"/>
  <c r="M424" i="2"/>
  <c r="L424" i="2"/>
  <c r="K424" i="2"/>
  <c r="J424" i="2"/>
  <c r="I424" i="2"/>
  <c r="H424" i="2"/>
  <c r="G424" i="2"/>
  <c r="M423" i="2"/>
  <c r="L423" i="2"/>
  <c r="K423" i="2"/>
  <c r="J423" i="2"/>
  <c r="I423" i="2"/>
  <c r="H423" i="2"/>
  <c r="G423" i="2"/>
  <c r="M422" i="2"/>
  <c r="L422" i="2"/>
  <c r="K422" i="2"/>
  <c r="J422" i="2"/>
  <c r="I422" i="2"/>
  <c r="H422" i="2"/>
  <c r="G422" i="2"/>
  <c r="M421" i="2"/>
  <c r="L421" i="2"/>
  <c r="K421" i="2"/>
  <c r="J421" i="2"/>
  <c r="I421" i="2"/>
  <c r="H421" i="2"/>
  <c r="G421" i="2"/>
  <c r="M420" i="2"/>
  <c r="L420" i="2"/>
  <c r="K420" i="2"/>
  <c r="J420" i="2"/>
  <c r="I420" i="2"/>
  <c r="H420" i="2"/>
  <c r="G420" i="2"/>
  <c r="M419" i="2"/>
  <c r="L419" i="2"/>
  <c r="K419" i="2"/>
  <c r="J419" i="2"/>
  <c r="I419" i="2"/>
  <c r="H419" i="2"/>
  <c r="G419" i="2"/>
  <c r="M418" i="2"/>
  <c r="L418" i="2"/>
  <c r="K418" i="2"/>
  <c r="J418" i="2"/>
  <c r="I418" i="2"/>
  <c r="H418" i="2"/>
  <c r="G418" i="2"/>
  <c r="M417" i="2"/>
  <c r="L417" i="2"/>
  <c r="K417" i="2"/>
  <c r="J417" i="2"/>
  <c r="I417" i="2"/>
  <c r="H417" i="2"/>
  <c r="G417" i="2"/>
  <c r="M416" i="2"/>
  <c r="L416" i="2"/>
  <c r="K416" i="2"/>
  <c r="J416" i="2"/>
  <c r="I416" i="2"/>
  <c r="H416" i="2"/>
  <c r="G416" i="2"/>
  <c r="M415" i="2"/>
  <c r="L415" i="2"/>
  <c r="K415" i="2"/>
  <c r="J415" i="2"/>
  <c r="I415" i="2"/>
  <c r="H415" i="2"/>
  <c r="G415" i="2"/>
  <c r="M414" i="2"/>
  <c r="L414" i="2"/>
  <c r="K414" i="2"/>
  <c r="J414" i="2"/>
  <c r="I414" i="2"/>
  <c r="H414" i="2"/>
  <c r="G414" i="2"/>
  <c r="M413" i="2"/>
  <c r="L413" i="2"/>
  <c r="K413" i="2"/>
  <c r="J413" i="2"/>
  <c r="I413" i="2"/>
  <c r="H413" i="2"/>
  <c r="G413" i="2"/>
  <c r="M412" i="2"/>
  <c r="L412" i="2"/>
  <c r="K412" i="2"/>
  <c r="J412" i="2"/>
  <c r="I412" i="2"/>
  <c r="H412" i="2"/>
  <c r="G412" i="2"/>
  <c r="M411" i="2"/>
  <c r="L411" i="2"/>
  <c r="K411" i="2"/>
  <c r="J411" i="2"/>
  <c r="I411" i="2"/>
  <c r="H411" i="2"/>
  <c r="G411" i="2"/>
  <c r="M410" i="2"/>
  <c r="L410" i="2"/>
  <c r="K410" i="2"/>
  <c r="J410" i="2"/>
  <c r="I410" i="2"/>
  <c r="H410" i="2"/>
  <c r="G410" i="2"/>
  <c r="M409" i="2"/>
  <c r="L409" i="2"/>
  <c r="K409" i="2"/>
  <c r="J409" i="2"/>
  <c r="I409" i="2"/>
  <c r="H409" i="2"/>
  <c r="G409" i="2"/>
  <c r="M408" i="2"/>
  <c r="L408" i="2"/>
  <c r="K408" i="2"/>
  <c r="J408" i="2"/>
  <c r="I408" i="2"/>
  <c r="H408" i="2"/>
  <c r="G408" i="2"/>
  <c r="M407" i="2"/>
  <c r="L407" i="2"/>
  <c r="K407" i="2"/>
  <c r="J407" i="2"/>
  <c r="I407" i="2"/>
  <c r="H407" i="2"/>
  <c r="G407" i="2"/>
  <c r="M406" i="2"/>
  <c r="L406" i="2"/>
  <c r="K406" i="2"/>
  <c r="J406" i="2"/>
  <c r="I406" i="2"/>
  <c r="H406" i="2"/>
  <c r="G406" i="2"/>
  <c r="M405" i="2"/>
  <c r="L405" i="2"/>
  <c r="K405" i="2"/>
  <c r="J405" i="2"/>
  <c r="I405" i="2"/>
  <c r="H405" i="2"/>
  <c r="G405" i="2"/>
  <c r="M404" i="2"/>
  <c r="L404" i="2"/>
  <c r="K404" i="2"/>
  <c r="J404" i="2"/>
  <c r="I404" i="2"/>
  <c r="H404" i="2"/>
  <c r="G404" i="2"/>
  <c r="M403" i="2"/>
  <c r="L403" i="2"/>
  <c r="K403" i="2"/>
  <c r="J403" i="2"/>
  <c r="I403" i="2"/>
  <c r="H403" i="2"/>
  <c r="G403" i="2"/>
  <c r="F403" i="2"/>
  <c r="M402" i="2"/>
  <c r="L402" i="2"/>
  <c r="K402" i="2"/>
  <c r="J402" i="2"/>
  <c r="I402" i="2"/>
  <c r="H402" i="2"/>
  <c r="G402" i="2"/>
  <c r="F402" i="2"/>
  <c r="M401" i="2"/>
  <c r="L401" i="2"/>
  <c r="K401" i="2"/>
  <c r="J401" i="2"/>
  <c r="I401" i="2"/>
  <c r="H401" i="2"/>
  <c r="G401" i="2"/>
  <c r="F401" i="2"/>
  <c r="M400" i="2"/>
  <c r="L400" i="2"/>
  <c r="K400" i="2"/>
  <c r="J400" i="2"/>
  <c r="I400" i="2"/>
  <c r="H400" i="2"/>
  <c r="G400" i="2"/>
  <c r="F400" i="2"/>
  <c r="M399" i="2"/>
  <c r="L399" i="2"/>
  <c r="K399" i="2"/>
  <c r="J399" i="2"/>
  <c r="I399" i="2"/>
  <c r="H399" i="2"/>
  <c r="G399" i="2"/>
  <c r="F399" i="2"/>
  <c r="M398" i="2"/>
  <c r="L398" i="2"/>
  <c r="K398" i="2"/>
  <c r="J398" i="2"/>
  <c r="I398" i="2"/>
  <c r="H398" i="2"/>
  <c r="G398" i="2"/>
  <c r="F398" i="2"/>
  <c r="M397" i="2"/>
  <c r="L397" i="2"/>
  <c r="K397" i="2"/>
  <c r="J397" i="2"/>
  <c r="I397" i="2"/>
  <c r="H397" i="2"/>
  <c r="G397" i="2"/>
  <c r="F397" i="2"/>
  <c r="M396" i="2"/>
  <c r="L396" i="2"/>
  <c r="K396" i="2"/>
  <c r="J396" i="2"/>
  <c r="I396" i="2"/>
  <c r="H396" i="2"/>
  <c r="G396" i="2"/>
  <c r="F396" i="2"/>
  <c r="M395" i="2"/>
  <c r="L395" i="2"/>
  <c r="K395" i="2"/>
  <c r="J395" i="2"/>
  <c r="I395" i="2"/>
  <c r="H395" i="2"/>
  <c r="G395" i="2"/>
  <c r="F395" i="2"/>
  <c r="M394" i="2"/>
  <c r="L394" i="2"/>
  <c r="K394" i="2"/>
  <c r="J394" i="2"/>
  <c r="I394" i="2"/>
  <c r="H394" i="2"/>
  <c r="G394" i="2"/>
  <c r="F394" i="2"/>
  <c r="M393" i="2"/>
  <c r="L393" i="2"/>
  <c r="K393" i="2"/>
  <c r="J393" i="2"/>
  <c r="I393" i="2"/>
  <c r="H393" i="2"/>
  <c r="G393" i="2"/>
  <c r="F393" i="2"/>
  <c r="M392" i="2"/>
  <c r="L392" i="2"/>
  <c r="K392" i="2"/>
  <c r="J392" i="2"/>
  <c r="I392" i="2"/>
  <c r="H392" i="2"/>
  <c r="G392" i="2"/>
  <c r="F392" i="2"/>
  <c r="M391" i="2"/>
  <c r="L391" i="2"/>
  <c r="K391" i="2"/>
  <c r="J391" i="2"/>
  <c r="I391" i="2"/>
  <c r="H391" i="2"/>
  <c r="G391" i="2"/>
  <c r="F391" i="2"/>
  <c r="M390" i="2"/>
  <c r="L390" i="2"/>
  <c r="K390" i="2"/>
  <c r="J390" i="2"/>
  <c r="I390" i="2"/>
  <c r="H390" i="2"/>
  <c r="G390" i="2"/>
  <c r="F390" i="2"/>
  <c r="M389" i="2"/>
  <c r="L389" i="2"/>
  <c r="K389" i="2"/>
  <c r="J389" i="2"/>
  <c r="I389" i="2"/>
  <c r="H389" i="2"/>
  <c r="G389" i="2"/>
  <c r="F389" i="2"/>
  <c r="M388" i="2"/>
  <c r="L388" i="2"/>
  <c r="K388" i="2"/>
  <c r="J388" i="2"/>
  <c r="I388" i="2"/>
  <c r="H388" i="2"/>
  <c r="G388" i="2"/>
  <c r="F388" i="2"/>
  <c r="M387" i="2"/>
  <c r="L387" i="2"/>
  <c r="K387" i="2"/>
  <c r="J387" i="2"/>
  <c r="I387" i="2"/>
  <c r="H387" i="2"/>
  <c r="G387" i="2"/>
  <c r="F387" i="2"/>
  <c r="M386" i="2"/>
  <c r="L386" i="2"/>
  <c r="K386" i="2"/>
  <c r="J386" i="2"/>
  <c r="I386" i="2"/>
  <c r="H386" i="2"/>
  <c r="G386" i="2"/>
  <c r="F386" i="2"/>
  <c r="M385" i="2"/>
  <c r="L385" i="2"/>
  <c r="K385" i="2"/>
  <c r="J385" i="2"/>
  <c r="I385" i="2"/>
  <c r="H385" i="2"/>
  <c r="G385" i="2"/>
  <c r="F385" i="2"/>
  <c r="M384" i="2"/>
  <c r="L384" i="2"/>
  <c r="K384" i="2"/>
  <c r="J384" i="2"/>
  <c r="I384" i="2"/>
  <c r="H384" i="2"/>
  <c r="G384" i="2"/>
  <c r="F384" i="2"/>
  <c r="M383" i="2"/>
  <c r="L383" i="2"/>
  <c r="K383" i="2"/>
  <c r="J383" i="2"/>
  <c r="I383" i="2"/>
  <c r="H383" i="2"/>
  <c r="G383" i="2"/>
  <c r="F383" i="2"/>
  <c r="M382" i="2"/>
  <c r="L382" i="2"/>
  <c r="K382" i="2"/>
  <c r="J382" i="2"/>
  <c r="I382" i="2"/>
  <c r="H382" i="2"/>
  <c r="G382" i="2"/>
  <c r="F382" i="2"/>
  <c r="M381" i="2"/>
  <c r="L381" i="2"/>
  <c r="K381" i="2"/>
  <c r="J381" i="2"/>
  <c r="I381" i="2"/>
  <c r="H381" i="2"/>
  <c r="G381" i="2"/>
  <c r="F381" i="2"/>
  <c r="M380" i="2"/>
  <c r="L380" i="2"/>
  <c r="K380" i="2"/>
  <c r="J380" i="2"/>
  <c r="I380" i="2"/>
  <c r="H380" i="2"/>
  <c r="G380" i="2"/>
  <c r="F380" i="2"/>
  <c r="M379" i="2"/>
  <c r="L379" i="2"/>
  <c r="K379" i="2"/>
  <c r="J379" i="2"/>
  <c r="I379" i="2"/>
  <c r="H379" i="2"/>
  <c r="G379" i="2"/>
  <c r="F379" i="2"/>
  <c r="M378" i="2"/>
  <c r="L378" i="2"/>
  <c r="K378" i="2"/>
  <c r="J378" i="2"/>
  <c r="I378" i="2"/>
  <c r="H378" i="2"/>
  <c r="G378" i="2"/>
  <c r="F378" i="2"/>
  <c r="M377" i="2"/>
  <c r="L377" i="2"/>
  <c r="K377" i="2"/>
  <c r="J377" i="2"/>
  <c r="I377" i="2"/>
  <c r="H377" i="2"/>
  <c r="G377" i="2"/>
  <c r="F377" i="2"/>
  <c r="M376" i="2"/>
  <c r="L376" i="2"/>
  <c r="K376" i="2"/>
  <c r="J376" i="2"/>
  <c r="I376" i="2"/>
  <c r="H376" i="2"/>
  <c r="G376" i="2"/>
  <c r="F376" i="2"/>
  <c r="M375" i="2"/>
  <c r="L375" i="2"/>
  <c r="K375" i="2"/>
  <c r="J375" i="2"/>
  <c r="I375" i="2"/>
  <c r="H375" i="2"/>
  <c r="G375" i="2"/>
  <c r="F375" i="2"/>
  <c r="M374" i="2"/>
  <c r="L374" i="2"/>
  <c r="K374" i="2"/>
  <c r="J374" i="2"/>
  <c r="I374" i="2"/>
  <c r="H374" i="2"/>
  <c r="G374" i="2"/>
  <c r="F374" i="2"/>
  <c r="M373" i="2"/>
  <c r="L373" i="2"/>
  <c r="K373" i="2"/>
  <c r="J373" i="2"/>
  <c r="I373" i="2"/>
  <c r="H373" i="2"/>
  <c r="G373" i="2"/>
  <c r="F373" i="2"/>
  <c r="M372" i="2"/>
  <c r="L372" i="2"/>
  <c r="K372" i="2"/>
  <c r="J372" i="2"/>
  <c r="I372" i="2"/>
  <c r="H372" i="2"/>
  <c r="G372" i="2"/>
  <c r="F372" i="2"/>
  <c r="M371" i="2"/>
  <c r="L371" i="2"/>
  <c r="K371" i="2"/>
  <c r="J371" i="2"/>
  <c r="I371" i="2"/>
  <c r="H371" i="2"/>
  <c r="G371" i="2"/>
  <c r="F371" i="2"/>
  <c r="M370" i="2"/>
  <c r="L370" i="2"/>
  <c r="K370" i="2"/>
  <c r="J370" i="2"/>
  <c r="I370" i="2"/>
  <c r="H370" i="2"/>
  <c r="G370" i="2"/>
  <c r="F370" i="2"/>
  <c r="M369" i="2"/>
  <c r="L369" i="2"/>
  <c r="K369" i="2"/>
  <c r="J369" i="2"/>
  <c r="I369" i="2"/>
  <c r="H369" i="2"/>
  <c r="G369" i="2"/>
  <c r="F369" i="2"/>
  <c r="M368" i="2"/>
  <c r="L368" i="2"/>
  <c r="K368" i="2"/>
  <c r="J368" i="2"/>
  <c r="I368" i="2"/>
  <c r="H368" i="2"/>
  <c r="G368" i="2"/>
  <c r="F368" i="2"/>
  <c r="M367" i="2"/>
  <c r="L367" i="2"/>
  <c r="K367" i="2"/>
  <c r="J367" i="2"/>
  <c r="I367" i="2"/>
  <c r="H367" i="2"/>
  <c r="G367" i="2"/>
  <c r="F367" i="2"/>
  <c r="M366" i="2"/>
  <c r="L366" i="2"/>
  <c r="K366" i="2"/>
  <c r="J366" i="2"/>
  <c r="I366" i="2"/>
  <c r="H366" i="2"/>
  <c r="G366" i="2"/>
  <c r="F366" i="2"/>
  <c r="M365" i="2"/>
  <c r="L365" i="2"/>
  <c r="K365" i="2"/>
  <c r="J365" i="2"/>
  <c r="I365" i="2"/>
  <c r="H365" i="2"/>
  <c r="G365" i="2"/>
  <c r="F365" i="2"/>
  <c r="M364" i="2"/>
  <c r="L364" i="2"/>
  <c r="K364" i="2"/>
  <c r="J364" i="2"/>
  <c r="I364" i="2"/>
  <c r="H364" i="2"/>
  <c r="G364" i="2"/>
  <c r="F364" i="2"/>
  <c r="M363" i="2"/>
  <c r="L363" i="2"/>
  <c r="K363" i="2"/>
  <c r="J363" i="2"/>
  <c r="I363" i="2"/>
  <c r="H363" i="2"/>
  <c r="G363" i="2"/>
  <c r="F363" i="2"/>
  <c r="M362" i="2"/>
  <c r="L362" i="2"/>
  <c r="K362" i="2"/>
  <c r="J362" i="2"/>
  <c r="I362" i="2"/>
  <c r="H362" i="2"/>
  <c r="G362" i="2"/>
  <c r="F362" i="2"/>
  <c r="M361" i="2"/>
  <c r="L361" i="2"/>
  <c r="K361" i="2"/>
  <c r="J361" i="2"/>
  <c r="I361" i="2"/>
  <c r="H361" i="2"/>
  <c r="G361" i="2"/>
  <c r="F361" i="2"/>
  <c r="M360" i="2"/>
  <c r="L360" i="2"/>
  <c r="K360" i="2"/>
  <c r="J360" i="2"/>
  <c r="I360" i="2"/>
  <c r="H360" i="2"/>
  <c r="G360" i="2"/>
  <c r="F360" i="2"/>
  <c r="M359" i="2"/>
  <c r="L359" i="2"/>
  <c r="K359" i="2"/>
  <c r="J359" i="2"/>
  <c r="I359" i="2"/>
  <c r="H359" i="2"/>
  <c r="G359" i="2"/>
  <c r="F359" i="2"/>
  <c r="M358" i="2"/>
  <c r="L358" i="2"/>
  <c r="K358" i="2"/>
  <c r="J358" i="2"/>
  <c r="I358" i="2"/>
  <c r="H358" i="2"/>
  <c r="G358" i="2"/>
  <c r="F358" i="2"/>
  <c r="M357" i="2"/>
  <c r="L357" i="2"/>
  <c r="K357" i="2"/>
  <c r="J357" i="2"/>
  <c r="I357" i="2"/>
  <c r="H357" i="2"/>
  <c r="G357" i="2"/>
  <c r="F357" i="2"/>
  <c r="M356" i="2"/>
  <c r="L356" i="2"/>
  <c r="K356" i="2"/>
  <c r="J356" i="2"/>
  <c r="I356" i="2"/>
  <c r="H356" i="2"/>
  <c r="G356" i="2"/>
  <c r="F356" i="2"/>
  <c r="M355" i="2"/>
  <c r="L355" i="2"/>
  <c r="K355" i="2"/>
  <c r="J355" i="2"/>
  <c r="I355" i="2"/>
  <c r="H355" i="2"/>
  <c r="G355" i="2"/>
  <c r="F355" i="2"/>
  <c r="M354" i="2"/>
  <c r="L354" i="2"/>
  <c r="K354" i="2"/>
  <c r="J354" i="2"/>
  <c r="I354" i="2"/>
  <c r="H354" i="2"/>
  <c r="G354" i="2"/>
  <c r="F354" i="2"/>
  <c r="M353" i="2"/>
  <c r="L353" i="2"/>
  <c r="K353" i="2"/>
  <c r="J353" i="2"/>
  <c r="I353" i="2"/>
  <c r="H353" i="2"/>
  <c r="G353" i="2"/>
  <c r="F353" i="2"/>
  <c r="M352" i="2"/>
  <c r="L352" i="2"/>
  <c r="K352" i="2"/>
  <c r="J352" i="2"/>
  <c r="I352" i="2"/>
  <c r="H352" i="2"/>
  <c r="G352" i="2"/>
  <c r="F352" i="2"/>
  <c r="M351" i="2"/>
  <c r="L351" i="2"/>
  <c r="K351" i="2"/>
  <c r="J351" i="2"/>
  <c r="I351" i="2"/>
  <c r="H351" i="2"/>
  <c r="G351" i="2"/>
  <c r="F351" i="2"/>
  <c r="M350" i="2"/>
  <c r="L350" i="2"/>
  <c r="K350" i="2"/>
  <c r="J350" i="2"/>
  <c r="I350" i="2"/>
  <c r="H350" i="2"/>
  <c r="G350" i="2"/>
  <c r="F350" i="2"/>
  <c r="M349" i="2"/>
  <c r="L349" i="2"/>
  <c r="K349" i="2"/>
  <c r="J349" i="2"/>
  <c r="I349" i="2"/>
  <c r="H349" i="2"/>
  <c r="G349" i="2"/>
  <c r="F349" i="2"/>
  <c r="M348" i="2"/>
  <c r="L348" i="2"/>
  <c r="K348" i="2"/>
  <c r="J348" i="2"/>
  <c r="I348" i="2"/>
  <c r="H348" i="2"/>
  <c r="G348" i="2"/>
  <c r="F348" i="2"/>
  <c r="M347" i="2"/>
  <c r="L347" i="2"/>
  <c r="K347" i="2"/>
  <c r="J347" i="2"/>
  <c r="I347" i="2"/>
  <c r="H347" i="2"/>
  <c r="G347" i="2"/>
  <c r="F347" i="2"/>
  <c r="M346" i="2"/>
  <c r="L346" i="2"/>
  <c r="K346" i="2"/>
  <c r="J346" i="2"/>
  <c r="I346" i="2"/>
  <c r="H346" i="2"/>
  <c r="G346" i="2"/>
  <c r="F346" i="2"/>
  <c r="M345" i="2"/>
  <c r="L345" i="2"/>
  <c r="K345" i="2"/>
  <c r="J345" i="2"/>
  <c r="I345" i="2"/>
  <c r="H345" i="2"/>
  <c r="G345" i="2"/>
  <c r="F345" i="2"/>
  <c r="M344" i="2"/>
  <c r="L344" i="2"/>
  <c r="K344" i="2"/>
  <c r="J344" i="2"/>
  <c r="I344" i="2"/>
  <c r="H344" i="2"/>
  <c r="G344" i="2"/>
  <c r="F344" i="2"/>
  <c r="M343" i="2"/>
  <c r="L343" i="2"/>
  <c r="K343" i="2"/>
  <c r="J343" i="2"/>
  <c r="I343" i="2"/>
  <c r="H343" i="2"/>
  <c r="G343" i="2"/>
  <c r="F343" i="2"/>
  <c r="M342" i="2"/>
  <c r="L342" i="2"/>
  <c r="K342" i="2"/>
  <c r="J342" i="2"/>
  <c r="I342" i="2"/>
  <c r="H342" i="2"/>
  <c r="G342" i="2"/>
  <c r="F342" i="2"/>
  <c r="M341" i="2"/>
  <c r="L341" i="2"/>
  <c r="K341" i="2"/>
  <c r="J341" i="2"/>
  <c r="I341" i="2"/>
  <c r="H341" i="2"/>
  <c r="G341" i="2"/>
  <c r="F341" i="2"/>
  <c r="M340" i="2"/>
  <c r="L340" i="2"/>
  <c r="K340" i="2"/>
  <c r="J340" i="2"/>
  <c r="I340" i="2"/>
  <c r="H340" i="2"/>
  <c r="G340" i="2"/>
  <c r="F340" i="2"/>
  <c r="M339" i="2"/>
  <c r="L339" i="2"/>
  <c r="K339" i="2"/>
  <c r="J339" i="2"/>
  <c r="I339" i="2"/>
  <c r="H339" i="2"/>
  <c r="G339" i="2"/>
  <c r="F339" i="2"/>
  <c r="M338" i="2"/>
  <c r="L338" i="2"/>
  <c r="K338" i="2"/>
  <c r="J338" i="2"/>
  <c r="I338" i="2"/>
  <c r="H338" i="2"/>
  <c r="G338" i="2"/>
  <c r="F338" i="2"/>
  <c r="M337" i="2"/>
  <c r="L337" i="2"/>
  <c r="K337" i="2"/>
  <c r="J337" i="2"/>
  <c r="I337" i="2"/>
  <c r="H337" i="2"/>
  <c r="G337" i="2"/>
  <c r="F337" i="2"/>
  <c r="M336" i="2"/>
  <c r="L336" i="2"/>
  <c r="K336" i="2"/>
  <c r="J336" i="2"/>
  <c r="I336" i="2"/>
  <c r="H336" i="2"/>
  <c r="G336" i="2"/>
  <c r="F336" i="2"/>
  <c r="M335" i="2"/>
  <c r="L335" i="2"/>
  <c r="K335" i="2"/>
  <c r="J335" i="2"/>
  <c r="I335" i="2"/>
  <c r="H335" i="2"/>
  <c r="G335" i="2"/>
  <c r="F335" i="2"/>
  <c r="M334" i="2"/>
  <c r="L334" i="2"/>
  <c r="K334" i="2"/>
  <c r="J334" i="2"/>
  <c r="I334" i="2"/>
  <c r="H334" i="2"/>
  <c r="G334" i="2"/>
  <c r="F334" i="2"/>
  <c r="M333" i="2"/>
  <c r="L333" i="2"/>
  <c r="K333" i="2"/>
  <c r="J333" i="2"/>
  <c r="I333" i="2"/>
  <c r="H333" i="2"/>
  <c r="G333" i="2"/>
  <c r="F333" i="2"/>
  <c r="M332" i="2"/>
  <c r="L332" i="2"/>
  <c r="K332" i="2"/>
  <c r="J332" i="2"/>
  <c r="I332" i="2"/>
  <c r="H332" i="2"/>
  <c r="G332" i="2"/>
  <c r="F332" i="2"/>
  <c r="M331" i="2"/>
  <c r="L331" i="2"/>
  <c r="K331" i="2"/>
  <c r="J331" i="2"/>
  <c r="I331" i="2"/>
  <c r="H331" i="2"/>
  <c r="G331" i="2"/>
  <c r="F331" i="2"/>
  <c r="M330" i="2"/>
  <c r="L330" i="2"/>
  <c r="K330" i="2"/>
  <c r="J330" i="2"/>
  <c r="I330" i="2"/>
  <c r="H330" i="2"/>
  <c r="G330" i="2"/>
  <c r="F330" i="2"/>
  <c r="M329" i="2"/>
  <c r="L329" i="2"/>
  <c r="K329" i="2"/>
  <c r="J329" i="2"/>
  <c r="I329" i="2"/>
  <c r="H329" i="2"/>
  <c r="G329" i="2"/>
  <c r="F329" i="2"/>
  <c r="M328" i="2"/>
  <c r="L328" i="2"/>
  <c r="K328" i="2"/>
  <c r="J328" i="2"/>
  <c r="I328" i="2"/>
  <c r="H328" i="2"/>
  <c r="G328" i="2"/>
  <c r="F328" i="2"/>
  <c r="M327" i="2"/>
  <c r="L327" i="2"/>
  <c r="K327" i="2"/>
  <c r="J327" i="2"/>
  <c r="I327" i="2"/>
  <c r="H327" i="2"/>
  <c r="G327" i="2"/>
  <c r="F327" i="2"/>
  <c r="M326" i="2"/>
  <c r="L326" i="2"/>
  <c r="K326" i="2"/>
  <c r="J326" i="2"/>
  <c r="I326" i="2"/>
  <c r="H326" i="2"/>
  <c r="G326" i="2"/>
  <c r="F326" i="2"/>
  <c r="M325" i="2"/>
  <c r="L325" i="2"/>
  <c r="K325" i="2"/>
  <c r="J325" i="2"/>
  <c r="I325" i="2"/>
  <c r="H325" i="2"/>
  <c r="G325" i="2"/>
  <c r="F325" i="2"/>
  <c r="M324" i="2"/>
  <c r="L324" i="2"/>
  <c r="K324" i="2"/>
  <c r="J324" i="2"/>
  <c r="I324" i="2"/>
  <c r="H324" i="2"/>
  <c r="G324" i="2"/>
  <c r="F324" i="2"/>
  <c r="M323" i="2"/>
  <c r="L323" i="2"/>
  <c r="K323" i="2"/>
  <c r="J323" i="2"/>
  <c r="I323" i="2"/>
  <c r="H323" i="2"/>
  <c r="G323" i="2"/>
  <c r="F323" i="2"/>
  <c r="M322" i="2"/>
  <c r="L322" i="2"/>
  <c r="K322" i="2"/>
  <c r="J322" i="2"/>
  <c r="I322" i="2"/>
  <c r="H322" i="2"/>
  <c r="G322" i="2"/>
  <c r="F322" i="2"/>
  <c r="M321" i="2"/>
  <c r="L321" i="2"/>
  <c r="K321" i="2"/>
  <c r="J321" i="2"/>
  <c r="I321" i="2"/>
  <c r="H321" i="2"/>
  <c r="G321" i="2"/>
  <c r="F321" i="2"/>
  <c r="M320" i="2"/>
  <c r="L320" i="2"/>
  <c r="K320" i="2"/>
  <c r="J320" i="2"/>
  <c r="I320" i="2"/>
  <c r="H320" i="2"/>
  <c r="G320" i="2"/>
  <c r="F320" i="2"/>
  <c r="M319" i="2"/>
  <c r="L319" i="2"/>
  <c r="K319" i="2"/>
  <c r="J319" i="2"/>
  <c r="I319" i="2"/>
  <c r="H319" i="2"/>
  <c r="G319" i="2"/>
  <c r="F319" i="2"/>
  <c r="M318" i="2"/>
  <c r="L318" i="2"/>
  <c r="K318" i="2"/>
  <c r="J318" i="2"/>
  <c r="I318" i="2"/>
  <c r="H318" i="2"/>
  <c r="G318" i="2"/>
  <c r="F318" i="2"/>
  <c r="M317" i="2"/>
  <c r="L317" i="2"/>
  <c r="K317" i="2"/>
  <c r="J317" i="2"/>
  <c r="I317" i="2"/>
  <c r="H317" i="2"/>
  <c r="G317" i="2"/>
  <c r="F317" i="2"/>
  <c r="M316" i="2"/>
  <c r="L316" i="2"/>
  <c r="K316" i="2"/>
  <c r="J316" i="2"/>
  <c r="I316" i="2"/>
  <c r="H316" i="2"/>
  <c r="G316" i="2"/>
  <c r="F316" i="2"/>
  <c r="M315" i="2"/>
  <c r="L315" i="2"/>
  <c r="K315" i="2"/>
  <c r="J315" i="2"/>
  <c r="I315" i="2"/>
  <c r="H315" i="2"/>
  <c r="G315" i="2"/>
  <c r="F315" i="2"/>
  <c r="M314" i="2"/>
  <c r="L314" i="2"/>
  <c r="K314" i="2"/>
  <c r="J314" i="2"/>
  <c r="I314" i="2"/>
  <c r="H314" i="2"/>
  <c r="G314" i="2"/>
  <c r="F314" i="2"/>
  <c r="M313" i="2"/>
  <c r="L313" i="2"/>
  <c r="K313" i="2"/>
  <c r="J313" i="2"/>
  <c r="I313" i="2"/>
  <c r="H313" i="2"/>
  <c r="G313" i="2"/>
  <c r="F313" i="2"/>
  <c r="M312" i="2"/>
  <c r="L312" i="2"/>
  <c r="K312" i="2"/>
  <c r="J312" i="2"/>
  <c r="I312" i="2"/>
  <c r="H312" i="2"/>
  <c r="G312" i="2"/>
  <c r="F312" i="2"/>
  <c r="M311" i="2"/>
  <c r="L311" i="2"/>
  <c r="K311" i="2"/>
  <c r="J311" i="2"/>
  <c r="I311" i="2"/>
  <c r="H311" i="2"/>
  <c r="G311" i="2"/>
  <c r="F311" i="2"/>
  <c r="M310" i="2"/>
  <c r="L310" i="2"/>
  <c r="K310" i="2"/>
  <c r="J310" i="2"/>
  <c r="I310" i="2"/>
  <c r="H310" i="2"/>
  <c r="G310" i="2"/>
  <c r="F310" i="2"/>
  <c r="M309" i="2"/>
  <c r="L309" i="2"/>
  <c r="K309" i="2"/>
  <c r="J309" i="2"/>
  <c r="I309" i="2"/>
  <c r="H309" i="2"/>
  <c r="G309" i="2"/>
  <c r="F309" i="2"/>
  <c r="M308" i="2"/>
  <c r="L308" i="2"/>
  <c r="K308" i="2"/>
  <c r="J308" i="2"/>
  <c r="I308" i="2"/>
  <c r="H308" i="2"/>
  <c r="G308" i="2"/>
  <c r="F308" i="2"/>
  <c r="M307" i="2"/>
  <c r="L307" i="2"/>
  <c r="K307" i="2"/>
  <c r="J307" i="2"/>
  <c r="I307" i="2"/>
  <c r="H307" i="2"/>
  <c r="G307" i="2"/>
  <c r="F307" i="2"/>
  <c r="M306" i="2"/>
  <c r="L306" i="2"/>
  <c r="K306" i="2"/>
  <c r="J306" i="2"/>
  <c r="I306" i="2"/>
  <c r="H306" i="2"/>
  <c r="G306" i="2"/>
  <c r="F306" i="2"/>
  <c r="M305" i="2"/>
  <c r="L305" i="2"/>
  <c r="K305" i="2"/>
  <c r="J305" i="2"/>
  <c r="I305" i="2"/>
  <c r="H305" i="2"/>
  <c r="G305" i="2"/>
  <c r="F305" i="2"/>
  <c r="M304" i="2"/>
  <c r="L304" i="2"/>
  <c r="K304" i="2"/>
  <c r="J304" i="2"/>
  <c r="I304" i="2"/>
  <c r="H304" i="2"/>
  <c r="G304" i="2"/>
  <c r="F304" i="2"/>
  <c r="M303" i="2"/>
  <c r="L303" i="2"/>
  <c r="K303" i="2"/>
  <c r="J303" i="2"/>
  <c r="I303" i="2"/>
  <c r="H303" i="2"/>
  <c r="G303" i="2"/>
  <c r="F303" i="2"/>
  <c r="M302" i="2"/>
  <c r="L302" i="2"/>
  <c r="K302" i="2"/>
  <c r="J302" i="2"/>
  <c r="I302" i="2"/>
  <c r="H302" i="2"/>
  <c r="G302" i="2"/>
  <c r="F302" i="2"/>
  <c r="M301" i="2"/>
  <c r="L301" i="2"/>
  <c r="K301" i="2"/>
  <c r="J301" i="2"/>
  <c r="I301" i="2"/>
  <c r="H301" i="2"/>
  <c r="G301" i="2"/>
  <c r="F301" i="2"/>
  <c r="M300" i="2"/>
  <c r="L300" i="2"/>
  <c r="K300" i="2"/>
  <c r="J300" i="2"/>
  <c r="I300" i="2"/>
  <c r="H300" i="2"/>
  <c r="G300" i="2"/>
  <c r="F300" i="2"/>
  <c r="M299" i="2"/>
  <c r="L299" i="2"/>
  <c r="K299" i="2"/>
  <c r="J299" i="2"/>
  <c r="I299" i="2"/>
  <c r="H299" i="2"/>
  <c r="G299" i="2"/>
  <c r="F299" i="2"/>
  <c r="M298" i="2"/>
  <c r="L298" i="2"/>
  <c r="K298" i="2"/>
  <c r="J298" i="2"/>
  <c r="I298" i="2"/>
  <c r="H298" i="2"/>
  <c r="G298" i="2"/>
  <c r="F298" i="2"/>
  <c r="M297" i="2"/>
  <c r="L297" i="2"/>
  <c r="K297" i="2"/>
  <c r="J297" i="2"/>
  <c r="I297" i="2"/>
  <c r="H297" i="2"/>
  <c r="G297" i="2"/>
  <c r="F297" i="2"/>
  <c r="M296" i="2"/>
  <c r="L296" i="2"/>
  <c r="K296" i="2"/>
  <c r="J296" i="2"/>
  <c r="I296" i="2"/>
  <c r="H296" i="2"/>
  <c r="G296" i="2"/>
  <c r="F296" i="2"/>
  <c r="M295" i="2"/>
  <c r="L295" i="2"/>
  <c r="K295" i="2"/>
  <c r="J295" i="2"/>
  <c r="I295" i="2"/>
  <c r="H295" i="2"/>
  <c r="G295" i="2"/>
  <c r="F295" i="2"/>
  <c r="M294" i="2"/>
  <c r="L294" i="2"/>
  <c r="K294" i="2"/>
  <c r="J294" i="2"/>
  <c r="I294" i="2"/>
  <c r="H294" i="2"/>
  <c r="G294" i="2"/>
  <c r="F294" i="2"/>
  <c r="M293" i="2"/>
  <c r="L293" i="2"/>
  <c r="K293" i="2"/>
  <c r="J293" i="2"/>
  <c r="I293" i="2"/>
  <c r="H293" i="2"/>
  <c r="G293" i="2"/>
  <c r="F293" i="2"/>
  <c r="M292" i="2"/>
  <c r="L292" i="2"/>
  <c r="K292" i="2"/>
  <c r="J292" i="2"/>
  <c r="I292" i="2"/>
  <c r="H292" i="2"/>
  <c r="G292" i="2"/>
  <c r="F292" i="2"/>
  <c r="M291" i="2"/>
  <c r="L291" i="2"/>
  <c r="K291" i="2"/>
  <c r="J291" i="2"/>
  <c r="I291" i="2"/>
  <c r="H291" i="2"/>
  <c r="G291" i="2"/>
  <c r="F291" i="2"/>
  <c r="M290" i="2"/>
  <c r="L290" i="2"/>
  <c r="K290" i="2"/>
  <c r="J290" i="2"/>
  <c r="I290" i="2"/>
  <c r="H290" i="2"/>
  <c r="G290" i="2"/>
  <c r="F290" i="2"/>
  <c r="M289" i="2"/>
  <c r="L289" i="2"/>
  <c r="K289" i="2"/>
  <c r="J289" i="2"/>
  <c r="I289" i="2"/>
  <c r="H289" i="2"/>
  <c r="G289" i="2"/>
  <c r="F289" i="2"/>
  <c r="M288" i="2"/>
  <c r="L288" i="2"/>
  <c r="K288" i="2"/>
  <c r="J288" i="2"/>
  <c r="I288" i="2"/>
  <c r="H288" i="2"/>
  <c r="G288" i="2"/>
  <c r="F288" i="2"/>
  <c r="M287" i="2"/>
  <c r="L287" i="2"/>
  <c r="K287" i="2"/>
  <c r="J287" i="2"/>
  <c r="I287" i="2"/>
  <c r="H287" i="2"/>
  <c r="G287" i="2"/>
  <c r="F287" i="2"/>
  <c r="M286" i="2"/>
  <c r="L286" i="2"/>
  <c r="K286" i="2"/>
  <c r="J286" i="2"/>
  <c r="I286" i="2"/>
  <c r="H286" i="2"/>
  <c r="G286" i="2"/>
  <c r="F286" i="2"/>
  <c r="M285" i="2"/>
  <c r="L285" i="2"/>
  <c r="K285" i="2"/>
  <c r="J285" i="2"/>
  <c r="I285" i="2"/>
  <c r="H285" i="2"/>
  <c r="G285" i="2"/>
  <c r="F285" i="2"/>
  <c r="M284" i="2"/>
  <c r="L284" i="2"/>
  <c r="K284" i="2"/>
  <c r="J284" i="2"/>
  <c r="I284" i="2"/>
  <c r="H284" i="2"/>
  <c r="G284" i="2"/>
  <c r="F284" i="2"/>
  <c r="M283" i="2"/>
  <c r="L283" i="2"/>
  <c r="K283" i="2"/>
  <c r="J283" i="2"/>
  <c r="I283" i="2"/>
  <c r="H283" i="2"/>
  <c r="G283" i="2"/>
  <c r="F283" i="2"/>
  <c r="M282" i="2"/>
  <c r="L282" i="2"/>
  <c r="K282" i="2"/>
  <c r="J282" i="2"/>
  <c r="I282" i="2"/>
  <c r="H282" i="2"/>
  <c r="G282" i="2"/>
  <c r="F282" i="2"/>
  <c r="M281" i="2"/>
  <c r="L281" i="2"/>
  <c r="K281" i="2"/>
  <c r="J281" i="2"/>
  <c r="I281" i="2"/>
  <c r="H281" i="2"/>
  <c r="G281" i="2"/>
  <c r="F281" i="2"/>
  <c r="M280" i="2"/>
  <c r="L280" i="2"/>
  <c r="K280" i="2"/>
  <c r="J280" i="2"/>
  <c r="I280" i="2"/>
  <c r="H280" i="2"/>
  <c r="G280" i="2"/>
  <c r="F280" i="2"/>
  <c r="M279" i="2"/>
  <c r="L279" i="2"/>
  <c r="K279" i="2"/>
  <c r="J279" i="2"/>
  <c r="I279" i="2"/>
  <c r="H279" i="2"/>
  <c r="G279" i="2"/>
  <c r="F279" i="2"/>
  <c r="M278" i="2"/>
  <c r="L278" i="2"/>
  <c r="K278" i="2"/>
  <c r="J278" i="2"/>
  <c r="I278" i="2"/>
  <c r="H278" i="2"/>
  <c r="G278" i="2"/>
  <c r="F278" i="2"/>
  <c r="M277" i="2"/>
  <c r="L277" i="2"/>
  <c r="K277" i="2"/>
  <c r="J277" i="2"/>
  <c r="I277" i="2"/>
  <c r="H277" i="2"/>
  <c r="G277" i="2"/>
  <c r="F277" i="2"/>
  <c r="M276" i="2"/>
  <c r="L276" i="2"/>
  <c r="K276" i="2"/>
  <c r="J276" i="2"/>
  <c r="I276" i="2"/>
  <c r="H276" i="2"/>
  <c r="G276" i="2"/>
  <c r="F276" i="2"/>
  <c r="M275" i="2"/>
  <c r="L275" i="2"/>
  <c r="K275" i="2"/>
  <c r="J275" i="2"/>
  <c r="I275" i="2"/>
  <c r="H275" i="2"/>
  <c r="G275" i="2"/>
  <c r="F275" i="2"/>
  <c r="M274" i="2"/>
  <c r="L274" i="2"/>
  <c r="K274" i="2"/>
  <c r="J274" i="2"/>
  <c r="I274" i="2"/>
  <c r="H274" i="2"/>
  <c r="G274" i="2"/>
  <c r="F274" i="2"/>
  <c r="M273" i="2"/>
  <c r="L273" i="2"/>
  <c r="K273" i="2"/>
  <c r="J273" i="2"/>
  <c r="I273" i="2"/>
  <c r="H273" i="2"/>
  <c r="G273" i="2"/>
  <c r="F273" i="2"/>
  <c r="M272" i="2"/>
  <c r="L272" i="2"/>
  <c r="K272" i="2"/>
  <c r="J272" i="2"/>
  <c r="I272" i="2"/>
  <c r="H272" i="2"/>
  <c r="G272" i="2"/>
  <c r="F272" i="2"/>
  <c r="M271" i="2"/>
  <c r="L271" i="2"/>
  <c r="K271" i="2"/>
  <c r="J271" i="2"/>
  <c r="I271" i="2"/>
  <c r="H271" i="2"/>
  <c r="G271" i="2"/>
  <c r="F271" i="2"/>
  <c r="M270" i="2"/>
  <c r="L270" i="2"/>
  <c r="K270" i="2"/>
  <c r="J270" i="2"/>
  <c r="I270" i="2"/>
  <c r="H270" i="2"/>
  <c r="G270" i="2"/>
  <c r="F270" i="2"/>
  <c r="M269" i="2"/>
  <c r="L269" i="2"/>
  <c r="K269" i="2"/>
  <c r="J269" i="2"/>
  <c r="I269" i="2"/>
  <c r="H269" i="2"/>
  <c r="G269" i="2"/>
  <c r="F269" i="2"/>
  <c r="M268" i="2"/>
  <c r="L268" i="2"/>
  <c r="K268" i="2"/>
  <c r="J268" i="2"/>
  <c r="I268" i="2"/>
  <c r="H268" i="2"/>
  <c r="G268" i="2"/>
  <c r="F268" i="2"/>
  <c r="M267" i="2"/>
  <c r="L267" i="2"/>
  <c r="K267" i="2"/>
  <c r="J267" i="2"/>
  <c r="I267" i="2"/>
  <c r="H267" i="2"/>
  <c r="G267" i="2"/>
  <c r="F267" i="2"/>
  <c r="M266" i="2"/>
  <c r="L266" i="2"/>
  <c r="K266" i="2"/>
  <c r="J266" i="2"/>
  <c r="I266" i="2"/>
  <c r="H266" i="2"/>
  <c r="G266" i="2"/>
  <c r="F266" i="2"/>
  <c r="M265" i="2"/>
  <c r="L265" i="2"/>
  <c r="K265" i="2"/>
  <c r="J265" i="2"/>
  <c r="I265" i="2"/>
  <c r="H265" i="2"/>
  <c r="G265" i="2"/>
  <c r="F265" i="2"/>
  <c r="M264" i="2"/>
  <c r="L264" i="2"/>
  <c r="K264" i="2"/>
  <c r="J264" i="2"/>
  <c r="I264" i="2"/>
  <c r="H264" i="2"/>
  <c r="G264" i="2"/>
  <c r="F264" i="2"/>
  <c r="M263" i="2"/>
  <c r="L263" i="2"/>
  <c r="K263" i="2"/>
  <c r="J263" i="2"/>
  <c r="I263" i="2"/>
  <c r="H263" i="2"/>
  <c r="G263" i="2"/>
  <c r="F263" i="2"/>
  <c r="M262" i="2"/>
  <c r="L262" i="2"/>
  <c r="K262" i="2"/>
  <c r="J262" i="2"/>
  <c r="I262" i="2"/>
  <c r="H262" i="2"/>
  <c r="G262" i="2"/>
  <c r="F262" i="2"/>
  <c r="M261" i="2"/>
  <c r="L261" i="2"/>
  <c r="K261" i="2"/>
  <c r="J261" i="2"/>
  <c r="I261" i="2"/>
  <c r="H261" i="2"/>
  <c r="G261" i="2"/>
  <c r="F261" i="2"/>
  <c r="M260" i="2"/>
  <c r="L260" i="2"/>
  <c r="K260" i="2"/>
  <c r="J260" i="2"/>
  <c r="I260" i="2"/>
  <c r="H260" i="2"/>
  <c r="G260" i="2"/>
  <c r="F260" i="2"/>
  <c r="M259" i="2"/>
  <c r="L259" i="2"/>
  <c r="K259" i="2"/>
  <c r="J259" i="2"/>
  <c r="I259" i="2"/>
  <c r="H259" i="2"/>
  <c r="G259" i="2"/>
  <c r="F259" i="2"/>
  <c r="M258" i="2"/>
  <c r="L258" i="2"/>
  <c r="K258" i="2"/>
  <c r="J258" i="2"/>
  <c r="I258" i="2"/>
  <c r="H258" i="2"/>
  <c r="G258" i="2"/>
  <c r="F258" i="2"/>
  <c r="M257" i="2"/>
  <c r="L257" i="2"/>
  <c r="K257" i="2"/>
  <c r="J257" i="2"/>
  <c r="I257" i="2"/>
  <c r="H257" i="2"/>
  <c r="G257" i="2"/>
  <c r="F257" i="2"/>
  <c r="M256" i="2"/>
  <c r="L256" i="2"/>
  <c r="K256" i="2"/>
  <c r="J256" i="2"/>
  <c r="I256" i="2"/>
  <c r="H256" i="2"/>
  <c r="G256" i="2"/>
  <c r="F256" i="2"/>
  <c r="M255" i="2"/>
  <c r="L255" i="2"/>
  <c r="K255" i="2"/>
  <c r="J255" i="2"/>
  <c r="I255" i="2"/>
  <c r="H255" i="2"/>
  <c r="G255" i="2"/>
  <c r="F255" i="2"/>
  <c r="M254" i="2"/>
  <c r="L254" i="2"/>
  <c r="K254" i="2"/>
  <c r="J254" i="2"/>
  <c r="I254" i="2"/>
  <c r="H254" i="2"/>
  <c r="G254" i="2"/>
  <c r="F254" i="2"/>
  <c r="M253" i="2"/>
  <c r="L253" i="2"/>
  <c r="K253" i="2"/>
  <c r="J253" i="2"/>
  <c r="I253" i="2"/>
  <c r="H253" i="2"/>
  <c r="G253" i="2"/>
  <c r="F253" i="2"/>
  <c r="M252" i="2"/>
  <c r="L252" i="2"/>
  <c r="K252" i="2"/>
  <c r="J252" i="2"/>
  <c r="I252" i="2"/>
  <c r="H252" i="2"/>
  <c r="G252" i="2"/>
  <c r="F252" i="2"/>
  <c r="M251" i="2"/>
  <c r="L251" i="2"/>
  <c r="K251" i="2"/>
  <c r="J251" i="2"/>
  <c r="I251" i="2"/>
  <c r="H251" i="2"/>
  <c r="G251" i="2"/>
  <c r="F251" i="2"/>
  <c r="M250" i="2"/>
  <c r="L250" i="2"/>
  <c r="K250" i="2"/>
  <c r="J250" i="2"/>
  <c r="I250" i="2"/>
  <c r="H250" i="2"/>
  <c r="G250" i="2"/>
  <c r="F250" i="2"/>
  <c r="M249" i="2"/>
  <c r="L249" i="2"/>
  <c r="K249" i="2"/>
  <c r="J249" i="2"/>
  <c r="I249" i="2"/>
  <c r="H249" i="2"/>
  <c r="G249" i="2"/>
  <c r="F249" i="2"/>
  <c r="M248" i="2"/>
  <c r="L248" i="2"/>
  <c r="K248" i="2"/>
  <c r="J248" i="2"/>
  <c r="I248" i="2"/>
  <c r="H248" i="2"/>
  <c r="G248" i="2"/>
  <c r="F248" i="2"/>
  <c r="M247" i="2"/>
  <c r="L247" i="2"/>
  <c r="K247" i="2"/>
  <c r="J247" i="2"/>
  <c r="I247" i="2"/>
  <c r="H247" i="2"/>
  <c r="G247" i="2"/>
  <c r="F247" i="2"/>
  <c r="M246" i="2"/>
  <c r="L246" i="2"/>
  <c r="K246" i="2"/>
  <c r="J246" i="2"/>
  <c r="I246" i="2"/>
  <c r="H246" i="2"/>
  <c r="G246" i="2"/>
  <c r="F246" i="2"/>
  <c r="M245" i="2"/>
  <c r="L245" i="2"/>
  <c r="K245" i="2"/>
  <c r="J245" i="2"/>
  <c r="I245" i="2"/>
  <c r="H245" i="2"/>
  <c r="G245" i="2"/>
  <c r="F245" i="2"/>
  <c r="M244" i="2"/>
  <c r="L244" i="2"/>
  <c r="K244" i="2"/>
  <c r="J244" i="2"/>
  <c r="I244" i="2"/>
  <c r="H244" i="2"/>
  <c r="G244" i="2"/>
  <c r="F244" i="2"/>
  <c r="M243" i="2"/>
  <c r="L243" i="2"/>
  <c r="K243" i="2"/>
  <c r="J243" i="2"/>
  <c r="I243" i="2"/>
  <c r="H243" i="2"/>
  <c r="G243" i="2"/>
  <c r="F243" i="2"/>
  <c r="M242" i="2"/>
  <c r="L242" i="2"/>
  <c r="K242" i="2"/>
  <c r="J242" i="2"/>
  <c r="I242" i="2"/>
  <c r="H242" i="2"/>
  <c r="G242" i="2"/>
  <c r="F242" i="2"/>
  <c r="M241" i="2"/>
  <c r="L241" i="2"/>
  <c r="K241" i="2"/>
  <c r="J241" i="2"/>
  <c r="I241" i="2"/>
  <c r="H241" i="2"/>
  <c r="G241" i="2"/>
  <c r="F241" i="2"/>
  <c r="M240" i="2"/>
  <c r="L240" i="2"/>
  <c r="K240" i="2"/>
  <c r="J240" i="2"/>
  <c r="I240" i="2"/>
  <c r="H240" i="2"/>
  <c r="G240" i="2"/>
  <c r="F240" i="2"/>
  <c r="M239" i="2"/>
  <c r="L239" i="2"/>
  <c r="K239" i="2"/>
  <c r="J239" i="2"/>
  <c r="I239" i="2"/>
  <c r="H239" i="2"/>
  <c r="G239" i="2"/>
  <c r="F239" i="2"/>
  <c r="M238" i="2"/>
  <c r="L238" i="2"/>
  <c r="K238" i="2"/>
  <c r="J238" i="2"/>
  <c r="I238" i="2"/>
  <c r="H238" i="2"/>
  <c r="G238" i="2"/>
  <c r="F238" i="2"/>
  <c r="M237" i="2"/>
  <c r="L237" i="2"/>
  <c r="K237" i="2"/>
  <c r="J237" i="2"/>
  <c r="I237" i="2"/>
  <c r="H237" i="2"/>
  <c r="G237" i="2"/>
  <c r="F237" i="2"/>
  <c r="M236" i="2"/>
  <c r="L236" i="2"/>
  <c r="K236" i="2"/>
  <c r="J236" i="2"/>
  <c r="I236" i="2"/>
  <c r="H236" i="2"/>
  <c r="G236" i="2"/>
  <c r="F236" i="2"/>
  <c r="M235" i="2"/>
  <c r="L235" i="2"/>
  <c r="K235" i="2"/>
  <c r="J235" i="2"/>
  <c r="I235" i="2"/>
  <c r="H235" i="2"/>
  <c r="G235" i="2"/>
  <c r="F235" i="2"/>
  <c r="M234" i="2"/>
  <c r="L234" i="2"/>
  <c r="K234" i="2"/>
  <c r="J234" i="2"/>
  <c r="I234" i="2"/>
  <c r="H234" i="2"/>
  <c r="G234" i="2"/>
  <c r="F234" i="2"/>
  <c r="M233" i="2"/>
  <c r="L233" i="2"/>
  <c r="K233" i="2"/>
  <c r="J233" i="2"/>
  <c r="I233" i="2"/>
  <c r="H233" i="2"/>
  <c r="G233" i="2"/>
  <c r="F233" i="2"/>
  <c r="M232" i="2"/>
  <c r="L232" i="2"/>
  <c r="K232" i="2"/>
  <c r="J232" i="2"/>
  <c r="I232" i="2"/>
  <c r="H232" i="2"/>
  <c r="G232" i="2"/>
  <c r="F232" i="2"/>
  <c r="M231" i="2"/>
  <c r="L231" i="2"/>
  <c r="K231" i="2"/>
  <c r="J231" i="2"/>
  <c r="I231" i="2"/>
  <c r="H231" i="2"/>
  <c r="G231" i="2"/>
  <c r="F231" i="2"/>
  <c r="M230" i="2"/>
  <c r="L230" i="2"/>
  <c r="K230" i="2"/>
  <c r="J230" i="2"/>
  <c r="I230" i="2"/>
  <c r="H230" i="2"/>
  <c r="G230" i="2"/>
  <c r="F230" i="2"/>
  <c r="M229" i="2"/>
  <c r="L229" i="2"/>
  <c r="K229" i="2"/>
  <c r="J229" i="2"/>
  <c r="I229" i="2"/>
  <c r="H229" i="2"/>
  <c r="G229" i="2"/>
  <c r="F229" i="2"/>
  <c r="M228" i="2"/>
  <c r="L228" i="2"/>
  <c r="K228" i="2"/>
  <c r="J228" i="2"/>
  <c r="I228" i="2"/>
  <c r="H228" i="2"/>
  <c r="G228" i="2"/>
  <c r="F228" i="2"/>
  <c r="M227" i="2"/>
  <c r="L227" i="2"/>
  <c r="K227" i="2"/>
  <c r="J227" i="2"/>
  <c r="I227" i="2"/>
  <c r="H227" i="2"/>
  <c r="G227" i="2"/>
  <c r="F227" i="2"/>
  <c r="M226" i="2"/>
  <c r="L226" i="2"/>
  <c r="K226" i="2"/>
  <c r="J226" i="2"/>
  <c r="I226" i="2"/>
  <c r="H226" i="2"/>
  <c r="G226" i="2"/>
  <c r="F226" i="2"/>
  <c r="M225" i="2"/>
  <c r="L225" i="2"/>
  <c r="K225" i="2"/>
  <c r="J225" i="2"/>
  <c r="I225" i="2"/>
  <c r="H225" i="2"/>
  <c r="G225" i="2"/>
  <c r="F225" i="2"/>
  <c r="M224" i="2"/>
  <c r="L224" i="2"/>
  <c r="K224" i="2"/>
  <c r="J224" i="2"/>
  <c r="I224" i="2"/>
  <c r="H224" i="2"/>
  <c r="G224" i="2"/>
  <c r="F224" i="2"/>
  <c r="M223" i="2"/>
  <c r="L223" i="2"/>
  <c r="K223" i="2"/>
  <c r="J223" i="2"/>
  <c r="I223" i="2"/>
  <c r="H223" i="2"/>
  <c r="G223" i="2"/>
  <c r="F223" i="2"/>
  <c r="M222" i="2"/>
  <c r="L222" i="2"/>
  <c r="K222" i="2"/>
  <c r="J222" i="2"/>
  <c r="I222" i="2"/>
  <c r="H222" i="2"/>
  <c r="G222" i="2"/>
  <c r="F222" i="2"/>
  <c r="M221" i="2"/>
  <c r="L221" i="2"/>
  <c r="K221" i="2"/>
  <c r="J221" i="2"/>
  <c r="I221" i="2"/>
  <c r="H221" i="2"/>
  <c r="G221" i="2"/>
  <c r="F221" i="2"/>
  <c r="M220" i="2"/>
  <c r="L220" i="2"/>
  <c r="K220" i="2"/>
  <c r="J220" i="2"/>
  <c r="I220" i="2"/>
  <c r="H220" i="2"/>
  <c r="G220" i="2"/>
  <c r="F220" i="2"/>
  <c r="M219" i="2"/>
  <c r="L219" i="2"/>
  <c r="K219" i="2"/>
  <c r="J219" i="2"/>
  <c r="I219" i="2"/>
  <c r="H219" i="2"/>
  <c r="G219" i="2"/>
  <c r="F219" i="2"/>
  <c r="M218" i="2"/>
  <c r="L218" i="2"/>
  <c r="K218" i="2"/>
  <c r="J218" i="2"/>
  <c r="I218" i="2"/>
  <c r="H218" i="2"/>
  <c r="G218" i="2"/>
  <c r="F218" i="2"/>
  <c r="M217" i="2"/>
  <c r="L217" i="2"/>
  <c r="K217" i="2"/>
  <c r="J217" i="2"/>
  <c r="I217" i="2"/>
  <c r="H217" i="2"/>
  <c r="G217" i="2"/>
  <c r="F217" i="2"/>
  <c r="M216" i="2"/>
  <c r="L216" i="2"/>
  <c r="K216" i="2"/>
  <c r="J216" i="2"/>
  <c r="I216" i="2"/>
  <c r="H216" i="2"/>
  <c r="G216" i="2"/>
  <c r="F216" i="2"/>
  <c r="M215" i="2"/>
  <c r="L215" i="2"/>
  <c r="K215" i="2"/>
  <c r="J215" i="2"/>
  <c r="I215" i="2"/>
  <c r="H215" i="2"/>
  <c r="G215" i="2"/>
  <c r="F215" i="2"/>
  <c r="M214" i="2"/>
  <c r="L214" i="2"/>
  <c r="K214" i="2"/>
  <c r="J214" i="2"/>
  <c r="I214" i="2"/>
  <c r="H214" i="2"/>
  <c r="G214" i="2"/>
  <c r="F214" i="2"/>
  <c r="M213" i="2"/>
  <c r="L213" i="2"/>
  <c r="K213" i="2"/>
  <c r="J213" i="2"/>
  <c r="I213" i="2"/>
  <c r="H213" i="2"/>
  <c r="G213" i="2"/>
  <c r="F213" i="2"/>
  <c r="M212" i="2"/>
  <c r="L212" i="2"/>
  <c r="K212" i="2"/>
  <c r="J212" i="2"/>
  <c r="I212" i="2"/>
  <c r="H212" i="2"/>
  <c r="G212" i="2"/>
  <c r="F212" i="2"/>
  <c r="M211" i="2"/>
  <c r="L211" i="2"/>
  <c r="K211" i="2"/>
  <c r="J211" i="2"/>
  <c r="I211" i="2"/>
  <c r="H211" i="2"/>
  <c r="G211" i="2"/>
  <c r="F211" i="2"/>
  <c r="M210" i="2"/>
  <c r="L210" i="2"/>
  <c r="K210" i="2"/>
  <c r="J210" i="2"/>
  <c r="I210" i="2"/>
  <c r="H210" i="2"/>
  <c r="G210" i="2"/>
  <c r="F210" i="2"/>
  <c r="M209" i="2"/>
  <c r="L209" i="2"/>
  <c r="K209" i="2"/>
  <c r="J209" i="2"/>
  <c r="I209" i="2"/>
  <c r="H209" i="2"/>
  <c r="G209" i="2"/>
  <c r="F209" i="2"/>
  <c r="M208" i="2"/>
  <c r="L208" i="2"/>
  <c r="K208" i="2"/>
  <c r="J208" i="2"/>
  <c r="I208" i="2"/>
  <c r="H208" i="2"/>
  <c r="G208" i="2"/>
  <c r="F208" i="2"/>
  <c r="M207" i="2"/>
  <c r="L207" i="2"/>
  <c r="K207" i="2"/>
  <c r="J207" i="2"/>
  <c r="I207" i="2"/>
  <c r="H207" i="2"/>
  <c r="G207" i="2"/>
  <c r="F207" i="2"/>
  <c r="M206" i="2"/>
  <c r="L206" i="2"/>
  <c r="K206" i="2"/>
  <c r="J206" i="2"/>
  <c r="I206" i="2"/>
  <c r="H206" i="2"/>
  <c r="G206" i="2"/>
  <c r="F206" i="2"/>
  <c r="M205" i="2"/>
  <c r="L205" i="2"/>
  <c r="K205" i="2"/>
  <c r="J205" i="2"/>
  <c r="I205" i="2"/>
  <c r="H205" i="2"/>
  <c r="G205" i="2"/>
  <c r="F205" i="2"/>
  <c r="M204" i="2"/>
  <c r="L204" i="2"/>
  <c r="K204" i="2"/>
  <c r="J204" i="2"/>
  <c r="I204" i="2"/>
  <c r="H204" i="2"/>
  <c r="G204" i="2"/>
  <c r="F204" i="2"/>
  <c r="M203" i="2"/>
  <c r="L203" i="2"/>
  <c r="K203" i="2"/>
  <c r="J203" i="2"/>
  <c r="I203" i="2"/>
  <c r="H203" i="2"/>
  <c r="G203" i="2"/>
  <c r="F203" i="2"/>
  <c r="M202" i="2"/>
  <c r="L202" i="2"/>
  <c r="K202" i="2"/>
  <c r="J202" i="2"/>
  <c r="I202" i="2"/>
  <c r="H202" i="2"/>
  <c r="G202" i="2"/>
  <c r="F202" i="2"/>
  <c r="M201" i="2"/>
  <c r="L201" i="2"/>
  <c r="K201" i="2"/>
  <c r="J201" i="2"/>
  <c r="I201" i="2"/>
  <c r="H201" i="2"/>
  <c r="G201" i="2"/>
  <c r="F201" i="2"/>
  <c r="M200" i="2"/>
  <c r="L200" i="2"/>
  <c r="K200" i="2"/>
  <c r="J200" i="2"/>
  <c r="I200" i="2"/>
  <c r="H200" i="2"/>
  <c r="G200" i="2"/>
  <c r="F200" i="2"/>
  <c r="M199" i="2"/>
  <c r="L199" i="2"/>
  <c r="K199" i="2"/>
  <c r="J199" i="2"/>
  <c r="I199" i="2"/>
  <c r="H199" i="2"/>
  <c r="G199" i="2"/>
  <c r="F199" i="2"/>
  <c r="M198" i="2"/>
  <c r="L198" i="2"/>
  <c r="K198" i="2"/>
  <c r="J198" i="2"/>
  <c r="I198" i="2"/>
  <c r="H198" i="2"/>
  <c r="G198" i="2"/>
  <c r="F198" i="2"/>
  <c r="M197" i="2"/>
  <c r="L197" i="2"/>
  <c r="K197" i="2"/>
  <c r="J197" i="2"/>
  <c r="I197" i="2"/>
  <c r="H197" i="2"/>
  <c r="G197" i="2"/>
  <c r="F197" i="2"/>
  <c r="M196" i="2"/>
  <c r="L196" i="2"/>
  <c r="K196" i="2"/>
  <c r="J196" i="2"/>
  <c r="I196" i="2"/>
  <c r="H196" i="2"/>
  <c r="G196" i="2"/>
  <c r="F196" i="2"/>
  <c r="M195" i="2"/>
  <c r="L195" i="2"/>
  <c r="K195" i="2"/>
  <c r="J195" i="2"/>
  <c r="I195" i="2"/>
  <c r="H195" i="2"/>
  <c r="G195" i="2"/>
  <c r="F195" i="2"/>
  <c r="M194" i="2"/>
  <c r="L194" i="2"/>
  <c r="K194" i="2"/>
  <c r="J194" i="2"/>
  <c r="I194" i="2"/>
  <c r="H194" i="2"/>
  <c r="G194" i="2"/>
  <c r="F194" i="2"/>
  <c r="M193" i="2"/>
  <c r="L193" i="2"/>
  <c r="K193" i="2"/>
  <c r="J193" i="2"/>
  <c r="I193" i="2"/>
  <c r="H193" i="2"/>
  <c r="G193" i="2"/>
  <c r="F193" i="2"/>
  <c r="M192" i="2"/>
  <c r="L192" i="2"/>
  <c r="K192" i="2"/>
  <c r="J192" i="2"/>
  <c r="I192" i="2"/>
  <c r="H192" i="2"/>
  <c r="G192" i="2"/>
  <c r="F192" i="2"/>
  <c r="M191" i="2"/>
  <c r="L191" i="2"/>
  <c r="K191" i="2"/>
  <c r="J191" i="2"/>
  <c r="I191" i="2"/>
  <c r="H191" i="2"/>
  <c r="G191" i="2"/>
  <c r="F191" i="2"/>
  <c r="M190" i="2"/>
  <c r="L190" i="2"/>
  <c r="K190" i="2"/>
  <c r="J190" i="2"/>
  <c r="I190" i="2"/>
  <c r="H190" i="2"/>
  <c r="G190" i="2"/>
  <c r="F190" i="2"/>
  <c r="M189" i="2"/>
  <c r="L189" i="2"/>
  <c r="K189" i="2"/>
  <c r="J189" i="2"/>
  <c r="I189" i="2"/>
  <c r="H189" i="2"/>
  <c r="G189" i="2"/>
  <c r="F189" i="2"/>
  <c r="M188" i="2"/>
  <c r="L188" i="2"/>
  <c r="K188" i="2"/>
  <c r="J188" i="2"/>
  <c r="I188" i="2"/>
  <c r="H188" i="2"/>
  <c r="G188" i="2"/>
  <c r="F188" i="2"/>
  <c r="M187" i="2"/>
  <c r="L187" i="2"/>
  <c r="K187" i="2"/>
  <c r="J187" i="2"/>
  <c r="I187" i="2"/>
  <c r="H187" i="2"/>
  <c r="G187" i="2"/>
  <c r="F187" i="2"/>
  <c r="M186" i="2"/>
  <c r="L186" i="2"/>
  <c r="K186" i="2"/>
  <c r="J186" i="2"/>
  <c r="I186" i="2"/>
  <c r="H186" i="2"/>
  <c r="G186" i="2"/>
  <c r="F186" i="2"/>
  <c r="M185" i="2"/>
  <c r="L185" i="2"/>
  <c r="K185" i="2"/>
  <c r="J185" i="2"/>
  <c r="I185" i="2"/>
  <c r="H185" i="2"/>
  <c r="G185" i="2"/>
  <c r="F185" i="2"/>
  <c r="M184" i="2"/>
  <c r="L184" i="2"/>
  <c r="K184" i="2"/>
  <c r="J184" i="2"/>
  <c r="I184" i="2"/>
  <c r="H184" i="2"/>
  <c r="G184" i="2"/>
  <c r="F184" i="2"/>
  <c r="M183" i="2"/>
  <c r="L183" i="2"/>
  <c r="K183" i="2"/>
  <c r="J183" i="2"/>
  <c r="I183" i="2"/>
  <c r="H183" i="2"/>
  <c r="G183" i="2"/>
  <c r="F183" i="2"/>
  <c r="M182" i="2"/>
  <c r="L182" i="2"/>
  <c r="K182" i="2"/>
  <c r="J182" i="2"/>
  <c r="I182" i="2"/>
  <c r="H182" i="2"/>
  <c r="G182" i="2"/>
  <c r="F182" i="2"/>
  <c r="M181" i="2"/>
  <c r="L181" i="2"/>
  <c r="K181" i="2"/>
  <c r="J181" i="2"/>
  <c r="I181" i="2"/>
  <c r="H181" i="2"/>
  <c r="G181" i="2"/>
  <c r="F181" i="2"/>
  <c r="M180" i="2"/>
  <c r="L180" i="2"/>
  <c r="K180" i="2"/>
  <c r="J180" i="2"/>
  <c r="I180" i="2"/>
  <c r="H180" i="2"/>
  <c r="G180" i="2"/>
  <c r="F180" i="2"/>
  <c r="M179" i="2"/>
  <c r="L179" i="2"/>
  <c r="K179" i="2"/>
  <c r="J179" i="2"/>
  <c r="I179" i="2"/>
  <c r="H179" i="2"/>
  <c r="G179" i="2"/>
  <c r="F179" i="2"/>
  <c r="M178" i="2"/>
  <c r="L178" i="2"/>
  <c r="K178" i="2"/>
  <c r="J178" i="2"/>
  <c r="I178" i="2"/>
  <c r="H178" i="2"/>
  <c r="G178" i="2"/>
  <c r="F178" i="2"/>
  <c r="M177" i="2"/>
  <c r="L177" i="2"/>
  <c r="K177" i="2"/>
  <c r="J177" i="2"/>
  <c r="I177" i="2"/>
  <c r="H177" i="2"/>
  <c r="G177" i="2"/>
  <c r="F177" i="2"/>
  <c r="M176" i="2"/>
  <c r="L176" i="2"/>
  <c r="K176" i="2"/>
  <c r="J176" i="2"/>
  <c r="I176" i="2"/>
  <c r="H176" i="2"/>
  <c r="G176" i="2"/>
  <c r="F176" i="2"/>
  <c r="M175" i="2"/>
  <c r="L175" i="2"/>
  <c r="K175" i="2"/>
  <c r="J175" i="2"/>
  <c r="I175" i="2"/>
  <c r="H175" i="2"/>
  <c r="G175" i="2"/>
  <c r="F175" i="2"/>
  <c r="M174" i="2"/>
  <c r="L174" i="2"/>
  <c r="K174" i="2"/>
  <c r="J174" i="2"/>
  <c r="I174" i="2"/>
  <c r="H174" i="2"/>
  <c r="G174" i="2"/>
  <c r="F174" i="2"/>
  <c r="M173" i="2"/>
  <c r="L173" i="2"/>
  <c r="K173" i="2"/>
  <c r="J173" i="2"/>
  <c r="I173" i="2"/>
  <c r="H173" i="2"/>
  <c r="G173" i="2"/>
  <c r="F173" i="2"/>
  <c r="M172" i="2"/>
  <c r="L172" i="2"/>
  <c r="K172" i="2"/>
  <c r="J172" i="2"/>
  <c r="I172" i="2"/>
  <c r="H172" i="2"/>
  <c r="G172" i="2"/>
  <c r="F172" i="2"/>
  <c r="M171" i="2"/>
  <c r="L171" i="2"/>
  <c r="K171" i="2"/>
  <c r="J171" i="2"/>
  <c r="I171" i="2"/>
  <c r="H171" i="2"/>
  <c r="G171" i="2"/>
  <c r="F171" i="2"/>
  <c r="M170" i="2"/>
  <c r="L170" i="2"/>
  <c r="K170" i="2"/>
  <c r="J170" i="2"/>
  <c r="I170" i="2"/>
  <c r="H170" i="2"/>
  <c r="G170" i="2"/>
  <c r="F170" i="2"/>
  <c r="M169" i="2"/>
  <c r="L169" i="2"/>
  <c r="K169" i="2"/>
  <c r="J169" i="2"/>
  <c r="I169" i="2"/>
  <c r="H169" i="2"/>
  <c r="G169" i="2"/>
  <c r="F169" i="2"/>
  <c r="M168" i="2"/>
  <c r="L168" i="2"/>
  <c r="K168" i="2"/>
  <c r="J168" i="2"/>
  <c r="I168" i="2"/>
  <c r="H168" i="2"/>
  <c r="G168" i="2"/>
  <c r="F168" i="2"/>
  <c r="M167" i="2"/>
  <c r="L167" i="2"/>
  <c r="K167" i="2"/>
  <c r="J167" i="2"/>
  <c r="I167" i="2"/>
  <c r="H167" i="2"/>
  <c r="G167" i="2"/>
  <c r="F167" i="2"/>
  <c r="M166" i="2"/>
  <c r="L166" i="2"/>
  <c r="K166" i="2"/>
  <c r="J166" i="2"/>
  <c r="I166" i="2"/>
  <c r="H166" i="2"/>
  <c r="G166" i="2"/>
  <c r="F166" i="2"/>
  <c r="M165" i="2"/>
  <c r="L165" i="2"/>
  <c r="K165" i="2"/>
  <c r="J165" i="2"/>
  <c r="I165" i="2"/>
  <c r="H165" i="2"/>
  <c r="G165" i="2"/>
  <c r="F165" i="2"/>
  <c r="M164" i="2"/>
  <c r="L164" i="2"/>
  <c r="K164" i="2"/>
  <c r="J164" i="2"/>
  <c r="I164" i="2"/>
  <c r="H164" i="2"/>
  <c r="G164" i="2"/>
  <c r="F164" i="2"/>
  <c r="M163" i="2"/>
  <c r="L163" i="2"/>
  <c r="K163" i="2"/>
  <c r="J163" i="2"/>
  <c r="I163" i="2"/>
  <c r="H163" i="2"/>
  <c r="G163" i="2"/>
  <c r="F163" i="2"/>
  <c r="M162" i="2"/>
  <c r="L162" i="2"/>
  <c r="K162" i="2"/>
  <c r="J162" i="2"/>
  <c r="I162" i="2"/>
  <c r="H162" i="2"/>
  <c r="G162" i="2"/>
  <c r="F162" i="2"/>
  <c r="M161" i="2"/>
  <c r="L161" i="2"/>
  <c r="K161" i="2"/>
  <c r="J161" i="2"/>
  <c r="I161" i="2"/>
  <c r="H161" i="2"/>
  <c r="G161" i="2"/>
  <c r="F161" i="2"/>
  <c r="M160" i="2"/>
  <c r="L160" i="2"/>
  <c r="K160" i="2"/>
  <c r="J160" i="2"/>
  <c r="I160" i="2"/>
  <c r="H160" i="2"/>
  <c r="G160" i="2"/>
  <c r="F160" i="2"/>
  <c r="M159" i="2"/>
  <c r="L159" i="2"/>
  <c r="K159" i="2"/>
  <c r="J159" i="2"/>
  <c r="I159" i="2"/>
  <c r="H159" i="2"/>
  <c r="G159" i="2"/>
  <c r="F159" i="2"/>
  <c r="M158" i="2"/>
  <c r="L158" i="2"/>
  <c r="K158" i="2"/>
  <c r="J158" i="2"/>
  <c r="I158" i="2"/>
  <c r="H158" i="2"/>
  <c r="G158" i="2"/>
  <c r="F158" i="2"/>
  <c r="M157" i="2"/>
  <c r="L157" i="2"/>
  <c r="K157" i="2"/>
  <c r="J157" i="2"/>
  <c r="I157" i="2"/>
  <c r="H157" i="2"/>
  <c r="G157" i="2"/>
  <c r="F157" i="2"/>
  <c r="M156" i="2"/>
  <c r="L156" i="2"/>
  <c r="K156" i="2"/>
  <c r="J156" i="2"/>
  <c r="I156" i="2"/>
  <c r="H156" i="2"/>
  <c r="G156" i="2"/>
  <c r="F156" i="2"/>
  <c r="M155" i="2"/>
  <c r="L155" i="2"/>
  <c r="K155" i="2"/>
  <c r="J155" i="2"/>
  <c r="I155" i="2"/>
  <c r="H155" i="2"/>
  <c r="G155" i="2"/>
  <c r="F155" i="2"/>
  <c r="M154" i="2"/>
  <c r="L154" i="2"/>
  <c r="K154" i="2"/>
  <c r="J154" i="2"/>
  <c r="I154" i="2"/>
  <c r="H154" i="2"/>
  <c r="G154" i="2"/>
  <c r="F154" i="2"/>
  <c r="M153" i="2"/>
  <c r="L153" i="2"/>
  <c r="K153" i="2"/>
  <c r="J153" i="2"/>
  <c r="I153" i="2"/>
  <c r="H153" i="2"/>
  <c r="G153" i="2"/>
  <c r="F153" i="2"/>
  <c r="M152" i="2"/>
  <c r="L152" i="2"/>
  <c r="K152" i="2"/>
  <c r="J152" i="2"/>
  <c r="I152" i="2"/>
  <c r="H152" i="2"/>
  <c r="G152" i="2"/>
  <c r="F152" i="2"/>
  <c r="M151" i="2"/>
  <c r="L151" i="2"/>
  <c r="K151" i="2"/>
  <c r="J151" i="2"/>
  <c r="I151" i="2"/>
  <c r="H151" i="2"/>
  <c r="G151" i="2"/>
  <c r="F151" i="2"/>
  <c r="M150" i="2"/>
  <c r="L150" i="2"/>
  <c r="K150" i="2"/>
  <c r="J150" i="2"/>
  <c r="I150" i="2"/>
  <c r="H150" i="2"/>
  <c r="G150" i="2"/>
  <c r="F150" i="2"/>
  <c r="M149" i="2"/>
  <c r="L149" i="2"/>
  <c r="K149" i="2"/>
  <c r="J149" i="2"/>
  <c r="I149" i="2"/>
  <c r="H149" i="2"/>
  <c r="G149" i="2"/>
  <c r="F149" i="2"/>
  <c r="M148" i="2"/>
  <c r="L148" i="2"/>
  <c r="K148" i="2"/>
  <c r="J148" i="2"/>
  <c r="I148" i="2"/>
  <c r="H148" i="2"/>
  <c r="G148" i="2"/>
  <c r="F148" i="2"/>
  <c r="M147" i="2"/>
  <c r="L147" i="2"/>
  <c r="K147" i="2"/>
  <c r="J147" i="2"/>
  <c r="I147" i="2"/>
  <c r="H147" i="2"/>
  <c r="G147" i="2"/>
  <c r="F147" i="2"/>
  <c r="M146" i="2"/>
  <c r="L146" i="2"/>
  <c r="K146" i="2"/>
  <c r="J146" i="2"/>
  <c r="I146" i="2"/>
  <c r="H146" i="2"/>
  <c r="G146" i="2"/>
  <c r="F146" i="2"/>
  <c r="M145" i="2"/>
  <c r="L145" i="2"/>
  <c r="K145" i="2"/>
  <c r="J145" i="2"/>
  <c r="I145" i="2"/>
  <c r="H145" i="2"/>
  <c r="G145" i="2"/>
  <c r="F145" i="2"/>
  <c r="M144" i="2"/>
  <c r="L144" i="2"/>
  <c r="K144" i="2"/>
  <c r="J144" i="2"/>
  <c r="I144" i="2"/>
  <c r="H144" i="2"/>
  <c r="G144" i="2"/>
  <c r="F144" i="2"/>
  <c r="M143" i="2"/>
  <c r="L143" i="2"/>
  <c r="K143" i="2"/>
  <c r="J143" i="2"/>
  <c r="I143" i="2"/>
  <c r="H143" i="2"/>
  <c r="G143" i="2"/>
  <c r="F143" i="2"/>
  <c r="M142" i="2"/>
  <c r="L142" i="2"/>
  <c r="K142" i="2"/>
  <c r="J142" i="2"/>
  <c r="I142" i="2"/>
  <c r="H142" i="2"/>
  <c r="G142" i="2"/>
  <c r="F142" i="2"/>
  <c r="M141" i="2"/>
  <c r="L141" i="2"/>
  <c r="K141" i="2"/>
  <c r="J141" i="2"/>
  <c r="I141" i="2"/>
  <c r="H141" i="2"/>
  <c r="G141" i="2"/>
  <c r="F141" i="2"/>
  <c r="M140" i="2"/>
  <c r="L140" i="2"/>
  <c r="K140" i="2"/>
  <c r="J140" i="2"/>
  <c r="I140" i="2"/>
  <c r="H140" i="2"/>
  <c r="G140" i="2"/>
  <c r="F140" i="2"/>
  <c r="M139" i="2"/>
  <c r="L139" i="2"/>
  <c r="K139" i="2"/>
  <c r="J139" i="2"/>
  <c r="I139" i="2"/>
  <c r="H139" i="2"/>
  <c r="G139" i="2"/>
  <c r="F139" i="2"/>
  <c r="M138" i="2"/>
  <c r="L138" i="2"/>
  <c r="K138" i="2"/>
  <c r="J138" i="2"/>
  <c r="I138" i="2"/>
  <c r="H138" i="2"/>
  <c r="G138" i="2"/>
  <c r="F138" i="2"/>
  <c r="M137" i="2"/>
  <c r="L137" i="2"/>
  <c r="K137" i="2"/>
  <c r="J137" i="2"/>
  <c r="I137" i="2"/>
  <c r="H137" i="2"/>
  <c r="G137" i="2"/>
  <c r="F137" i="2"/>
  <c r="M136" i="2"/>
  <c r="L136" i="2"/>
  <c r="K136" i="2"/>
  <c r="J136" i="2"/>
  <c r="I136" i="2"/>
  <c r="H136" i="2"/>
  <c r="G136" i="2"/>
  <c r="F136" i="2"/>
  <c r="M135" i="2"/>
  <c r="L135" i="2"/>
  <c r="K135" i="2"/>
  <c r="J135" i="2"/>
  <c r="I135" i="2"/>
  <c r="H135" i="2"/>
  <c r="G135" i="2"/>
  <c r="F135" i="2"/>
  <c r="M134" i="2"/>
  <c r="L134" i="2"/>
  <c r="K134" i="2"/>
  <c r="J134" i="2"/>
  <c r="I134" i="2"/>
  <c r="H134" i="2"/>
  <c r="G134" i="2"/>
  <c r="F134" i="2"/>
  <c r="M133" i="2"/>
  <c r="L133" i="2"/>
  <c r="K133" i="2"/>
  <c r="J133" i="2"/>
  <c r="I133" i="2"/>
  <c r="H133" i="2"/>
  <c r="G133" i="2"/>
  <c r="F133" i="2"/>
  <c r="M132" i="2"/>
  <c r="L132" i="2"/>
  <c r="K132" i="2"/>
  <c r="J132" i="2"/>
  <c r="I132" i="2"/>
  <c r="H132" i="2"/>
  <c r="G132" i="2"/>
  <c r="F132" i="2"/>
  <c r="M131" i="2"/>
  <c r="L131" i="2"/>
  <c r="K131" i="2"/>
  <c r="J131" i="2"/>
  <c r="I131" i="2"/>
  <c r="H131" i="2"/>
  <c r="G131" i="2"/>
  <c r="F131" i="2"/>
  <c r="M130" i="2"/>
  <c r="L130" i="2"/>
  <c r="K130" i="2"/>
  <c r="J130" i="2"/>
  <c r="I130" i="2"/>
  <c r="H130" i="2"/>
  <c r="G130" i="2"/>
  <c r="F130" i="2"/>
  <c r="M129" i="2"/>
  <c r="L129" i="2"/>
  <c r="K129" i="2"/>
  <c r="J129" i="2"/>
  <c r="I129" i="2"/>
  <c r="H129" i="2"/>
  <c r="G129" i="2"/>
  <c r="F129" i="2"/>
  <c r="M128" i="2"/>
  <c r="L128" i="2"/>
  <c r="K128" i="2"/>
  <c r="J128" i="2"/>
  <c r="I128" i="2"/>
  <c r="H128" i="2"/>
  <c r="G128" i="2"/>
  <c r="F128" i="2"/>
  <c r="M127" i="2"/>
  <c r="L127" i="2"/>
  <c r="K127" i="2"/>
  <c r="J127" i="2"/>
  <c r="I127" i="2"/>
  <c r="H127" i="2"/>
  <c r="G127" i="2"/>
  <c r="F127" i="2"/>
  <c r="M126" i="2"/>
  <c r="L126" i="2"/>
  <c r="K126" i="2"/>
  <c r="J126" i="2"/>
  <c r="I126" i="2"/>
  <c r="H126" i="2"/>
  <c r="G126" i="2"/>
  <c r="F126" i="2"/>
  <c r="M125" i="2"/>
  <c r="L125" i="2"/>
  <c r="K125" i="2"/>
  <c r="J125" i="2"/>
  <c r="I125" i="2"/>
  <c r="H125" i="2"/>
  <c r="G125" i="2"/>
  <c r="F125" i="2"/>
  <c r="M124" i="2"/>
  <c r="L124" i="2"/>
  <c r="K124" i="2"/>
  <c r="J124" i="2"/>
  <c r="I124" i="2"/>
  <c r="H124" i="2"/>
  <c r="G124" i="2"/>
  <c r="F124" i="2"/>
  <c r="M123" i="2"/>
  <c r="L123" i="2"/>
  <c r="K123" i="2"/>
  <c r="J123" i="2"/>
  <c r="I123" i="2"/>
  <c r="H123" i="2"/>
  <c r="G123" i="2"/>
  <c r="F123" i="2"/>
  <c r="M122" i="2"/>
  <c r="L122" i="2"/>
  <c r="K122" i="2"/>
  <c r="J122" i="2"/>
  <c r="I122" i="2"/>
  <c r="H122" i="2"/>
  <c r="G122" i="2"/>
  <c r="F122" i="2"/>
  <c r="M121" i="2"/>
  <c r="L121" i="2"/>
  <c r="K121" i="2"/>
  <c r="J121" i="2"/>
  <c r="I121" i="2"/>
  <c r="H121" i="2"/>
  <c r="G121" i="2"/>
  <c r="F121" i="2"/>
  <c r="M120" i="2"/>
  <c r="L120" i="2"/>
  <c r="K120" i="2"/>
  <c r="J120" i="2"/>
  <c r="I120" i="2"/>
  <c r="H120" i="2"/>
  <c r="G120" i="2"/>
  <c r="F120" i="2"/>
  <c r="M119" i="2"/>
  <c r="L119" i="2"/>
  <c r="K119" i="2"/>
  <c r="J119" i="2"/>
  <c r="I119" i="2"/>
  <c r="H119" i="2"/>
  <c r="G119" i="2"/>
  <c r="F119" i="2"/>
  <c r="M118" i="2"/>
  <c r="L118" i="2"/>
  <c r="K118" i="2"/>
  <c r="J118" i="2"/>
  <c r="I118" i="2"/>
  <c r="H118" i="2"/>
  <c r="G118" i="2"/>
  <c r="F118" i="2"/>
  <c r="M117" i="2"/>
  <c r="L117" i="2"/>
  <c r="K117" i="2"/>
  <c r="J117" i="2"/>
  <c r="I117" i="2"/>
  <c r="H117" i="2"/>
  <c r="G117" i="2"/>
  <c r="F117" i="2"/>
  <c r="M116" i="2"/>
  <c r="L116" i="2"/>
  <c r="K116" i="2"/>
  <c r="J116" i="2"/>
  <c r="I116" i="2"/>
  <c r="H116" i="2"/>
  <c r="G116" i="2"/>
  <c r="F116" i="2"/>
  <c r="M115" i="2"/>
  <c r="L115" i="2"/>
  <c r="K115" i="2"/>
  <c r="J115" i="2"/>
  <c r="I115" i="2"/>
  <c r="H115" i="2"/>
  <c r="G115" i="2"/>
  <c r="F115" i="2"/>
  <c r="M114" i="2"/>
  <c r="L114" i="2"/>
  <c r="K114" i="2"/>
  <c r="J114" i="2"/>
  <c r="I114" i="2"/>
  <c r="H114" i="2"/>
  <c r="G114" i="2"/>
  <c r="F114" i="2"/>
  <c r="M113" i="2"/>
  <c r="L113" i="2"/>
  <c r="K113" i="2"/>
  <c r="J113" i="2"/>
  <c r="I113" i="2"/>
  <c r="H113" i="2"/>
  <c r="G113" i="2"/>
  <c r="F113" i="2"/>
  <c r="M112" i="2"/>
  <c r="L112" i="2"/>
  <c r="K112" i="2"/>
  <c r="J112" i="2"/>
  <c r="I112" i="2"/>
  <c r="H112" i="2"/>
  <c r="G112" i="2"/>
  <c r="F112" i="2"/>
  <c r="M111" i="2"/>
  <c r="L111" i="2"/>
  <c r="K111" i="2"/>
  <c r="J111" i="2"/>
  <c r="I111" i="2"/>
  <c r="H111" i="2"/>
  <c r="G111" i="2"/>
  <c r="F111" i="2"/>
  <c r="M110" i="2"/>
  <c r="L110" i="2"/>
  <c r="K110" i="2"/>
  <c r="J110" i="2"/>
  <c r="I110" i="2"/>
  <c r="H110" i="2"/>
  <c r="G110" i="2"/>
  <c r="F110" i="2"/>
  <c r="M109" i="2"/>
  <c r="L109" i="2"/>
  <c r="K109" i="2"/>
  <c r="J109" i="2"/>
  <c r="I109" i="2"/>
  <c r="H109" i="2"/>
  <c r="G109" i="2"/>
  <c r="F109" i="2"/>
  <c r="M108" i="2"/>
  <c r="L108" i="2"/>
  <c r="K108" i="2"/>
  <c r="J108" i="2"/>
  <c r="I108" i="2"/>
  <c r="H108" i="2"/>
  <c r="G108" i="2"/>
  <c r="F108" i="2"/>
  <c r="M107" i="2"/>
  <c r="L107" i="2"/>
  <c r="K107" i="2"/>
  <c r="J107" i="2"/>
  <c r="I107" i="2"/>
  <c r="H107" i="2"/>
  <c r="G107" i="2"/>
  <c r="F107" i="2"/>
  <c r="M106" i="2"/>
  <c r="L106" i="2"/>
  <c r="K106" i="2"/>
  <c r="J106" i="2"/>
  <c r="I106" i="2"/>
  <c r="H106" i="2"/>
  <c r="G106" i="2"/>
  <c r="F106" i="2"/>
  <c r="M105" i="2"/>
  <c r="L105" i="2"/>
  <c r="K105" i="2"/>
  <c r="J105" i="2"/>
  <c r="I105" i="2"/>
  <c r="H105" i="2"/>
  <c r="G105" i="2"/>
  <c r="F105" i="2"/>
  <c r="M104" i="2"/>
  <c r="L104" i="2"/>
  <c r="K104" i="2"/>
  <c r="J104" i="2"/>
  <c r="I104" i="2"/>
  <c r="H104" i="2"/>
  <c r="G104" i="2"/>
  <c r="F104" i="2"/>
  <c r="M103" i="2"/>
  <c r="L103" i="2"/>
  <c r="K103" i="2"/>
  <c r="J103" i="2"/>
  <c r="I103" i="2"/>
  <c r="H103" i="2"/>
  <c r="G103" i="2"/>
  <c r="F103" i="2"/>
  <c r="M102" i="2"/>
  <c r="L102" i="2"/>
  <c r="K102" i="2"/>
  <c r="J102" i="2"/>
  <c r="I102" i="2"/>
  <c r="H102" i="2"/>
  <c r="G102" i="2"/>
  <c r="F102" i="2"/>
  <c r="M101" i="2"/>
  <c r="L101" i="2"/>
  <c r="K101" i="2"/>
  <c r="J101" i="2"/>
  <c r="I101" i="2"/>
  <c r="H101" i="2"/>
  <c r="G101" i="2"/>
  <c r="F101" i="2"/>
  <c r="M100" i="2"/>
  <c r="L100" i="2"/>
  <c r="K100" i="2"/>
  <c r="J100" i="2"/>
  <c r="I100" i="2"/>
  <c r="H100" i="2"/>
  <c r="G100" i="2"/>
  <c r="F100" i="2"/>
  <c r="M99" i="2"/>
  <c r="L99" i="2"/>
  <c r="K99" i="2"/>
  <c r="J99" i="2"/>
  <c r="I99" i="2"/>
  <c r="H99" i="2"/>
  <c r="G99" i="2"/>
  <c r="F99" i="2"/>
  <c r="M98" i="2"/>
  <c r="L98" i="2"/>
  <c r="K98" i="2"/>
  <c r="J98" i="2"/>
  <c r="I98" i="2"/>
  <c r="H98" i="2"/>
  <c r="G98" i="2"/>
  <c r="F98" i="2"/>
  <c r="M97" i="2"/>
  <c r="L97" i="2"/>
  <c r="K97" i="2"/>
  <c r="J97" i="2"/>
  <c r="I97" i="2"/>
  <c r="H97" i="2"/>
  <c r="G97" i="2"/>
  <c r="F97" i="2"/>
  <c r="M96" i="2"/>
  <c r="L96" i="2"/>
  <c r="K96" i="2"/>
  <c r="J96" i="2"/>
  <c r="I96" i="2"/>
  <c r="H96" i="2"/>
  <c r="G96" i="2"/>
  <c r="F96" i="2"/>
  <c r="M95" i="2"/>
  <c r="L95" i="2"/>
  <c r="K95" i="2"/>
  <c r="J95" i="2"/>
  <c r="I95" i="2"/>
  <c r="H95" i="2"/>
  <c r="G95" i="2"/>
  <c r="F95" i="2"/>
  <c r="M94" i="2"/>
  <c r="L94" i="2"/>
  <c r="K94" i="2"/>
  <c r="J94" i="2"/>
  <c r="I94" i="2"/>
  <c r="H94" i="2"/>
  <c r="G94" i="2"/>
  <c r="F94" i="2"/>
  <c r="M93" i="2"/>
  <c r="L93" i="2"/>
  <c r="K93" i="2"/>
  <c r="J93" i="2"/>
  <c r="I93" i="2"/>
  <c r="H93" i="2"/>
  <c r="G93" i="2"/>
  <c r="F93" i="2"/>
  <c r="M92" i="2"/>
  <c r="L92" i="2"/>
  <c r="K92" i="2"/>
  <c r="J92" i="2"/>
  <c r="I92" i="2"/>
  <c r="H92" i="2"/>
  <c r="G92" i="2"/>
  <c r="F92" i="2"/>
  <c r="M91" i="2"/>
  <c r="L91" i="2"/>
  <c r="K91" i="2"/>
  <c r="J91" i="2"/>
  <c r="I91" i="2"/>
  <c r="H91" i="2"/>
  <c r="G91" i="2"/>
  <c r="F91" i="2"/>
  <c r="M90" i="2"/>
  <c r="L90" i="2"/>
  <c r="K90" i="2"/>
  <c r="J90" i="2"/>
  <c r="I90" i="2"/>
  <c r="H90" i="2"/>
  <c r="G90" i="2"/>
  <c r="F90" i="2"/>
  <c r="M89" i="2"/>
  <c r="L89" i="2"/>
  <c r="K89" i="2"/>
  <c r="J89" i="2"/>
  <c r="I89" i="2"/>
  <c r="H89" i="2"/>
  <c r="G89" i="2"/>
  <c r="F89" i="2"/>
  <c r="M88" i="2"/>
  <c r="L88" i="2"/>
  <c r="K88" i="2"/>
  <c r="J88" i="2"/>
  <c r="I88" i="2"/>
  <c r="H88" i="2"/>
  <c r="G88" i="2"/>
  <c r="F88" i="2"/>
  <c r="M87" i="2"/>
  <c r="L87" i="2"/>
  <c r="K87" i="2"/>
  <c r="J87" i="2"/>
  <c r="I87" i="2"/>
  <c r="H87" i="2"/>
  <c r="G87" i="2"/>
  <c r="F87" i="2"/>
  <c r="M86" i="2"/>
  <c r="L86" i="2"/>
  <c r="K86" i="2"/>
  <c r="J86" i="2"/>
  <c r="I86" i="2"/>
  <c r="H86" i="2"/>
  <c r="G86" i="2"/>
  <c r="F86" i="2"/>
  <c r="M85" i="2"/>
  <c r="L85" i="2"/>
  <c r="K85" i="2"/>
  <c r="J85" i="2"/>
  <c r="I85" i="2"/>
  <c r="H85" i="2"/>
  <c r="G85" i="2"/>
  <c r="F85" i="2"/>
  <c r="M84" i="2"/>
  <c r="L84" i="2"/>
  <c r="K84" i="2"/>
  <c r="J84" i="2"/>
  <c r="I84" i="2"/>
  <c r="H84" i="2"/>
  <c r="G84" i="2"/>
  <c r="F84" i="2"/>
  <c r="M83" i="2"/>
  <c r="L83" i="2"/>
  <c r="K83" i="2"/>
  <c r="J83" i="2"/>
  <c r="I83" i="2"/>
  <c r="H83" i="2"/>
  <c r="G83" i="2"/>
  <c r="F83" i="2"/>
  <c r="M82" i="2"/>
  <c r="L82" i="2"/>
  <c r="K82" i="2"/>
  <c r="J82" i="2"/>
  <c r="I82" i="2"/>
  <c r="H82" i="2"/>
  <c r="G82" i="2"/>
  <c r="F82" i="2"/>
  <c r="M81" i="2"/>
  <c r="L81" i="2"/>
  <c r="K81" i="2"/>
  <c r="J81" i="2"/>
  <c r="I81" i="2"/>
  <c r="H81" i="2"/>
  <c r="G81" i="2"/>
  <c r="F81" i="2"/>
  <c r="M80" i="2"/>
  <c r="L80" i="2"/>
  <c r="K80" i="2"/>
  <c r="J80" i="2"/>
  <c r="I80" i="2"/>
  <c r="H80" i="2"/>
  <c r="G80" i="2"/>
  <c r="F80" i="2"/>
  <c r="M79" i="2"/>
  <c r="L79" i="2"/>
  <c r="K79" i="2"/>
  <c r="J79" i="2"/>
  <c r="I79" i="2"/>
  <c r="H79" i="2"/>
  <c r="G79" i="2"/>
  <c r="F79" i="2"/>
  <c r="M78" i="2"/>
  <c r="L78" i="2"/>
  <c r="K78" i="2"/>
  <c r="J78" i="2"/>
  <c r="I78" i="2"/>
  <c r="H78" i="2"/>
  <c r="G78" i="2"/>
  <c r="F78" i="2"/>
  <c r="M77" i="2"/>
  <c r="L77" i="2"/>
  <c r="K77" i="2"/>
  <c r="J77" i="2"/>
  <c r="I77" i="2"/>
  <c r="H77" i="2"/>
  <c r="G77" i="2"/>
  <c r="F77" i="2"/>
  <c r="M76" i="2"/>
  <c r="L76" i="2"/>
  <c r="K76" i="2"/>
  <c r="J76" i="2"/>
  <c r="I76" i="2"/>
  <c r="H76" i="2"/>
  <c r="G76" i="2"/>
  <c r="F76" i="2"/>
  <c r="M75" i="2"/>
  <c r="L75" i="2"/>
  <c r="K75" i="2"/>
  <c r="J75" i="2"/>
  <c r="I75" i="2"/>
  <c r="H75" i="2"/>
  <c r="G75" i="2"/>
  <c r="F75" i="2"/>
  <c r="M74" i="2"/>
  <c r="L74" i="2"/>
  <c r="K74" i="2"/>
  <c r="J74" i="2"/>
  <c r="I74" i="2"/>
  <c r="H74" i="2"/>
  <c r="G74" i="2"/>
  <c r="F74" i="2"/>
  <c r="M73" i="2"/>
  <c r="L73" i="2"/>
  <c r="K73" i="2"/>
  <c r="J73" i="2"/>
  <c r="I73" i="2"/>
  <c r="H73" i="2"/>
  <c r="G73" i="2"/>
  <c r="F73" i="2"/>
  <c r="M72" i="2"/>
  <c r="L72" i="2"/>
  <c r="K72" i="2"/>
  <c r="J72" i="2"/>
  <c r="I72" i="2"/>
  <c r="H72" i="2"/>
  <c r="G72" i="2"/>
  <c r="F72" i="2"/>
  <c r="M71" i="2"/>
  <c r="L71" i="2"/>
  <c r="K71" i="2"/>
  <c r="J71" i="2"/>
  <c r="I71" i="2"/>
  <c r="H71" i="2"/>
  <c r="G71" i="2"/>
  <c r="F71" i="2"/>
  <c r="M70" i="2"/>
  <c r="L70" i="2"/>
  <c r="K70" i="2"/>
  <c r="J70" i="2"/>
  <c r="I70" i="2"/>
  <c r="H70" i="2"/>
  <c r="G70" i="2"/>
  <c r="F70" i="2"/>
  <c r="M69" i="2"/>
  <c r="L69" i="2"/>
  <c r="K69" i="2"/>
  <c r="J69" i="2"/>
  <c r="I69" i="2"/>
  <c r="H69" i="2"/>
  <c r="G69" i="2"/>
  <c r="F69" i="2"/>
  <c r="M68" i="2"/>
  <c r="L68" i="2"/>
  <c r="K68" i="2"/>
  <c r="J68" i="2"/>
  <c r="I68" i="2"/>
  <c r="H68" i="2"/>
  <c r="G68" i="2"/>
  <c r="F68" i="2"/>
  <c r="M67" i="2"/>
  <c r="L67" i="2"/>
  <c r="K67" i="2"/>
  <c r="J67" i="2"/>
  <c r="I67" i="2"/>
  <c r="H67" i="2"/>
  <c r="G67" i="2"/>
  <c r="F67" i="2"/>
  <c r="M66" i="2"/>
  <c r="L66" i="2"/>
  <c r="K66" i="2"/>
  <c r="J66" i="2"/>
  <c r="I66" i="2"/>
  <c r="H66" i="2"/>
  <c r="G66" i="2"/>
  <c r="F66" i="2"/>
  <c r="M65" i="2"/>
  <c r="L65" i="2"/>
  <c r="K65" i="2"/>
  <c r="J65" i="2"/>
  <c r="I65" i="2"/>
  <c r="H65" i="2"/>
  <c r="G65" i="2"/>
  <c r="F65" i="2"/>
  <c r="M64" i="2"/>
  <c r="L64" i="2"/>
  <c r="K64" i="2"/>
  <c r="J64" i="2"/>
  <c r="I64" i="2"/>
  <c r="H64" i="2"/>
  <c r="G64" i="2"/>
  <c r="F64" i="2"/>
  <c r="M63" i="2"/>
  <c r="L63" i="2"/>
  <c r="K63" i="2"/>
  <c r="J63" i="2"/>
  <c r="I63" i="2"/>
  <c r="H63" i="2"/>
  <c r="G63" i="2"/>
  <c r="F63" i="2"/>
  <c r="M62" i="2"/>
  <c r="L62" i="2"/>
  <c r="K62" i="2"/>
  <c r="J62" i="2"/>
  <c r="I62" i="2"/>
  <c r="H62" i="2"/>
  <c r="G62" i="2"/>
  <c r="F62" i="2"/>
  <c r="M61" i="2"/>
  <c r="L61" i="2"/>
  <c r="K61" i="2"/>
  <c r="J61" i="2"/>
  <c r="I61" i="2"/>
  <c r="H61" i="2"/>
  <c r="G61" i="2"/>
  <c r="F61" i="2"/>
  <c r="M60" i="2"/>
  <c r="L60" i="2"/>
  <c r="K60" i="2"/>
  <c r="J60" i="2"/>
  <c r="I60" i="2"/>
  <c r="H60" i="2"/>
  <c r="G60" i="2"/>
  <c r="F60" i="2"/>
  <c r="M59" i="2"/>
  <c r="L59" i="2"/>
  <c r="K59" i="2"/>
  <c r="J59" i="2"/>
  <c r="I59" i="2"/>
  <c r="H59" i="2"/>
  <c r="G59" i="2"/>
  <c r="F59" i="2"/>
  <c r="M58" i="2"/>
  <c r="L58" i="2"/>
  <c r="K58" i="2"/>
  <c r="J58" i="2"/>
  <c r="I58" i="2"/>
  <c r="H58" i="2"/>
  <c r="G58" i="2"/>
  <c r="F58" i="2"/>
  <c r="M57" i="2"/>
  <c r="L57" i="2"/>
  <c r="K57" i="2"/>
  <c r="J57" i="2"/>
  <c r="I57" i="2"/>
  <c r="H57" i="2"/>
  <c r="G57" i="2"/>
  <c r="F57" i="2"/>
  <c r="M56" i="2"/>
  <c r="L56" i="2"/>
  <c r="K56" i="2"/>
  <c r="J56" i="2"/>
  <c r="I56" i="2"/>
  <c r="H56" i="2"/>
  <c r="G56" i="2"/>
  <c r="F56" i="2"/>
  <c r="M55" i="2"/>
  <c r="L55" i="2"/>
  <c r="K55" i="2"/>
  <c r="J55" i="2"/>
  <c r="I55" i="2"/>
  <c r="H55" i="2"/>
  <c r="G55" i="2"/>
  <c r="F55" i="2"/>
  <c r="M54" i="2"/>
  <c r="L54" i="2"/>
  <c r="K54" i="2"/>
  <c r="J54" i="2"/>
  <c r="I54" i="2"/>
  <c r="H54" i="2"/>
  <c r="G54" i="2"/>
  <c r="F54" i="2"/>
  <c r="M53" i="2"/>
  <c r="L53" i="2"/>
  <c r="K53" i="2"/>
  <c r="J53" i="2"/>
  <c r="I53" i="2"/>
  <c r="H53" i="2"/>
  <c r="G53" i="2"/>
  <c r="F53" i="2"/>
  <c r="M52" i="2"/>
  <c r="L52" i="2"/>
  <c r="K52" i="2"/>
  <c r="J52" i="2"/>
  <c r="I52" i="2"/>
  <c r="H52" i="2"/>
  <c r="G52" i="2"/>
  <c r="F52" i="2"/>
  <c r="M51" i="2"/>
  <c r="L51" i="2"/>
  <c r="K51" i="2"/>
  <c r="J51" i="2"/>
  <c r="I51" i="2"/>
  <c r="H51" i="2"/>
  <c r="G51" i="2"/>
  <c r="F51" i="2"/>
  <c r="M50" i="2"/>
  <c r="L50" i="2"/>
  <c r="K50" i="2"/>
  <c r="J50" i="2"/>
  <c r="I50" i="2"/>
  <c r="H50" i="2"/>
  <c r="G50" i="2"/>
  <c r="F50" i="2"/>
  <c r="M49" i="2"/>
  <c r="L49" i="2"/>
  <c r="K49" i="2"/>
  <c r="J49" i="2"/>
  <c r="I49" i="2"/>
  <c r="H49" i="2"/>
  <c r="G49" i="2"/>
  <c r="F49" i="2"/>
  <c r="M48" i="2"/>
  <c r="L48" i="2"/>
  <c r="K48" i="2"/>
  <c r="J48" i="2"/>
  <c r="I48" i="2"/>
  <c r="H48" i="2"/>
  <c r="G48" i="2"/>
  <c r="F48" i="2"/>
  <c r="M47" i="2"/>
  <c r="L47" i="2"/>
  <c r="K47" i="2"/>
  <c r="J47" i="2"/>
  <c r="I47" i="2"/>
  <c r="H47" i="2"/>
  <c r="G47" i="2"/>
  <c r="F47" i="2"/>
  <c r="M46" i="2"/>
  <c r="L46" i="2"/>
  <c r="K46" i="2"/>
  <c r="J46" i="2"/>
  <c r="I46" i="2"/>
  <c r="H46" i="2"/>
  <c r="G46" i="2"/>
  <c r="F46" i="2"/>
  <c r="M45" i="2"/>
  <c r="L45" i="2"/>
  <c r="K45" i="2"/>
  <c r="J45" i="2"/>
  <c r="I45" i="2"/>
  <c r="H45" i="2"/>
  <c r="G45" i="2"/>
  <c r="F45" i="2"/>
  <c r="M44" i="2"/>
  <c r="L44" i="2"/>
  <c r="K44" i="2"/>
  <c r="J44" i="2"/>
  <c r="I44" i="2"/>
  <c r="H44" i="2"/>
  <c r="G44" i="2"/>
  <c r="F44" i="2"/>
  <c r="M43" i="2"/>
  <c r="L43" i="2"/>
  <c r="K43" i="2"/>
  <c r="J43" i="2"/>
  <c r="I43" i="2"/>
  <c r="H43" i="2"/>
  <c r="G43" i="2"/>
  <c r="F43" i="2"/>
  <c r="M42" i="2"/>
  <c r="L42" i="2"/>
  <c r="K42" i="2"/>
  <c r="J42" i="2"/>
  <c r="I42" i="2"/>
  <c r="H42" i="2"/>
  <c r="G42" i="2"/>
  <c r="F42" i="2"/>
  <c r="M41" i="2"/>
  <c r="L41" i="2"/>
  <c r="K41" i="2"/>
  <c r="J41" i="2"/>
  <c r="I41" i="2"/>
  <c r="H41" i="2"/>
  <c r="G41" i="2"/>
  <c r="F41" i="2"/>
  <c r="M40" i="2"/>
  <c r="L40" i="2"/>
  <c r="K40" i="2"/>
  <c r="J40" i="2"/>
  <c r="I40" i="2"/>
  <c r="H40" i="2"/>
  <c r="G40" i="2"/>
  <c r="F40" i="2"/>
  <c r="M39" i="2"/>
  <c r="L39" i="2"/>
  <c r="K39" i="2"/>
  <c r="J39" i="2"/>
  <c r="I39" i="2"/>
  <c r="H39" i="2"/>
  <c r="G39" i="2"/>
  <c r="F39" i="2"/>
  <c r="M38" i="2"/>
  <c r="L38" i="2"/>
  <c r="K38" i="2"/>
  <c r="J38" i="2"/>
  <c r="I38" i="2"/>
  <c r="H38" i="2"/>
  <c r="G38" i="2"/>
  <c r="F38" i="2"/>
  <c r="M37" i="2"/>
  <c r="L37" i="2"/>
  <c r="K37" i="2"/>
  <c r="J37" i="2"/>
  <c r="I37" i="2"/>
  <c r="H37" i="2"/>
  <c r="G37" i="2"/>
  <c r="F37" i="2"/>
  <c r="M36" i="2"/>
  <c r="L36" i="2"/>
  <c r="K36" i="2"/>
  <c r="J36" i="2"/>
  <c r="I36" i="2"/>
  <c r="H36" i="2"/>
  <c r="G36" i="2"/>
  <c r="F36" i="2"/>
  <c r="M35" i="2"/>
  <c r="L35" i="2"/>
  <c r="K35" i="2"/>
  <c r="J35" i="2"/>
  <c r="I35" i="2"/>
  <c r="H35" i="2"/>
  <c r="G35" i="2"/>
  <c r="F35" i="2"/>
  <c r="M34" i="2"/>
  <c r="L34" i="2"/>
  <c r="K34" i="2"/>
  <c r="J34" i="2"/>
  <c r="I34" i="2"/>
  <c r="H34" i="2"/>
  <c r="G34" i="2"/>
  <c r="F34" i="2"/>
  <c r="M33" i="2"/>
  <c r="L33" i="2"/>
  <c r="K33" i="2"/>
  <c r="J33" i="2"/>
  <c r="I33" i="2"/>
  <c r="H33" i="2"/>
  <c r="G33" i="2"/>
  <c r="F33" i="2"/>
  <c r="M32" i="2"/>
  <c r="L32" i="2"/>
  <c r="K32" i="2"/>
  <c r="J32" i="2"/>
  <c r="I32" i="2"/>
  <c r="H32" i="2"/>
  <c r="G32" i="2"/>
  <c r="F32" i="2"/>
  <c r="M31" i="2"/>
  <c r="L31" i="2"/>
  <c r="K31" i="2"/>
  <c r="J31" i="2"/>
  <c r="I31" i="2"/>
  <c r="H31" i="2"/>
  <c r="G31" i="2"/>
  <c r="F31" i="2"/>
  <c r="M30" i="2"/>
  <c r="L30" i="2"/>
  <c r="K30" i="2"/>
  <c r="J30" i="2"/>
  <c r="I30" i="2"/>
  <c r="H30" i="2"/>
  <c r="G30" i="2"/>
  <c r="F30" i="2"/>
  <c r="M29" i="2"/>
  <c r="L29" i="2"/>
  <c r="K29" i="2"/>
  <c r="J29" i="2"/>
  <c r="I29" i="2"/>
  <c r="H29" i="2"/>
  <c r="G29" i="2"/>
  <c r="F29" i="2"/>
  <c r="M28" i="2"/>
  <c r="L28" i="2"/>
  <c r="K28" i="2"/>
  <c r="J28" i="2"/>
  <c r="I28" i="2"/>
  <c r="H28" i="2"/>
  <c r="G28" i="2"/>
  <c r="F28" i="2"/>
  <c r="M27" i="2"/>
  <c r="L27" i="2"/>
  <c r="K27" i="2"/>
  <c r="J27" i="2"/>
  <c r="I27" i="2"/>
  <c r="H27" i="2"/>
  <c r="G27" i="2"/>
  <c r="F27" i="2"/>
  <c r="M26" i="2"/>
  <c r="L26" i="2"/>
  <c r="K26" i="2"/>
  <c r="J26" i="2"/>
  <c r="I26" i="2"/>
  <c r="H26" i="2"/>
  <c r="G26" i="2"/>
  <c r="F26" i="2"/>
  <c r="M25" i="2"/>
  <c r="L25" i="2"/>
  <c r="K25" i="2"/>
  <c r="J25" i="2"/>
  <c r="I25" i="2"/>
  <c r="H25" i="2"/>
  <c r="G25" i="2"/>
  <c r="F25" i="2"/>
  <c r="M24" i="2"/>
  <c r="L24" i="2"/>
  <c r="K24" i="2"/>
  <c r="J24" i="2"/>
  <c r="I24" i="2"/>
  <c r="H24" i="2"/>
  <c r="G24" i="2"/>
  <c r="F24" i="2"/>
  <c r="M23" i="2"/>
  <c r="L23" i="2"/>
  <c r="K23" i="2"/>
  <c r="J23" i="2"/>
  <c r="I23" i="2"/>
  <c r="H23" i="2"/>
  <c r="G23" i="2"/>
  <c r="F23" i="2"/>
  <c r="M22" i="2"/>
  <c r="L22" i="2"/>
  <c r="K22" i="2"/>
  <c r="J22" i="2"/>
  <c r="I22" i="2"/>
  <c r="H22" i="2"/>
  <c r="G22" i="2"/>
  <c r="F22" i="2"/>
  <c r="M21" i="2"/>
  <c r="L21" i="2"/>
  <c r="K21" i="2"/>
  <c r="J21" i="2"/>
  <c r="I21" i="2"/>
  <c r="H21" i="2"/>
  <c r="G21" i="2"/>
  <c r="F21" i="2"/>
  <c r="M20" i="2"/>
  <c r="L20" i="2"/>
  <c r="K20" i="2"/>
  <c r="J20" i="2"/>
  <c r="I20" i="2"/>
  <c r="H20" i="2"/>
  <c r="G20" i="2"/>
  <c r="F20" i="2"/>
  <c r="M19" i="2"/>
  <c r="L19" i="2"/>
  <c r="K19" i="2"/>
  <c r="J19" i="2"/>
  <c r="I19" i="2"/>
  <c r="H19" i="2"/>
  <c r="G19" i="2"/>
  <c r="F19" i="2"/>
  <c r="M18" i="2"/>
  <c r="L18" i="2"/>
  <c r="K18" i="2"/>
  <c r="J18" i="2"/>
  <c r="I18" i="2"/>
  <c r="H18" i="2"/>
  <c r="G18" i="2"/>
  <c r="F18" i="2"/>
  <c r="M17" i="2"/>
  <c r="L17" i="2"/>
  <c r="K17" i="2"/>
  <c r="J17" i="2"/>
  <c r="I17" i="2"/>
  <c r="H17" i="2"/>
  <c r="G17" i="2"/>
  <c r="F17" i="2"/>
  <c r="M16" i="2"/>
  <c r="L16" i="2"/>
  <c r="K16" i="2"/>
  <c r="J16" i="2"/>
  <c r="I16" i="2"/>
  <c r="H16" i="2"/>
  <c r="G16" i="2"/>
  <c r="F16" i="2"/>
  <c r="M15" i="2"/>
  <c r="L15" i="2"/>
  <c r="K15" i="2"/>
  <c r="J15" i="2"/>
  <c r="I15" i="2"/>
  <c r="H15" i="2"/>
  <c r="G15" i="2"/>
  <c r="F15" i="2"/>
  <c r="M14" i="2"/>
  <c r="L14" i="2"/>
  <c r="K14" i="2"/>
  <c r="J14" i="2"/>
  <c r="I14" i="2"/>
  <c r="H14" i="2"/>
  <c r="G14" i="2"/>
  <c r="F14" i="2"/>
  <c r="M13" i="2"/>
  <c r="L13" i="2"/>
  <c r="K13" i="2"/>
  <c r="J13" i="2"/>
  <c r="I13" i="2"/>
  <c r="H13" i="2"/>
  <c r="G13" i="2"/>
  <c r="F13" i="2"/>
  <c r="M12" i="2"/>
  <c r="L12" i="2"/>
  <c r="K12" i="2"/>
  <c r="J12" i="2"/>
  <c r="I12" i="2"/>
  <c r="H12" i="2"/>
  <c r="G12" i="2"/>
  <c r="F12" i="2"/>
  <c r="M11" i="2"/>
  <c r="L11" i="2"/>
  <c r="K11" i="2"/>
  <c r="J11" i="2"/>
  <c r="I11" i="2"/>
  <c r="H11" i="2"/>
  <c r="G11" i="2"/>
  <c r="F11" i="2"/>
  <c r="M10" i="2"/>
  <c r="L10" i="2"/>
  <c r="K10" i="2"/>
  <c r="J10" i="2"/>
  <c r="I10" i="2"/>
  <c r="H10" i="2"/>
  <c r="G10" i="2"/>
  <c r="F10" i="2"/>
  <c r="M9" i="2"/>
  <c r="L9" i="2"/>
  <c r="K9" i="2"/>
  <c r="J9" i="2"/>
  <c r="I9" i="2"/>
  <c r="H9" i="2"/>
  <c r="G9" i="2"/>
  <c r="F9" i="2"/>
  <c r="M8" i="2"/>
  <c r="L8" i="2"/>
  <c r="K8" i="2"/>
  <c r="J8" i="2"/>
  <c r="I8" i="2"/>
  <c r="H8" i="2"/>
  <c r="G8" i="2"/>
  <c r="F8" i="2"/>
  <c r="M7" i="2"/>
  <c r="L7" i="2"/>
  <c r="K7" i="2"/>
  <c r="J7" i="2"/>
  <c r="I7" i="2"/>
  <c r="H7" i="2"/>
  <c r="G7" i="2"/>
  <c r="F7" i="2"/>
  <c r="M6" i="2"/>
  <c r="L6" i="2"/>
  <c r="K6" i="2"/>
  <c r="J6" i="2"/>
  <c r="I6" i="2"/>
  <c r="H6" i="2"/>
  <c r="G6" i="2"/>
  <c r="F6" i="2"/>
  <c r="M5" i="2"/>
  <c r="L5" i="2"/>
  <c r="K5" i="2"/>
  <c r="J5" i="2"/>
  <c r="I5" i="2"/>
  <c r="H5" i="2"/>
  <c r="G5" i="2"/>
  <c r="F5" i="2"/>
  <c r="M4" i="2"/>
  <c r="L4" i="2"/>
  <c r="K4" i="2"/>
  <c r="J4" i="2"/>
  <c r="I4" i="2"/>
  <c r="H4" i="2"/>
  <c r="G4" i="2"/>
  <c r="F4" i="2"/>
  <c r="M3" i="2"/>
  <c r="L3" i="2"/>
  <c r="K3" i="2"/>
  <c r="J3" i="2"/>
  <c r="I3" i="2"/>
  <c r="H3" i="2"/>
  <c r="G3" i="2"/>
  <c r="F3" i="2"/>
  <c r="M2" i="2"/>
  <c r="L2" i="2"/>
  <c r="K2" i="2"/>
  <c r="J2" i="2"/>
  <c r="I2" i="2"/>
  <c r="H2" i="2"/>
  <c r="G2" i="2"/>
  <c r="F2" i="2"/>
  <c r="S11" i="11" l="1"/>
  <c r="S11" i="9"/>
  <c r="G13" i="11"/>
  <c r="G13" i="9"/>
  <c r="O13" i="11"/>
  <c r="O13" i="9"/>
  <c r="P15" i="11"/>
  <c r="P15" i="9"/>
  <c r="M17" i="11"/>
  <c r="M17" i="9"/>
  <c r="J19" i="11"/>
  <c r="J19" i="9"/>
  <c r="R19" i="11"/>
  <c r="R19" i="9"/>
  <c r="O21" i="11"/>
  <c r="O21" i="9"/>
  <c r="L23" i="11"/>
  <c r="L23" i="9"/>
  <c r="I25" i="11"/>
  <c r="I25" i="9"/>
  <c r="U25" i="11"/>
  <c r="U25" i="9"/>
  <c r="R27" i="11"/>
  <c r="R27" i="9"/>
  <c r="O29" i="11"/>
  <c r="O29" i="9"/>
  <c r="L31" i="11"/>
  <c r="L31" i="9"/>
  <c r="I33" i="11"/>
  <c r="I33" i="9"/>
  <c r="U33" i="11"/>
  <c r="U33" i="9"/>
  <c r="G37" i="11"/>
  <c r="G37" i="9"/>
  <c r="S37" i="11"/>
  <c r="S37" i="9"/>
  <c r="P39" i="11"/>
  <c r="P39" i="9"/>
  <c r="M41" i="11"/>
  <c r="M41" i="9"/>
  <c r="J43" i="11"/>
  <c r="J43" i="9"/>
  <c r="G45" i="11"/>
  <c r="G45" i="9"/>
  <c r="S45" i="11"/>
  <c r="S45" i="9"/>
  <c r="P47" i="11"/>
  <c r="P47" i="9"/>
  <c r="M49" i="11"/>
  <c r="M49" i="9"/>
  <c r="J51" i="11"/>
  <c r="J51" i="9"/>
  <c r="K53" i="11"/>
  <c r="K53" i="9"/>
  <c r="S53" i="11"/>
  <c r="S53" i="9"/>
  <c r="P55" i="11"/>
  <c r="P55" i="9"/>
  <c r="M57" i="11"/>
  <c r="M57" i="9"/>
  <c r="Q57" i="11"/>
  <c r="Q57" i="9"/>
  <c r="U57" i="11"/>
  <c r="U57" i="9"/>
  <c r="J59" i="11"/>
  <c r="J59" i="9"/>
  <c r="N59" i="11"/>
  <c r="N59" i="9"/>
  <c r="R59" i="11"/>
  <c r="R59" i="9"/>
  <c r="G61" i="11"/>
  <c r="G61" i="9"/>
  <c r="K61" i="11"/>
  <c r="K61" i="9"/>
  <c r="O61" i="11"/>
  <c r="O61" i="9"/>
  <c r="S61" i="11"/>
  <c r="S61" i="9"/>
  <c r="H63" i="11"/>
  <c r="H63" i="9"/>
  <c r="L63" i="11"/>
  <c r="L63" i="9"/>
  <c r="P63" i="11"/>
  <c r="P63" i="9"/>
  <c r="T63" i="11"/>
  <c r="T63" i="9"/>
  <c r="I65" i="11"/>
  <c r="I65" i="9"/>
  <c r="M65" i="11"/>
  <c r="M65" i="9"/>
  <c r="Q65" i="11"/>
  <c r="Q65" i="9"/>
  <c r="U65" i="11"/>
  <c r="U65" i="9"/>
  <c r="J67" i="11"/>
  <c r="J67" i="9"/>
  <c r="N67" i="11"/>
  <c r="N67" i="9"/>
  <c r="R67" i="11"/>
  <c r="R67" i="9"/>
  <c r="G69" i="11"/>
  <c r="G69" i="9"/>
  <c r="K69" i="11"/>
  <c r="K69" i="9"/>
  <c r="O69" i="11"/>
  <c r="O69" i="9"/>
  <c r="S69" i="11"/>
  <c r="S69" i="9"/>
  <c r="H71" i="11"/>
  <c r="H71" i="9"/>
  <c r="L71" i="11"/>
  <c r="L71" i="9"/>
  <c r="P71" i="11"/>
  <c r="P71" i="9"/>
  <c r="T71" i="11"/>
  <c r="T71" i="9"/>
  <c r="I73" i="11"/>
  <c r="I73" i="9"/>
  <c r="M73" i="11"/>
  <c r="M73" i="9"/>
  <c r="Q73" i="11"/>
  <c r="Q73" i="9"/>
  <c r="U73" i="11"/>
  <c r="U73" i="9"/>
  <c r="J75" i="11"/>
  <c r="J75" i="9"/>
  <c r="N75" i="11"/>
  <c r="N75" i="9"/>
  <c r="R75" i="11"/>
  <c r="R75" i="9"/>
  <c r="G77" i="11"/>
  <c r="G77" i="9"/>
  <c r="K77" i="11"/>
  <c r="K77" i="9"/>
  <c r="O77" i="11"/>
  <c r="O77" i="9"/>
  <c r="S77" i="11"/>
  <c r="S77" i="9"/>
  <c r="H79" i="11"/>
  <c r="H79" i="9"/>
  <c r="L79" i="11"/>
  <c r="L79" i="9"/>
  <c r="P79" i="11"/>
  <c r="P79" i="9"/>
  <c r="T79" i="11"/>
  <c r="T79" i="9"/>
  <c r="I81" i="11"/>
  <c r="I81" i="9"/>
  <c r="M81" i="11"/>
  <c r="M81" i="9"/>
  <c r="Q81" i="11"/>
  <c r="Q81" i="9"/>
  <c r="U81" i="11"/>
  <c r="U81" i="9"/>
  <c r="J83" i="11"/>
  <c r="J83" i="9"/>
  <c r="N83" i="11"/>
  <c r="N83" i="9"/>
  <c r="R83" i="11"/>
  <c r="R83" i="9"/>
  <c r="G85" i="11"/>
  <c r="G85" i="9"/>
  <c r="K85" i="11"/>
  <c r="K85" i="9"/>
  <c r="O85" i="11"/>
  <c r="O85" i="9"/>
  <c r="S85" i="11"/>
  <c r="S85" i="9"/>
  <c r="H87" i="11"/>
  <c r="H87" i="9"/>
  <c r="L87" i="11"/>
  <c r="L87" i="9"/>
  <c r="P87" i="11"/>
  <c r="P87" i="9"/>
  <c r="T87" i="11"/>
  <c r="T87" i="9"/>
  <c r="I89" i="11"/>
  <c r="I89" i="9"/>
  <c r="M89" i="11"/>
  <c r="M89" i="9"/>
  <c r="Q89" i="11"/>
  <c r="Q89" i="9"/>
  <c r="U89" i="11"/>
  <c r="U89" i="9"/>
  <c r="J91" i="11"/>
  <c r="J91" i="9"/>
  <c r="N91" i="11"/>
  <c r="N91" i="9"/>
  <c r="R91" i="11"/>
  <c r="R91" i="9"/>
  <c r="G93" i="11"/>
  <c r="G93" i="9"/>
  <c r="K93" i="11"/>
  <c r="K93" i="9"/>
  <c r="O93" i="11"/>
  <c r="O93" i="9"/>
  <c r="S93" i="11"/>
  <c r="S93" i="9"/>
  <c r="H95" i="11"/>
  <c r="H95" i="9"/>
  <c r="L95" i="11"/>
  <c r="L95" i="9"/>
  <c r="P95" i="11"/>
  <c r="P95" i="9"/>
  <c r="T95" i="11"/>
  <c r="T95" i="9"/>
  <c r="I97" i="11"/>
  <c r="I97" i="9"/>
  <c r="M97" i="11"/>
  <c r="M97" i="9"/>
  <c r="Q97" i="11"/>
  <c r="Q97" i="9"/>
  <c r="U97" i="11"/>
  <c r="U97" i="9"/>
  <c r="J99" i="11"/>
  <c r="J99" i="9"/>
  <c r="N99" i="11"/>
  <c r="N99" i="9"/>
  <c r="R99" i="11"/>
  <c r="R99" i="9"/>
  <c r="G101" i="11"/>
  <c r="G101" i="9"/>
  <c r="K101" i="11"/>
  <c r="K101" i="9"/>
  <c r="O101" i="11"/>
  <c r="O101" i="9"/>
  <c r="S101" i="11"/>
  <c r="S101" i="9"/>
  <c r="H103" i="11"/>
  <c r="H103" i="9"/>
  <c r="L103" i="11"/>
  <c r="L103" i="9"/>
  <c r="P103" i="11"/>
  <c r="P103" i="9"/>
  <c r="T103" i="11"/>
  <c r="T103" i="9"/>
  <c r="I105" i="11"/>
  <c r="I105" i="9"/>
  <c r="M105" i="11"/>
  <c r="M105" i="9"/>
  <c r="Q105" i="11"/>
  <c r="Q105" i="9"/>
  <c r="U105" i="11"/>
  <c r="U105" i="9"/>
  <c r="J107" i="11"/>
  <c r="J107" i="9"/>
  <c r="N107" i="11"/>
  <c r="N107" i="9"/>
  <c r="R107" i="11"/>
  <c r="R107" i="9"/>
  <c r="G109" i="11"/>
  <c r="G109" i="9"/>
  <c r="K109" i="11"/>
  <c r="K109" i="9"/>
  <c r="O109" i="11"/>
  <c r="O109" i="9"/>
  <c r="S109" i="11"/>
  <c r="S109" i="9"/>
  <c r="H111" i="11"/>
  <c r="H111" i="9"/>
  <c r="L111" i="11"/>
  <c r="L111" i="9"/>
  <c r="P111" i="11"/>
  <c r="P111" i="9"/>
  <c r="T111" i="11"/>
  <c r="T111" i="9"/>
  <c r="I113" i="11"/>
  <c r="I113" i="9"/>
  <c r="M113" i="11"/>
  <c r="M113" i="9"/>
  <c r="Q113" i="11"/>
  <c r="Q113" i="9"/>
  <c r="U113" i="11"/>
  <c r="U113" i="9"/>
  <c r="J115" i="11"/>
  <c r="J115" i="9"/>
  <c r="N115" i="11"/>
  <c r="N115" i="9"/>
  <c r="R115" i="11"/>
  <c r="R115" i="9"/>
  <c r="G117" i="11"/>
  <c r="G117" i="9"/>
  <c r="K117" i="11"/>
  <c r="K117" i="9"/>
  <c r="O117" i="11"/>
  <c r="O117" i="9"/>
  <c r="S117" i="11"/>
  <c r="S117" i="9"/>
  <c r="H119" i="11"/>
  <c r="H119" i="9"/>
  <c r="L119" i="11"/>
  <c r="L119" i="9"/>
  <c r="P119" i="11"/>
  <c r="P119" i="9"/>
  <c r="T119" i="11"/>
  <c r="T119" i="9"/>
  <c r="I121" i="11"/>
  <c r="I121" i="9"/>
  <c r="M121" i="11"/>
  <c r="M121" i="9"/>
  <c r="Q121" i="11"/>
  <c r="Q121" i="9"/>
  <c r="U121" i="11"/>
  <c r="U121" i="9"/>
  <c r="J123" i="11"/>
  <c r="J123" i="9"/>
  <c r="N123" i="11"/>
  <c r="N123" i="9"/>
  <c r="R123" i="11"/>
  <c r="R123" i="9"/>
  <c r="G125" i="11"/>
  <c r="G125" i="9"/>
  <c r="K125" i="11"/>
  <c r="K125" i="9"/>
  <c r="O125" i="11"/>
  <c r="O125" i="9"/>
  <c r="S125" i="11"/>
  <c r="S125" i="9"/>
  <c r="H127" i="11"/>
  <c r="H127" i="9"/>
  <c r="L127" i="11"/>
  <c r="L127" i="9"/>
  <c r="P127" i="11"/>
  <c r="P127" i="9"/>
  <c r="T127" i="11"/>
  <c r="T127" i="9"/>
  <c r="I129" i="11"/>
  <c r="I129" i="9"/>
  <c r="M129" i="11"/>
  <c r="M129" i="9"/>
  <c r="Q129" i="11"/>
  <c r="Q129" i="9"/>
  <c r="U129" i="11"/>
  <c r="U129" i="9"/>
  <c r="J131" i="11"/>
  <c r="J131" i="9"/>
  <c r="N131" i="11"/>
  <c r="N131" i="9"/>
  <c r="R131" i="11"/>
  <c r="R131" i="9"/>
  <c r="G133" i="11"/>
  <c r="G133" i="9"/>
  <c r="K133" i="11"/>
  <c r="K133" i="9"/>
  <c r="O133" i="11"/>
  <c r="O133" i="9"/>
  <c r="S133" i="11"/>
  <c r="S133" i="9"/>
  <c r="H135" i="11"/>
  <c r="H135" i="9"/>
  <c r="L135" i="11"/>
  <c r="L135" i="9"/>
  <c r="P135" i="11"/>
  <c r="P135" i="9"/>
  <c r="T135" i="11"/>
  <c r="T135" i="9"/>
  <c r="I137" i="11"/>
  <c r="I137" i="9"/>
  <c r="M137" i="11"/>
  <c r="M137" i="9"/>
  <c r="Q137" i="11"/>
  <c r="Q137" i="9"/>
  <c r="U137" i="11"/>
  <c r="U137" i="9"/>
  <c r="J139" i="11"/>
  <c r="J139" i="9"/>
  <c r="N139" i="11"/>
  <c r="N139" i="9"/>
  <c r="R139" i="11"/>
  <c r="R139" i="9"/>
  <c r="G141" i="11"/>
  <c r="G141" i="9"/>
  <c r="K141" i="11"/>
  <c r="K141" i="9"/>
  <c r="O141" i="11"/>
  <c r="O141" i="9"/>
  <c r="S141" i="11"/>
  <c r="S141" i="9"/>
  <c r="H143" i="11"/>
  <c r="H143" i="9"/>
  <c r="L143" i="11"/>
  <c r="L143" i="9"/>
  <c r="P143" i="11"/>
  <c r="P143" i="9"/>
  <c r="T143" i="11"/>
  <c r="T143" i="9"/>
  <c r="I145" i="11"/>
  <c r="I145" i="9"/>
  <c r="M145" i="11"/>
  <c r="M145" i="9"/>
  <c r="Q145" i="11"/>
  <c r="Q145" i="9"/>
  <c r="U145" i="11"/>
  <c r="U145" i="9"/>
  <c r="J147" i="11"/>
  <c r="J147" i="9"/>
  <c r="N147" i="11"/>
  <c r="N147" i="9"/>
  <c r="R147" i="11"/>
  <c r="R147" i="9"/>
  <c r="G149" i="11"/>
  <c r="G149" i="9"/>
  <c r="K149" i="11"/>
  <c r="K149" i="9"/>
  <c r="O149" i="11"/>
  <c r="O149" i="9"/>
  <c r="S149" i="11"/>
  <c r="S149" i="9"/>
  <c r="H151" i="11"/>
  <c r="H151" i="9"/>
  <c r="L151" i="11"/>
  <c r="L151" i="9"/>
  <c r="P151" i="11"/>
  <c r="P151" i="9"/>
  <c r="T151" i="11"/>
  <c r="T151" i="9"/>
  <c r="I153" i="11"/>
  <c r="I153" i="9"/>
  <c r="M153" i="11"/>
  <c r="M153" i="9"/>
  <c r="Q153" i="11"/>
  <c r="Q153" i="9"/>
  <c r="U153" i="11"/>
  <c r="U153" i="9"/>
  <c r="J155" i="11"/>
  <c r="J155" i="9"/>
  <c r="N155" i="11"/>
  <c r="N155" i="9"/>
  <c r="R155" i="11"/>
  <c r="R155" i="9"/>
  <c r="G157" i="11"/>
  <c r="G157" i="9"/>
  <c r="K157" i="11"/>
  <c r="K157" i="9"/>
  <c r="O157" i="11"/>
  <c r="O157" i="9"/>
  <c r="S157" i="11"/>
  <c r="S157" i="9"/>
  <c r="H159" i="11"/>
  <c r="H159" i="9"/>
  <c r="L159" i="11"/>
  <c r="L159" i="9"/>
  <c r="P159" i="11"/>
  <c r="P159" i="9"/>
  <c r="T159" i="11"/>
  <c r="T159" i="9"/>
  <c r="I161" i="11"/>
  <c r="I161" i="9"/>
  <c r="M161" i="11"/>
  <c r="M161" i="9"/>
  <c r="Q161" i="11"/>
  <c r="Q161" i="9"/>
  <c r="U161" i="11"/>
  <c r="U161" i="9"/>
  <c r="J163" i="11"/>
  <c r="J163" i="9"/>
  <c r="N163" i="11"/>
  <c r="N163" i="9"/>
  <c r="R163" i="11"/>
  <c r="R163" i="9"/>
  <c r="G165" i="11"/>
  <c r="G165" i="9"/>
  <c r="K165" i="11"/>
  <c r="K165" i="9"/>
  <c r="O165" i="11"/>
  <c r="O165" i="9"/>
  <c r="S165" i="11"/>
  <c r="S165" i="9"/>
  <c r="H167" i="11"/>
  <c r="H167" i="9"/>
  <c r="L167" i="11"/>
  <c r="L167" i="9"/>
  <c r="P167" i="11"/>
  <c r="P167" i="9"/>
  <c r="T167" i="11"/>
  <c r="T167" i="9"/>
  <c r="I169" i="11"/>
  <c r="I169" i="9"/>
  <c r="M169" i="11"/>
  <c r="M169" i="9"/>
  <c r="Q169" i="11"/>
  <c r="Q169" i="9"/>
  <c r="U169" i="11"/>
  <c r="U169" i="9"/>
  <c r="J171" i="11"/>
  <c r="J171" i="9"/>
  <c r="N171" i="11"/>
  <c r="N171" i="9"/>
  <c r="R171" i="11"/>
  <c r="R171" i="9"/>
  <c r="G173" i="11"/>
  <c r="G173" i="9"/>
  <c r="K173" i="11"/>
  <c r="K173" i="9"/>
  <c r="O173" i="11"/>
  <c r="O173" i="9"/>
  <c r="S173" i="11"/>
  <c r="S173" i="9"/>
  <c r="H175" i="11"/>
  <c r="H175" i="9"/>
  <c r="L175" i="11"/>
  <c r="L175" i="9"/>
  <c r="P175" i="11"/>
  <c r="P175" i="9"/>
  <c r="T175" i="11"/>
  <c r="T175" i="9"/>
  <c r="I177" i="11"/>
  <c r="I177" i="9"/>
  <c r="M177" i="11"/>
  <c r="M177" i="9"/>
  <c r="Q177" i="11"/>
  <c r="Q177" i="9"/>
  <c r="U177" i="11"/>
  <c r="U177" i="9"/>
  <c r="J179" i="11"/>
  <c r="J179" i="9"/>
  <c r="N179" i="11"/>
  <c r="N179" i="9"/>
  <c r="R179" i="11"/>
  <c r="R179" i="9"/>
  <c r="G181" i="11"/>
  <c r="G181" i="9"/>
  <c r="K181" i="11"/>
  <c r="K181" i="9"/>
  <c r="O181" i="11"/>
  <c r="O181" i="9"/>
  <c r="S181" i="11"/>
  <c r="S181" i="9"/>
  <c r="H183" i="11"/>
  <c r="H183" i="9"/>
  <c r="L183" i="11"/>
  <c r="L183" i="9"/>
  <c r="P183" i="11"/>
  <c r="P183" i="9"/>
  <c r="T183" i="11"/>
  <c r="T183" i="9"/>
  <c r="I185" i="11"/>
  <c r="I185" i="9"/>
  <c r="M185" i="11"/>
  <c r="M185" i="9"/>
  <c r="Q185" i="11"/>
  <c r="Q185" i="9"/>
  <c r="U185" i="11"/>
  <c r="U185" i="9"/>
  <c r="J187" i="11"/>
  <c r="J187" i="9"/>
  <c r="N187" i="11"/>
  <c r="N187" i="9"/>
  <c r="R187" i="11"/>
  <c r="R187" i="9"/>
  <c r="G189" i="11"/>
  <c r="G189" i="9"/>
  <c r="K189" i="11"/>
  <c r="K189" i="9"/>
  <c r="O189" i="11"/>
  <c r="O189" i="9"/>
  <c r="S189" i="11"/>
  <c r="S189" i="9"/>
  <c r="H191" i="11"/>
  <c r="H191" i="9"/>
  <c r="L191" i="11"/>
  <c r="L191" i="9"/>
  <c r="P191" i="11"/>
  <c r="P191" i="9"/>
  <c r="T191" i="11"/>
  <c r="T191" i="9"/>
  <c r="I193" i="11"/>
  <c r="I193" i="9"/>
  <c r="M193" i="11"/>
  <c r="M193" i="9"/>
  <c r="Q193" i="11"/>
  <c r="Q193" i="9"/>
  <c r="U193" i="11"/>
  <c r="U193" i="9"/>
  <c r="J195" i="11"/>
  <c r="J195" i="9"/>
  <c r="N195" i="11"/>
  <c r="N195" i="9"/>
  <c r="R195" i="11"/>
  <c r="R195" i="9"/>
  <c r="G197" i="11"/>
  <c r="G197" i="9"/>
  <c r="K197" i="11"/>
  <c r="K197" i="9"/>
  <c r="O197" i="11"/>
  <c r="O197" i="9"/>
  <c r="S197" i="11"/>
  <c r="S197" i="9"/>
  <c r="H199" i="11"/>
  <c r="H199" i="9"/>
  <c r="L199" i="11"/>
  <c r="L199" i="9"/>
  <c r="P199" i="11"/>
  <c r="P199" i="9"/>
  <c r="T199" i="11"/>
  <c r="T199" i="9"/>
  <c r="I201" i="11"/>
  <c r="I201" i="9"/>
  <c r="M201" i="11"/>
  <c r="M201" i="9"/>
  <c r="Q201" i="11"/>
  <c r="Q201" i="9"/>
  <c r="U201" i="11"/>
  <c r="U201" i="9"/>
  <c r="J203" i="11"/>
  <c r="J203" i="9"/>
  <c r="N203" i="11"/>
  <c r="N203" i="9"/>
  <c r="R203" i="11"/>
  <c r="R203" i="9"/>
  <c r="G205" i="11"/>
  <c r="G205" i="9"/>
  <c r="K205" i="11"/>
  <c r="K205" i="9"/>
  <c r="O205" i="11"/>
  <c r="O205" i="9"/>
  <c r="S205" i="11"/>
  <c r="S205" i="9"/>
  <c r="H207" i="11"/>
  <c r="H207" i="9"/>
  <c r="L207" i="11"/>
  <c r="L207" i="9"/>
  <c r="P207" i="11"/>
  <c r="P207" i="9"/>
  <c r="T207" i="11"/>
  <c r="T207" i="9"/>
  <c r="I209" i="11"/>
  <c r="I209" i="9"/>
  <c r="M209" i="11"/>
  <c r="M209" i="9"/>
  <c r="Q209" i="11"/>
  <c r="Q209" i="9"/>
  <c r="U209" i="11"/>
  <c r="U209" i="9"/>
  <c r="J211" i="11"/>
  <c r="J211" i="9"/>
  <c r="N211" i="11"/>
  <c r="N211" i="9"/>
  <c r="R211" i="11"/>
  <c r="R211" i="9"/>
  <c r="G213" i="11"/>
  <c r="G213" i="9"/>
  <c r="K213" i="11"/>
  <c r="K213" i="9"/>
  <c r="O213" i="11"/>
  <c r="O213" i="9"/>
  <c r="S213" i="11"/>
  <c r="S213" i="9"/>
  <c r="H215" i="11"/>
  <c r="H215" i="9"/>
  <c r="L215" i="11"/>
  <c r="L215" i="9"/>
  <c r="P215" i="11"/>
  <c r="P215" i="9"/>
  <c r="T215" i="11"/>
  <c r="T215" i="9"/>
  <c r="I217" i="11"/>
  <c r="I217" i="9"/>
  <c r="M217" i="11"/>
  <c r="M217" i="9"/>
  <c r="Q217" i="11"/>
  <c r="Q217" i="9"/>
  <c r="U217" i="11"/>
  <c r="U217" i="9"/>
  <c r="J219" i="11"/>
  <c r="J219" i="9"/>
  <c r="N219" i="11"/>
  <c r="N219" i="9"/>
  <c r="R219" i="11"/>
  <c r="R219" i="9"/>
  <c r="G221" i="11"/>
  <c r="G221" i="9"/>
  <c r="K221" i="11"/>
  <c r="K221" i="9"/>
  <c r="O221" i="11"/>
  <c r="O221" i="9"/>
  <c r="S221" i="11"/>
  <c r="S221" i="9"/>
  <c r="H223" i="11"/>
  <c r="H223" i="9"/>
  <c r="L223" i="11"/>
  <c r="L223" i="9"/>
  <c r="P223" i="11"/>
  <c r="P223" i="9"/>
  <c r="T223" i="11"/>
  <c r="T223" i="9"/>
  <c r="I225" i="11"/>
  <c r="I225" i="9"/>
  <c r="M225" i="11"/>
  <c r="M225" i="9"/>
  <c r="Q225" i="11"/>
  <c r="Q225" i="9"/>
  <c r="U225" i="11"/>
  <c r="U225" i="9"/>
  <c r="J227" i="11"/>
  <c r="J227" i="9"/>
  <c r="N227" i="11"/>
  <c r="N227" i="9"/>
  <c r="R227" i="11"/>
  <c r="R227" i="9"/>
  <c r="G229" i="11"/>
  <c r="G229" i="9"/>
  <c r="K229" i="11"/>
  <c r="K229" i="9"/>
  <c r="O229" i="11"/>
  <c r="O229" i="9"/>
  <c r="S229" i="11"/>
  <c r="S229" i="9"/>
  <c r="H231" i="11"/>
  <c r="H231" i="9"/>
  <c r="L231" i="11"/>
  <c r="L231" i="9"/>
  <c r="P231" i="11"/>
  <c r="P231" i="9"/>
  <c r="T231" i="11"/>
  <c r="T231" i="9"/>
  <c r="I233" i="11"/>
  <c r="I233" i="9"/>
  <c r="M233" i="11"/>
  <c r="M233" i="9"/>
  <c r="Q233" i="11"/>
  <c r="Q233" i="9"/>
  <c r="U233" i="11"/>
  <c r="U233" i="9"/>
  <c r="J235" i="11"/>
  <c r="J235" i="9"/>
  <c r="N235" i="11"/>
  <c r="N235" i="9"/>
  <c r="R235" i="11"/>
  <c r="R235" i="9"/>
  <c r="G237" i="11"/>
  <c r="G237" i="9"/>
  <c r="K237" i="11"/>
  <c r="K237" i="9"/>
  <c r="O237" i="11"/>
  <c r="O237" i="9"/>
  <c r="S237" i="11"/>
  <c r="S237" i="9"/>
  <c r="H239" i="11"/>
  <c r="H239" i="9"/>
  <c r="L239" i="11"/>
  <c r="L239" i="9"/>
  <c r="P239" i="11"/>
  <c r="P239" i="9"/>
  <c r="T239" i="11"/>
  <c r="T239" i="9"/>
  <c r="I241" i="11"/>
  <c r="I241" i="9"/>
  <c r="M241" i="11"/>
  <c r="M241" i="9"/>
  <c r="Q241" i="11"/>
  <c r="Q241" i="9"/>
  <c r="U241" i="11"/>
  <c r="U241" i="9"/>
  <c r="J243" i="11"/>
  <c r="J243" i="9"/>
  <c r="N243" i="11"/>
  <c r="N243" i="9"/>
  <c r="R243" i="11"/>
  <c r="R243" i="9"/>
  <c r="G245" i="11"/>
  <c r="G245" i="9"/>
  <c r="K245" i="11"/>
  <c r="K245" i="9"/>
  <c r="O245" i="11"/>
  <c r="O245" i="9"/>
  <c r="S245" i="11"/>
  <c r="S245" i="9"/>
  <c r="H247" i="11"/>
  <c r="H247" i="9"/>
  <c r="L247" i="11"/>
  <c r="L247" i="9"/>
  <c r="P247" i="11"/>
  <c r="P247" i="9"/>
  <c r="T247" i="11"/>
  <c r="T247" i="9"/>
  <c r="I249" i="11"/>
  <c r="I249" i="9"/>
  <c r="M249" i="11"/>
  <c r="M249" i="9"/>
  <c r="Q249" i="11"/>
  <c r="Q249" i="9"/>
  <c r="U249" i="11"/>
  <c r="U249" i="9"/>
  <c r="J251" i="11"/>
  <c r="J251" i="9"/>
  <c r="N251" i="11"/>
  <c r="N251" i="9"/>
  <c r="R251" i="11"/>
  <c r="R251" i="9"/>
  <c r="G253" i="11"/>
  <c r="G253" i="9"/>
  <c r="K253" i="11"/>
  <c r="K253" i="9"/>
  <c r="O253" i="11"/>
  <c r="O253" i="9"/>
  <c r="S253" i="11"/>
  <c r="S253" i="9"/>
  <c r="H255" i="11"/>
  <c r="H255" i="9"/>
  <c r="L255" i="11"/>
  <c r="L255" i="9"/>
  <c r="P255" i="11"/>
  <c r="P255" i="9"/>
  <c r="T255" i="11"/>
  <c r="T255" i="9"/>
  <c r="I257" i="11"/>
  <c r="I257" i="9"/>
  <c r="M257" i="11"/>
  <c r="M257" i="9"/>
  <c r="Q257" i="11"/>
  <c r="Q257" i="9"/>
  <c r="U257" i="11"/>
  <c r="U257" i="9"/>
  <c r="J259" i="11"/>
  <c r="J259" i="9"/>
  <c r="N259" i="11"/>
  <c r="N259" i="9"/>
  <c r="R259" i="11"/>
  <c r="R259" i="9"/>
  <c r="G261" i="11"/>
  <c r="G261" i="9"/>
  <c r="K261" i="11"/>
  <c r="K261" i="9"/>
  <c r="O261" i="11"/>
  <c r="O261" i="9"/>
  <c r="S261" i="11"/>
  <c r="S261" i="9"/>
  <c r="H263" i="11"/>
  <c r="H263" i="9"/>
  <c r="L263" i="11"/>
  <c r="L263" i="9"/>
  <c r="P263" i="11"/>
  <c r="P263" i="9"/>
  <c r="T263" i="11"/>
  <c r="T263" i="9"/>
  <c r="I265" i="11"/>
  <c r="I265" i="9"/>
  <c r="M265" i="11"/>
  <c r="M265" i="9"/>
  <c r="Q265" i="11"/>
  <c r="Q265" i="9"/>
  <c r="U265" i="11"/>
  <c r="U265" i="9"/>
  <c r="J267" i="11"/>
  <c r="J267" i="9"/>
  <c r="N267" i="11"/>
  <c r="N267" i="9"/>
  <c r="R267" i="11"/>
  <c r="R267" i="9"/>
  <c r="G269" i="11"/>
  <c r="G269" i="9"/>
  <c r="K269" i="11"/>
  <c r="K269" i="9"/>
  <c r="O269" i="11"/>
  <c r="O269" i="9"/>
  <c r="S269" i="11"/>
  <c r="S269" i="9"/>
  <c r="H271" i="11"/>
  <c r="H271" i="9"/>
  <c r="L271" i="11"/>
  <c r="L271" i="9"/>
  <c r="P271" i="11"/>
  <c r="P271" i="9"/>
  <c r="T271" i="11"/>
  <c r="T271" i="9"/>
  <c r="I273" i="11"/>
  <c r="I273" i="9"/>
  <c r="M273" i="11"/>
  <c r="M273" i="9"/>
  <c r="Q273" i="11"/>
  <c r="Q273" i="9"/>
  <c r="U273" i="11"/>
  <c r="U273" i="9"/>
  <c r="J275" i="11"/>
  <c r="J275" i="9"/>
  <c r="N275" i="11"/>
  <c r="N275" i="9"/>
  <c r="R275" i="11"/>
  <c r="R275" i="9"/>
  <c r="G277" i="11"/>
  <c r="G277" i="9"/>
  <c r="K277" i="11"/>
  <c r="K277" i="9"/>
  <c r="O277" i="11"/>
  <c r="O277" i="9"/>
  <c r="S277" i="11"/>
  <c r="S277" i="9"/>
  <c r="H279" i="11"/>
  <c r="H279" i="9"/>
  <c r="L279" i="11"/>
  <c r="L279" i="9"/>
  <c r="P279" i="11"/>
  <c r="P279" i="9"/>
  <c r="T279" i="11"/>
  <c r="T279" i="9"/>
  <c r="I281" i="11"/>
  <c r="I281" i="9"/>
  <c r="M281" i="11"/>
  <c r="M281" i="9"/>
  <c r="Q281" i="11"/>
  <c r="Q281" i="9"/>
  <c r="U281" i="11"/>
  <c r="U281" i="9"/>
  <c r="J283" i="11"/>
  <c r="J283" i="9"/>
  <c r="N283" i="11"/>
  <c r="N283" i="9"/>
  <c r="R283" i="11"/>
  <c r="R283" i="9"/>
  <c r="G285" i="11"/>
  <c r="G285" i="9"/>
  <c r="K285" i="11"/>
  <c r="K285" i="9"/>
  <c r="O285" i="11"/>
  <c r="O285" i="9"/>
  <c r="S285" i="11"/>
  <c r="S285" i="9"/>
  <c r="H287" i="11"/>
  <c r="H287" i="9"/>
  <c r="L287" i="11"/>
  <c r="L287" i="9"/>
  <c r="P287" i="11"/>
  <c r="P287" i="9"/>
  <c r="T287" i="11"/>
  <c r="T287" i="9"/>
  <c r="I289" i="11"/>
  <c r="I289" i="9"/>
  <c r="M289" i="11"/>
  <c r="M289" i="9"/>
  <c r="Q289" i="11"/>
  <c r="Q289" i="9"/>
  <c r="U289" i="11"/>
  <c r="U289" i="9"/>
  <c r="J291" i="11"/>
  <c r="J291" i="9"/>
  <c r="N291" i="11"/>
  <c r="N291" i="9"/>
  <c r="R291" i="11"/>
  <c r="R291" i="9"/>
  <c r="G293" i="11"/>
  <c r="G293" i="9"/>
  <c r="K293" i="11"/>
  <c r="K293" i="9"/>
  <c r="O293" i="11"/>
  <c r="O293" i="9"/>
  <c r="S293" i="11"/>
  <c r="S293" i="9"/>
  <c r="H295" i="11"/>
  <c r="H295" i="9"/>
  <c r="L295" i="11"/>
  <c r="L295" i="9"/>
  <c r="P295" i="11"/>
  <c r="P295" i="9"/>
  <c r="T295" i="11"/>
  <c r="T295" i="9"/>
  <c r="I297" i="11"/>
  <c r="I297" i="9"/>
  <c r="M297" i="11"/>
  <c r="M297" i="9"/>
  <c r="Q297" i="11"/>
  <c r="Q297" i="9"/>
  <c r="U297" i="11"/>
  <c r="U297" i="9"/>
  <c r="J299" i="11"/>
  <c r="J299" i="9"/>
  <c r="N299" i="11"/>
  <c r="N299" i="9"/>
  <c r="R299" i="11"/>
  <c r="R299" i="9"/>
  <c r="G301" i="11"/>
  <c r="G301" i="9"/>
  <c r="K301" i="11"/>
  <c r="K301" i="9"/>
  <c r="O301" i="11"/>
  <c r="O301" i="9"/>
  <c r="S301" i="11"/>
  <c r="S301" i="9"/>
  <c r="H303" i="11"/>
  <c r="H303" i="9"/>
  <c r="L303" i="11"/>
  <c r="L303" i="9"/>
  <c r="P303" i="11"/>
  <c r="P303" i="9"/>
  <c r="T303" i="11"/>
  <c r="T303" i="9"/>
  <c r="I305" i="11"/>
  <c r="I305" i="9"/>
  <c r="M305" i="11"/>
  <c r="M305" i="9"/>
  <c r="Q305" i="11"/>
  <c r="Q305" i="9"/>
  <c r="U305" i="11"/>
  <c r="U305" i="9"/>
  <c r="J307" i="11"/>
  <c r="J307" i="9"/>
  <c r="N307" i="11"/>
  <c r="N307" i="9"/>
  <c r="R307" i="11"/>
  <c r="R307" i="9"/>
  <c r="G309" i="11"/>
  <c r="G309" i="9"/>
  <c r="K309" i="11"/>
  <c r="K309" i="9"/>
  <c r="O309" i="11"/>
  <c r="O309" i="9"/>
  <c r="S309" i="11"/>
  <c r="S309" i="9"/>
  <c r="H311" i="11"/>
  <c r="H311" i="9"/>
  <c r="L311" i="11"/>
  <c r="L311" i="9"/>
  <c r="P311" i="11"/>
  <c r="P311" i="9"/>
  <c r="T311" i="11"/>
  <c r="T311" i="9"/>
  <c r="I313" i="11"/>
  <c r="I313" i="9"/>
  <c r="M313" i="11"/>
  <c r="M313" i="9"/>
  <c r="Q313" i="11"/>
  <c r="Q313" i="9"/>
  <c r="U313" i="11"/>
  <c r="U313" i="9"/>
  <c r="J315" i="11"/>
  <c r="J315" i="9"/>
  <c r="N315" i="11"/>
  <c r="N315" i="9"/>
  <c r="R315" i="11"/>
  <c r="R315" i="9"/>
  <c r="G317" i="11"/>
  <c r="G317" i="9"/>
  <c r="K317" i="11"/>
  <c r="K317" i="9"/>
  <c r="O317" i="11"/>
  <c r="O317" i="9"/>
  <c r="S317" i="11"/>
  <c r="S317" i="9"/>
  <c r="H319" i="11"/>
  <c r="H319" i="9"/>
  <c r="L319" i="11"/>
  <c r="L319" i="9"/>
  <c r="P319" i="11"/>
  <c r="P319" i="9"/>
  <c r="T319" i="11"/>
  <c r="T319" i="9"/>
  <c r="I321" i="11"/>
  <c r="I321" i="9"/>
  <c r="M321" i="11"/>
  <c r="M321" i="9"/>
  <c r="Q321" i="11"/>
  <c r="Q321" i="9"/>
  <c r="U321" i="11"/>
  <c r="U321" i="9"/>
  <c r="J323" i="11"/>
  <c r="J323" i="9"/>
  <c r="N323" i="11"/>
  <c r="N323" i="9"/>
  <c r="R323" i="11"/>
  <c r="R323" i="9"/>
  <c r="G325" i="11"/>
  <c r="G325" i="9"/>
  <c r="K325" i="11"/>
  <c r="K325" i="9"/>
  <c r="O325" i="11"/>
  <c r="O325" i="9"/>
  <c r="S325" i="11"/>
  <c r="S325" i="9"/>
  <c r="H327" i="11"/>
  <c r="H327" i="9"/>
  <c r="L327" i="11"/>
  <c r="L327" i="9"/>
  <c r="P327" i="11"/>
  <c r="P327" i="9"/>
  <c r="T327" i="11"/>
  <c r="T327" i="9"/>
  <c r="I329" i="11"/>
  <c r="I329" i="9"/>
  <c r="M329" i="11"/>
  <c r="M329" i="9"/>
  <c r="Q329" i="11"/>
  <c r="Q329" i="9"/>
  <c r="U329" i="11"/>
  <c r="U329" i="9"/>
  <c r="J331" i="11"/>
  <c r="J331" i="9"/>
  <c r="N331" i="11"/>
  <c r="N331" i="9"/>
  <c r="R331" i="11"/>
  <c r="R331" i="9"/>
  <c r="G333" i="11"/>
  <c r="G333" i="9"/>
  <c r="K333" i="11"/>
  <c r="K333" i="9"/>
  <c r="O333" i="11"/>
  <c r="O333" i="9"/>
  <c r="S333" i="11"/>
  <c r="S333" i="9"/>
  <c r="H335" i="11"/>
  <c r="H335" i="9"/>
  <c r="L335" i="11"/>
  <c r="L335" i="9"/>
  <c r="P335" i="11"/>
  <c r="P335" i="9"/>
  <c r="T335" i="11"/>
  <c r="T335" i="9"/>
  <c r="I337" i="11"/>
  <c r="I337" i="9"/>
  <c r="M337" i="11"/>
  <c r="M337" i="9"/>
  <c r="Q337" i="11"/>
  <c r="Q337" i="9"/>
  <c r="U337" i="11"/>
  <c r="U337" i="9"/>
  <c r="J339" i="11"/>
  <c r="J339" i="9"/>
  <c r="N339" i="11"/>
  <c r="N339" i="9"/>
  <c r="R339" i="11"/>
  <c r="R339" i="9"/>
  <c r="G341" i="11"/>
  <c r="G341" i="9"/>
  <c r="K341" i="11"/>
  <c r="K341" i="9"/>
  <c r="O341" i="11"/>
  <c r="O341" i="9"/>
  <c r="S341" i="11"/>
  <c r="S341" i="9"/>
  <c r="H343" i="11"/>
  <c r="H343" i="9"/>
  <c r="L343" i="11"/>
  <c r="L343" i="9"/>
  <c r="P343" i="11"/>
  <c r="P343" i="9"/>
  <c r="T343" i="11"/>
  <c r="T343" i="9"/>
  <c r="I345" i="11"/>
  <c r="I345" i="9"/>
  <c r="M345" i="11"/>
  <c r="M345" i="9"/>
  <c r="Q345" i="11"/>
  <c r="Q345" i="9"/>
  <c r="U345" i="11"/>
  <c r="U345" i="9"/>
  <c r="J347" i="11"/>
  <c r="J347" i="9"/>
  <c r="N347" i="11"/>
  <c r="N347" i="9"/>
  <c r="R347" i="11"/>
  <c r="R347" i="9"/>
  <c r="G349" i="11"/>
  <c r="G349" i="9"/>
  <c r="K349" i="11"/>
  <c r="K349" i="9"/>
  <c r="O349" i="11"/>
  <c r="O349" i="9"/>
  <c r="S349" i="11"/>
  <c r="S349" i="9"/>
  <c r="H351" i="11"/>
  <c r="H351" i="9"/>
  <c r="L351" i="11"/>
  <c r="L351" i="9"/>
  <c r="P351" i="11"/>
  <c r="P351" i="9"/>
  <c r="T351" i="11"/>
  <c r="T351" i="9"/>
  <c r="I353" i="11"/>
  <c r="I353" i="9"/>
  <c r="M353" i="11"/>
  <c r="M353" i="9"/>
  <c r="Q353" i="11"/>
  <c r="Q353" i="9"/>
  <c r="U353" i="11"/>
  <c r="U353" i="9"/>
  <c r="J355" i="11"/>
  <c r="J355" i="9"/>
  <c r="N355" i="11"/>
  <c r="N355" i="9"/>
  <c r="R355" i="11"/>
  <c r="R355" i="9"/>
  <c r="G357" i="11"/>
  <c r="G357" i="9"/>
  <c r="K357" i="11"/>
  <c r="K357" i="9"/>
  <c r="O357" i="11"/>
  <c r="O357" i="9"/>
  <c r="S357" i="11"/>
  <c r="S357" i="9"/>
  <c r="H359" i="11"/>
  <c r="H359" i="9"/>
  <c r="L359" i="11"/>
  <c r="L359" i="9"/>
  <c r="P359" i="11"/>
  <c r="P359" i="9"/>
  <c r="T359" i="11"/>
  <c r="T359" i="9"/>
  <c r="I361" i="11"/>
  <c r="I361" i="9"/>
  <c r="M361" i="11"/>
  <c r="M361" i="9"/>
  <c r="Q361" i="11"/>
  <c r="Q361" i="9"/>
  <c r="U361" i="11"/>
  <c r="U361" i="9"/>
  <c r="J363" i="11"/>
  <c r="J363" i="9"/>
  <c r="N363" i="11"/>
  <c r="N363" i="9"/>
  <c r="R363" i="11"/>
  <c r="R363" i="9"/>
  <c r="G365" i="11"/>
  <c r="G365" i="9"/>
  <c r="K365" i="11"/>
  <c r="K365" i="9"/>
  <c r="O365" i="11"/>
  <c r="O365" i="9"/>
  <c r="S365" i="11"/>
  <c r="S365" i="9"/>
  <c r="H367" i="11"/>
  <c r="H367" i="9"/>
  <c r="L367" i="11"/>
  <c r="L367" i="9"/>
  <c r="P367" i="11"/>
  <c r="P367" i="9"/>
  <c r="T367" i="11"/>
  <c r="T367" i="9"/>
  <c r="I369" i="11"/>
  <c r="I369" i="9"/>
  <c r="M369" i="11"/>
  <c r="M369" i="9"/>
  <c r="Q369" i="11"/>
  <c r="Q369" i="9"/>
  <c r="U369" i="11"/>
  <c r="U369" i="9"/>
  <c r="J371" i="11"/>
  <c r="J371" i="9"/>
  <c r="N371" i="11"/>
  <c r="N371" i="9"/>
  <c r="R371" i="11"/>
  <c r="R371" i="9"/>
  <c r="G373" i="11"/>
  <c r="G373" i="9"/>
  <c r="K373" i="11"/>
  <c r="K373" i="9"/>
  <c r="O373" i="11"/>
  <c r="O373" i="9"/>
  <c r="S373" i="11"/>
  <c r="S373" i="9"/>
  <c r="H375" i="11"/>
  <c r="H375" i="9"/>
  <c r="L375" i="11"/>
  <c r="L375" i="9"/>
  <c r="P375" i="11"/>
  <c r="P375" i="9"/>
  <c r="T375" i="11"/>
  <c r="T375" i="9"/>
  <c r="I377" i="11"/>
  <c r="I377" i="9"/>
  <c r="M377" i="11"/>
  <c r="M377" i="9"/>
  <c r="Q377" i="11"/>
  <c r="Q377" i="9"/>
  <c r="U377" i="11"/>
  <c r="U377" i="9"/>
  <c r="J379" i="11"/>
  <c r="J379" i="9"/>
  <c r="N379" i="11"/>
  <c r="N379" i="9"/>
  <c r="R379" i="11"/>
  <c r="R379" i="9"/>
  <c r="G381" i="11"/>
  <c r="G381" i="9"/>
  <c r="K381" i="11"/>
  <c r="K381" i="9"/>
  <c r="O381" i="11"/>
  <c r="O381" i="9"/>
  <c r="S381" i="11"/>
  <c r="S381" i="9"/>
  <c r="H383" i="11"/>
  <c r="H383" i="9"/>
  <c r="L383" i="11"/>
  <c r="L383" i="9"/>
  <c r="P383" i="11"/>
  <c r="P383" i="9"/>
  <c r="T383" i="11"/>
  <c r="T383" i="9"/>
  <c r="I385" i="11"/>
  <c r="I385" i="9"/>
  <c r="M385" i="11"/>
  <c r="M385" i="9"/>
  <c r="Q385" i="11"/>
  <c r="Q385" i="9"/>
  <c r="U385" i="11"/>
  <c r="U385" i="9"/>
  <c r="J387" i="11"/>
  <c r="J387" i="9"/>
  <c r="N387" i="11"/>
  <c r="N387" i="9"/>
  <c r="R387" i="11"/>
  <c r="R387" i="9"/>
  <c r="G389" i="11"/>
  <c r="G389" i="9"/>
  <c r="K389" i="11"/>
  <c r="K389" i="9"/>
  <c r="O389" i="11"/>
  <c r="O389" i="9"/>
  <c r="S389" i="11"/>
  <c r="S389" i="9"/>
  <c r="H391" i="11"/>
  <c r="H391" i="9"/>
  <c r="L391" i="11"/>
  <c r="L391" i="9"/>
  <c r="P391" i="11"/>
  <c r="P391" i="9"/>
  <c r="T391" i="11"/>
  <c r="T391" i="9"/>
  <c r="I393" i="11"/>
  <c r="I393" i="9"/>
  <c r="M393" i="11"/>
  <c r="M393" i="9"/>
  <c r="Q393" i="11"/>
  <c r="Q393" i="9"/>
  <c r="U393" i="11"/>
  <c r="U393" i="9"/>
  <c r="J395" i="11"/>
  <c r="J395" i="9"/>
  <c r="N395" i="11"/>
  <c r="N395" i="9"/>
  <c r="R395" i="11"/>
  <c r="R395" i="9"/>
  <c r="G397" i="11"/>
  <c r="G397" i="9"/>
  <c r="K397" i="11"/>
  <c r="K397" i="9"/>
  <c r="O397" i="11"/>
  <c r="O397" i="9"/>
  <c r="S397" i="11"/>
  <c r="S397" i="9"/>
  <c r="H399" i="11"/>
  <c r="H399" i="9"/>
  <c r="L399" i="11"/>
  <c r="L399" i="9"/>
  <c r="P399" i="11"/>
  <c r="P399" i="9"/>
  <c r="T399" i="11"/>
  <c r="T399" i="9"/>
  <c r="I401" i="11"/>
  <c r="I401" i="9"/>
  <c r="M401" i="11"/>
  <c r="M401" i="9"/>
  <c r="Q401" i="11"/>
  <c r="Q401" i="9"/>
  <c r="U401" i="11"/>
  <c r="U401" i="9"/>
  <c r="J403" i="11"/>
  <c r="J403" i="9"/>
  <c r="N403" i="11"/>
  <c r="N403" i="9"/>
  <c r="R403" i="11"/>
  <c r="R403" i="9"/>
  <c r="G405" i="11"/>
  <c r="G405" i="9"/>
  <c r="K405" i="11"/>
  <c r="K405" i="9"/>
  <c r="O405" i="11"/>
  <c r="O405" i="9"/>
  <c r="S405" i="11"/>
  <c r="S405" i="9"/>
  <c r="H407" i="11"/>
  <c r="H407" i="9"/>
  <c r="L407" i="11"/>
  <c r="L407" i="9"/>
  <c r="P407" i="11"/>
  <c r="P407" i="9"/>
  <c r="T407" i="11"/>
  <c r="T407" i="9"/>
  <c r="I409" i="11"/>
  <c r="I409" i="9"/>
  <c r="M409" i="11"/>
  <c r="M409" i="9"/>
  <c r="Q409" i="11"/>
  <c r="Q409" i="9"/>
  <c r="U409" i="11"/>
  <c r="U409" i="9"/>
  <c r="J411" i="11"/>
  <c r="J411" i="9"/>
  <c r="N411" i="11"/>
  <c r="N411" i="9"/>
  <c r="R411" i="11"/>
  <c r="R411" i="9"/>
  <c r="G413" i="11"/>
  <c r="G413" i="9"/>
  <c r="K413" i="11"/>
  <c r="K413" i="9"/>
  <c r="O413" i="11"/>
  <c r="O413" i="9"/>
  <c r="S413" i="11"/>
  <c r="S413" i="9"/>
  <c r="H415" i="11"/>
  <c r="H415" i="9"/>
  <c r="L415" i="11"/>
  <c r="L415" i="9"/>
  <c r="P415" i="11"/>
  <c r="P415" i="9"/>
  <c r="T415" i="11"/>
  <c r="T415" i="9"/>
  <c r="I417" i="11"/>
  <c r="I417" i="9"/>
  <c r="M417" i="11"/>
  <c r="M417" i="9"/>
  <c r="Q417" i="11"/>
  <c r="Q417" i="9"/>
  <c r="U417" i="11"/>
  <c r="U417" i="9"/>
  <c r="J419" i="11"/>
  <c r="J419" i="9"/>
  <c r="N419" i="11"/>
  <c r="N419" i="9"/>
  <c r="R419" i="11"/>
  <c r="R419" i="9"/>
  <c r="G421" i="11"/>
  <c r="G421" i="9"/>
  <c r="K421" i="11"/>
  <c r="K421" i="9"/>
  <c r="O421" i="11"/>
  <c r="O421" i="9"/>
  <c r="S421" i="11"/>
  <c r="S421" i="9"/>
  <c r="H423" i="11"/>
  <c r="H423" i="9"/>
  <c r="L423" i="11"/>
  <c r="L423" i="9"/>
  <c r="P423" i="11"/>
  <c r="P423" i="9"/>
  <c r="T423" i="11"/>
  <c r="T423" i="9"/>
  <c r="I425" i="11"/>
  <c r="I425" i="9"/>
  <c r="M425" i="11"/>
  <c r="M425" i="9"/>
  <c r="Q425" i="11"/>
  <c r="Q425" i="9"/>
  <c r="U425" i="11"/>
  <c r="U425" i="9"/>
  <c r="J427" i="11"/>
  <c r="J427" i="9"/>
  <c r="N427" i="11"/>
  <c r="N427" i="9"/>
  <c r="R427" i="11"/>
  <c r="R427" i="9"/>
  <c r="O11" i="11"/>
  <c r="O11" i="9"/>
  <c r="K13" i="11"/>
  <c r="K13" i="9"/>
  <c r="H15" i="11"/>
  <c r="H15" i="9"/>
  <c r="T15" i="11"/>
  <c r="T15" i="9"/>
  <c r="Q17" i="11"/>
  <c r="Q17" i="9"/>
  <c r="N19" i="11"/>
  <c r="N19" i="9"/>
  <c r="K21" i="11"/>
  <c r="K21" i="9"/>
  <c r="H23" i="11"/>
  <c r="H23" i="9"/>
  <c r="T23" i="11"/>
  <c r="T23" i="9"/>
  <c r="Q25" i="11"/>
  <c r="Q25" i="9"/>
  <c r="N27" i="11"/>
  <c r="N27" i="9"/>
  <c r="G29" i="11"/>
  <c r="G29" i="9"/>
  <c r="S29" i="11"/>
  <c r="S29" i="9"/>
  <c r="P31" i="11"/>
  <c r="P31" i="9"/>
  <c r="M33" i="11"/>
  <c r="M33" i="9"/>
  <c r="J35" i="11"/>
  <c r="J35" i="9"/>
  <c r="R35" i="11"/>
  <c r="R35" i="9"/>
  <c r="O37" i="11"/>
  <c r="O37" i="9"/>
  <c r="L39" i="11"/>
  <c r="L39" i="9"/>
  <c r="I41" i="11"/>
  <c r="I41" i="9"/>
  <c r="U41" i="11"/>
  <c r="U41" i="9"/>
  <c r="R43" i="11"/>
  <c r="R43" i="9"/>
  <c r="O45" i="11"/>
  <c r="O45" i="9"/>
  <c r="L47" i="11"/>
  <c r="L47" i="9"/>
  <c r="I49" i="11"/>
  <c r="I49" i="9"/>
  <c r="Q49" i="11"/>
  <c r="Q49" i="9"/>
  <c r="N51" i="11"/>
  <c r="N51" i="9"/>
  <c r="O53" i="11"/>
  <c r="O53" i="9"/>
  <c r="L55" i="11"/>
  <c r="L55" i="9"/>
  <c r="I57" i="11"/>
  <c r="I57" i="9"/>
  <c r="G11" i="11"/>
  <c r="G11" i="9"/>
  <c r="R11" i="11"/>
  <c r="R11" i="9"/>
  <c r="N11" i="11"/>
  <c r="N11" i="9"/>
  <c r="J11" i="11"/>
  <c r="J11" i="9"/>
  <c r="H13" i="11"/>
  <c r="H13" i="9"/>
  <c r="L13" i="11"/>
  <c r="L13" i="9"/>
  <c r="P13" i="11"/>
  <c r="P13" i="9"/>
  <c r="T13" i="11"/>
  <c r="T13" i="9"/>
  <c r="I15" i="11"/>
  <c r="I15" i="9"/>
  <c r="M15" i="11"/>
  <c r="M15" i="9"/>
  <c r="Q15" i="11"/>
  <c r="Q15" i="9"/>
  <c r="U15" i="11"/>
  <c r="U15" i="9"/>
  <c r="J17" i="11"/>
  <c r="J17" i="9"/>
  <c r="N17" i="11"/>
  <c r="N17" i="9"/>
  <c r="R17" i="11"/>
  <c r="R17" i="9"/>
  <c r="G19" i="11"/>
  <c r="G19" i="9"/>
  <c r="K19" i="11"/>
  <c r="K19" i="9"/>
  <c r="O19" i="11"/>
  <c r="O19" i="9"/>
  <c r="S19" i="11"/>
  <c r="S19" i="9"/>
  <c r="H21" i="11"/>
  <c r="H21" i="9"/>
  <c r="L21" i="11"/>
  <c r="L21" i="9"/>
  <c r="P21" i="11"/>
  <c r="P21" i="9"/>
  <c r="T21" i="11"/>
  <c r="T21" i="9"/>
  <c r="I23" i="11"/>
  <c r="I23" i="9"/>
  <c r="M23" i="11"/>
  <c r="M23" i="9"/>
  <c r="Q23" i="11"/>
  <c r="Q23" i="9"/>
  <c r="U23" i="11"/>
  <c r="U23" i="9"/>
  <c r="J25" i="11"/>
  <c r="J25" i="9"/>
  <c r="N25" i="11"/>
  <c r="N25" i="9"/>
  <c r="R25" i="11"/>
  <c r="R25" i="9"/>
  <c r="G27" i="11"/>
  <c r="G27" i="9"/>
  <c r="K27" i="11"/>
  <c r="K27" i="9"/>
  <c r="O27" i="11"/>
  <c r="O27" i="9"/>
  <c r="S27" i="11"/>
  <c r="S27" i="9"/>
  <c r="H29" i="11"/>
  <c r="H29" i="9"/>
  <c r="L29" i="11"/>
  <c r="L29" i="9"/>
  <c r="P29" i="11"/>
  <c r="P29" i="9"/>
  <c r="T29" i="11"/>
  <c r="T29" i="9"/>
  <c r="I31" i="11"/>
  <c r="I31" i="9"/>
  <c r="M31" i="11"/>
  <c r="M31" i="9"/>
  <c r="Q31" i="11"/>
  <c r="Q31" i="9"/>
  <c r="U31" i="11"/>
  <c r="U31" i="9"/>
  <c r="J33" i="11"/>
  <c r="J33" i="9"/>
  <c r="N33" i="11"/>
  <c r="N33" i="9"/>
  <c r="R33" i="11"/>
  <c r="R33" i="9"/>
  <c r="G35" i="11"/>
  <c r="G35" i="9"/>
  <c r="K35" i="11"/>
  <c r="K35" i="9"/>
  <c r="O35" i="11"/>
  <c r="O35" i="9"/>
  <c r="S35" i="11"/>
  <c r="S35" i="9"/>
  <c r="H37" i="11"/>
  <c r="H37" i="9"/>
  <c r="L37" i="11"/>
  <c r="L37" i="9"/>
  <c r="P37" i="11"/>
  <c r="P37" i="9"/>
  <c r="T37" i="11"/>
  <c r="T37" i="9"/>
  <c r="I39" i="11"/>
  <c r="I39" i="9"/>
  <c r="M39" i="11"/>
  <c r="M39" i="9"/>
  <c r="Q39" i="11"/>
  <c r="Q39" i="9"/>
  <c r="U39" i="11"/>
  <c r="U39" i="9"/>
  <c r="J41" i="11"/>
  <c r="J41" i="9"/>
  <c r="N41" i="11"/>
  <c r="N41" i="9"/>
  <c r="R41" i="11"/>
  <c r="R41" i="9"/>
  <c r="G43" i="11"/>
  <c r="G43" i="9"/>
  <c r="K43" i="11"/>
  <c r="K43" i="9"/>
  <c r="O43" i="11"/>
  <c r="O43" i="9"/>
  <c r="S43" i="11"/>
  <c r="S43" i="9"/>
  <c r="H45" i="11"/>
  <c r="H45" i="9"/>
  <c r="L45" i="11"/>
  <c r="L45" i="9"/>
  <c r="P45" i="11"/>
  <c r="P45" i="9"/>
  <c r="T45" i="11"/>
  <c r="T45" i="9"/>
  <c r="I47" i="11"/>
  <c r="I47" i="9"/>
  <c r="M47" i="11"/>
  <c r="M47" i="9"/>
  <c r="Q47" i="11"/>
  <c r="Q47" i="9"/>
  <c r="U47" i="11"/>
  <c r="U47" i="9"/>
  <c r="J49" i="11"/>
  <c r="J49" i="9"/>
  <c r="N49" i="11"/>
  <c r="N49" i="9"/>
  <c r="R49" i="11"/>
  <c r="R49" i="9"/>
  <c r="G51" i="11"/>
  <c r="G51" i="9"/>
  <c r="K51" i="11"/>
  <c r="K51" i="9"/>
  <c r="O51" i="11"/>
  <c r="O51" i="9"/>
  <c r="S51" i="11"/>
  <c r="S51" i="9"/>
  <c r="H53" i="11"/>
  <c r="H53" i="9"/>
  <c r="L53" i="11"/>
  <c r="L53" i="9"/>
  <c r="P53" i="11"/>
  <c r="P53" i="9"/>
  <c r="T53" i="11"/>
  <c r="T53" i="9"/>
  <c r="I55" i="11"/>
  <c r="I55" i="9"/>
  <c r="M55" i="11"/>
  <c r="M55" i="9"/>
  <c r="Q55" i="11"/>
  <c r="Q55" i="9"/>
  <c r="U55" i="11"/>
  <c r="U55" i="9"/>
  <c r="J57" i="11"/>
  <c r="J57" i="9"/>
  <c r="N57" i="11"/>
  <c r="N57" i="9"/>
  <c r="R57" i="11"/>
  <c r="R57" i="9"/>
  <c r="G59" i="11"/>
  <c r="G59" i="9"/>
  <c r="K59" i="11"/>
  <c r="K59" i="9"/>
  <c r="O59" i="11"/>
  <c r="O59" i="9"/>
  <c r="S59" i="11"/>
  <c r="S59" i="9"/>
  <c r="H61" i="11"/>
  <c r="H61" i="9"/>
  <c r="L61" i="11"/>
  <c r="L61" i="9"/>
  <c r="P61" i="11"/>
  <c r="P61" i="9"/>
  <c r="T61" i="11"/>
  <c r="T61" i="9"/>
  <c r="I63" i="11"/>
  <c r="I63" i="9"/>
  <c r="M63" i="11"/>
  <c r="M63" i="9"/>
  <c r="Q63" i="11"/>
  <c r="Q63" i="9"/>
  <c r="U63" i="11"/>
  <c r="U63" i="9"/>
  <c r="J65" i="11"/>
  <c r="J65" i="9"/>
  <c r="N65" i="11"/>
  <c r="N65" i="9"/>
  <c r="R65" i="11"/>
  <c r="R65" i="9"/>
  <c r="G67" i="11"/>
  <c r="G67" i="9"/>
  <c r="K67" i="11"/>
  <c r="K67" i="9"/>
  <c r="O67" i="11"/>
  <c r="O67" i="9"/>
  <c r="S67" i="11"/>
  <c r="S67" i="9"/>
  <c r="H69" i="11"/>
  <c r="H69" i="9"/>
  <c r="L69" i="11"/>
  <c r="L69" i="9"/>
  <c r="P69" i="11"/>
  <c r="P69" i="9"/>
  <c r="T69" i="11"/>
  <c r="T69" i="9"/>
  <c r="I71" i="11"/>
  <c r="I71" i="9"/>
  <c r="M71" i="11"/>
  <c r="M71" i="9"/>
  <c r="Q71" i="11"/>
  <c r="Q71" i="9"/>
  <c r="U71" i="11"/>
  <c r="U71" i="9"/>
  <c r="J73" i="11"/>
  <c r="J73" i="9"/>
  <c r="N73" i="11"/>
  <c r="N73" i="9"/>
  <c r="R73" i="11"/>
  <c r="R73" i="9"/>
  <c r="G75" i="11"/>
  <c r="G75" i="9"/>
  <c r="K75" i="11"/>
  <c r="K75" i="9"/>
  <c r="O75" i="11"/>
  <c r="O75" i="9"/>
  <c r="S75" i="11"/>
  <c r="S75" i="9"/>
  <c r="H77" i="11"/>
  <c r="H77" i="9"/>
  <c r="L77" i="11"/>
  <c r="L77" i="9"/>
  <c r="P77" i="11"/>
  <c r="P77" i="9"/>
  <c r="T77" i="11"/>
  <c r="T77" i="9"/>
  <c r="I79" i="11"/>
  <c r="I79" i="9"/>
  <c r="M79" i="11"/>
  <c r="M79" i="9"/>
  <c r="Q79" i="11"/>
  <c r="Q79" i="9"/>
  <c r="U79" i="11"/>
  <c r="U79" i="9"/>
  <c r="J81" i="11"/>
  <c r="J81" i="9"/>
  <c r="N81" i="11"/>
  <c r="N81" i="9"/>
  <c r="R81" i="11"/>
  <c r="R81" i="9"/>
  <c r="G83" i="11"/>
  <c r="G83" i="9"/>
  <c r="K83" i="11"/>
  <c r="K83" i="9"/>
  <c r="O83" i="11"/>
  <c r="O83" i="9"/>
  <c r="S83" i="11"/>
  <c r="S83" i="9"/>
  <c r="H85" i="11"/>
  <c r="H85" i="9"/>
  <c r="L85" i="11"/>
  <c r="L85" i="9"/>
  <c r="P85" i="11"/>
  <c r="P85" i="9"/>
  <c r="T85" i="11"/>
  <c r="T85" i="9"/>
  <c r="I87" i="11"/>
  <c r="I87" i="9"/>
  <c r="M87" i="11"/>
  <c r="M87" i="9"/>
  <c r="Q87" i="11"/>
  <c r="Q87" i="9"/>
  <c r="U87" i="11"/>
  <c r="U87" i="9"/>
  <c r="J89" i="11"/>
  <c r="J89" i="9"/>
  <c r="N89" i="11"/>
  <c r="N89" i="9"/>
  <c r="R89" i="11"/>
  <c r="R89" i="9"/>
  <c r="G91" i="11"/>
  <c r="G91" i="9"/>
  <c r="K91" i="11"/>
  <c r="K91" i="9"/>
  <c r="O91" i="11"/>
  <c r="O91" i="9"/>
  <c r="S91" i="11"/>
  <c r="S91" i="9"/>
  <c r="H93" i="11"/>
  <c r="H93" i="9"/>
  <c r="L93" i="11"/>
  <c r="L93" i="9"/>
  <c r="P93" i="11"/>
  <c r="P93" i="9"/>
  <c r="T93" i="11"/>
  <c r="T93" i="9"/>
  <c r="I95" i="11"/>
  <c r="I95" i="9"/>
  <c r="M95" i="11"/>
  <c r="M95" i="9"/>
  <c r="Q95" i="11"/>
  <c r="Q95" i="9"/>
  <c r="U95" i="11"/>
  <c r="U95" i="9"/>
  <c r="J97" i="11"/>
  <c r="J97" i="9"/>
  <c r="N97" i="11"/>
  <c r="N97" i="9"/>
  <c r="R97" i="11"/>
  <c r="R97" i="9"/>
  <c r="G99" i="11"/>
  <c r="G99" i="9"/>
  <c r="K99" i="11"/>
  <c r="K99" i="9"/>
  <c r="O99" i="11"/>
  <c r="O99" i="9"/>
  <c r="S99" i="11"/>
  <c r="S99" i="9"/>
  <c r="H101" i="11"/>
  <c r="H101" i="9"/>
  <c r="L101" i="11"/>
  <c r="L101" i="9"/>
  <c r="P101" i="11"/>
  <c r="P101" i="9"/>
  <c r="T101" i="11"/>
  <c r="T101" i="9"/>
  <c r="I103" i="11"/>
  <c r="I103" i="9"/>
  <c r="M103" i="11"/>
  <c r="M103" i="9"/>
  <c r="Q103" i="11"/>
  <c r="Q103" i="9"/>
  <c r="U103" i="11"/>
  <c r="U103" i="9"/>
  <c r="J105" i="11"/>
  <c r="J105" i="9"/>
  <c r="N105" i="11"/>
  <c r="N105" i="9"/>
  <c r="R105" i="11"/>
  <c r="R105" i="9"/>
  <c r="G107" i="11"/>
  <c r="G107" i="9"/>
  <c r="K107" i="11"/>
  <c r="K107" i="9"/>
  <c r="O107" i="11"/>
  <c r="O107" i="9"/>
  <c r="S107" i="11"/>
  <c r="S107" i="9"/>
  <c r="H109" i="11"/>
  <c r="H109" i="9"/>
  <c r="L109" i="11"/>
  <c r="L109" i="9"/>
  <c r="P109" i="11"/>
  <c r="P109" i="9"/>
  <c r="T109" i="11"/>
  <c r="T109" i="9"/>
  <c r="I111" i="11"/>
  <c r="I111" i="9"/>
  <c r="M111" i="11"/>
  <c r="M111" i="9"/>
  <c r="Q111" i="11"/>
  <c r="Q111" i="9"/>
  <c r="U111" i="11"/>
  <c r="U111" i="9"/>
  <c r="J113" i="11"/>
  <c r="J113" i="9"/>
  <c r="N113" i="11"/>
  <c r="N113" i="9"/>
  <c r="R113" i="11"/>
  <c r="R113" i="9"/>
  <c r="G115" i="11"/>
  <c r="G115" i="9"/>
  <c r="K115" i="11"/>
  <c r="K115" i="9"/>
  <c r="O115" i="11"/>
  <c r="O115" i="9"/>
  <c r="S115" i="11"/>
  <c r="S115" i="9"/>
  <c r="H117" i="11"/>
  <c r="H117" i="9"/>
  <c r="L117" i="11"/>
  <c r="L117" i="9"/>
  <c r="P117" i="11"/>
  <c r="P117" i="9"/>
  <c r="T117" i="11"/>
  <c r="T117" i="9"/>
  <c r="I119" i="11"/>
  <c r="I119" i="9"/>
  <c r="M119" i="11"/>
  <c r="M119" i="9"/>
  <c r="Q119" i="11"/>
  <c r="Q119" i="9"/>
  <c r="U119" i="11"/>
  <c r="U119" i="9"/>
  <c r="J121" i="11"/>
  <c r="J121" i="9"/>
  <c r="N121" i="11"/>
  <c r="N121" i="9"/>
  <c r="R121" i="11"/>
  <c r="R121" i="9"/>
  <c r="G123" i="11"/>
  <c r="G123" i="9"/>
  <c r="K123" i="11"/>
  <c r="K123" i="9"/>
  <c r="O123" i="11"/>
  <c r="O123" i="9"/>
  <c r="S123" i="11"/>
  <c r="S123" i="9"/>
  <c r="H125" i="11"/>
  <c r="H125" i="9"/>
  <c r="L125" i="11"/>
  <c r="L125" i="9"/>
  <c r="P125" i="11"/>
  <c r="P125" i="9"/>
  <c r="T125" i="11"/>
  <c r="T125" i="9"/>
  <c r="I127" i="11"/>
  <c r="I127" i="9"/>
  <c r="M127" i="11"/>
  <c r="M127" i="9"/>
  <c r="Q127" i="11"/>
  <c r="Q127" i="9"/>
  <c r="U127" i="11"/>
  <c r="U127" i="9"/>
  <c r="J129" i="11"/>
  <c r="J129" i="9"/>
  <c r="N129" i="11"/>
  <c r="N129" i="9"/>
  <c r="R129" i="11"/>
  <c r="R129" i="9"/>
  <c r="G131" i="11"/>
  <c r="G131" i="9"/>
  <c r="K131" i="11"/>
  <c r="K131" i="9"/>
  <c r="O131" i="11"/>
  <c r="O131" i="9"/>
  <c r="S131" i="11"/>
  <c r="S131" i="9"/>
  <c r="H133" i="11"/>
  <c r="H133" i="9"/>
  <c r="L133" i="11"/>
  <c r="L133" i="9"/>
  <c r="P133" i="11"/>
  <c r="P133" i="9"/>
  <c r="T133" i="11"/>
  <c r="T133" i="9"/>
  <c r="I135" i="11"/>
  <c r="I135" i="9"/>
  <c r="M135" i="11"/>
  <c r="M135" i="9"/>
  <c r="Q135" i="11"/>
  <c r="Q135" i="9"/>
  <c r="U135" i="11"/>
  <c r="U135" i="9"/>
  <c r="J137" i="11"/>
  <c r="J137" i="9"/>
  <c r="N137" i="11"/>
  <c r="N137" i="9"/>
  <c r="R137" i="11"/>
  <c r="R137" i="9"/>
  <c r="G139" i="11"/>
  <c r="G139" i="9"/>
  <c r="K139" i="11"/>
  <c r="K139" i="9"/>
  <c r="O139" i="11"/>
  <c r="O139" i="9"/>
  <c r="S139" i="11"/>
  <c r="S139" i="9"/>
  <c r="H141" i="11"/>
  <c r="H141" i="9"/>
  <c r="L141" i="11"/>
  <c r="L141" i="9"/>
  <c r="P141" i="11"/>
  <c r="P141" i="9"/>
  <c r="T141" i="11"/>
  <c r="T141" i="9"/>
  <c r="I143" i="11"/>
  <c r="I143" i="9"/>
  <c r="M143" i="11"/>
  <c r="M143" i="9"/>
  <c r="Q143" i="11"/>
  <c r="Q143" i="9"/>
  <c r="U143" i="11"/>
  <c r="U143" i="9"/>
  <c r="J145" i="11"/>
  <c r="J145" i="9"/>
  <c r="N145" i="11"/>
  <c r="N145" i="9"/>
  <c r="R145" i="11"/>
  <c r="R145" i="9"/>
  <c r="G147" i="11"/>
  <c r="G147" i="9"/>
  <c r="K147" i="11"/>
  <c r="K147" i="9"/>
  <c r="O147" i="11"/>
  <c r="O147" i="9"/>
  <c r="S147" i="11"/>
  <c r="S147" i="9"/>
  <c r="H149" i="11"/>
  <c r="H149" i="9"/>
  <c r="L149" i="11"/>
  <c r="L149" i="9"/>
  <c r="P149" i="11"/>
  <c r="P149" i="9"/>
  <c r="T149" i="11"/>
  <c r="T149" i="9"/>
  <c r="I151" i="11"/>
  <c r="I151" i="9"/>
  <c r="M151" i="11"/>
  <c r="M151" i="9"/>
  <c r="Q151" i="11"/>
  <c r="Q151" i="9"/>
  <c r="U151" i="11"/>
  <c r="U151" i="9"/>
  <c r="J153" i="11"/>
  <c r="J153" i="9"/>
  <c r="N153" i="11"/>
  <c r="N153" i="9"/>
  <c r="R153" i="11"/>
  <c r="R153" i="9"/>
  <c r="G155" i="11"/>
  <c r="G155" i="9"/>
  <c r="K155" i="11"/>
  <c r="K155" i="9"/>
  <c r="O155" i="11"/>
  <c r="O155" i="9"/>
  <c r="S155" i="11"/>
  <c r="S155" i="9"/>
  <c r="H157" i="11"/>
  <c r="H157" i="9"/>
  <c r="L157" i="11"/>
  <c r="L157" i="9"/>
  <c r="P157" i="11"/>
  <c r="P157" i="9"/>
  <c r="T157" i="11"/>
  <c r="T157" i="9"/>
  <c r="I159" i="11"/>
  <c r="I159" i="9"/>
  <c r="M159" i="11"/>
  <c r="M159" i="9"/>
  <c r="Q159" i="11"/>
  <c r="Q159" i="9"/>
  <c r="U159" i="11"/>
  <c r="U159" i="9"/>
  <c r="J161" i="11"/>
  <c r="J161" i="9"/>
  <c r="N161" i="11"/>
  <c r="N161" i="9"/>
  <c r="R161" i="11"/>
  <c r="R161" i="9"/>
  <c r="G163" i="11"/>
  <c r="G163" i="9"/>
  <c r="K163" i="11"/>
  <c r="K163" i="9"/>
  <c r="O163" i="11"/>
  <c r="O163" i="9"/>
  <c r="S163" i="11"/>
  <c r="S163" i="9"/>
  <c r="H165" i="11"/>
  <c r="H165" i="9"/>
  <c r="L165" i="11"/>
  <c r="L165" i="9"/>
  <c r="P165" i="11"/>
  <c r="P165" i="9"/>
  <c r="T165" i="11"/>
  <c r="T165" i="9"/>
  <c r="I167" i="11"/>
  <c r="I167" i="9"/>
  <c r="M167" i="11"/>
  <c r="M167" i="9"/>
  <c r="Q167" i="11"/>
  <c r="Q167" i="9"/>
  <c r="U167" i="11"/>
  <c r="U167" i="9"/>
  <c r="J169" i="11"/>
  <c r="J169" i="9"/>
  <c r="N169" i="11"/>
  <c r="N169" i="9"/>
  <c r="R169" i="11"/>
  <c r="R169" i="9"/>
  <c r="G171" i="11"/>
  <c r="G171" i="9"/>
  <c r="K171" i="11"/>
  <c r="K171" i="9"/>
  <c r="O171" i="11"/>
  <c r="O171" i="9"/>
  <c r="S171" i="11"/>
  <c r="S171" i="9"/>
  <c r="H173" i="11"/>
  <c r="H173" i="9"/>
  <c r="L173" i="11"/>
  <c r="L173" i="9"/>
  <c r="P173" i="11"/>
  <c r="P173" i="9"/>
  <c r="T173" i="11"/>
  <c r="T173" i="9"/>
  <c r="I175" i="11"/>
  <c r="I175" i="9"/>
  <c r="M175" i="11"/>
  <c r="M175" i="9"/>
  <c r="Q175" i="11"/>
  <c r="Q175" i="9"/>
  <c r="U175" i="11"/>
  <c r="U175" i="9"/>
  <c r="J177" i="11"/>
  <c r="J177" i="9"/>
  <c r="N177" i="11"/>
  <c r="N177" i="9"/>
  <c r="R177" i="11"/>
  <c r="R177" i="9"/>
  <c r="G179" i="11"/>
  <c r="G179" i="9"/>
  <c r="K179" i="11"/>
  <c r="K179" i="9"/>
  <c r="O179" i="11"/>
  <c r="O179" i="9"/>
  <c r="S179" i="11"/>
  <c r="S179" i="9"/>
  <c r="H181" i="11"/>
  <c r="H181" i="9"/>
  <c r="L181" i="11"/>
  <c r="L181" i="9"/>
  <c r="P181" i="11"/>
  <c r="P181" i="9"/>
  <c r="T181" i="11"/>
  <c r="T181" i="9"/>
  <c r="I183" i="11"/>
  <c r="I183" i="9"/>
  <c r="M183" i="11"/>
  <c r="M183" i="9"/>
  <c r="Q183" i="11"/>
  <c r="Q183" i="9"/>
  <c r="U183" i="11"/>
  <c r="U183" i="9"/>
  <c r="J185" i="11"/>
  <c r="J185" i="9"/>
  <c r="N185" i="11"/>
  <c r="N185" i="9"/>
  <c r="R185" i="11"/>
  <c r="R185" i="9"/>
  <c r="G187" i="11"/>
  <c r="G187" i="9"/>
  <c r="K187" i="11"/>
  <c r="K187" i="9"/>
  <c r="O187" i="11"/>
  <c r="O187" i="9"/>
  <c r="S187" i="11"/>
  <c r="S187" i="9"/>
  <c r="H189" i="11"/>
  <c r="H189" i="9"/>
  <c r="L189" i="11"/>
  <c r="L189" i="9"/>
  <c r="P189" i="11"/>
  <c r="P189" i="9"/>
  <c r="T189" i="11"/>
  <c r="T189" i="9"/>
  <c r="I191" i="11"/>
  <c r="I191" i="9"/>
  <c r="M191" i="11"/>
  <c r="M191" i="9"/>
  <c r="Q191" i="11"/>
  <c r="Q191" i="9"/>
  <c r="U191" i="11"/>
  <c r="U191" i="9"/>
  <c r="J193" i="11"/>
  <c r="J193" i="9"/>
  <c r="N193" i="11"/>
  <c r="N193" i="9"/>
  <c r="R193" i="11"/>
  <c r="R193" i="9"/>
  <c r="G195" i="11"/>
  <c r="G195" i="9"/>
  <c r="K195" i="11"/>
  <c r="K195" i="9"/>
  <c r="O195" i="11"/>
  <c r="O195" i="9"/>
  <c r="S195" i="11"/>
  <c r="S195" i="9"/>
  <c r="H197" i="11"/>
  <c r="H197" i="9"/>
  <c r="L197" i="11"/>
  <c r="L197" i="9"/>
  <c r="P197" i="11"/>
  <c r="P197" i="9"/>
  <c r="T197" i="11"/>
  <c r="T197" i="9"/>
  <c r="I199" i="11"/>
  <c r="I199" i="9"/>
  <c r="M199" i="11"/>
  <c r="M199" i="9"/>
  <c r="Q199" i="11"/>
  <c r="Q199" i="9"/>
  <c r="U199" i="11"/>
  <c r="U199" i="9"/>
  <c r="J201" i="11"/>
  <c r="J201" i="9"/>
  <c r="N201" i="11"/>
  <c r="N201" i="9"/>
  <c r="R201" i="11"/>
  <c r="R201" i="9"/>
  <c r="G203" i="11"/>
  <c r="G203" i="9"/>
  <c r="K203" i="11"/>
  <c r="K203" i="9"/>
  <c r="O203" i="11"/>
  <c r="O203" i="9"/>
  <c r="S203" i="11"/>
  <c r="S203" i="9"/>
  <c r="H205" i="11"/>
  <c r="H205" i="9"/>
  <c r="L205" i="11"/>
  <c r="L205" i="9"/>
  <c r="P205" i="11"/>
  <c r="P205" i="9"/>
  <c r="T205" i="11"/>
  <c r="T205" i="9"/>
  <c r="I207" i="11"/>
  <c r="I207" i="9"/>
  <c r="M207" i="11"/>
  <c r="M207" i="9"/>
  <c r="Q207" i="11"/>
  <c r="Q207" i="9"/>
  <c r="U207" i="11"/>
  <c r="U207" i="9"/>
  <c r="J209" i="11"/>
  <c r="J209" i="9"/>
  <c r="N209" i="11"/>
  <c r="N209" i="9"/>
  <c r="R209" i="11"/>
  <c r="R209" i="9"/>
  <c r="G211" i="11"/>
  <c r="G211" i="9"/>
  <c r="K211" i="11"/>
  <c r="K211" i="9"/>
  <c r="O211" i="11"/>
  <c r="O211" i="9"/>
  <c r="S211" i="11"/>
  <c r="S211" i="9"/>
  <c r="H213" i="11"/>
  <c r="H213" i="9"/>
  <c r="L213" i="11"/>
  <c r="L213" i="9"/>
  <c r="P213" i="11"/>
  <c r="P213" i="9"/>
  <c r="T213" i="11"/>
  <c r="T213" i="9"/>
  <c r="I215" i="11"/>
  <c r="I215" i="9"/>
  <c r="M215" i="11"/>
  <c r="M215" i="9"/>
  <c r="Q215" i="11"/>
  <c r="Q215" i="9"/>
  <c r="U215" i="11"/>
  <c r="U215" i="9"/>
  <c r="J217" i="11"/>
  <c r="J217" i="9"/>
  <c r="N217" i="11"/>
  <c r="N217" i="9"/>
  <c r="R217" i="11"/>
  <c r="R217" i="9"/>
  <c r="G219" i="11"/>
  <c r="G219" i="9"/>
  <c r="K219" i="11"/>
  <c r="K219" i="9"/>
  <c r="O219" i="11"/>
  <c r="O219" i="9"/>
  <c r="S219" i="11"/>
  <c r="S219" i="9"/>
  <c r="H221" i="11"/>
  <c r="H221" i="9"/>
  <c r="L221" i="11"/>
  <c r="L221" i="9"/>
  <c r="P221" i="11"/>
  <c r="P221" i="9"/>
  <c r="T221" i="11"/>
  <c r="T221" i="9"/>
  <c r="I223" i="11"/>
  <c r="I223" i="9"/>
  <c r="M223" i="11"/>
  <c r="M223" i="9"/>
  <c r="Q223" i="11"/>
  <c r="Q223" i="9"/>
  <c r="U223" i="11"/>
  <c r="U223" i="9"/>
  <c r="J225" i="11"/>
  <c r="J225" i="9"/>
  <c r="N225" i="11"/>
  <c r="N225" i="9"/>
  <c r="R225" i="11"/>
  <c r="R225" i="9"/>
  <c r="G227" i="11"/>
  <c r="G227" i="9"/>
  <c r="K227" i="11"/>
  <c r="K227" i="9"/>
  <c r="O227" i="11"/>
  <c r="O227" i="9"/>
  <c r="S227" i="11"/>
  <c r="S227" i="9"/>
  <c r="H229" i="11"/>
  <c r="H229" i="9"/>
  <c r="L229" i="11"/>
  <c r="L229" i="9"/>
  <c r="P229" i="11"/>
  <c r="P229" i="9"/>
  <c r="T229" i="11"/>
  <c r="T229" i="9"/>
  <c r="I231" i="11"/>
  <c r="I231" i="9"/>
  <c r="M231" i="11"/>
  <c r="M231" i="9"/>
  <c r="Q231" i="11"/>
  <c r="Q231" i="9"/>
  <c r="U231" i="11"/>
  <c r="U231" i="9"/>
  <c r="J233" i="11"/>
  <c r="J233" i="9"/>
  <c r="N233" i="11"/>
  <c r="N233" i="9"/>
  <c r="R233" i="11"/>
  <c r="R233" i="9"/>
  <c r="G235" i="11"/>
  <c r="G235" i="9"/>
  <c r="K235" i="11"/>
  <c r="K235" i="9"/>
  <c r="O235" i="11"/>
  <c r="O235" i="9"/>
  <c r="S235" i="11"/>
  <c r="S235" i="9"/>
  <c r="H237" i="11"/>
  <c r="H237" i="9"/>
  <c r="L237" i="11"/>
  <c r="L237" i="9"/>
  <c r="P237" i="11"/>
  <c r="P237" i="9"/>
  <c r="T237" i="11"/>
  <c r="T237" i="9"/>
  <c r="I239" i="11"/>
  <c r="I239" i="9"/>
  <c r="M239" i="11"/>
  <c r="M239" i="9"/>
  <c r="Q239" i="11"/>
  <c r="Q239" i="9"/>
  <c r="U239" i="11"/>
  <c r="U239" i="9"/>
  <c r="J241" i="11"/>
  <c r="J241" i="9"/>
  <c r="N241" i="11"/>
  <c r="N241" i="9"/>
  <c r="R241" i="11"/>
  <c r="R241" i="9"/>
  <c r="G243" i="11"/>
  <c r="G243" i="9"/>
  <c r="K243" i="11"/>
  <c r="K243" i="9"/>
  <c r="O243" i="11"/>
  <c r="O243" i="9"/>
  <c r="S243" i="11"/>
  <c r="S243" i="9"/>
  <c r="H245" i="11"/>
  <c r="H245" i="9"/>
  <c r="L245" i="11"/>
  <c r="L245" i="9"/>
  <c r="P245" i="11"/>
  <c r="P245" i="9"/>
  <c r="T245" i="11"/>
  <c r="T245" i="9"/>
  <c r="I247" i="11"/>
  <c r="I247" i="9"/>
  <c r="M247" i="11"/>
  <c r="M247" i="9"/>
  <c r="Q247" i="11"/>
  <c r="Q247" i="9"/>
  <c r="U247" i="11"/>
  <c r="U247" i="9"/>
  <c r="J249" i="11"/>
  <c r="J249" i="9"/>
  <c r="N249" i="11"/>
  <c r="N249" i="9"/>
  <c r="R249" i="11"/>
  <c r="R249" i="9"/>
  <c r="G251" i="11"/>
  <c r="G251" i="9"/>
  <c r="K251" i="11"/>
  <c r="K251" i="9"/>
  <c r="O251" i="11"/>
  <c r="O251" i="9"/>
  <c r="S251" i="11"/>
  <c r="S251" i="9"/>
  <c r="H253" i="11"/>
  <c r="H253" i="9"/>
  <c r="L253" i="11"/>
  <c r="L253" i="9"/>
  <c r="P253" i="11"/>
  <c r="P253" i="9"/>
  <c r="T253" i="11"/>
  <c r="T253" i="9"/>
  <c r="I255" i="11"/>
  <c r="I255" i="9"/>
  <c r="M255" i="11"/>
  <c r="M255" i="9"/>
  <c r="Q255" i="11"/>
  <c r="Q255" i="9"/>
  <c r="U255" i="11"/>
  <c r="U255" i="9"/>
  <c r="J257" i="11"/>
  <c r="J257" i="9"/>
  <c r="N257" i="11"/>
  <c r="N257" i="9"/>
  <c r="R257" i="11"/>
  <c r="R257" i="9"/>
  <c r="G259" i="11"/>
  <c r="G259" i="9"/>
  <c r="K259" i="11"/>
  <c r="K259" i="9"/>
  <c r="O259" i="11"/>
  <c r="O259" i="9"/>
  <c r="S259" i="11"/>
  <c r="S259" i="9"/>
  <c r="H261" i="11"/>
  <c r="H261" i="9"/>
  <c r="L261" i="11"/>
  <c r="L261" i="9"/>
  <c r="P261" i="11"/>
  <c r="P261" i="9"/>
  <c r="T261" i="11"/>
  <c r="T261" i="9"/>
  <c r="I263" i="11"/>
  <c r="I263" i="9"/>
  <c r="M263" i="11"/>
  <c r="M263" i="9"/>
  <c r="Q263" i="11"/>
  <c r="Q263" i="9"/>
  <c r="U263" i="11"/>
  <c r="U263" i="9"/>
  <c r="J265" i="11"/>
  <c r="J265" i="9"/>
  <c r="N265" i="11"/>
  <c r="N265" i="9"/>
  <c r="R265" i="11"/>
  <c r="R265" i="9"/>
  <c r="G267" i="11"/>
  <c r="G267" i="9"/>
  <c r="K267" i="11"/>
  <c r="K267" i="9"/>
  <c r="O267" i="11"/>
  <c r="O267" i="9"/>
  <c r="S267" i="11"/>
  <c r="S267" i="9"/>
  <c r="H269" i="11"/>
  <c r="H269" i="9"/>
  <c r="L269" i="11"/>
  <c r="L269" i="9"/>
  <c r="P269" i="11"/>
  <c r="P269" i="9"/>
  <c r="T269" i="11"/>
  <c r="T269" i="9"/>
  <c r="I271" i="11"/>
  <c r="I271" i="9"/>
  <c r="M271" i="11"/>
  <c r="M271" i="9"/>
  <c r="Q271" i="11"/>
  <c r="Q271" i="9"/>
  <c r="U271" i="11"/>
  <c r="U271" i="9"/>
  <c r="J273" i="11"/>
  <c r="J273" i="9"/>
  <c r="N273" i="11"/>
  <c r="N273" i="9"/>
  <c r="R273" i="11"/>
  <c r="R273" i="9"/>
  <c r="G275" i="11"/>
  <c r="G275" i="9"/>
  <c r="K275" i="11"/>
  <c r="K275" i="9"/>
  <c r="O275" i="11"/>
  <c r="O275" i="9"/>
  <c r="S275" i="11"/>
  <c r="S275" i="9"/>
  <c r="H277" i="11"/>
  <c r="H277" i="9"/>
  <c r="L277" i="11"/>
  <c r="L277" i="9"/>
  <c r="P277" i="11"/>
  <c r="P277" i="9"/>
  <c r="T277" i="11"/>
  <c r="T277" i="9"/>
  <c r="I279" i="11"/>
  <c r="I279" i="9"/>
  <c r="M279" i="11"/>
  <c r="M279" i="9"/>
  <c r="Q279" i="11"/>
  <c r="Q279" i="9"/>
  <c r="U279" i="11"/>
  <c r="U279" i="9"/>
  <c r="J281" i="11"/>
  <c r="J281" i="9"/>
  <c r="N281" i="11"/>
  <c r="N281" i="9"/>
  <c r="R281" i="11"/>
  <c r="R281" i="9"/>
  <c r="G283" i="11"/>
  <c r="G283" i="9"/>
  <c r="K283" i="11"/>
  <c r="K283" i="9"/>
  <c r="O283" i="11"/>
  <c r="O283" i="9"/>
  <c r="S283" i="11"/>
  <c r="S283" i="9"/>
  <c r="H285" i="11"/>
  <c r="H285" i="9"/>
  <c r="L285" i="11"/>
  <c r="L285" i="9"/>
  <c r="P285" i="11"/>
  <c r="P285" i="9"/>
  <c r="T285" i="11"/>
  <c r="T285" i="9"/>
  <c r="I287" i="11"/>
  <c r="I287" i="9"/>
  <c r="M287" i="11"/>
  <c r="M287" i="9"/>
  <c r="Q287" i="11"/>
  <c r="Q287" i="9"/>
  <c r="U287" i="11"/>
  <c r="U287" i="9"/>
  <c r="J289" i="11"/>
  <c r="J289" i="9"/>
  <c r="N289" i="11"/>
  <c r="N289" i="9"/>
  <c r="R289" i="11"/>
  <c r="R289" i="9"/>
  <c r="G291" i="11"/>
  <c r="G291" i="9"/>
  <c r="K291" i="11"/>
  <c r="K291" i="9"/>
  <c r="O291" i="11"/>
  <c r="O291" i="9"/>
  <c r="S291" i="11"/>
  <c r="S291" i="9"/>
  <c r="H293" i="11"/>
  <c r="H293" i="9"/>
  <c r="L293" i="11"/>
  <c r="L293" i="9"/>
  <c r="P293" i="11"/>
  <c r="P293" i="9"/>
  <c r="T293" i="11"/>
  <c r="T293" i="9"/>
  <c r="I295" i="11"/>
  <c r="I295" i="9"/>
  <c r="M295" i="11"/>
  <c r="M295" i="9"/>
  <c r="Q295" i="11"/>
  <c r="Q295" i="9"/>
  <c r="U295" i="11"/>
  <c r="U295" i="9"/>
  <c r="J297" i="11"/>
  <c r="J297" i="9"/>
  <c r="N297" i="11"/>
  <c r="N297" i="9"/>
  <c r="R297" i="11"/>
  <c r="R297" i="9"/>
  <c r="G299" i="11"/>
  <c r="G299" i="9"/>
  <c r="K299" i="11"/>
  <c r="K299" i="9"/>
  <c r="O299" i="11"/>
  <c r="O299" i="9"/>
  <c r="S299" i="11"/>
  <c r="S299" i="9"/>
  <c r="H301" i="11"/>
  <c r="H301" i="9"/>
  <c r="L301" i="11"/>
  <c r="L301" i="9"/>
  <c r="P301" i="11"/>
  <c r="P301" i="9"/>
  <c r="T301" i="11"/>
  <c r="T301" i="9"/>
  <c r="I303" i="11"/>
  <c r="I303" i="9"/>
  <c r="M303" i="11"/>
  <c r="M303" i="9"/>
  <c r="Q303" i="11"/>
  <c r="Q303" i="9"/>
  <c r="U303" i="11"/>
  <c r="U303" i="9"/>
  <c r="J305" i="11"/>
  <c r="J305" i="9"/>
  <c r="N305" i="11"/>
  <c r="N305" i="9"/>
  <c r="R305" i="11"/>
  <c r="R305" i="9"/>
  <c r="G307" i="11"/>
  <c r="G307" i="9"/>
  <c r="K307" i="11"/>
  <c r="K307" i="9"/>
  <c r="O307" i="11"/>
  <c r="O307" i="9"/>
  <c r="S307" i="11"/>
  <c r="S307" i="9"/>
  <c r="H309" i="11"/>
  <c r="H309" i="9"/>
  <c r="L309" i="11"/>
  <c r="L309" i="9"/>
  <c r="P309" i="11"/>
  <c r="P309" i="9"/>
  <c r="T309" i="11"/>
  <c r="T309" i="9"/>
  <c r="I311" i="11"/>
  <c r="I311" i="9"/>
  <c r="M311" i="11"/>
  <c r="M311" i="9"/>
  <c r="Q311" i="11"/>
  <c r="Q311" i="9"/>
  <c r="U311" i="11"/>
  <c r="U311" i="9"/>
  <c r="J313" i="11"/>
  <c r="J313" i="9"/>
  <c r="N313" i="11"/>
  <c r="N313" i="9"/>
  <c r="R313" i="11"/>
  <c r="R313" i="9"/>
  <c r="G315" i="11"/>
  <c r="G315" i="9"/>
  <c r="K315" i="11"/>
  <c r="K315" i="9"/>
  <c r="O315" i="11"/>
  <c r="O315" i="9"/>
  <c r="S315" i="11"/>
  <c r="S315" i="9"/>
  <c r="H317" i="11"/>
  <c r="H317" i="9"/>
  <c r="L317" i="11"/>
  <c r="L317" i="9"/>
  <c r="P317" i="11"/>
  <c r="P317" i="9"/>
  <c r="T317" i="11"/>
  <c r="T317" i="9"/>
  <c r="I319" i="11"/>
  <c r="I319" i="9"/>
  <c r="M319" i="11"/>
  <c r="M319" i="9"/>
  <c r="Q319" i="11"/>
  <c r="Q319" i="9"/>
  <c r="U319" i="11"/>
  <c r="U319" i="9"/>
  <c r="J321" i="11"/>
  <c r="J321" i="9"/>
  <c r="N321" i="11"/>
  <c r="N321" i="9"/>
  <c r="R321" i="11"/>
  <c r="R321" i="9"/>
  <c r="G323" i="11"/>
  <c r="G323" i="9"/>
  <c r="K323" i="11"/>
  <c r="K323" i="9"/>
  <c r="O323" i="11"/>
  <c r="O323" i="9"/>
  <c r="S323" i="11"/>
  <c r="S323" i="9"/>
  <c r="H325" i="11"/>
  <c r="H325" i="9"/>
  <c r="L325" i="11"/>
  <c r="L325" i="9"/>
  <c r="P325" i="11"/>
  <c r="P325" i="9"/>
  <c r="T325" i="11"/>
  <c r="T325" i="9"/>
  <c r="I327" i="11"/>
  <c r="I327" i="9"/>
  <c r="M327" i="11"/>
  <c r="M327" i="9"/>
  <c r="Q327" i="11"/>
  <c r="Q327" i="9"/>
  <c r="U327" i="11"/>
  <c r="U327" i="9"/>
  <c r="J329" i="11"/>
  <c r="J329" i="9"/>
  <c r="N329" i="11"/>
  <c r="N329" i="9"/>
  <c r="R329" i="11"/>
  <c r="R329" i="9"/>
  <c r="G331" i="11"/>
  <c r="G331" i="9"/>
  <c r="K331" i="11"/>
  <c r="K331" i="9"/>
  <c r="O331" i="11"/>
  <c r="O331" i="9"/>
  <c r="S331" i="11"/>
  <c r="S331" i="9"/>
  <c r="H333" i="11"/>
  <c r="H333" i="9"/>
  <c r="L333" i="11"/>
  <c r="L333" i="9"/>
  <c r="P333" i="11"/>
  <c r="P333" i="9"/>
  <c r="T333" i="11"/>
  <c r="T333" i="9"/>
  <c r="I335" i="11"/>
  <c r="I335" i="9"/>
  <c r="M335" i="11"/>
  <c r="M335" i="9"/>
  <c r="Q335" i="11"/>
  <c r="Q335" i="9"/>
  <c r="U335" i="11"/>
  <c r="U335" i="9"/>
  <c r="J337" i="11"/>
  <c r="J337" i="9"/>
  <c r="N337" i="11"/>
  <c r="N337" i="9"/>
  <c r="R337" i="11"/>
  <c r="R337" i="9"/>
  <c r="G339" i="11"/>
  <c r="G339" i="9"/>
  <c r="K339" i="11"/>
  <c r="K339" i="9"/>
  <c r="O339" i="11"/>
  <c r="O339" i="9"/>
  <c r="S339" i="11"/>
  <c r="S339" i="9"/>
  <c r="H341" i="11"/>
  <c r="H341" i="9"/>
  <c r="L341" i="11"/>
  <c r="L341" i="9"/>
  <c r="P341" i="11"/>
  <c r="P341" i="9"/>
  <c r="T341" i="11"/>
  <c r="T341" i="9"/>
  <c r="I343" i="11"/>
  <c r="I343" i="9"/>
  <c r="M343" i="11"/>
  <c r="M343" i="9"/>
  <c r="Q343" i="11"/>
  <c r="Q343" i="9"/>
  <c r="U343" i="11"/>
  <c r="U343" i="9"/>
  <c r="J345" i="11"/>
  <c r="J345" i="9"/>
  <c r="N345" i="11"/>
  <c r="N345" i="9"/>
  <c r="R345" i="11"/>
  <c r="R345" i="9"/>
  <c r="G347" i="11"/>
  <c r="G347" i="9"/>
  <c r="K347" i="11"/>
  <c r="K347" i="9"/>
  <c r="O347" i="11"/>
  <c r="O347" i="9"/>
  <c r="S347" i="11"/>
  <c r="S347" i="9"/>
  <c r="H349" i="11"/>
  <c r="H349" i="9"/>
  <c r="L349" i="11"/>
  <c r="L349" i="9"/>
  <c r="P349" i="11"/>
  <c r="P349" i="9"/>
  <c r="T349" i="11"/>
  <c r="T349" i="9"/>
  <c r="I351" i="11"/>
  <c r="I351" i="9"/>
  <c r="M351" i="11"/>
  <c r="M351" i="9"/>
  <c r="Q351" i="11"/>
  <c r="Q351" i="9"/>
  <c r="U351" i="11"/>
  <c r="U351" i="9"/>
  <c r="J353" i="11"/>
  <c r="J353" i="9"/>
  <c r="N353" i="11"/>
  <c r="N353" i="9"/>
  <c r="R353" i="11"/>
  <c r="R353" i="9"/>
  <c r="G355" i="11"/>
  <c r="G355" i="9"/>
  <c r="K355" i="11"/>
  <c r="K355" i="9"/>
  <c r="O355" i="11"/>
  <c r="O355" i="9"/>
  <c r="S355" i="11"/>
  <c r="S355" i="9"/>
  <c r="H357" i="11"/>
  <c r="H357" i="9"/>
  <c r="L357" i="11"/>
  <c r="L357" i="9"/>
  <c r="P357" i="11"/>
  <c r="P357" i="9"/>
  <c r="T357" i="11"/>
  <c r="T357" i="9"/>
  <c r="I359" i="11"/>
  <c r="I359" i="9"/>
  <c r="M359" i="11"/>
  <c r="M359" i="9"/>
  <c r="Q359" i="11"/>
  <c r="Q359" i="9"/>
  <c r="U359" i="11"/>
  <c r="U359" i="9"/>
  <c r="J361" i="11"/>
  <c r="J361" i="9"/>
  <c r="N361" i="11"/>
  <c r="N361" i="9"/>
  <c r="R361" i="11"/>
  <c r="R361" i="9"/>
  <c r="G363" i="11"/>
  <c r="G363" i="9"/>
  <c r="K363" i="11"/>
  <c r="K363" i="9"/>
  <c r="O363" i="11"/>
  <c r="O363" i="9"/>
  <c r="S363" i="11"/>
  <c r="S363" i="9"/>
  <c r="H365" i="11"/>
  <c r="H365" i="9"/>
  <c r="L365" i="11"/>
  <c r="L365" i="9"/>
  <c r="P365" i="11"/>
  <c r="P365" i="9"/>
  <c r="T365" i="11"/>
  <c r="T365" i="9"/>
  <c r="I367" i="11"/>
  <c r="I367" i="9"/>
  <c r="M367" i="11"/>
  <c r="M367" i="9"/>
  <c r="Q367" i="11"/>
  <c r="Q367" i="9"/>
  <c r="U367" i="11"/>
  <c r="U367" i="9"/>
  <c r="J369" i="11"/>
  <c r="J369" i="9"/>
  <c r="N369" i="11"/>
  <c r="N369" i="9"/>
  <c r="R369" i="11"/>
  <c r="R369" i="9"/>
  <c r="G371" i="11"/>
  <c r="G371" i="9"/>
  <c r="K371" i="11"/>
  <c r="K371" i="9"/>
  <c r="O371" i="11"/>
  <c r="O371" i="9"/>
  <c r="S371" i="11"/>
  <c r="S371" i="9"/>
  <c r="H373" i="11"/>
  <c r="H373" i="9"/>
  <c r="L373" i="11"/>
  <c r="L373" i="9"/>
  <c r="P373" i="11"/>
  <c r="P373" i="9"/>
  <c r="T373" i="11"/>
  <c r="T373" i="9"/>
  <c r="I375" i="11"/>
  <c r="I375" i="9"/>
  <c r="M375" i="11"/>
  <c r="M375" i="9"/>
  <c r="Q375" i="11"/>
  <c r="Q375" i="9"/>
  <c r="U375" i="11"/>
  <c r="U375" i="9"/>
  <c r="J377" i="11"/>
  <c r="J377" i="9"/>
  <c r="N377" i="11"/>
  <c r="N377" i="9"/>
  <c r="R377" i="11"/>
  <c r="R377" i="9"/>
  <c r="G379" i="11"/>
  <c r="G379" i="9"/>
  <c r="K379" i="11"/>
  <c r="K379" i="9"/>
  <c r="O379" i="11"/>
  <c r="O379" i="9"/>
  <c r="S379" i="11"/>
  <c r="S379" i="9"/>
  <c r="H381" i="11"/>
  <c r="H381" i="9"/>
  <c r="L381" i="11"/>
  <c r="L381" i="9"/>
  <c r="P381" i="11"/>
  <c r="P381" i="9"/>
  <c r="T381" i="11"/>
  <c r="T381" i="9"/>
  <c r="I383" i="11"/>
  <c r="I383" i="9"/>
  <c r="M383" i="11"/>
  <c r="M383" i="9"/>
  <c r="Q383" i="11"/>
  <c r="Q383" i="9"/>
  <c r="U383" i="11"/>
  <c r="U383" i="9"/>
  <c r="J385" i="11"/>
  <c r="J385" i="9"/>
  <c r="N385" i="11"/>
  <c r="N385" i="9"/>
  <c r="R385" i="11"/>
  <c r="R385" i="9"/>
  <c r="G387" i="11"/>
  <c r="G387" i="9"/>
  <c r="K387" i="11"/>
  <c r="K387" i="9"/>
  <c r="O387" i="11"/>
  <c r="O387" i="9"/>
  <c r="S387" i="11"/>
  <c r="S387" i="9"/>
  <c r="H389" i="11"/>
  <c r="H389" i="9"/>
  <c r="L389" i="11"/>
  <c r="L389" i="9"/>
  <c r="P389" i="11"/>
  <c r="P389" i="9"/>
  <c r="T389" i="11"/>
  <c r="T389" i="9"/>
  <c r="I391" i="11"/>
  <c r="I391" i="9"/>
  <c r="M391" i="11"/>
  <c r="M391" i="9"/>
  <c r="Q391" i="11"/>
  <c r="Q391" i="9"/>
  <c r="U391" i="11"/>
  <c r="U391" i="9"/>
  <c r="J393" i="11"/>
  <c r="J393" i="9"/>
  <c r="N393" i="11"/>
  <c r="N393" i="9"/>
  <c r="R393" i="11"/>
  <c r="R393" i="9"/>
  <c r="G395" i="11"/>
  <c r="G395" i="9"/>
  <c r="K395" i="11"/>
  <c r="K395" i="9"/>
  <c r="O395" i="11"/>
  <c r="O395" i="9"/>
  <c r="S395" i="11"/>
  <c r="S395" i="9"/>
  <c r="H397" i="11"/>
  <c r="H397" i="9"/>
  <c r="L397" i="11"/>
  <c r="L397" i="9"/>
  <c r="P397" i="11"/>
  <c r="P397" i="9"/>
  <c r="T397" i="11"/>
  <c r="T397" i="9"/>
  <c r="I399" i="11"/>
  <c r="I399" i="9"/>
  <c r="M399" i="11"/>
  <c r="M399" i="9"/>
  <c r="Q399" i="11"/>
  <c r="Q399" i="9"/>
  <c r="U399" i="11"/>
  <c r="U399" i="9"/>
  <c r="J401" i="11"/>
  <c r="J401" i="9"/>
  <c r="N401" i="11"/>
  <c r="N401" i="9"/>
  <c r="R401" i="11"/>
  <c r="R401" i="9"/>
  <c r="G403" i="11"/>
  <c r="G403" i="9"/>
  <c r="K403" i="11"/>
  <c r="K403" i="9"/>
  <c r="O403" i="11"/>
  <c r="O403" i="9"/>
  <c r="S403" i="11"/>
  <c r="S403" i="9"/>
  <c r="H405" i="11"/>
  <c r="H405" i="9"/>
  <c r="L405" i="11"/>
  <c r="L405" i="9"/>
  <c r="P405" i="11"/>
  <c r="P405" i="9"/>
  <c r="T405" i="11"/>
  <c r="T405" i="9"/>
  <c r="I407" i="11"/>
  <c r="I407" i="9"/>
  <c r="M407" i="11"/>
  <c r="M407" i="9"/>
  <c r="Q407" i="11"/>
  <c r="Q407" i="9"/>
  <c r="U407" i="11"/>
  <c r="U407" i="9"/>
  <c r="J409" i="11"/>
  <c r="J409" i="9"/>
  <c r="N409" i="11"/>
  <c r="N409" i="9"/>
  <c r="R409" i="11"/>
  <c r="R409" i="9"/>
  <c r="G411" i="11"/>
  <c r="G411" i="9"/>
  <c r="K411" i="11"/>
  <c r="K411" i="9"/>
  <c r="O411" i="11"/>
  <c r="O411" i="9"/>
  <c r="S411" i="11"/>
  <c r="S411" i="9"/>
  <c r="H413" i="11"/>
  <c r="H413" i="9"/>
  <c r="L413" i="11"/>
  <c r="L413" i="9"/>
  <c r="P413" i="11"/>
  <c r="P413" i="9"/>
  <c r="T413" i="11"/>
  <c r="T413" i="9"/>
  <c r="I415" i="11"/>
  <c r="I415" i="9"/>
  <c r="M415" i="11"/>
  <c r="M415" i="9"/>
  <c r="Q415" i="11"/>
  <c r="Q415" i="9"/>
  <c r="U415" i="11"/>
  <c r="U415" i="9"/>
  <c r="J417" i="11"/>
  <c r="J417" i="9"/>
  <c r="N417" i="11"/>
  <c r="N417" i="9"/>
  <c r="R417" i="11"/>
  <c r="R417" i="9"/>
  <c r="G419" i="11"/>
  <c r="G419" i="9"/>
  <c r="K419" i="11"/>
  <c r="K419" i="9"/>
  <c r="O419" i="11"/>
  <c r="O419" i="9"/>
  <c r="S419" i="11"/>
  <c r="S419" i="9"/>
  <c r="H421" i="11"/>
  <c r="H421" i="9"/>
  <c r="L421" i="11"/>
  <c r="L421" i="9"/>
  <c r="P421" i="11"/>
  <c r="P421" i="9"/>
  <c r="T421" i="11"/>
  <c r="T421" i="9"/>
  <c r="I423" i="11"/>
  <c r="I423" i="9"/>
  <c r="M423" i="11"/>
  <c r="M423" i="9"/>
  <c r="Q423" i="11"/>
  <c r="Q423" i="9"/>
  <c r="U423" i="11"/>
  <c r="U423" i="9"/>
  <c r="J425" i="11"/>
  <c r="J425" i="9"/>
  <c r="N425" i="11"/>
  <c r="N425" i="9"/>
  <c r="R425" i="11"/>
  <c r="R425" i="9"/>
  <c r="G427" i="11"/>
  <c r="G427" i="9"/>
  <c r="K427" i="11"/>
  <c r="K427" i="9"/>
  <c r="O427" i="11"/>
  <c r="O427" i="9"/>
  <c r="S427" i="11"/>
  <c r="S427" i="9"/>
  <c r="K11" i="11"/>
  <c r="K11" i="9"/>
  <c r="S13" i="11"/>
  <c r="S13" i="9"/>
  <c r="L15" i="11"/>
  <c r="L15" i="9"/>
  <c r="I17" i="11"/>
  <c r="I17" i="9"/>
  <c r="U17" i="11"/>
  <c r="U17" i="9"/>
  <c r="G21" i="11"/>
  <c r="G21" i="9"/>
  <c r="S21" i="11"/>
  <c r="S21" i="9"/>
  <c r="P23" i="11"/>
  <c r="P23" i="9"/>
  <c r="M25" i="11"/>
  <c r="M25" i="9"/>
  <c r="J27" i="11"/>
  <c r="J27" i="9"/>
  <c r="K29" i="11"/>
  <c r="K29" i="9"/>
  <c r="H31" i="11"/>
  <c r="H31" i="9"/>
  <c r="T31" i="11"/>
  <c r="T31" i="9"/>
  <c r="Q33" i="11"/>
  <c r="Q33" i="9"/>
  <c r="N35" i="11"/>
  <c r="N35" i="9"/>
  <c r="K37" i="11"/>
  <c r="K37" i="9"/>
  <c r="H39" i="11"/>
  <c r="H39" i="9"/>
  <c r="T39" i="11"/>
  <c r="T39" i="9"/>
  <c r="Q41" i="11"/>
  <c r="Q41" i="9"/>
  <c r="N43" i="11"/>
  <c r="N43" i="9"/>
  <c r="K45" i="11"/>
  <c r="K45" i="9"/>
  <c r="H47" i="11"/>
  <c r="H47" i="9"/>
  <c r="T47" i="11"/>
  <c r="T47" i="9"/>
  <c r="U49" i="11"/>
  <c r="U49" i="9"/>
  <c r="R51" i="11"/>
  <c r="R51" i="9"/>
  <c r="G53" i="11"/>
  <c r="G53" i="9"/>
  <c r="H55" i="11"/>
  <c r="H55" i="9"/>
  <c r="T55" i="11"/>
  <c r="T55" i="9"/>
  <c r="U11" i="11"/>
  <c r="U11" i="9"/>
  <c r="Q11" i="11"/>
  <c r="Q11" i="9"/>
  <c r="M11" i="11"/>
  <c r="M11" i="9"/>
  <c r="I11" i="11"/>
  <c r="I11" i="9"/>
  <c r="I13" i="11"/>
  <c r="I13" i="9"/>
  <c r="M13" i="11"/>
  <c r="M13" i="9"/>
  <c r="Q13" i="11"/>
  <c r="Q13" i="9"/>
  <c r="U13" i="11"/>
  <c r="U13" i="9"/>
  <c r="J15" i="11"/>
  <c r="J15" i="9"/>
  <c r="N15" i="11"/>
  <c r="N15" i="9"/>
  <c r="R15" i="11"/>
  <c r="R15" i="9"/>
  <c r="G17" i="11"/>
  <c r="G17" i="9"/>
  <c r="K17" i="11"/>
  <c r="K17" i="9"/>
  <c r="O17" i="11"/>
  <c r="O17" i="9"/>
  <c r="S17" i="11"/>
  <c r="S17" i="9"/>
  <c r="H19" i="11"/>
  <c r="H19" i="9"/>
  <c r="L19" i="11"/>
  <c r="L19" i="9"/>
  <c r="P19" i="11"/>
  <c r="P19" i="9"/>
  <c r="T19" i="11"/>
  <c r="T19" i="9"/>
  <c r="I21" i="11"/>
  <c r="I21" i="9"/>
  <c r="M21" i="11"/>
  <c r="M21" i="9"/>
  <c r="Q21" i="11"/>
  <c r="Q21" i="9"/>
  <c r="U21" i="11"/>
  <c r="U21" i="9"/>
  <c r="J23" i="11"/>
  <c r="J23" i="9"/>
  <c r="N23" i="11"/>
  <c r="N23" i="9"/>
  <c r="R23" i="11"/>
  <c r="R23" i="9"/>
  <c r="G25" i="11"/>
  <c r="G25" i="9"/>
  <c r="K25" i="11"/>
  <c r="K25" i="9"/>
  <c r="O25" i="11"/>
  <c r="O25" i="9"/>
  <c r="S25" i="11"/>
  <c r="S25" i="9"/>
  <c r="H27" i="11"/>
  <c r="H27" i="9"/>
  <c r="L27" i="11"/>
  <c r="L27" i="9"/>
  <c r="P27" i="11"/>
  <c r="P27" i="9"/>
  <c r="T27" i="11"/>
  <c r="T27" i="9"/>
  <c r="I29" i="11"/>
  <c r="I29" i="9"/>
  <c r="M29" i="11"/>
  <c r="M29" i="9"/>
  <c r="Q29" i="11"/>
  <c r="Q29" i="9"/>
  <c r="U29" i="11"/>
  <c r="U29" i="9"/>
  <c r="J31" i="11"/>
  <c r="J31" i="9"/>
  <c r="N31" i="11"/>
  <c r="N31" i="9"/>
  <c r="R31" i="11"/>
  <c r="R31" i="9"/>
  <c r="G33" i="11"/>
  <c r="G33" i="9"/>
  <c r="K33" i="11"/>
  <c r="K33" i="9"/>
  <c r="O33" i="11"/>
  <c r="O33" i="9"/>
  <c r="S33" i="11"/>
  <c r="S33" i="9"/>
  <c r="H35" i="11"/>
  <c r="H35" i="9"/>
  <c r="L35" i="11"/>
  <c r="L35" i="9"/>
  <c r="P35" i="11"/>
  <c r="P35" i="9"/>
  <c r="T35" i="11"/>
  <c r="T35" i="9"/>
  <c r="I37" i="11"/>
  <c r="I37" i="9"/>
  <c r="M37" i="11"/>
  <c r="M37" i="9"/>
  <c r="Q37" i="11"/>
  <c r="Q37" i="9"/>
  <c r="U37" i="11"/>
  <c r="U37" i="9"/>
  <c r="J39" i="11"/>
  <c r="J39" i="9"/>
  <c r="N39" i="11"/>
  <c r="N39" i="9"/>
  <c r="R39" i="11"/>
  <c r="R39" i="9"/>
  <c r="G41" i="11"/>
  <c r="G41" i="9"/>
  <c r="K41" i="11"/>
  <c r="K41" i="9"/>
  <c r="O41" i="11"/>
  <c r="O41" i="9"/>
  <c r="S41" i="11"/>
  <c r="S41" i="9"/>
  <c r="H43" i="11"/>
  <c r="H43" i="9"/>
  <c r="L43" i="11"/>
  <c r="L43" i="9"/>
  <c r="P43" i="11"/>
  <c r="P43" i="9"/>
  <c r="T43" i="11"/>
  <c r="T43" i="9"/>
  <c r="I45" i="11"/>
  <c r="I45" i="9"/>
  <c r="M45" i="11"/>
  <c r="M45" i="9"/>
  <c r="Q45" i="11"/>
  <c r="Q45" i="9"/>
  <c r="U45" i="11"/>
  <c r="U45" i="9"/>
  <c r="J47" i="11"/>
  <c r="J47" i="9"/>
  <c r="N47" i="11"/>
  <c r="N47" i="9"/>
  <c r="R47" i="11"/>
  <c r="R47" i="9"/>
  <c r="G49" i="11"/>
  <c r="G49" i="9"/>
  <c r="K49" i="11"/>
  <c r="K49" i="9"/>
  <c r="O49" i="11"/>
  <c r="O49" i="9"/>
  <c r="S49" i="11"/>
  <c r="S49" i="9"/>
  <c r="H51" i="11"/>
  <c r="H51" i="9"/>
  <c r="L51" i="11"/>
  <c r="L51" i="9"/>
  <c r="P51" i="11"/>
  <c r="P51" i="9"/>
  <c r="T51" i="11"/>
  <c r="T51" i="9"/>
  <c r="I53" i="11"/>
  <c r="I53" i="9"/>
  <c r="M53" i="11"/>
  <c r="M53" i="9"/>
  <c r="Q53" i="11"/>
  <c r="Q53" i="9"/>
  <c r="U53" i="11"/>
  <c r="U53" i="9"/>
  <c r="J55" i="11"/>
  <c r="J55" i="9"/>
  <c r="N55" i="11"/>
  <c r="N55" i="9"/>
  <c r="R55" i="11"/>
  <c r="R55" i="9"/>
  <c r="G57" i="11"/>
  <c r="G57" i="9"/>
  <c r="K57" i="11"/>
  <c r="K57" i="9"/>
  <c r="O57" i="11"/>
  <c r="O57" i="9"/>
  <c r="S57" i="11"/>
  <c r="S57" i="9"/>
  <c r="H59" i="11"/>
  <c r="H59" i="9"/>
  <c r="L59" i="11"/>
  <c r="L59" i="9"/>
  <c r="P59" i="11"/>
  <c r="P59" i="9"/>
  <c r="T59" i="11"/>
  <c r="T59" i="9"/>
  <c r="I61" i="11"/>
  <c r="I61" i="9"/>
  <c r="M61" i="11"/>
  <c r="M61" i="9"/>
  <c r="Q61" i="11"/>
  <c r="Q61" i="9"/>
  <c r="U61" i="11"/>
  <c r="U61" i="9"/>
  <c r="J63" i="11"/>
  <c r="J63" i="9"/>
  <c r="N63" i="11"/>
  <c r="N63" i="9"/>
  <c r="R63" i="11"/>
  <c r="R63" i="9"/>
  <c r="G65" i="11"/>
  <c r="G65" i="9"/>
  <c r="K65" i="11"/>
  <c r="K65" i="9"/>
  <c r="O65" i="11"/>
  <c r="O65" i="9"/>
  <c r="S65" i="11"/>
  <c r="S65" i="9"/>
  <c r="H67" i="11"/>
  <c r="H67" i="9"/>
  <c r="L67" i="11"/>
  <c r="L67" i="9"/>
  <c r="P67" i="11"/>
  <c r="P67" i="9"/>
  <c r="T67" i="11"/>
  <c r="T67" i="9"/>
  <c r="I69" i="11"/>
  <c r="I69" i="9"/>
  <c r="M69" i="11"/>
  <c r="M69" i="9"/>
  <c r="Q69" i="11"/>
  <c r="Q69" i="9"/>
  <c r="U69" i="11"/>
  <c r="U69" i="9"/>
  <c r="J71" i="11"/>
  <c r="J71" i="9"/>
  <c r="N71" i="11"/>
  <c r="N71" i="9"/>
  <c r="R71" i="11"/>
  <c r="R71" i="9"/>
  <c r="G73" i="11"/>
  <c r="G73" i="9"/>
  <c r="K73" i="11"/>
  <c r="K73" i="9"/>
  <c r="O73" i="11"/>
  <c r="O73" i="9"/>
  <c r="S73" i="11"/>
  <c r="S73" i="9"/>
  <c r="H75" i="11"/>
  <c r="H75" i="9"/>
  <c r="L75" i="11"/>
  <c r="L75" i="9"/>
  <c r="P75" i="11"/>
  <c r="P75" i="9"/>
  <c r="T75" i="11"/>
  <c r="T75" i="9"/>
  <c r="I77" i="11"/>
  <c r="I77" i="9"/>
  <c r="M77" i="11"/>
  <c r="M77" i="9"/>
  <c r="Q77" i="11"/>
  <c r="Q77" i="9"/>
  <c r="U77" i="11"/>
  <c r="U77" i="9"/>
  <c r="J79" i="11"/>
  <c r="J79" i="9"/>
  <c r="N79" i="11"/>
  <c r="N79" i="9"/>
  <c r="R79" i="11"/>
  <c r="R79" i="9"/>
  <c r="G81" i="11"/>
  <c r="G81" i="9"/>
  <c r="K81" i="11"/>
  <c r="K81" i="9"/>
  <c r="O81" i="11"/>
  <c r="O81" i="9"/>
  <c r="S81" i="11"/>
  <c r="S81" i="9"/>
  <c r="H83" i="11"/>
  <c r="H83" i="9"/>
  <c r="L83" i="11"/>
  <c r="L83" i="9"/>
  <c r="P83" i="11"/>
  <c r="P83" i="9"/>
  <c r="T83" i="11"/>
  <c r="T83" i="9"/>
  <c r="I85" i="11"/>
  <c r="I85" i="9"/>
  <c r="M85" i="11"/>
  <c r="M85" i="9"/>
  <c r="Q85" i="11"/>
  <c r="Q85" i="9"/>
  <c r="U85" i="11"/>
  <c r="U85" i="9"/>
  <c r="J87" i="11"/>
  <c r="J87" i="9"/>
  <c r="N87" i="11"/>
  <c r="N87" i="9"/>
  <c r="R87" i="11"/>
  <c r="R87" i="9"/>
  <c r="G89" i="11"/>
  <c r="G89" i="9"/>
  <c r="K89" i="11"/>
  <c r="K89" i="9"/>
  <c r="O89" i="11"/>
  <c r="O89" i="9"/>
  <c r="S89" i="11"/>
  <c r="S89" i="9"/>
  <c r="H91" i="11"/>
  <c r="H91" i="9"/>
  <c r="L91" i="11"/>
  <c r="L91" i="9"/>
  <c r="P91" i="11"/>
  <c r="P91" i="9"/>
  <c r="T91" i="11"/>
  <c r="T91" i="9"/>
  <c r="I93" i="11"/>
  <c r="I93" i="9"/>
  <c r="M93" i="11"/>
  <c r="M93" i="9"/>
  <c r="Q93" i="11"/>
  <c r="Q93" i="9"/>
  <c r="U93" i="11"/>
  <c r="U93" i="9"/>
  <c r="J95" i="11"/>
  <c r="J95" i="9"/>
  <c r="N95" i="11"/>
  <c r="N95" i="9"/>
  <c r="R95" i="11"/>
  <c r="R95" i="9"/>
  <c r="G97" i="11"/>
  <c r="G97" i="9"/>
  <c r="K97" i="11"/>
  <c r="K97" i="9"/>
  <c r="O97" i="11"/>
  <c r="O97" i="9"/>
  <c r="S97" i="11"/>
  <c r="S97" i="9"/>
  <c r="H99" i="11"/>
  <c r="H99" i="9"/>
  <c r="L99" i="11"/>
  <c r="L99" i="9"/>
  <c r="P99" i="11"/>
  <c r="P99" i="9"/>
  <c r="T99" i="11"/>
  <c r="T99" i="9"/>
  <c r="I101" i="11"/>
  <c r="I101" i="9"/>
  <c r="M101" i="11"/>
  <c r="M101" i="9"/>
  <c r="Q101" i="11"/>
  <c r="Q101" i="9"/>
  <c r="U101" i="11"/>
  <c r="U101" i="9"/>
  <c r="J103" i="11"/>
  <c r="J103" i="9"/>
  <c r="N103" i="11"/>
  <c r="N103" i="9"/>
  <c r="R103" i="11"/>
  <c r="R103" i="9"/>
  <c r="G105" i="11"/>
  <c r="G105" i="9"/>
  <c r="K105" i="11"/>
  <c r="K105" i="9"/>
  <c r="O105" i="11"/>
  <c r="O105" i="9"/>
  <c r="S105" i="11"/>
  <c r="S105" i="9"/>
  <c r="H107" i="11"/>
  <c r="H107" i="9"/>
  <c r="L107" i="11"/>
  <c r="L107" i="9"/>
  <c r="P107" i="11"/>
  <c r="P107" i="9"/>
  <c r="T107" i="11"/>
  <c r="T107" i="9"/>
  <c r="I109" i="11"/>
  <c r="I109" i="9"/>
  <c r="M109" i="11"/>
  <c r="M109" i="9"/>
  <c r="Q109" i="11"/>
  <c r="Q109" i="9"/>
  <c r="U109" i="11"/>
  <c r="U109" i="9"/>
  <c r="J111" i="11"/>
  <c r="J111" i="9"/>
  <c r="N111" i="11"/>
  <c r="N111" i="9"/>
  <c r="R111" i="11"/>
  <c r="R111" i="9"/>
  <c r="G113" i="11"/>
  <c r="G113" i="9"/>
  <c r="K113" i="11"/>
  <c r="K113" i="9"/>
  <c r="O113" i="11"/>
  <c r="O113" i="9"/>
  <c r="S113" i="11"/>
  <c r="S113" i="9"/>
  <c r="H115" i="11"/>
  <c r="H115" i="9"/>
  <c r="L115" i="11"/>
  <c r="L115" i="9"/>
  <c r="P115" i="11"/>
  <c r="P115" i="9"/>
  <c r="T115" i="11"/>
  <c r="T115" i="9"/>
  <c r="I117" i="11"/>
  <c r="I117" i="9"/>
  <c r="M117" i="11"/>
  <c r="M117" i="9"/>
  <c r="Q117" i="11"/>
  <c r="Q117" i="9"/>
  <c r="U117" i="11"/>
  <c r="U117" i="9"/>
  <c r="J119" i="11"/>
  <c r="J119" i="9"/>
  <c r="N119" i="11"/>
  <c r="N119" i="9"/>
  <c r="R119" i="11"/>
  <c r="R119" i="9"/>
  <c r="G121" i="11"/>
  <c r="G121" i="9"/>
  <c r="K121" i="11"/>
  <c r="K121" i="9"/>
  <c r="O121" i="11"/>
  <c r="O121" i="9"/>
  <c r="S121" i="11"/>
  <c r="S121" i="9"/>
  <c r="H123" i="11"/>
  <c r="H123" i="9"/>
  <c r="L123" i="11"/>
  <c r="L123" i="9"/>
  <c r="P123" i="11"/>
  <c r="P123" i="9"/>
  <c r="T123" i="11"/>
  <c r="T123" i="9"/>
  <c r="I125" i="11"/>
  <c r="I125" i="9"/>
  <c r="M125" i="11"/>
  <c r="M125" i="9"/>
  <c r="Q125" i="11"/>
  <c r="Q125" i="9"/>
  <c r="U125" i="11"/>
  <c r="U125" i="9"/>
  <c r="J127" i="11"/>
  <c r="J127" i="9"/>
  <c r="N127" i="11"/>
  <c r="N127" i="9"/>
  <c r="R127" i="11"/>
  <c r="R127" i="9"/>
  <c r="G129" i="11"/>
  <c r="G129" i="9"/>
  <c r="K129" i="11"/>
  <c r="K129" i="9"/>
  <c r="O129" i="11"/>
  <c r="O129" i="9"/>
  <c r="S129" i="11"/>
  <c r="S129" i="9"/>
  <c r="H131" i="11"/>
  <c r="H131" i="9"/>
  <c r="L131" i="11"/>
  <c r="L131" i="9"/>
  <c r="P131" i="11"/>
  <c r="P131" i="9"/>
  <c r="T131" i="11"/>
  <c r="T131" i="9"/>
  <c r="I133" i="11"/>
  <c r="I133" i="9"/>
  <c r="M133" i="11"/>
  <c r="M133" i="9"/>
  <c r="Q133" i="11"/>
  <c r="Q133" i="9"/>
  <c r="U133" i="11"/>
  <c r="U133" i="9"/>
  <c r="J135" i="11"/>
  <c r="J135" i="9"/>
  <c r="N135" i="11"/>
  <c r="N135" i="9"/>
  <c r="R135" i="11"/>
  <c r="R135" i="9"/>
  <c r="G137" i="11"/>
  <c r="G137" i="9"/>
  <c r="K137" i="11"/>
  <c r="K137" i="9"/>
  <c r="O137" i="11"/>
  <c r="O137" i="9"/>
  <c r="S137" i="11"/>
  <c r="S137" i="9"/>
  <c r="H139" i="11"/>
  <c r="H139" i="9"/>
  <c r="L139" i="11"/>
  <c r="L139" i="9"/>
  <c r="P139" i="11"/>
  <c r="P139" i="9"/>
  <c r="T139" i="11"/>
  <c r="T139" i="9"/>
  <c r="I141" i="11"/>
  <c r="I141" i="9"/>
  <c r="M141" i="11"/>
  <c r="M141" i="9"/>
  <c r="Q141" i="11"/>
  <c r="Q141" i="9"/>
  <c r="U141" i="11"/>
  <c r="U141" i="9"/>
  <c r="J143" i="11"/>
  <c r="J143" i="9"/>
  <c r="N143" i="11"/>
  <c r="N143" i="9"/>
  <c r="R143" i="11"/>
  <c r="R143" i="9"/>
  <c r="G145" i="11"/>
  <c r="G145" i="9"/>
  <c r="K145" i="11"/>
  <c r="K145" i="9"/>
  <c r="O145" i="11"/>
  <c r="O145" i="9"/>
  <c r="S145" i="11"/>
  <c r="S145" i="9"/>
  <c r="H147" i="11"/>
  <c r="H147" i="9"/>
  <c r="L147" i="11"/>
  <c r="L147" i="9"/>
  <c r="P147" i="11"/>
  <c r="P147" i="9"/>
  <c r="T147" i="11"/>
  <c r="T147" i="9"/>
  <c r="I149" i="11"/>
  <c r="I149" i="9"/>
  <c r="M149" i="11"/>
  <c r="M149" i="9"/>
  <c r="Q149" i="11"/>
  <c r="Q149" i="9"/>
  <c r="U149" i="11"/>
  <c r="U149" i="9"/>
  <c r="J151" i="11"/>
  <c r="J151" i="9"/>
  <c r="N151" i="11"/>
  <c r="N151" i="9"/>
  <c r="R151" i="11"/>
  <c r="R151" i="9"/>
  <c r="G153" i="11"/>
  <c r="G153" i="9"/>
  <c r="K153" i="11"/>
  <c r="K153" i="9"/>
  <c r="O153" i="11"/>
  <c r="O153" i="9"/>
  <c r="S153" i="11"/>
  <c r="S153" i="9"/>
  <c r="H155" i="11"/>
  <c r="H155" i="9"/>
  <c r="L155" i="11"/>
  <c r="L155" i="9"/>
  <c r="P155" i="11"/>
  <c r="P155" i="9"/>
  <c r="T155" i="11"/>
  <c r="T155" i="9"/>
  <c r="I157" i="11"/>
  <c r="I157" i="9"/>
  <c r="M157" i="11"/>
  <c r="M157" i="9"/>
  <c r="Q157" i="11"/>
  <c r="Q157" i="9"/>
  <c r="U157" i="11"/>
  <c r="U157" i="9"/>
  <c r="J159" i="11"/>
  <c r="J159" i="9"/>
  <c r="N159" i="11"/>
  <c r="N159" i="9"/>
  <c r="R159" i="11"/>
  <c r="R159" i="9"/>
  <c r="G161" i="11"/>
  <c r="G161" i="9"/>
  <c r="K161" i="11"/>
  <c r="K161" i="9"/>
  <c r="O161" i="11"/>
  <c r="O161" i="9"/>
  <c r="S161" i="11"/>
  <c r="S161" i="9"/>
  <c r="H163" i="11"/>
  <c r="H163" i="9"/>
  <c r="L163" i="11"/>
  <c r="L163" i="9"/>
  <c r="P163" i="11"/>
  <c r="P163" i="9"/>
  <c r="T163" i="11"/>
  <c r="T163" i="9"/>
  <c r="I165" i="11"/>
  <c r="I165" i="9"/>
  <c r="M165" i="11"/>
  <c r="M165" i="9"/>
  <c r="Q165" i="11"/>
  <c r="Q165" i="9"/>
  <c r="U165" i="11"/>
  <c r="U165" i="9"/>
  <c r="J167" i="11"/>
  <c r="J167" i="9"/>
  <c r="N167" i="11"/>
  <c r="N167" i="9"/>
  <c r="R167" i="11"/>
  <c r="R167" i="9"/>
  <c r="G169" i="11"/>
  <c r="G169" i="9"/>
  <c r="K169" i="11"/>
  <c r="K169" i="9"/>
  <c r="O169" i="11"/>
  <c r="O169" i="9"/>
  <c r="S169" i="11"/>
  <c r="S169" i="9"/>
  <c r="H171" i="11"/>
  <c r="H171" i="9"/>
  <c r="L171" i="11"/>
  <c r="L171" i="9"/>
  <c r="P171" i="11"/>
  <c r="P171" i="9"/>
  <c r="T171" i="11"/>
  <c r="T171" i="9"/>
  <c r="I173" i="11"/>
  <c r="I173" i="9"/>
  <c r="M173" i="11"/>
  <c r="M173" i="9"/>
  <c r="Q173" i="11"/>
  <c r="Q173" i="9"/>
  <c r="U173" i="11"/>
  <c r="U173" i="9"/>
  <c r="J175" i="11"/>
  <c r="J175" i="9"/>
  <c r="N175" i="11"/>
  <c r="N175" i="9"/>
  <c r="R175" i="11"/>
  <c r="R175" i="9"/>
  <c r="G177" i="11"/>
  <c r="G177" i="9"/>
  <c r="K177" i="11"/>
  <c r="K177" i="9"/>
  <c r="O177" i="11"/>
  <c r="O177" i="9"/>
  <c r="S177" i="11"/>
  <c r="S177" i="9"/>
  <c r="H179" i="11"/>
  <c r="H179" i="9"/>
  <c r="L179" i="11"/>
  <c r="L179" i="9"/>
  <c r="P179" i="11"/>
  <c r="P179" i="9"/>
  <c r="T179" i="11"/>
  <c r="T179" i="9"/>
  <c r="I181" i="11"/>
  <c r="I181" i="9"/>
  <c r="M181" i="11"/>
  <c r="M181" i="9"/>
  <c r="Q181" i="11"/>
  <c r="Q181" i="9"/>
  <c r="U181" i="11"/>
  <c r="U181" i="9"/>
  <c r="J183" i="11"/>
  <c r="J183" i="9"/>
  <c r="N183" i="11"/>
  <c r="N183" i="9"/>
  <c r="R183" i="11"/>
  <c r="R183" i="9"/>
  <c r="G185" i="11"/>
  <c r="G185" i="9"/>
  <c r="K185" i="11"/>
  <c r="K185" i="9"/>
  <c r="O185" i="11"/>
  <c r="O185" i="9"/>
  <c r="S185" i="11"/>
  <c r="S185" i="9"/>
  <c r="H187" i="11"/>
  <c r="H187" i="9"/>
  <c r="L187" i="11"/>
  <c r="L187" i="9"/>
  <c r="P187" i="11"/>
  <c r="P187" i="9"/>
  <c r="T187" i="11"/>
  <c r="T187" i="9"/>
  <c r="I189" i="11"/>
  <c r="I189" i="9"/>
  <c r="M189" i="11"/>
  <c r="M189" i="9"/>
  <c r="Q189" i="11"/>
  <c r="Q189" i="9"/>
  <c r="U189" i="11"/>
  <c r="U189" i="9"/>
  <c r="J191" i="11"/>
  <c r="J191" i="9"/>
  <c r="N191" i="11"/>
  <c r="N191" i="9"/>
  <c r="R191" i="11"/>
  <c r="R191" i="9"/>
  <c r="G193" i="11"/>
  <c r="G193" i="9"/>
  <c r="K193" i="11"/>
  <c r="K193" i="9"/>
  <c r="O193" i="11"/>
  <c r="O193" i="9"/>
  <c r="S193" i="11"/>
  <c r="S193" i="9"/>
  <c r="H195" i="11"/>
  <c r="H195" i="9"/>
  <c r="L195" i="11"/>
  <c r="L195" i="9"/>
  <c r="P195" i="11"/>
  <c r="P195" i="9"/>
  <c r="T195" i="11"/>
  <c r="T195" i="9"/>
  <c r="I197" i="11"/>
  <c r="I197" i="9"/>
  <c r="M197" i="11"/>
  <c r="M197" i="9"/>
  <c r="Q197" i="11"/>
  <c r="Q197" i="9"/>
  <c r="U197" i="11"/>
  <c r="U197" i="9"/>
  <c r="J199" i="11"/>
  <c r="J199" i="9"/>
  <c r="N199" i="11"/>
  <c r="N199" i="9"/>
  <c r="R199" i="11"/>
  <c r="R199" i="9"/>
  <c r="G201" i="11"/>
  <c r="G201" i="9"/>
  <c r="K201" i="11"/>
  <c r="K201" i="9"/>
  <c r="O201" i="11"/>
  <c r="O201" i="9"/>
  <c r="S201" i="11"/>
  <c r="S201" i="9"/>
  <c r="H203" i="11"/>
  <c r="H203" i="9"/>
  <c r="L203" i="11"/>
  <c r="L203" i="9"/>
  <c r="P203" i="11"/>
  <c r="P203" i="9"/>
  <c r="T203" i="11"/>
  <c r="T203" i="9"/>
  <c r="I205" i="11"/>
  <c r="I205" i="9"/>
  <c r="M205" i="11"/>
  <c r="M205" i="9"/>
  <c r="Q205" i="11"/>
  <c r="Q205" i="9"/>
  <c r="U205" i="11"/>
  <c r="U205" i="9"/>
  <c r="J207" i="11"/>
  <c r="J207" i="9"/>
  <c r="N207" i="11"/>
  <c r="N207" i="9"/>
  <c r="R207" i="11"/>
  <c r="R207" i="9"/>
  <c r="G209" i="11"/>
  <c r="G209" i="9"/>
  <c r="K209" i="11"/>
  <c r="K209" i="9"/>
  <c r="O209" i="11"/>
  <c r="O209" i="9"/>
  <c r="S209" i="11"/>
  <c r="S209" i="9"/>
  <c r="H211" i="11"/>
  <c r="H211" i="9"/>
  <c r="L211" i="11"/>
  <c r="L211" i="9"/>
  <c r="P211" i="11"/>
  <c r="P211" i="9"/>
  <c r="T211" i="11"/>
  <c r="T211" i="9"/>
  <c r="I213" i="11"/>
  <c r="I213" i="9"/>
  <c r="M213" i="11"/>
  <c r="M213" i="9"/>
  <c r="Q213" i="11"/>
  <c r="Q213" i="9"/>
  <c r="U213" i="11"/>
  <c r="U213" i="9"/>
  <c r="J215" i="11"/>
  <c r="J215" i="9"/>
  <c r="N215" i="11"/>
  <c r="N215" i="9"/>
  <c r="R215" i="11"/>
  <c r="R215" i="9"/>
  <c r="G217" i="11"/>
  <c r="G217" i="9"/>
  <c r="K217" i="11"/>
  <c r="K217" i="9"/>
  <c r="O217" i="11"/>
  <c r="O217" i="9"/>
  <c r="S217" i="11"/>
  <c r="S217" i="9"/>
  <c r="H219" i="11"/>
  <c r="H219" i="9"/>
  <c r="L219" i="11"/>
  <c r="L219" i="9"/>
  <c r="P219" i="11"/>
  <c r="P219" i="9"/>
  <c r="T219" i="11"/>
  <c r="T219" i="9"/>
  <c r="I221" i="11"/>
  <c r="I221" i="9"/>
  <c r="M221" i="11"/>
  <c r="M221" i="9"/>
  <c r="Q221" i="11"/>
  <c r="Q221" i="9"/>
  <c r="U221" i="11"/>
  <c r="U221" i="9"/>
  <c r="J223" i="11"/>
  <c r="J223" i="9"/>
  <c r="N223" i="11"/>
  <c r="N223" i="9"/>
  <c r="R223" i="11"/>
  <c r="R223" i="9"/>
  <c r="G225" i="11"/>
  <c r="G225" i="9"/>
  <c r="K225" i="11"/>
  <c r="K225" i="9"/>
  <c r="O225" i="11"/>
  <c r="O225" i="9"/>
  <c r="S225" i="11"/>
  <c r="S225" i="9"/>
  <c r="H227" i="11"/>
  <c r="H227" i="9"/>
  <c r="L227" i="11"/>
  <c r="L227" i="9"/>
  <c r="P227" i="11"/>
  <c r="P227" i="9"/>
  <c r="T227" i="11"/>
  <c r="T227" i="9"/>
  <c r="I229" i="11"/>
  <c r="I229" i="9"/>
  <c r="M229" i="11"/>
  <c r="M229" i="9"/>
  <c r="Q229" i="11"/>
  <c r="Q229" i="9"/>
  <c r="U229" i="11"/>
  <c r="U229" i="9"/>
  <c r="J231" i="11"/>
  <c r="J231" i="9"/>
  <c r="N231" i="11"/>
  <c r="N231" i="9"/>
  <c r="R231" i="11"/>
  <c r="R231" i="9"/>
  <c r="G233" i="11"/>
  <c r="G233" i="9"/>
  <c r="K233" i="11"/>
  <c r="K233" i="9"/>
  <c r="O233" i="11"/>
  <c r="O233" i="9"/>
  <c r="S233" i="11"/>
  <c r="S233" i="9"/>
  <c r="H235" i="11"/>
  <c r="H235" i="9"/>
  <c r="L235" i="11"/>
  <c r="L235" i="9"/>
  <c r="P235" i="11"/>
  <c r="P235" i="9"/>
  <c r="T235" i="11"/>
  <c r="T235" i="9"/>
  <c r="I237" i="11"/>
  <c r="I237" i="9"/>
  <c r="M237" i="11"/>
  <c r="M237" i="9"/>
  <c r="Q237" i="11"/>
  <c r="Q237" i="9"/>
  <c r="U237" i="11"/>
  <c r="U237" i="9"/>
  <c r="J239" i="11"/>
  <c r="J239" i="9"/>
  <c r="N239" i="11"/>
  <c r="N239" i="9"/>
  <c r="R239" i="11"/>
  <c r="R239" i="9"/>
  <c r="G241" i="11"/>
  <c r="G241" i="9"/>
  <c r="K241" i="11"/>
  <c r="K241" i="9"/>
  <c r="O241" i="11"/>
  <c r="O241" i="9"/>
  <c r="S241" i="11"/>
  <c r="S241" i="9"/>
  <c r="H243" i="11"/>
  <c r="H243" i="9"/>
  <c r="L243" i="11"/>
  <c r="L243" i="9"/>
  <c r="P243" i="11"/>
  <c r="P243" i="9"/>
  <c r="T243" i="11"/>
  <c r="T243" i="9"/>
  <c r="I245" i="11"/>
  <c r="I245" i="9"/>
  <c r="M245" i="11"/>
  <c r="M245" i="9"/>
  <c r="Q245" i="11"/>
  <c r="Q245" i="9"/>
  <c r="U245" i="11"/>
  <c r="U245" i="9"/>
  <c r="J247" i="11"/>
  <c r="J247" i="9"/>
  <c r="N247" i="11"/>
  <c r="N247" i="9"/>
  <c r="R247" i="11"/>
  <c r="R247" i="9"/>
  <c r="G249" i="11"/>
  <c r="G249" i="9"/>
  <c r="K249" i="11"/>
  <c r="K249" i="9"/>
  <c r="O249" i="11"/>
  <c r="O249" i="9"/>
  <c r="S249" i="11"/>
  <c r="S249" i="9"/>
  <c r="H251" i="11"/>
  <c r="H251" i="9"/>
  <c r="L251" i="11"/>
  <c r="L251" i="9"/>
  <c r="P251" i="11"/>
  <c r="P251" i="9"/>
  <c r="T251" i="11"/>
  <c r="T251" i="9"/>
  <c r="I253" i="11"/>
  <c r="I253" i="9"/>
  <c r="M253" i="11"/>
  <c r="M253" i="9"/>
  <c r="Q253" i="11"/>
  <c r="Q253" i="9"/>
  <c r="U253" i="11"/>
  <c r="U253" i="9"/>
  <c r="J255" i="11"/>
  <c r="J255" i="9"/>
  <c r="N255" i="11"/>
  <c r="N255" i="9"/>
  <c r="R255" i="11"/>
  <c r="R255" i="9"/>
  <c r="G257" i="11"/>
  <c r="G257" i="9"/>
  <c r="K257" i="11"/>
  <c r="K257" i="9"/>
  <c r="O257" i="11"/>
  <c r="O257" i="9"/>
  <c r="S257" i="11"/>
  <c r="S257" i="9"/>
  <c r="H259" i="11"/>
  <c r="H259" i="9"/>
  <c r="L259" i="11"/>
  <c r="L259" i="9"/>
  <c r="P259" i="11"/>
  <c r="P259" i="9"/>
  <c r="T259" i="11"/>
  <c r="T259" i="9"/>
  <c r="I261" i="11"/>
  <c r="I261" i="9"/>
  <c r="M261" i="11"/>
  <c r="M261" i="9"/>
  <c r="Q261" i="11"/>
  <c r="Q261" i="9"/>
  <c r="U261" i="11"/>
  <c r="U261" i="9"/>
  <c r="J263" i="11"/>
  <c r="J263" i="9"/>
  <c r="N263" i="11"/>
  <c r="N263" i="9"/>
  <c r="R263" i="11"/>
  <c r="R263" i="9"/>
  <c r="G265" i="11"/>
  <c r="G265" i="9"/>
  <c r="K265" i="11"/>
  <c r="K265" i="9"/>
  <c r="O265" i="11"/>
  <c r="O265" i="9"/>
  <c r="S265" i="11"/>
  <c r="S265" i="9"/>
  <c r="H267" i="11"/>
  <c r="H267" i="9"/>
  <c r="L267" i="11"/>
  <c r="L267" i="9"/>
  <c r="P267" i="11"/>
  <c r="P267" i="9"/>
  <c r="T267" i="11"/>
  <c r="T267" i="9"/>
  <c r="I269" i="11"/>
  <c r="I269" i="9"/>
  <c r="M269" i="11"/>
  <c r="M269" i="9"/>
  <c r="Q269" i="11"/>
  <c r="Q269" i="9"/>
  <c r="U269" i="11"/>
  <c r="U269" i="9"/>
  <c r="J271" i="11"/>
  <c r="J271" i="9"/>
  <c r="N271" i="11"/>
  <c r="N271" i="9"/>
  <c r="R271" i="11"/>
  <c r="R271" i="9"/>
  <c r="G273" i="11"/>
  <c r="G273" i="9"/>
  <c r="K273" i="11"/>
  <c r="K273" i="9"/>
  <c r="O273" i="11"/>
  <c r="O273" i="9"/>
  <c r="S273" i="11"/>
  <c r="S273" i="9"/>
  <c r="H275" i="11"/>
  <c r="H275" i="9"/>
  <c r="L275" i="11"/>
  <c r="L275" i="9"/>
  <c r="P275" i="11"/>
  <c r="P275" i="9"/>
  <c r="T275" i="11"/>
  <c r="T275" i="9"/>
  <c r="I277" i="11"/>
  <c r="I277" i="9"/>
  <c r="M277" i="11"/>
  <c r="M277" i="9"/>
  <c r="Q277" i="11"/>
  <c r="Q277" i="9"/>
  <c r="U277" i="11"/>
  <c r="U277" i="9"/>
  <c r="J279" i="11"/>
  <c r="J279" i="9"/>
  <c r="N279" i="11"/>
  <c r="N279" i="9"/>
  <c r="R279" i="11"/>
  <c r="R279" i="9"/>
  <c r="G281" i="11"/>
  <c r="G281" i="9"/>
  <c r="K281" i="11"/>
  <c r="K281" i="9"/>
  <c r="O281" i="11"/>
  <c r="O281" i="9"/>
  <c r="S281" i="11"/>
  <c r="S281" i="9"/>
  <c r="H283" i="11"/>
  <c r="H283" i="9"/>
  <c r="L283" i="11"/>
  <c r="L283" i="9"/>
  <c r="P283" i="11"/>
  <c r="P283" i="9"/>
  <c r="T283" i="11"/>
  <c r="T283" i="9"/>
  <c r="I285" i="11"/>
  <c r="I285" i="9"/>
  <c r="M285" i="11"/>
  <c r="M285" i="9"/>
  <c r="Q285" i="11"/>
  <c r="Q285" i="9"/>
  <c r="U285" i="11"/>
  <c r="U285" i="9"/>
  <c r="J287" i="11"/>
  <c r="J287" i="9"/>
  <c r="N287" i="11"/>
  <c r="N287" i="9"/>
  <c r="R287" i="11"/>
  <c r="R287" i="9"/>
  <c r="G289" i="11"/>
  <c r="G289" i="9"/>
  <c r="K289" i="11"/>
  <c r="K289" i="9"/>
  <c r="O289" i="11"/>
  <c r="O289" i="9"/>
  <c r="S289" i="11"/>
  <c r="S289" i="9"/>
  <c r="H291" i="11"/>
  <c r="H291" i="9"/>
  <c r="L291" i="11"/>
  <c r="L291" i="9"/>
  <c r="P291" i="11"/>
  <c r="P291" i="9"/>
  <c r="T291" i="11"/>
  <c r="T291" i="9"/>
  <c r="I293" i="11"/>
  <c r="I293" i="9"/>
  <c r="M293" i="11"/>
  <c r="M293" i="9"/>
  <c r="Q293" i="11"/>
  <c r="Q293" i="9"/>
  <c r="U293" i="11"/>
  <c r="U293" i="9"/>
  <c r="J295" i="11"/>
  <c r="J295" i="9"/>
  <c r="N295" i="11"/>
  <c r="N295" i="9"/>
  <c r="R295" i="11"/>
  <c r="R295" i="9"/>
  <c r="G297" i="11"/>
  <c r="G297" i="9"/>
  <c r="K297" i="11"/>
  <c r="K297" i="9"/>
  <c r="O297" i="11"/>
  <c r="O297" i="9"/>
  <c r="S297" i="11"/>
  <c r="S297" i="9"/>
  <c r="H299" i="11"/>
  <c r="H299" i="9"/>
  <c r="L299" i="11"/>
  <c r="L299" i="9"/>
  <c r="P299" i="11"/>
  <c r="P299" i="9"/>
  <c r="T299" i="11"/>
  <c r="T299" i="9"/>
  <c r="I301" i="11"/>
  <c r="I301" i="9"/>
  <c r="M301" i="11"/>
  <c r="M301" i="9"/>
  <c r="Q301" i="11"/>
  <c r="Q301" i="9"/>
  <c r="U301" i="11"/>
  <c r="U301" i="9"/>
  <c r="J303" i="11"/>
  <c r="J303" i="9"/>
  <c r="N303" i="11"/>
  <c r="N303" i="9"/>
  <c r="R303" i="11"/>
  <c r="R303" i="9"/>
  <c r="G305" i="11"/>
  <c r="G305" i="9"/>
  <c r="K305" i="11"/>
  <c r="K305" i="9"/>
  <c r="O305" i="11"/>
  <c r="O305" i="9"/>
  <c r="S305" i="11"/>
  <c r="S305" i="9"/>
  <c r="H307" i="11"/>
  <c r="H307" i="9"/>
  <c r="L307" i="11"/>
  <c r="L307" i="9"/>
  <c r="P307" i="11"/>
  <c r="P307" i="9"/>
  <c r="T307" i="11"/>
  <c r="T307" i="9"/>
  <c r="I309" i="11"/>
  <c r="I309" i="9"/>
  <c r="M309" i="11"/>
  <c r="M309" i="9"/>
  <c r="Q309" i="11"/>
  <c r="Q309" i="9"/>
  <c r="U309" i="11"/>
  <c r="U309" i="9"/>
  <c r="J311" i="11"/>
  <c r="J311" i="9"/>
  <c r="N311" i="11"/>
  <c r="N311" i="9"/>
  <c r="R311" i="11"/>
  <c r="R311" i="9"/>
  <c r="G313" i="11"/>
  <c r="G313" i="9"/>
  <c r="K313" i="11"/>
  <c r="K313" i="9"/>
  <c r="O313" i="11"/>
  <c r="O313" i="9"/>
  <c r="S313" i="11"/>
  <c r="S313" i="9"/>
  <c r="H315" i="11"/>
  <c r="H315" i="9"/>
  <c r="L315" i="11"/>
  <c r="L315" i="9"/>
  <c r="P315" i="11"/>
  <c r="P315" i="9"/>
  <c r="T315" i="11"/>
  <c r="T315" i="9"/>
  <c r="I317" i="11"/>
  <c r="I317" i="9"/>
  <c r="M317" i="11"/>
  <c r="M317" i="9"/>
  <c r="Q317" i="11"/>
  <c r="Q317" i="9"/>
  <c r="U317" i="11"/>
  <c r="U317" i="9"/>
  <c r="J319" i="11"/>
  <c r="J319" i="9"/>
  <c r="N319" i="11"/>
  <c r="N319" i="9"/>
  <c r="R319" i="11"/>
  <c r="R319" i="9"/>
  <c r="G321" i="11"/>
  <c r="G321" i="9"/>
  <c r="K321" i="11"/>
  <c r="K321" i="9"/>
  <c r="O321" i="11"/>
  <c r="O321" i="9"/>
  <c r="S321" i="11"/>
  <c r="S321" i="9"/>
  <c r="H323" i="11"/>
  <c r="H323" i="9"/>
  <c r="L323" i="11"/>
  <c r="L323" i="9"/>
  <c r="P323" i="11"/>
  <c r="P323" i="9"/>
  <c r="T323" i="11"/>
  <c r="T323" i="9"/>
  <c r="I325" i="11"/>
  <c r="I325" i="9"/>
  <c r="M325" i="11"/>
  <c r="M325" i="9"/>
  <c r="Q325" i="11"/>
  <c r="Q325" i="9"/>
  <c r="U325" i="11"/>
  <c r="U325" i="9"/>
  <c r="J327" i="11"/>
  <c r="J327" i="9"/>
  <c r="N327" i="11"/>
  <c r="N327" i="9"/>
  <c r="R327" i="11"/>
  <c r="R327" i="9"/>
  <c r="G329" i="11"/>
  <c r="G329" i="9"/>
  <c r="K329" i="11"/>
  <c r="K329" i="9"/>
  <c r="O329" i="11"/>
  <c r="O329" i="9"/>
  <c r="S329" i="11"/>
  <c r="S329" i="9"/>
  <c r="H331" i="11"/>
  <c r="H331" i="9"/>
  <c r="L331" i="11"/>
  <c r="L331" i="9"/>
  <c r="P331" i="11"/>
  <c r="P331" i="9"/>
  <c r="T331" i="11"/>
  <c r="T331" i="9"/>
  <c r="I333" i="11"/>
  <c r="I333" i="9"/>
  <c r="M333" i="11"/>
  <c r="M333" i="9"/>
  <c r="Q333" i="11"/>
  <c r="Q333" i="9"/>
  <c r="U333" i="11"/>
  <c r="U333" i="9"/>
  <c r="J335" i="11"/>
  <c r="J335" i="9"/>
  <c r="N335" i="11"/>
  <c r="N335" i="9"/>
  <c r="R335" i="11"/>
  <c r="R335" i="9"/>
  <c r="G337" i="11"/>
  <c r="G337" i="9"/>
  <c r="K337" i="11"/>
  <c r="K337" i="9"/>
  <c r="O337" i="11"/>
  <c r="O337" i="9"/>
  <c r="S337" i="11"/>
  <c r="S337" i="9"/>
  <c r="H339" i="11"/>
  <c r="H339" i="9"/>
  <c r="L339" i="11"/>
  <c r="L339" i="9"/>
  <c r="P339" i="11"/>
  <c r="P339" i="9"/>
  <c r="T339" i="11"/>
  <c r="T339" i="9"/>
  <c r="I341" i="11"/>
  <c r="I341" i="9"/>
  <c r="M341" i="11"/>
  <c r="M341" i="9"/>
  <c r="Q341" i="11"/>
  <c r="Q341" i="9"/>
  <c r="U341" i="11"/>
  <c r="U341" i="9"/>
  <c r="J343" i="11"/>
  <c r="J343" i="9"/>
  <c r="N343" i="11"/>
  <c r="N343" i="9"/>
  <c r="R343" i="11"/>
  <c r="R343" i="9"/>
  <c r="G345" i="11"/>
  <c r="G345" i="9"/>
  <c r="K345" i="11"/>
  <c r="K345" i="9"/>
  <c r="O345" i="11"/>
  <c r="O345" i="9"/>
  <c r="S345" i="11"/>
  <c r="S345" i="9"/>
  <c r="H347" i="11"/>
  <c r="H347" i="9"/>
  <c r="L347" i="11"/>
  <c r="L347" i="9"/>
  <c r="P347" i="11"/>
  <c r="P347" i="9"/>
  <c r="T347" i="11"/>
  <c r="T347" i="9"/>
  <c r="I349" i="11"/>
  <c r="I349" i="9"/>
  <c r="M349" i="11"/>
  <c r="M349" i="9"/>
  <c r="Q349" i="11"/>
  <c r="Q349" i="9"/>
  <c r="U349" i="11"/>
  <c r="U349" i="9"/>
  <c r="J351" i="11"/>
  <c r="J351" i="9"/>
  <c r="N351" i="11"/>
  <c r="N351" i="9"/>
  <c r="R351" i="11"/>
  <c r="R351" i="9"/>
  <c r="G353" i="11"/>
  <c r="G353" i="9"/>
  <c r="K353" i="11"/>
  <c r="K353" i="9"/>
  <c r="O353" i="11"/>
  <c r="O353" i="9"/>
  <c r="S353" i="11"/>
  <c r="S353" i="9"/>
  <c r="H355" i="11"/>
  <c r="H355" i="9"/>
  <c r="L355" i="11"/>
  <c r="L355" i="9"/>
  <c r="P355" i="11"/>
  <c r="P355" i="9"/>
  <c r="T355" i="11"/>
  <c r="T355" i="9"/>
  <c r="I357" i="11"/>
  <c r="I357" i="9"/>
  <c r="M357" i="11"/>
  <c r="M357" i="9"/>
  <c r="Q357" i="11"/>
  <c r="Q357" i="9"/>
  <c r="U357" i="11"/>
  <c r="U357" i="9"/>
  <c r="J359" i="11"/>
  <c r="J359" i="9"/>
  <c r="N359" i="11"/>
  <c r="N359" i="9"/>
  <c r="R359" i="11"/>
  <c r="R359" i="9"/>
  <c r="G361" i="11"/>
  <c r="G361" i="9"/>
  <c r="K361" i="11"/>
  <c r="K361" i="9"/>
  <c r="O361" i="11"/>
  <c r="O361" i="9"/>
  <c r="S361" i="11"/>
  <c r="S361" i="9"/>
  <c r="H363" i="11"/>
  <c r="H363" i="9"/>
  <c r="L363" i="11"/>
  <c r="L363" i="9"/>
  <c r="P363" i="11"/>
  <c r="P363" i="9"/>
  <c r="T363" i="11"/>
  <c r="T363" i="9"/>
  <c r="I365" i="11"/>
  <c r="I365" i="9"/>
  <c r="M365" i="11"/>
  <c r="M365" i="9"/>
  <c r="Q365" i="11"/>
  <c r="Q365" i="9"/>
  <c r="U365" i="11"/>
  <c r="U365" i="9"/>
  <c r="J367" i="11"/>
  <c r="J367" i="9"/>
  <c r="N367" i="11"/>
  <c r="N367" i="9"/>
  <c r="R367" i="11"/>
  <c r="R367" i="9"/>
  <c r="G369" i="11"/>
  <c r="G369" i="9"/>
  <c r="K369" i="11"/>
  <c r="K369" i="9"/>
  <c r="O369" i="11"/>
  <c r="O369" i="9"/>
  <c r="S369" i="11"/>
  <c r="S369" i="9"/>
  <c r="H371" i="11"/>
  <c r="H371" i="9"/>
  <c r="L371" i="11"/>
  <c r="L371" i="9"/>
  <c r="P371" i="11"/>
  <c r="P371" i="9"/>
  <c r="T371" i="11"/>
  <c r="T371" i="9"/>
  <c r="I373" i="11"/>
  <c r="I373" i="9"/>
  <c r="M373" i="11"/>
  <c r="M373" i="9"/>
  <c r="Q373" i="11"/>
  <c r="Q373" i="9"/>
  <c r="U373" i="11"/>
  <c r="U373" i="9"/>
  <c r="J375" i="11"/>
  <c r="J375" i="9"/>
  <c r="N375" i="11"/>
  <c r="N375" i="9"/>
  <c r="R375" i="11"/>
  <c r="R375" i="9"/>
  <c r="G377" i="11"/>
  <c r="G377" i="9"/>
  <c r="K377" i="11"/>
  <c r="K377" i="9"/>
  <c r="O377" i="11"/>
  <c r="O377" i="9"/>
  <c r="S377" i="11"/>
  <c r="S377" i="9"/>
  <c r="H379" i="11"/>
  <c r="H379" i="9"/>
  <c r="L379" i="11"/>
  <c r="L379" i="9"/>
  <c r="P379" i="11"/>
  <c r="P379" i="9"/>
  <c r="T379" i="11"/>
  <c r="T379" i="9"/>
  <c r="I381" i="11"/>
  <c r="I381" i="9"/>
  <c r="M381" i="11"/>
  <c r="M381" i="9"/>
  <c r="Q381" i="11"/>
  <c r="Q381" i="9"/>
  <c r="U381" i="11"/>
  <c r="U381" i="9"/>
  <c r="J383" i="11"/>
  <c r="J383" i="9"/>
  <c r="N383" i="11"/>
  <c r="N383" i="9"/>
  <c r="R383" i="11"/>
  <c r="R383" i="9"/>
  <c r="G385" i="11"/>
  <c r="G385" i="9"/>
  <c r="K385" i="11"/>
  <c r="K385" i="9"/>
  <c r="O385" i="11"/>
  <c r="O385" i="9"/>
  <c r="S385" i="11"/>
  <c r="S385" i="9"/>
  <c r="H387" i="11"/>
  <c r="H387" i="9"/>
  <c r="L387" i="11"/>
  <c r="L387" i="9"/>
  <c r="P387" i="11"/>
  <c r="P387" i="9"/>
  <c r="T387" i="11"/>
  <c r="T387" i="9"/>
  <c r="I389" i="11"/>
  <c r="I389" i="9"/>
  <c r="M389" i="11"/>
  <c r="M389" i="9"/>
  <c r="Q389" i="11"/>
  <c r="Q389" i="9"/>
  <c r="U389" i="11"/>
  <c r="U389" i="9"/>
  <c r="J391" i="11"/>
  <c r="J391" i="9"/>
  <c r="N391" i="11"/>
  <c r="N391" i="9"/>
  <c r="R391" i="11"/>
  <c r="R391" i="9"/>
  <c r="G393" i="11"/>
  <c r="G393" i="9"/>
  <c r="K393" i="11"/>
  <c r="K393" i="9"/>
  <c r="O393" i="11"/>
  <c r="O393" i="9"/>
  <c r="S393" i="11"/>
  <c r="S393" i="9"/>
  <c r="H395" i="11"/>
  <c r="H395" i="9"/>
  <c r="L395" i="11"/>
  <c r="L395" i="9"/>
  <c r="P395" i="11"/>
  <c r="P395" i="9"/>
  <c r="T395" i="11"/>
  <c r="T395" i="9"/>
  <c r="I397" i="11"/>
  <c r="I397" i="9"/>
  <c r="M397" i="11"/>
  <c r="M397" i="9"/>
  <c r="Q397" i="11"/>
  <c r="Q397" i="9"/>
  <c r="U397" i="11"/>
  <c r="U397" i="9"/>
  <c r="J399" i="11"/>
  <c r="J399" i="9"/>
  <c r="N399" i="11"/>
  <c r="N399" i="9"/>
  <c r="R399" i="11"/>
  <c r="R399" i="9"/>
  <c r="G401" i="11"/>
  <c r="G401" i="9"/>
  <c r="K401" i="11"/>
  <c r="K401" i="9"/>
  <c r="O401" i="11"/>
  <c r="O401" i="9"/>
  <c r="S401" i="11"/>
  <c r="S401" i="9"/>
  <c r="H403" i="11"/>
  <c r="H403" i="9"/>
  <c r="L403" i="11"/>
  <c r="L403" i="9"/>
  <c r="P403" i="11"/>
  <c r="P403" i="9"/>
  <c r="T403" i="11"/>
  <c r="T403" i="9"/>
  <c r="I405" i="11"/>
  <c r="I405" i="9"/>
  <c r="M405" i="11"/>
  <c r="M405" i="9"/>
  <c r="Q405" i="11"/>
  <c r="Q405" i="9"/>
  <c r="U405" i="11"/>
  <c r="U405" i="9"/>
  <c r="J407" i="11"/>
  <c r="J407" i="9"/>
  <c r="N407" i="11"/>
  <c r="N407" i="9"/>
  <c r="R407" i="11"/>
  <c r="R407" i="9"/>
  <c r="G409" i="11"/>
  <c r="G409" i="9"/>
  <c r="K409" i="11"/>
  <c r="K409" i="9"/>
  <c r="O409" i="11"/>
  <c r="O409" i="9"/>
  <c r="S409" i="11"/>
  <c r="S409" i="9"/>
  <c r="H411" i="11"/>
  <c r="H411" i="9"/>
  <c r="L411" i="11"/>
  <c r="L411" i="9"/>
  <c r="P411" i="11"/>
  <c r="P411" i="9"/>
  <c r="T411" i="11"/>
  <c r="T411" i="9"/>
  <c r="I413" i="11"/>
  <c r="I413" i="9"/>
  <c r="M413" i="11"/>
  <c r="M413" i="9"/>
  <c r="Q413" i="11"/>
  <c r="Q413" i="9"/>
  <c r="U413" i="11"/>
  <c r="U413" i="9"/>
  <c r="J415" i="11"/>
  <c r="J415" i="9"/>
  <c r="N415" i="11"/>
  <c r="N415" i="9"/>
  <c r="R415" i="11"/>
  <c r="R415" i="9"/>
  <c r="G417" i="11"/>
  <c r="G417" i="9"/>
  <c r="K417" i="11"/>
  <c r="K417" i="9"/>
  <c r="O417" i="11"/>
  <c r="O417" i="9"/>
  <c r="S417" i="11"/>
  <c r="S417" i="9"/>
  <c r="H419" i="11"/>
  <c r="H419" i="9"/>
  <c r="L419" i="11"/>
  <c r="L419" i="9"/>
  <c r="P419" i="11"/>
  <c r="P419" i="9"/>
  <c r="T419" i="11"/>
  <c r="T419" i="9"/>
  <c r="I421" i="11"/>
  <c r="I421" i="9"/>
  <c r="M421" i="11"/>
  <c r="M421" i="9"/>
  <c r="Q421" i="11"/>
  <c r="Q421" i="9"/>
  <c r="U421" i="11"/>
  <c r="U421" i="9"/>
  <c r="J423" i="11"/>
  <c r="J423" i="9"/>
  <c r="N423" i="11"/>
  <c r="N423" i="9"/>
  <c r="R423" i="11"/>
  <c r="R423" i="9"/>
  <c r="G425" i="11"/>
  <c r="G425" i="9"/>
  <c r="K425" i="11"/>
  <c r="K425" i="9"/>
  <c r="O425" i="11"/>
  <c r="O425" i="9"/>
  <c r="S425" i="11"/>
  <c r="S425" i="9"/>
  <c r="H427" i="11"/>
  <c r="H427" i="9"/>
  <c r="L427" i="11"/>
  <c r="L427" i="9"/>
  <c r="P427" i="11"/>
  <c r="P427" i="9"/>
  <c r="T427" i="11"/>
  <c r="T427" i="9"/>
  <c r="T11" i="11"/>
  <c r="T11" i="9"/>
  <c r="P11" i="11"/>
  <c r="P11" i="9"/>
  <c r="L11" i="11"/>
  <c r="L11" i="9"/>
  <c r="H11" i="11"/>
  <c r="H11" i="9"/>
  <c r="J13" i="11"/>
  <c r="J13" i="9"/>
  <c r="N13" i="11"/>
  <c r="N13" i="9"/>
  <c r="R13" i="11"/>
  <c r="R13" i="9"/>
  <c r="G15" i="11"/>
  <c r="G15" i="9"/>
  <c r="K15" i="11"/>
  <c r="K15" i="9"/>
  <c r="O15" i="11"/>
  <c r="O15" i="9"/>
  <c r="S15" i="11"/>
  <c r="S15" i="9"/>
  <c r="H17" i="11"/>
  <c r="H17" i="9"/>
  <c r="L17" i="11"/>
  <c r="L17" i="9"/>
  <c r="P17" i="11"/>
  <c r="P17" i="9"/>
  <c r="T17" i="11"/>
  <c r="T17" i="9"/>
  <c r="I19" i="11"/>
  <c r="I19" i="9"/>
  <c r="M19" i="11"/>
  <c r="M19" i="9"/>
  <c r="Q19" i="11"/>
  <c r="Q19" i="9"/>
  <c r="U19" i="11"/>
  <c r="U19" i="9"/>
  <c r="J21" i="11"/>
  <c r="J21" i="9"/>
  <c r="N21" i="11"/>
  <c r="N21" i="9"/>
  <c r="R21" i="11"/>
  <c r="R21" i="9"/>
  <c r="G23" i="11"/>
  <c r="G23" i="9"/>
  <c r="K23" i="11"/>
  <c r="K23" i="9"/>
  <c r="O23" i="11"/>
  <c r="O23" i="9"/>
  <c r="S23" i="11"/>
  <c r="S23" i="9"/>
  <c r="H25" i="11"/>
  <c r="H25" i="9"/>
  <c r="L25" i="11"/>
  <c r="L25" i="9"/>
  <c r="P25" i="11"/>
  <c r="P25" i="9"/>
  <c r="T25" i="11"/>
  <c r="T25" i="9"/>
  <c r="I27" i="11"/>
  <c r="I27" i="9"/>
  <c r="M27" i="11"/>
  <c r="M27" i="9"/>
  <c r="Q27" i="11"/>
  <c r="Q27" i="9"/>
  <c r="U27" i="11"/>
  <c r="U27" i="9"/>
  <c r="J29" i="11"/>
  <c r="J29" i="9"/>
  <c r="N29" i="11"/>
  <c r="N29" i="9"/>
  <c r="R29" i="11"/>
  <c r="R29" i="9"/>
  <c r="G31" i="11"/>
  <c r="G31" i="9"/>
  <c r="K31" i="11"/>
  <c r="K31" i="9"/>
  <c r="O31" i="11"/>
  <c r="O31" i="9"/>
  <c r="S31" i="11"/>
  <c r="S31" i="9"/>
  <c r="H33" i="11"/>
  <c r="H33" i="9"/>
  <c r="L33" i="11"/>
  <c r="L33" i="9"/>
  <c r="P33" i="11"/>
  <c r="P33" i="9"/>
  <c r="T33" i="11"/>
  <c r="T33" i="9"/>
  <c r="I35" i="11"/>
  <c r="I35" i="9"/>
  <c r="M35" i="11"/>
  <c r="M35" i="9"/>
  <c r="Q35" i="11"/>
  <c r="Q35" i="9"/>
  <c r="U35" i="11"/>
  <c r="U35" i="9"/>
  <c r="J37" i="11"/>
  <c r="J37" i="9"/>
  <c r="N37" i="11"/>
  <c r="N37" i="9"/>
  <c r="R37" i="11"/>
  <c r="R37" i="9"/>
  <c r="G39" i="11"/>
  <c r="G39" i="9"/>
  <c r="K39" i="11"/>
  <c r="K39" i="9"/>
  <c r="O39" i="11"/>
  <c r="O39" i="9"/>
  <c r="S39" i="11"/>
  <c r="S39" i="9"/>
  <c r="H41" i="11"/>
  <c r="H41" i="9"/>
  <c r="L41" i="11"/>
  <c r="L41" i="9"/>
  <c r="P41" i="11"/>
  <c r="P41" i="9"/>
  <c r="T41" i="11"/>
  <c r="T41" i="9"/>
  <c r="I43" i="11"/>
  <c r="I43" i="9"/>
  <c r="M43" i="11"/>
  <c r="M43" i="9"/>
  <c r="Q43" i="11"/>
  <c r="Q43" i="9"/>
  <c r="U43" i="11"/>
  <c r="U43" i="9"/>
  <c r="J45" i="11"/>
  <c r="J45" i="9"/>
  <c r="N45" i="11"/>
  <c r="N45" i="9"/>
  <c r="R45" i="11"/>
  <c r="R45" i="9"/>
  <c r="G47" i="11"/>
  <c r="G47" i="9"/>
  <c r="K47" i="11"/>
  <c r="K47" i="9"/>
  <c r="O47" i="11"/>
  <c r="O47" i="9"/>
  <c r="S47" i="11"/>
  <c r="S47" i="9"/>
  <c r="H49" i="11"/>
  <c r="H49" i="9"/>
  <c r="L49" i="11"/>
  <c r="L49" i="9"/>
  <c r="P49" i="11"/>
  <c r="P49" i="9"/>
  <c r="T49" i="11"/>
  <c r="T49" i="9"/>
  <c r="I51" i="11"/>
  <c r="I51" i="9"/>
  <c r="M51" i="11"/>
  <c r="M51" i="9"/>
  <c r="Q51" i="11"/>
  <c r="Q51" i="9"/>
  <c r="U51" i="11"/>
  <c r="U51" i="9"/>
  <c r="J53" i="11"/>
  <c r="J53" i="9"/>
  <c r="N53" i="11"/>
  <c r="N53" i="9"/>
  <c r="R53" i="11"/>
  <c r="R53" i="9"/>
  <c r="G55" i="11"/>
  <c r="G55" i="9"/>
  <c r="K55" i="11"/>
  <c r="K55" i="9"/>
  <c r="O55" i="11"/>
  <c r="O55" i="9"/>
  <c r="S55" i="11"/>
  <c r="S55" i="9"/>
  <c r="H57" i="11"/>
  <c r="H57" i="9"/>
  <c r="L57" i="11"/>
  <c r="L57" i="9"/>
  <c r="P57" i="11"/>
  <c r="P57" i="9"/>
  <c r="T57" i="11"/>
  <c r="T57" i="9"/>
  <c r="I59" i="11"/>
  <c r="I59" i="9"/>
  <c r="M59" i="11"/>
  <c r="M59" i="9"/>
  <c r="Q59" i="11"/>
  <c r="Q59" i="9"/>
  <c r="U59" i="11"/>
  <c r="U59" i="9"/>
  <c r="J61" i="11"/>
  <c r="J61" i="9"/>
  <c r="N61" i="11"/>
  <c r="N61" i="9"/>
  <c r="R61" i="11"/>
  <c r="R61" i="9"/>
  <c r="G63" i="11"/>
  <c r="G63" i="9"/>
  <c r="K63" i="11"/>
  <c r="K63" i="9"/>
  <c r="O63" i="11"/>
  <c r="O63" i="9"/>
  <c r="S63" i="11"/>
  <c r="S63" i="9"/>
  <c r="H65" i="11"/>
  <c r="H65" i="9"/>
  <c r="L65" i="11"/>
  <c r="L65" i="9"/>
  <c r="P65" i="11"/>
  <c r="P65" i="9"/>
  <c r="T65" i="11"/>
  <c r="T65" i="9"/>
  <c r="I67" i="11"/>
  <c r="I67" i="9"/>
  <c r="M67" i="11"/>
  <c r="M67" i="9"/>
  <c r="Q67" i="11"/>
  <c r="Q67" i="9"/>
  <c r="U67" i="11"/>
  <c r="U67" i="9"/>
  <c r="J69" i="11"/>
  <c r="J69" i="9"/>
  <c r="N69" i="11"/>
  <c r="N69" i="9"/>
  <c r="R69" i="11"/>
  <c r="R69" i="9"/>
  <c r="G71" i="11"/>
  <c r="G71" i="9"/>
  <c r="K71" i="11"/>
  <c r="K71" i="9"/>
  <c r="O71" i="11"/>
  <c r="O71" i="9"/>
  <c r="S71" i="11"/>
  <c r="S71" i="9"/>
  <c r="H73" i="11"/>
  <c r="H73" i="9"/>
  <c r="L73" i="11"/>
  <c r="L73" i="9"/>
  <c r="P73" i="11"/>
  <c r="P73" i="9"/>
  <c r="T73" i="11"/>
  <c r="T73" i="9"/>
  <c r="I75" i="11"/>
  <c r="I75" i="9"/>
  <c r="M75" i="11"/>
  <c r="M75" i="9"/>
  <c r="Q75" i="11"/>
  <c r="Q75" i="9"/>
  <c r="U75" i="11"/>
  <c r="U75" i="9"/>
  <c r="J77" i="11"/>
  <c r="J77" i="9"/>
  <c r="N77" i="11"/>
  <c r="N77" i="9"/>
  <c r="R77" i="11"/>
  <c r="R77" i="9"/>
  <c r="G79" i="11"/>
  <c r="G79" i="9"/>
  <c r="K79" i="11"/>
  <c r="K79" i="9"/>
  <c r="O79" i="11"/>
  <c r="O79" i="9"/>
  <c r="S79" i="11"/>
  <c r="S79" i="9"/>
  <c r="H81" i="11"/>
  <c r="H81" i="9"/>
  <c r="L81" i="11"/>
  <c r="L81" i="9"/>
  <c r="P81" i="11"/>
  <c r="P81" i="9"/>
  <c r="T81" i="11"/>
  <c r="T81" i="9"/>
  <c r="I83" i="11"/>
  <c r="I83" i="9"/>
  <c r="M83" i="11"/>
  <c r="M83" i="9"/>
  <c r="Q83" i="11"/>
  <c r="Q83" i="9"/>
  <c r="U83" i="11"/>
  <c r="U83" i="9"/>
  <c r="J85" i="11"/>
  <c r="J85" i="9"/>
  <c r="N85" i="11"/>
  <c r="N85" i="9"/>
  <c r="R85" i="11"/>
  <c r="R85" i="9"/>
  <c r="G87" i="11"/>
  <c r="G87" i="9"/>
  <c r="K87" i="11"/>
  <c r="K87" i="9"/>
  <c r="O87" i="11"/>
  <c r="O87" i="9"/>
  <c r="S87" i="11"/>
  <c r="S87" i="9"/>
  <c r="H89" i="11"/>
  <c r="H89" i="9"/>
  <c r="L89" i="11"/>
  <c r="L89" i="9"/>
  <c r="P89" i="11"/>
  <c r="P89" i="9"/>
  <c r="T89" i="11"/>
  <c r="T89" i="9"/>
  <c r="I91" i="11"/>
  <c r="I91" i="9"/>
  <c r="M91" i="11"/>
  <c r="M91" i="9"/>
  <c r="Q91" i="11"/>
  <c r="Q91" i="9"/>
  <c r="U91" i="11"/>
  <c r="U91" i="9"/>
  <c r="J93" i="11"/>
  <c r="J93" i="9"/>
  <c r="N93" i="11"/>
  <c r="N93" i="9"/>
  <c r="R93" i="11"/>
  <c r="R93" i="9"/>
  <c r="G95" i="11"/>
  <c r="G95" i="9"/>
  <c r="K95" i="11"/>
  <c r="K95" i="9"/>
  <c r="O95" i="11"/>
  <c r="O95" i="9"/>
  <c r="S95" i="11"/>
  <c r="S95" i="9"/>
  <c r="H97" i="11"/>
  <c r="H97" i="9"/>
  <c r="L97" i="11"/>
  <c r="L97" i="9"/>
  <c r="P97" i="11"/>
  <c r="P97" i="9"/>
  <c r="T97" i="11"/>
  <c r="T97" i="9"/>
  <c r="I99" i="11"/>
  <c r="I99" i="9"/>
  <c r="M99" i="11"/>
  <c r="M99" i="9"/>
  <c r="Q99" i="11"/>
  <c r="Q99" i="9"/>
  <c r="U99" i="11"/>
  <c r="U99" i="9"/>
  <c r="J101" i="11"/>
  <c r="J101" i="9"/>
  <c r="N101" i="11"/>
  <c r="N101" i="9"/>
  <c r="R101" i="11"/>
  <c r="R101" i="9"/>
  <c r="G103" i="11"/>
  <c r="G103" i="9"/>
  <c r="K103" i="11"/>
  <c r="K103" i="9"/>
  <c r="O103" i="11"/>
  <c r="O103" i="9"/>
  <c r="S103" i="11"/>
  <c r="S103" i="9"/>
  <c r="H105" i="11"/>
  <c r="H105" i="9"/>
  <c r="L105" i="11"/>
  <c r="L105" i="9"/>
  <c r="P105" i="11"/>
  <c r="P105" i="9"/>
  <c r="T105" i="11"/>
  <c r="T105" i="9"/>
  <c r="I107" i="11"/>
  <c r="I107" i="9"/>
  <c r="M107" i="11"/>
  <c r="M107" i="9"/>
  <c r="Q107" i="11"/>
  <c r="Q107" i="9"/>
  <c r="U107" i="11"/>
  <c r="U107" i="9"/>
  <c r="J109" i="11"/>
  <c r="J109" i="9"/>
  <c r="N109" i="11"/>
  <c r="N109" i="9"/>
  <c r="R109" i="11"/>
  <c r="R109" i="9"/>
  <c r="G111" i="11"/>
  <c r="G111" i="9"/>
  <c r="K111" i="11"/>
  <c r="K111" i="9"/>
  <c r="O111" i="11"/>
  <c r="O111" i="9"/>
  <c r="S111" i="11"/>
  <c r="S111" i="9"/>
  <c r="H113" i="11"/>
  <c r="H113" i="9"/>
  <c r="L113" i="11"/>
  <c r="L113" i="9"/>
  <c r="P113" i="11"/>
  <c r="P113" i="9"/>
  <c r="T113" i="11"/>
  <c r="T113" i="9"/>
  <c r="I115" i="11"/>
  <c r="I115" i="9"/>
  <c r="M115" i="11"/>
  <c r="M115" i="9"/>
  <c r="Q115" i="11"/>
  <c r="Q115" i="9"/>
  <c r="U115" i="11"/>
  <c r="U115" i="9"/>
  <c r="J117" i="11"/>
  <c r="J117" i="9"/>
  <c r="N117" i="11"/>
  <c r="N117" i="9"/>
  <c r="R117" i="11"/>
  <c r="R117" i="9"/>
  <c r="G119" i="11"/>
  <c r="G119" i="9"/>
  <c r="K119" i="11"/>
  <c r="K119" i="9"/>
  <c r="O119" i="11"/>
  <c r="O119" i="9"/>
  <c r="S119" i="11"/>
  <c r="S119" i="9"/>
  <c r="H121" i="11"/>
  <c r="H121" i="9"/>
  <c r="L121" i="11"/>
  <c r="L121" i="9"/>
  <c r="P121" i="11"/>
  <c r="P121" i="9"/>
  <c r="T121" i="11"/>
  <c r="T121" i="9"/>
  <c r="I123" i="11"/>
  <c r="I123" i="9"/>
  <c r="M123" i="11"/>
  <c r="M123" i="9"/>
  <c r="Q123" i="11"/>
  <c r="Q123" i="9"/>
  <c r="U123" i="11"/>
  <c r="U123" i="9"/>
  <c r="J125" i="11"/>
  <c r="J125" i="9"/>
  <c r="N125" i="11"/>
  <c r="N125" i="9"/>
  <c r="R125" i="11"/>
  <c r="R125" i="9"/>
  <c r="G127" i="11"/>
  <c r="G127" i="9"/>
  <c r="K127" i="11"/>
  <c r="K127" i="9"/>
  <c r="O127" i="11"/>
  <c r="O127" i="9"/>
  <c r="S127" i="11"/>
  <c r="S127" i="9"/>
  <c r="H129" i="11"/>
  <c r="H129" i="9"/>
  <c r="L129" i="11"/>
  <c r="L129" i="9"/>
  <c r="P129" i="11"/>
  <c r="P129" i="9"/>
  <c r="T129" i="11"/>
  <c r="T129" i="9"/>
  <c r="I131" i="11"/>
  <c r="I131" i="9"/>
  <c r="M131" i="11"/>
  <c r="M131" i="9"/>
  <c r="Q131" i="11"/>
  <c r="Q131" i="9"/>
  <c r="U131" i="11"/>
  <c r="U131" i="9"/>
  <c r="J133" i="11"/>
  <c r="J133" i="9"/>
  <c r="N133" i="11"/>
  <c r="N133" i="9"/>
  <c r="R133" i="11"/>
  <c r="R133" i="9"/>
  <c r="G135" i="11"/>
  <c r="G135" i="9"/>
  <c r="K135" i="11"/>
  <c r="K135" i="9"/>
  <c r="O135" i="11"/>
  <c r="O135" i="9"/>
  <c r="S135" i="11"/>
  <c r="S135" i="9"/>
  <c r="H137" i="11"/>
  <c r="H137" i="9"/>
  <c r="L137" i="11"/>
  <c r="L137" i="9"/>
  <c r="P137" i="11"/>
  <c r="P137" i="9"/>
  <c r="T137" i="11"/>
  <c r="T137" i="9"/>
  <c r="I139" i="11"/>
  <c r="I139" i="9"/>
  <c r="M139" i="11"/>
  <c r="M139" i="9"/>
  <c r="Q139" i="11"/>
  <c r="Q139" i="9"/>
  <c r="U139" i="11"/>
  <c r="U139" i="9"/>
  <c r="J141" i="11"/>
  <c r="J141" i="9"/>
  <c r="N141" i="11"/>
  <c r="N141" i="9"/>
  <c r="R141" i="11"/>
  <c r="R141" i="9"/>
  <c r="G143" i="11"/>
  <c r="G143" i="9"/>
  <c r="K143" i="11"/>
  <c r="K143" i="9"/>
  <c r="O143" i="11"/>
  <c r="O143" i="9"/>
  <c r="S143" i="11"/>
  <c r="S143" i="9"/>
  <c r="H145" i="11"/>
  <c r="H145" i="9"/>
  <c r="L145" i="11"/>
  <c r="L145" i="9"/>
  <c r="P145" i="11"/>
  <c r="P145" i="9"/>
  <c r="T145" i="11"/>
  <c r="T145" i="9"/>
  <c r="I147" i="11"/>
  <c r="I147" i="9"/>
  <c r="M147" i="11"/>
  <c r="M147" i="9"/>
  <c r="Q147" i="11"/>
  <c r="Q147" i="9"/>
  <c r="U147" i="11"/>
  <c r="U147" i="9"/>
  <c r="J149" i="11"/>
  <c r="J149" i="9"/>
  <c r="N149" i="11"/>
  <c r="N149" i="9"/>
  <c r="R149" i="11"/>
  <c r="R149" i="9"/>
  <c r="G151" i="11"/>
  <c r="G151" i="9"/>
  <c r="K151" i="11"/>
  <c r="K151" i="9"/>
  <c r="O151" i="11"/>
  <c r="O151" i="9"/>
  <c r="S151" i="11"/>
  <c r="S151" i="9"/>
  <c r="H153" i="11"/>
  <c r="H153" i="9"/>
  <c r="L153" i="11"/>
  <c r="L153" i="9"/>
  <c r="P153" i="11"/>
  <c r="P153" i="9"/>
  <c r="T153" i="11"/>
  <c r="T153" i="9"/>
  <c r="I155" i="11"/>
  <c r="I155" i="9"/>
  <c r="M155" i="11"/>
  <c r="M155" i="9"/>
  <c r="Q155" i="11"/>
  <c r="Q155" i="9"/>
  <c r="U155" i="11"/>
  <c r="U155" i="9"/>
  <c r="J157" i="11"/>
  <c r="J157" i="9"/>
  <c r="N157" i="11"/>
  <c r="N157" i="9"/>
  <c r="R157" i="11"/>
  <c r="R157" i="9"/>
  <c r="G159" i="11"/>
  <c r="G159" i="9"/>
  <c r="K159" i="11"/>
  <c r="K159" i="9"/>
  <c r="O159" i="11"/>
  <c r="O159" i="9"/>
  <c r="S159" i="11"/>
  <c r="S159" i="9"/>
  <c r="H161" i="11"/>
  <c r="H161" i="9"/>
  <c r="L161" i="11"/>
  <c r="L161" i="9"/>
  <c r="P161" i="11"/>
  <c r="P161" i="9"/>
  <c r="T161" i="11"/>
  <c r="T161" i="9"/>
  <c r="I163" i="11"/>
  <c r="I163" i="9"/>
  <c r="M163" i="11"/>
  <c r="M163" i="9"/>
  <c r="Q163" i="11"/>
  <c r="Q163" i="9"/>
  <c r="U163" i="11"/>
  <c r="U163" i="9"/>
  <c r="J165" i="11"/>
  <c r="J165" i="9"/>
  <c r="N165" i="11"/>
  <c r="N165" i="9"/>
  <c r="R165" i="11"/>
  <c r="R165" i="9"/>
  <c r="G167" i="11"/>
  <c r="G167" i="9"/>
  <c r="K167" i="11"/>
  <c r="K167" i="9"/>
  <c r="O167" i="11"/>
  <c r="O167" i="9"/>
  <c r="S167" i="11"/>
  <c r="S167" i="9"/>
  <c r="H169" i="11"/>
  <c r="H169" i="9"/>
  <c r="L169" i="11"/>
  <c r="L169" i="9"/>
  <c r="P169" i="11"/>
  <c r="P169" i="9"/>
  <c r="T169" i="11"/>
  <c r="T169" i="9"/>
  <c r="I171" i="11"/>
  <c r="I171" i="9"/>
  <c r="M171" i="11"/>
  <c r="M171" i="9"/>
  <c r="Q171" i="11"/>
  <c r="Q171" i="9"/>
  <c r="U171" i="11"/>
  <c r="U171" i="9"/>
  <c r="J173" i="11"/>
  <c r="J173" i="9"/>
  <c r="N173" i="11"/>
  <c r="N173" i="9"/>
  <c r="R173" i="11"/>
  <c r="R173" i="9"/>
  <c r="G175" i="11"/>
  <c r="G175" i="9"/>
  <c r="K175" i="11"/>
  <c r="K175" i="9"/>
  <c r="O175" i="11"/>
  <c r="O175" i="9"/>
  <c r="S175" i="11"/>
  <c r="S175" i="9"/>
  <c r="H177" i="11"/>
  <c r="H177" i="9"/>
  <c r="L177" i="11"/>
  <c r="L177" i="9"/>
  <c r="P177" i="11"/>
  <c r="P177" i="9"/>
  <c r="T177" i="11"/>
  <c r="T177" i="9"/>
  <c r="I179" i="11"/>
  <c r="I179" i="9"/>
  <c r="M179" i="11"/>
  <c r="M179" i="9"/>
  <c r="Q179" i="11"/>
  <c r="Q179" i="9"/>
  <c r="U179" i="11"/>
  <c r="U179" i="9"/>
  <c r="J181" i="11"/>
  <c r="J181" i="9"/>
  <c r="N181" i="11"/>
  <c r="N181" i="9"/>
  <c r="R181" i="11"/>
  <c r="R181" i="9"/>
  <c r="G183" i="11"/>
  <c r="G183" i="9"/>
  <c r="K183" i="11"/>
  <c r="K183" i="9"/>
  <c r="O183" i="11"/>
  <c r="O183" i="9"/>
  <c r="S183" i="11"/>
  <c r="S183" i="9"/>
  <c r="H185" i="11"/>
  <c r="H185" i="9"/>
  <c r="L185" i="11"/>
  <c r="L185" i="9"/>
  <c r="P185" i="11"/>
  <c r="P185" i="9"/>
  <c r="T185" i="11"/>
  <c r="T185" i="9"/>
  <c r="I187" i="11"/>
  <c r="I187" i="9"/>
  <c r="M187" i="11"/>
  <c r="M187" i="9"/>
  <c r="Q187" i="11"/>
  <c r="Q187" i="9"/>
  <c r="U187" i="11"/>
  <c r="U187" i="9"/>
  <c r="J189" i="11"/>
  <c r="J189" i="9"/>
  <c r="N189" i="11"/>
  <c r="N189" i="9"/>
  <c r="R189" i="11"/>
  <c r="R189" i="9"/>
  <c r="G191" i="11"/>
  <c r="G191" i="9"/>
  <c r="K191" i="11"/>
  <c r="K191" i="9"/>
  <c r="O191" i="11"/>
  <c r="O191" i="9"/>
  <c r="S191" i="11"/>
  <c r="S191" i="9"/>
  <c r="H193" i="11"/>
  <c r="H193" i="9"/>
  <c r="L193" i="11"/>
  <c r="L193" i="9"/>
  <c r="P193" i="11"/>
  <c r="P193" i="9"/>
  <c r="T193" i="11"/>
  <c r="T193" i="9"/>
  <c r="I195" i="11"/>
  <c r="I195" i="9"/>
  <c r="M195" i="11"/>
  <c r="M195" i="9"/>
  <c r="Q195" i="11"/>
  <c r="Q195" i="9"/>
  <c r="U195" i="11"/>
  <c r="U195" i="9"/>
  <c r="J197" i="11"/>
  <c r="J197" i="9"/>
  <c r="N197" i="11"/>
  <c r="N197" i="9"/>
  <c r="R197" i="11"/>
  <c r="R197" i="9"/>
  <c r="G199" i="11"/>
  <c r="G199" i="9"/>
  <c r="K199" i="11"/>
  <c r="K199" i="9"/>
  <c r="O199" i="11"/>
  <c r="O199" i="9"/>
  <c r="S199" i="11"/>
  <c r="S199" i="9"/>
  <c r="H201" i="11"/>
  <c r="H201" i="9"/>
  <c r="L201" i="11"/>
  <c r="L201" i="9"/>
  <c r="P201" i="11"/>
  <c r="P201" i="9"/>
  <c r="T201" i="11"/>
  <c r="T201" i="9"/>
  <c r="I203" i="11"/>
  <c r="I203" i="9"/>
  <c r="M203" i="11"/>
  <c r="M203" i="9"/>
  <c r="Q203" i="11"/>
  <c r="Q203" i="9"/>
  <c r="U203" i="11"/>
  <c r="U203" i="9"/>
  <c r="J205" i="11"/>
  <c r="J205" i="9"/>
  <c r="N205" i="11"/>
  <c r="N205" i="9"/>
  <c r="R205" i="11"/>
  <c r="R205" i="9"/>
  <c r="G207" i="11"/>
  <c r="G207" i="9"/>
  <c r="K207" i="11"/>
  <c r="K207" i="9"/>
  <c r="O207" i="11"/>
  <c r="O207" i="9"/>
  <c r="S207" i="11"/>
  <c r="S207" i="9"/>
  <c r="H209" i="11"/>
  <c r="H209" i="9"/>
  <c r="L209" i="11"/>
  <c r="L209" i="9"/>
  <c r="P209" i="11"/>
  <c r="P209" i="9"/>
  <c r="T209" i="11"/>
  <c r="T209" i="9"/>
  <c r="I211" i="11"/>
  <c r="I211" i="9"/>
  <c r="M211" i="11"/>
  <c r="M211" i="9"/>
  <c r="Q211" i="11"/>
  <c r="Q211" i="9"/>
  <c r="U211" i="11"/>
  <c r="U211" i="9"/>
  <c r="J213" i="11"/>
  <c r="J213" i="9"/>
  <c r="N213" i="11"/>
  <c r="N213" i="9"/>
  <c r="R213" i="11"/>
  <c r="R213" i="9"/>
  <c r="G215" i="11"/>
  <c r="G215" i="9"/>
  <c r="K215" i="11"/>
  <c r="K215" i="9"/>
  <c r="O215" i="11"/>
  <c r="O215" i="9"/>
  <c r="S215" i="11"/>
  <c r="S215" i="9"/>
  <c r="H217" i="11"/>
  <c r="H217" i="9"/>
  <c r="L217" i="11"/>
  <c r="L217" i="9"/>
  <c r="P217" i="11"/>
  <c r="P217" i="9"/>
  <c r="T217" i="11"/>
  <c r="T217" i="9"/>
  <c r="I219" i="11"/>
  <c r="I219" i="9"/>
  <c r="M219" i="11"/>
  <c r="M219" i="9"/>
  <c r="Q219" i="11"/>
  <c r="Q219" i="9"/>
  <c r="U219" i="11"/>
  <c r="U219" i="9"/>
  <c r="J221" i="11"/>
  <c r="J221" i="9"/>
  <c r="N221" i="11"/>
  <c r="N221" i="9"/>
  <c r="R221" i="11"/>
  <c r="R221" i="9"/>
  <c r="G223" i="11"/>
  <c r="G223" i="9"/>
  <c r="K223" i="11"/>
  <c r="K223" i="9"/>
  <c r="O223" i="11"/>
  <c r="O223" i="9"/>
  <c r="S223" i="11"/>
  <c r="S223" i="9"/>
  <c r="H225" i="11"/>
  <c r="H225" i="9"/>
  <c r="L225" i="11"/>
  <c r="L225" i="9"/>
  <c r="P225" i="11"/>
  <c r="P225" i="9"/>
  <c r="T225" i="11"/>
  <c r="T225" i="9"/>
  <c r="I227" i="11"/>
  <c r="I227" i="9"/>
  <c r="M227" i="11"/>
  <c r="M227" i="9"/>
  <c r="Q227" i="11"/>
  <c r="Q227" i="9"/>
  <c r="U227" i="11"/>
  <c r="U227" i="9"/>
  <c r="J229" i="11"/>
  <c r="J229" i="9"/>
  <c r="N229" i="11"/>
  <c r="N229" i="9"/>
  <c r="R229" i="11"/>
  <c r="R229" i="9"/>
  <c r="G231" i="11"/>
  <c r="G231" i="9"/>
  <c r="K231" i="11"/>
  <c r="K231" i="9"/>
  <c r="O231" i="11"/>
  <c r="O231" i="9"/>
  <c r="S231" i="11"/>
  <c r="S231" i="9"/>
  <c r="H233" i="11"/>
  <c r="H233" i="9"/>
  <c r="L233" i="11"/>
  <c r="L233" i="9"/>
  <c r="P233" i="11"/>
  <c r="P233" i="9"/>
  <c r="T233" i="11"/>
  <c r="T233" i="9"/>
  <c r="I235" i="11"/>
  <c r="I235" i="9"/>
  <c r="M235" i="11"/>
  <c r="M235" i="9"/>
  <c r="Q235" i="11"/>
  <c r="Q235" i="9"/>
  <c r="U235" i="11"/>
  <c r="U235" i="9"/>
  <c r="J237" i="11"/>
  <c r="J237" i="9"/>
  <c r="N237" i="11"/>
  <c r="N237" i="9"/>
  <c r="R237" i="11"/>
  <c r="R237" i="9"/>
  <c r="G239" i="11"/>
  <c r="G239" i="9"/>
  <c r="K239" i="11"/>
  <c r="K239" i="9"/>
  <c r="O239" i="11"/>
  <c r="O239" i="9"/>
  <c r="S239" i="11"/>
  <c r="S239" i="9"/>
  <c r="H241" i="11"/>
  <c r="H241" i="9"/>
  <c r="L241" i="11"/>
  <c r="L241" i="9"/>
  <c r="P241" i="11"/>
  <c r="P241" i="9"/>
  <c r="T241" i="11"/>
  <c r="T241" i="9"/>
  <c r="I243" i="11"/>
  <c r="I243" i="9"/>
  <c r="M243" i="11"/>
  <c r="M243" i="9"/>
  <c r="Q243" i="11"/>
  <c r="Q243" i="9"/>
  <c r="U243" i="11"/>
  <c r="U243" i="9"/>
  <c r="J245" i="11"/>
  <c r="J245" i="9"/>
  <c r="N245" i="11"/>
  <c r="N245" i="9"/>
  <c r="R245" i="11"/>
  <c r="R245" i="9"/>
  <c r="G247" i="11"/>
  <c r="G247" i="9"/>
  <c r="K247" i="11"/>
  <c r="K247" i="9"/>
  <c r="O247" i="11"/>
  <c r="O247" i="9"/>
  <c r="S247" i="11"/>
  <c r="S247" i="9"/>
  <c r="H249" i="11"/>
  <c r="H249" i="9"/>
  <c r="L249" i="11"/>
  <c r="L249" i="9"/>
  <c r="P249" i="11"/>
  <c r="P249" i="9"/>
  <c r="T249" i="11"/>
  <c r="T249" i="9"/>
  <c r="I251" i="11"/>
  <c r="I251" i="9"/>
  <c r="M251" i="11"/>
  <c r="M251" i="9"/>
  <c r="Q251" i="11"/>
  <c r="Q251" i="9"/>
  <c r="U251" i="11"/>
  <c r="U251" i="9"/>
  <c r="J253" i="11"/>
  <c r="J253" i="9"/>
  <c r="N253" i="11"/>
  <c r="N253" i="9"/>
  <c r="R253" i="11"/>
  <c r="R253" i="9"/>
  <c r="G255" i="11"/>
  <c r="G255" i="9"/>
  <c r="K255" i="11"/>
  <c r="K255" i="9"/>
  <c r="O255" i="11"/>
  <c r="O255" i="9"/>
  <c r="S255" i="11"/>
  <c r="S255" i="9"/>
  <c r="H257" i="11"/>
  <c r="H257" i="9"/>
  <c r="L257" i="11"/>
  <c r="L257" i="9"/>
  <c r="P257" i="11"/>
  <c r="P257" i="9"/>
  <c r="T257" i="11"/>
  <c r="T257" i="9"/>
  <c r="I259" i="11"/>
  <c r="I259" i="9"/>
  <c r="M259" i="11"/>
  <c r="M259" i="9"/>
  <c r="Q259" i="11"/>
  <c r="Q259" i="9"/>
  <c r="U259" i="11"/>
  <c r="U259" i="9"/>
  <c r="J261" i="11"/>
  <c r="J261" i="9"/>
  <c r="N261" i="11"/>
  <c r="N261" i="9"/>
  <c r="R261" i="11"/>
  <c r="R261" i="9"/>
  <c r="G263" i="11"/>
  <c r="G263" i="9"/>
  <c r="K263" i="11"/>
  <c r="K263" i="9"/>
  <c r="O263" i="11"/>
  <c r="O263" i="9"/>
  <c r="S263" i="11"/>
  <c r="S263" i="9"/>
  <c r="H265" i="11"/>
  <c r="H265" i="9"/>
  <c r="L265" i="11"/>
  <c r="L265" i="9"/>
  <c r="P265" i="11"/>
  <c r="P265" i="9"/>
  <c r="T265" i="11"/>
  <c r="T265" i="9"/>
  <c r="I267" i="11"/>
  <c r="I267" i="9"/>
  <c r="M267" i="11"/>
  <c r="M267" i="9"/>
  <c r="Q267" i="11"/>
  <c r="Q267" i="9"/>
  <c r="U267" i="11"/>
  <c r="U267" i="9"/>
  <c r="J269" i="11"/>
  <c r="J269" i="9"/>
  <c r="N269" i="11"/>
  <c r="N269" i="9"/>
  <c r="R269" i="11"/>
  <c r="R269" i="9"/>
  <c r="G271" i="11"/>
  <c r="G271" i="9"/>
  <c r="K271" i="11"/>
  <c r="K271" i="9"/>
  <c r="O271" i="11"/>
  <c r="O271" i="9"/>
  <c r="S271" i="11"/>
  <c r="S271" i="9"/>
  <c r="H273" i="11"/>
  <c r="H273" i="9"/>
  <c r="L273" i="11"/>
  <c r="L273" i="9"/>
  <c r="P273" i="11"/>
  <c r="P273" i="9"/>
  <c r="T273" i="11"/>
  <c r="T273" i="9"/>
  <c r="I275" i="11"/>
  <c r="I275" i="9"/>
  <c r="M275" i="11"/>
  <c r="M275" i="9"/>
  <c r="Q275" i="11"/>
  <c r="Q275" i="9"/>
  <c r="U275" i="11"/>
  <c r="U275" i="9"/>
  <c r="J277" i="11"/>
  <c r="J277" i="9"/>
  <c r="N277" i="11"/>
  <c r="N277" i="9"/>
  <c r="R277" i="11"/>
  <c r="R277" i="9"/>
  <c r="G279" i="11"/>
  <c r="G279" i="9"/>
  <c r="K279" i="11"/>
  <c r="K279" i="9"/>
  <c r="O279" i="11"/>
  <c r="O279" i="9"/>
  <c r="S279" i="11"/>
  <c r="S279" i="9"/>
  <c r="H281" i="11"/>
  <c r="H281" i="9"/>
  <c r="L281" i="11"/>
  <c r="L281" i="9"/>
  <c r="P281" i="11"/>
  <c r="P281" i="9"/>
  <c r="T281" i="11"/>
  <c r="T281" i="9"/>
  <c r="I283" i="11"/>
  <c r="I283" i="9"/>
  <c r="M283" i="11"/>
  <c r="M283" i="9"/>
  <c r="Q283" i="11"/>
  <c r="Q283" i="9"/>
  <c r="U283" i="11"/>
  <c r="U283" i="9"/>
  <c r="J285" i="11"/>
  <c r="J285" i="9"/>
  <c r="N285" i="11"/>
  <c r="N285" i="9"/>
  <c r="R285" i="11"/>
  <c r="R285" i="9"/>
  <c r="G287" i="11"/>
  <c r="G287" i="9"/>
  <c r="K287" i="11"/>
  <c r="K287" i="9"/>
  <c r="O287" i="11"/>
  <c r="O287" i="9"/>
  <c r="S287" i="11"/>
  <c r="S287" i="9"/>
  <c r="H289" i="11"/>
  <c r="H289" i="9"/>
  <c r="L289" i="11"/>
  <c r="L289" i="9"/>
  <c r="P289" i="11"/>
  <c r="P289" i="9"/>
  <c r="T289" i="11"/>
  <c r="T289" i="9"/>
  <c r="I291" i="11"/>
  <c r="I291" i="9"/>
  <c r="M291" i="11"/>
  <c r="M291" i="9"/>
  <c r="Q291" i="11"/>
  <c r="Q291" i="9"/>
  <c r="U291" i="11"/>
  <c r="U291" i="9"/>
  <c r="J293" i="11"/>
  <c r="J293" i="9"/>
  <c r="N293" i="11"/>
  <c r="N293" i="9"/>
  <c r="R293" i="11"/>
  <c r="R293" i="9"/>
  <c r="G295" i="11"/>
  <c r="G295" i="9"/>
  <c r="K295" i="11"/>
  <c r="K295" i="9"/>
  <c r="O295" i="11"/>
  <c r="O295" i="9"/>
  <c r="S295" i="11"/>
  <c r="S295" i="9"/>
  <c r="H297" i="11"/>
  <c r="H297" i="9"/>
  <c r="L297" i="11"/>
  <c r="L297" i="9"/>
  <c r="P297" i="11"/>
  <c r="P297" i="9"/>
  <c r="T297" i="11"/>
  <c r="T297" i="9"/>
  <c r="I299" i="11"/>
  <c r="I299" i="9"/>
  <c r="M299" i="11"/>
  <c r="M299" i="9"/>
  <c r="Q299" i="11"/>
  <c r="Q299" i="9"/>
  <c r="U299" i="11"/>
  <c r="U299" i="9"/>
  <c r="J301" i="11"/>
  <c r="J301" i="9"/>
  <c r="N301" i="11"/>
  <c r="N301" i="9"/>
  <c r="R301" i="11"/>
  <c r="R301" i="9"/>
  <c r="G303" i="11"/>
  <c r="G303" i="9"/>
  <c r="K303" i="11"/>
  <c r="K303" i="9"/>
  <c r="O303" i="11"/>
  <c r="O303" i="9"/>
  <c r="S303" i="11"/>
  <c r="S303" i="9"/>
  <c r="H305" i="11"/>
  <c r="H305" i="9"/>
  <c r="L305" i="11"/>
  <c r="L305" i="9"/>
  <c r="P305" i="11"/>
  <c r="P305" i="9"/>
  <c r="T305" i="11"/>
  <c r="T305" i="9"/>
  <c r="I307" i="11"/>
  <c r="I307" i="9"/>
  <c r="M307" i="11"/>
  <c r="M307" i="9"/>
  <c r="Q307" i="11"/>
  <c r="Q307" i="9"/>
  <c r="U307" i="11"/>
  <c r="U307" i="9"/>
  <c r="J309" i="11"/>
  <c r="J309" i="9"/>
  <c r="N309" i="11"/>
  <c r="N309" i="9"/>
  <c r="R309" i="11"/>
  <c r="R309" i="9"/>
  <c r="G311" i="11"/>
  <c r="G311" i="9"/>
  <c r="K311" i="11"/>
  <c r="K311" i="9"/>
  <c r="O311" i="11"/>
  <c r="O311" i="9"/>
  <c r="S311" i="11"/>
  <c r="S311" i="9"/>
  <c r="H313" i="11"/>
  <c r="H313" i="9"/>
  <c r="L313" i="11"/>
  <c r="L313" i="9"/>
  <c r="P313" i="11"/>
  <c r="P313" i="9"/>
  <c r="T313" i="11"/>
  <c r="T313" i="9"/>
  <c r="I315" i="11"/>
  <c r="I315" i="9"/>
  <c r="M315" i="11"/>
  <c r="M315" i="9"/>
  <c r="Q315" i="11"/>
  <c r="Q315" i="9"/>
  <c r="U315" i="11"/>
  <c r="U315" i="9"/>
  <c r="J317" i="11"/>
  <c r="J317" i="9"/>
  <c r="N317" i="11"/>
  <c r="N317" i="9"/>
  <c r="R317" i="11"/>
  <c r="R317" i="9"/>
  <c r="G319" i="11"/>
  <c r="G319" i="9"/>
  <c r="K319" i="11"/>
  <c r="K319" i="9"/>
  <c r="O319" i="11"/>
  <c r="O319" i="9"/>
  <c r="S319" i="11"/>
  <c r="S319" i="9"/>
  <c r="H321" i="11"/>
  <c r="H321" i="9"/>
  <c r="L321" i="11"/>
  <c r="L321" i="9"/>
  <c r="P321" i="11"/>
  <c r="P321" i="9"/>
  <c r="T321" i="11"/>
  <c r="T321" i="9"/>
  <c r="I323" i="11"/>
  <c r="I323" i="9"/>
  <c r="M323" i="11"/>
  <c r="M323" i="9"/>
  <c r="Q323" i="11"/>
  <c r="Q323" i="9"/>
  <c r="U323" i="11"/>
  <c r="U323" i="9"/>
  <c r="J325" i="11"/>
  <c r="J325" i="9"/>
  <c r="N325" i="11"/>
  <c r="N325" i="9"/>
  <c r="R325" i="11"/>
  <c r="R325" i="9"/>
  <c r="G327" i="11"/>
  <c r="G327" i="9"/>
  <c r="K327" i="11"/>
  <c r="K327" i="9"/>
  <c r="O327" i="11"/>
  <c r="O327" i="9"/>
  <c r="S327" i="11"/>
  <c r="S327" i="9"/>
  <c r="H329" i="11"/>
  <c r="H329" i="9"/>
  <c r="L329" i="11"/>
  <c r="L329" i="9"/>
  <c r="P329" i="11"/>
  <c r="P329" i="9"/>
  <c r="T329" i="11"/>
  <c r="T329" i="9"/>
  <c r="I331" i="11"/>
  <c r="I331" i="9"/>
  <c r="M331" i="11"/>
  <c r="M331" i="9"/>
  <c r="Q331" i="11"/>
  <c r="Q331" i="9"/>
  <c r="U331" i="11"/>
  <c r="U331" i="9"/>
  <c r="J333" i="11"/>
  <c r="J333" i="9"/>
  <c r="N333" i="11"/>
  <c r="N333" i="9"/>
  <c r="R333" i="11"/>
  <c r="R333" i="9"/>
  <c r="G335" i="11"/>
  <c r="G335" i="9"/>
  <c r="K335" i="11"/>
  <c r="K335" i="9"/>
  <c r="O335" i="11"/>
  <c r="O335" i="9"/>
  <c r="S335" i="11"/>
  <c r="S335" i="9"/>
  <c r="H337" i="11"/>
  <c r="H337" i="9"/>
  <c r="L337" i="11"/>
  <c r="L337" i="9"/>
  <c r="P337" i="11"/>
  <c r="P337" i="9"/>
  <c r="T337" i="11"/>
  <c r="T337" i="9"/>
  <c r="I339" i="11"/>
  <c r="I339" i="9"/>
  <c r="M339" i="11"/>
  <c r="M339" i="9"/>
  <c r="Q339" i="11"/>
  <c r="Q339" i="9"/>
  <c r="U339" i="11"/>
  <c r="U339" i="9"/>
  <c r="J341" i="11"/>
  <c r="J341" i="9"/>
  <c r="N341" i="11"/>
  <c r="N341" i="9"/>
  <c r="R341" i="11"/>
  <c r="R341" i="9"/>
  <c r="G343" i="11"/>
  <c r="G343" i="9"/>
  <c r="K343" i="11"/>
  <c r="K343" i="9"/>
  <c r="O343" i="11"/>
  <c r="O343" i="9"/>
  <c r="S343" i="11"/>
  <c r="S343" i="9"/>
  <c r="H345" i="11"/>
  <c r="H345" i="9"/>
  <c r="L345" i="11"/>
  <c r="L345" i="9"/>
  <c r="P345" i="11"/>
  <c r="P345" i="9"/>
  <c r="T345" i="11"/>
  <c r="T345" i="9"/>
  <c r="I347" i="11"/>
  <c r="I347" i="9"/>
  <c r="M347" i="11"/>
  <c r="M347" i="9"/>
  <c r="Q347" i="11"/>
  <c r="Q347" i="9"/>
  <c r="U347" i="11"/>
  <c r="U347" i="9"/>
  <c r="J349" i="11"/>
  <c r="J349" i="9"/>
  <c r="N349" i="11"/>
  <c r="N349" i="9"/>
  <c r="R349" i="11"/>
  <c r="R349" i="9"/>
  <c r="G351" i="11"/>
  <c r="G351" i="9"/>
  <c r="K351" i="11"/>
  <c r="K351" i="9"/>
  <c r="O351" i="11"/>
  <c r="O351" i="9"/>
  <c r="S351" i="11"/>
  <c r="S351" i="9"/>
  <c r="H353" i="11"/>
  <c r="H353" i="9"/>
  <c r="L353" i="11"/>
  <c r="L353" i="9"/>
  <c r="P353" i="11"/>
  <c r="P353" i="9"/>
  <c r="T353" i="11"/>
  <c r="T353" i="9"/>
  <c r="I355" i="11"/>
  <c r="I355" i="9"/>
  <c r="M355" i="11"/>
  <c r="M355" i="9"/>
  <c r="Q355" i="11"/>
  <c r="Q355" i="9"/>
  <c r="U355" i="11"/>
  <c r="U355" i="9"/>
  <c r="J357" i="11"/>
  <c r="J357" i="9"/>
  <c r="N357" i="11"/>
  <c r="N357" i="9"/>
  <c r="R357" i="11"/>
  <c r="R357" i="9"/>
  <c r="G359" i="11"/>
  <c r="G359" i="9"/>
  <c r="K359" i="11"/>
  <c r="K359" i="9"/>
  <c r="O359" i="11"/>
  <c r="O359" i="9"/>
  <c r="S359" i="11"/>
  <c r="S359" i="9"/>
  <c r="H361" i="11"/>
  <c r="H361" i="9"/>
  <c r="L361" i="11"/>
  <c r="L361" i="9"/>
  <c r="P361" i="11"/>
  <c r="P361" i="9"/>
  <c r="T361" i="11"/>
  <c r="T361" i="9"/>
  <c r="I363" i="11"/>
  <c r="I363" i="9"/>
  <c r="M363" i="11"/>
  <c r="M363" i="9"/>
  <c r="Q363" i="11"/>
  <c r="Q363" i="9"/>
  <c r="U363" i="11"/>
  <c r="U363" i="9"/>
  <c r="J365" i="11"/>
  <c r="J365" i="9"/>
  <c r="N365" i="11"/>
  <c r="N365" i="9"/>
  <c r="R365" i="11"/>
  <c r="R365" i="9"/>
  <c r="G367" i="11"/>
  <c r="G367" i="9"/>
  <c r="K367" i="11"/>
  <c r="K367" i="9"/>
  <c r="O367" i="11"/>
  <c r="O367" i="9"/>
  <c r="S367" i="11"/>
  <c r="S367" i="9"/>
  <c r="H369" i="11"/>
  <c r="H369" i="9"/>
  <c r="L369" i="11"/>
  <c r="L369" i="9"/>
  <c r="P369" i="11"/>
  <c r="P369" i="9"/>
  <c r="T369" i="11"/>
  <c r="T369" i="9"/>
  <c r="I371" i="11"/>
  <c r="I371" i="9"/>
  <c r="M371" i="11"/>
  <c r="M371" i="9"/>
  <c r="Q371" i="11"/>
  <c r="Q371" i="9"/>
  <c r="U371" i="11"/>
  <c r="U371" i="9"/>
  <c r="J373" i="11"/>
  <c r="J373" i="9"/>
  <c r="N373" i="11"/>
  <c r="N373" i="9"/>
  <c r="R373" i="11"/>
  <c r="R373" i="9"/>
  <c r="G375" i="11"/>
  <c r="G375" i="9"/>
  <c r="K375" i="11"/>
  <c r="K375" i="9"/>
  <c r="O375" i="11"/>
  <c r="O375" i="9"/>
  <c r="S375" i="11"/>
  <c r="S375" i="9"/>
  <c r="H377" i="11"/>
  <c r="H377" i="9"/>
  <c r="L377" i="11"/>
  <c r="L377" i="9"/>
  <c r="P377" i="11"/>
  <c r="P377" i="9"/>
  <c r="T377" i="11"/>
  <c r="T377" i="9"/>
  <c r="I379" i="11"/>
  <c r="I379" i="9"/>
  <c r="M379" i="11"/>
  <c r="M379" i="9"/>
  <c r="Q379" i="11"/>
  <c r="Q379" i="9"/>
  <c r="U379" i="11"/>
  <c r="U379" i="9"/>
  <c r="J381" i="11"/>
  <c r="J381" i="9"/>
  <c r="N381" i="11"/>
  <c r="N381" i="9"/>
  <c r="R381" i="11"/>
  <c r="R381" i="9"/>
  <c r="G383" i="11"/>
  <c r="G383" i="9"/>
  <c r="K383" i="11"/>
  <c r="K383" i="9"/>
  <c r="O383" i="11"/>
  <c r="O383" i="9"/>
  <c r="S383" i="11"/>
  <c r="S383" i="9"/>
  <c r="H385" i="11"/>
  <c r="H385" i="9"/>
  <c r="L385" i="11"/>
  <c r="L385" i="9"/>
  <c r="P385" i="11"/>
  <c r="P385" i="9"/>
  <c r="T385" i="11"/>
  <c r="T385" i="9"/>
  <c r="I387" i="11"/>
  <c r="I387" i="9"/>
  <c r="M387" i="11"/>
  <c r="M387" i="9"/>
  <c r="Q387" i="11"/>
  <c r="Q387" i="9"/>
  <c r="U387" i="11"/>
  <c r="U387" i="9"/>
  <c r="J389" i="11"/>
  <c r="J389" i="9"/>
  <c r="N389" i="11"/>
  <c r="N389" i="9"/>
  <c r="R389" i="11"/>
  <c r="R389" i="9"/>
  <c r="G391" i="11"/>
  <c r="G391" i="9"/>
  <c r="K391" i="11"/>
  <c r="K391" i="9"/>
  <c r="O391" i="11"/>
  <c r="O391" i="9"/>
  <c r="S391" i="11"/>
  <c r="S391" i="9"/>
  <c r="H393" i="11"/>
  <c r="H393" i="9"/>
  <c r="L393" i="11"/>
  <c r="L393" i="9"/>
  <c r="P393" i="11"/>
  <c r="P393" i="9"/>
  <c r="T393" i="11"/>
  <c r="T393" i="9"/>
  <c r="I395" i="11"/>
  <c r="I395" i="9"/>
  <c r="M395" i="11"/>
  <c r="M395" i="9"/>
  <c r="Q395" i="11"/>
  <c r="Q395" i="9"/>
  <c r="U395" i="11"/>
  <c r="U395" i="9"/>
  <c r="J397" i="11"/>
  <c r="J397" i="9"/>
  <c r="N397" i="11"/>
  <c r="N397" i="9"/>
  <c r="R397" i="11"/>
  <c r="R397" i="9"/>
  <c r="G399" i="11"/>
  <c r="G399" i="9"/>
  <c r="K399" i="11"/>
  <c r="K399" i="9"/>
  <c r="O399" i="11"/>
  <c r="O399" i="9"/>
  <c r="S399" i="11"/>
  <c r="S399" i="9"/>
  <c r="H401" i="11"/>
  <c r="H401" i="9"/>
  <c r="L401" i="11"/>
  <c r="L401" i="9"/>
  <c r="P401" i="11"/>
  <c r="P401" i="9"/>
  <c r="T401" i="11"/>
  <c r="T401" i="9"/>
  <c r="I403" i="11"/>
  <c r="I403" i="9"/>
  <c r="M403" i="11"/>
  <c r="M403" i="9"/>
  <c r="Q403" i="11"/>
  <c r="Q403" i="9"/>
  <c r="U403" i="11"/>
  <c r="U403" i="9"/>
  <c r="J405" i="11"/>
  <c r="J405" i="9"/>
  <c r="N405" i="11"/>
  <c r="N405" i="9"/>
  <c r="R405" i="11"/>
  <c r="R405" i="9"/>
  <c r="G407" i="11"/>
  <c r="G407" i="9"/>
  <c r="K407" i="11"/>
  <c r="K407" i="9"/>
  <c r="O407" i="11"/>
  <c r="O407" i="9"/>
  <c r="S407" i="11"/>
  <c r="S407" i="9"/>
  <c r="H409" i="11"/>
  <c r="H409" i="9"/>
  <c r="L409" i="11"/>
  <c r="L409" i="9"/>
  <c r="P409" i="11"/>
  <c r="P409" i="9"/>
  <c r="T409" i="11"/>
  <c r="T409" i="9"/>
  <c r="I411" i="11"/>
  <c r="I411" i="9"/>
  <c r="M411" i="11"/>
  <c r="M411" i="9"/>
  <c r="Q411" i="11"/>
  <c r="Q411" i="9"/>
  <c r="U411" i="11"/>
  <c r="U411" i="9"/>
  <c r="J413" i="11"/>
  <c r="J413" i="9"/>
  <c r="N413" i="11"/>
  <c r="N413" i="9"/>
  <c r="R413" i="11"/>
  <c r="R413" i="9"/>
  <c r="G415" i="11"/>
  <c r="G415" i="9"/>
  <c r="K415" i="11"/>
  <c r="K415" i="9"/>
  <c r="O415" i="11"/>
  <c r="O415" i="9"/>
  <c r="S415" i="11"/>
  <c r="S415" i="9"/>
  <c r="H417" i="11"/>
  <c r="H417" i="9"/>
  <c r="L417" i="11"/>
  <c r="L417" i="9"/>
  <c r="P417" i="11"/>
  <c r="P417" i="9"/>
  <c r="T417" i="11"/>
  <c r="T417" i="9"/>
  <c r="I419" i="11"/>
  <c r="I419" i="9"/>
  <c r="M419" i="11"/>
  <c r="M419" i="9"/>
  <c r="Q419" i="11"/>
  <c r="Q419" i="9"/>
  <c r="U419" i="11"/>
  <c r="U419" i="9"/>
  <c r="J421" i="11"/>
  <c r="J421" i="9"/>
  <c r="N421" i="11"/>
  <c r="N421" i="9"/>
  <c r="R421" i="11"/>
  <c r="R421" i="9"/>
  <c r="G423" i="11"/>
  <c r="G423" i="9"/>
  <c r="K423" i="11"/>
  <c r="K423" i="9"/>
  <c r="O423" i="11"/>
  <c r="O423" i="9"/>
  <c r="S423" i="11"/>
  <c r="S423" i="9"/>
  <c r="H425" i="11"/>
  <c r="H425" i="9"/>
  <c r="L425" i="11"/>
  <c r="L425" i="9"/>
  <c r="P425" i="11"/>
  <c r="P425" i="9"/>
  <c r="T425" i="11"/>
  <c r="T425" i="9"/>
  <c r="I427" i="11"/>
  <c r="I427" i="9"/>
  <c r="M427" i="11"/>
  <c r="M427" i="9"/>
  <c r="Q427" i="11"/>
  <c r="Q427" i="9"/>
  <c r="U427" i="11"/>
  <c r="U427" i="9"/>
</calcChain>
</file>

<file path=xl/sharedStrings.xml><?xml version="1.0" encoding="utf-8"?>
<sst xmlns="http://schemas.openxmlformats.org/spreadsheetml/2006/main" count="22645" uniqueCount="989">
  <si>
    <t>Dataset: Creditor Reporting System (CRS)</t>
  </si>
  <si>
    <t>Donor</t>
  </si>
  <si>
    <t>All Donors, Total</t>
  </si>
  <si>
    <t>Sector</t>
  </si>
  <si>
    <t>1000: Total All Sectors</t>
  </si>
  <si>
    <t>Flow</t>
  </si>
  <si>
    <t>Official Development Assistance</t>
  </si>
  <si>
    <t>Channel</t>
  </si>
  <si>
    <t>All Channels</t>
  </si>
  <si>
    <t>Flow type</t>
  </si>
  <si>
    <t>Gross Disbursements</t>
  </si>
  <si>
    <t>Amount type</t>
  </si>
  <si>
    <t>Constant Prices</t>
  </si>
  <si>
    <t>Unit</t>
  </si>
  <si>
    <t>US Dollar, Millions, 2016</t>
  </si>
  <si>
    <t>Year</t>
  </si>
  <si>
    <t>Recipient</t>
  </si>
  <si>
    <t>Type of aid</t>
  </si>
  <si>
    <t/>
  </si>
  <si>
    <t>Developing Countries, Total</t>
  </si>
  <si>
    <t>All Types, Total</t>
  </si>
  <si>
    <t>Data extracted on 07 Aug 2018 09:21 UTC (GMT) from OECD.Stat</t>
  </si>
  <si>
    <t>Budget support</t>
  </si>
  <si>
    <t>Core contributions and pooled programmes and funds</t>
  </si>
  <si>
    <t>Project-type interventions</t>
  </si>
  <si>
    <t>Experts and other technical assistance</t>
  </si>
  <si>
    <t>Scholarships and student costs in donor countries</t>
  </si>
  <si>
    <t>Debt relief</t>
  </si>
  <si>
    <t>Administrative costs not included elsewhere</t>
  </si>
  <si>
    <t>Other in-donor expenditures</t>
  </si>
  <si>
    <t>Not applicable</t>
  </si>
  <si>
    <t>Europe, Total</t>
  </si>
  <si>
    <t>Albania</t>
  </si>
  <si>
    <t>Belarus</t>
  </si>
  <si>
    <t>Bosnia and Herzegovina</t>
  </si>
  <si>
    <t>Croatia</t>
  </si>
  <si>
    <t>Cyprus</t>
  </si>
  <si>
    <t>Former Yugoslav Republic of Macedonia</t>
  </si>
  <si>
    <t>Gibraltar</t>
  </si>
  <si>
    <t>Kosovo</t>
  </si>
  <si>
    <t>Malta</t>
  </si>
  <si>
    <t>Moldova</t>
  </si>
  <si>
    <t>Montenegro</t>
  </si>
  <si>
    <t>Serbia</t>
  </si>
  <si>
    <t>Slovenia</t>
  </si>
  <si>
    <t>States Ex-Yugoslavia unspecified</t>
  </si>
  <si>
    <t>Turkey</t>
  </si>
  <si>
    <t>Ukraine</t>
  </si>
  <si>
    <t>Europe, regional</t>
  </si>
  <si>
    <t>Africa, Total</t>
  </si>
  <si>
    <t>North of Sahara, Total</t>
  </si>
  <si>
    <t>Algeria</t>
  </si>
  <si>
    <t>Egypt</t>
  </si>
  <si>
    <t>Libya</t>
  </si>
  <si>
    <t>Morocco</t>
  </si>
  <si>
    <t>Tunisia</t>
  </si>
  <si>
    <t>North of Sahara, regional</t>
  </si>
  <si>
    <t>South of Sahara, Total</t>
  </si>
  <si>
    <t>Angola</t>
  </si>
  <si>
    <t>Benin</t>
  </si>
  <si>
    <t>Botswana</t>
  </si>
  <si>
    <t>Burkina Faso</t>
  </si>
  <si>
    <t>Burundi</t>
  </si>
  <si>
    <t>Cabo Verde</t>
  </si>
  <si>
    <t>Cameroon</t>
  </si>
  <si>
    <t>Central African Republic</t>
  </si>
  <si>
    <t>Chad</t>
  </si>
  <si>
    <t>Comoros</t>
  </si>
  <si>
    <t>Congo</t>
  </si>
  <si>
    <t>Côte d'Ivoire</t>
  </si>
  <si>
    <t>Democratic Republic of the Congo</t>
  </si>
  <si>
    <t>Djibouti</t>
  </si>
  <si>
    <t>Equatorial Guinea</t>
  </si>
  <si>
    <t>Eritrea</t>
  </si>
  <si>
    <t>Ethiopia</t>
  </si>
  <si>
    <t>Gabon</t>
  </si>
  <si>
    <t>Gambia</t>
  </si>
  <si>
    <t>Ghana</t>
  </si>
  <si>
    <t>Guinea</t>
  </si>
  <si>
    <t>Guinea-Bissau</t>
  </si>
  <si>
    <t>Kenya</t>
  </si>
  <si>
    <t>Lesotho</t>
  </si>
  <si>
    <t>Liberia</t>
  </si>
  <si>
    <t>Madagascar</t>
  </si>
  <si>
    <t>Malawi</t>
  </si>
  <si>
    <t>Mali</t>
  </si>
  <si>
    <t>Mauritania</t>
  </si>
  <si>
    <t>Mauritius</t>
  </si>
  <si>
    <t>Mayotte</t>
  </si>
  <si>
    <t>Mozambique</t>
  </si>
  <si>
    <t>Namibia</t>
  </si>
  <si>
    <t>Niger</t>
  </si>
  <si>
    <t>Nigeria</t>
  </si>
  <si>
    <t>Rwanda</t>
  </si>
  <si>
    <t>Saint Helena</t>
  </si>
  <si>
    <t>Sao Tome and Principe</t>
  </si>
  <si>
    <t>Senegal</t>
  </si>
  <si>
    <t>Seychelles</t>
  </si>
  <si>
    <t>Sierra Leone</t>
  </si>
  <si>
    <t>Somalia</t>
  </si>
  <si>
    <t>South Africa</t>
  </si>
  <si>
    <t>South Sudan</t>
  </si>
  <si>
    <t>Sudan</t>
  </si>
  <si>
    <t>Swaziland</t>
  </si>
  <si>
    <t>Tanzania</t>
  </si>
  <si>
    <t>Togo</t>
  </si>
  <si>
    <t>Uganda</t>
  </si>
  <si>
    <t>Zambia</t>
  </si>
  <si>
    <t>Zimbabwe</t>
  </si>
  <si>
    <t>South of Sahara, regional</t>
  </si>
  <si>
    <t>Africa, regional</t>
  </si>
  <si>
    <t>America, Total</t>
  </si>
  <si>
    <t>North &amp; Central America, Total</t>
  </si>
  <si>
    <t>Anguilla</t>
  </si>
  <si>
    <t>Antigua and Barbuda</t>
  </si>
  <si>
    <t>Aruba</t>
  </si>
  <si>
    <t>Bahamas</t>
  </si>
  <si>
    <t>Barbados</t>
  </si>
  <si>
    <t>Belize</t>
  </si>
  <si>
    <t>Bermuda</t>
  </si>
  <si>
    <t>British Virgin Islands</t>
  </si>
  <si>
    <t>Cayman Islands</t>
  </si>
  <si>
    <t>Costa Rica</t>
  </si>
  <si>
    <t>Cuba</t>
  </si>
  <si>
    <t>Dominica</t>
  </si>
  <si>
    <t>Dominican Republic</t>
  </si>
  <si>
    <t>El Salvador</t>
  </si>
  <si>
    <t>Grenada</t>
  </si>
  <si>
    <t>Guatemala</t>
  </si>
  <si>
    <t>Haiti</t>
  </si>
  <si>
    <t>Honduras</t>
  </si>
  <si>
    <t>Jamaica</t>
  </si>
  <si>
    <t>Mexico</t>
  </si>
  <si>
    <t>Montserrat</t>
  </si>
  <si>
    <t>Netherlands Antilles</t>
  </si>
  <si>
    <t>Nicaragua</t>
  </si>
  <si>
    <t>Panama</t>
  </si>
  <si>
    <t>Saint Kitts and Nevis</t>
  </si>
  <si>
    <t>Saint Lucia</t>
  </si>
  <si>
    <t>Saint Vincent and the Grenadines</t>
  </si>
  <si>
    <t>Trinidad and Tobago</t>
  </si>
  <si>
    <t>Turks and Caicos Islands</t>
  </si>
  <si>
    <t>West Indies, regional</t>
  </si>
  <si>
    <t>North &amp; Central America, regional</t>
  </si>
  <si>
    <t>South America, Total</t>
  </si>
  <si>
    <t>Argentina</t>
  </si>
  <si>
    <t>Bolivia</t>
  </si>
  <si>
    <t>Brazil</t>
  </si>
  <si>
    <t>Chile</t>
  </si>
  <si>
    <t>Colombia</t>
  </si>
  <si>
    <t>Ecuador</t>
  </si>
  <si>
    <t>Guyana</t>
  </si>
  <si>
    <t>Paraguay</t>
  </si>
  <si>
    <t>Peru</t>
  </si>
  <si>
    <t>Suriname</t>
  </si>
  <si>
    <t>Uruguay</t>
  </si>
  <si>
    <t>Venezuela</t>
  </si>
  <si>
    <t>South America, regional</t>
  </si>
  <si>
    <t>America, regional</t>
  </si>
  <si>
    <t>Asia, Total</t>
  </si>
  <si>
    <t>Far East Asia, Total</t>
  </si>
  <si>
    <t>Brunei Darussalam</t>
  </si>
  <si>
    <t>Cambodia</t>
  </si>
  <si>
    <t>China (People's Republic of)</t>
  </si>
  <si>
    <t>Democratic People's Republic of Korea</t>
  </si>
  <si>
    <t>Hong Kong, China</t>
  </si>
  <si>
    <t>Indonesia</t>
  </si>
  <si>
    <t>Korea</t>
  </si>
  <si>
    <t>Lao People's Democratic Republic</t>
  </si>
  <si>
    <t>Macau, China</t>
  </si>
  <si>
    <t>Malaysia</t>
  </si>
  <si>
    <t>Mongolia</t>
  </si>
  <si>
    <t>Philippines</t>
  </si>
  <si>
    <t>Singapore</t>
  </si>
  <si>
    <t>Chinese Taipei</t>
  </si>
  <si>
    <t>Thailand</t>
  </si>
  <si>
    <t>Timor-Leste</t>
  </si>
  <si>
    <t>Viet Nam</t>
  </si>
  <si>
    <t>Far East Asia, regional</t>
  </si>
  <si>
    <t>South &amp; Central Asia, Total</t>
  </si>
  <si>
    <t>Afghanistan</t>
  </si>
  <si>
    <t>Armenia</t>
  </si>
  <si>
    <t>Azerbaijan</t>
  </si>
  <si>
    <t>Bangladesh</t>
  </si>
  <si>
    <t>Bhutan</t>
  </si>
  <si>
    <t>Georgia</t>
  </si>
  <si>
    <t>India</t>
  </si>
  <si>
    <t>Kazakhstan</t>
  </si>
  <si>
    <t>Kyrgyzstan</t>
  </si>
  <si>
    <t>Maldives</t>
  </si>
  <si>
    <t>Myanmar</t>
  </si>
  <si>
    <t>Nepal</t>
  </si>
  <si>
    <t>Pakistan</t>
  </si>
  <si>
    <t>Sri Lanka</t>
  </si>
  <si>
    <t>Tajikistan</t>
  </si>
  <si>
    <t>Turkmenistan</t>
  </si>
  <si>
    <t>Uzbekistan</t>
  </si>
  <si>
    <t>Central Asia, regional</t>
  </si>
  <si>
    <t>South Asia, regional</t>
  </si>
  <si>
    <t>South &amp; Central Asia, regional</t>
  </si>
  <si>
    <t>Middle East, Total</t>
  </si>
  <si>
    <t>Bahrain</t>
  </si>
  <si>
    <t>Iran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</si>
  <si>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</si>
  <si>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</si>
  <si>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</si>
  <si>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</si>
  <si>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</si>
  <si>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</si>
  <si>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</si>
  <si>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</si>
  <si>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Syrian Arab Republic</t>
  </si>
  <si>
    <t>United Arab Emirates</t>
  </si>
  <si>
    <t>West Bank and Gaza Strip</t>
  </si>
  <si>
    <t>Yemen</t>
  </si>
  <si>
    <t>Middle East, regional</t>
  </si>
  <si>
    <t>Asia, regional</t>
  </si>
  <si>
    <t>Oceania, Total</t>
  </si>
  <si>
    <t>Cook Islands</t>
  </si>
  <si>
    <t>Fiji</t>
  </si>
  <si>
    <t>French Polynesia</t>
  </si>
  <si>
    <t>Kiribati</t>
  </si>
  <si>
    <t>Marshall Islands</t>
  </si>
  <si>
    <t>Micronesia</t>
  </si>
  <si>
    <t>Nauru</t>
  </si>
  <si>
    <t>New Caledonia</t>
  </si>
  <si>
    <t>Niue</t>
  </si>
  <si>
    <t>Northern Mariana Islands</t>
  </si>
  <si>
    <t>Palau</t>
  </si>
  <si>
    <t>Papua New Guinea</t>
  </si>
  <si>
    <t>Samoa</t>
  </si>
  <si>
    <t>Solomon Islands</t>
  </si>
  <si>
    <t>Tokelau</t>
  </si>
  <si>
    <t>Tonga</t>
  </si>
  <si>
    <t>Tuvalu</t>
  </si>
  <si>
    <t>Vanuatu</t>
  </si>
  <si>
    <t>Wallis and Futuna</t>
  </si>
  <si>
    <t>Oceania, regional</t>
  </si>
  <si>
    <t>Developing countries, unspecified</t>
  </si>
  <si>
    <t>Country Name</t>
  </si>
  <si>
    <t>ISO 2</t>
  </si>
  <si>
    <t>ISO 3</t>
  </si>
  <si>
    <t>Region</t>
  </si>
  <si>
    <t>Income Group</t>
  </si>
  <si>
    <t>LDC</t>
  </si>
  <si>
    <t>SIDS</t>
  </si>
  <si>
    <t>DAC Member</t>
  </si>
  <si>
    <t>Dev Country</t>
  </si>
  <si>
    <t>Fragility</t>
  </si>
  <si>
    <t>Population 2016</t>
  </si>
  <si>
    <t>GDP Constant 2016</t>
  </si>
  <si>
    <t>AF</t>
  </si>
  <si>
    <t>AFG</t>
  </si>
  <si>
    <t>Aland Islands</t>
  </si>
  <si>
    <t>AX</t>
  </si>
  <si>
    <t>ALA</t>
  </si>
  <si>
    <t>AL</t>
  </si>
  <si>
    <t>ALB</t>
  </si>
  <si>
    <t>DZ</t>
  </si>
  <si>
    <t>DZA</t>
  </si>
  <si>
    <t>American Samoa</t>
  </si>
  <si>
    <t>AS</t>
  </si>
  <si>
    <t>ASM</t>
  </si>
  <si>
    <t>Andorra</t>
  </si>
  <si>
    <t>AD</t>
  </si>
  <si>
    <t>AND</t>
  </si>
  <si>
    <t>AO</t>
  </si>
  <si>
    <t>AGO</t>
  </si>
  <si>
    <t>AI</t>
  </si>
  <si>
    <t>AIA</t>
  </si>
  <si>
    <t>Antarctica</t>
  </si>
  <si>
    <t>AQ</t>
  </si>
  <si>
    <t>ATA</t>
  </si>
  <si>
    <t>AG</t>
  </si>
  <si>
    <t>ATG</t>
  </si>
  <si>
    <t>Antigua &amp; Barbuda</t>
  </si>
  <si>
    <t>AR</t>
  </si>
  <si>
    <t>ARG</t>
  </si>
  <si>
    <t>AM</t>
  </si>
  <si>
    <t>ARM</t>
  </si>
  <si>
    <t>AW</t>
  </si>
  <si>
    <t>ABW</t>
  </si>
  <si>
    <t>Australia</t>
  </si>
  <si>
    <t>AU</t>
  </si>
  <si>
    <t>AUS</t>
  </si>
  <si>
    <t>Austria</t>
  </si>
  <si>
    <t>AT</t>
  </si>
  <si>
    <t>AUT</t>
  </si>
  <si>
    <t>AZ</t>
  </si>
  <si>
    <t>AZE</t>
  </si>
  <si>
    <t>BS</t>
  </si>
  <si>
    <t>BHS</t>
  </si>
  <si>
    <t>The Bahamas</t>
  </si>
  <si>
    <t>Bahamas, the</t>
  </si>
  <si>
    <t>BH</t>
  </si>
  <si>
    <t>BHR</t>
  </si>
  <si>
    <t>BD</t>
  </si>
  <si>
    <t>BGD</t>
  </si>
  <si>
    <t>BB</t>
  </si>
  <si>
    <t>BRB</t>
  </si>
  <si>
    <t>BY</t>
  </si>
  <si>
    <t>BLR</t>
  </si>
  <si>
    <t>Belgium</t>
  </si>
  <si>
    <t>BE</t>
  </si>
  <si>
    <t>BEL</t>
  </si>
  <si>
    <t>BZ</t>
  </si>
  <si>
    <t>BLZ</t>
  </si>
  <si>
    <t>BJ</t>
  </si>
  <si>
    <t>BEN</t>
  </si>
  <si>
    <t>BM</t>
  </si>
  <si>
    <t>BMU</t>
  </si>
  <si>
    <t>BT</t>
  </si>
  <si>
    <t>BTN</t>
  </si>
  <si>
    <t>BO</t>
  </si>
  <si>
    <t>BOL</t>
  </si>
  <si>
    <t>Bolivia (Plurinational State of)</t>
  </si>
  <si>
    <t>Bonaire, Sint Eustatius and Saba</t>
  </si>
  <si>
    <t>BQ</t>
  </si>
  <si>
    <t>BES</t>
  </si>
  <si>
    <t>BA</t>
  </si>
  <si>
    <t>BIH</t>
  </si>
  <si>
    <t>Bosnia &amp; Herzegovina</t>
  </si>
  <si>
    <t>BW</t>
  </si>
  <si>
    <t>BWA</t>
  </si>
  <si>
    <t>Bouvet Island</t>
  </si>
  <si>
    <t>BV</t>
  </si>
  <si>
    <t>BVT</t>
  </si>
  <si>
    <t>BR</t>
  </si>
  <si>
    <t>BRA</t>
  </si>
  <si>
    <t>VG</t>
  </si>
  <si>
    <t>VGB</t>
  </si>
  <si>
    <t>British Indian Ocean Territory</t>
  </si>
  <si>
    <t>IO</t>
  </si>
  <si>
    <t>IOT</t>
  </si>
  <si>
    <t>BN</t>
  </si>
  <si>
    <t>BRN</t>
  </si>
  <si>
    <t>Brunei</t>
  </si>
  <si>
    <t>Bulgaria</t>
  </si>
  <si>
    <t>BG</t>
  </si>
  <si>
    <t>BGR</t>
  </si>
  <si>
    <t>BF</t>
  </si>
  <si>
    <t>BFA</t>
  </si>
  <si>
    <t>BI</t>
  </si>
  <si>
    <t>BDI</t>
  </si>
  <si>
    <t>KH</t>
  </si>
  <si>
    <t>KHM</t>
  </si>
  <si>
    <t>CM</t>
  </si>
  <si>
    <t>CMR</t>
  </si>
  <si>
    <t>Canada</t>
  </si>
  <si>
    <t>CA</t>
  </si>
  <si>
    <t>CAN</t>
  </si>
  <si>
    <t>Cape Verde</t>
  </si>
  <si>
    <t>CV</t>
  </si>
  <si>
    <t>CPV</t>
  </si>
  <si>
    <t>KY</t>
  </si>
  <si>
    <t>CYM</t>
  </si>
  <si>
    <t>CF</t>
  </si>
  <si>
    <t>CAF</t>
  </si>
  <si>
    <t>C.A.R.</t>
  </si>
  <si>
    <t>CAR</t>
  </si>
  <si>
    <t>TD</t>
  </si>
  <si>
    <t>TCD</t>
  </si>
  <si>
    <t>CL</t>
  </si>
  <si>
    <t>CHL</t>
  </si>
  <si>
    <t>China</t>
  </si>
  <si>
    <t>CN</t>
  </si>
  <si>
    <t>CHN</t>
  </si>
  <si>
    <t>China, People's Republic of</t>
  </si>
  <si>
    <t>People's Republic of China</t>
  </si>
  <si>
    <t>China, People's Rep. of</t>
  </si>
  <si>
    <t>People's Rep. of China</t>
  </si>
  <si>
    <t>Hong Kong, SAR China</t>
  </si>
  <si>
    <t>HK</t>
  </si>
  <si>
    <t>HKG</t>
  </si>
  <si>
    <t>Hong Kong SAR, China</t>
  </si>
  <si>
    <t>Hong Kong SAR</t>
  </si>
  <si>
    <t>Hong Kong</t>
  </si>
  <si>
    <t>China, Hong Kong SAR</t>
  </si>
  <si>
    <t>China (Hong Kong SAR)</t>
  </si>
  <si>
    <t>China, Macao SAR</t>
  </si>
  <si>
    <t>MO</t>
  </si>
  <si>
    <t>MAC</t>
  </si>
  <si>
    <t>Macao, SAR China</t>
  </si>
  <si>
    <t>Macao SAR, China</t>
  </si>
  <si>
    <t>Macao SAR</t>
  </si>
  <si>
    <t>Macao</t>
  </si>
  <si>
    <t>Christmas Island</t>
  </si>
  <si>
    <t>CX</t>
  </si>
  <si>
    <t>CXR</t>
  </si>
  <si>
    <t>Cocos (Keeling) Islands</t>
  </si>
  <si>
    <t>CC</t>
  </si>
  <si>
    <t>CCK</t>
  </si>
  <si>
    <t>CO</t>
  </si>
  <si>
    <t>COL</t>
  </si>
  <si>
    <t>KM</t>
  </si>
  <si>
    <t>COM</t>
  </si>
  <si>
    <t>CG</t>
  </si>
  <si>
    <t>COG</t>
  </si>
  <si>
    <t>Congo (Brazzaville)</t>
  </si>
  <si>
    <t>Congo, Rep.</t>
  </si>
  <si>
    <t>Congo Rep.</t>
  </si>
  <si>
    <t>Congo, Republic of</t>
  </si>
  <si>
    <t>Republic of Congo</t>
  </si>
  <si>
    <t>Republic of the Congo</t>
  </si>
  <si>
    <t>CD</t>
  </si>
  <si>
    <t>COD</t>
  </si>
  <si>
    <t>Congo, (Kinshasa)</t>
  </si>
  <si>
    <t>Democratic Rep. of the Congo</t>
  </si>
  <si>
    <t>Dem. Rep. of the Congo</t>
  </si>
  <si>
    <t>Dem. Rep. Congo</t>
  </si>
  <si>
    <t>DR Congo</t>
  </si>
  <si>
    <t>Congo, Democratic Republic of</t>
  </si>
  <si>
    <t>Congo, Democratic Rep. of</t>
  </si>
  <si>
    <t>Congo, Democratic Rep.</t>
  </si>
  <si>
    <t>Congo, Dem. Rep. of</t>
  </si>
  <si>
    <t>Congo, Dem. Rep.</t>
  </si>
  <si>
    <t>CK</t>
  </si>
  <si>
    <t>COK</t>
  </si>
  <si>
    <t>CR</t>
  </si>
  <si>
    <t>CRI</t>
  </si>
  <si>
    <t>CI</t>
  </si>
  <si>
    <t>CIV</t>
  </si>
  <si>
    <t>Cote d'Ivoire</t>
  </si>
  <si>
    <t>Côte-d'Ivoire</t>
  </si>
  <si>
    <t>Ivory Coast</t>
  </si>
  <si>
    <t>HR</t>
  </si>
  <si>
    <t>HRV</t>
  </si>
  <si>
    <t>CU</t>
  </si>
  <si>
    <t>CUB</t>
  </si>
  <si>
    <t>Curaçao</t>
  </si>
  <si>
    <t>CW</t>
  </si>
  <si>
    <t>CUW</t>
  </si>
  <si>
    <t>Curacao</t>
  </si>
  <si>
    <t>CY</t>
  </si>
  <si>
    <t>CYP</t>
  </si>
  <si>
    <t>Czech Republic</t>
  </si>
  <si>
    <t>CZ</t>
  </si>
  <si>
    <t>CZE</t>
  </si>
  <si>
    <t>Czechia</t>
  </si>
  <si>
    <t>Denmark</t>
  </si>
  <si>
    <t>DK</t>
  </si>
  <si>
    <t>DNK</t>
  </si>
  <si>
    <t>DJ</t>
  </si>
  <si>
    <t>DJI</t>
  </si>
  <si>
    <t>DM</t>
  </si>
  <si>
    <t>DMA</t>
  </si>
  <si>
    <t>DO</t>
  </si>
  <si>
    <t>DOM</t>
  </si>
  <si>
    <t>EC</t>
  </si>
  <si>
    <t>ECU</t>
  </si>
  <si>
    <t>EG</t>
  </si>
  <si>
    <t>EGY</t>
  </si>
  <si>
    <t>Egypt, Arab Republic of</t>
  </si>
  <si>
    <t>Egypt, Arab Rep.</t>
  </si>
  <si>
    <t>SV</t>
  </si>
  <si>
    <t>SLV</t>
  </si>
  <si>
    <t>GQ</t>
  </si>
  <si>
    <t>GNQ</t>
  </si>
  <si>
    <t>ER</t>
  </si>
  <si>
    <t>ERI</t>
  </si>
  <si>
    <t>Estonia</t>
  </si>
  <si>
    <t>EE</t>
  </si>
  <si>
    <t>EST</t>
  </si>
  <si>
    <t>ET</t>
  </si>
  <si>
    <t>ETH</t>
  </si>
  <si>
    <t>Falkland Islands (Malvinas)</t>
  </si>
  <si>
    <t>FK</t>
  </si>
  <si>
    <t>FLK</t>
  </si>
  <si>
    <t>Faroe Islands</t>
  </si>
  <si>
    <t>FO</t>
  </si>
  <si>
    <t>FRO</t>
  </si>
  <si>
    <t>Faeroe Islands</t>
  </si>
  <si>
    <t>FJ</t>
  </si>
  <si>
    <t>FJI</t>
  </si>
  <si>
    <t>Finland</t>
  </si>
  <si>
    <t>FI</t>
  </si>
  <si>
    <t>FIN</t>
  </si>
  <si>
    <t>France</t>
  </si>
  <si>
    <t>FR</t>
  </si>
  <si>
    <t>FRA</t>
  </si>
  <si>
    <t>French Guiana</t>
  </si>
  <si>
    <t>GF</t>
  </si>
  <si>
    <t>GUF</t>
  </si>
  <si>
    <t>PF</t>
  </si>
  <si>
    <t>PYF</t>
  </si>
  <si>
    <t>French Southern Territories</t>
  </si>
  <si>
    <t>TF</t>
  </si>
  <si>
    <t>ATF</t>
  </si>
  <si>
    <t>GA</t>
  </si>
  <si>
    <t>GAB</t>
  </si>
  <si>
    <t>GM</t>
  </si>
  <si>
    <t>GMB</t>
  </si>
  <si>
    <t>The Gambia</t>
  </si>
  <si>
    <t>Gambia, the</t>
  </si>
  <si>
    <t>Gambia (Republic of The)</t>
  </si>
  <si>
    <t>GE</t>
  </si>
  <si>
    <t>GEO</t>
  </si>
  <si>
    <t>Germany</t>
  </si>
  <si>
    <t>DE</t>
  </si>
  <si>
    <t>DEU</t>
  </si>
  <si>
    <t>GH</t>
  </si>
  <si>
    <t>GHA</t>
  </si>
  <si>
    <t>GI</t>
  </si>
  <si>
    <t>GIB</t>
  </si>
  <si>
    <t>Greece</t>
  </si>
  <si>
    <t>GR</t>
  </si>
  <si>
    <t>GRC</t>
  </si>
  <si>
    <t>Greenland</t>
  </si>
  <si>
    <t>GL</t>
  </si>
  <si>
    <t>GRL</t>
  </si>
  <si>
    <t>GD</t>
  </si>
  <si>
    <t>GRD</t>
  </si>
  <si>
    <t>Guadeloupe</t>
  </si>
  <si>
    <t>GP</t>
  </si>
  <si>
    <t>GLP</t>
  </si>
  <si>
    <t>Guam</t>
  </si>
  <si>
    <t>GU</t>
  </si>
  <si>
    <t>GUM</t>
  </si>
  <si>
    <t>GT</t>
  </si>
  <si>
    <t>GTM</t>
  </si>
  <si>
    <t>Guernsey</t>
  </si>
  <si>
    <t>GG</t>
  </si>
  <si>
    <t>GGY</t>
  </si>
  <si>
    <t>GN</t>
  </si>
  <si>
    <t>GIN</t>
  </si>
  <si>
    <t>GW</t>
  </si>
  <si>
    <t>GNB</t>
  </si>
  <si>
    <t>Guinea Bissau</t>
  </si>
  <si>
    <t>GY</t>
  </si>
  <si>
    <t>GUY</t>
  </si>
  <si>
    <t>HT</t>
  </si>
  <si>
    <t>HTI</t>
  </si>
  <si>
    <t>Heard and Mcdonald Islands</t>
  </si>
  <si>
    <t>HM</t>
  </si>
  <si>
    <t>HMD</t>
  </si>
  <si>
    <t>Holy See (Vatican City State)</t>
  </si>
  <si>
    <t>VA</t>
  </si>
  <si>
    <t>VAT</t>
  </si>
  <si>
    <t>Holy See</t>
  </si>
  <si>
    <t>HN</t>
  </si>
  <si>
    <t>HND</t>
  </si>
  <si>
    <t>Hungary</t>
  </si>
  <si>
    <t>HU</t>
  </si>
  <si>
    <t>HUN</t>
  </si>
  <si>
    <t>Iceland</t>
  </si>
  <si>
    <t>IS</t>
  </si>
  <si>
    <t>ISL</t>
  </si>
  <si>
    <t>IN</t>
  </si>
  <si>
    <t>IND</t>
  </si>
  <si>
    <t>ID</t>
  </si>
  <si>
    <t>IDN</t>
  </si>
  <si>
    <t>IR</t>
  </si>
  <si>
    <t>IRN</t>
  </si>
  <si>
    <t>Iran, Islamic Republic of</t>
  </si>
  <si>
    <t>Iran (Islamic Republic of)</t>
  </si>
  <si>
    <t>Iran, Islamic Rep.</t>
  </si>
  <si>
    <t>Islamic Republic of Iran</t>
  </si>
  <si>
    <t>Iran, Islamic Rep. of</t>
  </si>
  <si>
    <t>Islamic Rep. of Iran</t>
  </si>
  <si>
    <t>IQ</t>
  </si>
  <si>
    <t>IRQ</t>
  </si>
  <si>
    <t>Ireland</t>
  </si>
  <si>
    <t>IE</t>
  </si>
  <si>
    <t>IRL</t>
  </si>
  <si>
    <t>Isle of Man</t>
  </si>
  <si>
    <t>IM</t>
  </si>
  <si>
    <t>IMN</t>
  </si>
  <si>
    <t>IL</t>
  </si>
  <si>
    <t>ISR</t>
  </si>
  <si>
    <t>Italy</t>
  </si>
  <si>
    <t>IT</t>
  </si>
  <si>
    <t>ITA</t>
  </si>
  <si>
    <t>JM</t>
  </si>
  <si>
    <t>JAM</t>
  </si>
  <si>
    <t>Japan</t>
  </si>
  <si>
    <t>JP</t>
  </si>
  <si>
    <t>JPN</t>
  </si>
  <si>
    <t>Jersey</t>
  </si>
  <si>
    <t>JE</t>
  </si>
  <si>
    <t>JEY</t>
  </si>
  <si>
    <t>JO</t>
  </si>
  <si>
    <t>JOR</t>
  </si>
  <si>
    <t>KZ</t>
  </si>
  <si>
    <t>KAZ</t>
  </si>
  <si>
    <t>KE</t>
  </si>
  <si>
    <t>KEN</t>
  </si>
  <si>
    <t>KI</t>
  </si>
  <si>
    <t>KIR</t>
  </si>
  <si>
    <t>XK</t>
  </si>
  <si>
    <t>XKX</t>
  </si>
  <si>
    <t>KP</t>
  </si>
  <si>
    <t>PRK</t>
  </si>
  <si>
    <t>Korea (North)</t>
  </si>
  <si>
    <t>North Korea</t>
  </si>
  <si>
    <t>DPRK</t>
  </si>
  <si>
    <t>Democratic People's Rep. of Korea</t>
  </si>
  <si>
    <t>Korea, Democratic People's Republic of</t>
  </si>
  <si>
    <t>Korea, Democratic People's Rep. of</t>
  </si>
  <si>
    <t>Korea, Dem. People’s Rep.</t>
  </si>
  <si>
    <t>Korea, Dem. Rep.</t>
  </si>
  <si>
    <t>KR</t>
  </si>
  <si>
    <t>KOR</t>
  </si>
  <si>
    <t>Korea (South)</t>
  </si>
  <si>
    <t>South Korea</t>
  </si>
  <si>
    <t>Korea, Rep.</t>
  </si>
  <si>
    <t>Korea, Republic of</t>
  </si>
  <si>
    <t>KW</t>
  </si>
  <si>
    <t>KWT</t>
  </si>
  <si>
    <t>KG</t>
  </si>
  <si>
    <t>KGZ</t>
  </si>
  <si>
    <t>Kyrgyz Republic</t>
  </si>
  <si>
    <t>Lao PDR</t>
  </si>
  <si>
    <t>LA</t>
  </si>
  <si>
    <t>LAO</t>
  </si>
  <si>
    <t>Lao P.D.R.</t>
  </si>
  <si>
    <t>Laos</t>
  </si>
  <si>
    <t>Latvia</t>
  </si>
  <si>
    <t>LV</t>
  </si>
  <si>
    <t>LVA</t>
  </si>
  <si>
    <t>LB</t>
  </si>
  <si>
    <t>LBN</t>
  </si>
  <si>
    <t>LS</t>
  </si>
  <si>
    <t>LSO</t>
  </si>
  <si>
    <t>LR</t>
  </si>
  <si>
    <t>LBR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</si>
  <si>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</si>
  <si>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</si>
  <si>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</si>
  <si>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</si>
  <si>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</si>
  <si>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</si>
  <si>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</si>
  <si>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</si>
  <si>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</si>
  <si>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</si>
  <si>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</si>
  <si>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Macedonia</t>
  </si>
  <si>
    <t>MK</t>
  </si>
  <si>
    <t>MKD</t>
  </si>
  <si>
    <t>Macedonia, Republic of</t>
  </si>
  <si>
    <t>Macedonia, Former Yugoslav Republic of</t>
  </si>
  <si>
    <t>FYR Macedonia</t>
  </si>
  <si>
    <t>Macedonia, FYR</t>
  </si>
  <si>
    <t>Macedonia, FYR of</t>
  </si>
  <si>
    <t>Macedonia (TFYR)</t>
  </si>
  <si>
    <t>The Former Yugoslav Republic of Macedonia</t>
  </si>
  <si>
    <t>MG</t>
  </si>
  <si>
    <t>MDG</t>
  </si>
  <si>
    <t>MW</t>
  </si>
  <si>
    <t>MWI</t>
  </si>
  <si>
    <t>MY</t>
  </si>
  <si>
    <t>MYS</t>
  </si>
  <si>
    <t>MV</t>
  </si>
  <si>
    <t>MDV</t>
  </si>
  <si>
    <t>ML</t>
  </si>
  <si>
    <t>MLI</t>
  </si>
  <si>
    <t>MT</t>
  </si>
  <si>
    <t>MLT</t>
  </si>
  <si>
    <t>MH</t>
  </si>
  <si>
    <t>MHL</t>
  </si>
  <si>
    <t>Martinique</t>
  </si>
  <si>
    <t>MQ</t>
  </si>
  <si>
    <t>MTQ</t>
  </si>
  <si>
    <t>MR</t>
  </si>
  <si>
    <t>MRT</t>
  </si>
  <si>
    <t>MU</t>
  </si>
  <si>
    <t>MUS</t>
  </si>
  <si>
    <t>YT</t>
  </si>
  <si>
    <t>MYT</t>
  </si>
  <si>
    <t>MX</t>
  </si>
  <si>
    <t>MEX</t>
  </si>
  <si>
    <t>Micronesia, Federated States of</t>
  </si>
  <si>
    <t>FM</t>
  </si>
  <si>
    <t>FSM</t>
  </si>
  <si>
    <t>Micronesia (Federated States of)</t>
  </si>
  <si>
    <t>Micronesia, Fed. States</t>
  </si>
  <si>
    <t>Micronesia, Fed. Sts.</t>
  </si>
  <si>
    <t>Federated States of Micronesia</t>
  </si>
  <si>
    <t>MD</t>
  </si>
  <si>
    <t>MDA</t>
  </si>
  <si>
    <t>Republic of Moldova</t>
  </si>
  <si>
    <t>Monaco</t>
  </si>
  <si>
    <t>MC</t>
  </si>
  <si>
    <t>MCO</t>
  </si>
  <si>
    <t>MN</t>
  </si>
  <si>
    <t>MNG</t>
  </si>
  <si>
    <t>ME</t>
  </si>
  <si>
    <t>MNE</t>
  </si>
  <si>
    <t>MS</t>
  </si>
  <si>
    <t>MSR</t>
  </si>
  <si>
    <t>MA</t>
  </si>
  <si>
    <t>MAR</t>
  </si>
  <si>
    <t>MZ</t>
  </si>
  <si>
    <t>MOZ</t>
  </si>
  <si>
    <t>MM</t>
  </si>
  <si>
    <t>MMR</t>
  </si>
  <si>
    <t>NA</t>
  </si>
  <si>
    <t>NAM</t>
  </si>
  <si>
    <t>NR</t>
  </si>
  <si>
    <t>NRU</t>
  </si>
  <si>
    <t>NP</t>
  </si>
  <si>
    <t>NPL</t>
  </si>
  <si>
    <t>Netherlands</t>
  </si>
  <si>
    <t>NL</t>
  </si>
  <si>
    <t>NLD</t>
  </si>
  <si>
    <t>The Netherlands</t>
  </si>
  <si>
    <t>Netherlands, the</t>
  </si>
  <si>
    <t>AN</t>
  </si>
  <si>
    <t>ANT</t>
  </si>
  <si>
    <t>NC</t>
  </si>
  <si>
    <t>NCL</t>
  </si>
  <si>
    <t>New Zealand</t>
  </si>
  <si>
    <t>NZ</t>
  </si>
  <si>
    <t>NZL</t>
  </si>
  <si>
    <t>NI</t>
  </si>
  <si>
    <t>NIC</t>
  </si>
  <si>
    <t>NE</t>
  </si>
  <si>
    <t>NER</t>
  </si>
  <si>
    <t>NG</t>
  </si>
  <si>
    <t>NGA</t>
  </si>
  <si>
    <t>NU</t>
  </si>
  <si>
    <t>NIU</t>
  </si>
  <si>
    <t>Norfolk Island</t>
  </si>
  <si>
    <t>NF</t>
  </si>
  <si>
    <t>NFK</t>
  </si>
  <si>
    <t>MP</t>
  </si>
  <si>
    <t>MNP</t>
  </si>
  <si>
    <t>Norway</t>
  </si>
  <si>
    <t>NO</t>
  </si>
  <si>
    <t>NOR</t>
  </si>
  <si>
    <t>OM</t>
  </si>
  <si>
    <t>OMN</t>
  </si>
  <si>
    <t>PK</t>
  </si>
  <si>
    <t>PAK</t>
  </si>
  <si>
    <t>PW</t>
  </si>
  <si>
    <t>PLW</t>
  </si>
  <si>
    <t>PS</t>
  </si>
  <si>
    <t>PSE</t>
  </si>
  <si>
    <t>West Bank and Gaza</t>
  </si>
  <si>
    <t>Palestinian Territory</t>
  </si>
  <si>
    <t>Palestinian Territories</t>
  </si>
  <si>
    <t>Occupied Palestinian Territory</t>
  </si>
  <si>
    <t>Palestine</t>
  </si>
  <si>
    <t>State of Palestine</t>
  </si>
  <si>
    <t>PA</t>
  </si>
  <si>
    <t>PAN</t>
  </si>
  <si>
    <t>PG</t>
  </si>
  <si>
    <t>PNG</t>
  </si>
  <si>
    <t>PY</t>
  </si>
  <si>
    <t>PRY</t>
  </si>
  <si>
    <t>PE</t>
  </si>
  <si>
    <t>PER</t>
  </si>
  <si>
    <t>PH</t>
  </si>
  <si>
    <t>PHL</t>
  </si>
  <si>
    <t>The Philippines</t>
  </si>
  <si>
    <t>Philippines, the</t>
  </si>
  <si>
    <t>Pitcairn</t>
  </si>
  <si>
    <t>PN</t>
  </si>
  <si>
    <t>PCN</t>
  </si>
  <si>
    <t>Poland</t>
  </si>
  <si>
    <t>PL</t>
  </si>
  <si>
    <t>POL</t>
  </si>
  <si>
    <t>Portugal</t>
  </si>
  <si>
    <t>PT</t>
  </si>
  <si>
    <t>PRT</t>
  </si>
  <si>
    <t>Puerto Rico</t>
  </si>
  <si>
    <t>PR</t>
  </si>
  <si>
    <t>PRI</t>
  </si>
  <si>
    <t>QA</t>
  </si>
  <si>
    <t>QAT</t>
  </si>
  <si>
    <t>Réunion</t>
  </si>
  <si>
    <t>RE</t>
  </si>
  <si>
    <t>REU</t>
  </si>
  <si>
    <t>Romania</t>
  </si>
  <si>
    <t>RO</t>
  </si>
  <si>
    <t>ROU</t>
  </si>
  <si>
    <t>Russia</t>
  </si>
  <si>
    <t>RU</t>
  </si>
  <si>
    <t>RUS</t>
  </si>
  <si>
    <t>Russian Federation</t>
  </si>
  <si>
    <t>RW</t>
  </si>
  <si>
    <t>RWA</t>
  </si>
  <si>
    <t>Saint-Barthélemy</t>
  </si>
  <si>
    <t>BL</t>
  </si>
  <si>
    <t>BLM</t>
  </si>
  <si>
    <t>SH</t>
  </si>
  <si>
    <t>SHN</t>
  </si>
  <si>
    <t>KN</t>
  </si>
  <si>
    <t>KNA</t>
  </si>
  <si>
    <t>Saint Kitts &amp; Nevis</t>
  </si>
  <si>
    <t>St. Kitts and Nevis</t>
  </si>
  <si>
    <t>St. Kitts &amp; Nevis</t>
  </si>
  <si>
    <t>LC</t>
  </si>
  <si>
    <t>LCA</t>
  </si>
  <si>
    <t>St. Lucia</t>
  </si>
  <si>
    <t>Saint-Martin (French part)</t>
  </si>
  <si>
    <t>MF</t>
  </si>
  <si>
    <t>MAF</t>
  </si>
  <si>
    <t>St. Martin (French part)</t>
  </si>
  <si>
    <t>Saint-Martin</t>
  </si>
  <si>
    <t>Saint Martin</t>
  </si>
  <si>
    <t>Sint Maarten (Dutch Part)</t>
  </si>
  <si>
    <t>SX</t>
  </si>
  <si>
    <t>SXM</t>
  </si>
  <si>
    <t>St. Maarten (Dutch Part)</t>
  </si>
  <si>
    <t>Sint Maarten</t>
  </si>
  <si>
    <t>Saint Pierre and Miquelon</t>
  </si>
  <si>
    <t>PM</t>
  </si>
  <si>
    <t>SPM</t>
  </si>
  <si>
    <t>Saint Vincent and Grenadines</t>
  </si>
  <si>
    <t>VC</t>
  </si>
  <si>
    <t>VCT</t>
  </si>
  <si>
    <t>Saint Vincent &amp; Grenadines</t>
  </si>
  <si>
    <t>Saint Vincent &amp; the Grenadines</t>
  </si>
  <si>
    <t>St. Vincent and the Grenadines</t>
  </si>
  <si>
    <t>St. Vincent &amp; the Grenadines</t>
  </si>
  <si>
    <t>WS</t>
  </si>
  <si>
    <t>WSM</t>
  </si>
  <si>
    <t>San Marino</t>
  </si>
  <si>
    <t>SM</t>
  </si>
  <si>
    <t>SMR</t>
  </si>
  <si>
    <t>ST</t>
  </si>
  <si>
    <t>STP</t>
  </si>
  <si>
    <t>Sao Tome &amp; Principe</t>
  </si>
  <si>
    <t>São Tomé and Principe</t>
  </si>
  <si>
    <t>São Tomé &amp; Principe</t>
  </si>
  <si>
    <t>São Tomé and Príncipe</t>
  </si>
  <si>
    <t>Sao Tomé and Principe</t>
  </si>
  <si>
    <t>SA</t>
  </si>
  <si>
    <t>SAU</t>
  </si>
  <si>
    <t>SN</t>
  </si>
  <si>
    <t>SEN</t>
  </si>
  <si>
    <t>RS</t>
  </si>
  <si>
    <t>SRB</t>
  </si>
  <si>
    <t>SC</t>
  </si>
  <si>
    <t>SYC</t>
  </si>
  <si>
    <t>SL</t>
  </si>
  <si>
    <t>SLE</t>
  </si>
  <si>
    <t>SG</t>
  </si>
  <si>
    <t>SGP</t>
  </si>
  <si>
    <t>Slovakia</t>
  </si>
  <si>
    <t>SK</t>
  </si>
  <si>
    <t>SVK</t>
  </si>
  <si>
    <t>Slovak Republic</t>
  </si>
  <si>
    <t>SI</t>
  </si>
  <si>
    <t>SVN</t>
  </si>
  <si>
    <t>SB</t>
  </si>
  <si>
    <t>SLB</t>
  </si>
  <si>
    <t>SO</t>
  </si>
  <si>
    <t>SOM</t>
  </si>
  <si>
    <t>ZA</t>
  </si>
  <si>
    <t>ZAF</t>
  </si>
  <si>
    <t>South Georgia and the South Sandwich Islands</t>
  </si>
  <si>
    <t>GS</t>
  </si>
  <si>
    <t>SGS</t>
  </si>
  <si>
    <t>SS</t>
  </si>
  <si>
    <t>SSD</t>
  </si>
  <si>
    <t>Spain</t>
  </si>
  <si>
    <t>ES</t>
  </si>
  <si>
    <t>ESP</t>
  </si>
  <si>
    <t>LK</t>
  </si>
  <si>
    <t>LKA</t>
  </si>
  <si>
    <t>SD</t>
  </si>
  <si>
    <t>SDN</t>
  </si>
  <si>
    <t>Sudan (...2011)</t>
  </si>
  <si>
    <t>SR</t>
  </si>
  <si>
    <t>SUR</t>
  </si>
  <si>
    <t>Svalbard and Jan Mayen Islands</t>
  </si>
  <si>
    <t>SJ</t>
  </si>
  <si>
    <t>SJM</t>
  </si>
  <si>
    <t>SZ</t>
  </si>
  <si>
    <t>SWZ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</si>
  <si>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</si>
  <si>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</si>
  <si>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</si>
  <si>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</si>
  <si>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</si>
  <si>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</si>
  <si>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</si>
  <si>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</si>
  <si>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</si>
  <si>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Syrian Arab Republic (Syria)</t>
  </si>
  <si>
    <t>Syria, Arab Republic of</t>
  </si>
  <si>
    <t>Taiwan, Republic of China</t>
  </si>
  <si>
    <t>TW</t>
  </si>
  <si>
    <t>TWN</t>
  </si>
  <si>
    <t>Taiwan Province of China</t>
  </si>
  <si>
    <t>Taiwan, China</t>
  </si>
  <si>
    <t>Taiwan</t>
  </si>
  <si>
    <t>China, Taiwan Province of</t>
  </si>
  <si>
    <t>TJ</t>
  </si>
  <si>
    <t>TJK</t>
  </si>
  <si>
    <t>TZ</t>
  </si>
  <si>
    <t>TZA</t>
  </si>
  <si>
    <t>Tanzania, United Republic of</t>
  </si>
  <si>
    <t>United Republic of Tanzania</t>
  </si>
  <si>
    <t>TH</t>
  </si>
  <si>
    <t>THA</t>
  </si>
  <si>
    <t>TL</t>
  </si>
  <si>
    <t>TLS</t>
  </si>
  <si>
    <t>Timor Leste</t>
  </si>
  <si>
    <t>TG</t>
  </si>
  <si>
    <t>TGO</t>
  </si>
  <si>
    <t>TK</t>
  </si>
  <si>
    <t>TKL</t>
  </si>
  <si>
    <t>TO</t>
  </si>
  <si>
    <t>TON</t>
  </si>
  <si>
    <t>TT</t>
  </si>
  <si>
    <t>TTO</t>
  </si>
  <si>
    <t>Trinidad &amp; Tobago</t>
  </si>
  <si>
    <t>TN</t>
  </si>
  <si>
    <t>TUN</t>
  </si>
  <si>
    <t>TR</t>
  </si>
  <si>
    <t>TUR</t>
  </si>
  <si>
    <t>TM</t>
  </si>
  <si>
    <t>TKM</t>
  </si>
  <si>
    <t>TC</t>
  </si>
  <si>
    <t>TCA</t>
  </si>
  <si>
    <t>Turks &amp; Caicos Islands</t>
  </si>
  <si>
    <t>TV</t>
  </si>
  <si>
    <t>TUV</t>
  </si>
  <si>
    <t>UG</t>
  </si>
  <si>
    <t>UGA</t>
  </si>
  <si>
    <t>UA</t>
  </si>
  <si>
    <t>UKR</t>
  </si>
  <si>
    <t>AE</t>
  </si>
  <si>
    <t>ARE</t>
  </si>
  <si>
    <t>UAE</t>
  </si>
  <si>
    <t>United Kingdom</t>
  </si>
  <si>
    <t>GB</t>
  </si>
  <si>
    <t>GBR</t>
  </si>
  <si>
    <t>United Kingdom of Great Britain and Northern Ireland</t>
  </si>
  <si>
    <t>United States</t>
  </si>
  <si>
    <t>US</t>
  </si>
  <si>
    <t>USA</t>
  </si>
  <si>
    <t>United States of America</t>
  </si>
  <si>
    <t>US Minor Outlying Islands</t>
  </si>
  <si>
    <t>UM</t>
  </si>
  <si>
    <t>UMI</t>
  </si>
  <si>
    <t>UY</t>
  </si>
  <si>
    <t>URY</t>
  </si>
  <si>
    <t>UZ</t>
  </si>
  <si>
    <t>UZB</t>
  </si>
  <si>
    <t>VU</t>
  </si>
  <si>
    <t>VUT</t>
  </si>
  <si>
    <t>VE</t>
  </si>
  <si>
    <t>VEN</t>
  </si>
  <si>
    <t>Venezuela (Bolivarian Republic)</t>
  </si>
  <si>
    <t>Venezuela, RB</t>
  </si>
  <si>
    <t>Venezuela, Republica Bolivariana de</t>
  </si>
  <si>
    <t>Venezuela, Bolivarian Republic of</t>
  </si>
  <si>
    <t>Bolivarian Republic of Venezuela</t>
  </si>
  <si>
    <t>VN</t>
  </si>
  <si>
    <t>VNM</t>
  </si>
  <si>
    <t>Vietnam</t>
  </si>
  <si>
    <t>Virgin Islands, US</t>
  </si>
  <si>
    <t>VI</t>
  </si>
  <si>
    <t>VIR</t>
  </si>
  <si>
    <t>Virgin Islands (U.S.)</t>
  </si>
  <si>
    <t>Virgin Islands</t>
  </si>
  <si>
    <t>U.S. Virgin Islands</t>
  </si>
  <si>
    <t>Wallis and Futuna Islands</t>
  </si>
  <si>
    <t>WF</t>
  </si>
  <si>
    <t>WLF</t>
  </si>
  <si>
    <t>Wallis &amp; Futuna Islands</t>
  </si>
  <si>
    <t>Western Sahara</t>
  </si>
  <si>
    <t>EH</t>
  </si>
  <si>
    <t>ESH</t>
  </si>
  <si>
    <t>YE</t>
  </si>
  <si>
    <t>YEM</t>
  </si>
  <si>
    <t>Yemen, Rep.</t>
  </si>
  <si>
    <t>Yemen, Republic of</t>
  </si>
  <si>
    <t>Yemen, Arab Republic</t>
  </si>
  <si>
    <t>ZM</t>
  </si>
  <si>
    <t>ZMB</t>
  </si>
  <si>
    <t>ZW</t>
  </si>
  <si>
    <t>ZWE</t>
  </si>
  <si>
    <t>.</t>
  </si>
  <si>
    <t>USE ARRAY TO HERE TO AVOID LOSING VALUES IF THE LIST INCREASES IN LENGTH</t>
  </si>
  <si>
    <t>DI ID</t>
  </si>
  <si>
    <t>Non transfer</t>
  </si>
  <si>
    <t>Total ODA</t>
  </si>
  <si>
    <t>ODA Ex non transfer</t>
  </si>
  <si>
    <t>di_id</t>
  </si>
  <si>
    <t>Poorpop</t>
  </si>
  <si>
    <t>Poorpop.Interp</t>
  </si>
  <si>
    <t>P20population</t>
  </si>
  <si>
    <t>All developing countries</t>
  </si>
  <si>
    <t>CBLB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</si>
</sst>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43" formatCode="_-* #,##0.00_-;\-* #,##0.00_-;_-* &quot;-&quot;??_-;_-@_-"/>
    <numFmt numFmtId="164" formatCode="#,##0.000_ ;\-#,##0.000\ "/>
    <numFmt numFmtId="165" formatCode="0.0%"/>
  </numFmts>
  <fonts count="35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Verdana"/>
      <family val="2"/>
    </font>
    <font>
      <u/>
      <sz val="8"/>
      <name val="Verdana"/>
      <family val="2"/>
    </font>
    <font>
      <b/>
      <sz val="8"/>
      <name val="Verdana"/>
      <family val="2"/>
    </font>
    <font>
      <sz val="8"/>
      <color indexed="9"/>
      <name val="Verdana"/>
      <family val="2"/>
    </font>
    <font>
      <u/>
      <sz val="8"/>
      <color indexed="9"/>
      <name val="Verdana"/>
      <family val="2"/>
    </font>
    <font>
      <b/>
      <sz val="8"/>
      <color indexed="9"/>
      <name val="Verdana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9"/>
      <color indexed="10"/>
      <name val="Courier New"/>
      <family val="3"/>
    </font>
    <font>
      <b/>
      <sz val="10"/>
      <name val="Arial"/>
      <family val="2"/>
    </font>
    <font>
      <sz val="10"/>
      <color rgb="FF000000"/>
      <name val="Arial"/>
      <family val="2"/>
    </font>
    <font>
      <i/>
      <sz val="10"/>
      <color rgb="FF000000"/>
      <name val="Arial"/>
      <family val="2"/>
    </font>
    <font>
      <sz val="10"/>
      <name val="Arial"/>
      <family val="2"/>
      <charset val="1"/>
    </font>
    <font>
      <sz val="11"/>
      <name val="Calibri"/>
      <family val="2"/>
      <scheme val="minor"/>
    </font>
    <font>
      <sz val="10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/>
      <diagonal/>
    </border>
    <border>
      <left/>
      <right/>
      <top/>
      <bottom style="thin">
        <color indexed="64"/>
      </bottom>
      <diagonal/>
    </border>
  </borders>
  <cellStyleXfs count="45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9" fillId="32" borderId="0" applyNumberFormat="0" applyBorder="0" applyAlignment="0" applyProtection="0"/>
    <xf numFmtId="0" fontId="2" fillId="0" borderId="0"/>
    <xf numFmtId="0" fontId="32" fillId="0" borderId="0"/>
    <xf numFmtId="43" fontId="34" fillId="0" borderId="0" applyFont="0" applyFill="0" applyBorder="0" applyAlignment="0" applyProtection="0"/>
  </cellStyleXfs>
  <cellXfs count="52">
    <xf numFmtId="0" fontId="0" fillId="0" borderId="0" xfId="0"/>
    <xf numFmtId="0" fontId="28" fillId="36" borderId="10" xfId="0" applyFont="1" applyFill="1" applyBorder="1" applyAlignment="1">
      <alignment horizontal="center"/>
    </xf>
    <xf numFmtId="164" fontId="26" fillId="0" borderId="10" xfId="0" applyNumberFormat="1" applyFont="1" applyBorder="1" applyAlignment="1">
      <alignment horizontal="right"/>
    </xf>
    <xf numFmtId="164" fontId="26" fillId="37" borderId="10" xfId="0" applyNumberFormat="1" applyFont="1" applyFill="1" applyBorder="1" applyAlignment="1">
      <alignment horizontal="right"/>
    </xf>
    <xf numFmtId="0" fontId="21" fillId="0" borderId="0" xfId="0" applyFont="1" applyAlignment="1">
      <alignment horizontal="left"/>
    </xf>
    <xf numFmtId="0" fontId="0" fillId="0" borderId="0" xfId="0" applyAlignment="1"/>
    <xf numFmtId="0" fontId="27" fillId="0" borderId="10" xfId="0" applyFont="1" applyBorder="1" applyAlignment="1">
      <alignment horizontal="left"/>
    </xf>
    <xf numFmtId="0" fontId="23" fillId="34" borderId="10" xfId="0" applyFont="1" applyFill="1" applyBorder="1" applyAlignment="1">
      <alignment horizontal="center" vertical="top"/>
    </xf>
    <xf numFmtId="0" fontId="22" fillId="35" borderId="10" xfId="0" applyFont="1" applyFill="1" applyBorder="1" applyAlignment="1"/>
    <xf numFmtId="0" fontId="21" fillId="35" borderId="10" xfId="0" applyFont="1" applyFill="1" applyBorder="1" applyAlignment="1">
      <alignment vertical="top"/>
    </xf>
    <xf numFmtId="0" fontId="20" fillId="35" borderId="10" xfId="0" applyFont="1" applyFill="1" applyBorder="1" applyAlignment="1">
      <alignment vertical="top"/>
    </xf>
    <xf numFmtId="0" fontId="25" fillId="33" borderId="11" xfId="0" applyFont="1" applyFill="1" applyBorder="1" applyAlignment="1">
      <alignment vertical="top"/>
    </xf>
    <xf numFmtId="0" fontId="25" fillId="33" borderId="13" xfId="0" applyFont="1" applyFill="1" applyBorder="1" applyAlignment="1">
      <alignment vertical="top"/>
    </xf>
    <xf numFmtId="0" fontId="23" fillId="33" borderId="11" xfId="0" applyFont="1" applyFill="1" applyBorder="1" applyAlignment="1">
      <alignment vertical="top"/>
    </xf>
    <xf numFmtId="0" fontId="23" fillId="33" borderId="13" xfId="0" applyFont="1" applyFill="1" applyBorder="1" applyAlignment="1">
      <alignment vertical="top"/>
    </xf>
    <xf numFmtId="0" fontId="23" fillId="33" borderId="12" xfId="0" applyFont="1" applyFill="1" applyBorder="1" applyAlignment="1">
      <alignment vertical="top"/>
    </xf>
    <xf numFmtId="0" fontId="24" fillId="33" borderId="11" xfId="0" applyFont="1" applyFill="1" applyBorder="1" applyAlignment="1">
      <alignment vertical="top"/>
    </xf>
    <xf numFmtId="0" fontId="24" fillId="33" borderId="13" xfId="0" applyFont="1" applyFill="1" applyBorder="1" applyAlignment="1">
      <alignment vertical="top"/>
    </xf>
    <xf numFmtId="0" fontId="24" fillId="33" borderId="12" xfId="0" applyFont="1" applyFill="1" applyBorder="1" applyAlignment="1">
      <alignment vertical="top"/>
    </xf>
    <xf numFmtId="0" fontId="25" fillId="34" borderId="11" xfId="0" applyFont="1" applyFill="1" applyBorder="1" applyAlignment="1">
      <alignment vertical="center"/>
    </xf>
    <xf numFmtId="0" fontId="25" fillId="34" borderId="13" xfId="0" applyFont="1" applyFill="1" applyBorder="1" applyAlignment="1">
      <alignment vertical="center"/>
    </xf>
    <xf numFmtId="0" fontId="20" fillId="35" borderId="14" xfId="0" applyFont="1" applyFill="1" applyBorder="1" applyAlignment="1">
      <alignment vertical="top"/>
    </xf>
    <xf numFmtId="0" fontId="20" fillId="35" borderId="16" xfId="0" applyFont="1" applyFill="1" applyBorder="1" applyAlignment="1">
      <alignment vertical="top"/>
    </xf>
    <xf numFmtId="0" fontId="20" fillId="35" borderId="15" xfId="0" applyFont="1" applyFill="1" applyBorder="1" applyAlignment="1">
      <alignment vertical="top"/>
    </xf>
    <xf numFmtId="0" fontId="29" fillId="0" borderId="17" xfId="42" applyFont="1" applyBorder="1"/>
    <xf numFmtId="0" fontId="29" fillId="38" borderId="17" xfId="42" applyFont="1" applyFill="1" applyBorder="1"/>
    <xf numFmtId="0" fontId="29" fillId="39" borderId="17" xfId="42" applyFont="1" applyFill="1" applyBorder="1"/>
    <xf numFmtId="0" fontId="2" fillId="0" borderId="0" xfId="42"/>
    <xf numFmtId="0" fontId="2" fillId="0" borderId="0" xfId="42" applyFill="1" applyBorder="1"/>
    <xf numFmtId="0" fontId="30" fillId="0" borderId="0" xfId="42" applyFont="1" applyBorder="1" applyAlignment="1">
      <alignment horizontal="left" vertical="top"/>
    </xf>
    <xf numFmtId="0" fontId="2" fillId="0" borderId="0" xfId="42" applyFill="1"/>
    <xf numFmtId="0" fontId="31" fillId="0" borderId="0" xfId="42" applyFont="1" applyFill="1" applyBorder="1" applyAlignment="1">
      <alignment vertical="top"/>
    </xf>
    <xf numFmtId="0" fontId="30" fillId="0" borderId="0" xfId="42" applyFont="1" applyFill="1" applyBorder="1" applyAlignment="1">
      <alignment vertical="top"/>
    </xf>
    <xf numFmtId="0" fontId="2" fillId="40" borderId="0" xfId="42" applyFill="1" applyBorder="1"/>
    <xf numFmtId="0" fontId="30" fillId="40" borderId="0" xfId="42" applyFont="1" applyFill="1" applyBorder="1" applyAlignment="1">
      <alignment horizontal="left" vertical="top"/>
    </xf>
    <xf numFmtId="0" fontId="30" fillId="0" borderId="0" xfId="42" applyFont="1" applyFill="1" applyBorder="1" applyAlignment="1">
      <alignment horizontal="left" vertical="top"/>
    </xf>
    <xf numFmtId="0" fontId="2" fillId="40" borderId="0" xfId="42" applyFill="1"/>
    <xf numFmtId="0" fontId="33" fillId="40" borderId="0" xfId="43" applyFont="1" applyFill="1"/>
    <xf numFmtId="0" fontId="31" fillId="40" borderId="0" xfId="42" applyFont="1" applyFill="1" applyBorder="1" applyAlignment="1">
      <alignment vertical="top"/>
    </xf>
    <xf numFmtId="0" fontId="2" fillId="40" borderId="0" xfId="42" applyFill="1" applyAlignment="1"/>
    <xf numFmtId="0" fontId="18" fillId="0" borderId="0" xfId="42" applyFont="1" applyFill="1"/>
    <xf numFmtId="0" fontId="18" fillId="0" borderId="0" xfId="42" applyNumberFormat="1" applyFont="1"/>
    <xf numFmtId="0" fontId="18" fillId="0" borderId="0" xfId="42" applyFont="1"/>
    <xf numFmtId="41" fontId="26" fillId="0" borderId="10" xfId="0" applyNumberFormat="1" applyFont="1" applyBorder="1" applyAlignment="1">
      <alignment horizontal="right"/>
    </xf>
    <xf numFmtId="165" fontId="26" fillId="0" borderId="10" xfId="0" applyNumberFormat="1" applyFont="1" applyBorder="1" applyAlignment="1">
      <alignment horizontal="right"/>
    </xf>
    <xf numFmtId="41" fontId="0" fillId="0" borderId="0" xfId="0" applyNumberFormat="1"/>
    <xf numFmtId="43" fontId="0" fillId="0" borderId="0" xfId="0" applyNumberFormat="1"/>
    <xf numFmtId="43" fontId="2" fillId="0" borderId="0" xfId="44" applyFont="1"/>
    <xf numFmtId="43" fontId="2" fillId="0" borderId="0" xfId="42" applyNumberFormat="1"/>
    <xf numFmtId="2" fontId="2" fillId="0" borderId="0" xfId="42" applyNumberFormat="1"/>
    <xf numFmtId="2" fontId="1" fillId="0" borderId="0" xfId="42" applyNumberFormat="1" applyFont="1"/>
    <xf numFmtId="1" fontId="2" fillId="0" borderId="0" xfId="42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4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rmal 2" xfId="42" xr:uid="{00000000-0005-0000-0000-000025000000}"/>
    <cellStyle name="Normal 4" xfId="43" xr:uid="{00000000-0005-0000-0000-000026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cts/Data%20Updates/All%20resources%20update%202018/Country%20Name%20Look%20Up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cts/Data%20Updates/All%20resources%20update%202018/Calcs%20-%20global%20pic/Population__WDI%202000%20to%202016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cts/P0284%20Development%20Data%20Hub/2018%20PDF%20Profile%20Updates/Notes-Calculations/Country%20Name%20Look%20Up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urencef\AppData\Local\Temp\Temp1_API_NY.GDP.MKTP.CD_DS2_en_csv_v2_10073253.zip\API_NY.GDP.MKTP.CD_DS2_en_csv_v2_10073253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mes&amp;ISO"/>
      <sheetName val="MapFriendlyNames"/>
      <sheetName val="Dev Countries List"/>
      <sheetName val="OECD Region by Recipient"/>
      <sheetName val="Income Groups"/>
      <sheetName val="LDC List"/>
      <sheetName val="SIDS List"/>
      <sheetName val="Fragility List"/>
      <sheetName val="DAC Member List"/>
    </sheetNames>
    <sheetDataSet>
      <sheetData sheetId="0">
        <row r="1">
          <cell r="A1" t="str">
            <v>Country Name</v>
          </cell>
        </row>
      </sheetData>
      <sheetData sheetId="1"/>
      <sheetData sheetId="2">
        <row r="1">
          <cell r="A1" t="str">
            <v>AF</v>
          </cell>
          <cell r="B1" t="str">
            <v>Developing Country</v>
          </cell>
        </row>
        <row r="2">
          <cell r="A2" t="str">
            <v>AL</v>
          </cell>
          <cell r="B2" t="str">
            <v>Developing Country</v>
          </cell>
        </row>
        <row r="3">
          <cell r="A3" t="str">
            <v>DZ</v>
          </cell>
          <cell r="B3" t="str">
            <v>Developing Country</v>
          </cell>
        </row>
        <row r="4">
          <cell r="A4" t="str">
            <v>AO</v>
          </cell>
          <cell r="B4" t="str">
            <v>Developing Country</v>
          </cell>
        </row>
        <row r="5">
          <cell r="A5" t="str">
            <v>AG</v>
          </cell>
          <cell r="B5" t="str">
            <v>Developing Country</v>
          </cell>
        </row>
        <row r="6">
          <cell r="A6" t="str">
            <v>AR</v>
          </cell>
          <cell r="B6" t="str">
            <v>Developing Country</v>
          </cell>
        </row>
        <row r="7">
          <cell r="A7" t="str">
            <v>AM</v>
          </cell>
          <cell r="B7" t="str">
            <v>Developing Country</v>
          </cell>
        </row>
        <row r="8">
          <cell r="A8" t="str">
            <v>AZ</v>
          </cell>
          <cell r="B8" t="str">
            <v>Developing Country</v>
          </cell>
        </row>
        <row r="9">
          <cell r="A9" t="str">
            <v>BD</v>
          </cell>
          <cell r="B9" t="str">
            <v>Developing Country</v>
          </cell>
        </row>
        <row r="10">
          <cell r="A10" t="str">
            <v>BY</v>
          </cell>
          <cell r="B10" t="str">
            <v>Developing Country</v>
          </cell>
        </row>
        <row r="11">
          <cell r="A11" t="str">
            <v>BZ</v>
          </cell>
          <cell r="B11" t="str">
            <v>Developing Country</v>
          </cell>
        </row>
        <row r="12">
          <cell r="A12" t="str">
            <v>BJ</v>
          </cell>
          <cell r="B12" t="str">
            <v>Developing Country</v>
          </cell>
        </row>
        <row r="13">
          <cell r="A13" t="str">
            <v>BT</v>
          </cell>
          <cell r="B13" t="str">
            <v>Developing Country</v>
          </cell>
        </row>
        <row r="14">
          <cell r="A14" t="str">
            <v>BO</v>
          </cell>
          <cell r="B14" t="str">
            <v>Developing Country</v>
          </cell>
        </row>
        <row r="15">
          <cell r="A15" t="str">
            <v>BA</v>
          </cell>
          <cell r="B15" t="str">
            <v>Developing Country</v>
          </cell>
        </row>
        <row r="16">
          <cell r="A16" t="str">
            <v>BW</v>
          </cell>
          <cell r="B16" t="str">
            <v>Developing Country</v>
          </cell>
        </row>
        <row r="17">
          <cell r="A17" t="str">
            <v>BR</v>
          </cell>
          <cell r="B17" t="str">
            <v>Developing Country</v>
          </cell>
        </row>
        <row r="18">
          <cell r="A18" t="str">
            <v>BF</v>
          </cell>
          <cell r="B18" t="str">
            <v>Developing Country</v>
          </cell>
        </row>
        <row r="19">
          <cell r="A19" t="str">
            <v>BI</v>
          </cell>
          <cell r="B19" t="str">
            <v>Developing Country</v>
          </cell>
        </row>
        <row r="20">
          <cell r="A20" t="str">
            <v>KH</v>
          </cell>
          <cell r="B20" t="str">
            <v>Developing Country</v>
          </cell>
        </row>
        <row r="21">
          <cell r="A21" t="str">
            <v>CM</v>
          </cell>
          <cell r="B21" t="str">
            <v>Developing Country</v>
          </cell>
        </row>
        <row r="22">
          <cell r="A22" t="str">
            <v>CV</v>
          </cell>
          <cell r="B22" t="str">
            <v>Developing Country</v>
          </cell>
        </row>
        <row r="23">
          <cell r="A23" t="str">
            <v>CF</v>
          </cell>
          <cell r="B23" t="str">
            <v>Developing Country</v>
          </cell>
        </row>
        <row r="24">
          <cell r="A24" t="str">
            <v>TD</v>
          </cell>
          <cell r="B24" t="str">
            <v>Developing Country</v>
          </cell>
        </row>
        <row r="25">
          <cell r="A25" t="str">
            <v>CL</v>
          </cell>
          <cell r="B25" t="str">
            <v>Developing Country</v>
          </cell>
        </row>
        <row r="26">
          <cell r="A26" t="str">
            <v>CN</v>
          </cell>
          <cell r="B26" t="str">
            <v>Developing Country</v>
          </cell>
        </row>
        <row r="27">
          <cell r="A27" t="str">
            <v>CO</v>
          </cell>
          <cell r="B27" t="str">
            <v>Developing Country</v>
          </cell>
        </row>
        <row r="28">
          <cell r="A28" t="str">
            <v>KM</v>
          </cell>
          <cell r="B28" t="str">
            <v>Developing Country</v>
          </cell>
        </row>
        <row r="29">
          <cell r="A29" t="str">
            <v>CD</v>
          </cell>
          <cell r="B29" t="str">
            <v>Developing Country</v>
          </cell>
        </row>
        <row r="30">
          <cell r="A30" t="str">
            <v>CG</v>
          </cell>
          <cell r="B30" t="str">
            <v>Developing Country</v>
          </cell>
        </row>
        <row r="31">
          <cell r="A31" t="str">
            <v>CK</v>
          </cell>
          <cell r="B31" t="str">
            <v>Developing Country</v>
          </cell>
        </row>
        <row r="32">
          <cell r="A32" t="str">
            <v>CR</v>
          </cell>
          <cell r="B32" t="str">
            <v>Developing Country</v>
          </cell>
        </row>
        <row r="33">
          <cell r="A33" t="str">
            <v>CI</v>
          </cell>
          <cell r="B33" t="str">
            <v>Developing Country</v>
          </cell>
        </row>
        <row r="34">
          <cell r="A34" t="str">
            <v>CU</v>
          </cell>
          <cell r="B34" t="str">
            <v>Developing Country</v>
          </cell>
        </row>
        <row r="35">
          <cell r="A35" t="str">
            <v>DJ</v>
          </cell>
          <cell r="B35" t="str">
            <v>Developing Country</v>
          </cell>
        </row>
        <row r="36">
          <cell r="A36" t="str">
            <v>DM</v>
          </cell>
          <cell r="B36" t="str">
            <v>Developing Country</v>
          </cell>
        </row>
        <row r="37">
          <cell r="A37" t="str">
            <v>DO</v>
          </cell>
          <cell r="B37" t="str">
            <v>Developing Country</v>
          </cell>
        </row>
        <row r="38">
          <cell r="A38" t="str">
            <v>EC</v>
          </cell>
          <cell r="B38" t="str">
            <v>Developing Country</v>
          </cell>
        </row>
        <row r="39">
          <cell r="A39" t="str">
            <v>EG</v>
          </cell>
          <cell r="B39" t="str">
            <v>Developing Country</v>
          </cell>
        </row>
        <row r="40">
          <cell r="A40" t="str">
            <v>SV</v>
          </cell>
          <cell r="B40" t="str">
            <v>Developing Country</v>
          </cell>
        </row>
        <row r="41">
          <cell r="A41" t="str">
            <v>GQ</v>
          </cell>
          <cell r="B41" t="str">
            <v>Developing Country</v>
          </cell>
        </row>
        <row r="42">
          <cell r="A42" t="str">
            <v>ER</v>
          </cell>
          <cell r="B42" t="str">
            <v>Developing Country</v>
          </cell>
        </row>
        <row r="43">
          <cell r="A43" t="str">
            <v>ET</v>
          </cell>
          <cell r="B43" t="str">
            <v>Developing Country</v>
          </cell>
        </row>
        <row r="44">
          <cell r="A44" t="str">
            <v>FJ</v>
          </cell>
          <cell r="B44" t="str">
            <v>Developing Country</v>
          </cell>
        </row>
        <row r="45">
          <cell r="A45" t="str">
            <v>GA</v>
          </cell>
          <cell r="B45" t="str">
            <v>Developing Country</v>
          </cell>
        </row>
        <row r="46">
          <cell r="A46" t="str">
            <v>GM</v>
          </cell>
          <cell r="B46" t="str">
            <v>Developing Country</v>
          </cell>
        </row>
        <row r="47">
          <cell r="A47" t="str">
            <v>GE</v>
          </cell>
          <cell r="B47" t="str">
            <v>Developing Country</v>
          </cell>
        </row>
        <row r="48">
          <cell r="A48" t="str">
            <v>GH</v>
          </cell>
          <cell r="B48" t="str">
            <v>Developing Country</v>
          </cell>
        </row>
        <row r="49">
          <cell r="A49" t="str">
            <v>GD</v>
          </cell>
          <cell r="B49" t="str">
            <v>Developing Country</v>
          </cell>
        </row>
        <row r="50">
          <cell r="A50" t="str">
            <v>GT</v>
          </cell>
          <cell r="B50" t="str">
            <v>Developing Country</v>
          </cell>
        </row>
        <row r="51">
          <cell r="A51" t="str">
            <v>GN</v>
          </cell>
          <cell r="B51" t="str">
            <v>Developing Country</v>
          </cell>
        </row>
        <row r="52">
          <cell r="A52" t="str">
            <v>GW</v>
          </cell>
          <cell r="B52" t="str">
            <v>Developing Country</v>
          </cell>
        </row>
        <row r="53">
          <cell r="A53" t="str">
            <v>GY</v>
          </cell>
          <cell r="B53" t="str">
            <v>Developing Country</v>
          </cell>
        </row>
        <row r="54">
          <cell r="A54" t="str">
            <v>HT</v>
          </cell>
          <cell r="B54" t="str">
            <v>Developing Country</v>
          </cell>
        </row>
        <row r="55">
          <cell r="A55" t="str">
            <v>HN</v>
          </cell>
          <cell r="B55" t="str">
            <v>Developing Country</v>
          </cell>
        </row>
        <row r="56">
          <cell r="A56" t="str">
            <v>IN</v>
          </cell>
          <cell r="B56" t="str">
            <v>Developing Country</v>
          </cell>
        </row>
        <row r="57">
          <cell r="A57" t="str">
            <v>ID</v>
          </cell>
          <cell r="B57" t="str">
            <v>Developing Country</v>
          </cell>
        </row>
        <row r="58">
          <cell r="A58" t="str">
            <v>IR</v>
          </cell>
          <cell r="B58" t="str">
            <v>Developing Country</v>
          </cell>
        </row>
        <row r="59">
          <cell r="A59" t="str">
            <v>IQ</v>
          </cell>
          <cell r="B59" t="str">
            <v>Developing Country</v>
          </cell>
        </row>
        <row r="60">
          <cell r="A60" t="str">
            <v>JM</v>
          </cell>
          <cell r="B60" t="str">
            <v>Developing Country</v>
          </cell>
        </row>
        <row r="61">
          <cell r="A61" t="str">
            <v>JO</v>
          </cell>
          <cell r="B61" t="str">
            <v>Developing Country</v>
          </cell>
        </row>
        <row r="62">
          <cell r="A62" t="str">
            <v>KZ</v>
          </cell>
          <cell r="B62" t="str">
            <v>Developing Country</v>
          </cell>
        </row>
        <row r="63">
          <cell r="A63" t="str">
            <v>KE</v>
          </cell>
          <cell r="B63" t="str">
            <v>Developing Country</v>
          </cell>
        </row>
        <row r="64">
          <cell r="A64" t="str">
            <v>KI</v>
          </cell>
          <cell r="B64" t="str">
            <v>Developing Country</v>
          </cell>
        </row>
        <row r="65">
          <cell r="A65" t="str">
            <v>KP</v>
          </cell>
          <cell r="B65" t="str">
            <v>Developing Country</v>
          </cell>
        </row>
        <row r="66">
          <cell r="A66" t="str">
            <v>XK</v>
          </cell>
          <cell r="B66" t="str">
            <v>Developing Country</v>
          </cell>
        </row>
        <row r="67">
          <cell r="A67" t="str">
            <v>KG</v>
          </cell>
          <cell r="B67" t="str">
            <v>Developing Country</v>
          </cell>
        </row>
        <row r="68">
          <cell r="A68" t="str">
            <v>LA</v>
          </cell>
          <cell r="B68" t="str">
            <v>Developing Country</v>
          </cell>
        </row>
        <row r="69">
          <cell r="A69" t="str">
            <v>LB</v>
          </cell>
          <cell r="B69" t="str">
            <v>Developing Country</v>
          </cell>
        </row>
        <row r="70">
          <cell r="A70" t="str">
            <v>LS</v>
          </cell>
          <cell r="B70" t="str">
            <v>Developing Country</v>
          </cell>
        </row>
        <row r="71">
          <cell r="A71" t="str">
            <v>LR</v>
          </cell>
          <cell r="B71" t="str">
            <v>Developing Country</v>
          </cell>
        </row>
        <row r="72">
          <cell r="A72" t="str">
            <v>LY</v>
          </cell>
          <cell r="B72" t="str">
            <v>Developing Country</v>
          </cell>
        </row>
        <row r="73">
          <cell r="A73" t="str">
            <v>MK</v>
          </cell>
          <cell r="B73" t="str">
            <v>Developing Country</v>
          </cell>
        </row>
        <row r="74">
          <cell r="A74" t="str">
            <v>MG</v>
          </cell>
          <cell r="B74" t="str">
            <v>Developing Country</v>
          </cell>
        </row>
        <row r="75">
          <cell r="A75" t="str">
            <v>MW</v>
          </cell>
          <cell r="B75" t="str">
            <v>Developing Country</v>
          </cell>
        </row>
        <row r="76">
          <cell r="A76" t="str">
            <v>MY</v>
          </cell>
          <cell r="B76" t="str">
            <v>Developing Country</v>
          </cell>
        </row>
        <row r="77">
          <cell r="A77" t="str">
            <v>MV</v>
          </cell>
          <cell r="B77" t="str">
            <v>Developing Country</v>
          </cell>
        </row>
        <row r="78">
          <cell r="A78" t="str">
            <v>ML</v>
          </cell>
          <cell r="B78" t="str">
            <v>Developing Country</v>
          </cell>
        </row>
        <row r="79">
          <cell r="A79" t="str">
            <v>MH</v>
          </cell>
          <cell r="B79" t="str">
            <v>Developing Country</v>
          </cell>
        </row>
        <row r="80">
          <cell r="A80" t="str">
            <v>MR</v>
          </cell>
          <cell r="B80" t="str">
            <v>Developing Country</v>
          </cell>
        </row>
        <row r="81">
          <cell r="A81" t="str">
            <v>MU</v>
          </cell>
          <cell r="B81" t="str">
            <v>Developing Country</v>
          </cell>
        </row>
        <row r="82">
          <cell r="A82" t="str">
            <v>MX</v>
          </cell>
          <cell r="B82" t="str">
            <v>Developing Country</v>
          </cell>
        </row>
        <row r="83">
          <cell r="A83" t="str">
            <v>FM</v>
          </cell>
          <cell r="B83" t="str">
            <v>Developing Country</v>
          </cell>
        </row>
        <row r="84">
          <cell r="A84" t="str">
            <v>MD</v>
          </cell>
          <cell r="B84" t="str">
            <v>Developing Country</v>
          </cell>
        </row>
        <row r="85">
          <cell r="A85" t="str">
            <v>MN</v>
          </cell>
          <cell r="B85" t="str">
            <v>Developing Country</v>
          </cell>
        </row>
        <row r="86">
          <cell r="A86" t="str">
            <v>ME</v>
          </cell>
          <cell r="B86" t="str">
            <v>Developing Country</v>
          </cell>
        </row>
        <row r="87">
          <cell r="A87" t="str">
            <v>MS</v>
          </cell>
          <cell r="B87" t="str">
            <v>Developing Country</v>
          </cell>
        </row>
        <row r="88">
          <cell r="A88" t="str">
            <v>MA</v>
          </cell>
          <cell r="B88" t="str">
            <v>Developing Country</v>
          </cell>
        </row>
        <row r="89">
          <cell r="A89" t="str">
            <v>MZ</v>
          </cell>
          <cell r="B89" t="str">
            <v>Developing Country</v>
          </cell>
        </row>
        <row r="90">
          <cell r="A90" t="str">
            <v>MM</v>
          </cell>
          <cell r="B90" t="str">
            <v>Developing Country</v>
          </cell>
        </row>
        <row r="91">
          <cell r="A91" t="str">
            <v>NA</v>
          </cell>
          <cell r="B91" t="str">
            <v>Developing Country</v>
          </cell>
        </row>
        <row r="92">
          <cell r="A92" t="str">
            <v>NR</v>
          </cell>
          <cell r="B92" t="str">
            <v>Developing Country</v>
          </cell>
        </row>
        <row r="93">
          <cell r="A93" t="str">
            <v>NP</v>
          </cell>
          <cell r="B93" t="str">
            <v>Developing Country</v>
          </cell>
        </row>
        <row r="94">
          <cell r="A94" t="str">
            <v>NI</v>
          </cell>
          <cell r="B94" t="str">
            <v>Developing Country</v>
          </cell>
        </row>
        <row r="95">
          <cell r="A95" t="str">
            <v>NE</v>
          </cell>
          <cell r="B95" t="str">
            <v>Developing Country</v>
          </cell>
        </row>
        <row r="96">
          <cell r="A96" t="str">
            <v>NG</v>
          </cell>
          <cell r="B96" t="str">
            <v>Developing Country</v>
          </cell>
        </row>
        <row r="97">
          <cell r="A97" t="str">
            <v>NU</v>
          </cell>
          <cell r="B97" t="str">
            <v>Developing Country</v>
          </cell>
        </row>
        <row r="98">
          <cell r="A98" t="str">
            <v>PK</v>
          </cell>
          <cell r="B98" t="str">
            <v>Developing Country</v>
          </cell>
        </row>
        <row r="99">
          <cell r="A99" t="str">
            <v>PW</v>
          </cell>
          <cell r="B99" t="str">
            <v>Developing Country</v>
          </cell>
        </row>
        <row r="100">
          <cell r="A100" t="str">
            <v>PA</v>
          </cell>
          <cell r="B100" t="str">
            <v>Developing Country</v>
          </cell>
        </row>
        <row r="101">
          <cell r="A101" t="str">
            <v>PG</v>
          </cell>
          <cell r="B101" t="str">
            <v>Developing Country</v>
          </cell>
        </row>
        <row r="102">
          <cell r="A102" t="str">
            <v>PY</v>
          </cell>
          <cell r="B102" t="str">
            <v>Developing Country</v>
          </cell>
        </row>
        <row r="103">
          <cell r="A103" t="str">
            <v>PE</v>
          </cell>
          <cell r="B103" t="str">
            <v>Developing Country</v>
          </cell>
        </row>
        <row r="104">
          <cell r="A104" t="str">
            <v>PH</v>
          </cell>
          <cell r="B104" t="str">
            <v>Developing Country</v>
          </cell>
        </row>
        <row r="105">
          <cell r="A105" t="str">
            <v>RW</v>
          </cell>
          <cell r="B105" t="str">
            <v>Developing Country</v>
          </cell>
        </row>
        <row r="106">
          <cell r="A106" t="str">
            <v>WS</v>
          </cell>
          <cell r="B106" t="str">
            <v>Developing Country</v>
          </cell>
        </row>
        <row r="107">
          <cell r="A107" t="str">
            <v>ST</v>
          </cell>
          <cell r="B107" t="str">
            <v>Developing Country</v>
          </cell>
        </row>
        <row r="108">
          <cell r="A108" t="str">
            <v>SN</v>
          </cell>
          <cell r="B108" t="str">
            <v>Developing Country</v>
          </cell>
        </row>
        <row r="109">
          <cell r="A109" t="str">
            <v>RS</v>
          </cell>
          <cell r="B109" t="str">
            <v>Developing Country</v>
          </cell>
        </row>
        <row r="110">
          <cell r="A110" t="str">
            <v>SC</v>
          </cell>
          <cell r="B110" t="str">
            <v>Developing Country</v>
          </cell>
        </row>
        <row r="111">
          <cell r="A111" t="str">
            <v>SL</v>
          </cell>
          <cell r="B111" t="str">
            <v>Developing Country</v>
          </cell>
        </row>
        <row r="112">
          <cell r="A112" t="str">
            <v>SB</v>
          </cell>
          <cell r="B112" t="str">
            <v>Developing Country</v>
          </cell>
        </row>
        <row r="113">
          <cell r="A113" t="str">
            <v>SO</v>
          </cell>
          <cell r="B113" t="str">
            <v>Developing Country</v>
          </cell>
        </row>
        <row r="114">
          <cell r="A114" t="str">
            <v>ZA</v>
          </cell>
          <cell r="B114" t="str">
            <v>Developing Country</v>
          </cell>
        </row>
        <row r="115">
          <cell r="A115" t="str">
            <v>SS</v>
          </cell>
          <cell r="B115" t="str">
            <v>Developing Country</v>
          </cell>
        </row>
        <row r="116">
          <cell r="A116" t="str">
            <v>LK</v>
          </cell>
          <cell r="B116" t="str">
            <v>Developing Country</v>
          </cell>
        </row>
        <row r="117">
          <cell r="A117" t="str">
            <v>SH</v>
          </cell>
          <cell r="B117" t="str">
            <v>Developing Country</v>
          </cell>
        </row>
        <row r="118">
          <cell r="A118" t="str">
            <v>LC</v>
          </cell>
          <cell r="B118" t="str">
            <v>Developing Country</v>
          </cell>
        </row>
        <row r="119">
          <cell r="A119" t="str">
            <v>VC</v>
          </cell>
          <cell r="B119" t="str">
            <v>Developing Country</v>
          </cell>
        </row>
        <row r="120">
          <cell r="A120" t="str">
            <v>SD</v>
          </cell>
          <cell r="B120" t="str">
            <v>Developing Country</v>
          </cell>
        </row>
        <row r="121">
          <cell r="A121" t="str">
            <v>SR</v>
          </cell>
          <cell r="B121" t="str">
            <v>Developing Country</v>
          </cell>
        </row>
        <row r="122">
          <cell r="A122" t="str">
            <v>SZ</v>
          </cell>
          <cell r="B122" t="str">
            <v>Developing Country</v>
          </cell>
        </row>
        <row r="123">
          <cell r="A123" t="str">
            <v>SY</v>
          </cell>
          <cell r="B123" t="str">
            <v>Developing Country</v>
          </cell>
        </row>
        <row r="124">
          <cell r="A124" t="str">
            <v>TJ</v>
          </cell>
          <cell r="B124" t="str">
            <v>Developing Country</v>
          </cell>
        </row>
        <row r="125">
          <cell r="A125" t="str">
            <v>TZ</v>
          </cell>
          <cell r="B125" t="str">
            <v>Developing Country</v>
          </cell>
        </row>
        <row r="126">
          <cell r="A126" t="str">
            <v>TH</v>
          </cell>
          <cell r="B126" t="str">
            <v>Developing Country</v>
          </cell>
        </row>
        <row r="127">
          <cell r="A127" t="str">
            <v>TL</v>
          </cell>
          <cell r="B127" t="str">
            <v>Developing Country</v>
          </cell>
        </row>
        <row r="128">
          <cell r="A128" t="str">
            <v>TG</v>
          </cell>
          <cell r="B128" t="str">
            <v>Developing Country</v>
          </cell>
        </row>
        <row r="129">
          <cell r="A129" t="str">
            <v>TK</v>
          </cell>
          <cell r="B129" t="str">
            <v>Developing Country</v>
          </cell>
        </row>
        <row r="130">
          <cell r="A130" t="str">
            <v>TO</v>
          </cell>
          <cell r="B130" t="str">
            <v>Developing Country</v>
          </cell>
        </row>
        <row r="131">
          <cell r="A131" t="str">
            <v>TN</v>
          </cell>
          <cell r="B131" t="str">
            <v>Developing Country</v>
          </cell>
        </row>
        <row r="132">
          <cell r="A132" t="str">
            <v>TR</v>
          </cell>
          <cell r="B132" t="str">
            <v>Developing Country</v>
          </cell>
        </row>
        <row r="133">
          <cell r="A133" t="str">
            <v>TM</v>
          </cell>
          <cell r="B133" t="str">
            <v>Developing Country</v>
          </cell>
        </row>
        <row r="134">
          <cell r="A134" t="str">
            <v>TV</v>
          </cell>
          <cell r="B134" t="str">
            <v>Developing Country</v>
          </cell>
        </row>
        <row r="135">
          <cell r="A135" t="str">
            <v>UG</v>
          </cell>
          <cell r="B135" t="str">
            <v>Developing Country</v>
          </cell>
        </row>
        <row r="136">
          <cell r="A136" t="str">
            <v>UA</v>
          </cell>
          <cell r="B136" t="str">
            <v>Developing Country</v>
          </cell>
        </row>
        <row r="137">
          <cell r="A137" t="str">
            <v>UY</v>
          </cell>
          <cell r="B137" t="str">
            <v>Developing Country</v>
          </cell>
        </row>
        <row r="138">
          <cell r="A138" t="str">
            <v>UZ</v>
          </cell>
          <cell r="B138" t="str">
            <v>Developing Country</v>
          </cell>
        </row>
        <row r="139">
          <cell r="A139" t="str">
            <v>VU</v>
          </cell>
          <cell r="B139" t="str">
            <v>Developing Country</v>
          </cell>
        </row>
        <row r="140">
          <cell r="A140" t="str">
            <v>VE</v>
          </cell>
          <cell r="B140" t="str">
            <v>Developing Country</v>
          </cell>
        </row>
        <row r="141">
          <cell r="A141" t="str">
            <v>VN</v>
          </cell>
          <cell r="B141" t="str">
            <v>Developing Country</v>
          </cell>
        </row>
        <row r="142">
          <cell r="A142" t="str">
            <v>WF</v>
          </cell>
          <cell r="B142" t="str">
            <v>Developing Country</v>
          </cell>
        </row>
        <row r="143">
          <cell r="A143" t="str">
            <v>PS</v>
          </cell>
          <cell r="B143" t="str">
            <v>Developing Country</v>
          </cell>
        </row>
        <row r="144">
          <cell r="A144" t="str">
            <v>YE</v>
          </cell>
          <cell r="B144" t="str">
            <v>Developing Country</v>
          </cell>
        </row>
        <row r="145">
          <cell r="A145" t="str">
            <v>ZM</v>
          </cell>
          <cell r="B145" t="str">
            <v>Developing Country</v>
          </cell>
        </row>
        <row r="146">
          <cell r="A146" t="str">
            <v>ZW</v>
          </cell>
          <cell r="B146" t="str">
            <v>Developing Country</v>
          </cell>
        </row>
      </sheetData>
      <sheetData sheetId="3">
        <row r="1">
          <cell r="A1" t="str">
            <v>AF</v>
          </cell>
          <cell r="B1" t="str">
            <v>South Central Asia</v>
          </cell>
        </row>
        <row r="2">
          <cell r="A2" t="str">
            <v>AL</v>
          </cell>
          <cell r="B2" t="str">
            <v>Europe</v>
          </cell>
        </row>
        <row r="3">
          <cell r="A3" t="str">
            <v>DZ</v>
          </cell>
          <cell r="B3" t="str">
            <v>North of Sahara</v>
          </cell>
        </row>
        <row r="4">
          <cell r="A4" t="str">
            <v>AO</v>
          </cell>
          <cell r="B4" t="str">
            <v>South of Sahara</v>
          </cell>
        </row>
        <row r="5">
          <cell r="A5" t="str">
            <v>AG</v>
          </cell>
          <cell r="B5" t="str">
            <v>North Central America</v>
          </cell>
        </row>
        <row r="6">
          <cell r="A6" t="str">
            <v>AR</v>
          </cell>
          <cell r="B6" t="str">
            <v>South America</v>
          </cell>
        </row>
        <row r="7">
          <cell r="A7" t="str">
            <v>AM</v>
          </cell>
          <cell r="B7" t="str">
            <v>South Central Asia</v>
          </cell>
        </row>
        <row r="8">
          <cell r="A8" t="str">
            <v>AZ</v>
          </cell>
          <cell r="B8" t="str">
            <v>South Central Asia</v>
          </cell>
        </row>
        <row r="9">
          <cell r="A9" t="str">
            <v>BD</v>
          </cell>
          <cell r="B9" t="str">
            <v>South Central Asia</v>
          </cell>
        </row>
        <row r="10">
          <cell r="A10" t="str">
            <v>BY</v>
          </cell>
          <cell r="B10" t="str">
            <v>Europe</v>
          </cell>
        </row>
        <row r="11">
          <cell r="A11" t="str">
            <v>BZ</v>
          </cell>
          <cell r="B11" t="str">
            <v>North Central America</v>
          </cell>
        </row>
        <row r="12">
          <cell r="A12" t="str">
            <v>BJ</v>
          </cell>
          <cell r="B12" t="str">
            <v>South of Sahara</v>
          </cell>
        </row>
        <row r="13">
          <cell r="A13" t="str">
            <v>BT</v>
          </cell>
          <cell r="B13" t="str">
            <v>South Central Asia</v>
          </cell>
        </row>
        <row r="14">
          <cell r="A14" t="str">
            <v>BO</v>
          </cell>
          <cell r="B14" t="str">
            <v>South America</v>
          </cell>
        </row>
        <row r="15">
          <cell r="A15" t="str">
            <v>BA</v>
          </cell>
          <cell r="B15" t="str">
            <v>Europe</v>
          </cell>
        </row>
        <row r="16">
          <cell r="A16" t="str">
            <v>BW</v>
          </cell>
          <cell r="B16" t="str">
            <v>South of Sahara</v>
          </cell>
        </row>
        <row r="17">
          <cell r="A17" t="str">
            <v>BR</v>
          </cell>
          <cell r="B17" t="str">
            <v>South America</v>
          </cell>
        </row>
        <row r="18">
          <cell r="A18" t="str">
            <v>BF</v>
          </cell>
          <cell r="B18" t="str">
            <v>South of Sahara</v>
          </cell>
        </row>
        <row r="19">
          <cell r="A19" t="str">
            <v>BI</v>
          </cell>
          <cell r="B19" t="str">
            <v>South of Sahara</v>
          </cell>
        </row>
        <row r="20">
          <cell r="A20" t="str">
            <v>KH</v>
          </cell>
          <cell r="B20" t="str">
            <v>East Asia</v>
          </cell>
        </row>
        <row r="21">
          <cell r="A21" t="str">
            <v>CM</v>
          </cell>
          <cell r="B21" t="str">
            <v>South of Sahara</v>
          </cell>
        </row>
        <row r="22">
          <cell r="A22" t="str">
            <v>CV</v>
          </cell>
          <cell r="B22" t="str">
            <v>South of Sahara</v>
          </cell>
        </row>
        <row r="23">
          <cell r="A23" t="str">
            <v>CF</v>
          </cell>
          <cell r="B23" t="str">
            <v>South of Sahara</v>
          </cell>
        </row>
        <row r="24">
          <cell r="A24" t="str">
            <v>TD</v>
          </cell>
          <cell r="B24" t="str">
            <v>South of Sahara</v>
          </cell>
        </row>
        <row r="25">
          <cell r="A25" t="str">
            <v>CL</v>
          </cell>
          <cell r="B25" t="str">
            <v>South America</v>
          </cell>
        </row>
        <row r="26">
          <cell r="A26" t="str">
            <v>CN</v>
          </cell>
          <cell r="B26" t="str">
            <v>East Asia</v>
          </cell>
        </row>
        <row r="27">
          <cell r="A27" t="str">
            <v>CO</v>
          </cell>
          <cell r="B27" t="str">
            <v>South America</v>
          </cell>
        </row>
        <row r="28">
          <cell r="A28" t="str">
            <v>KM</v>
          </cell>
          <cell r="B28" t="str">
            <v>South of Sahara</v>
          </cell>
        </row>
        <row r="29">
          <cell r="A29" t="str">
            <v>CD</v>
          </cell>
          <cell r="B29" t="str">
            <v>South of Sahara</v>
          </cell>
        </row>
        <row r="30">
          <cell r="A30" t="str">
            <v>CG</v>
          </cell>
          <cell r="B30" t="str">
            <v>South of Sahara</v>
          </cell>
        </row>
        <row r="31">
          <cell r="A31" t="str">
            <v>CK</v>
          </cell>
          <cell r="B31" t="str">
            <v>Oceania</v>
          </cell>
        </row>
        <row r="32">
          <cell r="A32" t="str">
            <v>CR</v>
          </cell>
          <cell r="B32" t="str">
            <v>North Central America</v>
          </cell>
        </row>
        <row r="33">
          <cell r="A33" t="str">
            <v>CI</v>
          </cell>
          <cell r="B33" t="str">
            <v>South of Sahara</v>
          </cell>
        </row>
        <row r="34">
          <cell r="A34" t="str">
            <v>CU</v>
          </cell>
          <cell r="B34" t="str">
            <v>North Central America</v>
          </cell>
        </row>
        <row r="35">
          <cell r="A35" t="str">
            <v>BQ</v>
          </cell>
          <cell r="B35" t="str">
            <v>North Central America</v>
          </cell>
        </row>
        <row r="36">
          <cell r="A36" t="str">
            <v>DJ</v>
          </cell>
          <cell r="B36" t="str">
            <v>South of Sahara</v>
          </cell>
        </row>
        <row r="37">
          <cell r="A37" t="str">
            <v>DM</v>
          </cell>
          <cell r="B37" t="str">
            <v>North Central America</v>
          </cell>
        </row>
        <row r="38">
          <cell r="A38" t="str">
            <v>DO</v>
          </cell>
          <cell r="B38" t="str">
            <v>North Central America</v>
          </cell>
        </row>
        <row r="39">
          <cell r="A39" t="str">
            <v>EC</v>
          </cell>
          <cell r="B39" t="str">
            <v>South America</v>
          </cell>
        </row>
        <row r="40">
          <cell r="A40" t="str">
            <v>EG</v>
          </cell>
          <cell r="B40" t="str">
            <v>North of Sahara</v>
          </cell>
        </row>
        <row r="41">
          <cell r="A41" t="str">
            <v>SV</v>
          </cell>
          <cell r="B41" t="str">
            <v>North Central America</v>
          </cell>
        </row>
        <row r="42">
          <cell r="A42" t="str">
            <v>GQ</v>
          </cell>
          <cell r="B42" t="str">
            <v>South of Sahara</v>
          </cell>
        </row>
        <row r="43">
          <cell r="A43" t="str">
            <v>ER</v>
          </cell>
          <cell r="B43" t="str">
            <v>South of Sahara</v>
          </cell>
        </row>
        <row r="44">
          <cell r="A44" t="str">
            <v>ET</v>
          </cell>
          <cell r="B44" t="str">
            <v>South of Sahara</v>
          </cell>
        </row>
        <row r="45">
          <cell r="A45" t="str">
            <v>FJ</v>
          </cell>
          <cell r="B45" t="str">
            <v>Oceania</v>
          </cell>
        </row>
        <row r="46">
          <cell r="A46" t="str">
            <v>GA</v>
          </cell>
          <cell r="B46" t="str">
            <v>South of Sahara</v>
          </cell>
        </row>
        <row r="47">
          <cell r="A47" t="str">
            <v>GM</v>
          </cell>
          <cell r="B47" t="str">
            <v>South of Sahara</v>
          </cell>
        </row>
        <row r="48">
          <cell r="A48" t="str">
            <v>GE</v>
          </cell>
          <cell r="B48" t="str">
            <v>South Central Asia</v>
          </cell>
        </row>
        <row r="49">
          <cell r="A49" t="str">
            <v>GH</v>
          </cell>
          <cell r="B49" t="str">
            <v>South of Sahara</v>
          </cell>
        </row>
        <row r="50">
          <cell r="A50" t="str">
            <v>GD</v>
          </cell>
          <cell r="B50" t="str">
            <v>North Central America</v>
          </cell>
        </row>
        <row r="51">
          <cell r="A51" t="str">
            <v>GT</v>
          </cell>
          <cell r="B51" t="str">
            <v>North Central America</v>
          </cell>
        </row>
        <row r="52">
          <cell r="A52" t="str">
            <v>GN</v>
          </cell>
          <cell r="B52" t="str">
            <v>South of Sahara</v>
          </cell>
        </row>
        <row r="53">
          <cell r="A53" t="str">
            <v>GW</v>
          </cell>
          <cell r="B53" t="str">
            <v>South of Sahara</v>
          </cell>
        </row>
        <row r="54">
          <cell r="A54" t="str">
            <v>GY</v>
          </cell>
          <cell r="B54" t="str">
            <v>South America</v>
          </cell>
        </row>
        <row r="55">
          <cell r="A55" t="str">
            <v>HT</v>
          </cell>
          <cell r="B55" t="str">
            <v>North Central America</v>
          </cell>
        </row>
        <row r="56">
          <cell r="A56" t="str">
            <v>HN</v>
          </cell>
          <cell r="B56" t="str">
            <v>North Central America</v>
          </cell>
        </row>
        <row r="57">
          <cell r="A57" t="str">
            <v>IN</v>
          </cell>
          <cell r="B57" t="str">
            <v>South Central Asia</v>
          </cell>
        </row>
        <row r="58">
          <cell r="A58" t="str">
            <v>ID</v>
          </cell>
          <cell r="B58" t="str">
            <v>East Asia</v>
          </cell>
        </row>
        <row r="59">
          <cell r="A59" t="str">
            <v>IR</v>
          </cell>
          <cell r="B59" t="str">
            <v>Middle East</v>
          </cell>
        </row>
        <row r="60">
          <cell r="A60" t="str">
            <v>IQ</v>
          </cell>
          <cell r="B60" t="str">
            <v>Middle East</v>
          </cell>
        </row>
        <row r="61">
          <cell r="A61" t="str">
            <v>JM</v>
          </cell>
          <cell r="B61" t="str">
            <v>North Central America</v>
          </cell>
        </row>
        <row r="62">
          <cell r="A62" t="str">
            <v>JO</v>
          </cell>
          <cell r="B62" t="str">
            <v>Middle East</v>
          </cell>
        </row>
        <row r="63">
          <cell r="A63" t="str">
            <v>KZ</v>
          </cell>
          <cell r="B63" t="str">
            <v>South Central Asia</v>
          </cell>
        </row>
        <row r="64">
          <cell r="A64" t="str">
            <v>KE</v>
          </cell>
          <cell r="B64" t="str">
            <v>South of Sahara</v>
          </cell>
        </row>
        <row r="65">
          <cell r="A65" t="str">
            <v>KI</v>
          </cell>
          <cell r="B65" t="str">
            <v>Oceania</v>
          </cell>
        </row>
        <row r="66">
          <cell r="A66" t="str">
            <v>KP</v>
          </cell>
          <cell r="B66" t="str">
            <v>East Asia</v>
          </cell>
        </row>
        <row r="67">
          <cell r="A67" t="str">
            <v>XK</v>
          </cell>
          <cell r="B67" t="str">
            <v>Europe</v>
          </cell>
        </row>
        <row r="68">
          <cell r="A68" t="str">
            <v>KG</v>
          </cell>
          <cell r="B68" t="str">
            <v>South Central Asia</v>
          </cell>
        </row>
        <row r="69">
          <cell r="A69" t="str">
            <v>LA</v>
          </cell>
          <cell r="B69" t="str">
            <v>East Asia</v>
          </cell>
        </row>
        <row r="70">
          <cell r="A70" t="str">
            <v>LB</v>
          </cell>
          <cell r="B70" t="str">
            <v>Middle East</v>
          </cell>
        </row>
        <row r="71">
          <cell r="A71" t="str">
            <v>LS</v>
          </cell>
          <cell r="B71" t="str">
            <v>South of Sahara</v>
          </cell>
        </row>
        <row r="72">
          <cell r="A72" t="str">
            <v>LR</v>
          </cell>
          <cell r="B72" t="str">
            <v>South of Sahara</v>
          </cell>
        </row>
        <row r="73">
          <cell r="A73" t="str">
            <v>LY</v>
          </cell>
          <cell r="B73" t="str">
            <v>North of Sahara</v>
          </cell>
        </row>
        <row r="74">
          <cell r="A74" t="str">
            <v>MK</v>
          </cell>
          <cell r="B74" t="str">
            <v>Europe</v>
          </cell>
        </row>
        <row r="75">
          <cell r="A75" t="str">
            <v>MG</v>
          </cell>
          <cell r="B75" t="str">
            <v>South of Sahara</v>
          </cell>
        </row>
        <row r="76">
          <cell r="A76" t="str">
            <v>MW</v>
          </cell>
          <cell r="B76" t="str">
            <v>South of Sahara</v>
          </cell>
        </row>
        <row r="77">
          <cell r="A77" t="str">
            <v>MY</v>
          </cell>
          <cell r="B77" t="str">
            <v>East Asia</v>
          </cell>
        </row>
        <row r="78">
          <cell r="A78" t="str">
            <v>MV</v>
          </cell>
          <cell r="B78" t="str">
            <v>South Central Asia</v>
          </cell>
        </row>
        <row r="79">
          <cell r="A79" t="str">
            <v>ML</v>
          </cell>
          <cell r="B79" t="str">
            <v>South of Sahara</v>
          </cell>
        </row>
        <row r="80">
          <cell r="A80" t="str">
            <v>MH</v>
          </cell>
          <cell r="B80" t="str">
            <v>Oceania</v>
          </cell>
        </row>
        <row r="81">
          <cell r="A81" t="str">
            <v>MR</v>
          </cell>
          <cell r="B81" t="str">
            <v>South of Sahara</v>
          </cell>
        </row>
        <row r="82">
          <cell r="A82" t="str">
            <v>MU</v>
          </cell>
          <cell r="B82" t="str">
            <v>South of Sahara</v>
          </cell>
        </row>
        <row r="83">
          <cell r="A83" t="str">
            <v>MX</v>
          </cell>
          <cell r="B83" t="str">
            <v>North Central America</v>
          </cell>
        </row>
        <row r="84">
          <cell r="A84" t="str">
            <v>FM</v>
          </cell>
          <cell r="B84" t="str">
            <v>Oceania</v>
          </cell>
        </row>
        <row r="85">
          <cell r="A85" t="str">
            <v>MD</v>
          </cell>
          <cell r="B85" t="str">
            <v>Europe</v>
          </cell>
        </row>
        <row r="86">
          <cell r="A86" t="str">
            <v>MN</v>
          </cell>
          <cell r="B86" t="str">
            <v>East Asia</v>
          </cell>
        </row>
        <row r="87">
          <cell r="A87" t="str">
            <v>ME</v>
          </cell>
          <cell r="B87" t="str">
            <v>Europe</v>
          </cell>
        </row>
        <row r="88">
          <cell r="A88" t="str">
            <v>MS</v>
          </cell>
          <cell r="B88" t="str">
            <v>North Central America</v>
          </cell>
        </row>
        <row r="89">
          <cell r="A89" t="str">
            <v>MA</v>
          </cell>
          <cell r="B89" t="str">
            <v>North of Sahara</v>
          </cell>
        </row>
        <row r="90">
          <cell r="A90" t="str">
            <v>MZ</v>
          </cell>
          <cell r="B90" t="str">
            <v>South of Sahara</v>
          </cell>
        </row>
        <row r="91">
          <cell r="A91" t="str">
            <v>MM</v>
          </cell>
          <cell r="B91" t="str">
            <v>South Central Asia</v>
          </cell>
        </row>
        <row r="92">
          <cell r="A92" t="str">
            <v>NA</v>
          </cell>
          <cell r="B92" t="str">
            <v>South of Sahara</v>
          </cell>
        </row>
        <row r="93">
          <cell r="A93" t="str">
            <v>NR</v>
          </cell>
          <cell r="B93" t="str">
            <v>Oceania</v>
          </cell>
        </row>
        <row r="94">
          <cell r="A94" t="str">
            <v>NP</v>
          </cell>
          <cell r="B94" t="str">
            <v>South Central Asia</v>
          </cell>
        </row>
        <row r="95">
          <cell r="A95" t="str">
            <v>NI</v>
          </cell>
          <cell r="B95" t="str">
            <v>North Central America</v>
          </cell>
        </row>
        <row r="96">
          <cell r="A96" t="str">
            <v>NE</v>
          </cell>
          <cell r="B96" t="str">
            <v>South of Sahara</v>
          </cell>
        </row>
        <row r="97">
          <cell r="A97" t="str">
            <v>NG</v>
          </cell>
          <cell r="B97" t="str">
            <v>South of Sahara</v>
          </cell>
        </row>
        <row r="98">
          <cell r="A98" t="str">
            <v>NU</v>
          </cell>
          <cell r="B98" t="str">
            <v>Oceania</v>
          </cell>
        </row>
        <row r="99">
          <cell r="A99" t="str">
            <v>PK</v>
          </cell>
          <cell r="B99" t="str">
            <v>South Central Asia</v>
          </cell>
        </row>
        <row r="100">
          <cell r="A100" t="str">
            <v>PW</v>
          </cell>
          <cell r="B100" t="str">
            <v>Oceania</v>
          </cell>
        </row>
        <row r="101">
          <cell r="A101" t="str">
            <v>PA</v>
          </cell>
          <cell r="B101" t="str">
            <v>North Central America</v>
          </cell>
        </row>
        <row r="102">
          <cell r="A102" t="str">
            <v>PG</v>
          </cell>
          <cell r="B102" t="str">
            <v>Oceania</v>
          </cell>
        </row>
        <row r="103">
          <cell r="A103" t="str">
            <v>PY</v>
          </cell>
          <cell r="B103" t="str">
            <v>South America</v>
          </cell>
        </row>
        <row r="104">
          <cell r="A104" t="str">
            <v>PE</v>
          </cell>
          <cell r="B104" t="str">
            <v>South America</v>
          </cell>
        </row>
        <row r="105">
          <cell r="A105" t="str">
            <v>PH</v>
          </cell>
          <cell r="B105" t="str">
            <v>East Asia</v>
          </cell>
        </row>
        <row r="106">
          <cell r="A106" t="str">
            <v>RW</v>
          </cell>
          <cell r="B106" t="str">
            <v>South of Sahara</v>
          </cell>
        </row>
        <row r="107">
          <cell r="A107" t="str">
            <v>WS</v>
          </cell>
          <cell r="B107" t="str">
            <v>Oceania</v>
          </cell>
        </row>
        <row r="108">
          <cell r="A108" t="str">
            <v>ST</v>
          </cell>
          <cell r="B108" t="str">
            <v>South of Sahara</v>
          </cell>
        </row>
        <row r="109">
          <cell r="A109" t="str">
            <v>SN</v>
          </cell>
          <cell r="B109" t="str">
            <v>South of Sahara</v>
          </cell>
        </row>
        <row r="110">
          <cell r="A110" t="str">
            <v>RS</v>
          </cell>
          <cell r="B110" t="str">
            <v>Europe</v>
          </cell>
        </row>
        <row r="111">
          <cell r="A111" t="str">
            <v>SC</v>
          </cell>
          <cell r="B111" t="str">
            <v>South of Sahara</v>
          </cell>
        </row>
        <row r="112">
          <cell r="A112" t="str">
            <v>SL</v>
          </cell>
          <cell r="B112" t="str">
            <v>South of Sahara</v>
          </cell>
        </row>
        <row r="113">
          <cell r="A113" t="str">
            <v>SB</v>
          </cell>
          <cell r="B113" t="str">
            <v>Oceania</v>
          </cell>
        </row>
        <row r="114">
          <cell r="A114" t="str">
            <v>SO</v>
          </cell>
          <cell r="B114" t="str">
            <v>South of Sahara</v>
          </cell>
        </row>
        <row r="115">
          <cell r="A115" t="str">
            <v>ZA</v>
          </cell>
          <cell r="B115" t="str">
            <v>South of Sahara</v>
          </cell>
        </row>
        <row r="116">
          <cell r="A116" t="str">
            <v>SS</v>
          </cell>
          <cell r="B116" t="str">
            <v>South of Sahara</v>
          </cell>
        </row>
        <row r="117">
          <cell r="A117" t="str">
            <v>LK</v>
          </cell>
          <cell r="B117" t="str">
            <v>South Central Asia</v>
          </cell>
        </row>
        <row r="118">
          <cell r="A118" t="str">
            <v>SH</v>
          </cell>
          <cell r="B118" t="str">
            <v>South of Sahara</v>
          </cell>
        </row>
        <row r="119">
          <cell r="A119" t="str">
            <v>LC</v>
          </cell>
          <cell r="B119" t="str">
            <v>North Central America</v>
          </cell>
        </row>
        <row r="120">
          <cell r="A120" t="str">
            <v>VC</v>
          </cell>
          <cell r="B120" t="str">
            <v>North Central America</v>
          </cell>
        </row>
        <row r="121">
          <cell r="A121" t="str">
            <v>SD</v>
          </cell>
          <cell r="B121" t="str">
            <v>South of Sahara</v>
          </cell>
        </row>
        <row r="122">
          <cell r="A122" t="str">
            <v>SR</v>
          </cell>
          <cell r="B122" t="str">
            <v>South America</v>
          </cell>
        </row>
        <row r="123">
          <cell r="A123" t="str">
            <v>SZ</v>
          </cell>
          <cell r="B123" t="str">
            <v>South of Sahara</v>
          </cell>
        </row>
        <row r="124">
          <cell r="A124" t="str">
            <v>SY</v>
          </cell>
          <cell r="B124" t="str">
            <v>Middle East</v>
          </cell>
        </row>
        <row r="125">
          <cell r="A125" t="str">
            <v>TJ</v>
          </cell>
          <cell r="B125" t="str">
            <v>South Central Asia</v>
          </cell>
        </row>
        <row r="126">
          <cell r="A126" t="str">
            <v>TZ</v>
          </cell>
          <cell r="B126" t="str">
            <v>South of Sahara</v>
          </cell>
        </row>
        <row r="127">
          <cell r="A127" t="str">
            <v>TH</v>
          </cell>
          <cell r="B127" t="str">
            <v>East Asia</v>
          </cell>
        </row>
        <row r="128">
          <cell r="A128" t="str">
            <v>TL</v>
          </cell>
          <cell r="B128" t="str">
            <v>East Asia</v>
          </cell>
        </row>
        <row r="129">
          <cell r="A129" t="str">
            <v>TG</v>
          </cell>
          <cell r="B129" t="str">
            <v>South of Sahara</v>
          </cell>
        </row>
        <row r="130">
          <cell r="A130" t="str">
            <v>TK</v>
          </cell>
          <cell r="B130" t="str">
            <v>Oceania</v>
          </cell>
        </row>
        <row r="131">
          <cell r="A131" t="str">
            <v>TO</v>
          </cell>
          <cell r="B131" t="str">
            <v>Oceania</v>
          </cell>
        </row>
        <row r="132">
          <cell r="A132" t="str">
            <v>TN</v>
          </cell>
          <cell r="B132" t="str">
            <v>North of Sahara</v>
          </cell>
        </row>
        <row r="133">
          <cell r="A133" t="str">
            <v>TR</v>
          </cell>
          <cell r="B133" t="str">
            <v>Europe</v>
          </cell>
        </row>
        <row r="134">
          <cell r="A134" t="str">
            <v>TM</v>
          </cell>
          <cell r="B134" t="str">
            <v>South Central Asia</v>
          </cell>
        </row>
        <row r="135">
          <cell r="A135" t="str">
            <v>TV</v>
          </cell>
          <cell r="B135" t="str">
            <v>Oceania</v>
          </cell>
        </row>
        <row r="136">
          <cell r="A136" t="str">
            <v>UG</v>
          </cell>
          <cell r="B136" t="str">
            <v>South of Sahara</v>
          </cell>
        </row>
        <row r="137">
          <cell r="A137" t="str">
            <v>UA</v>
          </cell>
          <cell r="B137" t="str">
            <v>Europe</v>
          </cell>
        </row>
        <row r="138">
          <cell r="A138" t="str">
            <v>UY</v>
          </cell>
          <cell r="B138" t="str">
            <v>South America</v>
          </cell>
        </row>
        <row r="139">
          <cell r="A139" t="str">
            <v>UZ</v>
          </cell>
          <cell r="B139" t="str">
            <v>South Central Asia</v>
          </cell>
        </row>
        <row r="140">
          <cell r="A140" t="str">
            <v>VU</v>
          </cell>
          <cell r="B140" t="str">
            <v>Oceania</v>
          </cell>
        </row>
        <row r="141">
          <cell r="A141" t="str">
            <v>VE</v>
          </cell>
          <cell r="B141" t="str">
            <v>South America</v>
          </cell>
        </row>
        <row r="142">
          <cell r="A142" t="str">
            <v>VN</v>
          </cell>
          <cell r="B142" t="str">
            <v>East Asia</v>
          </cell>
        </row>
        <row r="143">
          <cell r="A143" t="str">
            <v>WF</v>
          </cell>
          <cell r="B143" t="str">
            <v>Oceania</v>
          </cell>
        </row>
        <row r="144">
          <cell r="A144" t="str">
            <v>PS</v>
          </cell>
          <cell r="B144" t="str">
            <v>Middle East</v>
          </cell>
        </row>
        <row r="145">
          <cell r="A145" t="str">
            <v>YE</v>
          </cell>
          <cell r="B145" t="str">
            <v>Middle East</v>
          </cell>
        </row>
        <row r="146">
          <cell r="A146" t="str">
            <v>ZM</v>
          </cell>
          <cell r="B146" t="str">
            <v>South of Sahara</v>
          </cell>
        </row>
        <row r="147">
          <cell r="A147" t="str">
            <v>ZW</v>
          </cell>
          <cell r="B147" t="str">
            <v>South of Sahara</v>
          </cell>
        </row>
        <row r="148">
          <cell r="A148" t="str">
            <v>AI</v>
          </cell>
          <cell r="B148" t="str">
            <v>North Central America</v>
          </cell>
        </row>
        <row r="149">
          <cell r="A149" t="str">
            <v>BH</v>
          </cell>
          <cell r="B149" t="str">
            <v>Middle East</v>
          </cell>
        </row>
        <row r="150">
          <cell r="A150" t="str">
            <v>BB</v>
          </cell>
          <cell r="B150" t="str">
            <v>North Central America</v>
          </cell>
        </row>
        <row r="151">
          <cell r="A151" t="str">
            <v>YT</v>
          </cell>
          <cell r="B151" t="str">
            <v>South of Sahara</v>
          </cell>
        </row>
        <row r="152">
          <cell r="A152" t="str">
            <v>OM</v>
          </cell>
          <cell r="B152" t="str">
            <v>Middle East</v>
          </cell>
        </row>
        <row r="153">
          <cell r="A153" t="str">
            <v>KN</v>
          </cell>
          <cell r="B153" t="str">
            <v>North Central America</v>
          </cell>
        </row>
        <row r="154">
          <cell r="A154" t="str">
            <v>TT</v>
          </cell>
          <cell r="B154" t="str">
            <v>North Central America</v>
          </cell>
        </row>
        <row r="155">
          <cell r="A155" t="str">
            <v>TC</v>
          </cell>
          <cell r="B155" t="str">
            <v>North Central America</v>
          </cell>
        </row>
        <row r="156">
          <cell r="A156" t="str">
            <v>AS</v>
          </cell>
          <cell r="B156" t="str">
            <v>Oceania</v>
          </cell>
        </row>
        <row r="157">
          <cell r="A157" t="str">
            <v>AD</v>
          </cell>
          <cell r="B157" t="str">
            <v>Europe</v>
          </cell>
        </row>
        <row r="158">
          <cell r="A158" t="str">
            <v>AW</v>
          </cell>
          <cell r="B158" t="str">
            <v>North Central America</v>
          </cell>
        </row>
        <row r="159">
          <cell r="A159" t="str">
            <v>AU</v>
          </cell>
          <cell r="B159" t="str">
            <v>Oceania</v>
          </cell>
        </row>
        <row r="160">
          <cell r="A160" t="str">
            <v>AT</v>
          </cell>
          <cell r="B160" t="str">
            <v>Europe</v>
          </cell>
        </row>
        <row r="161">
          <cell r="A161" t="str">
            <v>BS</v>
          </cell>
          <cell r="B161" t="str">
            <v>North Central America</v>
          </cell>
        </row>
        <row r="162">
          <cell r="A162" t="str">
            <v>BE</v>
          </cell>
          <cell r="B162" t="str">
            <v>Europe</v>
          </cell>
        </row>
        <row r="163">
          <cell r="A163" t="str">
            <v>BM</v>
          </cell>
          <cell r="B163" t="str">
            <v>North Central America</v>
          </cell>
        </row>
        <row r="164">
          <cell r="A164" t="str">
            <v>VG</v>
          </cell>
          <cell r="B164" t="str">
            <v>North Central America</v>
          </cell>
        </row>
        <row r="165">
          <cell r="A165" t="str">
            <v>BN</v>
          </cell>
          <cell r="B165" t="str">
            <v>East Asia</v>
          </cell>
        </row>
        <row r="166">
          <cell r="A166" t="str">
            <v>BG</v>
          </cell>
          <cell r="B166" t="str">
            <v>Europe</v>
          </cell>
        </row>
        <row r="167">
          <cell r="A167" t="str">
            <v>CA</v>
          </cell>
          <cell r="B167" t="str">
            <v>North Central America</v>
          </cell>
        </row>
        <row r="168">
          <cell r="A168" t="str">
            <v>KY</v>
          </cell>
          <cell r="B168" t="str">
            <v>North Central America</v>
          </cell>
        </row>
        <row r="169">
          <cell r="A169" t="str">
            <v>HR</v>
          </cell>
          <cell r="B169" t="str">
            <v>Europe</v>
          </cell>
        </row>
        <row r="170">
          <cell r="A170" t="str">
            <v>CW</v>
          </cell>
          <cell r="B170" t="str">
            <v>North Central America</v>
          </cell>
        </row>
        <row r="171">
          <cell r="A171" t="str">
            <v>CY</v>
          </cell>
          <cell r="B171" t="str">
            <v>Europe</v>
          </cell>
        </row>
        <row r="172">
          <cell r="A172" t="str">
            <v>CZ</v>
          </cell>
          <cell r="B172" t="str">
            <v>Europe</v>
          </cell>
        </row>
        <row r="173">
          <cell r="A173" t="str">
            <v>DK</v>
          </cell>
          <cell r="B173" t="str">
            <v>Europe</v>
          </cell>
        </row>
        <row r="174">
          <cell r="A174" t="str">
            <v>EE</v>
          </cell>
          <cell r="B174" t="str">
            <v>Europe</v>
          </cell>
        </row>
        <row r="175">
          <cell r="A175" t="str">
            <v>FO</v>
          </cell>
          <cell r="B175" t="str">
            <v>Europe</v>
          </cell>
        </row>
        <row r="176">
          <cell r="A176" t="str">
            <v>FI</v>
          </cell>
          <cell r="B176" t="str">
            <v>Europe</v>
          </cell>
        </row>
        <row r="177">
          <cell r="A177" t="str">
            <v>FR</v>
          </cell>
          <cell r="B177" t="str">
            <v>Europe</v>
          </cell>
        </row>
        <row r="178">
          <cell r="A178" t="str">
            <v>PF</v>
          </cell>
          <cell r="B178" t="str">
            <v>Oceania</v>
          </cell>
        </row>
        <row r="179">
          <cell r="A179" t="str">
            <v>DE</v>
          </cell>
          <cell r="B179" t="str">
            <v>Europe</v>
          </cell>
        </row>
        <row r="180">
          <cell r="A180" t="str">
            <v>GI</v>
          </cell>
          <cell r="B180" t="str">
            <v>Europe</v>
          </cell>
        </row>
        <row r="181">
          <cell r="A181" t="str">
            <v>GR</v>
          </cell>
          <cell r="B181" t="str">
            <v>Europe</v>
          </cell>
        </row>
        <row r="182">
          <cell r="A182" t="str">
            <v>GL</v>
          </cell>
          <cell r="B182" t="str">
            <v>North Central America</v>
          </cell>
        </row>
        <row r="183">
          <cell r="A183" t="str">
            <v>GU</v>
          </cell>
          <cell r="B183" t="str">
            <v>Oceania</v>
          </cell>
        </row>
        <row r="184">
          <cell r="A184" t="str">
            <v>HK</v>
          </cell>
          <cell r="B184" t="str">
            <v>East Asia</v>
          </cell>
        </row>
        <row r="185">
          <cell r="A185" t="str">
            <v>HU</v>
          </cell>
          <cell r="B185" t="str">
            <v>Europe</v>
          </cell>
        </row>
        <row r="186">
          <cell r="A186" t="str">
            <v>IS</v>
          </cell>
          <cell r="B186" t="str">
            <v>Europe</v>
          </cell>
        </row>
        <row r="187">
          <cell r="A187" t="str">
            <v>IE</v>
          </cell>
          <cell r="B187" t="str">
            <v>Europe</v>
          </cell>
        </row>
        <row r="188">
          <cell r="A188" t="str">
            <v>IM</v>
          </cell>
          <cell r="B188" t="str">
            <v>Europe</v>
          </cell>
        </row>
        <row r="189">
          <cell r="A189" t="str">
            <v>IL</v>
          </cell>
          <cell r="B189" t="str">
            <v>Middle East</v>
          </cell>
        </row>
        <row r="190">
          <cell r="A190" t="str">
            <v>IT</v>
          </cell>
          <cell r="B190" t="str">
            <v>Europe</v>
          </cell>
        </row>
        <row r="191">
          <cell r="A191" t="str">
            <v>JP</v>
          </cell>
          <cell r="B191" t="str">
            <v>East Asia</v>
          </cell>
        </row>
        <row r="192">
          <cell r="A192" t="str">
            <v>KR</v>
          </cell>
          <cell r="B192" t="str">
            <v>East Asia</v>
          </cell>
        </row>
        <row r="193">
          <cell r="A193" t="str">
            <v>KW</v>
          </cell>
          <cell r="B193" t="str">
            <v>Middle East</v>
          </cell>
        </row>
        <row r="194">
          <cell r="A194" t="str">
            <v>LV</v>
          </cell>
          <cell r="B194" t="str">
            <v>Europe</v>
          </cell>
        </row>
        <row r="195">
          <cell r="A195" t="str">
            <v>LI</v>
          </cell>
          <cell r="B195" t="str">
            <v>Europe</v>
          </cell>
        </row>
        <row r="196">
          <cell r="A196" t="str">
            <v>LT</v>
          </cell>
          <cell r="B196" t="str">
            <v>Europe</v>
          </cell>
        </row>
        <row r="197">
          <cell r="A197" t="str">
            <v>LU</v>
          </cell>
          <cell r="B197" t="str">
            <v>Europe</v>
          </cell>
        </row>
        <row r="198">
          <cell r="A198" t="str">
            <v>MO</v>
          </cell>
          <cell r="B198" t="str">
            <v>East Asia</v>
          </cell>
        </row>
        <row r="199">
          <cell r="A199" t="str">
            <v>MT</v>
          </cell>
          <cell r="B199" t="str">
            <v>Europe</v>
          </cell>
        </row>
        <row r="200">
          <cell r="A200" t="str">
            <v>MC</v>
          </cell>
          <cell r="B200" t="str">
            <v>Europe</v>
          </cell>
        </row>
        <row r="201">
          <cell r="A201" t="str">
            <v>NL</v>
          </cell>
          <cell r="B201" t="str">
            <v>Europe</v>
          </cell>
        </row>
        <row r="202">
          <cell r="A202" t="str">
            <v>NC</v>
          </cell>
          <cell r="B202" t="str">
            <v>Oceania</v>
          </cell>
        </row>
        <row r="203">
          <cell r="A203" t="str">
            <v>NZ</v>
          </cell>
          <cell r="B203" t="str">
            <v>Oceania</v>
          </cell>
        </row>
        <row r="204">
          <cell r="A204" t="str">
            <v>MP</v>
          </cell>
          <cell r="B204" t="str">
            <v>Oceania</v>
          </cell>
        </row>
        <row r="205">
          <cell r="A205" t="str">
            <v>NO</v>
          </cell>
          <cell r="B205" t="str">
            <v>Europe</v>
          </cell>
        </row>
        <row r="206">
          <cell r="A206" t="str">
            <v>PL</v>
          </cell>
          <cell r="B206" t="str">
            <v>Europe</v>
          </cell>
        </row>
        <row r="207">
          <cell r="A207" t="str">
            <v>PT</v>
          </cell>
          <cell r="B207" t="str">
            <v>Europe</v>
          </cell>
        </row>
        <row r="208">
          <cell r="A208" t="str">
            <v>PR</v>
          </cell>
          <cell r="B208" t="str">
            <v>North Central America</v>
          </cell>
        </row>
        <row r="209">
          <cell r="A209" t="str">
            <v>QA</v>
          </cell>
          <cell r="B209" t="str">
            <v>Middle East</v>
          </cell>
        </row>
        <row r="210">
          <cell r="A210" t="str">
            <v>RO</v>
          </cell>
          <cell r="B210" t="str">
            <v>Europe</v>
          </cell>
        </row>
        <row r="211">
          <cell r="A211" t="str">
            <v>RU</v>
          </cell>
          <cell r="B211" t="str">
            <v>Europe</v>
          </cell>
        </row>
        <row r="212">
          <cell r="A212" t="str">
            <v>SM</v>
          </cell>
          <cell r="B212" t="str">
            <v>Europe</v>
          </cell>
        </row>
        <row r="213">
          <cell r="A213" t="str">
            <v>SA</v>
          </cell>
          <cell r="B213" t="str">
            <v>Middle East</v>
          </cell>
        </row>
        <row r="214">
          <cell r="A214" t="str">
            <v>SG</v>
          </cell>
          <cell r="B214" t="str">
            <v>East Asia</v>
          </cell>
        </row>
        <row r="215">
          <cell r="A215" t="str">
            <v>SX</v>
          </cell>
          <cell r="B215" t="str">
            <v>North Central America</v>
          </cell>
        </row>
        <row r="216">
          <cell r="A216" t="str">
            <v>SK</v>
          </cell>
          <cell r="B216" t="str">
            <v>Europe</v>
          </cell>
        </row>
        <row r="217">
          <cell r="A217" t="str">
            <v>SI</v>
          </cell>
          <cell r="B217" t="str">
            <v>Europe</v>
          </cell>
        </row>
        <row r="218">
          <cell r="A218" t="str">
            <v>ES</v>
          </cell>
          <cell r="B218" t="str">
            <v>Europe</v>
          </cell>
        </row>
        <row r="219">
          <cell r="A219" t="str">
            <v>MF</v>
          </cell>
          <cell r="B219" t="str">
            <v>North Central America</v>
          </cell>
        </row>
        <row r="220">
          <cell r="A220" t="str">
            <v>SE</v>
          </cell>
          <cell r="B220" t="str">
            <v>Europe</v>
          </cell>
        </row>
        <row r="221">
          <cell r="A221" t="str">
            <v>CH</v>
          </cell>
          <cell r="B221" t="str">
            <v>Europe</v>
          </cell>
        </row>
        <row r="222">
          <cell r="A222" t="str">
            <v>AE</v>
          </cell>
          <cell r="B222" t="str">
            <v>Middle East</v>
          </cell>
        </row>
        <row r="223">
          <cell r="A223" t="str">
            <v>GB</v>
          </cell>
          <cell r="B223" t="str">
            <v>Europe</v>
          </cell>
        </row>
        <row r="224">
          <cell r="A224" t="str">
            <v>US</v>
          </cell>
          <cell r="B224" t="str">
            <v>North Central America</v>
          </cell>
        </row>
        <row r="225">
          <cell r="A225" t="str">
            <v>VI</v>
          </cell>
          <cell r="B225" t="str">
            <v>North Central America</v>
          </cell>
        </row>
      </sheetData>
      <sheetData sheetId="4">
        <row r="2">
          <cell r="A2" t="str">
            <v>AF</v>
          </cell>
          <cell r="B2" t="str">
            <v>Low income</v>
          </cell>
          <cell r="C2" t="str">
            <v>LIC</v>
          </cell>
        </row>
        <row r="3">
          <cell r="A3" t="str">
            <v>AL</v>
          </cell>
          <cell r="B3" t="str">
            <v>Upper middle income</v>
          </cell>
          <cell r="C3" t="str">
            <v>UMIC</v>
          </cell>
        </row>
        <row r="4">
          <cell r="A4" t="str">
            <v>DZ</v>
          </cell>
          <cell r="B4" t="str">
            <v>Upper middle income</v>
          </cell>
          <cell r="C4" t="str">
            <v>UMIC</v>
          </cell>
        </row>
        <row r="5">
          <cell r="A5" t="str">
            <v>AS</v>
          </cell>
          <cell r="B5" t="str">
            <v>Upper middle income</v>
          </cell>
          <cell r="C5" t="str">
            <v>UMIC</v>
          </cell>
        </row>
        <row r="6">
          <cell r="A6" t="str">
            <v>AD</v>
          </cell>
          <cell r="B6" t="str">
            <v>High income</v>
          </cell>
          <cell r="C6" t="str">
            <v>HIC</v>
          </cell>
        </row>
        <row r="7">
          <cell r="A7" t="str">
            <v>AO</v>
          </cell>
          <cell r="B7" t="str">
            <v>Lower middle income</v>
          </cell>
          <cell r="C7" t="str">
            <v>LMIC</v>
          </cell>
        </row>
        <row r="8">
          <cell r="A8" t="str">
            <v>AG</v>
          </cell>
          <cell r="B8" t="str">
            <v>High income</v>
          </cell>
          <cell r="C8" t="str">
            <v>HIC</v>
          </cell>
        </row>
        <row r="9">
          <cell r="A9" t="str">
            <v>AR</v>
          </cell>
          <cell r="B9" t="str">
            <v>Upper middle income</v>
          </cell>
          <cell r="C9" t="str">
            <v>UMIC</v>
          </cell>
        </row>
        <row r="10">
          <cell r="A10" t="str">
            <v>AM</v>
          </cell>
          <cell r="B10" t="str">
            <v>Lower middle income</v>
          </cell>
          <cell r="C10" t="str">
            <v>LMIC</v>
          </cell>
        </row>
        <row r="11">
          <cell r="A11" t="str">
            <v>AW</v>
          </cell>
          <cell r="B11" t="str">
            <v>High income</v>
          </cell>
          <cell r="C11" t="str">
            <v>HIC</v>
          </cell>
        </row>
        <row r="12">
          <cell r="A12" t="str">
            <v>AU</v>
          </cell>
          <cell r="B12" t="str">
            <v>High income</v>
          </cell>
          <cell r="C12" t="str">
            <v>HIC</v>
          </cell>
        </row>
        <row r="13">
          <cell r="A13" t="str">
            <v>AT</v>
          </cell>
          <cell r="B13" t="str">
            <v>High income</v>
          </cell>
          <cell r="C13" t="str">
            <v>HIC</v>
          </cell>
        </row>
        <row r="14">
          <cell r="A14" t="str">
            <v>AZ</v>
          </cell>
          <cell r="B14" t="str">
            <v>Upper middle income</v>
          </cell>
          <cell r="C14" t="str">
            <v>UMIC</v>
          </cell>
        </row>
        <row r="15">
          <cell r="A15" t="str">
            <v>BS</v>
          </cell>
          <cell r="B15" t="str">
            <v>High income</v>
          </cell>
          <cell r="C15" t="str">
            <v>HIC</v>
          </cell>
        </row>
        <row r="16">
          <cell r="A16" t="str">
            <v>BH</v>
          </cell>
          <cell r="B16" t="str">
            <v>High income</v>
          </cell>
          <cell r="C16" t="str">
            <v>HIC</v>
          </cell>
        </row>
        <row r="17">
          <cell r="A17" t="str">
            <v>BD</v>
          </cell>
          <cell r="B17" t="str">
            <v>Lower middle income</v>
          </cell>
          <cell r="C17" t="str">
            <v>LMIC</v>
          </cell>
        </row>
        <row r="18">
          <cell r="A18" t="str">
            <v>BB</v>
          </cell>
          <cell r="B18" t="str">
            <v>High income</v>
          </cell>
          <cell r="C18" t="str">
            <v>HIC</v>
          </cell>
        </row>
        <row r="19">
          <cell r="A19" t="str">
            <v>BY</v>
          </cell>
          <cell r="B19" t="str">
            <v>Upper middle income</v>
          </cell>
          <cell r="C19" t="str">
            <v>UMIC</v>
          </cell>
        </row>
        <row r="20">
          <cell r="A20" t="str">
            <v>BE</v>
          </cell>
          <cell r="B20" t="str">
            <v>High income</v>
          </cell>
          <cell r="C20" t="str">
            <v>HIC</v>
          </cell>
        </row>
        <row r="21">
          <cell r="A21" t="str">
            <v>BZ</v>
          </cell>
          <cell r="B21" t="str">
            <v>Upper middle income</v>
          </cell>
          <cell r="C21" t="str">
            <v>UMIC</v>
          </cell>
        </row>
        <row r="22">
          <cell r="A22" t="str">
            <v>BJ</v>
          </cell>
          <cell r="B22" t="str">
            <v>Low income</v>
          </cell>
          <cell r="C22" t="str">
            <v>LIC</v>
          </cell>
        </row>
        <row r="23">
          <cell r="A23" t="str">
            <v>BM</v>
          </cell>
          <cell r="B23" t="str">
            <v>High income</v>
          </cell>
          <cell r="C23" t="str">
            <v>HIC</v>
          </cell>
        </row>
        <row r="24">
          <cell r="A24" t="str">
            <v>BT</v>
          </cell>
          <cell r="B24" t="str">
            <v>Lower middle income</v>
          </cell>
          <cell r="C24" t="str">
            <v>LMIC</v>
          </cell>
        </row>
        <row r="25">
          <cell r="A25" t="str">
            <v>BO</v>
          </cell>
          <cell r="B25" t="str">
            <v>Lower middle income</v>
          </cell>
          <cell r="C25" t="str">
            <v>LMIC</v>
          </cell>
        </row>
        <row r="26">
          <cell r="A26" t="str">
            <v>BA</v>
          </cell>
          <cell r="B26" t="str">
            <v>Upper middle income</v>
          </cell>
          <cell r="C26" t="str">
            <v>UMIC</v>
          </cell>
        </row>
        <row r="27">
          <cell r="A27" t="str">
            <v>BW</v>
          </cell>
          <cell r="B27" t="str">
            <v>Upper middle income</v>
          </cell>
          <cell r="C27" t="str">
            <v>UMIC</v>
          </cell>
        </row>
        <row r="28">
          <cell r="A28" t="str">
            <v>BR</v>
          </cell>
          <cell r="B28" t="str">
            <v>Upper middle income</v>
          </cell>
          <cell r="C28" t="str">
            <v>UMIC</v>
          </cell>
        </row>
        <row r="29">
          <cell r="A29" t="str">
            <v>VG</v>
          </cell>
          <cell r="B29" t="str">
            <v>High income</v>
          </cell>
          <cell r="C29" t="str">
            <v>HIC</v>
          </cell>
        </row>
        <row r="30">
          <cell r="A30" t="str">
            <v>BN</v>
          </cell>
          <cell r="B30" t="str">
            <v>High income</v>
          </cell>
          <cell r="C30" t="str">
            <v>HIC</v>
          </cell>
        </row>
        <row r="31">
          <cell r="A31" t="str">
            <v>BG</v>
          </cell>
          <cell r="B31" t="str">
            <v>Upper middle income</v>
          </cell>
          <cell r="C31" t="str">
            <v>UMIC</v>
          </cell>
        </row>
        <row r="32">
          <cell r="A32" t="str">
            <v>BF</v>
          </cell>
          <cell r="B32" t="str">
            <v>Low income</v>
          </cell>
          <cell r="C32" t="str">
            <v>LIC</v>
          </cell>
        </row>
        <row r="33">
          <cell r="A33" t="str">
            <v>BI</v>
          </cell>
          <cell r="B33" t="str">
            <v>Low income</v>
          </cell>
          <cell r="C33" t="str">
            <v>LIC</v>
          </cell>
        </row>
        <row r="34">
          <cell r="A34" t="str">
            <v>CV</v>
          </cell>
          <cell r="B34" t="str">
            <v>Lower middle income</v>
          </cell>
          <cell r="C34" t="str">
            <v>LMIC</v>
          </cell>
        </row>
        <row r="35">
          <cell r="A35" t="str">
            <v>KH</v>
          </cell>
          <cell r="B35" t="str">
            <v>Lower middle income</v>
          </cell>
          <cell r="C35" t="str">
            <v>LMIC</v>
          </cell>
        </row>
        <row r="36">
          <cell r="A36" t="str">
            <v>CM</v>
          </cell>
          <cell r="B36" t="str">
            <v>Lower middle income</v>
          </cell>
          <cell r="C36" t="str">
            <v>LMIC</v>
          </cell>
        </row>
        <row r="37">
          <cell r="A37" t="str">
            <v>CA</v>
          </cell>
          <cell r="B37" t="str">
            <v>High income</v>
          </cell>
          <cell r="C37" t="str">
            <v>HIC</v>
          </cell>
        </row>
        <row r="38">
          <cell r="A38" t="str">
            <v>KY</v>
          </cell>
          <cell r="B38" t="str">
            <v>High income</v>
          </cell>
          <cell r="C38" t="str">
            <v>HIC</v>
          </cell>
        </row>
        <row r="39">
          <cell r="A39" t="str">
            <v>CF</v>
          </cell>
          <cell r="B39" t="str">
            <v>Low income</v>
          </cell>
          <cell r="C39" t="str">
            <v>LIC</v>
          </cell>
        </row>
        <row r="40">
          <cell r="A40" t="str">
            <v>TD</v>
          </cell>
          <cell r="B40" t="str">
            <v>Low income</v>
          </cell>
          <cell r="C40" t="str">
            <v>LIC</v>
          </cell>
        </row>
        <row r="41">
          <cell r="A41">
            <v>0</v>
          </cell>
          <cell r="B41" t="str">
            <v>High income</v>
          </cell>
          <cell r="C41" t="str">
            <v>HIC</v>
          </cell>
        </row>
        <row r="42">
          <cell r="A42" t="str">
            <v>CL</v>
          </cell>
          <cell r="B42" t="str">
            <v>High income</v>
          </cell>
          <cell r="C42" t="str">
            <v>HIC</v>
          </cell>
        </row>
        <row r="43">
          <cell r="A43" t="str">
            <v>CN</v>
          </cell>
          <cell r="B43" t="str">
            <v>Upper middle income</v>
          </cell>
          <cell r="C43" t="str">
            <v>UMIC</v>
          </cell>
        </row>
        <row r="44">
          <cell r="A44" t="str">
            <v>CO</v>
          </cell>
          <cell r="B44" t="str">
            <v>Upper middle income</v>
          </cell>
          <cell r="C44" t="str">
            <v>UMIC</v>
          </cell>
        </row>
        <row r="45">
          <cell r="A45" t="str">
            <v>KM</v>
          </cell>
          <cell r="B45" t="str">
            <v>Low income</v>
          </cell>
          <cell r="C45" t="str">
            <v>LIC</v>
          </cell>
        </row>
        <row r="46">
          <cell r="A46" t="str">
            <v>CD</v>
          </cell>
          <cell r="B46" t="str">
            <v>Low income</v>
          </cell>
          <cell r="C46" t="str">
            <v>LIC</v>
          </cell>
        </row>
        <row r="47">
          <cell r="A47" t="str">
            <v>CG</v>
          </cell>
          <cell r="B47" t="str">
            <v>Lower middle income</v>
          </cell>
          <cell r="C47" t="str">
            <v>LMIC</v>
          </cell>
        </row>
        <row r="48">
          <cell r="A48" t="str">
            <v>CR</v>
          </cell>
          <cell r="B48" t="str">
            <v>Upper middle income</v>
          </cell>
          <cell r="C48" t="str">
            <v>UMIC</v>
          </cell>
        </row>
        <row r="49">
          <cell r="A49" t="str">
            <v>CI</v>
          </cell>
          <cell r="B49" t="str">
            <v>Lower middle income</v>
          </cell>
          <cell r="C49" t="str">
            <v>LMIC</v>
          </cell>
        </row>
        <row r="50">
          <cell r="A50" t="str">
            <v>HR</v>
          </cell>
          <cell r="B50" t="str">
            <v>Upper middle income</v>
          </cell>
          <cell r="C50" t="str">
            <v>UMIC</v>
          </cell>
        </row>
        <row r="51">
          <cell r="A51" t="str">
            <v>CU</v>
          </cell>
          <cell r="B51" t="str">
            <v>Upper middle income</v>
          </cell>
          <cell r="C51" t="str">
            <v>UMIC</v>
          </cell>
        </row>
        <row r="52">
          <cell r="A52" t="str">
            <v>CW</v>
          </cell>
          <cell r="B52" t="str">
            <v>High income</v>
          </cell>
          <cell r="C52" t="str">
            <v>HIC</v>
          </cell>
        </row>
        <row r="53">
          <cell r="A53" t="str">
            <v>CY</v>
          </cell>
          <cell r="B53" t="str">
            <v>High income</v>
          </cell>
          <cell r="C53" t="str">
            <v>HIC</v>
          </cell>
        </row>
        <row r="54">
          <cell r="A54" t="str">
            <v>CZ</v>
          </cell>
          <cell r="B54" t="str">
            <v>High income</v>
          </cell>
          <cell r="C54" t="str">
            <v>HIC</v>
          </cell>
        </row>
        <row r="55">
          <cell r="A55" t="str">
            <v>DK</v>
          </cell>
          <cell r="B55" t="str">
            <v>High income</v>
          </cell>
          <cell r="C55" t="str">
            <v>HIC</v>
          </cell>
        </row>
        <row r="56">
          <cell r="A56" t="str">
            <v>DJ</v>
          </cell>
          <cell r="B56" t="str">
            <v>Lower middle income</v>
          </cell>
          <cell r="C56" t="str">
            <v>LMIC</v>
          </cell>
        </row>
        <row r="57">
          <cell r="A57" t="str">
            <v>DM</v>
          </cell>
          <cell r="B57" t="str">
            <v>Upper middle income</v>
          </cell>
          <cell r="C57" t="str">
            <v>UMIC</v>
          </cell>
        </row>
        <row r="58">
          <cell r="A58" t="str">
            <v>DO</v>
          </cell>
          <cell r="B58" t="str">
            <v>Upper middle income</v>
          </cell>
          <cell r="C58" t="str">
            <v>UMIC</v>
          </cell>
        </row>
        <row r="59">
          <cell r="A59" t="str">
            <v>EC</v>
          </cell>
          <cell r="B59" t="str">
            <v>Upper middle income</v>
          </cell>
          <cell r="C59" t="str">
            <v>UMIC</v>
          </cell>
        </row>
        <row r="60">
          <cell r="A60" t="str">
            <v>EG</v>
          </cell>
          <cell r="B60" t="str">
            <v>Lower middle income</v>
          </cell>
          <cell r="C60" t="str">
            <v>LMIC</v>
          </cell>
        </row>
        <row r="61">
          <cell r="A61" t="str">
            <v>SV</v>
          </cell>
          <cell r="B61" t="str">
            <v>Lower middle income</v>
          </cell>
          <cell r="C61" t="str">
            <v>LMIC</v>
          </cell>
        </row>
        <row r="62">
          <cell r="A62" t="str">
            <v>GQ</v>
          </cell>
          <cell r="B62" t="str">
            <v>Upper middle income</v>
          </cell>
          <cell r="C62" t="str">
            <v>UMIC</v>
          </cell>
        </row>
        <row r="63">
          <cell r="A63" t="str">
            <v>ER</v>
          </cell>
          <cell r="B63" t="str">
            <v>Low income</v>
          </cell>
          <cell r="C63" t="str">
            <v>LIC</v>
          </cell>
        </row>
        <row r="64">
          <cell r="A64" t="str">
            <v>EE</v>
          </cell>
          <cell r="B64" t="str">
            <v>High income</v>
          </cell>
          <cell r="C64" t="str">
            <v>HIC</v>
          </cell>
        </row>
        <row r="65">
          <cell r="A65" t="str">
            <v>ET</v>
          </cell>
          <cell r="B65" t="str">
            <v>Low income</v>
          </cell>
          <cell r="C65" t="str">
            <v>LIC</v>
          </cell>
        </row>
        <row r="66">
          <cell r="A66" t="str">
            <v>FO</v>
          </cell>
          <cell r="B66" t="str">
            <v>High income</v>
          </cell>
          <cell r="C66" t="str">
            <v>HIC</v>
          </cell>
        </row>
        <row r="67">
          <cell r="A67" t="str">
            <v>FJ</v>
          </cell>
          <cell r="B67" t="str">
            <v>Upper middle income</v>
          </cell>
          <cell r="C67" t="str">
            <v>UMIC</v>
          </cell>
        </row>
        <row r="68">
          <cell r="A68" t="str">
            <v>FI</v>
          </cell>
          <cell r="B68" t="str">
            <v>High income</v>
          </cell>
          <cell r="C68" t="str">
            <v>HIC</v>
          </cell>
        </row>
        <row r="69">
          <cell r="A69" t="str">
            <v>FR</v>
          </cell>
          <cell r="B69" t="str">
            <v>High income</v>
          </cell>
          <cell r="C69" t="str">
            <v>HIC</v>
          </cell>
        </row>
        <row r="70">
          <cell r="A70" t="str">
            <v>PF</v>
          </cell>
          <cell r="B70" t="str">
            <v>High income</v>
          </cell>
          <cell r="C70" t="str">
            <v>HIC</v>
          </cell>
        </row>
        <row r="71">
          <cell r="A71" t="str">
            <v>GA</v>
          </cell>
          <cell r="B71" t="str">
            <v>Upper middle income</v>
          </cell>
          <cell r="C71" t="str">
            <v>UMIC</v>
          </cell>
        </row>
        <row r="72">
          <cell r="A72" t="str">
            <v>GM</v>
          </cell>
          <cell r="B72" t="str">
            <v>Low income</v>
          </cell>
          <cell r="C72" t="str">
            <v>LIC</v>
          </cell>
        </row>
        <row r="73">
          <cell r="A73" t="str">
            <v>GE</v>
          </cell>
          <cell r="B73" t="str">
            <v>Lower middle income</v>
          </cell>
          <cell r="C73" t="str">
            <v>LMIC</v>
          </cell>
        </row>
        <row r="74">
          <cell r="A74" t="str">
            <v>DE</v>
          </cell>
          <cell r="B74" t="str">
            <v>High income</v>
          </cell>
          <cell r="C74" t="str">
            <v>HIC</v>
          </cell>
        </row>
        <row r="75">
          <cell r="A75" t="str">
            <v>GH</v>
          </cell>
          <cell r="B75" t="str">
            <v>Lower middle income</v>
          </cell>
          <cell r="C75" t="str">
            <v>LMIC</v>
          </cell>
        </row>
        <row r="76">
          <cell r="A76" t="str">
            <v>GI</v>
          </cell>
          <cell r="B76" t="str">
            <v>High income</v>
          </cell>
          <cell r="C76" t="str">
            <v>HIC</v>
          </cell>
        </row>
        <row r="77">
          <cell r="A77" t="str">
            <v>GR</v>
          </cell>
          <cell r="B77" t="str">
            <v>High income</v>
          </cell>
          <cell r="C77" t="str">
            <v>HIC</v>
          </cell>
        </row>
        <row r="78">
          <cell r="A78" t="str">
            <v>GL</v>
          </cell>
          <cell r="B78" t="str">
            <v>High income</v>
          </cell>
          <cell r="C78" t="str">
            <v>HIC</v>
          </cell>
        </row>
        <row r="79">
          <cell r="A79" t="str">
            <v>GD</v>
          </cell>
          <cell r="B79" t="str">
            <v>Upper middle income</v>
          </cell>
          <cell r="C79" t="str">
            <v>UMIC</v>
          </cell>
        </row>
        <row r="80">
          <cell r="A80" t="str">
            <v>GU</v>
          </cell>
          <cell r="B80" t="str">
            <v>High income</v>
          </cell>
          <cell r="C80" t="str">
            <v>HIC</v>
          </cell>
        </row>
        <row r="81">
          <cell r="A81" t="str">
            <v>GT</v>
          </cell>
          <cell r="B81" t="str">
            <v>Lower middle income</v>
          </cell>
          <cell r="C81" t="str">
            <v>LMIC</v>
          </cell>
        </row>
        <row r="82">
          <cell r="A82" t="str">
            <v>GN</v>
          </cell>
          <cell r="B82" t="str">
            <v>Low income</v>
          </cell>
          <cell r="C82" t="str">
            <v>LIC</v>
          </cell>
        </row>
        <row r="83">
          <cell r="A83" t="str">
            <v>GW</v>
          </cell>
          <cell r="B83" t="str">
            <v>Low income</v>
          </cell>
          <cell r="C83" t="str">
            <v>LIC</v>
          </cell>
        </row>
        <row r="84">
          <cell r="A84" t="str">
            <v>GY</v>
          </cell>
          <cell r="B84" t="str">
            <v>Upper middle income</v>
          </cell>
          <cell r="C84" t="str">
            <v>UMIC</v>
          </cell>
        </row>
        <row r="85">
          <cell r="A85" t="str">
            <v>HT</v>
          </cell>
          <cell r="B85" t="str">
            <v>Low income</v>
          </cell>
          <cell r="C85" t="str">
            <v>LIC</v>
          </cell>
        </row>
        <row r="86">
          <cell r="A86" t="str">
            <v>HN</v>
          </cell>
          <cell r="B86" t="str">
            <v>Lower middle income</v>
          </cell>
          <cell r="C86" t="str">
            <v>LMIC</v>
          </cell>
        </row>
        <row r="87">
          <cell r="A87" t="str">
            <v>HK</v>
          </cell>
          <cell r="B87" t="str">
            <v>High income</v>
          </cell>
          <cell r="C87" t="str">
            <v>HIC</v>
          </cell>
        </row>
        <row r="88">
          <cell r="A88" t="str">
            <v>HU</v>
          </cell>
          <cell r="B88" t="str">
            <v>High income</v>
          </cell>
          <cell r="C88" t="str">
            <v>HIC</v>
          </cell>
        </row>
        <row r="89">
          <cell r="A89" t="str">
            <v>IS</v>
          </cell>
          <cell r="B89" t="str">
            <v>High income</v>
          </cell>
          <cell r="C89" t="str">
            <v>HIC</v>
          </cell>
        </row>
        <row r="90">
          <cell r="A90" t="str">
            <v>IN</v>
          </cell>
          <cell r="B90" t="str">
            <v>Lower middle income</v>
          </cell>
          <cell r="C90" t="str">
            <v>LMIC</v>
          </cell>
        </row>
        <row r="91">
          <cell r="A91" t="str">
            <v>ID</v>
          </cell>
          <cell r="B91" t="str">
            <v>Lower middle income</v>
          </cell>
          <cell r="C91" t="str">
            <v>LMIC</v>
          </cell>
        </row>
        <row r="92">
          <cell r="A92" t="str">
            <v>IR</v>
          </cell>
          <cell r="B92" t="str">
            <v>Upper middle income</v>
          </cell>
          <cell r="C92" t="str">
            <v>UMIC</v>
          </cell>
        </row>
        <row r="93">
          <cell r="A93" t="str">
            <v>IQ</v>
          </cell>
          <cell r="B93" t="str">
            <v>Upper middle income</v>
          </cell>
          <cell r="C93" t="str">
            <v>UMIC</v>
          </cell>
        </row>
        <row r="94">
          <cell r="A94" t="str">
            <v>IE</v>
          </cell>
          <cell r="B94" t="str">
            <v>High income</v>
          </cell>
          <cell r="C94" t="str">
            <v>HIC</v>
          </cell>
        </row>
        <row r="95">
          <cell r="A95" t="str">
            <v>IM</v>
          </cell>
          <cell r="B95" t="str">
            <v>High income</v>
          </cell>
          <cell r="C95" t="str">
            <v>HIC</v>
          </cell>
        </row>
        <row r="96">
          <cell r="A96" t="str">
            <v>IL</v>
          </cell>
          <cell r="B96" t="str">
            <v>High income</v>
          </cell>
          <cell r="C96" t="str">
            <v>HIC</v>
          </cell>
        </row>
        <row r="97">
          <cell r="A97" t="str">
            <v>IT</v>
          </cell>
          <cell r="B97" t="str">
            <v>High income</v>
          </cell>
          <cell r="C97" t="str">
            <v>HIC</v>
          </cell>
        </row>
        <row r="98">
          <cell r="A98" t="str">
            <v>JM</v>
          </cell>
          <cell r="B98" t="str">
            <v>Upper middle income</v>
          </cell>
          <cell r="C98" t="str">
            <v>UMIC</v>
          </cell>
        </row>
        <row r="99">
          <cell r="A99" t="str">
            <v>JP</v>
          </cell>
          <cell r="B99" t="str">
            <v>High income</v>
          </cell>
          <cell r="C99" t="str">
            <v>HIC</v>
          </cell>
        </row>
        <row r="100">
          <cell r="A100" t="str">
            <v>JO</v>
          </cell>
          <cell r="B100" t="str">
            <v>Lower middle income</v>
          </cell>
          <cell r="C100" t="str">
            <v>LMIC</v>
          </cell>
        </row>
        <row r="101">
          <cell r="A101" t="str">
            <v>KZ</v>
          </cell>
          <cell r="B101" t="str">
            <v>Upper middle income</v>
          </cell>
          <cell r="C101" t="str">
            <v>UMIC</v>
          </cell>
        </row>
        <row r="102">
          <cell r="A102" t="str">
            <v>KE</v>
          </cell>
          <cell r="B102" t="str">
            <v>Lower middle income</v>
          </cell>
          <cell r="C102" t="str">
            <v>LMIC</v>
          </cell>
        </row>
        <row r="103">
          <cell r="A103" t="str">
            <v>KI</v>
          </cell>
          <cell r="B103" t="str">
            <v>Lower middle income</v>
          </cell>
          <cell r="C103" t="str">
            <v>LMIC</v>
          </cell>
        </row>
        <row r="104">
          <cell r="A104" t="str">
            <v>KP</v>
          </cell>
          <cell r="B104" t="str">
            <v>Low income</v>
          </cell>
          <cell r="C104" t="str">
            <v>LIC</v>
          </cell>
        </row>
        <row r="105">
          <cell r="A105" t="str">
            <v>KR</v>
          </cell>
          <cell r="B105" t="str">
            <v>High income</v>
          </cell>
          <cell r="C105" t="str">
            <v>HIC</v>
          </cell>
        </row>
        <row r="106">
          <cell r="A106" t="str">
            <v>XK</v>
          </cell>
          <cell r="B106" t="str">
            <v>Lower middle income</v>
          </cell>
          <cell r="C106" t="str">
            <v>LMIC</v>
          </cell>
        </row>
        <row r="107">
          <cell r="A107" t="str">
            <v>KW</v>
          </cell>
          <cell r="B107" t="str">
            <v>High income</v>
          </cell>
          <cell r="C107" t="str">
            <v>HIC</v>
          </cell>
        </row>
        <row r="108">
          <cell r="A108" t="str">
            <v>KG</v>
          </cell>
          <cell r="B108" t="str">
            <v>Lower middle income</v>
          </cell>
          <cell r="C108" t="str">
            <v>LMIC</v>
          </cell>
        </row>
        <row r="109">
          <cell r="A109" t="str">
            <v>LA</v>
          </cell>
          <cell r="B109" t="str">
            <v>Lower middle income</v>
          </cell>
          <cell r="C109" t="str">
            <v>LMIC</v>
          </cell>
        </row>
        <row r="110">
          <cell r="A110" t="str">
            <v>LV</v>
          </cell>
          <cell r="B110" t="str">
            <v>High income</v>
          </cell>
          <cell r="C110" t="str">
            <v>HIC</v>
          </cell>
        </row>
        <row r="111">
          <cell r="A111" t="str">
            <v>LB</v>
          </cell>
          <cell r="B111" t="str">
            <v>Upper middle income</v>
          </cell>
          <cell r="C111" t="str">
            <v>UMIC</v>
          </cell>
        </row>
        <row r="112">
          <cell r="A112" t="str">
            <v>LS</v>
          </cell>
          <cell r="B112" t="str">
            <v>Lower middle income</v>
          </cell>
          <cell r="C112" t="str">
            <v>LMIC</v>
          </cell>
        </row>
        <row r="113">
          <cell r="A113" t="str">
            <v>LR</v>
          </cell>
          <cell r="B113" t="str">
            <v>Low income</v>
          </cell>
          <cell r="C113" t="str">
            <v>LIC</v>
          </cell>
        </row>
        <row r="114">
          <cell r="A114" t="str">
            <v>LY</v>
          </cell>
          <cell r="B114" t="str">
            <v>Upper middle income</v>
          </cell>
          <cell r="C114" t="str">
            <v>UMIC</v>
          </cell>
        </row>
        <row r="115">
          <cell r="A115" t="str">
            <v>LI</v>
          </cell>
          <cell r="B115" t="str">
            <v>High income</v>
          </cell>
          <cell r="C115" t="str">
            <v>HIC</v>
          </cell>
        </row>
        <row r="116">
          <cell r="A116" t="str">
            <v>LT</v>
          </cell>
          <cell r="B116" t="str">
            <v>High income</v>
          </cell>
          <cell r="C116" t="str">
            <v>HIC</v>
          </cell>
        </row>
        <row r="117">
          <cell r="A117" t="str">
            <v>LU</v>
          </cell>
          <cell r="B117" t="str">
            <v>High income</v>
          </cell>
          <cell r="C117" t="str">
            <v>HIC</v>
          </cell>
        </row>
        <row r="118">
          <cell r="A118" t="str">
            <v>MO</v>
          </cell>
          <cell r="B118" t="str">
            <v>High income</v>
          </cell>
          <cell r="C118" t="str">
            <v>HIC</v>
          </cell>
        </row>
        <row r="119">
          <cell r="A119" t="str">
            <v>MK</v>
          </cell>
          <cell r="B119" t="str">
            <v>Upper middle income</v>
          </cell>
          <cell r="C119" t="str">
            <v>UMIC</v>
          </cell>
        </row>
        <row r="120">
          <cell r="A120" t="str">
            <v>MG</v>
          </cell>
          <cell r="B120" t="str">
            <v>Low income</v>
          </cell>
          <cell r="C120" t="str">
            <v>LIC</v>
          </cell>
        </row>
        <row r="121">
          <cell r="A121" t="str">
            <v>MW</v>
          </cell>
          <cell r="B121" t="str">
            <v>Low income</v>
          </cell>
          <cell r="C121" t="str">
            <v>LIC</v>
          </cell>
        </row>
        <row r="122">
          <cell r="A122" t="str">
            <v>MY</v>
          </cell>
          <cell r="B122" t="str">
            <v>Upper middle income</v>
          </cell>
          <cell r="C122" t="str">
            <v>UMIC</v>
          </cell>
        </row>
        <row r="123">
          <cell r="A123" t="str">
            <v>MV</v>
          </cell>
          <cell r="B123" t="str">
            <v>Upper middle income</v>
          </cell>
          <cell r="C123" t="str">
            <v>UMIC</v>
          </cell>
        </row>
        <row r="124">
          <cell r="A124" t="str">
            <v>ML</v>
          </cell>
          <cell r="B124" t="str">
            <v>Low income</v>
          </cell>
          <cell r="C124" t="str">
            <v>LIC</v>
          </cell>
        </row>
        <row r="125">
          <cell r="A125" t="str">
            <v>MT</v>
          </cell>
          <cell r="B125" t="str">
            <v>High income</v>
          </cell>
          <cell r="C125" t="str">
            <v>HIC</v>
          </cell>
        </row>
        <row r="126">
          <cell r="A126" t="str">
            <v>MH</v>
          </cell>
          <cell r="B126" t="str">
            <v>Upper middle income</v>
          </cell>
          <cell r="C126" t="str">
            <v>UMIC</v>
          </cell>
        </row>
        <row r="127">
          <cell r="A127" t="str">
            <v>MR</v>
          </cell>
          <cell r="B127" t="str">
            <v>Lower middle income</v>
          </cell>
          <cell r="C127" t="str">
            <v>LMIC</v>
          </cell>
        </row>
        <row r="128">
          <cell r="A128" t="str">
            <v>MU</v>
          </cell>
          <cell r="B128" t="str">
            <v>Upper middle income</v>
          </cell>
          <cell r="C128" t="str">
            <v>UMIC</v>
          </cell>
        </row>
        <row r="129">
          <cell r="A129" t="str">
            <v>MX</v>
          </cell>
          <cell r="B129" t="str">
            <v>Upper middle income</v>
          </cell>
          <cell r="C129" t="str">
            <v>UMIC</v>
          </cell>
        </row>
        <row r="130">
          <cell r="A130" t="str">
            <v>FM</v>
          </cell>
          <cell r="B130" t="str">
            <v>Lower middle income</v>
          </cell>
          <cell r="C130" t="str">
            <v>LMIC</v>
          </cell>
        </row>
        <row r="131">
          <cell r="A131" t="str">
            <v>MD</v>
          </cell>
          <cell r="B131" t="str">
            <v>Lower middle income</v>
          </cell>
          <cell r="C131" t="str">
            <v>LMIC</v>
          </cell>
        </row>
        <row r="132">
          <cell r="A132" t="str">
            <v>MC</v>
          </cell>
          <cell r="B132" t="str">
            <v>High income</v>
          </cell>
          <cell r="C132" t="str">
            <v>HIC</v>
          </cell>
        </row>
        <row r="133">
          <cell r="A133" t="str">
            <v>MN</v>
          </cell>
          <cell r="B133" t="str">
            <v>Lower middle income</v>
          </cell>
          <cell r="C133" t="str">
            <v>LMIC</v>
          </cell>
        </row>
        <row r="134">
          <cell r="A134" t="str">
            <v>ME</v>
          </cell>
          <cell r="B134" t="str">
            <v>Upper middle income</v>
          </cell>
          <cell r="C134" t="str">
            <v>UMIC</v>
          </cell>
        </row>
        <row r="135">
          <cell r="A135" t="str">
            <v>MA</v>
          </cell>
          <cell r="B135" t="str">
            <v>Lower middle income</v>
          </cell>
          <cell r="C135" t="str">
            <v>LMIC</v>
          </cell>
        </row>
        <row r="136">
          <cell r="A136" t="str">
            <v>MZ</v>
          </cell>
          <cell r="B136" t="str">
            <v>Low income</v>
          </cell>
          <cell r="C136" t="str">
            <v>LIC</v>
          </cell>
        </row>
        <row r="137">
          <cell r="A137" t="str">
            <v>MM</v>
          </cell>
          <cell r="B137" t="str">
            <v>Lower middle income</v>
          </cell>
          <cell r="C137" t="str">
            <v>LMIC</v>
          </cell>
        </row>
        <row r="138">
          <cell r="A138" t="str">
            <v>NA</v>
          </cell>
          <cell r="B138" t="str">
            <v>Upper middle income</v>
          </cell>
          <cell r="C138" t="str">
            <v>UMIC</v>
          </cell>
        </row>
        <row r="139">
          <cell r="A139" t="str">
            <v>NR</v>
          </cell>
          <cell r="B139" t="str">
            <v>Upper middle income</v>
          </cell>
          <cell r="C139" t="str">
            <v>UMIC</v>
          </cell>
        </row>
        <row r="140">
          <cell r="A140" t="str">
            <v>NP</v>
          </cell>
          <cell r="B140" t="str">
            <v>Low income</v>
          </cell>
          <cell r="C140" t="str">
            <v>LIC</v>
          </cell>
        </row>
        <row r="141">
          <cell r="A141" t="str">
            <v>NL</v>
          </cell>
          <cell r="B141" t="str">
            <v>High income</v>
          </cell>
          <cell r="C141" t="str">
            <v>HIC</v>
          </cell>
        </row>
        <row r="142">
          <cell r="A142" t="str">
            <v>NC</v>
          </cell>
          <cell r="B142" t="str">
            <v>High income</v>
          </cell>
          <cell r="C142" t="str">
            <v>HIC</v>
          </cell>
        </row>
        <row r="143">
          <cell r="A143" t="str">
            <v>NZ</v>
          </cell>
          <cell r="B143" t="str">
            <v>High income</v>
          </cell>
          <cell r="C143" t="str">
            <v>HIC</v>
          </cell>
        </row>
        <row r="144">
          <cell r="A144" t="str">
            <v>NI</v>
          </cell>
          <cell r="B144" t="str">
            <v>Lower middle income</v>
          </cell>
          <cell r="C144" t="str">
            <v>LMIC</v>
          </cell>
        </row>
        <row r="145">
          <cell r="A145" t="str">
            <v>NE</v>
          </cell>
          <cell r="B145" t="str">
            <v>Low income</v>
          </cell>
          <cell r="C145" t="str">
            <v>LIC</v>
          </cell>
        </row>
        <row r="146">
          <cell r="A146" t="str">
            <v>NG</v>
          </cell>
          <cell r="B146" t="str">
            <v>Lower middle income</v>
          </cell>
          <cell r="C146" t="str">
            <v>LMIC</v>
          </cell>
        </row>
        <row r="147">
          <cell r="A147" t="str">
            <v>MP</v>
          </cell>
          <cell r="B147" t="str">
            <v>High income</v>
          </cell>
          <cell r="C147" t="str">
            <v>HIC</v>
          </cell>
        </row>
        <row r="148">
          <cell r="A148" t="str">
            <v>NO</v>
          </cell>
          <cell r="B148" t="str">
            <v>High income</v>
          </cell>
          <cell r="C148" t="str">
            <v>HIC</v>
          </cell>
        </row>
        <row r="149">
          <cell r="A149" t="str">
            <v>OM</v>
          </cell>
          <cell r="B149" t="str">
            <v>High income</v>
          </cell>
          <cell r="C149" t="str">
            <v>HIC</v>
          </cell>
        </row>
        <row r="150">
          <cell r="A150" t="str">
            <v>PK</v>
          </cell>
          <cell r="B150" t="str">
            <v>Lower middle income</v>
          </cell>
          <cell r="C150" t="str">
            <v>LMIC</v>
          </cell>
        </row>
        <row r="151">
          <cell r="A151" t="str">
            <v>PW</v>
          </cell>
          <cell r="B151" t="str">
            <v>High income</v>
          </cell>
          <cell r="C151" t="str">
            <v>HIC</v>
          </cell>
        </row>
        <row r="152">
          <cell r="A152" t="str">
            <v>PA</v>
          </cell>
          <cell r="B152" t="str">
            <v>Upper middle income</v>
          </cell>
          <cell r="C152" t="str">
            <v>UMIC</v>
          </cell>
        </row>
        <row r="153">
          <cell r="A153" t="str">
            <v>PG</v>
          </cell>
          <cell r="B153" t="str">
            <v>Lower middle income</v>
          </cell>
          <cell r="C153" t="str">
            <v>LMIC</v>
          </cell>
        </row>
        <row r="154">
          <cell r="A154" t="str">
            <v>PY</v>
          </cell>
          <cell r="B154" t="str">
            <v>Upper middle income</v>
          </cell>
          <cell r="C154" t="str">
            <v>UMIC</v>
          </cell>
        </row>
        <row r="155">
          <cell r="A155" t="str">
            <v>PE</v>
          </cell>
          <cell r="B155" t="str">
            <v>Upper middle income</v>
          </cell>
          <cell r="C155" t="str">
            <v>UMIC</v>
          </cell>
        </row>
        <row r="156">
          <cell r="A156" t="str">
            <v>PH</v>
          </cell>
          <cell r="B156" t="str">
            <v>Lower middle income</v>
          </cell>
          <cell r="C156" t="str">
            <v>LMIC</v>
          </cell>
        </row>
        <row r="157">
          <cell r="A157" t="str">
            <v>PL</v>
          </cell>
          <cell r="B157" t="str">
            <v>High income</v>
          </cell>
          <cell r="C157" t="str">
            <v>HIC</v>
          </cell>
        </row>
        <row r="158">
          <cell r="A158" t="str">
            <v>PT</v>
          </cell>
          <cell r="B158" t="str">
            <v>High income</v>
          </cell>
          <cell r="C158" t="str">
            <v>HIC</v>
          </cell>
        </row>
        <row r="159">
          <cell r="A159" t="str">
            <v>PR</v>
          </cell>
          <cell r="B159" t="str">
            <v>High income</v>
          </cell>
          <cell r="C159" t="str">
            <v>HIC</v>
          </cell>
        </row>
        <row r="160">
          <cell r="A160" t="str">
            <v>QA</v>
          </cell>
          <cell r="B160" t="str">
            <v>High income</v>
          </cell>
          <cell r="C160" t="str">
            <v>HIC</v>
          </cell>
        </row>
        <row r="161">
          <cell r="A161" t="str">
            <v>RO</v>
          </cell>
          <cell r="B161" t="str">
            <v>Upper middle income</v>
          </cell>
          <cell r="C161" t="str">
            <v>UMIC</v>
          </cell>
        </row>
        <row r="162">
          <cell r="A162" t="str">
            <v>RU</v>
          </cell>
          <cell r="B162" t="str">
            <v>Upper middle income</v>
          </cell>
          <cell r="C162" t="str">
            <v>UMIC</v>
          </cell>
        </row>
        <row r="163">
          <cell r="A163" t="str">
            <v>RW</v>
          </cell>
          <cell r="B163" t="str">
            <v>Low income</v>
          </cell>
          <cell r="C163" t="str">
            <v>LIC</v>
          </cell>
        </row>
        <row r="164">
          <cell r="A164" t="str">
            <v>WS</v>
          </cell>
          <cell r="B164" t="str">
            <v>Upper middle income</v>
          </cell>
          <cell r="C164" t="str">
            <v>UMIC</v>
          </cell>
        </row>
        <row r="165">
          <cell r="A165" t="str">
            <v>SM</v>
          </cell>
          <cell r="B165" t="str">
            <v>High income</v>
          </cell>
          <cell r="C165" t="str">
            <v>HIC</v>
          </cell>
        </row>
        <row r="166">
          <cell r="A166" t="str">
            <v>ST</v>
          </cell>
          <cell r="B166" t="str">
            <v>Lower middle income</v>
          </cell>
          <cell r="C166" t="str">
            <v>LMIC</v>
          </cell>
        </row>
        <row r="167">
          <cell r="A167" t="str">
            <v>SA</v>
          </cell>
          <cell r="B167" t="str">
            <v>High income</v>
          </cell>
          <cell r="C167" t="str">
            <v>HIC</v>
          </cell>
        </row>
        <row r="168">
          <cell r="A168" t="str">
            <v>SN</v>
          </cell>
          <cell r="B168" t="str">
            <v>Low income</v>
          </cell>
          <cell r="C168" t="str">
            <v>LIC</v>
          </cell>
        </row>
        <row r="169">
          <cell r="A169" t="str">
            <v>RS</v>
          </cell>
          <cell r="B169" t="str">
            <v>Upper middle income</v>
          </cell>
          <cell r="C169" t="str">
            <v>UMIC</v>
          </cell>
        </row>
        <row r="170">
          <cell r="A170" t="str">
            <v>SC</v>
          </cell>
          <cell r="B170" t="str">
            <v>High income</v>
          </cell>
          <cell r="C170" t="str">
            <v>HIC</v>
          </cell>
        </row>
        <row r="171">
          <cell r="A171" t="str">
            <v>SL</v>
          </cell>
          <cell r="B171" t="str">
            <v>Low income</v>
          </cell>
          <cell r="C171" t="str">
            <v>LIC</v>
          </cell>
        </row>
        <row r="172">
          <cell r="A172" t="str">
            <v>SG</v>
          </cell>
          <cell r="B172" t="str">
            <v>High income</v>
          </cell>
          <cell r="C172" t="str">
            <v>HIC</v>
          </cell>
        </row>
        <row r="173">
          <cell r="A173" t="str">
            <v>SX</v>
          </cell>
          <cell r="B173" t="str">
            <v>High income</v>
          </cell>
          <cell r="C173" t="str">
            <v>HIC</v>
          </cell>
        </row>
        <row r="174">
          <cell r="A174" t="str">
            <v>SK</v>
          </cell>
          <cell r="B174" t="str">
            <v>High income</v>
          </cell>
          <cell r="C174" t="str">
            <v>HIC</v>
          </cell>
        </row>
        <row r="175">
          <cell r="A175" t="str">
            <v>SI</v>
          </cell>
          <cell r="B175" t="str">
            <v>High income</v>
          </cell>
          <cell r="C175" t="str">
            <v>HIC</v>
          </cell>
        </row>
        <row r="176">
          <cell r="A176" t="str">
            <v>SB</v>
          </cell>
          <cell r="B176" t="str">
            <v>Lower middle income</v>
          </cell>
          <cell r="C176" t="str">
            <v>LMIC</v>
          </cell>
        </row>
        <row r="177">
          <cell r="A177" t="str">
            <v>SO</v>
          </cell>
          <cell r="B177" t="str">
            <v>Low income</v>
          </cell>
          <cell r="C177" t="str">
            <v>LIC</v>
          </cell>
        </row>
        <row r="178">
          <cell r="A178" t="str">
            <v>ZA</v>
          </cell>
          <cell r="B178" t="str">
            <v>Upper middle income</v>
          </cell>
          <cell r="C178" t="str">
            <v>UMIC</v>
          </cell>
        </row>
        <row r="179">
          <cell r="A179" t="str">
            <v>SS</v>
          </cell>
          <cell r="B179" t="str">
            <v>Low income</v>
          </cell>
          <cell r="C179" t="str">
            <v>LIC</v>
          </cell>
        </row>
        <row r="180">
          <cell r="A180" t="str">
            <v>ES</v>
          </cell>
          <cell r="B180" t="str">
            <v>High income</v>
          </cell>
          <cell r="C180" t="str">
            <v>HIC</v>
          </cell>
        </row>
        <row r="181">
          <cell r="A181" t="str">
            <v>LK</v>
          </cell>
          <cell r="B181" t="str">
            <v>Lower middle income</v>
          </cell>
          <cell r="C181" t="str">
            <v>LMIC</v>
          </cell>
        </row>
        <row r="182">
          <cell r="A182" t="str">
            <v>KN</v>
          </cell>
          <cell r="B182" t="str">
            <v>High income</v>
          </cell>
          <cell r="C182" t="str">
            <v>HIC</v>
          </cell>
        </row>
        <row r="183">
          <cell r="A183" t="str">
            <v>LC</v>
          </cell>
          <cell r="B183" t="str">
            <v>Upper middle income</v>
          </cell>
          <cell r="C183" t="str">
            <v>UMIC</v>
          </cell>
        </row>
        <row r="184">
          <cell r="A184" t="str">
            <v>MF</v>
          </cell>
          <cell r="B184" t="str">
            <v>High income</v>
          </cell>
          <cell r="C184" t="str">
            <v>HIC</v>
          </cell>
        </row>
        <row r="185">
          <cell r="A185" t="str">
            <v>VC</v>
          </cell>
          <cell r="B185" t="str">
            <v>Upper middle income</v>
          </cell>
          <cell r="C185" t="str">
            <v>UMIC</v>
          </cell>
        </row>
        <row r="186">
          <cell r="A186" t="str">
            <v>SD</v>
          </cell>
          <cell r="B186" t="str">
            <v>Lower middle income</v>
          </cell>
          <cell r="C186" t="str">
            <v>LMIC</v>
          </cell>
        </row>
        <row r="187">
          <cell r="A187" t="str">
            <v>SR</v>
          </cell>
          <cell r="B187" t="str">
            <v>Upper middle income</v>
          </cell>
          <cell r="C187" t="str">
            <v>UMIC</v>
          </cell>
        </row>
        <row r="188">
          <cell r="A188" t="str">
            <v>SZ</v>
          </cell>
          <cell r="B188" t="str">
            <v>Lower middle income</v>
          </cell>
          <cell r="C188" t="str">
            <v>LMIC</v>
          </cell>
        </row>
        <row r="189">
          <cell r="A189" t="str">
            <v>SE</v>
          </cell>
          <cell r="B189" t="str">
            <v>High income</v>
          </cell>
          <cell r="C189" t="str">
            <v>HIC</v>
          </cell>
        </row>
        <row r="190">
          <cell r="A190" t="str">
            <v>CH</v>
          </cell>
          <cell r="B190" t="str">
            <v>High income</v>
          </cell>
          <cell r="C190" t="str">
            <v>HIC</v>
          </cell>
        </row>
        <row r="191">
          <cell r="A191" t="str">
            <v>SY</v>
          </cell>
          <cell r="B191" t="str">
            <v>Lower middle income</v>
          </cell>
          <cell r="C191" t="str">
            <v>LMIC</v>
          </cell>
        </row>
        <row r="192">
          <cell r="A192" t="str">
            <v>TW</v>
          </cell>
          <cell r="B192" t="str">
            <v>High income</v>
          </cell>
          <cell r="C192" t="str">
            <v>HIC</v>
          </cell>
        </row>
        <row r="193">
          <cell r="A193" t="str">
            <v>TJ</v>
          </cell>
          <cell r="B193" t="str">
            <v>Lower middle income</v>
          </cell>
          <cell r="C193" t="str">
            <v>LMIC</v>
          </cell>
        </row>
        <row r="194">
          <cell r="A194" t="str">
            <v>TZ</v>
          </cell>
          <cell r="B194" t="str">
            <v>Low income</v>
          </cell>
          <cell r="C194" t="str">
            <v>LIC</v>
          </cell>
        </row>
        <row r="195">
          <cell r="A195" t="str">
            <v>TH</v>
          </cell>
          <cell r="B195" t="str">
            <v>Upper middle income</v>
          </cell>
          <cell r="C195" t="str">
            <v>UMIC</v>
          </cell>
        </row>
        <row r="196">
          <cell r="A196" t="str">
            <v>TL</v>
          </cell>
          <cell r="B196" t="str">
            <v>Lower middle income</v>
          </cell>
          <cell r="C196" t="str">
            <v>LMIC</v>
          </cell>
        </row>
        <row r="197">
          <cell r="A197" t="str">
            <v>TG</v>
          </cell>
          <cell r="B197" t="str">
            <v>Low income</v>
          </cell>
          <cell r="C197" t="str">
            <v>LIC</v>
          </cell>
        </row>
        <row r="198">
          <cell r="A198" t="str">
            <v>TO</v>
          </cell>
          <cell r="B198" t="str">
            <v>Upper middle income</v>
          </cell>
          <cell r="C198" t="str">
            <v>UMIC</v>
          </cell>
        </row>
        <row r="199">
          <cell r="A199" t="str">
            <v>TT</v>
          </cell>
          <cell r="B199" t="str">
            <v>High income</v>
          </cell>
          <cell r="C199" t="str">
            <v>HIC</v>
          </cell>
        </row>
        <row r="200">
          <cell r="A200" t="str">
            <v>TN</v>
          </cell>
          <cell r="B200" t="str">
            <v>Lower middle income</v>
          </cell>
          <cell r="C200" t="str">
            <v>LMIC</v>
          </cell>
        </row>
        <row r="201">
          <cell r="A201" t="str">
            <v>TR</v>
          </cell>
          <cell r="B201" t="str">
            <v>Upper middle income</v>
          </cell>
          <cell r="C201" t="str">
            <v>UMIC</v>
          </cell>
        </row>
        <row r="202">
          <cell r="A202" t="str">
            <v>TM</v>
          </cell>
          <cell r="B202" t="str">
            <v>Upper middle income</v>
          </cell>
          <cell r="C202" t="str">
            <v>UMIC</v>
          </cell>
        </row>
        <row r="203">
          <cell r="A203" t="str">
            <v>TC</v>
          </cell>
          <cell r="B203" t="str">
            <v>High income</v>
          </cell>
          <cell r="C203" t="str">
            <v>HIC</v>
          </cell>
        </row>
        <row r="204">
          <cell r="A204" t="str">
            <v>TV</v>
          </cell>
          <cell r="B204" t="str">
            <v>Upper middle income</v>
          </cell>
          <cell r="C204" t="str">
            <v>UMIC</v>
          </cell>
        </row>
        <row r="205">
          <cell r="A205" t="str">
            <v>UG</v>
          </cell>
          <cell r="B205" t="str">
            <v>Low income</v>
          </cell>
          <cell r="C205" t="str">
            <v>LIC</v>
          </cell>
        </row>
        <row r="206">
          <cell r="A206" t="str">
            <v>UA</v>
          </cell>
          <cell r="B206" t="str">
            <v>Lower middle income</v>
          </cell>
          <cell r="C206" t="str">
            <v>LMIC</v>
          </cell>
        </row>
        <row r="207">
          <cell r="A207" t="str">
            <v>AE</v>
          </cell>
          <cell r="B207" t="str">
            <v>High income</v>
          </cell>
          <cell r="C207" t="str">
            <v>HIC</v>
          </cell>
        </row>
        <row r="208">
          <cell r="A208" t="str">
            <v>GB</v>
          </cell>
          <cell r="B208" t="str">
            <v>High income</v>
          </cell>
          <cell r="C208" t="str">
            <v>HIC</v>
          </cell>
        </row>
        <row r="209">
          <cell r="A209" t="str">
            <v>US</v>
          </cell>
          <cell r="B209" t="str">
            <v>High income</v>
          </cell>
          <cell r="C209" t="str">
            <v>HIC</v>
          </cell>
        </row>
        <row r="210">
          <cell r="A210" t="str">
            <v>UY</v>
          </cell>
          <cell r="B210" t="str">
            <v>High income</v>
          </cell>
          <cell r="C210" t="str">
            <v>HIC</v>
          </cell>
        </row>
        <row r="211">
          <cell r="A211" t="str">
            <v>UZ</v>
          </cell>
          <cell r="B211" t="str">
            <v>Lower middle income</v>
          </cell>
          <cell r="C211" t="str">
            <v>LMIC</v>
          </cell>
        </row>
        <row r="212">
          <cell r="A212" t="str">
            <v>VU</v>
          </cell>
          <cell r="B212" t="str">
            <v>Lower middle income</v>
          </cell>
          <cell r="C212" t="str">
            <v>LMIC</v>
          </cell>
        </row>
        <row r="213">
          <cell r="A213" t="str">
            <v>VE</v>
          </cell>
          <cell r="B213" t="str">
            <v>Upper middle income</v>
          </cell>
          <cell r="C213" t="str">
            <v>UMIC</v>
          </cell>
        </row>
        <row r="214">
          <cell r="A214" t="str">
            <v>VN</v>
          </cell>
          <cell r="B214" t="str">
            <v>Lower middle income</v>
          </cell>
          <cell r="C214" t="str">
            <v>LMIC</v>
          </cell>
        </row>
        <row r="215">
          <cell r="A215" t="str">
            <v>VI</v>
          </cell>
          <cell r="B215" t="str">
            <v>High income</v>
          </cell>
          <cell r="C215" t="str">
            <v>HIC</v>
          </cell>
        </row>
        <row r="216">
          <cell r="A216" t="str">
            <v>PS</v>
          </cell>
          <cell r="B216" t="str">
            <v>Lower middle income</v>
          </cell>
          <cell r="C216" t="str">
            <v>LMIC</v>
          </cell>
        </row>
        <row r="217">
          <cell r="A217" t="str">
            <v>YE</v>
          </cell>
          <cell r="B217" t="str">
            <v>Lower middle income</v>
          </cell>
          <cell r="C217" t="str">
            <v>LMIC</v>
          </cell>
        </row>
        <row r="218">
          <cell r="A218" t="str">
            <v>ZM</v>
          </cell>
          <cell r="B218" t="str">
            <v>Lower middle income</v>
          </cell>
          <cell r="C218" t="str">
            <v>LMIC</v>
          </cell>
        </row>
        <row r="219">
          <cell r="A219" t="str">
            <v>ZW</v>
          </cell>
          <cell r="B219" t="str">
            <v>Low income</v>
          </cell>
          <cell r="C219" t="str">
            <v>LIC</v>
          </cell>
        </row>
      </sheetData>
      <sheetData sheetId="5">
        <row r="1">
          <cell r="B1" t="str">
            <v>AF</v>
          </cell>
          <cell r="C1" t="str">
            <v>LDC</v>
          </cell>
        </row>
        <row r="2">
          <cell r="B2" t="str">
            <v>AO</v>
          </cell>
          <cell r="C2" t="str">
            <v>LDC</v>
          </cell>
        </row>
        <row r="3">
          <cell r="B3" t="str">
            <v>BD</v>
          </cell>
          <cell r="C3" t="str">
            <v>LDC</v>
          </cell>
        </row>
        <row r="4">
          <cell r="B4" t="str">
            <v>BJ</v>
          </cell>
          <cell r="C4" t="str">
            <v>LDC</v>
          </cell>
        </row>
        <row r="5">
          <cell r="B5" t="str">
            <v>BT</v>
          </cell>
          <cell r="C5" t="str">
            <v>LDC</v>
          </cell>
        </row>
        <row r="6">
          <cell r="B6" t="str">
            <v>BF</v>
          </cell>
          <cell r="C6" t="str">
            <v>LDC</v>
          </cell>
        </row>
        <row r="7">
          <cell r="B7" t="str">
            <v>BI</v>
          </cell>
          <cell r="C7" t="str">
            <v>LDC</v>
          </cell>
        </row>
        <row r="8">
          <cell r="B8" t="str">
            <v>KH</v>
          </cell>
          <cell r="C8" t="str">
            <v>LDC</v>
          </cell>
        </row>
        <row r="9">
          <cell r="B9" t="str">
            <v>CF</v>
          </cell>
          <cell r="C9" t="str">
            <v>LDC</v>
          </cell>
        </row>
        <row r="10">
          <cell r="B10" t="str">
            <v>TD</v>
          </cell>
          <cell r="C10" t="str">
            <v>LDC</v>
          </cell>
        </row>
        <row r="11">
          <cell r="B11" t="str">
            <v>KM</v>
          </cell>
          <cell r="C11" t="str">
            <v>LDC</v>
          </cell>
        </row>
        <row r="12">
          <cell r="B12" t="str">
            <v>CD</v>
          </cell>
          <cell r="C12" t="str">
            <v>LDC</v>
          </cell>
        </row>
        <row r="13">
          <cell r="B13" t="str">
            <v>DJ</v>
          </cell>
          <cell r="C13" t="str">
            <v>LDC</v>
          </cell>
        </row>
        <row r="14">
          <cell r="B14" t="str">
            <v>ER</v>
          </cell>
          <cell r="C14" t="str">
            <v>LDC</v>
          </cell>
        </row>
        <row r="15">
          <cell r="B15" t="str">
            <v>ET</v>
          </cell>
          <cell r="C15" t="str">
            <v>LDC</v>
          </cell>
        </row>
        <row r="16">
          <cell r="B16" t="str">
            <v>GM</v>
          </cell>
          <cell r="C16" t="str">
            <v>LDC</v>
          </cell>
        </row>
        <row r="17">
          <cell r="B17" t="str">
            <v>GN</v>
          </cell>
          <cell r="C17" t="str">
            <v>LDC</v>
          </cell>
        </row>
        <row r="18">
          <cell r="B18" t="str">
            <v>GW</v>
          </cell>
          <cell r="C18" t="str">
            <v>LDC</v>
          </cell>
        </row>
        <row r="19">
          <cell r="B19" t="str">
            <v>HT</v>
          </cell>
          <cell r="C19" t="str">
            <v>LDC</v>
          </cell>
        </row>
        <row r="20">
          <cell r="B20" t="str">
            <v>KI</v>
          </cell>
          <cell r="C20" t="str">
            <v>LDC</v>
          </cell>
        </row>
        <row r="21">
          <cell r="B21" t="e">
            <v>#N/A</v>
          </cell>
          <cell r="C21" t="str">
            <v>LDC</v>
          </cell>
        </row>
        <row r="22">
          <cell r="B22" t="str">
            <v>LS</v>
          </cell>
          <cell r="C22" t="str">
            <v>LDC</v>
          </cell>
        </row>
        <row r="23">
          <cell r="B23" t="str">
            <v>LR</v>
          </cell>
          <cell r="C23" t="str">
            <v>LDC</v>
          </cell>
        </row>
        <row r="24">
          <cell r="B24" t="str">
            <v>MG</v>
          </cell>
          <cell r="C24" t="str">
            <v>LDC</v>
          </cell>
        </row>
        <row r="25">
          <cell r="B25" t="str">
            <v>MW</v>
          </cell>
          <cell r="C25" t="str">
            <v>LDC</v>
          </cell>
        </row>
        <row r="26">
          <cell r="B26" t="str">
            <v>ML</v>
          </cell>
          <cell r="C26" t="str">
            <v>LDC</v>
          </cell>
        </row>
        <row r="27">
          <cell r="B27" t="str">
            <v>MR</v>
          </cell>
          <cell r="C27" t="str">
            <v>LDC</v>
          </cell>
        </row>
        <row r="28">
          <cell r="B28" t="str">
            <v>MZ</v>
          </cell>
          <cell r="C28" t="str">
            <v>LDC</v>
          </cell>
        </row>
        <row r="29">
          <cell r="B29" t="str">
            <v>MM</v>
          </cell>
          <cell r="C29" t="str">
            <v>LDC</v>
          </cell>
        </row>
        <row r="30">
          <cell r="B30" t="str">
            <v>NP</v>
          </cell>
          <cell r="C30" t="str">
            <v>LDC</v>
          </cell>
        </row>
        <row r="31">
          <cell r="B31" t="str">
            <v>NE</v>
          </cell>
          <cell r="C31" t="str">
            <v>LDC</v>
          </cell>
        </row>
        <row r="32">
          <cell r="B32" t="str">
            <v>RW</v>
          </cell>
          <cell r="C32" t="str">
            <v>LDC</v>
          </cell>
        </row>
        <row r="33">
          <cell r="B33" t="str">
            <v>ST</v>
          </cell>
          <cell r="C33" t="str">
            <v>LDC</v>
          </cell>
        </row>
        <row r="34">
          <cell r="B34" t="str">
            <v>SN</v>
          </cell>
          <cell r="C34" t="str">
            <v>LDC</v>
          </cell>
        </row>
        <row r="35">
          <cell r="B35" t="str">
            <v>SL</v>
          </cell>
          <cell r="C35" t="str">
            <v>LDC</v>
          </cell>
        </row>
        <row r="36">
          <cell r="B36" t="str">
            <v>SB</v>
          </cell>
          <cell r="C36" t="str">
            <v>LDC</v>
          </cell>
        </row>
        <row r="37">
          <cell r="B37" t="str">
            <v>SO</v>
          </cell>
          <cell r="C37" t="str">
            <v>LDC</v>
          </cell>
        </row>
        <row r="38">
          <cell r="B38" t="str">
            <v>SS</v>
          </cell>
          <cell r="C38" t="str">
            <v>LDC</v>
          </cell>
        </row>
        <row r="39">
          <cell r="B39" t="str">
            <v>SD</v>
          </cell>
          <cell r="C39" t="str">
            <v>LDC</v>
          </cell>
        </row>
        <row r="40">
          <cell r="B40" t="str">
            <v>TL</v>
          </cell>
          <cell r="C40" t="str">
            <v>LDC</v>
          </cell>
        </row>
        <row r="41">
          <cell r="B41" t="str">
            <v>TG</v>
          </cell>
          <cell r="C41" t="str">
            <v>LDC</v>
          </cell>
        </row>
        <row r="42">
          <cell r="B42" t="str">
            <v>TV</v>
          </cell>
          <cell r="C42" t="str">
            <v>LDC</v>
          </cell>
        </row>
        <row r="43">
          <cell r="B43" t="str">
            <v>UG</v>
          </cell>
          <cell r="C43" t="str">
            <v>LDC</v>
          </cell>
        </row>
        <row r="44">
          <cell r="B44" t="str">
            <v>TZ</v>
          </cell>
          <cell r="C44" t="str">
            <v>LDC</v>
          </cell>
        </row>
        <row r="45">
          <cell r="B45" t="str">
            <v>VU</v>
          </cell>
          <cell r="C45" t="str">
            <v>LDC</v>
          </cell>
        </row>
        <row r="46">
          <cell r="B46" t="str">
            <v>YE</v>
          </cell>
          <cell r="C46" t="str">
            <v>LDC</v>
          </cell>
        </row>
        <row r="47">
          <cell r="B47" t="str">
            <v>ZM</v>
          </cell>
          <cell r="C47" t="str">
            <v>LDC</v>
          </cell>
        </row>
      </sheetData>
      <sheetData sheetId="6">
        <row r="1">
          <cell r="B1" t="str">
            <v>CV</v>
          </cell>
          <cell r="C1" t="str">
            <v>SIDS</v>
          </cell>
        </row>
        <row r="2">
          <cell r="B2" t="str">
            <v>KM</v>
          </cell>
          <cell r="C2" t="str">
            <v>SIDS</v>
          </cell>
        </row>
        <row r="3">
          <cell r="B3" t="str">
            <v>GW</v>
          </cell>
          <cell r="C3" t="str">
            <v>SIDS</v>
          </cell>
        </row>
        <row r="4">
          <cell r="B4" t="str">
            <v>MV</v>
          </cell>
          <cell r="C4" t="str">
            <v>SIDS</v>
          </cell>
        </row>
        <row r="5">
          <cell r="B5" t="str">
            <v>MU</v>
          </cell>
          <cell r="C5" t="str">
            <v>SIDS</v>
          </cell>
        </row>
        <row r="6">
          <cell r="B6" t="str">
            <v>ST</v>
          </cell>
          <cell r="C6" t="str">
            <v>SIDS</v>
          </cell>
        </row>
        <row r="7">
          <cell r="B7" t="str">
            <v>SC</v>
          </cell>
          <cell r="C7" t="str">
            <v>SIDS</v>
          </cell>
        </row>
        <row r="8">
          <cell r="B8" t="str">
            <v>SG</v>
          </cell>
          <cell r="C8" t="str">
            <v>SIDS</v>
          </cell>
        </row>
        <row r="9">
          <cell r="B9" t="str">
            <v>AG</v>
          </cell>
          <cell r="C9" t="str">
            <v>SIDS</v>
          </cell>
        </row>
        <row r="10">
          <cell r="B10" t="str">
            <v>BS</v>
          </cell>
          <cell r="C10" t="str">
            <v>SIDS</v>
          </cell>
        </row>
        <row r="11">
          <cell r="B11" t="str">
            <v>BB</v>
          </cell>
          <cell r="C11" t="str">
            <v>SIDS</v>
          </cell>
        </row>
        <row r="12">
          <cell r="B12" t="str">
            <v>BZ</v>
          </cell>
          <cell r="C12" t="str">
            <v>SIDS</v>
          </cell>
        </row>
        <row r="13">
          <cell r="B13" t="str">
            <v>CU</v>
          </cell>
          <cell r="C13" t="str">
            <v>SIDS</v>
          </cell>
        </row>
        <row r="14">
          <cell r="B14" t="str">
            <v>DM</v>
          </cell>
          <cell r="C14" t="str">
            <v>SIDS</v>
          </cell>
        </row>
        <row r="15">
          <cell r="B15" t="str">
            <v>DO</v>
          </cell>
          <cell r="C15" t="str">
            <v>SIDS</v>
          </cell>
        </row>
        <row r="16">
          <cell r="B16" t="str">
            <v>GD</v>
          </cell>
          <cell r="C16" t="str">
            <v>SIDS</v>
          </cell>
        </row>
        <row r="17">
          <cell r="B17" t="str">
            <v>GY</v>
          </cell>
          <cell r="C17" t="str">
            <v>SIDS</v>
          </cell>
        </row>
        <row r="18">
          <cell r="B18" t="str">
            <v>HT</v>
          </cell>
          <cell r="C18" t="str">
            <v>SIDS</v>
          </cell>
        </row>
        <row r="19">
          <cell r="B19" t="str">
            <v>JM</v>
          </cell>
          <cell r="C19" t="str">
            <v>SIDS</v>
          </cell>
        </row>
        <row r="20">
          <cell r="B20" t="str">
            <v>KN</v>
          </cell>
          <cell r="C20" t="str">
            <v>SIDS</v>
          </cell>
        </row>
        <row r="21">
          <cell r="B21" t="str">
            <v>LC</v>
          </cell>
          <cell r="C21" t="str">
            <v>SIDS</v>
          </cell>
        </row>
        <row r="22">
          <cell r="B22" t="str">
            <v>VC</v>
          </cell>
          <cell r="C22" t="str">
            <v>SIDS</v>
          </cell>
        </row>
        <row r="23">
          <cell r="B23" t="str">
            <v>SR</v>
          </cell>
          <cell r="C23" t="str">
            <v>SIDS</v>
          </cell>
        </row>
        <row r="24">
          <cell r="B24" t="str">
            <v>TT</v>
          </cell>
          <cell r="C24" t="str">
            <v>SIDS</v>
          </cell>
        </row>
        <row r="25">
          <cell r="B25" t="str">
            <v>FJ</v>
          </cell>
          <cell r="C25" t="str">
            <v>SIDS</v>
          </cell>
        </row>
        <row r="26">
          <cell r="B26" t="str">
            <v>KI</v>
          </cell>
          <cell r="C26" t="str">
            <v>SIDS</v>
          </cell>
        </row>
        <row r="27">
          <cell r="B27" t="str">
            <v>MH</v>
          </cell>
          <cell r="C27" t="str">
            <v>SIDS</v>
          </cell>
        </row>
        <row r="28">
          <cell r="B28" t="str">
            <v>FM</v>
          </cell>
          <cell r="C28" t="str">
            <v>SIDS</v>
          </cell>
        </row>
        <row r="29">
          <cell r="B29" t="str">
            <v>NR</v>
          </cell>
          <cell r="C29" t="str">
            <v>SIDS</v>
          </cell>
        </row>
        <row r="30">
          <cell r="B30" t="str">
            <v>PW</v>
          </cell>
          <cell r="C30" t="str">
            <v>SIDS</v>
          </cell>
        </row>
        <row r="31">
          <cell r="B31" t="str">
            <v>PG</v>
          </cell>
          <cell r="C31" t="str">
            <v>SIDS</v>
          </cell>
        </row>
        <row r="32">
          <cell r="B32" t="str">
            <v>WS</v>
          </cell>
          <cell r="C32" t="str">
            <v>SIDS</v>
          </cell>
        </row>
        <row r="33">
          <cell r="B33" t="str">
            <v>SB</v>
          </cell>
          <cell r="C33" t="str">
            <v>SIDS</v>
          </cell>
        </row>
        <row r="34">
          <cell r="B34" t="str">
            <v>TL</v>
          </cell>
          <cell r="C34" t="str">
            <v>SIDS</v>
          </cell>
        </row>
        <row r="35">
          <cell r="B35" t="str">
            <v>TO</v>
          </cell>
          <cell r="C35" t="str">
            <v>SIDS</v>
          </cell>
        </row>
        <row r="36">
          <cell r="B36" t="str">
            <v>TV</v>
          </cell>
          <cell r="C36" t="str">
            <v>SIDS</v>
          </cell>
        </row>
        <row r="37">
          <cell r="B37" t="str">
            <v>VU</v>
          </cell>
          <cell r="C37" t="str">
            <v>SIDS</v>
          </cell>
        </row>
        <row r="38">
          <cell r="B38" t="str">
            <v>AS</v>
          </cell>
          <cell r="C38" t="str">
            <v>SIDS</v>
          </cell>
        </row>
        <row r="39">
          <cell r="B39" t="str">
            <v>AI</v>
          </cell>
          <cell r="C39" t="str">
            <v>SIDS</v>
          </cell>
        </row>
        <row r="40">
          <cell r="B40" t="str">
            <v>AW</v>
          </cell>
          <cell r="C40" t="str">
            <v>SIDS</v>
          </cell>
        </row>
        <row r="41">
          <cell r="B41" t="str">
            <v>BM</v>
          </cell>
          <cell r="C41" t="str">
            <v>SIDS</v>
          </cell>
        </row>
        <row r="42">
          <cell r="B42" t="str">
            <v>VG</v>
          </cell>
          <cell r="C42" t="str">
            <v>SIDS</v>
          </cell>
        </row>
        <row r="43">
          <cell r="B43" t="str">
            <v>KY</v>
          </cell>
          <cell r="C43" t="str">
            <v>SIDS</v>
          </cell>
        </row>
        <row r="44">
          <cell r="B44" t="e">
            <v>#N/A</v>
          </cell>
          <cell r="C44" t="str">
            <v>SIDS</v>
          </cell>
        </row>
        <row r="45">
          <cell r="B45" t="str">
            <v>CK</v>
          </cell>
          <cell r="C45" t="str">
            <v>SIDS</v>
          </cell>
        </row>
        <row r="46">
          <cell r="B46" t="str">
            <v>CW</v>
          </cell>
          <cell r="C46" t="str">
            <v>SIDS</v>
          </cell>
        </row>
        <row r="47">
          <cell r="B47" t="str">
            <v>PF</v>
          </cell>
          <cell r="C47" t="str">
            <v>SIDS</v>
          </cell>
        </row>
        <row r="48">
          <cell r="B48" t="str">
            <v>GP</v>
          </cell>
          <cell r="C48" t="str">
            <v>SIDS</v>
          </cell>
        </row>
        <row r="49">
          <cell r="B49" t="str">
            <v>GU</v>
          </cell>
          <cell r="C49" t="str">
            <v>SIDS</v>
          </cell>
        </row>
        <row r="50">
          <cell r="B50" t="str">
            <v>MQ</v>
          </cell>
          <cell r="C50" t="str">
            <v>SIDS</v>
          </cell>
        </row>
        <row r="51">
          <cell r="B51" t="str">
            <v>MS</v>
          </cell>
          <cell r="C51" t="str">
            <v>SIDS</v>
          </cell>
        </row>
        <row r="52">
          <cell r="B52" t="str">
            <v>NC</v>
          </cell>
          <cell r="C52" t="str">
            <v>SIDS</v>
          </cell>
        </row>
        <row r="53">
          <cell r="B53" t="str">
            <v>NU</v>
          </cell>
          <cell r="C53" t="str">
            <v>SIDS</v>
          </cell>
        </row>
        <row r="54">
          <cell r="B54" t="str">
            <v>PR</v>
          </cell>
          <cell r="C54" t="str">
            <v>SIDS</v>
          </cell>
        </row>
        <row r="55">
          <cell r="B55" t="str">
            <v>SX</v>
          </cell>
          <cell r="C55" t="str">
            <v>SIDS</v>
          </cell>
        </row>
        <row r="56">
          <cell r="B56" t="str">
            <v>TC</v>
          </cell>
          <cell r="C56" t="str">
            <v>SIDS</v>
          </cell>
        </row>
        <row r="57">
          <cell r="B57" t="str">
            <v>VI</v>
          </cell>
          <cell r="C57" t="str">
            <v>SIDS</v>
          </cell>
        </row>
      </sheetData>
      <sheetData sheetId="7">
        <row r="1">
          <cell r="A1" t="str">
            <v>AF</v>
          </cell>
          <cell r="B1" t="str">
            <v>Afghanistan</v>
          </cell>
          <cell r="C1" t="str">
            <v>Extremely fragile</v>
          </cell>
        </row>
        <row r="2">
          <cell r="A2" t="str">
            <v>BI</v>
          </cell>
          <cell r="B2" t="str">
            <v>Burundi</v>
          </cell>
          <cell r="C2" t="str">
            <v>Extremely fragile</v>
          </cell>
        </row>
        <row r="3">
          <cell r="A3" t="str">
            <v>CF</v>
          </cell>
          <cell r="B3" t="str">
            <v>Central African Republic</v>
          </cell>
          <cell r="C3" t="str">
            <v>Extremely fragile</v>
          </cell>
        </row>
        <row r="4">
          <cell r="A4" t="str">
            <v>TD</v>
          </cell>
          <cell r="B4" t="str">
            <v>Chad</v>
          </cell>
          <cell r="C4" t="str">
            <v>Extremely fragile</v>
          </cell>
        </row>
        <row r="5">
          <cell r="A5" t="str">
            <v>CD</v>
          </cell>
          <cell r="B5" t="str">
            <v>Democratic Republic of the Congo</v>
          </cell>
          <cell r="C5" t="str">
            <v>Extremely fragile</v>
          </cell>
        </row>
        <row r="6">
          <cell r="A6" t="str">
            <v>ER</v>
          </cell>
          <cell r="B6" t="str">
            <v>Eritrea</v>
          </cell>
          <cell r="C6" t="str">
            <v>Extremely fragile</v>
          </cell>
        </row>
        <row r="7">
          <cell r="A7" t="str">
            <v>ET</v>
          </cell>
          <cell r="B7" t="str">
            <v>Ethiopia</v>
          </cell>
          <cell r="C7" t="str">
            <v>Extremely fragile</v>
          </cell>
        </row>
        <row r="8">
          <cell r="A8" t="str">
            <v>HT</v>
          </cell>
          <cell r="B8" t="str">
            <v>Haiti</v>
          </cell>
          <cell r="C8" t="str">
            <v>Extremely fragile</v>
          </cell>
        </row>
        <row r="9">
          <cell r="A9" t="str">
            <v>IQ</v>
          </cell>
          <cell r="B9" t="str">
            <v>Iraq</v>
          </cell>
          <cell r="C9" t="str">
            <v>Extremely fragile</v>
          </cell>
        </row>
        <row r="10">
          <cell r="A10" t="str">
            <v>ML</v>
          </cell>
          <cell r="B10" t="str">
            <v>Mali</v>
          </cell>
          <cell r="C10" t="str">
            <v>Extremely fragile</v>
          </cell>
        </row>
        <row r="11">
          <cell r="A11" t="str">
            <v>SO</v>
          </cell>
          <cell r="B11" t="str">
            <v>Somalia</v>
          </cell>
          <cell r="C11" t="str">
            <v>Extremely fragile</v>
          </cell>
        </row>
        <row r="12">
          <cell r="A12" t="str">
            <v>SS</v>
          </cell>
          <cell r="B12" t="str">
            <v>South Sudan</v>
          </cell>
          <cell r="C12" t="str">
            <v>Extremely fragile</v>
          </cell>
        </row>
        <row r="13">
          <cell r="A13" t="str">
            <v>SD</v>
          </cell>
          <cell r="B13" t="str">
            <v>Sudan</v>
          </cell>
          <cell r="C13" t="str">
            <v>Extremely fragile</v>
          </cell>
        </row>
        <row r="14">
          <cell r="A14" t="str">
            <v>SY</v>
          </cell>
          <cell r="B14" t="str">
            <v>Syria</v>
          </cell>
          <cell r="C14" t="str">
            <v>Extremely fragile</v>
          </cell>
        </row>
        <row r="15">
          <cell r="A15" t="str">
            <v>YE</v>
          </cell>
          <cell r="B15" t="str">
            <v>Yemen</v>
          </cell>
          <cell r="C15" t="str">
            <v>Extremely fragile</v>
          </cell>
        </row>
        <row r="16">
          <cell r="A16" t="str">
            <v>AO</v>
          </cell>
          <cell r="B16" t="str">
            <v>Angola</v>
          </cell>
          <cell r="C16" t="str">
            <v>Fragile</v>
          </cell>
        </row>
        <row r="17">
          <cell r="A17" t="str">
            <v>BD</v>
          </cell>
          <cell r="B17" t="str">
            <v>Bangladesh</v>
          </cell>
          <cell r="C17" t="str">
            <v>Fragile</v>
          </cell>
        </row>
        <row r="18">
          <cell r="A18" t="str">
            <v>BF</v>
          </cell>
          <cell r="B18" t="str">
            <v>Burkina Faso</v>
          </cell>
          <cell r="C18" t="str">
            <v>Fragile</v>
          </cell>
        </row>
        <row r="19">
          <cell r="A19" t="str">
            <v>KH</v>
          </cell>
          <cell r="B19" t="str">
            <v>Cambodia</v>
          </cell>
          <cell r="C19" t="str">
            <v>Fragile</v>
          </cell>
        </row>
        <row r="20">
          <cell r="A20" t="str">
            <v>CM</v>
          </cell>
          <cell r="B20" t="str">
            <v>Cameroon</v>
          </cell>
          <cell r="C20" t="str">
            <v>Fragile</v>
          </cell>
        </row>
        <row r="21">
          <cell r="A21" t="str">
            <v>KM</v>
          </cell>
          <cell r="B21" t="str">
            <v>Comoros</v>
          </cell>
          <cell r="C21" t="str">
            <v>Fragile</v>
          </cell>
        </row>
        <row r="22">
          <cell r="A22" t="str">
            <v>CG</v>
          </cell>
          <cell r="B22" t="str">
            <v>Congo</v>
          </cell>
          <cell r="C22" t="str">
            <v>Fragile</v>
          </cell>
        </row>
        <row r="23">
          <cell r="A23" t="str">
            <v>CI</v>
          </cell>
          <cell r="B23" t="str">
            <v>Côte d'Ivoire</v>
          </cell>
          <cell r="C23" t="str">
            <v>Fragile</v>
          </cell>
        </row>
        <row r="24">
          <cell r="A24" t="str">
            <v>EG</v>
          </cell>
          <cell r="B24" t="str">
            <v>Egypt</v>
          </cell>
          <cell r="C24" t="str">
            <v>Fragile</v>
          </cell>
        </row>
        <row r="25">
          <cell r="A25" t="str">
            <v>GM</v>
          </cell>
          <cell r="B25" t="str">
            <v>Gambia</v>
          </cell>
          <cell r="C25" t="str">
            <v>Fragile</v>
          </cell>
        </row>
        <row r="26">
          <cell r="A26" t="str">
            <v>GT</v>
          </cell>
          <cell r="B26" t="str">
            <v>Guatemala</v>
          </cell>
          <cell r="C26" t="str">
            <v>Fragile</v>
          </cell>
        </row>
        <row r="27">
          <cell r="A27" t="str">
            <v>GN</v>
          </cell>
          <cell r="B27" t="str">
            <v>Guinea</v>
          </cell>
          <cell r="C27" t="str">
            <v>Fragile</v>
          </cell>
        </row>
        <row r="28">
          <cell r="A28" t="str">
            <v>GW</v>
          </cell>
          <cell r="B28" t="str">
            <v>Guinea-Bissau</v>
          </cell>
          <cell r="C28" t="str">
            <v>Fragile</v>
          </cell>
        </row>
        <row r="29">
          <cell r="A29" t="str">
            <v>HN</v>
          </cell>
          <cell r="B29" t="str">
            <v>Honduras</v>
          </cell>
          <cell r="C29" t="str">
            <v>Fragile</v>
          </cell>
        </row>
        <row r="30">
          <cell r="A30" t="str">
            <v>KE</v>
          </cell>
          <cell r="B30" t="str">
            <v>Kenya</v>
          </cell>
          <cell r="C30" t="str">
            <v>Fragile</v>
          </cell>
        </row>
        <row r="31">
          <cell r="A31" t="str">
            <v>KP</v>
          </cell>
          <cell r="B31" t="str">
            <v>Democratic People's Republic of Korea</v>
          </cell>
          <cell r="C31" t="str">
            <v>Fragile</v>
          </cell>
        </row>
        <row r="32">
          <cell r="A32" t="str">
            <v>LA</v>
          </cell>
          <cell r="B32" t="str">
            <v>Lao PDR</v>
          </cell>
          <cell r="C32" t="str">
            <v>Fragile</v>
          </cell>
        </row>
        <row r="33">
          <cell r="A33" t="str">
            <v>LS</v>
          </cell>
          <cell r="B33" t="str">
            <v>Lesotho</v>
          </cell>
          <cell r="C33" t="str">
            <v>Fragile</v>
          </cell>
        </row>
        <row r="34">
          <cell r="A34" t="str">
            <v>LR</v>
          </cell>
          <cell r="B34" t="str">
            <v>Liberia</v>
          </cell>
          <cell r="C34" t="str">
            <v>Fragile</v>
          </cell>
        </row>
        <row r="35">
          <cell r="A35" t="str">
            <v>LY</v>
          </cell>
          <cell r="B35" t="str">
            <v>Libya</v>
          </cell>
          <cell r="C35" t="str">
            <v>Fragile</v>
          </cell>
        </row>
        <row r="36">
          <cell r="A36" t="str">
            <v>MG</v>
          </cell>
          <cell r="B36" t="str">
            <v>Madagascar</v>
          </cell>
          <cell r="C36" t="str">
            <v>Fragile</v>
          </cell>
        </row>
        <row r="37">
          <cell r="A37" t="str">
            <v>MW</v>
          </cell>
          <cell r="B37" t="str">
            <v>Malawi</v>
          </cell>
          <cell r="C37" t="str">
            <v>Fragile</v>
          </cell>
        </row>
        <row r="38">
          <cell r="A38" t="str">
            <v>MR</v>
          </cell>
          <cell r="B38" t="str">
            <v>Mauritania</v>
          </cell>
          <cell r="C38" t="str">
            <v>Fragile</v>
          </cell>
        </row>
        <row r="39">
          <cell r="A39" t="str">
            <v>MZ</v>
          </cell>
          <cell r="B39" t="str">
            <v>Mozambique</v>
          </cell>
          <cell r="C39" t="str">
            <v>Fragile</v>
          </cell>
        </row>
        <row r="40">
          <cell r="A40" t="str">
            <v>MM</v>
          </cell>
          <cell r="B40" t="str">
            <v>Myanmar</v>
          </cell>
          <cell r="C40" t="str">
            <v>Fragile</v>
          </cell>
        </row>
        <row r="41">
          <cell r="A41" t="str">
            <v>NE</v>
          </cell>
          <cell r="B41" t="str">
            <v>Niger</v>
          </cell>
          <cell r="C41" t="str">
            <v>Fragile</v>
          </cell>
        </row>
        <row r="42">
          <cell r="A42" t="str">
            <v>NG</v>
          </cell>
          <cell r="B42" t="str">
            <v>Nigeria</v>
          </cell>
          <cell r="C42" t="str">
            <v>Fragile</v>
          </cell>
        </row>
        <row r="43">
          <cell r="A43" t="str">
            <v>PK</v>
          </cell>
          <cell r="B43" t="str">
            <v>Pakistan</v>
          </cell>
          <cell r="C43" t="str">
            <v>Fragile</v>
          </cell>
        </row>
        <row r="44">
          <cell r="A44" t="str">
            <v>PG</v>
          </cell>
          <cell r="B44" t="str">
            <v>Papua New Guinea</v>
          </cell>
          <cell r="C44" t="str">
            <v>Fragile</v>
          </cell>
        </row>
        <row r="45">
          <cell r="A45" t="str">
            <v>RW</v>
          </cell>
          <cell r="B45" t="str">
            <v>Rwanda</v>
          </cell>
          <cell r="C45" t="str">
            <v>Fragile</v>
          </cell>
        </row>
        <row r="46">
          <cell r="A46" t="str">
            <v>SL</v>
          </cell>
          <cell r="B46" t="str">
            <v>Sierra Leone</v>
          </cell>
          <cell r="C46" t="str">
            <v>Fragile</v>
          </cell>
        </row>
        <row r="47">
          <cell r="A47" t="str">
            <v>SB</v>
          </cell>
          <cell r="B47" t="str">
            <v>Solomon Islands</v>
          </cell>
          <cell r="C47" t="str">
            <v>Fragile</v>
          </cell>
        </row>
        <row r="48">
          <cell r="A48" t="str">
            <v>SZ</v>
          </cell>
          <cell r="B48" t="str">
            <v>Swaziland</v>
          </cell>
          <cell r="C48" t="str">
            <v>Fragile</v>
          </cell>
        </row>
        <row r="49">
          <cell r="A49" t="str">
            <v>TJ</v>
          </cell>
          <cell r="B49" t="str">
            <v>Tajikistan</v>
          </cell>
          <cell r="C49" t="str">
            <v>Fragile</v>
          </cell>
        </row>
        <row r="50">
          <cell r="A50" t="str">
            <v>TZ</v>
          </cell>
          <cell r="B50" t="str">
            <v>Tanzania</v>
          </cell>
          <cell r="C50" t="str">
            <v>Fragile</v>
          </cell>
        </row>
        <row r="51">
          <cell r="A51" t="str">
            <v>TL</v>
          </cell>
          <cell r="B51" t="str">
            <v>Timor-Leste</v>
          </cell>
          <cell r="C51" t="str">
            <v>Fragile</v>
          </cell>
        </row>
        <row r="52">
          <cell r="A52" t="str">
            <v>UG</v>
          </cell>
          <cell r="B52" t="str">
            <v>Uganda</v>
          </cell>
          <cell r="C52" t="str">
            <v>Fragile</v>
          </cell>
        </row>
        <row r="53">
          <cell r="A53" t="str">
            <v>VE</v>
          </cell>
          <cell r="B53" t="str">
            <v>Venezuela</v>
          </cell>
          <cell r="C53" t="str">
            <v>Fragile</v>
          </cell>
        </row>
        <row r="54">
          <cell r="A54" t="str">
            <v>PS</v>
          </cell>
          <cell r="B54" t="str">
            <v>West Bank and Gaza Strip</v>
          </cell>
          <cell r="C54" t="str">
            <v>Fragile</v>
          </cell>
        </row>
        <row r="55">
          <cell r="A55" t="str">
            <v>ZM</v>
          </cell>
          <cell r="B55" t="str">
            <v>Zambia</v>
          </cell>
          <cell r="C55" t="str">
            <v>Fragile</v>
          </cell>
        </row>
        <row r="56">
          <cell r="A56" t="str">
            <v>ZW</v>
          </cell>
          <cell r="B56" t="str">
            <v>Zimbabwe</v>
          </cell>
          <cell r="C56" t="str">
            <v>Fragile</v>
          </cell>
        </row>
        <row r="57">
          <cell r="A57" t="str">
            <v>AL</v>
          </cell>
          <cell r="B57" t="str">
            <v>Albania</v>
          </cell>
          <cell r="C57" t="str">
            <v>Not Fragile</v>
          </cell>
        </row>
        <row r="58">
          <cell r="A58" t="str">
            <v>DZ</v>
          </cell>
          <cell r="B58" t="str">
            <v>Algeria</v>
          </cell>
          <cell r="C58" t="str">
            <v>Not Fragile</v>
          </cell>
        </row>
        <row r="59">
          <cell r="A59" t="str">
            <v>AG</v>
          </cell>
          <cell r="B59" t="str">
            <v>Antigua and Barbuda</v>
          </cell>
          <cell r="C59" t="str">
            <v>Not Fragile</v>
          </cell>
        </row>
        <row r="60">
          <cell r="A60" t="str">
            <v>AR</v>
          </cell>
          <cell r="B60" t="str">
            <v>Argentina</v>
          </cell>
          <cell r="C60" t="str">
            <v>Not Fragile</v>
          </cell>
        </row>
        <row r="61">
          <cell r="A61" t="str">
            <v>AM</v>
          </cell>
          <cell r="B61" t="str">
            <v>Armenia</v>
          </cell>
          <cell r="C61" t="str">
            <v>Not Fragile</v>
          </cell>
        </row>
        <row r="62">
          <cell r="A62" t="str">
            <v>AZ</v>
          </cell>
          <cell r="B62" t="str">
            <v>Azerbaijan</v>
          </cell>
          <cell r="C62" t="str">
            <v>Not Fragile</v>
          </cell>
        </row>
        <row r="63">
          <cell r="A63" t="str">
            <v>BY</v>
          </cell>
          <cell r="B63" t="str">
            <v>Belarus</v>
          </cell>
          <cell r="C63" t="str">
            <v>Not Fragile</v>
          </cell>
        </row>
        <row r="64">
          <cell r="A64" t="str">
            <v>BZ</v>
          </cell>
          <cell r="B64" t="str">
            <v>Belize</v>
          </cell>
          <cell r="C64" t="str">
            <v>Not Fragile</v>
          </cell>
        </row>
        <row r="65">
          <cell r="A65" t="str">
            <v>BJ</v>
          </cell>
          <cell r="B65" t="str">
            <v>Benin</v>
          </cell>
          <cell r="C65" t="str">
            <v>Not Fragile</v>
          </cell>
        </row>
        <row r="66">
          <cell r="A66" t="str">
            <v>BT</v>
          </cell>
          <cell r="B66" t="str">
            <v>Bhutan</v>
          </cell>
          <cell r="C66" t="str">
            <v>Not Fragile</v>
          </cell>
        </row>
        <row r="67">
          <cell r="A67" t="str">
            <v>BO</v>
          </cell>
          <cell r="B67" t="str">
            <v>Bolivia</v>
          </cell>
          <cell r="C67" t="str">
            <v>Not Fragile</v>
          </cell>
        </row>
        <row r="68">
          <cell r="A68" t="str">
            <v>BA</v>
          </cell>
          <cell r="B68" t="str">
            <v>Bosnia and Herzegovina</v>
          </cell>
          <cell r="C68" t="str">
            <v>Not Fragile</v>
          </cell>
        </row>
        <row r="69">
          <cell r="A69" t="str">
            <v>BW</v>
          </cell>
          <cell r="B69" t="str">
            <v>Botswana</v>
          </cell>
          <cell r="C69" t="str">
            <v>Not Fragile</v>
          </cell>
        </row>
        <row r="70">
          <cell r="A70" t="str">
            <v>BR</v>
          </cell>
          <cell r="B70" t="str">
            <v>Brazil</v>
          </cell>
          <cell r="C70" t="str">
            <v>Not Fragile</v>
          </cell>
        </row>
        <row r="71">
          <cell r="A71" t="str">
            <v>CV</v>
          </cell>
          <cell r="B71" t="str">
            <v>Cape Verde</v>
          </cell>
          <cell r="C71" t="str">
            <v>Not Fragile</v>
          </cell>
        </row>
        <row r="72">
          <cell r="A72" t="str">
            <v>CL</v>
          </cell>
          <cell r="B72" t="str">
            <v>Chile</v>
          </cell>
          <cell r="C72" t="str">
            <v>Not Fragile</v>
          </cell>
        </row>
        <row r="73">
          <cell r="A73" t="str">
            <v>CN</v>
          </cell>
          <cell r="B73" t="str">
            <v>China</v>
          </cell>
          <cell r="C73" t="str">
            <v>Not Fragile</v>
          </cell>
        </row>
        <row r="74">
          <cell r="A74" t="str">
            <v>CO</v>
          </cell>
          <cell r="B74" t="str">
            <v>Colombia</v>
          </cell>
          <cell r="C74" t="str">
            <v>Not Fragile</v>
          </cell>
        </row>
        <row r="75">
          <cell r="A75" t="str">
            <v>CK</v>
          </cell>
          <cell r="B75" t="str">
            <v>Cook Islands</v>
          </cell>
          <cell r="C75" t="str">
            <v>Not Fragile</v>
          </cell>
        </row>
        <row r="76">
          <cell r="A76" t="str">
            <v>CR</v>
          </cell>
          <cell r="B76" t="str">
            <v>Costa Rica</v>
          </cell>
          <cell r="C76" t="str">
            <v>Not Fragile</v>
          </cell>
        </row>
        <row r="77">
          <cell r="A77" t="str">
            <v>CU</v>
          </cell>
          <cell r="B77" t="str">
            <v>Cuba</v>
          </cell>
          <cell r="C77" t="str">
            <v>Not Fragile</v>
          </cell>
        </row>
        <row r="78">
          <cell r="A78" t="str">
            <v>DJ</v>
          </cell>
          <cell r="B78" t="str">
            <v>Djibouti</v>
          </cell>
          <cell r="C78" t="str">
            <v>Not Fragile</v>
          </cell>
        </row>
        <row r="79">
          <cell r="A79" t="str">
            <v>DM</v>
          </cell>
          <cell r="B79" t="str">
            <v>Dominica</v>
          </cell>
          <cell r="C79" t="str">
            <v>Not Fragile</v>
          </cell>
        </row>
        <row r="80">
          <cell r="A80" t="str">
            <v>DO</v>
          </cell>
          <cell r="B80" t="str">
            <v>Dominican Republic</v>
          </cell>
          <cell r="C80" t="str">
            <v>Not Fragile</v>
          </cell>
        </row>
        <row r="81">
          <cell r="A81" t="str">
            <v>EC</v>
          </cell>
          <cell r="B81" t="str">
            <v>Ecuador</v>
          </cell>
          <cell r="C81" t="str">
            <v>Not Fragile</v>
          </cell>
        </row>
        <row r="82">
          <cell r="A82" t="str">
            <v>SV</v>
          </cell>
          <cell r="B82" t="str">
            <v>El Salvador</v>
          </cell>
          <cell r="C82" t="str">
            <v>Not Fragile</v>
          </cell>
        </row>
        <row r="83">
          <cell r="A83" t="str">
            <v>GQ</v>
          </cell>
          <cell r="B83" t="str">
            <v>Equatorial Guinea</v>
          </cell>
          <cell r="C83" t="str">
            <v>Not Fragile</v>
          </cell>
        </row>
        <row r="84">
          <cell r="A84" t="str">
            <v>FJ</v>
          </cell>
          <cell r="B84" t="str">
            <v>Fiji</v>
          </cell>
          <cell r="C84" t="str">
            <v>Not Fragile</v>
          </cell>
        </row>
        <row r="85">
          <cell r="A85" t="str">
            <v>GA</v>
          </cell>
          <cell r="B85" t="str">
            <v>Gabon</v>
          </cell>
          <cell r="C85" t="str">
            <v>Not Fragile</v>
          </cell>
        </row>
        <row r="86">
          <cell r="A86" t="str">
            <v>GE</v>
          </cell>
          <cell r="B86" t="str">
            <v>Georgia</v>
          </cell>
          <cell r="C86" t="str">
            <v>Not Fragile</v>
          </cell>
        </row>
        <row r="87">
          <cell r="A87" t="str">
            <v>GH</v>
          </cell>
          <cell r="B87" t="str">
            <v>Ghana</v>
          </cell>
          <cell r="C87" t="str">
            <v>Not Fragile</v>
          </cell>
        </row>
        <row r="88">
          <cell r="A88" t="str">
            <v>GD</v>
          </cell>
          <cell r="B88" t="str">
            <v>Grenada</v>
          </cell>
          <cell r="C88" t="str">
            <v>Not Fragile</v>
          </cell>
        </row>
        <row r="89">
          <cell r="A89" t="str">
            <v>GY</v>
          </cell>
          <cell r="B89" t="str">
            <v>Guyana</v>
          </cell>
          <cell r="C89" t="str">
            <v>Not Fragile</v>
          </cell>
        </row>
        <row r="90">
          <cell r="A90" t="str">
            <v>IN</v>
          </cell>
          <cell r="B90" t="str">
            <v>India</v>
          </cell>
          <cell r="C90" t="str">
            <v>Not Fragile</v>
          </cell>
        </row>
        <row r="91">
          <cell r="A91" t="str">
            <v>ID</v>
          </cell>
          <cell r="B91" t="str">
            <v>Indonesia</v>
          </cell>
          <cell r="C91" t="str">
            <v>Not Fragile</v>
          </cell>
        </row>
        <row r="92">
          <cell r="A92" t="str">
            <v>IR</v>
          </cell>
          <cell r="B92" t="str">
            <v>Iran</v>
          </cell>
          <cell r="C92" t="str">
            <v>Not Fragile</v>
          </cell>
        </row>
        <row r="93">
          <cell r="A93" t="str">
            <v>JM</v>
          </cell>
          <cell r="B93" t="str">
            <v>Jamaica</v>
          </cell>
          <cell r="C93" t="str">
            <v>Not Fragile</v>
          </cell>
        </row>
        <row r="94">
          <cell r="A94" t="str">
            <v>JO</v>
          </cell>
          <cell r="B94" t="str">
            <v>Jordan</v>
          </cell>
          <cell r="C94" t="str">
            <v>Not Fragile</v>
          </cell>
        </row>
        <row r="95">
          <cell r="A95" t="str">
            <v>KZ</v>
          </cell>
          <cell r="B95" t="str">
            <v>Kazakhstan</v>
          </cell>
          <cell r="C95" t="str">
            <v>Not Fragile</v>
          </cell>
        </row>
        <row r="96">
          <cell r="A96" t="str">
            <v>KI</v>
          </cell>
          <cell r="B96" t="str">
            <v>Kiribati</v>
          </cell>
          <cell r="C96" t="str">
            <v>Not Fragile</v>
          </cell>
        </row>
        <row r="97">
          <cell r="A97" t="str">
            <v>XK</v>
          </cell>
          <cell r="B97" t="str">
            <v>Kosovo</v>
          </cell>
          <cell r="C97" t="str">
            <v>Not Fragile</v>
          </cell>
        </row>
        <row r="98">
          <cell r="A98" t="str">
            <v>KG</v>
          </cell>
          <cell r="B98" t="str">
            <v>Kyrgyzstan</v>
          </cell>
          <cell r="C98" t="str">
            <v>Not Fragile</v>
          </cell>
        </row>
        <row r="99">
          <cell r="A99" t="str">
            <v>LB</v>
          </cell>
          <cell r="B99" t="str">
            <v>Lebanon</v>
          </cell>
          <cell r="C99" t="str">
            <v>Not Fragile</v>
          </cell>
        </row>
        <row r="100">
          <cell r="A100" t="str">
            <v>MK</v>
          </cell>
          <cell r="B100" t="str">
            <v>Macedonia</v>
          </cell>
          <cell r="C100" t="str">
            <v>Not Fragile</v>
          </cell>
        </row>
        <row r="101">
          <cell r="A101" t="str">
            <v>MY</v>
          </cell>
          <cell r="B101" t="str">
            <v>Malaysia</v>
          </cell>
          <cell r="C101" t="str">
            <v>Not Fragile</v>
          </cell>
        </row>
        <row r="102">
          <cell r="A102" t="str">
            <v>MV</v>
          </cell>
          <cell r="B102" t="str">
            <v>Maldives</v>
          </cell>
          <cell r="C102" t="str">
            <v>Not Fragile</v>
          </cell>
        </row>
        <row r="103">
          <cell r="A103" t="str">
            <v>MH</v>
          </cell>
          <cell r="B103" t="str">
            <v>Marshall Islands</v>
          </cell>
          <cell r="C103" t="str">
            <v>Not Fragile</v>
          </cell>
        </row>
        <row r="104">
          <cell r="A104" t="str">
            <v>MU</v>
          </cell>
          <cell r="B104" t="str">
            <v>Mauritius</v>
          </cell>
          <cell r="C104" t="str">
            <v>Not Fragile</v>
          </cell>
        </row>
        <row r="105">
          <cell r="A105" t="str">
            <v>MX</v>
          </cell>
          <cell r="B105" t="str">
            <v>Mexico</v>
          </cell>
          <cell r="C105" t="str">
            <v>Not Fragile</v>
          </cell>
        </row>
        <row r="106">
          <cell r="A106" t="str">
            <v>FM</v>
          </cell>
          <cell r="B106" t="str">
            <v>Micronesia, Federated States of</v>
          </cell>
          <cell r="C106" t="str">
            <v>Not Fragile</v>
          </cell>
        </row>
        <row r="107">
          <cell r="A107" t="str">
            <v>MD</v>
          </cell>
          <cell r="B107" t="str">
            <v>Moldova</v>
          </cell>
          <cell r="C107" t="str">
            <v>Not Fragile</v>
          </cell>
        </row>
        <row r="108">
          <cell r="A108" t="str">
            <v>MN</v>
          </cell>
          <cell r="B108" t="str">
            <v>Mongolia</v>
          </cell>
          <cell r="C108" t="str">
            <v>Not Fragile</v>
          </cell>
        </row>
        <row r="109">
          <cell r="A109" t="str">
            <v>ME</v>
          </cell>
          <cell r="B109" t="str">
            <v>Montenegro</v>
          </cell>
          <cell r="C109" t="str">
            <v>Not Fragile</v>
          </cell>
        </row>
        <row r="110">
          <cell r="A110" t="str">
            <v>MS</v>
          </cell>
          <cell r="B110" t="str">
            <v>Montserrat</v>
          </cell>
          <cell r="C110" t="str">
            <v>Not Fragile</v>
          </cell>
        </row>
        <row r="111">
          <cell r="A111" t="str">
            <v>MA</v>
          </cell>
          <cell r="B111" t="str">
            <v>Morocco</v>
          </cell>
          <cell r="C111" t="str">
            <v>Not Fragile</v>
          </cell>
        </row>
        <row r="112">
          <cell r="A112" t="str">
            <v>NA</v>
          </cell>
          <cell r="B112" t="str">
            <v>Namibia</v>
          </cell>
          <cell r="C112" t="str">
            <v>Not Fragile</v>
          </cell>
        </row>
        <row r="113">
          <cell r="A113" t="str">
            <v>NR</v>
          </cell>
          <cell r="B113" t="str">
            <v>Nauru</v>
          </cell>
          <cell r="C113" t="str">
            <v>Not Fragile</v>
          </cell>
        </row>
        <row r="114">
          <cell r="A114" t="str">
            <v>NP</v>
          </cell>
          <cell r="B114" t="str">
            <v>Nepal</v>
          </cell>
          <cell r="C114" t="str">
            <v>Not Fragile</v>
          </cell>
        </row>
        <row r="115">
          <cell r="A115" t="str">
            <v>NI</v>
          </cell>
          <cell r="B115" t="str">
            <v>Nicaragua</v>
          </cell>
          <cell r="C115" t="str">
            <v>Not Fragile</v>
          </cell>
        </row>
        <row r="116">
          <cell r="A116" t="str">
            <v>NU</v>
          </cell>
          <cell r="B116" t="str">
            <v>Niue</v>
          </cell>
          <cell r="C116" t="str">
            <v>Not Fragile</v>
          </cell>
        </row>
        <row r="117">
          <cell r="A117" t="str">
            <v>PW</v>
          </cell>
          <cell r="B117" t="str">
            <v>Palau</v>
          </cell>
          <cell r="C117" t="str">
            <v>Not Fragile</v>
          </cell>
        </row>
        <row r="118">
          <cell r="A118" t="str">
            <v>PA</v>
          </cell>
          <cell r="B118" t="str">
            <v>Panama</v>
          </cell>
          <cell r="C118" t="str">
            <v>Not Fragile</v>
          </cell>
        </row>
        <row r="119">
          <cell r="A119" t="str">
            <v>PY</v>
          </cell>
          <cell r="B119" t="str">
            <v>Paraguay</v>
          </cell>
          <cell r="C119" t="str">
            <v>Not Fragile</v>
          </cell>
        </row>
        <row r="120">
          <cell r="A120" t="str">
            <v>PE</v>
          </cell>
          <cell r="B120" t="str">
            <v>Peru</v>
          </cell>
          <cell r="C120" t="str">
            <v>Not Fragile</v>
          </cell>
        </row>
        <row r="121">
          <cell r="A121" t="str">
            <v>PH</v>
          </cell>
          <cell r="B121" t="str">
            <v>Philippines</v>
          </cell>
          <cell r="C121" t="str">
            <v>Not Fragile</v>
          </cell>
        </row>
        <row r="122">
          <cell r="A122" t="str">
            <v>WS</v>
          </cell>
          <cell r="B122" t="str">
            <v>Samoa</v>
          </cell>
          <cell r="C122" t="str">
            <v>Not Fragile</v>
          </cell>
        </row>
        <row r="123">
          <cell r="A123" t="str">
            <v>ST</v>
          </cell>
          <cell r="B123" t="str">
            <v>Sao Tome and Principe</v>
          </cell>
          <cell r="C123" t="str">
            <v>Not Fragile</v>
          </cell>
        </row>
        <row r="124">
          <cell r="A124" t="str">
            <v>SN</v>
          </cell>
          <cell r="B124" t="str">
            <v>Senegal</v>
          </cell>
          <cell r="C124" t="str">
            <v>Not Fragile</v>
          </cell>
        </row>
        <row r="125">
          <cell r="A125" t="str">
            <v>RS</v>
          </cell>
          <cell r="B125" t="str">
            <v>Serbia</v>
          </cell>
          <cell r="C125" t="str">
            <v>Not Fragile</v>
          </cell>
        </row>
        <row r="126">
          <cell r="A126" t="str">
            <v>SC</v>
          </cell>
          <cell r="B126" t="str">
            <v>Seychelles</v>
          </cell>
          <cell r="C126" t="str">
            <v>Not Fragile</v>
          </cell>
        </row>
        <row r="127">
          <cell r="A127" t="str">
            <v>ZA</v>
          </cell>
          <cell r="B127" t="str">
            <v>South Africa</v>
          </cell>
          <cell r="C127" t="str">
            <v>Not Fragile</v>
          </cell>
        </row>
        <row r="128">
          <cell r="A128" t="str">
            <v>LK</v>
          </cell>
          <cell r="B128" t="str">
            <v>Sri Lanka</v>
          </cell>
          <cell r="C128" t="str">
            <v>Not Fragile</v>
          </cell>
        </row>
        <row r="129">
          <cell r="A129" t="str">
            <v>SH</v>
          </cell>
          <cell r="B129" t="str">
            <v>Saint Helena</v>
          </cell>
          <cell r="C129" t="str">
            <v>Not Fragile</v>
          </cell>
        </row>
        <row r="130">
          <cell r="A130" t="str">
            <v>LC</v>
          </cell>
          <cell r="B130" t="str">
            <v>Saint Lucia</v>
          </cell>
          <cell r="C130" t="str">
            <v>Not Fragile</v>
          </cell>
        </row>
        <row r="131">
          <cell r="A131" t="str">
            <v>VC</v>
          </cell>
          <cell r="B131" t="str">
            <v>Saint Vincent and Grenadines</v>
          </cell>
          <cell r="C131" t="str">
            <v>Not Fragile</v>
          </cell>
        </row>
        <row r="132">
          <cell r="A132" t="str">
            <v>SR</v>
          </cell>
          <cell r="B132" t="str">
            <v>Suriname</v>
          </cell>
          <cell r="C132" t="str">
            <v>Not Fragile</v>
          </cell>
        </row>
        <row r="133">
          <cell r="A133" t="str">
            <v>TH</v>
          </cell>
          <cell r="B133" t="str">
            <v>Thailand</v>
          </cell>
          <cell r="C133" t="str">
            <v>Not Fragile</v>
          </cell>
        </row>
        <row r="134">
          <cell r="A134" t="str">
            <v>TG</v>
          </cell>
          <cell r="B134" t="str">
            <v>Togo</v>
          </cell>
          <cell r="C134" t="str">
            <v>Not Fragile</v>
          </cell>
        </row>
        <row r="135">
          <cell r="A135" t="str">
            <v>TK</v>
          </cell>
          <cell r="B135" t="str">
            <v>Tokelau</v>
          </cell>
          <cell r="C135" t="str">
            <v>Not Fragile</v>
          </cell>
        </row>
        <row r="136">
          <cell r="A136" t="str">
            <v>TO</v>
          </cell>
          <cell r="B136" t="str">
            <v>Tonga</v>
          </cell>
          <cell r="C136" t="str">
            <v>Not Fragile</v>
          </cell>
        </row>
        <row r="137">
          <cell r="A137" t="str">
            <v>TN</v>
          </cell>
          <cell r="B137" t="str">
            <v>Tunisia</v>
          </cell>
          <cell r="C137" t="str">
            <v>Not Fragile</v>
          </cell>
        </row>
        <row r="138">
          <cell r="A138" t="str">
            <v>TR</v>
          </cell>
          <cell r="B138" t="str">
            <v>Turkey</v>
          </cell>
          <cell r="C138" t="str">
            <v>Not Fragile</v>
          </cell>
        </row>
        <row r="139">
          <cell r="A139" t="str">
            <v>TM</v>
          </cell>
          <cell r="B139" t="str">
            <v>Turkmenistan</v>
          </cell>
          <cell r="C139" t="str">
            <v>Not Fragile</v>
          </cell>
        </row>
        <row r="140">
          <cell r="A140" t="str">
            <v>TV</v>
          </cell>
          <cell r="B140" t="str">
            <v>Tuvalu</v>
          </cell>
          <cell r="C140" t="str">
            <v>Not Fragile</v>
          </cell>
        </row>
        <row r="141">
          <cell r="A141" t="str">
            <v>UA</v>
          </cell>
          <cell r="B141" t="str">
            <v>Ukraine</v>
          </cell>
          <cell r="C141" t="str">
            <v>Not Fragile</v>
          </cell>
        </row>
        <row r="142">
          <cell r="A142" t="str">
            <v>UY</v>
          </cell>
          <cell r="B142" t="str">
            <v>Uruguay</v>
          </cell>
          <cell r="C142" t="str">
            <v>Not Fragile</v>
          </cell>
        </row>
        <row r="143">
          <cell r="A143" t="str">
            <v>UZ</v>
          </cell>
          <cell r="B143" t="str">
            <v>Uzbekistan</v>
          </cell>
          <cell r="C143" t="str">
            <v>Not Fragile</v>
          </cell>
        </row>
        <row r="144">
          <cell r="A144" t="str">
            <v>VU</v>
          </cell>
          <cell r="B144" t="str">
            <v>Vanuatu</v>
          </cell>
          <cell r="C144" t="str">
            <v>Not Fragile</v>
          </cell>
        </row>
        <row r="145">
          <cell r="A145" t="str">
            <v>VN</v>
          </cell>
          <cell r="B145" t="str">
            <v>Viet Nam</v>
          </cell>
          <cell r="C145" t="str">
            <v>Not Fragile</v>
          </cell>
        </row>
        <row r="146">
          <cell r="A146" t="str">
            <v>WF</v>
          </cell>
          <cell r="B146" t="str">
            <v>Wallis and Futuna Islands</v>
          </cell>
          <cell r="C146" t="str">
            <v>Not Fragile</v>
          </cell>
        </row>
      </sheetData>
      <sheetData sheetId="8">
        <row r="1">
          <cell r="B1" t="str">
            <v>AU</v>
          </cell>
          <cell r="C1" t="str">
            <v>DAC</v>
          </cell>
        </row>
        <row r="2">
          <cell r="B2" t="str">
            <v>AT</v>
          </cell>
          <cell r="C2" t="str">
            <v>DAC</v>
          </cell>
        </row>
        <row r="3">
          <cell r="B3" t="str">
            <v>BE</v>
          </cell>
          <cell r="C3" t="str">
            <v>DAC</v>
          </cell>
        </row>
        <row r="4">
          <cell r="B4" t="str">
            <v>CA</v>
          </cell>
          <cell r="C4" t="str">
            <v>DAC</v>
          </cell>
        </row>
        <row r="5">
          <cell r="B5" t="str">
            <v>CZ</v>
          </cell>
          <cell r="C5" t="str">
            <v>DAC</v>
          </cell>
        </row>
        <row r="6">
          <cell r="B6" t="str">
            <v>DK</v>
          </cell>
          <cell r="C6" t="str">
            <v>DAC</v>
          </cell>
        </row>
        <row r="7">
          <cell r="B7" t="str">
            <v>FI</v>
          </cell>
          <cell r="C7" t="str">
            <v>DAC</v>
          </cell>
        </row>
        <row r="8">
          <cell r="B8" t="str">
            <v>FR</v>
          </cell>
          <cell r="C8" t="str">
            <v>DAC</v>
          </cell>
        </row>
        <row r="9">
          <cell r="B9" t="str">
            <v>DE</v>
          </cell>
          <cell r="C9" t="str">
            <v>DAC</v>
          </cell>
        </row>
        <row r="10">
          <cell r="B10" t="str">
            <v>GR</v>
          </cell>
          <cell r="C10" t="str">
            <v>DAC</v>
          </cell>
        </row>
        <row r="11">
          <cell r="B11" t="str">
            <v>HU</v>
          </cell>
          <cell r="C11" t="str">
            <v>DAC</v>
          </cell>
        </row>
        <row r="12">
          <cell r="B12" t="str">
            <v>IS</v>
          </cell>
          <cell r="C12" t="str">
            <v>DAC</v>
          </cell>
        </row>
        <row r="13">
          <cell r="B13" t="str">
            <v>IE</v>
          </cell>
          <cell r="C13" t="str">
            <v>DAC</v>
          </cell>
        </row>
        <row r="14">
          <cell r="B14" t="str">
            <v>IT</v>
          </cell>
          <cell r="C14" t="str">
            <v>DAC</v>
          </cell>
        </row>
        <row r="15">
          <cell r="B15" t="str">
            <v>JP</v>
          </cell>
          <cell r="C15" t="str">
            <v>DAC</v>
          </cell>
        </row>
        <row r="16">
          <cell r="B16" t="str">
            <v>KR</v>
          </cell>
          <cell r="C16" t="str">
            <v>DAC</v>
          </cell>
        </row>
        <row r="17">
          <cell r="B17" t="str">
            <v>LU</v>
          </cell>
          <cell r="C17" t="str">
            <v>DAC</v>
          </cell>
        </row>
        <row r="18">
          <cell r="B18" t="str">
            <v>NL</v>
          </cell>
          <cell r="C18" t="str">
            <v>DAC</v>
          </cell>
        </row>
        <row r="19">
          <cell r="B19" t="str">
            <v>NZ</v>
          </cell>
          <cell r="C19" t="str">
            <v>DAC</v>
          </cell>
        </row>
        <row r="20">
          <cell r="B20" t="str">
            <v>NO</v>
          </cell>
          <cell r="C20" t="str">
            <v>DAC</v>
          </cell>
        </row>
        <row r="21">
          <cell r="B21" t="str">
            <v>PL</v>
          </cell>
          <cell r="C21" t="str">
            <v>DAC</v>
          </cell>
        </row>
        <row r="22">
          <cell r="B22" t="str">
            <v>PT</v>
          </cell>
          <cell r="C22" t="str">
            <v>DAC</v>
          </cell>
        </row>
        <row r="23">
          <cell r="B23" t="str">
            <v>SK</v>
          </cell>
          <cell r="C23" t="str">
            <v>DAC</v>
          </cell>
        </row>
        <row r="24">
          <cell r="B24" t="str">
            <v>SI</v>
          </cell>
          <cell r="C24" t="str">
            <v>DAC</v>
          </cell>
        </row>
        <row r="25">
          <cell r="B25" t="str">
            <v>ES</v>
          </cell>
          <cell r="C25" t="str">
            <v>DAC</v>
          </cell>
        </row>
        <row r="26">
          <cell r="B26" t="str">
            <v>SE</v>
          </cell>
          <cell r="C26" t="str">
            <v>DAC</v>
          </cell>
        </row>
        <row r="27">
          <cell r="B27" t="str">
            <v>CH</v>
          </cell>
          <cell r="C27" t="str">
            <v>DAC</v>
          </cell>
        </row>
        <row r="28">
          <cell r="B28" t="str">
            <v>GB</v>
          </cell>
          <cell r="C28" t="str">
            <v>DAC</v>
          </cell>
        </row>
        <row r="29">
          <cell r="B29" t="str">
            <v>US</v>
          </cell>
          <cell r="C29" t="str">
            <v>DAC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By Developing Countries"/>
      <sheetName val="By Region"/>
      <sheetName val="By Income Group"/>
      <sheetName val="By LDC"/>
      <sheetName val="By Fragility Group"/>
      <sheetName val="All Dev. Country Groupings"/>
      <sheetName val=" "/>
      <sheetName val="By Developing Country"/>
    </sheetNames>
    <sheetDataSet>
      <sheetData sheetId="0">
        <row r="6">
          <cell r="I6">
            <v>2000</v>
          </cell>
        </row>
        <row r="7">
          <cell r="B7" t="str">
            <v>AF</v>
          </cell>
          <cell r="C7" t="str">
            <v>AFG</v>
          </cell>
          <cell r="D7" t="str">
            <v>Developing Country</v>
          </cell>
          <cell r="E7" t="str">
            <v>South Central Asia</v>
          </cell>
          <cell r="F7" t="str">
            <v>LIC</v>
          </cell>
          <cell r="G7" t="str">
            <v>LDC</v>
          </cell>
          <cell r="H7" t="str">
            <v>Extremely fragile</v>
          </cell>
          <cell r="I7">
            <v>20093756</v>
          </cell>
          <cell r="J7">
            <v>20966463</v>
          </cell>
          <cell r="K7">
            <v>21979923</v>
          </cell>
          <cell r="L7">
            <v>23064851</v>
          </cell>
          <cell r="M7">
            <v>24118979</v>
          </cell>
          <cell r="N7">
            <v>25070798</v>
          </cell>
          <cell r="O7">
            <v>25893450</v>
          </cell>
          <cell r="P7">
            <v>26616792</v>
          </cell>
          <cell r="Q7">
            <v>27294031</v>
          </cell>
          <cell r="R7">
            <v>28004331</v>
          </cell>
          <cell r="S7">
            <v>28803167</v>
          </cell>
          <cell r="T7">
            <v>29708599</v>
          </cell>
          <cell r="U7">
            <v>30696958</v>
          </cell>
          <cell r="V7">
            <v>31731688</v>
          </cell>
          <cell r="W7">
            <v>32758020</v>
          </cell>
          <cell r="X7">
            <v>33736494</v>
          </cell>
          <cell r="Y7">
            <v>34656032</v>
          </cell>
        </row>
        <row r="8">
          <cell r="B8" t="str">
            <v>AL</v>
          </cell>
          <cell r="C8" t="str">
            <v>ALB</v>
          </cell>
          <cell r="D8" t="str">
            <v>Developing Country</v>
          </cell>
          <cell r="E8" t="str">
            <v>Europe</v>
          </cell>
          <cell r="F8" t="str">
            <v>UMIC</v>
          </cell>
          <cell r="G8" t="str">
            <v>Non LDC</v>
          </cell>
          <cell r="H8" t="str">
            <v>Not Fragile</v>
          </cell>
          <cell r="I8">
            <v>3089027</v>
          </cell>
          <cell r="J8">
            <v>3060173</v>
          </cell>
          <cell r="K8">
            <v>3051010</v>
          </cell>
          <cell r="L8">
            <v>3039616</v>
          </cell>
          <cell r="M8">
            <v>3026939</v>
          </cell>
          <cell r="N8">
            <v>3011487</v>
          </cell>
          <cell r="O8">
            <v>2992547</v>
          </cell>
          <cell r="P8">
            <v>2970017</v>
          </cell>
          <cell r="Q8">
            <v>2947314</v>
          </cell>
          <cell r="R8">
            <v>2927519</v>
          </cell>
          <cell r="S8">
            <v>2913021</v>
          </cell>
          <cell r="T8">
            <v>2905195</v>
          </cell>
          <cell r="U8">
            <v>2900401</v>
          </cell>
          <cell r="V8">
            <v>2895092</v>
          </cell>
          <cell r="W8">
            <v>2889104</v>
          </cell>
          <cell r="X8">
            <v>2880703</v>
          </cell>
          <cell r="Y8">
            <v>2876101</v>
          </cell>
        </row>
        <row r="9">
          <cell r="B9" t="str">
            <v>DZ</v>
          </cell>
          <cell r="C9" t="str">
            <v>DZA</v>
          </cell>
          <cell r="D9" t="str">
            <v>Developing Country</v>
          </cell>
          <cell r="E9" t="str">
            <v>North of Sahara</v>
          </cell>
          <cell r="F9" t="str">
            <v>UMIC</v>
          </cell>
          <cell r="G9" t="str">
            <v>Non LDC</v>
          </cell>
          <cell r="H9" t="str">
            <v>Not Fragile</v>
          </cell>
          <cell r="I9">
            <v>31183660</v>
          </cell>
          <cell r="J9">
            <v>31592153</v>
          </cell>
          <cell r="K9">
            <v>31995046</v>
          </cell>
          <cell r="L9">
            <v>32403514</v>
          </cell>
          <cell r="M9">
            <v>32831096</v>
          </cell>
          <cell r="N9">
            <v>33288437</v>
          </cell>
          <cell r="O9">
            <v>33777915</v>
          </cell>
          <cell r="P9">
            <v>34300076</v>
          </cell>
          <cell r="Q9">
            <v>34860715</v>
          </cell>
          <cell r="R9">
            <v>35465760</v>
          </cell>
          <cell r="S9">
            <v>36117637</v>
          </cell>
          <cell r="T9">
            <v>36819558</v>
          </cell>
          <cell r="U9">
            <v>37565847</v>
          </cell>
          <cell r="V9">
            <v>38338562</v>
          </cell>
          <cell r="W9">
            <v>39113313</v>
          </cell>
          <cell r="X9">
            <v>39871528</v>
          </cell>
          <cell r="Y9">
            <v>40606052</v>
          </cell>
        </row>
        <row r="10">
          <cell r="B10" t="str">
            <v>AS</v>
          </cell>
          <cell r="C10" t="str">
            <v>ASM</v>
          </cell>
          <cell r="D10" t="str">
            <v>Not Developing</v>
          </cell>
          <cell r="E10" t="str">
            <v>Oceania</v>
          </cell>
          <cell r="F10" t="str">
            <v>UMIC</v>
          </cell>
          <cell r="G10" t="str">
            <v>Non LDC</v>
          </cell>
          <cell r="H10" t="str">
            <v>Not Fragile</v>
          </cell>
          <cell r="I10">
            <v>57521</v>
          </cell>
          <cell r="J10">
            <v>58175</v>
          </cell>
          <cell r="K10">
            <v>58731</v>
          </cell>
          <cell r="L10">
            <v>59117</v>
          </cell>
          <cell r="M10">
            <v>59264</v>
          </cell>
          <cell r="N10">
            <v>59118</v>
          </cell>
          <cell r="O10">
            <v>58650</v>
          </cell>
          <cell r="P10">
            <v>57903</v>
          </cell>
          <cell r="Q10">
            <v>57030</v>
          </cell>
          <cell r="R10">
            <v>56227</v>
          </cell>
          <cell r="S10">
            <v>55637</v>
          </cell>
          <cell r="T10">
            <v>55320</v>
          </cell>
          <cell r="U10">
            <v>55230</v>
          </cell>
          <cell r="V10">
            <v>55307</v>
          </cell>
          <cell r="W10">
            <v>55437</v>
          </cell>
          <cell r="X10">
            <v>55537</v>
          </cell>
          <cell r="Y10">
            <v>55599</v>
          </cell>
        </row>
        <row r="11">
          <cell r="B11" t="str">
            <v>AD</v>
          </cell>
          <cell r="C11" t="str">
            <v>AND</v>
          </cell>
          <cell r="D11" t="str">
            <v>Not Developing</v>
          </cell>
          <cell r="E11" t="str">
            <v>Europe</v>
          </cell>
          <cell r="F11" t="str">
            <v>HIC</v>
          </cell>
          <cell r="G11" t="str">
            <v>Non LDC</v>
          </cell>
          <cell r="H11" t="str">
            <v>Not Fragile</v>
          </cell>
          <cell r="I11">
            <v>65390</v>
          </cell>
          <cell r="J11">
            <v>67341</v>
          </cell>
          <cell r="K11">
            <v>70049</v>
          </cell>
          <cell r="L11">
            <v>73182</v>
          </cell>
          <cell r="M11">
            <v>76244</v>
          </cell>
          <cell r="N11">
            <v>78867</v>
          </cell>
          <cell r="O11">
            <v>80991</v>
          </cell>
          <cell r="P11">
            <v>82683</v>
          </cell>
          <cell r="Q11">
            <v>83861</v>
          </cell>
          <cell r="R11">
            <v>84462</v>
          </cell>
          <cell r="S11">
            <v>84449</v>
          </cell>
          <cell r="T11">
            <v>83751</v>
          </cell>
          <cell r="U11">
            <v>82431</v>
          </cell>
          <cell r="V11">
            <v>80788</v>
          </cell>
          <cell r="W11">
            <v>79223</v>
          </cell>
          <cell r="X11">
            <v>78014</v>
          </cell>
          <cell r="Y11">
            <v>77281</v>
          </cell>
        </row>
        <row r="12">
          <cell r="B12" t="str">
            <v>AO</v>
          </cell>
          <cell r="C12" t="str">
            <v>AGO</v>
          </cell>
          <cell r="D12" t="str">
            <v>Developing Country</v>
          </cell>
          <cell r="E12" t="str">
            <v>South of Sahara</v>
          </cell>
          <cell r="F12" t="str">
            <v>LMIC</v>
          </cell>
          <cell r="G12" t="str">
            <v>LDC</v>
          </cell>
          <cell r="H12" t="str">
            <v>Fragile</v>
          </cell>
          <cell r="I12">
            <v>16440924</v>
          </cell>
          <cell r="J12">
            <v>16983266</v>
          </cell>
          <cell r="K12">
            <v>17572649</v>
          </cell>
          <cell r="L12">
            <v>18203369</v>
          </cell>
          <cell r="M12">
            <v>18865716</v>
          </cell>
          <cell r="N12">
            <v>19552542</v>
          </cell>
          <cell r="O12">
            <v>20262399</v>
          </cell>
          <cell r="P12">
            <v>20997687</v>
          </cell>
          <cell r="Q12">
            <v>21759420</v>
          </cell>
          <cell r="R12">
            <v>22549547</v>
          </cell>
          <cell r="S12">
            <v>23369131</v>
          </cell>
          <cell r="T12">
            <v>24218565</v>
          </cell>
          <cell r="U12">
            <v>25096150</v>
          </cell>
          <cell r="V12">
            <v>25998340</v>
          </cell>
          <cell r="W12">
            <v>26920466</v>
          </cell>
          <cell r="X12">
            <v>27859305</v>
          </cell>
          <cell r="Y12">
            <v>28813463</v>
          </cell>
        </row>
        <row r="13">
          <cell r="B13" t="str">
            <v>AG</v>
          </cell>
          <cell r="C13" t="str">
            <v>ATG</v>
          </cell>
          <cell r="D13" t="str">
            <v>Developing Country</v>
          </cell>
          <cell r="E13" t="str">
            <v>North Central America</v>
          </cell>
          <cell r="F13" t="str">
            <v>HIC</v>
          </cell>
          <cell r="G13" t="str">
            <v>Non LDC</v>
          </cell>
          <cell r="H13" t="str">
            <v>Not Fragile</v>
          </cell>
          <cell r="I13">
            <v>83584</v>
          </cell>
          <cell r="J13">
            <v>85057</v>
          </cell>
          <cell r="K13">
            <v>86266</v>
          </cell>
          <cell r="L13">
            <v>87293</v>
          </cell>
          <cell r="M13">
            <v>88257</v>
          </cell>
          <cell r="N13">
            <v>89253</v>
          </cell>
          <cell r="O13">
            <v>90301</v>
          </cell>
          <cell r="P13">
            <v>91381</v>
          </cell>
          <cell r="Q13">
            <v>92478</v>
          </cell>
          <cell r="R13">
            <v>93581</v>
          </cell>
          <cell r="S13">
            <v>94661</v>
          </cell>
          <cell r="T13">
            <v>95719</v>
          </cell>
          <cell r="U13">
            <v>96777</v>
          </cell>
          <cell r="V13">
            <v>97824</v>
          </cell>
          <cell r="W13">
            <v>98875</v>
          </cell>
          <cell r="X13">
            <v>99923</v>
          </cell>
          <cell r="Y13">
            <v>100963</v>
          </cell>
        </row>
        <row r="14">
          <cell r="B14" t="str">
            <v>AR</v>
          </cell>
          <cell r="C14" t="str">
            <v>ARG</v>
          </cell>
          <cell r="D14" t="str">
            <v>Developing Country</v>
          </cell>
          <cell r="E14" t="str">
            <v>South America</v>
          </cell>
          <cell r="F14" t="str">
            <v>UMIC</v>
          </cell>
          <cell r="G14" t="str">
            <v>Non LDC</v>
          </cell>
          <cell r="H14" t="str">
            <v>Not Fragile</v>
          </cell>
          <cell r="I14">
            <v>37057452</v>
          </cell>
          <cell r="J14">
            <v>37471509</v>
          </cell>
          <cell r="K14">
            <v>37889370</v>
          </cell>
          <cell r="L14">
            <v>38309379</v>
          </cell>
          <cell r="M14">
            <v>38728696</v>
          </cell>
          <cell r="N14">
            <v>39145488</v>
          </cell>
          <cell r="O14">
            <v>39558890</v>
          </cell>
          <cell r="P14">
            <v>39970224</v>
          </cell>
          <cell r="Q14">
            <v>40382389</v>
          </cell>
          <cell r="R14">
            <v>40799407</v>
          </cell>
          <cell r="S14">
            <v>41223889</v>
          </cell>
          <cell r="T14">
            <v>41656879</v>
          </cell>
          <cell r="U14">
            <v>42096739</v>
          </cell>
          <cell r="V14">
            <v>42539925</v>
          </cell>
          <cell r="W14">
            <v>42981515</v>
          </cell>
          <cell r="X14">
            <v>43417765</v>
          </cell>
          <cell r="Y14">
            <v>43847430</v>
          </cell>
        </row>
        <row r="15">
          <cell r="B15" t="str">
            <v>AM</v>
          </cell>
          <cell r="C15" t="str">
            <v>ARM</v>
          </cell>
          <cell r="D15" t="str">
            <v>Developing Country</v>
          </cell>
          <cell r="E15" t="str">
            <v>South Central Asia</v>
          </cell>
          <cell r="F15" t="str">
            <v>LMIC</v>
          </cell>
          <cell r="G15" t="str">
            <v>Non LDC</v>
          </cell>
          <cell r="H15" t="str">
            <v>Not Fragile</v>
          </cell>
          <cell r="I15">
            <v>3069588</v>
          </cell>
          <cell r="J15">
            <v>3050655</v>
          </cell>
          <cell r="K15">
            <v>3033897</v>
          </cell>
          <cell r="L15">
            <v>3017806</v>
          </cell>
          <cell r="M15">
            <v>3000612</v>
          </cell>
          <cell r="N15">
            <v>2981259</v>
          </cell>
          <cell r="O15">
            <v>2958500</v>
          </cell>
          <cell r="P15">
            <v>2933056</v>
          </cell>
          <cell r="Q15">
            <v>2908220</v>
          </cell>
          <cell r="R15">
            <v>2888584</v>
          </cell>
          <cell r="S15">
            <v>2877311</v>
          </cell>
          <cell r="T15">
            <v>2875581</v>
          </cell>
          <cell r="U15">
            <v>2881922</v>
          </cell>
          <cell r="V15">
            <v>2893509</v>
          </cell>
          <cell r="W15">
            <v>2906220</v>
          </cell>
          <cell r="X15">
            <v>2916950</v>
          </cell>
          <cell r="Y15">
            <v>2924816</v>
          </cell>
        </row>
        <row r="16">
          <cell r="B16" t="str">
            <v>AW</v>
          </cell>
          <cell r="C16" t="str">
            <v>ABW</v>
          </cell>
          <cell r="D16" t="str">
            <v>Not Developing</v>
          </cell>
          <cell r="E16" t="str">
            <v>North Central America</v>
          </cell>
          <cell r="F16" t="str">
            <v>HIC</v>
          </cell>
          <cell r="G16" t="str">
            <v>Non LDC</v>
          </cell>
          <cell r="H16" t="str">
            <v>Not Fragile</v>
          </cell>
          <cell r="I16">
            <v>90853</v>
          </cell>
          <cell r="J16">
            <v>92898</v>
          </cell>
          <cell r="K16">
            <v>94992</v>
          </cell>
          <cell r="L16">
            <v>97017</v>
          </cell>
          <cell r="M16">
            <v>98737</v>
          </cell>
          <cell r="N16">
            <v>100031</v>
          </cell>
          <cell r="O16">
            <v>100832</v>
          </cell>
          <cell r="P16">
            <v>101220</v>
          </cell>
          <cell r="Q16">
            <v>101353</v>
          </cell>
          <cell r="R16">
            <v>101453</v>
          </cell>
          <cell r="S16">
            <v>101669</v>
          </cell>
          <cell r="T16">
            <v>102053</v>
          </cell>
          <cell r="U16">
            <v>102577</v>
          </cell>
          <cell r="V16">
            <v>103187</v>
          </cell>
          <cell r="W16">
            <v>103795</v>
          </cell>
          <cell r="X16">
            <v>104341</v>
          </cell>
          <cell r="Y16">
            <v>104822</v>
          </cell>
        </row>
        <row r="17">
          <cell r="B17" t="str">
            <v>AU</v>
          </cell>
          <cell r="C17" t="str">
            <v>AUS</v>
          </cell>
          <cell r="D17" t="str">
            <v>Not Developing</v>
          </cell>
          <cell r="E17" t="str">
            <v>Oceania</v>
          </cell>
          <cell r="F17" t="str">
            <v>HIC</v>
          </cell>
          <cell r="G17" t="str">
            <v>Non LDC</v>
          </cell>
          <cell r="H17" t="str">
            <v>Not Fragile</v>
          </cell>
          <cell r="I17">
            <v>19153000</v>
          </cell>
          <cell r="J17">
            <v>19413000</v>
          </cell>
          <cell r="K17">
            <v>19651400</v>
          </cell>
          <cell r="L17">
            <v>19895400</v>
          </cell>
          <cell r="M17">
            <v>20127400</v>
          </cell>
          <cell r="N17">
            <v>20394800</v>
          </cell>
          <cell r="O17">
            <v>20697900</v>
          </cell>
          <cell r="P17">
            <v>20827600</v>
          </cell>
          <cell r="Q17">
            <v>21249200</v>
          </cell>
          <cell r="R17">
            <v>21691700</v>
          </cell>
          <cell r="S17">
            <v>22031750</v>
          </cell>
          <cell r="T17">
            <v>22340024</v>
          </cell>
          <cell r="U17">
            <v>22728254</v>
          </cell>
          <cell r="V17">
            <v>23117353</v>
          </cell>
          <cell r="W17">
            <v>23460694</v>
          </cell>
          <cell r="X17">
            <v>23789338</v>
          </cell>
          <cell r="Y17">
            <v>24127159</v>
          </cell>
        </row>
        <row r="18">
          <cell r="B18" t="str">
            <v>AT</v>
          </cell>
          <cell r="C18" t="str">
            <v>AUT</v>
          </cell>
          <cell r="D18" t="str">
            <v>Not Developing</v>
          </cell>
          <cell r="E18" t="str">
            <v>Europe</v>
          </cell>
          <cell r="F18" t="str">
            <v>HIC</v>
          </cell>
          <cell r="G18" t="str">
            <v>Non LDC</v>
          </cell>
          <cell r="H18" t="str">
            <v>Not Fragile</v>
          </cell>
          <cell r="I18">
            <v>8011566</v>
          </cell>
          <cell r="J18">
            <v>8042293</v>
          </cell>
          <cell r="K18">
            <v>8081957</v>
          </cell>
          <cell r="L18">
            <v>8121423</v>
          </cell>
          <cell r="M18">
            <v>8171966</v>
          </cell>
          <cell r="N18">
            <v>8227829</v>
          </cell>
          <cell r="O18">
            <v>8268641</v>
          </cell>
          <cell r="P18">
            <v>8295487</v>
          </cell>
          <cell r="Q18">
            <v>8321496</v>
          </cell>
          <cell r="R18">
            <v>8343323</v>
          </cell>
          <cell r="S18">
            <v>8363404</v>
          </cell>
          <cell r="T18">
            <v>8391643</v>
          </cell>
          <cell r="U18">
            <v>8429991</v>
          </cell>
          <cell r="V18">
            <v>8479375</v>
          </cell>
          <cell r="W18">
            <v>8541575</v>
          </cell>
          <cell r="X18">
            <v>8633169</v>
          </cell>
          <cell r="Y18">
            <v>8747358</v>
          </cell>
        </row>
        <row r="19">
          <cell r="B19" t="str">
            <v>AZ</v>
          </cell>
          <cell r="C19" t="str">
            <v>AZE</v>
          </cell>
          <cell r="D19" t="str">
            <v>Developing Country</v>
          </cell>
          <cell r="E19" t="str">
            <v>South Central Asia</v>
          </cell>
          <cell r="F19" t="str">
            <v>UMIC</v>
          </cell>
          <cell r="G19" t="str">
            <v>Non LDC</v>
          </cell>
          <cell r="H19" t="str">
            <v>Not Fragile</v>
          </cell>
          <cell r="I19">
            <v>8048600</v>
          </cell>
          <cell r="J19">
            <v>8111200</v>
          </cell>
          <cell r="K19">
            <v>8171950</v>
          </cell>
          <cell r="L19">
            <v>8234100</v>
          </cell>
          <cell r="M19">
            <v>8306500</v>
          </cell>
          <cell r="N19">
            <v>8391850</v>
          </cell>
          <cell r="O19">
            <v>8484550</v>
          </cell>
          <cell r="P19">
            <v>8581300</v>
          </cell>
          <cell r="Q19">
            <v>8763400</v>
          </cell>
          <cell r="R19">
            <v>8947243</v>
          </cell>
          <cell r="S19">
            <v>9054332</v>
          </cell>
          <cell r="T19">
            <v>9173082</v>
          </cell>
          <cell r="U19">
            <v>9295784</v>
          </cell>
          <cell r="V19">
            <v>9416801</v>
          </cell>
          <cell r="W19">
            <v>9535079</v>
          </cell>
          <cell r="X19">
            <v>9649341</v>
          </cell>
          <cell r="Y19">
            <v>9762274</v>
          </cell>
        </row>
        <row r="20">
          <cell r="B20" t="str">
            <v>BS</v>
          </cell>
          <cell r="C20" t="str">
            <v>BHS</v>
          </cell>
          <cell r="D20" t="str">
            <v>Not Developing</v>
          </cell>
          <cell r="E20" t="str">
            <v>North Central America</v>
          </cell>
          <cell r="F20" t="str">
            <v>HIC</v>
          </cell>
          <cell r="G20" t="str">
            <v>Non LDC</v>
          </cell>
          <cell r="H20" t="str">
            <v>Not Fragile</v>
          </cell>
          <cell r="I20">
            <v>297890</v>
          </cell>
          <cell r="J20">
            <v>303135</v>
          </cell>
          <cell r="K20">
            <v>309157</v>
          </cell>
          <cell r="L20">
            <v>315746</v>
          </cell>
          <cell r="M20">
            <v>322526</v>
          </cell>
          <cell r="N20">
            <v>329249</v>
          </cell>
          <cell r="O20">
            <v>335830</v>
          </cell>
          <cell r="P20">
            <v>342328</v>
          </cell>
          <cell r="Q20">
            <v>348676</v>
          </cell>
          <cell r="R20">
            <v>354856</v>
          </cell>
          <cell r="S20">
            <v>360832</v>
          </cell>
          <cell r="T20">
            <v>366568</v>
          </cell>
          <cell r="U20">
            <v>372039</v>
          </cell>
          <cell r="V20">
            <v>377240</v>
          </cell>
          <cell r="W20">
            <v>382169</v>
          </cell>
          <cell r="X20">
            <v>386838</v>
          </cell>
          <cell r="Y20">
            <v>391232</v>
          </cell>
        </row>
        <row r="21">
          <cell r="B21" t="str">
            <v>BH</v>
          </cell>
          <cell r="C21" t="str">
            <v>BHR</v>
          </cell>
          <cell r="D21" t="str">
            <v>Not Developing</v>
          </cell>
          <cell r="E21" t="str">
            <v>Middle East</v>
          </cell>
          <cell r="F21" t="str">
            <v>HIC</v>
          </cell>
          <cell r="G21" t="str">
            <v>Non LDC</v>
          </cell>
          <cell r="H21" t="str">
            <v>Not Fragile</v>
          </cell>
          <cell r="I21">
            <v>664614</v>
          </cell>
          <cell r="J21">
            <v>697549</v>
          </cell>
          <cell r="K21">
            <v>735148</v>
          </cell>
          <cell r="L21">
            <v>778711</v>
          </cell>
          <cell r="M21">
            <v>829848</v>
          </cell>
          <cell r="N21">
            <v>889168</v>
          </cell>
          <cell r="O21">
            <v>958414</v>
          </cell>
          <cell r="P21">
            <v>1035891</v>
          </cell>
          <cell r="Q21">
            <v>1114590</v>
          </cell>
          <cell r="R21">
            <v>1185029</v>
          </cell>
          <cell r="S21">
            <v>1240862</v>
          </cell>
          <cell r="T21">
            <v>1278269</v>
          </cell>
          <cell r="U21">
            <v>1300217</v>
          </cell>
          <cell r="V21">
            <v>1315411</v>
          </cell>
          <cell r="W21">
            <v>1336397</v>
          </cell>
          <cell r="X21">
            <v>1371855</v>
          </cell>
          <cell r="Y21">
            <v>1425171</v>
          </cell>
        </row>
        <row r="22">
          <cell r="B22" t="str">
            <v>BD</v>
          </cell>
          <cell r="C22" t="str">
            <v>BGD</v>
          </cell>
          <cell r="D22" t="str">
            <v>Developing Country</v>
          </cell>
          <cell r="E22" t="str">
            <v>South Central Asia</v>
          </cell>
          <cell r="F22" t="str">
            <v>LMIC</v>
          </cell>
          <cell r="G22" t="str">
            <v>LDC</v>
          </cell>
          <cell r="H22" t="str">
            <v>Fragile</v>
          </cell>
          <cell r="I22">
            <v>131581243</v>
          </cell>
          <cell r="J22">
            <v>134107160</v>
          </cell>
          <cell r="K22">
            <v>136600667</v>
          </cell>
          <cell r="L22">
            <v>139019001</v>
          </cell>
          <cell r="M22">
            <v>141307489</v>
          </cell>
          <cell r="N22">
            <v>143431101</v>
          </cell>
          <cell r="O22">
            <v>145368004</v>
          </cell>
          <cell r="P22">
            <v>147139191</v>
          </cell>
          <cell r="Q22">
            <v>148805814</v>
          </cell>
          <cell r="R22">
            <v>150454708</v>
          </cell>
          <cell r="S22">
            <v>152149102</v>
          </cell>
          <cell r="T22">
            <v>153911916</v>
          </cell>
          <cell r="U22">
            <v>155727053</v>
          </cell>
          <cell r="V22">
            <v>157571292</v>
          </cell>
          <cell r="W22">
            <v>159405279</v>
          </cell>
          <cell r="X22">
            <v>161200886</v>
          </cell>
          <cell r="Y22">
            <v>162951560</v>
          </cell>
        </row>
        <row r="23">
          <cell r="B23" t="str">
            <v>BB</v>
          </cell>
          <cell r="C23" t="str">
            <v>BRB</v>
          </cell>
          <cell r="D23" t="str">
            <v>Not Developing</v>
          </cell>
          <cell r="E23" t="str">
            <v>North Central America</v>
          </cell>
          <cell r="F23" t="str">
            <v>HIC</v>
          </cell>
          <cell r="G23" t="str">
            <v>Non LDC</v>
          </cell>
          <cell r="H23" t="str">
            <v>Not Fragile</v>
          </cell>
          <cell r="I23">
            <v>269847</v>
          </cell>
          <cell r="J23">
            <v>270685</v>
          </cell>
          <cell r="K23">
            <v>271478</v>
          </cell>
          <cell r="L23">
            <v>272258</v>
          </cell>
          <cell r="M23">
            <v>273091</v>
          </cell>
          <cell r="N23">
            <v>274009</v>
          </cell>
          <cell r="O23">
            <v>275039</v>
          </cell>
          <cell r="P23">
            <v>276150</v>
          </cell>
          <cell r="Q23">
            <v>277319</v>
          </cell>
          <cell r="R23">
            <v>278470</v>
          </cell>
          <cell r="S23">
            <v>279569</v>
          </cell>
          <cell r="T23">
            <v>280601</v>
          </cell>
          <cell r="U23">
            <v>281585</v>
          </cell>
          <cell r="V23">
            <v>282509</v>
          </cell>
          <cell r="W23">
            <v>283385</v>
          </cell>
          <cell r="X23">
            <v>284217</v>
          </cell>
          <cell r="Y23">
            <v>284996</v>
          </cell>
        </row>
        <row r="24">
          <cell r="B24" t="str">
            <v>BY</v>
          </cell>
          <cell r="C24" t="str">
            <v>BLR</v>
          </cell>
          <cell r="D24" t="str">
            <v>Developing Country</v>
          </cell>
          <cell r="E24" t="str">
            <v>Europe</v>
          </cell>
          <cell r="F24" t="str">
            <v>UMIC</v>
          </cell>
          <cell r="G24" t="str">
            <v>Non LDC</v>
          </cell>
          <cell r="H24" t="str">
            <v>Not Fragile</v>
          </cell>
          <cell r="I24">
            <v>9979610</v>
          </cell>
          <cell r="J24">
            <v>9928549</v>
          </cell>
          <cell r="K24">
            <v>9865548</v>
          </cell>
          <cell r="L24">
            <v>9796749</v>
          </cell>
          <cell r="M24">
            <v>9730146</v>
          </cell>
          <cell r="N24">
            <v>9663915</v>
          </cell>
          <cell r="O24">
            <v>9604924</v>
          </cell>
          <cell r="P24">
            <v>9560953</v>
          </cell>
          <cell r="Q24">
            <v>9527985</v>
          </cell>
          <cell r="R24">
            <v>9506765</v>
          </cell>
          <cell r="S24">
            <v>9490583</v>
          </cell>
          <cell r="T24">
            <v>9473172</v>
          </cell>
          <cell r="U24">
            <v>9464495</v>
          </cell>
          <cell r="V24">
            <v>9465997</v>
          </cell>
          <cell r="W24">
            <v>9474511</v>
          </cell>
          <cell r="X24">
            <v>9489616</v>
          </cell>
          <cell r="Y24">
            <v>9507120</v>
          </cell>
        </row>
        <row r="25">
          <cell r="B25" t="str">
            <v>BE</v>
          </cell>
          <cell r="C25" t="str">
            <v>BEL</v>
          </cell>
          <cell r="D25" t="str">
            <v>Not Developing</v>
          </cell>
          <cell r="E25" t="str">
            <v>Europe</v>
          </cell>
          <cell r="F25" t="str">
            <v>HIC</v>
          </cell>
          <cell r="G25" t="str">
            <v>Non LDC</v>
          </cell>
          <cell r="H25" t="str">
            <v>Not Fragile</v>
          </cell>
          <cell r="I25">
            <v>10251250</v>
          </cell>
          <cell r="J25">
            <v>10286570</v>
          </cell>
          <cell r="K25">
            <v>10332785</v>
          </cell>
          <cell r="L25">
            <v>10376133</v>
          </cell>
          <cell r="M25">
            <v>10421137</v>
          </cell>
          <cell r="N25">
            <v>10478617</v>
          </cell>
          <cell r="O25">
            <v>10547958</v>
          </cell>
          <cell r="P25">
            <v>10625700</v>
          </cell>
          <cell r="Q25">
            <v>10709973</v>
          </cell>
          <cell r="R25">
            <v>10796493</v>
          </cell>
          <cell r="S25">
            <v>10895586</v>
          </cell>
          <cell r="T25">
            <v>11047744</v>
          </cell>
          <cell r="U25">
            <v>11128246</v>
          </cell>
          <cell r="V25">
            <v>11182817</v>
          </cell>
          <cell r="W25">
            <v>11209057</v>
          </cell>
          <cell r="X25">
            <v>11274196</v>
          </cell>
          <cell r="Y25">
            <v>11348159</v>
          </cell>
        </row>
        <row r="26">
          <cell r="B26" t="str">
            <v>BZ</v>
          </cell>
          <cell r="C26" t="str">
            <v>BLZ</v>
          </cell>
          <cell r="D26" t="str">
            <v>Developing Country</v>
          </cell>
          <cell r="E26" t="str">
            <v>North Central America</v>
          </cell>
          <cell r="F26" t="str">
            <v>UMIC</v>
          </cell>
          <cell r="G26" t="str">
            <v>Non LDC</v>
          </cell>
          <cell r="H26" t="str">
            <v>Not Fragile</v>
          </cell>
          <cell r="I26">
            <v>247315</v>
          </cell>
          <cell r="J26">
            <v>254984</v>
          </cell>
          <cell r="K26">
            <v>262206</v>
          </cell>
          <cell r="L26">
            <v>269130</v>
          </cell>
          <cell r="M26">
            <v>276089</v>
          </cell>
          <cell r="N26">
            <v>283277</v>
          </cell>
          <cell r="O26">
            <v>290747</v>
          </cell>
          <cell r="P26">
            <v>298407</v>
          </cell>
          <cell r="Q26">
            <v>306165</v>
          </cell>
          <cell r="R26">
            <v>313929</v>
          </cell>
          <cell r="S26">
            <v>321608</v>
          </cell>
          <cell r="T26">
            <v>329192</v>
          </cell>
          <cell r="U26">
            <v>336701</v>
          </cell>
          <cell r="V26">
            <v>344181</v>
          </cell>
          <cell r="W26">
            <v>351694</v>
          </cell>
          <cell r="X26">
            <v>359288</v>
          </cell>
          <cell r="Y26">
            <v>366954</v>
          </cell>
        </row>
        <row r="27">
          <cell r="B27" t="str">
            <v>BJ</v>
          </cell>
          <cell r="C27" t="str">
            <v>BEN</v>
          </cell>
          <cell r="D27" t="str">
            <v>Developing Country</v>
          </cell>
          <cell r="E27" t="str">
            <v>South of Sahara</v>
          </cell>
          <cell r="F27" t="str">
            <v>LIC</v>
          </cell>
          <cell r="G27" t="str">
            <v>LDC</v>
          </cell>
          <cell r="H27" t="str">
            <v>Not Fragile</v>
          </cell>
          <cell r="I27">
            <v>6865951</v>
          </cell>
          <cell r="J27">
            <v>7076733</v>
          </cell>
          <cell r="K27">
            <v>7295394</v>
          </cell>
          <cell r="L27">
            <v>7520555</v>
          </cell>
          <cell r="M27">
            <v>7750004</v>
          </cell>
          <cell r="N27">
            <v>7982225</v>
          </cell>
          <cell r="O27">
            <v>8216896</v>
          </cell>
          <cell r="P27">
            <v>8454791</v>
          </cell>
          <cell r="Q27">
            <v>8696916</v>
          </cell>
          <cell r="R27">
            <v>8944706</v>
          </cell>
          <cell r="S27">
            <v>9199259</v>
          </cell>
          <cell r="T27">
            <v>9460802</v>
          </cell>
          <cell r="U27">
            <v>9729160</v>
          </cell>
          <cell r="V27">
            <v>10004451</v>
          </cell>
          <cell r="W27">
            <v>10286712</v>
          </cell>
          <cell r="X27">
            <v>10575952</v>
          </cell>
          <cell r="Y27">
            <v>10872298</v>
          </cell>
        </row>
        <row r="28">
          <cell r="B28" t="str">
            <v>BM</v>
          </cell>
          <cell r="C28" t="str">
            <v>BMU</v>
          </cell>
          <cell r="D28" t="str">
            <v>Not Developing</v>
          </cell>
          <cell r="E28" t="str">
            <v>North Central America</v>
          </cell>
          <cell r="F28" t="str">
            <v>HIC</v>
          </cell>
          <cell r="G28" t="str">
            <v>Non LDC</v>
          </cell>
          <cell r="H28" t="str">
            <v>Not Fragile</v>
          </cell>
          <cell r="I28">
            <v>61833</v>
          </cell>
          <cell r="J28">
            <v>62504</v>
          </cell>
          <cell r="K28">
            <v>62912</v>
          </cell>
          <cell r="L28">
            <v>63325</v>
          </cell>
          <cell r="M28">
            <v>63740</v>
          </cell>
          <cell r="N28">
            <v>64154</v>
          </cell>
          <cell r="O28">
            <v>64523</v>
          </cell>
          <cell r="P28">
            <v>64888</v>
          </cell>
          <cell r="Q28">
            <v>65273</v>
          </cell>
          <cell r="R28">
            <v>65636</v>
          </cell>
          <cell r="S28">
            <v>65124</v>
          </cell>
          <cell r="T28">
            <v>64564</v>
          </cell>
          <cell r="U28">
            <v>64798</v>
          </cell>
          <cell r="V28">
            <v>65001</v>
          </cell>
          <cell r="W28">
            <v>65139</v>
          </cell>
          <cell r="X28">
            <v>65235</v>
          </cell>
          <cell r="Y28">
            <v>65331</v>
          </cell>
        </row>
        <row r="29">
          <cell r="B29" t="str">
            <v>BT</v>
          </cell>
          <cell r="C29" t="str">
            <v>BTN</v>
          </cell>
          <cell r="D29" t="str">
            <v>Developing Country</v>
          </cell>
          <cell r="E29" t="str">
            <v>South Central Asia</v>
          </cell>
          <cell r="F29" t="str">
            <v>LMIC</v>
          </cell>
          <cell r="G29" t="str">
            <v>LDC</v>
          </cell>
          <cell r="H29" t="str">
            <v>Not Fragile</v>
          </cell>
          <cell r="I29">
            <v>573416</v>
          </cell>
          <cell r="J29">
            <v>589600</v>
          </cell>
          <cell r="K29">
            <v>606399</v>
          </cell>
          <cell r="L29">
            <v>623434</v>
          </cell>
          <cell r="M29">
            <v>640282</v>
          </cell>
          <cell r="N29">
            <v>656639</v>
          </cell>
          <cell r="O29">
            <v>672228</v>
          </cell>
          <cell r="P29">
            <v>686958</v>
          </cell>
          <cell r="Q29">
            <v>700950</v>
          </cell>
          <cell r="R29">
            <v>714458</v>
          </cell>
          <cell r="S29">
            <v>727641</v>
          </cell>
          <cell r="T29">
            <v>740510</v>
          </cell>
          <cell r="U29">
            <v>752967</v>
          </cell>
          <cell r="V29">
            <v>764961</v>
          </cell>
          <cell r="W29">
            <v>776448</v>
          </cell>
          <cell r="X29">
            <v>787386</v>
          </cell>
          <cell r="Y29">
            <v>797765</v>
          </cell>
        </row>
        <row r="30">
          <cell r="B30" t="str">
            <v>BO</v>
          </cell>
          <cell r="C30" t="str">
            <v>BOL</v>
          </cell>
          <cell r="D30" t="str">
            <v>Developing Country</v>
          </cell>
          <cell r="E30" t="str">
            <v>South America</v>
          </cell>
          <cell r="F30" t="str">
            <v>LMIC</v>
          </cell>
          <cell r="G30" t="str">
            <v>Non LDC</v>
          </cell>
          <cell r="H30" t="str">
            <v>Not Fragile</v>
          </cell>
          <cell r="I30">
            <v>8339512</v>
          </cell>
          <cell r="J30">
            <v>8496375</v>
          </cell>
          <cell r="K30">
            <v>8653345</v>
          </cell>
          <cell r="L30">
            <v>8810420</v>
          </cell>
          <cell r="M30">
            <v>8967741</v>
          </cell>
          <cell r="N30">
            <v>9125409</v>
          </cell>
          <cell r="O30">
            <v>9283334</v>
          </cell>
          <cell r="P30">
            <v>9441444</v>
          </cell>
          <cell r="Q30">
            <v>9599855</v>
          </cell>
          <cell r="R30">
            <v>9758748</v>
          </cell>
          <cell r="S30">
            <v>9918242</v>
          </cell>
          <cell r="T30">
            <v>10078343</v>
          </cell>
          <cell r="U30">
            <v>10239004</v>
          </cell>
          <cell r="V30">
            <v>10400264</v>
          </cell>
          <cell r="W30">
            <v>10562159</v>
          </cell>
          <cell r="X30">
            <v>10724705</v>
          </cell>
          <cell r="Y30">
            <v>10887882</v>
          </cell>
        </row>
        <row r="31">
          <cell r="B31" t="str">
            <v>BA</v>
          </cell>
          <cell r="C31" t="str">
            <v>BIH</v>
          </cell>
          <cell r="D31" t="str">
            <v>Developing Country</v>
          </cell>
          <cell r="E31" t="str">
            <v>Europe</v>
          </cell>
          <cell r="F31" t="str">
            <v>UMIC</v>
          </cell>
          <cell r="G31" t="str">
            <v>Non LDC</v>
          </cell>
          <cell r="H31" t="str">
            <v>Not Fragile</v>
          </cell>
          <cell r="I31">
            <v>3766706</v>
          </cell>
          <cell r="J31">
            <v>3771284</v>
          </cell>
          <cell r="K31">
            <v>3775807</v>
          </cell>
          <cell r="L31">
            <v>3779247</v>
          </cell>
          <cell r="M31">
            <v>3781287</v>
          </cell>
          <cell r="N31">
            <v>3781530</v>
          </cell>
          <cell r="O31">
            <v>3779468</v>
          </cell>
          <cell r="P31">
            <v>3774000</v>
          </cell>
          <cell r="Q31">
            <v>3763599</v>
          </cell>
          <cell r="R31">
            <v>3746561</v>
          </cell>
          <cell r="S31">
            <v>3722084</v>
          </cell>
          <cell r="T31">
            <v>3688865</v>
          </cell>
          <cell r="U31">
            <v>3648200</v>
          </cell>
          <cell r="V31">
            <v>3604999</v>
          </cell>
          <cell r="W31">
            <v>3566002</v>
          </cell>
          <cell r="X31">
            <v>3535961</v>
          </cell>
          <cell r="Y31">
            <v>3516816</v>
          </cell>
        </row>
        <row r="32">
          <cell r="B32" t="str">
            <v>BW</v>
          </cell>
          <cell r="C32" t="str">
            <v>BWA</v>
          </cell>
          <cell r="D32" t="str">
            <v>Developing Country</v>
          </cell>
          <cell r="E32" t="str">
            <v>South of Sahara</v>
          </cell>
          <cell r="F32" t="str">
            <v>UMIC</v>
          </cell>
          <cell r="G32" t="str">
            <v>Non LDC</v>
          </cell>
          <cell r="H32" t="str">
            <v>Not Fragile</v>
          </cell>
          <cell r="I32">
            <v>1728340</v>
          </cell>
          <cell r="J32">
            <v>1754935</v>
          </cell>
          <cell r="K32">
            <v>1779953</v>
          </cell>
          <cell r="L32">
            <v>1804339</v>
          </cell>
          <cell r="M32">
            <v>1829330</v>
          </cell>
          <cell r="N32">
            <v>1855852</v>
          </cell>
          <cell r="O32">
            <v>1884238</v>
          </cell>
          <cell r="P32">
            <v>1914414</v>
          </cell>
          <cell r="Q32">
            <v>1946351</v>
          </cell>
          <cell r="R32">
            <v>1979882</v>
          </cell>
          <cell r="S32">
            <v>2014866</v>
          </cell>
          <cell r="T32">
            <v>2051339</v>
          </cell>
          <cell r="U32">
            <v>2089315</v>
          </cell>
          <cell r="V32">
            <v>2128507</v>
          </cell>
          <cell r="W32">
            <v>2168573</v>
          </cell>
          <cell r="X32">
            <v>2209197</v>
          </cell>
          <cell r="Y32">
            <v>2250260</v>
          </cell>
        </row>
        <row r="33">
          <cell r="B33" t="str">
            <v>BR</v>
          </cell>
          <cell r="C33" t="str">
            <v>BRA</v>
          </cell>
          <cell r="D33" t="str">
            <v>Developing Country</v>
          </cell>
          <cell r="E33" t="str">
            <v>South America</v>
          </cell>
          <cell r="F33" t="str">
            <v>UMIC</v>
          </cell>
          <cell r="G33" t="str">
            <v>Non LDC</v>
          </cell>
          <cell r="H33" t="str">
            <v>Not Fragile</v>
          </cell>
          <cell r="I33">
            <v>175287587</v>
          </cell>
          <cell r="J33">
            <v>177750670</v>
          </cell>
          <cell r="K33">
            <v>180151021</v>
          </cell>
          <cell r="L33">
            <v>182482149</v>
          </cell>
          <cell r="M33">
            <v>184738458</v>
          </cell>
          <cell r="N33">
            <v>186917361</v>
          </cell>
          <cell r="O33">
            <v>189012412</v>
          </cell>
          <cell r="P33">
            <v>191026637</v>
          </cell>
          <cell r="Q33">
            <v>192979029</v>
          </cell>
          <cell r="R33">
            <v>194895996</v>
          </cell>
          <cell r="S33">
            <v>196796269</v>
          </cell>
          <cell r="T33">
            <v>198686688</v>
          </cell>
          <cell r="U33">
            <v>200560983</v>
          </cell>
          <cell r="V33">
            <v>202408632</v>
          </cell>
          <cell r="W33">
            <v>204213133</v>
          </cell>
          <cell r="X33">
            <v>205962108</v>
          </cell>
          <cell r="Y33">
            <v>207652865</v>
          </cell>
        </row>
        <row r="34">
          <cell r="B34" t="str">
            <v>VG</v>
          </cell>
          <cell r="C34" t="str">
            <v>VGB</v>
          </cell>
          <cell r="D34" t="str">
            <v>Not Developing</v>
          </cell>
          <cell r="E34" t="str">
            <v>North Central America</v>
          </cell>
          <cell r="F34" t="str">
            <v>HIC</v>
          </cell>
          <cell r="G34" t="str">
            <v>Non LDC</v>
          </cell>
          <cell r="H34" t="str">
            <v>Not Fragile</v>
          </cell>
          <cell r="I34">
            <v>20645</v>
          </cell>
          <cell r="J34">
            <v>21085</v>
          </cell>
          <cell r="K34">
            <v>21529</v>
          </cell>
          <cell r="L34">
            <v>22000</v>
          </cell>
          <cell r="M34">
            <v>22541</v>
          </cell>
          <cell r="N34">
            <v>23168</v>
          </cell>
          <cell r="O34">
            <v>23905</v>
          </cell>
          <cell r="P34">
            <v>24731</v>
          </cell>
          <cell r="Q34">
            <v>25604</v>
          </cell>
          <cell r="R34">
            <v>26447</v>
          </cell>
          <cell r="S34">
            <v>27224</v>
          </cell>
          <cell r="T34">
            <v>27901</v>
          </cell>
          <cell r="U34">
            <v>28509</v>
          </cell>
          <cell r="V34">
            <v>29056</v>
          </cell>
          <cell r="W34">
            <v>29588</v>
          </cell>
          <cell r="X34">
            <v>30113</v>
          </cell>
          <cell r="Y34">
            <v>30661</v>
          </cell>
        </row>
        <row r="35">
          <cell r="B35" t="str">
            <v>BN</v>
          </cell>
          <cell r="C35" t="str">
            <v>BRN</v>
          </cell>
          <cell r="D35" t="str">
            <v>Not Developing</v>
          </cell>
          <cell r="E35" t="str">
            <v>East Asia</v>
          </cell>
          <cell r="F35" t="str">
            <v>HIC</v>
          </cell>
          <cell r="G35" t="str">
            <v>Non LDC</v>
          </cell>
          <cell r="H35" t="str">
            <v>Not Fragile</v>
          </cell>
          <cell r="I35">
            <v>333241</v>
          </cell>
          <cell r="J35">
            <v>340117</v>
          </cell>
          <cell r="K35">
            <v>346867</v>
          </cell>
          <cell r="L35">
            <v>353389</v>
          </cell>
          <cell r="M35">
            <v>359523</v>
          </cell>
          <cell r="N35">
            <v>365158</v>
          </cell>
          <cell r="O35">
            <v>370250</v>
          </cell>
          <cell r="P35">
            <v>374864</v>
          </cell>
          <cell r="Q35">
            <v>379252</v>
          </cell>
          <cell r="R35">
            <v>383772</v>
          </cell>
          <cell r="S35">
            <v>388662</v>
          </cell>
          <cell r="T35">
            <v>394013</v>
          </cell>
          <cell r="U35">
            <v>399748</v>
          </cell>
          <cell r="V35">
            <v>405716</v>
          </cell>
          <cell r="W35">
            <v>411704</v>
          </cell>
          <cell r="X35">
            <v>417542</v>
          </cell>
          <cell r="Y35">
            <v>423196</v>
          </cell>
        </row>
        <row r="36">
          <cell r="B36" t="str">
            <v>BG</v>
          </cell>
          <cell r="C36" t="str">
            <v>BGR</v>
          </cell>
          <cell r="D36" t="str">
            <v>Not Developing</v>
          </cell>
          <cell r="E36" t="str">
            <v>Europe</v>
          </cell>
          <cell r="F36" t="str">
            <v>UMIC</v>
          </cell>
          <cell r="G36" t="str">
            <v>Non LDC</v>
          </cell>
          <cell r="H36" t="str">
            <v>Not Fragile</v>
          </cell>
          <cell r="I36">
            <v>8170172</v>
          </cell>
          <cell r="J36">
            <v>8009142</v>
          </cell>
          <cell r="K36">
            <v>7837161</v>
          </cell>
          <cell r="L36">
            <v>7775327</v>
          </cell>
          <cell r="M36">
            <v>7716860</v>
          </cell>
          <cell r="N36">
            <v>7658972</v>
          </cell>
          <cell r="O36">
            <v>7601022</v>
          </cell>
          <cell r="P36">
            <v>7545338</v>
          </cell>
          <cell r="Q36">
            <v>7492561</v>
          </cell>
          <cell r="R36">
            <v>7444443</v>
          </cell>
          <cell r="S36">
            <v>7395599</v>
          </cell>
          <cell r="T36">
            <v>7348328</v>
          </cell>
          <cell r="U36">
            <v>7305888</v>
          </cell>
          <cell r="V36">
            <v>7265115</v>
          </cell>
          <cell r="W36">
            <v>7223938</v>
          </cell>
          <cell r="X36">
            <v>7177991</v>
          </cell>
          <cell r="Y36">
            <v>7127822</v>
          </cell>
        </row>
        <row r="37">
          <cell r="B37" t="str">
            <v>BF</v>
          </cell>
          <cell r="C37" t="str">
            <v>BFA</v>
          </cell>
          <cell r="D37" t="str">
            <v>Developing Country</v>
          </cell>
          <cell r="E37" t="str">
            <v>South of Sahara</v>
          </cell>
          <cell r="F37" t="str">
            <v>LIC</v>
          </cell>
          <cell r="G37" t="str">
            <v>LDC</v>
          </cell>
          <cell r="H37" t="str">
            <v>Fragile</v>
          </cell>
          <cell r="I37">
            <v>11607942</v>
          </cell>
          <cell r="J37">
            <v>11944587</v>
          </cell>
          <cell r="K37">
            <v>12293100</v>
          </cell>
          <cell r="L37">
            <v>12654621</v>
          </cell>
          <cell r="M37">
            <v>13030569</v>
          </cell>
          <cell r="N37">
            <v>13421930</v>
          </cell>
          <cell r="O37">
            <v>13829177</v>
          </cell>
          <cell r="P37">
            <v>14252021</v>
          </cell>
          <cell r="Q37">
            <v>14689726</v>
          </cell>
          <cell r="R37">
            <v>15141099</v>
          </cell>
          <cell r="S37">
            <v>15605217</v>
          </cell>
          <cell r="T37">
            <v>16081904</v>
          </cell>
          <cell r="U37">
            <v>16571216</v>
          </cell>
          <cell r="V37">
            <v>17072723</v>
          </cell>
          <cell r="W37">
            <v>17585977</v>
          </cell>
          <cell r="X37">
            <v>18110624</v>
          </cell>
          <cell r="Y37">
            <v>18646433</v>
          </cell>
        </row>
        <row r="38">
          <cell r="B38" t="str">
            <v>BI</v>
          </cell>
          <cell r="C38" t="str">
            <v>BDI</v>
          </cell>
          <cell r="D38" t="str">
            <v>Developing Country</v>
          </cell>
          <cell r="E38" t="str">
            <v>South of Sahara</v>
          </cell>
          <cell r="F38" t="str">
            <v>LIC</v>
          </cell>
          <cell r="G38" t="str">
            <v>LDC</v>
          </cell>
          <cell r="H38" t="str">
            <v>Extremely fragile</v>
          </cell>
          <cell r="I38">
            <v>6400706</v>
          </cell>
          <cell r="J38">
            <v>6555829</v>
          </cell>
          <cell r="K38">
            <v>6741569</v>
          </cell>
          <cell r="L38">
            <v>6953113</v>
          </cell>
          <cell r="M38">
            <v>7182451</v>
          </cell>
          <cell r="N38">
            <v>7423289</v>
          </cell>
          <cell r="O38">
            <v>7675338</v>
          </cell>
          <cell r="P38">
            <v>7939573</v>
          </cell>
          <cell r="Q38">
            <v>8212264</v>
          </cell>
          <cell r="R38">
            <v>8489031</v>
          </cell>
          <cell r="S38">
            <v>8766930</v>
          </cell>
          <cell r="T38">
            <v>9043508</v>
          </cell>
          <cell r="U38">
            <v>9319710</v>
          </cell>
          <cell r="V38">
            <v>9600186</v>
          </cell>
          <cell r="W38">
            <v>9891790</v>
          </cell>
          <cell r="X38">
            <v>10199270</v>
          </cell>
          <cell r="Y38">
            <v>10524117</v>
          </cell>
        </row>
        <row r="39">
          <cell r="B39" t="str">
            <v>CV</v>
          </cell>
          <cell r="C39" t="str">
            <v>CPV</v>
          </cell>
          <cell r="D39" t="str">
            <v>Developing Country</v>
          </cell>
          <cell r="E39" t="str">
            <v>South of Sahara</v>
          </cell>
          <cell r="F39" t="str">
            <v>LMIC</v>
          </cell>
          <cell r="G39" t="str">
            <v>Non LDC</v>
          </cell>
          <cell r="H39" t="str">
            <v>Not Fragile</v>
          </cell>
          <cell r="I39">
            <v>435079</v>
          </cell>
          <cell r="J39">
            <v>443716</v>
          </cell>
          <cell r="K39">
            <v>452106</v>
          </cell>
          <cell r="L39">
            <v>460147</v>
          </cell>
          <cell r="M39">
            <v>467664</v>
          </cell>
          <cell r="N39">
            <v>474567</v>
          </cell>
          <cell r="O39">
            <v>480795</v>
          </cell>
          <cell r="P39">
            <v>486438</v>
          </cell>
          <cell r="Q39">
            <v>491723</v>
          </cell>
          <cell r="R39">
            <v>496963</v>
          </cell>
          <cell r="S39">
            <v>502384</v>
          </cell>
          <cell r="T39">
            <v>508067</v>
          </cell>
          <cell r="U39">
            <v>513979</v>
          </cell>
          <cell r="V39">
            <v>520106</v>
          </cell>
          <cell r="W39">
            <v>526437</v>
          </cell>
          <cell r="X39">
            <v>532913</v>
          </cell>
          <cell r="Y39">
            <v>539560</v>
          </cell>
        </row>
        <row r="40">
          <cell r="B40" t="str">
            <v>KH</v>
          </cell>
          <cell r="C40" t="str">
            <v>KHM</v>
          </cell>
          <cell r="D40" t="str">
            <v>Developing Country</v>
          </cell>
          <cell r="E40" t="str">
            <v>East Asia</v>
          </cell>
          <cell r="F40" t="str">
            <v>LMIC</v>
          </cell>
          <cell r="G40" t="str">
            <v>LDC</v>
          </cell>
          <cell r="H40" t="str">
            <v>Fragile</v>
          </cell>
          <cell r="I40">
            <v>12152354</v>
          </cell>
          <cell r="J40">
            <v>12402473</v>
          </cell>
          <cell r="K40">
            <v>12634729</v>
          </cell>
          <cell r="L40">
            <v>12853124</v>
          </cell>
          <cell r="M40">
            <v>13063377</v>
          </cell>
          <cell r="N40">
            <v>13270201</v>
          </cell>
          <cell r="O40">
            <v>13474489</v>
          </cell>
          <cell r="P40">
            <v>13676693</v>
          </cell>
          <cell r="Q40">
            <v>13880509</v>
          </cell>
          <cell r="R40">
            <v>14090208</v>
          </cell>
          <cell r="S40">
            <v>14308740</v>
          </cell>
          <cell r="T40">
            <v>14537886</v>
          </cell>
          <cell r="U40">
            <v>14776866</v>
          </cell>
          <cell r="V40">
            <v>15022692</v>
          </cell>
          <cell r="W40">
            <v>15270790</v>
          </cell>
          <cell r="X40">
            <v>15517635</v>
          </cell>
          <cell r="Y40">
            <v>15762370</v>
          </cell>
        </row>
        <row r="41">
          <cell r="B41" t="str">
            <v>CM</v>
          </cell>
          <cell r="C41" t="str">
            <v>CMR</v>
          </cell>
          <cell r="D41" t="str">
            <v>Developing Country</v>
          </cell>
          <cell r="E41" t="str">
            <v>South of Sahara</v>
          </cell>
          <cell r="F41" t="str">
            <v>LMIC</v>
          </cell>
          <cell r="G41" t="str">
            <v>Non LDC</v>
          </cell>
          <cell r="H41" t="str">
            <v>Fragile</v>
          </cell>
          <cell r="I41">
            <v>15274234</v>
          </cell>
          <cell r="J41">
            <v>15671927</v>
          </cell>
          <cell r="K41">
            <v>16084886</v>
          </cell>
          <cell r="L41">
            <v>16513822</v>
          </cell>
          <cell r="M41">
            <v>16959081</v>
          </cell>
          <cell r="N41">
            <v>17420795</v>
          </cell>
          <cell r="O41">
            <v>17899562</v>
          </cell>
          <cell r="P41">
            <v>18395389</v>
          </cell>
          <cell r="Q41">
            <v>18907008</v>
          </cell>
          <cell r="R41">
            <v>19432541</v>
          </cell>
          <cell r="S41">
            <v>19970495</v>
          </cell>
          <cell r="T41">
            <v>20520447</v>
          </cell>
          <cell r="U41">
            <v>21082383</v>
          </cell>
          <cell r="V41">
            <v>21655715</v>
          </cell>
          <cell r="W41">
            <v>22239904</v>
          </cell>
          <cell r="X41">
            <v>22834522</v>
          </cell>
          <cell r="Y41">
            <v>23439189</v>
          </cell>
        </row>
        <row r="42">
          <cell r="B42" t="str">
            <v>CA</v>
          </cell>
          <cell r="C42" t="str">
            <v>CAN</v>
          </cell>
          <cell r="D42" t="str">
            <v>Not Developing</v>
          </cell>
          <cell r="E42" t="str">
            <v>North Central America</v>
          </cell>
          <cell r="F42" t="str">
            <v>HIC</v>
          </cell>
          <cell r="G42" t="str">
            <v>Non LDC</v>
          </cell>
          <cell r="H42" t="str">
            <v>Not Fragile</v>
          </cell>
          <cell r="I42">
            <v>30769700</v>
          </cell>
          <cell r="J42">
            <v>31081900</v>
          </cell>
          <cell r="K42">
            <v>31362000</v>
          </cell>
          <cell r="L42">
            <v>31676000</v>
          </cell>
          <cell r="M42">
            <v>31995000</v>
          </cell>
          <cell r="N42">
            <v>32312000</v>
          </cell>
          <cell r="O42">
            <v>32570505</v>
          </cell>
          <cell r="P42">
            <v>32887928</v>
          </cell>
          <cell r="Q42">
            <v>33245773</v>
          </cell>
          <cell r="R42">
            <v>33628571</v>
          </cell>
          <cell r="S42">
            <v>34005274</v>
          </cell>
          <cell r="T42">
            <v>34342780</v>
          </cell>
          <cell r="U42">
            <v>34750545</v>
          </cell>
          <cell r="V42">
            <v>35155451</v>
          </cell>
          <cell r="W42">
            <v>35544564</v>
          </cell>
          <cell r="X42">
            <v>35848610</v>
          </cell>
          <cell r="Y42">
            <v>36286425</v>
          </cell>
        </row>
        <row r="43">
          <cell r="B43" t="str">
            <v>KY</v>
          </cell>
          <cell r="C43" t="str">
            <v>CYM</v>
          </cell>
          <cell r="D43" t="str">
            <v>Not Developing</v>
          </cell>
          <cell r="E43" t="str">
            <v>North Central America</v>
          </cell>
          <cell r="F43" t="str">
            <v>HIC</v>
          </cell>
          <cell r="G43" t="str">
            <v>Non LDC</v>
          </cell>
          <cell r="H43" t="str">
            <v>Not Fragile</v>
          </cell>
          <cell r="I43">
            <v>41687</v>
          </cell>
          <cell r="J43">
            <v>43316</v>
          </cell>
          <cell r="K43">
            <v>44738</v>
          </cell>
          <cell r="L43">
            <v>46028</v>
          </cell>
          <cell r="M43">
            <v>47299</v>
          </cell>
          <cell r="N43">
            <v>48622</v>
          </cell>
          <cell r="O43">
            <v>50031</v>
          </cell>
          <cell r="P43">
            <v>51483</v>
          </cell>
          <cell r="Q43">
            <v>52926</v>
          </cell>
          <cell r="R43">
            <v>54279</v>
          </cell>
          <cell r="S43">
            <v>55507</v>
          </cell>
          <cell r="T43">
            <v>56579</v>
          </cell>
          <cell r="U43">
            <v>57523</v>
          </cell>
          <cell r="V43">
            <v>58371</v>
          </cell>
          <cell r="W43">
            <v>59172</v>
          </cell>
          <cell r="X43">
            <v>59963</v>
          </cell>
          <cell r="Y43">
            <v>60765</v>
          </cell>
        </row>
        <row r="44">
          <cell r="B44" t="str">
            <v>CF</v>
          </cell>
          <cell r="C44" t="str">
            <v>CAF</v>
          </cell>
          <cell r="D44" t="str">
            <v>Developing Country</v>
          </cell>
          <cell r="E44" t="str">
            <v>South of Sahara</v>
          </cell>
          <cell r="F44" t="str">
            <v>LIC</v>
          </cell>
          <cell r="G44" t="str">
            <v>LDC</v>
          </cell>
          <cell r="H44" t="str">
            <v>Extremely fragile</v>
          </cell>
          <cell r="I44">
            <v>3754986</v>
          </cell>
          <cell r="J44">
            <v>3832203</v>
          </cell>
          <cell r="K44">
            <v>3907612</v>
          </cell>
          <cell r="L44">
            <v>3981665</v>
          </cell>
          <cell r="M44">
            <v>4055036</v>
          </cell>
          <cell r="N44">
            <v>4127910</v>
          </cell>
          <cell r="O44">
            <v>4201758</v>
          </cell>
          <cell r="P44">
            <v>4275800</v>
          </cell>
          <cell r="Q44">
            <v>4345386</v>
          </cell>
          <cell r="R44">
            <v>4404230</v>
          </cell>
          <cell r="S44">
            <v>4448525</v>
          </cell>
          <cell r="T44">
            <v>4476153</v>
          </cell>
          <cell r="U44">
            <v>4490416</v>
          </cell>
          <cell r="V44">
            <v>4499653</v>
          </cell>
          <cell r="W44">
            <v>4515392</v>
          </cell>
          <cell r="X44">
            <v>4546100</v>
          </cell>
          <cell r="Y44">
            <v>4594621</v>
          </cell>
        </row>
        <row r="45">
          <cell r="B45" t="str">
            <v>TD</v>
          </cell>
          <cell r="C45" t="str">
            <v>TCD</v>
          </cell>
          <cell r="D45" t="str">
            <v>Developing Country</v>
          </cell>
          <cell r="E45" t="str">
            <v>South of Sahara</v>
          </cell>
          <cell r="F45" t="str">
            <v>LIC</v>
          </cell>
          <cell r="G45" t="str">
            <v>LDC</v>
          </cell>
          <cell r="H45" t="str">
            <v>Extremely fragile</v>
          </cell>
          <cell r="I45">
            <v>8342559</v>
          </cell>
          <cell r="J45">
            <v>8663012</v>
          </cell>
          <cell r="K45">
            <v>9001689</v>
          </cell>
          <cell r="L45">
            <v>9353201</v>
          </cell>
          <cell r="M45">
            <v>9710043</v>
          </cell>
          <cell r="N45">
            <v>10067009</v>
          </cell>
          <cell r="O45">
            <v>10421597</v>
          </cell>
          <cell r="P45">
            <v>10775708</v>
          </cell>
          <cell r="Q45">
            <v>11133861</v>
          </cell>
          <cell r="R45">
            <v>11502786</v>
          </cell>
          <cell r="S45">
            <v>11887202</v>
          </cell>
          <cell r="T45">
            <v>12288651</v>
          </cell>
          <cell r="U45">
            <v>12705135</v>
          </cell>
          <cell r="V45">
            <v>13133589</v>
          </cell>
          <cell r="W45">
            <v>13569438</v>
          </cell>
          <cell r="X45">
            <v>14009413</v>
          </cell>
          <cell r="Y45">
            <v>14452543</v>
          </cell>
        </row>
        <row r="46">
          <cell r="B46" t="e">
            <v>#N/A</v>
          </cell>
          <cell r="C46" t="str">
            <v>CHI</v>
          </cell>
          <cell r="D46" t="e">
            <v>#N/A</v>
          </cell>
          <cell r="E46" t="e">
            <v>#N/A</v>
          </cell>
          <cell r="F46" t="e">
            <v>#N/A</v>
          </cell>
          <cell r="G46" t="e">
            <v>#N/A</v>
          </cell>
          <cell r="H46" t="e">
            <v>#N/A</v>
          </cell>
          <cell r="I46">
            <v>148725</v>
          </cell>
          <cell r="J46">
            <v>149793</v>
          </cell>
          <cell r="K46">
            <v>150901</v>
          </cell>
          <cell r="L46">
            <v>152038</v>
          </cell>
          <cell r="M46">
            <v>153170</v>
          </cell>
          <cell r="N46">
            <v>154294</v>
          </cell>
          <cell r="O46">
            <v>155411</v>
          </cell>
          <cell r="P46">
            <v>156513</v>
          </cell>
          <cell r="Q46">
            <v>157581</v>
          </cell>
          <cell r="R46">
            <v>158603</v>
          </cell>
          <cell r="S46">
            <v>159581</v>
          </cell>
          <cell r="T46">
            <v>160497</v>
          </cell>
          <cell r="U46">
            <v>161358</v>
          </cell>
          <cell r="V46">
            <v>162180</v>
          </cell>
          <cell r="W46">
            <v>162969</v>
          </cell>
          <cell r="X46">
            <v>163758</v>
          </cell>
          <cell r="Y46">
            <v>164541</v>
          </cell>
        </row>
        <row r="47">
          <cell r="B47" t="str">
            <v>CL</v>
          </cell>
          <cell r="C47" t="str">
            <v>CHL</v>
          </cell>
          <cell r="D47" t="str">
            <v>Developing Country</v>
          </cell>
          <cell r="E47" t="str">
            <v>South America</v>
          </cell>
          <cell r="F47" t="str">
            <v>HIC</v>
          </cell>
          <cell r="G47" t="str">
            <v>Non LDC</v>
          </cell>
          <cell r="H47" t="str">
            <v>Not Fragile</v>
          </cell>
          <cell r="I47">
            <v>15262754</v>
          </cell>
          <cell r="J47">
            <v>15444969</v>
          </cell>
          <cell r="K47">
            <v>15623635</v>
          </cell>
          <cell r="L47">
            <v>15799542</v>
          </cell>
          <cell r="M47">
            <v>15973778</v>
          </cell>
          <cell r="N47">
            <v>16147064</v>
          </cell>
          <cell r="O47">
            <v>16319792</v>
          </cell>
          <cell r="P47">
            <v>16491687</v>
          </cell>
          <cell r="Q47">
            <v>16661942</v>
          </cell>
          <cell r="R47">
            <v>16829442</v>
          </cell>
          <cell r="S47">
            <v>16993354</v>
          </cell>
          <cell r="T47">
            <v>17153357</v>
          </cell>
          <cell r="U47">
            <v>17309746</v>
          </cell>
          <cell r="V47">
            <v>17462982</v>
          </cell>
          <cell r="W47">
            <v>17613798</v>
          </cell>
          <cell r="X47">
            <v>17762681</v>
          </cell>
          <cell r="Y47">
            <v>17909754</v>
          </cell>
        </row>
        <row r="48">
          <cell r="B48" t="str">
            <v>CN</v>
          </cell>
          <cell r="C48" t="str">
            <v>CHN</v>
          </cell>
          <cell r="D48" t="str">
            <v>Developing Country</v>
          </cell>
          <cell r="E48" t="str">
            <v>East Asia</v>
          </cell>
          <cell r="F48" t="str">
            <v>UMIC</v>
          </cell>
          <cell r="G48" t="str">
            <v>Non LDC</v>
          </cell>
          <cell r="H48" t="str">
            <v>Not Fragile</v>
          </cell>
          <cell r="I48">
            <v>1262645000</v>
          </cell>
          <cell r="J48">
            <v>1271850000</v>
          </cell>
          <cell r="K48">
            <v>1280400000</v>
          </cell>
          <cell r="L48">
            <v>1288400000</v>
          </cell>
          <cell r="M48">
            <v>1296075000</v>
          </cell>
          <cell r="N48">
            <v>1303720000</v>
          </cell>
          <cell r="O48">
            <v>1311020000</v>
          </cell>
          <cell r="P48">
            <v>1317885000</v>
          </cell>
          <cell r="Q48">
            <v>1324655000</v>
          </cell>
          <cell r="R48">
            <v>1331260000</v>
          </cell>
          <cell r="S48">
            <v>1337705000</v>
          </cell>
          <cell r="T48">
            <v>1344130000</v>
          </cell>
          <cell r="U48">
            <v>1350695000</v>
          </cell>
          <cell r="V48">
            <v>1357380000</v>
          </cell>
          <cell r="W48">
            <v>1364270000</v>
          </cell>
          <cell r="X48">
            <v>1371220000</v>
          </cell>
          <cell r="Y48">
            <v>1378665000</v>
          </cell>
        </row>
        <row r="49">
          <cell r="B49" t="str">
            <v>CO</v>
          </cell>
          <cell r="C49" t="str">
            <v>COL</v>
          </cell>
          <cell r="D49" t="str">
            <v>Developing Country</v>
          </cell>
          <cell r="E49" t="str">
            <v>South America</v>
          </cell>
          <cell r="F49" t="str">
            <v>UMIC</v>
          </cell>
          <cell r="G49" t="str">
            <v>Non LDC</v>
          </cell>
          <cell r="H49" t="str">
            <v>Not Fragile</v>
          </cell>
          <cell r="I49">
            <v>40403958</v>
          </cell>
          <cell r="J49">
            <v>40988909</v>
          </cell>
          <cell r="K49">
            <v>41572491</v>
          </cell>
          <cell r="L49">
            <v>42152151</v>
          </cell>
          <cell r="M49">
            <v>42724163</v>
          </cell>
          <cell r="N49">
            <v>43285634</v>
          </cell>
          <cell r="O49">
            <v>43835722</v>
          </cell>
          <cell r="P49">
            <v>44374572</v>
          </cell>
          <cell r="Q49">
            <v>44901544</v>
          </cell>
          <cell r="R49">
            <v>45416181</v>
          </cell>
          <cell r="S49">
            <v>45918097</v>
          </cell>
          <cell r="T49">
            <v>46406646</v>
          </cell>
          <cell r="U49">
            <v>46881475</v>
          </cell>
          <cell r="V49">
            <v>47342981</v>
          </cell>
          <cell r="W49">
            <v>47791911</v>
          </cell>
          <cell r="X49">
            <v>48228697</v>
          </cell>
          <cell r="Y49">
            <v>48653419</v>
          </cell>
        </row>
        <row r="50">
          <cell r="B50" t="str">
            <v>KM</v>
          </cell>
          <cell r="C50" t="str">
            <v>COM</v>
          </cell>
          <cell r="D50" t="str">
            <v>Developing Country</v>
          </cell>
          <cell r="E50" t="str">
            <v>South of Sahara</v>
          </cell>
          <cell r="F50" t="str">
            <v>LIC</v>
          </cell>
          <cell r="G50" t="str">
            <v>LDC</v>
          </cell>
          <cell r="H50" t="str">
            <v>Fragile</v>
          </cell>
          <cell r="I50">
            <v>542357</v>
          </cell>
          <cell r="J50">
            <v>555888</v>
          </cell>
          <cell r="K50">
            <v>569479</v>
          </cell>
          <cell r="L50">
            <v>583211</v>
          </cell>
          <cell r="M50">
            <v>597228</v>
          </cell>
          <cell r="N50">
            <v>611627</v>
          </cell>
          <cell r="O50">
            <v>626425</v>
          </cell>
          <cell r="P50">
            <v>641620</v>
          </cell>
          <cell r="Q50">
            <v>657229</v>
          </cell>
          <cell r="R50">
            <v>673252</v>
          </cell>
          <cell r="S50">
            <v>689692</v>
          </cell>
          <cell r="T50">
            <v>706569</v>
          </cell>
          <cell r="U50">
            <v>723868</v>
          </cell>
          <cell r="V50">
            <v>741500</v>
          </cell>
          <cell r="W50">
            <v>759385</v>
          </cell>
          <cell r="X50">
            <v>777424</v>
          </cell>
          <cell r="Y50">
            <v>795601</v>
          </cell>
        </row>
        <row r="51">
          <cell r="B51" t="str">
            <v>CD</v>
          </cell>
          <cell r="C51" t="str">
            <v>COD</v>
          </cell>
          <cell r="D51" t="str">
            <v>Developing Country</v>
          </cell>
          <cell r="E51" t="str">
            <v>South of Sahara</v>
          </cell>
          <cell r="F51" t="str">
            <v>LIC</v>
          </cell>
          <cell r="G51" t="str">
            <v>LDC</v>
          </cell>
          <cell r="H51" t="str">
            <v>Extremely fragile</v>
          </cell>
          <cell r="I51">
            <v>47076387</v>
          </cell>
          <cell r="J51">
            <v>48394338</v>
          </cell>
          <cell r="K51">
            <v>49835756</v>
          </cell>
          <cell r="L51">
            <v>51390033</v>
          </cell>
          <cell r="M51">
            <v>53034217</v>
          </cell>
          <cell r="N51">
            <v>54751476</v>
          </cell>
          <cell r="O51">
            <v>56543011</v>
          </cell>
          <cell r="P51">
            <v>58417562</v>
          </cell>
          <cell r="Q51">
            <v>60373608</v>
          </cell>
          <cell r="R51">
            <v>62409435</v>
          </cell>
          <cell r="S51">
            <v>64523263</v>
          </cell>
          <cell r="T51">
            <v>66713597</v>
          </cell>
          <cell r="U51">
            <v>68978682</v>
          </cell>
          <cell r="V51">
            <v>71316033</v>
          </cell>
          <cell r="W51">
            <v>73722860</v>
          </cell>
          <cell r="X51">
            <v>76196619</v>
          </cell>
          <cell r="Y51">
            <v>78736153</v>
          </cell>
        </row>
        <row r="52">
          <cell r="B52" t="str">
            <v>CG</v>
          </cell>
          <cell r="C52" t="str">
            <v>COG</v>
          </cell>
          <cell r="D52" t="str">
            <v>Developing Country</v>
          </cell>
          <cell r="E52" t="str">
            <v>South of Sahara</v>
          </cell>
          <cell r="F52" t="str">
            <v>LMIC</v>
          </cell>
          <cell r="G52" t="str">
            <v>Non LDC</v>
          </cell>
          <cell r="H52" t="str">
            <v>Fragile</v>
          </cell>
          <cell r="I52">
            <v>3225727</v>
          </cell>
          <cell r="J52">
            <v>3315806</v>
          </cell>
          <cell r="K52">
            <v>3407180</v>
          </cell>
          <cell r="L52">
            <v>3502519</v>
          </cell>
          <cell r="M52">
            <v>3605439</v>
          </cell>
          <cell r="N52">
            <v>3718243</v>
          </cell>
          <cell r="O52">
            <v>3842365</v>
          </cell>
          <cell r="P52">
            <v>3976246</v>
          </cell>
          <cell r="Q52">
            <v>4115435</v>
          </cell>
          <cell r="R52">
            <v>4253712</v>
          </cell>
          <cell r="S52">
            <v>4386693</v>
          </cell>
          <cell r="T52">
            <v>4512730</v>
          </cell>
          <cell r="U52">
            <v>4633363</v>
          </cell>
          <cell r="V52">
            <v>4751393</v>
          </cell>
          <cell r="W52">
            <v>4871101</v>
          </cell>
          <cell r="X52">
            <v>4995648</v>
          </cell>
          <cell r="Y52">
            <v>5125821</v>
          </cell>
        </row>
        <row r="53">
          <cell r="B53" t="str">
            <v>CR</v>
          </cell>
          <cell r="C53" t="str">
            <v>CRI</v>
          </cell>
          <cell r="D53" t="str">
            <v>Developing Country</v>
          </cell>
          <cell r="E53" t="str">
            <v>North Central America</v>
          </cell>
          <cell r="F53" t="str">
            <v>UMIC</v>
          </cell>
          <cell r="G53" t="str">
            <v>Non LDC</v>
          </cell>
          <cell r="H53" t="str">
            <v>Not Fragile</v>
          </cell>
          <cell r="I53">
            <v>3925443</v>
          </cell>
          <cell r="J53">
            <v>3996798</v>
          </cell>
          <cell r="K53">
            <v>4063204</v>
          </cell>
          <cell r="L53">
            <v>4125971</v>
          </cell>
          <cell r="M53">
            <v>4187038</v>
          </cell>
          <cell r="N53">
            <v>4247841</v>
          </cell>
          <cell r="O53">
            <v>4308794</v>
          </cell>
          <cell r="P53">
            <v>4369469</v>
          </cell>
          <cell r="Q53">
            <v>4429508</v>
          </cell>
          <cell r="R53">
            <v>4488263</v>
          </cell>
          <cell r="S53">
            <v>4545280</v>
          </cell>
          <cell r="T53">
            <v>4600474</v>
          </cell>
          <cell r="U53">
            <v>4654122</v>
          </cell>
          <cell r="V53">
            <v>4706401</v>
          </cell>
          <cell r="W53">
            <v>4757575</v>
          </cell>
          <cell r="X53">
            <v>4807852</v>
          </cell>
          <cell r="Y53">
            <v>4857274</v>
          </cell>
        </row>
        <row r="54">
          <cell r="B54" t="str">
            <v>CI</v>
          </cell>
          <cell r="C54" t="str">
            <v>CIV</v>
          </cell>
          <cell r="D54" t="str">
            <v>Developing Country</v>
          </cell>
          <cell r="E54" t="str">
            <v>South of Sahara</v>
          </cell>
          <cell r="F54" t="str">
            <v>LMIC</v>
          </cell>
          <cell r="G54" t="str">
            <v>Non LDC</v>
          </cell>
          <cell r="H54" t="str">
            <v>Fragile</v>
          </cell>
          <cell r="I54">
            <v>16686561</v>
          </cell>
          <cell r="J54">
            <v>17040152</v>
          </cell>
          <cell r="K54">
            <v>17366517</v>
          </cell>
          <cell r="L54">
            <v>17679355</v>
          </cell>
          <cell r="M54">
            <v>17997738</v>
          </cell>
          <cell r="N54">
            <v>18336303</v>
          </cell>
          <cell r="O54">
            <v>18699435</v>
          </cell>
          <cell r="P54">
            <v>19085941</v>
          </cell>
          <cell r="Q54">
            <v>19497986</v>
          </cell>
          <cell r="R54">
            <v>19936366</v>
          </cell>
          <cell r="S54">
            <v>20401331</v>
          </cell>
          <cell r="T54">
            <v>20895311</v>
          </cell>
          <cell r="U54">
            <v>21418603</v>
          </cell>
          <cell r="V54">
            <v>21966312</v>
          </cell>
          <cell r="W54">
            <v>22531350</v>
          </cell>
          <cell r="X54">
            <v>23108472</v>
          </cell>
          <cell r="Y54">
            <v>23695919</v>
          </cell>
        </row>
        <row r="55">
          <cell r="B55" t="str">
            <v>HR</v>
          </cell>
          <cell r="C55" t="str">
            <v>HRV</v>
          </cell>
          <cell r="D55" t="str">
            <v>Not Developing</v>
          </cell>
          <cell r="E55" t="str">
            <v>Europe</v>
          </cell>
          <cell r="F55" t="str">
            <v>UMIC</v>
          </cell>
          <cell r="G55" t="str">
            <v>Non LDC</v>
          </cell>
          <cell r="H55" t="str">
            <v>Not Fragile</v>
          </cell>
          <cell r="I55">
            <v>4426000</v>
          </cell>
          <cell r="J55">
            <v>4440000</v>
          </cell>
          <cell r="K55">
            <v>4440000</v>
          </cell>
          <cell r="L55">
            <v>4440000</v>
          </cell>
          <cell r="M55">
            <v>4439000</v>
          </cell>
          <cell r="N55">
            <v>4442000</v>
          </cell>
          <cell r="O55">
            <v>4440000</v>
          </cell>
          <cell r="P55">
            <v>4436000</v>
          </cell>
          <cell r="Q55">
            <v>4434508</v>
          </cell>
          <cell r="R55">
            <v>4429078</v>
          </cell>
          <cell r="S55">
            <v>4417781</v>
          </cell>
          <cell r="T55">
            <v>4280622</v>
          </cell>
          <cell r="U55">
            <v>4267558</v>
          </cell>
          <cell r="V55">
            <v>4255689</v>
          </cell>
          <cell r="W55">
            <v>4238389</v>
          </cell>
          <cell r="X55">
            <v>4203604</v>
          </cell>
          <cell r="Y55">
            <v>4170600</v>
          </cell>
        </row>
        <row r="56">
          <cell r="B56" t="str">
            <v>CU</v>
          </cell>
          <cell r="C56" t="str">
            <v>CUB</v>
          </cell>
          <cell r="D56" t="str">
            <v>Developing Country</v>
          </cell>
          <cell r="E56" t="str">
            <v>North Central America</v>
          </cell>
          <cell r="F56" t="str">
            <v>UMIC</v>
          </cell>
          <cell r="G56" t="str">
            <v>Non LDC</v>
          </cell>
          <cell r="H56" t="str">
            <v>Not Fragile</v>
          </cell>
          <cell r="I56">
            <v>11150736</v>
          </cell>
          <cell r="J56">
            <v>11186542</v>
          </cell>
          <cell r="K56">
            <v>11217998</v>
          </cell>
          <cell r="L56">
            <v>11244885</v>
          </cell>
          <cell r="M56">
            <v>11266941</v>
          </cell>
          <cell r="N56">
            <v>11284253</v>
          </cell>
          <cell r="O56">
            <v>11296233</v>
          </cell>
          <cell r="P56">
            <v>11303687</v>
          </cell>
          <cell r="Q56">
            <v>11309754</v>
          </cell>
          <cell r="R56">
            <v>11318602</v>
          </cell>
          <cell r="S56">
            <v>11333051</v>
          </cell>
          <cell r="T56">
            <v>11354651</v>
          </cell>
          <cell r="U56">
            <v>11382146</v>
          </cell>
          <cell r="V56">
            <v>11412167</v>
          </cell>
          <cell r="W56">
            <v>11439767</v>
          </cell>
          <cell r="X56">
            <v>11461432</v>
          </cell>
          <cell r="Y56">
            <v>11475982</v>
          </cell>
        </row>
        <row r="57">
          <cell r="B57" t="str">
            <v>CW</v>
          </cell>
          <cell r="C57" t="str">
            <v>CUW</v>
          </cell>
          <cell r="D57" t="str">
            <v>Not Developing</v>
          </cell>
          <cell r="E57" t="str">
            <v>North Central America</v>
          </cell>
          <cell r="F57" t="str">
            <v>HIC</v>
          </cell>
          <cell r="G57" t="str">
            <v>Non LDC</v>
          </cell>
          <cell r="H57" t="str">
            <v>Not Fragile</v>
          </cell>
          <cell r="I57">
            <v>133860</v>
          </cell>
          <cell r="J57">
            <v>129047</v>
          </cell>
          <cell r="K57">
            <v>129205</v>
          </cell>
          <cell r="L57">
            <v>131897</v>
          </cell>
          <cell r="M57">
            <v>134192</v>
          </cell>
          <cell r="N57">
            <v>137658</v>
          </cell>
          <cell r="O57">
            <v>141239</v>
          </cell>
          <cell r="P57">
            <v>144056</v>
          </cell>
          <cell r="Q57">
            <v>145880</v>
          </cell>
          <cell r="R57">
            <v>146833</v>
          </cell>
          <cell r="S57">
            <v>148703</v>
          </cell>
          <cell r="T57">
            <v>150831</v>
          </cell>
          <cell r="U57">
            <v>152088</v>
          </cell>
          <cell r="V57">
            <v>153822</v>
          </cell>
          <cell r="W57">
            <v>155909</v>
          </cell>
          <cell r="X57">
            <v>157979</v>
          </cell>
          <cell r="Y57">
            <v>159999</v>
          </cell>
        </row>
        <row r="58">
          <cell r="B58" t="str">
            <v>CY</v>
          </cell>
          <cell r="C58" t="str">
            <v>CYP</v>
          </cell>
          <cell r="D58" t="str">
            <v>Not Developing</v>
          </cell>
          <cell r="E58" t="str">
            <v>Europe</v>
          </cell>
          <cell r="F58" t="str">
            <v>HIC</v>
          </cell>
          <cell r="G58" t="str">
            <v>Non LDC</v>
          </cell>
          <cell r="H58" t="str">
            <v>Not Fragile</v>
          </cell>
          <cell r="I58">
            <v>943286</v>
          </cell>
          <cell r="J58">
            <v>960282</v>
          </cell>
          <cell r="K58">
            <v>976966</v>
          </cell>
          <cell r="L58">
            <v>993563</v>
          </cell>
          <cell r="M58">
            <v>1010410</v>
          </cell>
          <cell r="N58">
            <v>1027658</v>
          </cell>
          <cell r="O58">
            <v>1045509</v>
          </cell>
          <cell r="P58">
            <v>1063712</v>
          </cell>
          <cell r="Q58">
            <v>1081563</v>
          </cell>
          <cell r="R58">
            <v>1098076</v>
          </cell>
          <cell r="S58">
            <v>1112607</v>
          </cell>
          <cell r="T58">
            <v>1124835</v>
          </cell>
          <cell r="U58">
            <v>1135062</v>
          </cell>
          <cell r="V58">
            <v>1143896</v>
          </cell>
          <cell r="W58">
            <v>1152309</v>
          </cell>
          <cell r="X58">
            <v>1160985</v>
          </cell>
          <cell r="Y58">
            <v>1170125</v>
          </cell>
        </row>
        <row r="59">
          <cell r="B59" t="str">
            <v>CZ</v>
          </cell>
          <cell r="C59" t="str">
            <v>CZE</v>
          </cell>
          <cell r="D59" t="str">
            <v>Not Developing</v>
          </cell>
          <cell r="E59" t="str">
            <v>Europe</v>
          </cell>
          <cell r="F59" t="str">
            <v>HIC</v>
          </cell>
          <cell r="G59" t="str">
            <v>Non LDC</v>
          </cell>
          <cell r="H59" t="str">
            <v>Not Fragile</v>
          </cell>
          <cell r="I59">
            <v>10255063</v>
          </cell>
          <cell r="J59">
            <v>10216605</v>
          </cell>
          <cell r="K59">
            <v>10196916</v>
          </cell>
          <cell r="L59">
            <v>10193998</v>
          </cell>
          <cell r="M59">
            <v>10197101</v>
          </cell>
          <cell r="N59">
            <v>10211216</v>
          </cell>
          <cell r="O59">
            <v>10238905</v>
          </cell>
          <cell r="P59">
            <v>10298828</v>
          </cell>
          <cell r="Q59">
            <v>10384603</v>
          </cell>
          <cell r="R59">
            <v>10443936</v>
          </cell>
          <cell r="S59">
            <v>10474410</v>
          </cell>
          <cell r="T59">
            <v>10496088</v>
          </cell>
          <cell r="U59">
            <v>10510785</v>
          </cell>
          <cell r="V59">
            <v>10514272</v>
          </cell>
          <cell r="W59">
            <v>10525347</v>
          </cell>
          <cell r="X59">
            <v>10546059</v>
          </cell>
          <cell r="Y59">
            <v>10561633</v>
          </cell>
        </row>
        <row r="60">
          <cell r="B60" t="str">
            <v>DK</v>
          </cell>
          <cell r="C60" t="str">
            <v>DNK</v>
          </cell>
          <cell r="D60" t="str">
            <v>Not Developing</v>
          </cell>
          <cell r="E60" t="str">
            <v>Europe</v>
          </cell>
          <cell r="F60" t="str">
            <v>HIC</v>
          </cell>
          <cell r="G60" t="str">
            <v>Non LDC</v>
          </cell>
          <cell r="H60" t="str">
            <v>Not Fragile</v>
          </cell>
          <cell r="I60">
            <v>5339616</v>
          </cell>
          <cell r="J60">
            <v>5358783</v>
          </cell>
          <cell r="K60">
            <v>5375931</v>
          </cell>
          <cell r="L60">
            <v>5390574</v>
          </cell>
          <cell r="M60">
            <v>5404523</v>
          </cell>
          <cell r="N60">
            <v>5419432</v>
          </cell>
          <cell r="O60">
            <v>5437272</v>
          </cell>
          <cell r="P60">
            <v>5461438</v>
          </cell>
          <cell r="Q60">
            <v>5493621</v>
          </cell>
          <cell r="R60">
            <v>5523095</v>
          </cell>
          <cell r="S60">
            <v>5547683</v>
          </cell>
          <cell r="T60">
            <v>5570572</v>
          </cell>
          <cell r="U60">
            <v>5591572</v>
          </cell>
          <cell r="V60">
            <v>5614932</v>
          </cell>
          <cell r="W60">
            <v>5643475</v>
          </cell>
          <cell r="X60">
            <v>5683483</v>
          </cell>
          <cell r="Y60">
            <v>5731118</v>
          </cell>
        </row>
        <row r="61">
          <cell r="B61" t="str">
            <v>DJ</v>
          </cell>
          <cell r="C61" t="str">
            <v>DJI</v>
          </cell>
          <cell r="D61" t="str">
            <v>Developing Country</v>
          </cell>
          <cell r="E61" t="str">
            <v>South of Sahara</v>
          </cell>
          <cell r="F61" t="str">
            <v>LMIC</v>
          </cell>
          <cell r="G61" t="str">
            <v>LDC</v>
          </cell>
          <cell r="H61" t="str">
            <v>Not Fragile</v>
          </cell>
          <cell r="I61">
            <v>717584</v>
          </cell>
          <cell r="J61">
            <v>732711</v>
          </cell>
          <cell r="K61">
            <v>746221</v>
          </cell>
          <cell r="L61">
            <v>758615</v>
          </cell>
          <cell r="M61">
            <v>770752</v>
          </cell>
          <cell r="N61">
            <v>783254</v>
          </cell>
          <cell r="O61">
            <v>796208</v>
          </cell>
          <cell r="P61">
            <v>809402</v>
          </cell>
          <cell r="Q61">
            <v>822934</v>
          </cell>
          <cell r="R61">
            <v>836840</v>
          </cell>
          <cell r="S61">
            <v>851146</v>
          </cell>
          <cell r="T61">
            <v>865937</v>
          </cell>
          <cell r="U61">
            <v>881185</v>
          </cell>
          <cell r="V61">
            <v>896688</v>
          </cell>
          <cell r="W61">
            <v>912164</v>
          </cell>
          <cell r="X61">
            <v>927414</v>
          </cell>
          <cell r="Y61">
            <v>942333</v>
          </cell>
        </row>
        <row r="62">
          <cell r="B62" t="str">
            <v>DM</v>
          </cell>
          <cell r="C62" t="str">
            <v>DMA</v>
          </cell>
          <cell r="D62" t="str">
            <v>Developing Country</v>
          </cell>
          <cell r="E62" t="str">
            <v>North Central America</v>
          </cell>
          <cell r="F62" t="str">
            <v>UMIC</v>
          </cell>
          <cell r="G62" t="str">
            <v>Non LDC</v>
          </cell>
          <cell r="H62" t="str">
            <v>Not Fragile</v>
          </cell>
          <cell r="I62">
            <v>69676</v>
          </cell>
          <cell r="J62">
            <v>69670</v>
          </cell>
          <cell r="K62">
            <v>69824</v>
          </cell>
          <cell r="L62">
            <v>70093</v>
          </cell>
          <cell r="M62">
            <v>70379</v>
          </cell>
          <cell r="N62">
            <v>70627</v>
          </cell>
          <cell r="O62">
            <v>70807</v>
          </cell>
          <cell r="P62">
            <v>70950</v>
          </cell>
          <cell r="Q62">
            <v>71074</v>
          </cell>
          <cell r="R62">
            <v>71229</v>
          </cell>
          <cell r="S62">
            <v>71440</v>
          </cell>
          <cell r="T62">
            <v>71718</v>
          </cell>
          <cell r="U62">
            <v>72044</v>
          </cell>
          <cell r="V62">
            <v>72400</v>
          </cell>
          <cell r="W62">
            <v>72778</v>
          </cell>
          <cell r="X62">
            <v>73162</v>
          </cell>
          <cell r="Y62">
            <v>73543</v>
          </cell>
        </row>
        <row r="63">
          <cell r="B63" t="str">
            <v>DO</v>
          </cell>
          <cell r="C63" t="str">
            <v>DOM</v>
          </cell>
          <cell r="D63" t="str">
            <v>Developing Country</v>
          </cell>
          <cell r="E63" t="str">
            <v>North Central America</v>
          </cell>
          <cell r="F63" t="str">
            <v>UMIC</v>
          </cell>
          <cell r="G63" t="str">
            <v>Non LDC</v>
          </cell>
          <cell r="H63" t="str">
            <v>Not Fragile</v>
          </cell>
          <cell r="I63">
            <v>8562622</v>
          </cell>
          <cell r="J63">
            <v>8697126</v>
          </cell>
          <cell r="K63">
            <v>8832285</v>
          </cell>
          <cell r="L63">
            <v>8967760</v>
          </cell>
          <cell r="M63">
            <v>9102998</v>
          </cell>
          <cell r="N63">
            <v>9237566</v>
          </cell>
          <cell r="O63">
            <v>9371338</v>
          </cell>
          <cell r="P63">
            <v>9504353</v>
          </cell>
          <cell r="Q63">
            <v>9636520</v>
          </cell>
          <cell r="R63">
            <v>9767758</v>
          </cell>
          <cell r="S63">
            <v>9897985</v>
          </cell>
          <cell r="T63">
            <v>10027095</v>
          </cell>
          <cell r="U63">
            <v>10154950</v>
          </cell>
          <cell r="V63">
            <v>10281296</v>
          </cell>
          <cell r="W63">
            <v>10405844</v>
          </cell>
          <cell r="X63">
            <v>10528394</v>
          </cell>
          <cell r="Y63">
            <v>10648791</v>
          </cell>
        </row>
        <row r="64">
          <cell r="B64" t="str">
            <v>EC</v>
          </cell>
          <cell r="C64" t="str">
            <v>ECU</v>
          </cell>
          <cell r="D64" t="str">
            <v>Developing Country</v>
          </cell>
          <cell r="E64" t="str">
            <v>South America</v>
          </cell>
          <cell r="F64" t="str">
            <v>UMIC</v>
          </cell>
          <cell r="G64" t="str">
            <v>Non LDC</v>
          </cell>
          <cell r="H64" t="str">
            <v>Not Fragile</v>
          </cell>
          <cell r="I64">
            <v>12628596</v>
          </cell>
          <cell r="J64">
            <v>12852755</v>
          </cell>
          <cell r="K64">
            <v>13072060</v>
          </cell>
          <cell r="L64">
            <v>13289601</v>
          </cell>
          <cell r="M64">
            <v>13509647</v>
          </cell>
          <cell r="N64">
            <v>13735233</v>
          </cell>
          <cell r="O64">
            <v>13967480</v>
          </cell>
          <cell r="P64">
            <v>14205453</v>
          </cell>
          <cell r="Q64">
            <v>14447562</v>
          </cell>
          <cell r="R64">
            <v>14691275</v>
          </cell>
          <cell r="S64">
            <v>14934690</v>
          </cell>
          <cell r="T64">
            <v>15177355</v>
          </cell>
          <cell r="U64">
            <v>15419666</v>
          </cell>
          <cell r="V64">
            <v>15661547</v>
          </cell>
          <cell r="W64">
            <v>15903112</v>
          </cell>
          <cell r="X64">
            <v>16144368</v>
          </cell>
          <cell r="Y64">
            <v>16385068</v>
          </cell>
        </row>
        <row r="65">
          <cell r="B65" t="str">
            <v>EG</v>
          </cell>
          <cell r="C65" t="str">
            <v>EGY</v>
          </cell>
          <cell r="D65" t="str">
            <v>Developing Country</v>
          </cell>
          <cell r="E65" t="str">
            <v>North of Sahara</v>
          </cell>
          <cell r="F65" t="str">
            <v>LMIC</v>
          </cell>
          <cell r="G65" t="str">
            <v>Non LDC</v>
          </cell>
          <cell r="H65" t="str">
            <v>Fragile</v>
          </cell>
          <cell r="I65">
            <v>69905988</v>
          </cell>
          <cell r="J65">
            <v>71226940</v>
          </cell>
          <cell r="K65">
            <v>72590118</v>
          </cell>
          <cell r="L65">
            <v>73981942</v>
          </cell>
          <cell r="M65">
            <v>75381899</v>
          </cell>
          <cell r="N65">
            <v>76778149</v>
          </cell>
          <cell r="O65">
            <v>78159048</v>
          </cell>
          <cell r="P65">
            <v>79537253</v>
          </cell>
          <cell r="Q65">
            <v>80953881</v>
          </cell>
          <cell r="R65">
            <v>82465022</v>
          </cell>
          <cell r="S65">
            <v>84107606</v>
          </cell>
          <cell r="T65">
            <v>85897561</v>
          </cell>
          <cell r="U65">
            <v>87813257</v>
          </cell>
          <cell r="V65">
            <v>89807433</v>
          </cell>
          <cell r="W65">
            <v>91812566</v>
          </cell>
          <cell r="X65">
            <v>93778172</v>
          </cell>
          <cell r="Y65">
            <v>95688681</v>
          </cell>
        </row>
        <row r="66">
          <cell r="B66" t="str">
            <v>SV</v>
          </cell>
          <cell r="C66" t="str">
            <v>SLV</v>
          </cell>
          <cell r="D66" t="str">
            <v>Developing Country</v>
          </cell>
          <cell r="E66" t="str">
            <v>North Central America</v>
          </cell>
          <cell r="F66" t="str">
            <v>LMIC</v>
          </cell>
          <cell r="G66" t="str">
            <v>Non LDC</v>
          </cell>
          <cell r="H66" t="str">
            <v>Not Fragile</v>
          </cell>
          <cell r="I66">
            <v>5867626</v>
          </cell>
          <cell r="J66">
            <v>5905962</v>
          </cell>
          <cell r="K66">
            <v>5940303</v>
          </cell>
          <cell r="L66">
            <v>5971535</v>
          </cell>
          <cell r="M66">
            <v>6000775</v>
          </cell>
          <cell r="N66">
            <v>6028961</v>
          </cell>
          <cell r="O66">
            <v>6056478</v>
          </cell>
          <cell r="P66">
            <v>6083475</v>
          </cell>
          <cell r="Q66">
            <v>6110301</v>
          </cell>
          <cell r="R66">
            <v>6137276</v>
          </cell>
          <cell r="S66">
            <v>6164626</v>
          </cell>
          <cell r="T66">
            <v>6192560</v>
          </cell>
          <cell r="U66">
            <v>6221246</v>
          </cell>
          <cell r="V66">
            <v>6250777</v>
          </cell>
          <cell r="W66">
            <v>6281189</v>
          </cell>
          <cell r="X66">
            <v>6312478</v>
          </cell>
          <cell r="Y66">
            <v>6344722</v>
          </cell>
        </row>
        <row r="67">
          <cell r="B67" t="str">
            <v>GQ</v>
          </cell>
          <cell r="C67" t="str">
            <v>GNQ</v>
          </cell>
          <cell r="D67" t="str">
            <v>Developing Country</v>
          </cell>
          <cell r="E67" t="str">
            <v>South of Sahara</v>
          </cell>
          <cell r="F67" t="str">
            <v>UMIC</v>
          </cell>
          <cell r="G67" t="str">
            <v>Non LDC</v>
          </cell>
          <cell r="H67" t="str">
            <v>Not Fragile</v>
          </cell>
          <cell r="I67">
            <v>614323</v>
          </cell>
          <cell r="J67">
            <v>639762</v>
          </cell>
          <cell r="K67">
            <v>666407</v>
          </cell>
          <cell r="L67">
            <v>694611</v>
          </cell>
          <cell r="M67">
            <v>724817</v>
          </cell>
          <cell r="N67">
            <v>757317</v>
          </cell>
          <cell r="O67">
            <v>792217</v>
          </cell>
          <cell r="P67">
            <v>829327</v>
          </cell>
          <cell r="Q67">
            <v>868418</v>
          </cell>
          <cell r="R67">
            <v>909111</v>
          </cell>
          <cell r="S67">
            <v>951104</v>
          </cell>
          <cell r="T67">
            <v>994290</v>
          </cell>
          <cell r="U67">
            <v>1038593</v>
          </cell>
          <cell r="V67">
            <v>1083746</v>
          </cell>
          <cell r="W67">
            <v>1129424</v>
          </cell>
          <cell r="X67">
            <v>1175389</v>
          </cell>
          <cell r="Y67">
            <v>1221490</v>
          </cell>
        </row>
        <row r="68">
          <cell r="B68" t="str">
            <v>ER</v>
          </cell>
          <cell r="C68" t="str">
            <v>ERI</v>
          </cell>
          <cell r="D68" t="str">
            <v>Developing Country</v>
          </cell>
          <cell r="E68" t="str">
            <v>South of Sahara</v>
          </cell>
          <cell r="F68" t="str">
            <v>LIC</v>
          </cell>
          <cell r="G68" t="str">
            <v>LDC</v>
          </cell>
          <cell r="H68" t="str">
            <v>Extremely fragile</v>
          </cell>
          <cell r="I68">
            <v>3392801</v>
          </cell>
          <cell r="J68">
            <v>3497124</v>
          </cell>
          <cell r="K68">
            <v>3614639</v>
          </cell>
          <cell r="L68">
            <v>3738265</v>
          </cell>
          <cell r="M68">
            <v>3858623</v>
          </cell>
          <cell r="N68">
            <v>3969007</v>
          </cell>
          <cell r="O68">
            <v>4066648</v>
          </cell>
          <cell r="P68">
            <v>4153332</v>
          </cell>
          <cell r="Q68">
            <v>4232636</v>
          </cell>
          <cell r="R68">
            <v>4310334</v>
          </cell>
          <cell r="S68">
            <v>4390840</v>
          </cell>
          <cell r="T68">
            <v>4474690</v>
          </cell>
        </row>
        <row r="69">
          <cell r="B69" t="str">
            <v>EE</v>
          </cell>
          <cell r="C69" t="str">
            <v>EST</v>
          </cell>
          <cell r="D69" t="str">
            <v>Not Developing</v>
          </cell>
          <cell r="E69" t="str">
            <v>Europe</v>
          </cell>
          <cell r="F69" t="str">
            <v>HIC</v>
          </cell>
          <cell r="G69" t="str">
            <v>Non LDC</v>
          </cell>
          <cell r="H69" t="str">
            <v>Not Fragile</v>
          </cell>
          <cell r="I69">
            <v>1396985</v>
          </cell>
          <cell r="J69">
            <v>1388115</v>
          </cell>
          <cell r="K69">
            <v>1379350</v>
          </cell>
          <cell r="L69">
            <v>1370720</v>
          </cell>
          <cell r="M69">
            <v>1362550</v>
          </cell>
          <cell r="N69">
            <v>1354775</v>
          </cell>
          <cell r="O69">
            <v>1346810</v>
          </cell>
          <cell r="P69">
            <v>1340680</v>
          </cell>
          <cell r="Q69">
            <v>1337090</v>
          </cell>
          <cell r="R69">
            <v>1334515</v>
          </cell>
          <cell r="S69">
            <v>1331475</v>
          </cell>
          <cell r="T69">
            <v>1327439</v>
          </cell>
          <cell r="U69">
            <v>1322696</v>
          </cell>
          <cell r="V69">
            <v>1317997</v>
          </cell>
          <cell r="W69">
            <v>1314545</v>
          </cell>
          <cell r="X69">
            <v>1315407</v>
          </cell>
          <cell r="Y69">
            <v>1316481</v>
          </cell>
        </row>
        <row r="70">
          <cell r="B70" t="str">
            <v>ET</v>
          </cell>
          <cell r="C70" t="str">
            <v>ETH</v>
          </cell>
          <cell r="D70" t="str">
            <v>Developing Country</v>
          </cell>
          <cell r="E70" t="str">
            <v>South of Sahara</v>
          </cell>
          <cell r="F70" t="str">
            <v>LIC</v>
          </cell>
          <cell r="G70" t="str">
            <v>LDC</v>
          </cell>
          <cell r="H70" t="str">
            <v>Extremely fragile</v>
          </cell>
          <cell r="I70">
            <v>66537331</v>
          </cell>
          <cell r="J70">
            <v>68492257</v>
          </cell>
          <cell r="K70">
            <v>70497192</v>
          </cell>
          <cell r="L70">
            <v>72545144</v>
          </cell>
          <cell r="M70">
            <v>74624405</v>
          </cell>
          <cell r="N70">
            <v>76727083</v>
          </cell>
          <cell r="O70">
            <v>78850689</v>
          </cell>
          <cell r="P70">
            <v>81000409</v>
          </cell>
          <cell r="Q70">
            <v>83184892</v>
          </cell>
          <cell r="R70">
            <v>85416253</v>
          </cell>
          <cell r="S70">
            <v>87702670</v>
          </cell>
          <cell r="T70">
            <v>90046756</v>
          </cell>
          <cell r="U70">
            <v>92444183</v>
          </cell>
          <cell r="V70">
            <v>94887724</v>
          </cell>
          <cell r="W70">
            <v>97366774</v>
          </cell>
          <cell r="X70">
            <v>99873033</v>
          </cell>
          <cell r="Y70">
            <v>102403196</v>
          </cell>
        </row>
        <row r="71">
          <cell r="B71" t="str">
            <v>FO</v>
          </cell>
          <cell r="C71" t="str">
            <v>FRO</v>
          </cell>
          <cell r="D71" t="str">
            <v>Not Developing</v>
          </cell>
          <cell r="E71" t="str">
            <v>Europe</v>
          </cell>
          <cell r="F71" t="str">
            <v>HIC</v>
          </cell>
          <cell r="G71" t="str">
            <v>Non LDC</v>
          </cell>
          <cell r="H71" t="str">
            <v>Not Fragile</v>
          </cell>
          <cell r="I71">
            <v>47258</v>
          </cell>
          <cell r="J71">
            <v>47526</v>
          </cell>
          <cell r="K71">
            <v>47769</v>
          </cell>
          <cell r="L71">
            <v>47974</v>
          </cell>
          <cell r="M71">
            <v>48143</v>
          </cell>
          <cell r="N71">
            <v>48285</v>
          </cell>
          <cell r="O71">
            <v>48383</v>
          </cell>
          <cell r="P71">
            <v>48448</v>
          </cell>
          <cell r="Q71">
            <v>48485</v>
          </cell>
          <cell r="R71">
            <v>48517</v>
          </cell>
          <cell r="S71">
            <v>48550</v>
          </cell>
          <cell r="T71">
            <v>48608</v>
          </cell>
          <cell r="U71">
            <v>48666</v>
          </cell>
          <cell r="V71">
            <v>48747</v>
          </cell>
          <cell r="W71">
            <v>48842</v>
          </cell>
          <cell r="X71">
            <v>48965</v>
          </cell>
          <cell r="Y71">
            <v>49117</v>
          </cell>
        </row>
        <row r="72">
          <cell r="B72" t="str">
            <v>FJ</v>
          </cell>
          <cell r="C72" t="str">
            <v>FJI</v>
          </cell>
          <cell r="D72" t="str">
            <v>Developing Country</v>
          </cell>
          <cell r="E72" t="str">
            <v>Oceania</v>
          </cell>
          <cell r="F72" t="str">
            <v>UMIC</v>
          </cell>
          <cell r="G72" t="str">
            <v>Non LDC</v>
          </cell>
          <cell r="H72" t="str">
            <v>Not Fragile</v>
          </cell>
          <cell r="I72">
            <v>811223</v>
          </cell>
          <cell r="J72">
            <v>814218</v>
          </cell>
          <cell r="K72">
            <v>815691</v>
          </cell>
          <cell r="L72">
            <v>816628</v>
          </cell>
          <cell r="M72">
            <v>818354</v>
          </cell>
          <cell r="N72">
            <v>821817</v>
          </cell>
          <cell r="O72">
            <v>827411</v>
          </cell>
          <cell r="P72">
            <v>834812</v>
          </cell>
          <cell r="Q72">
            <v>843340</v>
          </cell>
          <cell r="R72">
            <v>851967</v>
          </cell>
          <cell r="S72">
            <v>859950</v>
          </cell>
          <cell r="T72">
            <v>867086</v>
          </cell>
          <cell r="U72">
            <v>873596</v>
          </cell>
          <cell r="V72">
            <v>879715</v>
          </cell>
          <cell r="W72">
            <v>885806</v>
          </cell>
          <cell r="X72">
            <v>892149</v>
          </cell>
          <cell r="Y72">
            <v>898760</v>
          </cell>
        </row>
        <row r="73">
          <cell r="B73" t="str">
            <v>FI</v>
          </cell>
          <cell r="C73" t="str">
            <v>FIN</v>
          </cell>
          <cell r="D73" t="str">
            <v>Not Developing</v>
          </cell>
          <cell r="E73" t="str">
            <v>Europe</v>
          </cell>
          <cell r="F73" t="str">
            <v>HIC</v>
          </cell>
          <cell r="G73" t="str">
            <v>Non LDC</v>
          </cell>
          <cell r="H73" t="str">
            <v>Not Fragile</v>
          </cell>
          <cell r="I73">
            <v>5176209</v>
          </cell>
          <cell r="J73">
            <v>5188008</v>
          </cell>
          <cell r="K73">
            <v>5200598</v>
          </cell>
          <cell r="L73">
            <v>5213014</v>
          </cell>
          <cell r="M73">
            <v>5228172</v>
          </cell>
          <cell r="N73">
            <v>5246096</v>
          </cell>
          <cell r="O73">
            <v>5266268</v>
          </cell>
          <cell r="P73">
            <v>5288720</v>
          </cell>
          <cell r="Q73">
            <v>5313399</v>
          </cell>
          <cell r="R73">
            <v>5338871</v>
          </cell>
          <cell r="S73">
            <v>5363352</v>
          </cell>
          <cell r="T73">
            <v>5388272</v>
          </cell>
          <cell r="U73">
            <v>5413971</v>
          </cell>
          <cell r="V73">
            <v>5438972</v>
          </cell>
          <cell r="W73">
            <v>5461512</v>
          </cell>
          <cell r="X73">
            <v>5479531</v>
          </cell>
          <cell r="Y73">
            <v>5495096</v>
          </cell>
        </row>
        <row r="74">
          <cell r="B74" t="str">
            <v>FR</v>
          </cell>
          <cell r="C74" t="str">
            <v>FRA</v>
          </cell>
          <cell r="D74" t="str">
            <v>Not Developing</v>
          </cell>
          <cell r="E74" t="str">
            <v>Europe</v>
          </cell>
          <cell r="F74" t="str">
            <v>HIC</v>
          </cell>
          <cell r="G74" t="str">
            <v>Non LDC</v>
          </cell>
          <cell r="H74" t="str">
            <v>Not Fragile</v>
          </cell>
          <cell r="I74">
            <v>60912498</v>
          </cell>
          <cell r="J74">
            <v>61357431</v>
          </cell>
          <cell r="K74">
            <v>61805267</v>
          </cell>
          <cell r="L74">
            <v>62244884</v>
          </cell>
          <cell r="M74">
            <v>62704897</v>
          </cell>
          <cell r="N74">
            <v>63179356</v>
          </cell>
          <cell r="O74">
            <v>63621376</v>
          </cell>
          <cell r="P74">
            <v>64016229</v>
          </cell>
          <cell r="Q74">
            <v>64374990</v>
          </cell>
          <cell r="R74">
            <v>64707044</v>
          </cell>
          <cell r="S74">
            <v>65027512</v>
          </cell>
          <cell r="T74">
            <v>65342776</v>
          </cell>
          <cell r="U74">
            <v>65659790</v>
          </cell>
          <cell r="V74">
            <v>65998570</v>
          </cell>
          <cell r="W74">
            <v>66331957</v>
          </cell>
          <cell r="X74">
            <v>66624068</v>
          </cell>
          <cell r="Y74">
            <v>66896109</v>
          </cell>
        </row>
        <row r="75">
          <cell r="B75" t="str">
            <v>PF</v>
          </cell>
          <cell r="C75" t="str">
            <v>PYF</v>
          </cell>
          <cell r="D75" t="str">
            <v>Not Developing</v>
          </cell>
          <cell r="E75" t="str">
            <v>Oceania</v>
          </cell>
          <cell r="F75" t="str">
            <v>HIC</v>
          </cell>
          <cell r="G75" t="str">
            <v>Non LDC</v>
          </cell>
          <cell r="H75" t="str">
            <v>Not Fragile</v>
          </cell>
          <cell r="I75">
            <v>237258</v>
          </cell>
          <cell r="J75">
            <v>241273</v>
          </cell>
          <cell r="K75">
            <v>245006</v>
          </cell>
          <cell r="L75">
            <v>248499</v>
          </cell>
          <cell r="M75">
            <v>251775</v>
          </cell>
          <cell r="N75">
            <v>254886</v>
          </cell>
          <cell r="O75">
            <v>257832</v>
          </cell>
          <cell r="P75">
            <v>260594</v>
          </cell>
          <cell r="Q75">
            <v>263179</v>
          </cell>
          <cell r="R75">
            <v>265581</v>
          </cell>
          <cell r="S75">
            <v>267820</v>
          </cell>
          <cell r="T75">
            <v>269843</v>
          </cell>
          <cell r="U75">
            <v>271703</v>
          </cell>
          <cell r="V75">
            <v>273528</v>
          </cell>
          <cell r="W75">
            <v>275484</v>
          </cell>
          <cell r="X75">
            <v>277690</v>
          </cell>
          <cell r="Y75">
            <v>280208</v>
          </cell>
        </row>
        <row r="76">
          <cell r="B76" t="str">
            <v>GA</v>
          </cell>
          <cell r="C76" t="str">
            <v>GAB</v>
          </cell>
          <cell r="D76" t="str">
            <v>Developing Country</v>
          </cell>
          <cell r="E76" t="str">
            <v>South of Sahara</v>
          </cell>
          <cell r="F76" t="str">
            <v>UMIC</v>
          </cell>
          <cell r="G76" t="str">
            <v>Non LDC</v>
          </cell>
          <cell r="H76" t="str">
            <v>Not Fragile</v>
          </cell>
          <cell r="I76">
            <v>1231122</v>
          </cell>
          <cell r="J76">
            <v>1262259</v>
          </cell>
          <cell r="K76">
            <v>1294409</v>
          </cell>
          <cell r="L76">
            <v>1328146</v>
          </cell>
          <cell r="M76">
            <v>1364205</v>
          </cell>
          <cell r="N76">
            <v>1403126</v>
          </cell>
          <cell r="O76">
            <v>1444844</v>
          </cell>
          <cell r="P76">
            <v>1489193</v>
          </cell>
          <cell r="Q76">
            <v>1536411</v>
          </cell>
          <cell r="R76">
            <v>1586754</v>
          </cell>
          <cell r="S76">
            <v>1640210</v>
          </cell>
          <cell r="T76">
            <v>1697101</v>
          </cell>
          <cell r="U76">
            <v>1756817</v>
          </cell>
          <cell r="V76">
            <v>1817271</v>
          </cell>
          <cell r="W76">
            <v>1875713</v>
          </cell>
          <cell r="X76">
            <v>1930175</v>
          </cell>
          <cell r="Y76">
            <v>1979786</v>
          </cell>
        </row>
        <row r="77">
          <cell r="B77" t="str">
            <v>GM</v>
          </cell>
          <cell r="C77" t="str">
            <v>GMB</v>
          </cell>
          <cell r="D77" t="str">
            <v>Developing Country</v>
          </cell>
          <cell r="E77" t="str">
            <v>South of Sahara</v>
          </cell>
          <cell r="F77" t="str">
            <v>LIC</v>
          </cell>
          <cell r="G77" t="str">
            <v>LDC</v>
          </cell>
          <cell r="H77" t="str">
            <v>Fragile</v>
          </cell>
          <cell r="I77">
            <v>1231844</v>
          </cell>
          <cell r="J77">
            <v>1270495</v>
          </cell>
          <cell r="K77">
            <v>1311349</v>
          </cell>
          <cell r="L77">
            <v>1354194</v>
          </cell>
          <cell r="M77">
            <v>1398573</v>
          </cell>
          <cell r="N77">
            <v>1444204</v>
          </cell>
          <cell r="O77">
            <v>1491021</v>
          </cell>
          <cell r="P77">
            <v>1539116</v>
          </cell>
          <cell r="Q77">
            <v>1588572</v>
          </cell>
          <cell r="R77">
            <v>1639560</v>
          </cell>
          <cell r="S77">
            <v>1692149</v>
          </cell>
          <cell r="T77">
            <v>1746363</v>
          </cell>
          <cell r="U77">
            <v>1802125</v>
          </cell>
          <cell r="V77">
            <v>1859324</v>
          </cell>
          <cell r="W77">
            <v>1917852</v>
          </cell>
          <cell r="X77">
            <v>1977590</v>
          </cell>
          <cell r="Y77">
            <v>2038501</v>
          </cell>
        </row>
        <row r="78">
          <cell r="B78" t="str">
            <v>GE</v>
          </cell>
          <cell r="C78" t="str">
            <v>GEO</v>
          </cell>
          <cell r="D78" t="str">
            <v>Developing Country</v>
          </cell>
          <cell r="E78" t="str">
            <v>South Central Asia</v>
          </cell>
          <cell r="F78" t="str">
            <v>LMIC</v>
          </cell>
          <cell r="G78" t="str">
            <v>Non LDC</v>
          </cell>
          <cell r="H78" t="str">
            <v>Not Fragile</v>
          </cell>
          <cell r="I78">
            <v>4418300</v>
          </cell>
          <cell r="J78">
            <v>4386400</v>
          </cell>
          <cell r="K78">
            <v>4357000</v>
          </cell>
          <cell r="L78">
            <v>4301000</v>
          </cell>
          <cell r="M78">
            <v>4245000</v>
          </cell>
          <cell r="N78">
            <v>4190000</v>
          </cell>
          <cell r="O78">
            <v>4136000</v>
          </cell>
          <cell r="P78">
            <v>4082000</v>
          </cell>
          <cell r="Q78">
            <v>4030000</v>
          </cell>
          <cell r="R78">
            <v>3978000</v>
          </cell>
          <cell r="S78">
            <v>3926000</v>
          </cell>
          <cell r="T78">
            <v>3875000</v>
          </cell>
          <cell r="U78">
            <v>3825000</v>
          </cell>
          <cell r="V78">
            <v>3776000</v>
          </cell>
          <cell r="W78">
            <v>3727000</v>
          </cell>
          <cell r="X78">
            <v>3717100</v>
          </cell>
          <cell r="Y78">
            <v>3719300</v>
          </cell>
        </row>
        <row r="79">
          <cell r="B79" t="str">
            <v>DE</v>
          </cell>
          <cell r="C79" t="str">
            <v>DEU</v>
          </cell>
          <cell r="D79" t="str">
            <v>Not Developing</v>
          </cell>
          <cell r="E79" t="str">
            <v>Europe</v>
          </cell>
          <cell r="F79" t="str">
            <v>HIC</v>
          </cell>
          <cell r="G79" t="str">
            <v>Non LDC</v>
          </cell>
          <cell r="H79" t="str">
            <v>Not Fragile</v>
          </cell>
          <cell r="I79">
            <v>82211508</v>
          </cell>
          <cell r="J79">
            <v>82349925</v>
          </cell>
          <cell r="K79">
            <v>82488495</v>
          </cell>
          <cell r="L79">
            <v>82534176</v>
          </cell>
          <cell r="M79">
            <v>82516260</v>
          </cell>
          <cell r="N79">
            <v>82469422</v>
          </cell>
          <cell r="O79">
            <v>82376451</v>
          </cell>
          <cell r="P79">
            <v>82266372</v>
          </cell>
          <cell r="Q79">
            <v>82110097</v>
          </cell>
          <cell r="R79">
            <v>81902307</v>
          </cell>
          <cell r="S79">
            <v>81776930</v>
          </cell>
          <cell r="T79">
            <v>80274983</v>
          </cell>
          <cell r="U79">
            <v>80425823</v>
          </cell>
          <cell r="V79">
            <v>80645605</v>
          </cell>
          <cell r="W79">
            <v>80982500</v>
          </cell>
          <cell r="X79">
            <v>81686611</v>
          </cell>
          <cell r="Y79">
            <v>82667685</v>
          </cell>
        </row>
        <row r="80">
          <cell r="B80" t="str">
            <v>GH</v>
          </cell>
          <cell r="C80" t="str">
            <v>GHA</v>
          </cell>
          <cell r="D80" t="str">
            <v>Developing Country</v>
          </cell>
          <cell r="E80" t="str">
            <v>South of Sahara</v>
          </cell>
          <cell r="F80" t="str">
            <v>LMIC</v>
          </cell>
          <cell r="G80" t="str">
            <v>Non LDC</v>
          </cell>
          <cell r="H80" t="str">
            <v>Not Fragile</v>
          </cell>
          <cell r="I80">
            <v>18938762</v>
          </cell>
          <cell r="J80">
            <v>19421605</v>
          </cell>
          <cell r="K80">
            <v>19924522</v>
          </cell>
          <cell r="L80">
            <v>20446782</v>
          </cell>
          <cell r="M80">
            <v>20986536</v>
          </cell>
          <cell r="N80">
            <v>21542009</v>
          </cell>
          <cell r="O80">
            <v>22113425</v>
          </cell>
          <cell r="P80">
            <v>22700212</v>
          </cell>
          <cell r="Q80">
            <v>23298640</v>
          </cell>
          <cell r="R80">
            <v>23903831</v>
          </cell>
          <cell r="S80">
            <v>24512104</v>
          </cell>
          <cell r="T80">
            <v>25121796</v>
          </cell>
          <cell r="U80">
            <v>25733049</v>
          </cell>
          <cell r="V80">
            <v>26346251</v>
          </cell>
          <cell r="W80">
            <v>26962563</v>
          </cell>
          <cell r="X80">
            <v>27582821</v>
          </cell>
          <cell r="Y80">
            <v>28206728</v>
          </cell>
        </row>
        <row r="81">
          <cell r="B81" t="str">
            <v>GI</v>
          </cell>
          <cell r="C81" t="str">
            <v>GIB</v>
          </cell>
          <cell r="D81" t="str">
            <v>Not Developing</v>
          </cell>
          <cell r="E81" t="str">
            <v>Europe</v>
          </cell>
          <cell r="F81" t="str">
            <v>HIC</v>
          </cell>
          <cell r="G81" t="str">
            <v>Non LDC</v>
          </cell>
          <cell r="H81" t="str">
            <v>Not Fragile</v>
          </cell>
          <cell r="I81">
            <v>31180</v>
          </cell>
          <cell r="J81">
            <v>31374</v>
          </cell>
          <cell r="K81">
            <v>31544</v>
          </cell>
          <cell r="L81">
            <v>31720</v>
          </cell>
          <cell r="M81">
            <v>31896</v>
          </cell>
          <cell r="N81">
            <v>32085</v>
          </cell>
          <cell r="O81">
            <v>32296</v>
          </cell>
          <cell r="P81">
            <v>32510</v>
          </cell>
          <cell r="Q81">
            <v>32732</v>
          </cell>
          <cell r="R81">
            <v>32956</v>
          </cell>
          <cell r="S81">
            <v>33189</v>
          </cell>
          <cell r="T81">
            <v>33405</v>
          </cell>
          <cell r="U81">
            <v>33623</v>
          </cell>
          <cell r="V81">
            <v>33831</v>
          </cell>
          <cell r="W81">
            <v>34038</v>
          </cell>
          <cell r="X81">
            <v>34228</v>
          </cell>
          <cell r="Y81">
            <v>34408</v>
          </cell>
        </row>
        <row r="82">
          <cell r="B82" t="str">
            <v>GR</v>
          </cell>
          <cell r="C82" t="str">
            <v>GRC</v>
          </cell>
          <cell r="D82" t="str">
            <v>Not Developing</v>
          </cell>
          <cell r="E82" t="str">
            <v>Europe</v>
          </cell>
          <cell r="F82" t="str">
            <v>HIC</v>
          </cell>
          <cell r="G82" t="str">
            <v>Non LDC</v>
          </cell>
          <cell r="H82" t="str">
            <v>Not Fragile</v>
          </cell>
          <cell r="I82">
            <v>10805808</v>
          </cell>
          <cell r="J82">
            <v>10862132</v>
          </cell>
          <cell r="K82">
            <v>10902022</v>
          </cell>
          <cell r="L82">
            <v>10928070</v>
          </cell>
          <cell r="M82">
            <v>10955141</v>
          </cell>
          <cell r="N82">
            <v>10987314</v>
          </cell>
          <cell r="O82">
            <v>11020362</v>
          </cell>
          <cell r="P82">
            <v>11048473</v>
          </cell>
          <cell r="Q82">
            <v>11077841</v>
          </cell>
          <cell r="R82">
            <v>11107017</v>
          </cell>
          <cell r="S82">
            <v>11121341</v>
          </cell>
          <cell r="T82">
            <v>11104899</v>
          </cell>
          <cell r="U82">
            <v>11045011</v>
          </cell>
          <cell r="V82">
            <v>10965211</v>
          </cell>
          <cell r="W82">
            <v>10892413</v>
          </cell>
          <cell r="X82">
            <v>10820883</v>
          </cell>
          <cell r="Y82">
            <v>10746740</v>
          </cell>
        </row>
        <row r="83">
          <cell r="B83" t="str">
            <v>GL</v>
          </cell>
          <cell r="C83" t="str">
            <v>GRL</v>
          </cell>
          <cell r="D83" t="str">
            <v>Not Developing</v>
          </cell>
          <cell r="E83" t="str">
            <v>North Central America</v>
          </cell>
          <cell r="F83" t="str">
            <v>HIC</v>
          </cell>
          <cell r="G83" t="str">
            <v>Non LDC</v>
          </cell>
          <cell r="H83" t="str">
            <v>Not Fragile</v>
          </cell>
          <cell r="I83">
            <v>56200</v>
          </cell>
          <cell r="J83">
            <v>56350</v>
          </cell>
          <cell r="K83">
            <v>56609</v>
          </cell>
          <cell r="L83">
            <v>56765</v>
          </cell>
          <cell r="M83">
            <v>56911</v>
          </cell>
          <cell r="N83">
            <v>56935</v>
          </cell>
          <cell r="O83">
            <v>56774</v>
          </cell>
          <cell r="P83">
            <v>56555</v>
          </cell>
          <cell r="Q83">
            <v>56328</v>
          </cell>
          <cell r="R83">
            <v>56323</v>
          </cell>
          <cell r="S83">
            <v>56905</v>
          </cell>
          <cell r="T83">
            <v>56890</v>
          </cell>
          <cell r="U83">
            <v>56810</v>
          </cell>
          <cell r="V83">
            <v>56483</v>
          </cell>
          <cell r="W83">
            <v>56295</v>
          </cell>
          <cell r="X83">
            <v>56114</v>
          </cell>
          <cell r="Y83">
            <v>56186</v>
          </cell>
        </row>
        <row r="84">
          <cell r="B84" t="str">
            <v>GD</v>
          </cell>
          <cell r="C84" t="str">
            <v>GRD</v>
          </cell>
          <cell r="D84" t="str">
            <v>Developing Country</v>
          </cell>
          <cell r="E84" t="str">
            <v>North Central America</v>
          </cell>
          <cell r="F84" t="str">
            <v>UMIC</v>
          </cell>
          <cell r="G84" t="str">
            <v>Non LDC</v>
          </cell>
          <cell r="H84" t="str">
            <v>Not Fragile</v>
          </cell>
          <cell r="I84">
            <v>101619</v>
          </cell>
          <cell r="J84">
            <v>101849</v>
          </cell>
          <cell r="K84">
            <v>102100</v>
          </cell>
          <cell r="L84">
            <v>102375</v>
          </cell>
          <cell r="M84">
            <v>102656</v>
          </cell>
          <cell r="N84">
            <v>102949</v>
          </cell>
          <cell r="O84">
            <v>103259</v>
          </cell>
          <cell r="P84">
            <v>103586</v>
          </cell>
          <cell r="Q84">
            <v>103930</v>
          </cell>
          <cell r="R84">
            <v>104296</v>
          </cell>
          <cell r="S84">
            <v>104677</v>
          </cell>
          <cell r="T84">
            <v>105075</v>
          </cell>
          <cell r="U84">
            <v>105481</v>
          </cell>
          <cell r="V84">
            <v>105909</v>
          </cell>
          <cell r="W84">
            <v>106360</v>
          </cell>
          <cell r="X84">
            <v>106823</v>
          </cell>
          <cell r="Y84">
            <v>107317</v>
          </cell>
        </row>
        <row r="85">
          <cell r="B85" t="str">
            <v>GU</v>
          </cell>
          <cell r="C85" t="str">
            <v>GUM</v>
          </cell>
          <cell r="D85" t="str">
            <v>Not Developing</v>
          </cell>
          <cell r="E85" t="str">
            <v>Oceania</v>
          </cell>
          <cell r="F85" t="str">
            <v>HIC</v>
          </cell>
          <cell r="G85" t="str">
            <v>Non LDC</v>
          </cell>
          <cell r="H85" t="str">
            <v>Not Fragile</v>
          </cell>
          <cell r="I85">
            <v>155329</v>
          </cell>
          <cell r="J85">
            <v>156401</v>
          </cell>
          <cell r="K85">
            <v>157175</v>
          </cell>
          <cell r="L85">
            <v>157714</v>
          </cell>
          <cell r="M85">
            <v>158099</v>
          </cell>
          <cell r="N85">
            <v>158402</v>
          </cell>
          <cell r="O85">
            <v>158648</v>
          </cell>
          <cell r="P85">
            <v>158855</v>
          </cell>
          <cell r="Q85">
            <v>159035</v>
          </cell>
          <cell r="R85">
            <v>159231</v>
          </cell>
          <cell r="S85">
            <v>159444</v>
          </cell>
          <cell r="T85">
            <v>159678</v>
          </cell>
          <cell r="U85">
            <v>159973</v>
          </cell>
          <cell r="V85">
            <v>160375</v>
          </cell>
          <cell r="W85">
            <v>160967</v>
          </cell>
          <cell r="X85">
            <v>161797</v>
          </cell>
          <cell r="Y85">
            <v>162896</v>
          </cell>
        </row>
        <row r="86">
          <cell r="B86" t="str">
            <v>GT</v>
          </cell>
          <cell r="C86" t="str">
            <v>GTM</v>
          </cell>
          <cell r="D86" t="str">
            <v>Developing Country</v>
          </cell>
          <cell r="E86" t="str">
            <v>North Central America</v>
          </cell>
          <cell r="F86" t="str">
            <v>LMIC</v>
          </cell>
          <cell r="G86" t="str">
            <v>Non LDC</v>
          </cell>
          <cell r="H86" t="str">
            <v>Fragile</v>
          </cell>
          <cell r="I86">
            <v>11650743</v>
          </cell>
          <cell r="J86">
            <v>11924946</v>
          </cell>
          <cell r="K86">
            <v>12208848</v>
          </cell>
          <cell r="L86">
            <v>12500478</v>
          </cell>
          <cell r="M86">
            <v>12796925</v>
          </cell>
          <cell r="N86">
            <v>13096028</v>
          </cell>
          <cell r="O86">
            <v>13397008</v>
          </cell>
          <cell r="P86">
            <v>13700286</v>
          </cell>
          <cell r="Q86">
            <v>14006366</v>
          </cell>
          <cell r="R86">
            <v>14316208</v>
          </cell>
          <cell r="S86">
            <v>14630417</v>
          </cell>
          <cell r="T86">
            <v>14948919</v>
          </cell>
          <cell r="U86">
            <v>15271056</v>
          </cell>
          <cell r="V86">
            <v>15596214</v>
          </cell>
          <cell r="W86">
            <v>15923559</v>
          </cell>
          <cell r="X86">
            <v>16252429</v>
          </cell>
          <cell r="Y86">
            <v>16582469</v>
          </cell>
        </row>
        <row r="87">
          <cell r="B87" t="str">
            <v>GN</v>
          </cell>
          <cell r="C87" t="str">
            <v>GIN</v>
          </cell>
          <cell r="D87" t="str">
            <v>Developing Country</v>
          </cell>
          <cell r="E87" t="str">
            <v>South of Sahara</v>
          </cell>
          <cell r="F87" t="str">
            <v>LIC</v>
          </cell>
          <cell r="G87" t="str">
            <v>LDC</v>
          </cell>
          <cell r="H87" t="str">
            <v>Fragile</v>
          </cell>
          <cell r="I87">
            <v>8808546</v>
          </cell>
          <cell r="J87">
            <v>8971139</v>
          </cell>
          <cell r="K87">
            <v>9137345</v>
          </cell>
          <cell r="L87">
            <v>9309848</v>
          </cell>
          <cell r="M87">
            <v>9490229</v>
          </cell>
          <cell r="N87">
            <v>9679745</v>
          </cell>
          <cell r="O87">
            <v>9881428</v>
          </cell>
          <cell r="P87">
            <v>10096727</v>
          </cell>
          <cell r="Q87">
            <v>10323142</v>
          </cell>
          <cell r="R87">
            <v>10556524</v>
          </cell>
          <cell r="S87">
            <v>10794170</v>
          </cell>
          <cell r="T87">
            <v>11035170</v>
          </cell>
          <cell r="U87">
            <v>11281469</v>
          </cell>
          <cell r="V87">
            <v>11536615</v>
          </cell>
          <cell r="W87">
            <v>11805509</v>
          </cell>
          <cell r="X87">
            <v>12091533</v>
          </cell>
          <cell r="Y87">
            <v>12395924</v>
          </cell>
        </row>
        <row r="88">
          <cell r="B88" t="str">
            <v>GW</v>
          </cell>
          <cell r="C88" t="str">
            <v>GNB</v>
          </cell>
          <cell r="D88" t="str">
            <v>Developing Country</v>
          </cell>
          <cell r="E88" t="str">
            <v>South of Sahara</v>
          </cell>
          <cell r="F88" t="str">
            <v>LIC</v>
          </cell>
          <cell r="G88" t="str">
            <v>LDC</v>
          </cell>
          <cell r="H88" t="str">
            <v>Fragile</v>
          </cell>
          <cell r="I88">
            <v>1243229</v>
          </cell>
          <cell r="J88">
            <v>1267512</v>
          </cell>
          <cell r="K88">
            <v>1293523</v>
          </cell>
          <cell r="L88">
            <v>1321202</v>
          </cell>
          <cell r="M88">
            <v>1350345</v>
          </cell>
          <cell r="N88">
            <v>1380838</v>
          </cell>
          <cell r="O88">
            <v>1412669</v>
          </cell>
          <cell r="P88">
            <v>1445958</v>
          </cell>
          <cell r="Q88">
            <v>1480841</v>
          </cell>
          <cell r="R88">
            <v>1517448</v>
          </cell>
          <cell r="S88">
            <v>1555880</v>
          </cell>
          <cell r="T88">
            <v>1596154</v>
          </cell>
          <cell r="U88">
            <v>1638139</v>
          </cell>
          <cell r="V88">
            <v>1681495</v>
          </cell>
          <cell r="W88">
            <v>1725744</v>
          </cell>
          <cell r="X88">
            <v>1770526</v>
          </cell>
          <cell r="Y88">
            <v>1815698</v>
          </cell>
        </row>
        <row r="89">
          <cell r="B89" t="str">
            <v>GY</v>
          </cell>
          <cell r="C89" t="str">
            <v>GUY</v>
          </cell>
          <cell r="D89" t="str">
            <v>Developing Country</v>
          </cell>
          <cell r="E89" t="str">
            <v>South America</v>
          </cell>
          <cell r="F89" t="str">
            <v>UMIC</v>
          </cell>
          <cell r="G89" t="str">
            <v>Non LDC</v>
          </cell>
          <cell r="H89" t="str">
            <v>Not Fragile</v>
          </cell>
          <cell r="I89">
            <v>753301</v>
          </cell>
          <cell r="J89">
            <v>752263</v>
          </cell>
          <cell r="K89">
            <v>751884</v>
          </cell>
          <cell r="L89">
            <v>751857</v>
          </cell>
          <cell r="M89">
            <v>751652</v>
          </cell>
          <cell r="N89">
            <v>750946</v>
          </cell>
          <cell r="O89">
            <v>749601</v>
          </cell>
          <cell r="P89">
            <v>747869</v>
          </cell>
          <cell r="Q89">
            <v>746314</v>
          </cell>
          <cell r="R89">
            <v>745693</v>
          </cell>
          <cell r="S89">
            <v>746556</v>
          </cell>
          <cell r="T89">
            <v>749100</v>
          </cell>
          <cell r="U89">
            <v>753091</v>
          </cell>
          <cell r="V89">
            <v>758081</v>
          </cell>
          <cell r="W89">
            <v>763393</v>
          </cell>
          <cell r="X89">
            <v>768514</v>
          </cell>
          <cell r="Y89">
            <v>773303</v>
          </cell>
        </row>
        <row r="90">
          <cell r="B90" t="str">
            <v>HT</v>
          </cell>
          <cell r="C90" t="str">
            <v>HTI</v>
          </cell>
          <cell r="D90" t="str">
            <v>Developing Country</v>
          </cell>
          <cell r="E90" t="str">
            <v>North Central America</v>
          </cell>
          <cell r="F90" t="str">
            <v>LIC</v>
          </cell>
          <cell r="G90" t="str">
            <v>LDC</v>
          </cell>
          <cell r="H90" t="str">
            <v>Extremely fragile</v>
          </cell>
          <cell r="I90">
            <v>8549200</v>
          </cell>
          <cell r="J90">
            <v>8692567</v>
          </cell>
          <cell r="K90">
            <v>8834733</v>
          </cell>
          <cell r="L90">
            <v>8976552</v>
          </cell>
          <cell r="M90">
            <v>9119178</v>
          </cell>
          <cell r="N90">
            <v>9263404</v>
          </cell>
          <cell r="O90">
            <v>9409457</v>
          </cell>
          <cell r="P90">
            <v>9556889</v>
          </cell>
          <cell r="Q90">
            <v>9705029</v>
          </cell>
          <cell r="R90">
            <v>9852870</v>
          </cell>
          <cell r="S90">
            <v>9999617</v>
          </cell>
          <cell r="T90">
            <v>10145054</v>
          </cell>
          <cell r="U90">
            <v>10289210</v>
          </cell>
          <cell r="V90">
            <v>10431776</v>
          </cell>
          <cell r="W90">
            <v>10572466</v>
          </cell>
          <cell r="X90">
            <v>10711061</v>
          </cell>
          <cell r="Y90">
            <v>10847334</v>
          </cell>
        </row>
        <row r="91">
          <cell r="B91" t="str">
            <v>HN</v>
          </cell>
          <cell r="C91" t="str">
            <v>HND</v>
          </cell>
          <cell r="D91" t="str">
            <v>Developing Country</v>
          </cell>
          <cell r="E91" t="str">
            <v>North Central America</v>
          </cell>
          <cell r="F91" t="str">
            <v>LMIC</v>
          </cell>
          <cell r="G91" t="str">
            <v>Non LDC</v>
          </cell>
          <cell r="H91" t="str">
            <v>Fragile</v>
          </cell>
          <cell r="I91">
            <v>6524283</v>
          </cell>
          <cell r="J91">
            <v>6693061</v>
          </cell>
          <cell r="K91">
            <v>6863157</v>
          </cell>
          <cell r="L91">
            <v>7033821</v>
          </cell>
          <cell r="M91">
            <v>7204153</v>
          </cell>
          <cell r="N91">
            <v>7373430</v>
          </cell>
          <cell r="O91">
            <v>7541406</v>
          </cell>
          <cell r="P91">
            <v>7707972</v>
          </cell>
          <cell r="Q91">
            <v>7872658</v>
          </cell>
          <cell r="R91">
            <v>8035021</v>
          </cell>
          <cell r="S91">
            <v>8194778</v>
          </cell>
          <cell r="T91">
            <v>8351600</v>
          </cell>
          <cell r="U91">
            <v>8505646</v>
          </cell>
          <cell r="V91">
            <v>8657785</v>
          </cell>
          <cell r="W91">
            <v>8809216</v>
          </cell>
          <cell r="X91">
            <v>8960829</v>
          </cell>
          <cell r="Y91">
            <v>9112867</v>
          </cell>
        </row>
        <row r="92">
          <cell r="B92" t="str">
            <v>HK</v>
          </cell>
          <cell r="C92" t="str">
            <v>HKG</v>
          </cell>
          <cell r="D92" t="str">
            <v>Not Developing</v>
          </cell>
          <cell r="E92" t="str">
            <v>East Asia</v>
          </cell>
          <cell r="F92" t="str">
            <v>HIC</v>
          </cell>
          <cell r="G92" t="str">
            <v>Non LDC</v>
          </cell>
          <cell r="H92" t="str">
            <v>Not Fragile</v>
          </cell>
          <cell r="I92">
            <v>6665000</v>
          </cell>
          <cell r="J92">
            <v>6714300</v>
          </cell>
          <cell r="K92">
            <v>6744100</v>
          </cell>
          <cell r="L92">
            <v>6730800</v>
          </cell>
          <cell r="M92">
            <v>6783500</v>
          </cell>
          <cell r="N92">
            <v>6813200</v>
          </cell>
          <cell r="O92">
            <v>6857100</v>
          </cell>
          <cell r="P92">
            <v>6916300</v>
          </cell>
          <cell r="Q92">
            <v>6957800</v>
          </cell>
          <cell r="R92">
            <v>6972800</v>
          </cell>
          <cell r="S92">
            <v>7024200</v>
          </cell>
          <cell r="T92">
            <v>7071600</v>
          </cell>
          <cell r="U92">
            <v>7154600</v>
          </cell>
          <cell r="V92">
            <v>7187500</v>
          </cell>
          <cell r="W92">
            <v>7241700</v>
          </cell>
          <cell r="X92">
            <v>7305700</v>
          </cell>
          <cell r="Y92">
            <v>7346700</v>
          </cell>
        </row>
        <row r="93">
          <cell r="B93" t="str">
            <v>HU</v>
          </cell>
          <cell r="C93" t="str">
            <v>HUN</v>
          </cell>
          <cell r="D93" t="str">
            <v>Not Developing</v>
          </cell>
          <cell r="E93" t="str">
            <v>Europe</v>
          </cell>
          <cell r="F93" t="str">
            <v>HIC</v>
          </cell>
          <cell r="G93" t="str">
            <v>Non LDC</v>
          </cell>
          <cell r="H93" t="str">
            <v>Not Fragile</v>
          </cell>
          <cell r="I93">
            <v>10210971</v>
          </cell>
          <cell r="J93">
            <v>10187576</v>
          </cell>
          <cell r="K93">
            <v>10158608</v>
          </cell>
          <cell r="L93">
            <v>10129552</v>
          </cell>
          <cell r="M93">
            <v>10107146</v>
          </cell>
          <cell r="N93">
            <v>10087065</v>
          </cell>
          <cell r="O93">
            <v>10071370</v>
          </cell>
          <cell r="P93">
            <v>10055780</v>
          </cell>
          <cell r="Q93">
            <v>10038188</v>
          </cell>
          <cell r="R93">
            <v>10022650</v>
          </cell>
          <cell r="S93">
            <v>10000023</v>
          </cell>
          <cell r="T93">
            <v>9971727</v>
          </cell>
          <cell r="U93">
            <v>9920362</v>
          </cell>
          <cell r="V93">
            <v>9893082</v>
          </cell>
          <cell r="W93">
            <v>9866468</v>
          </cell>
          <cell r="X93">
            <v>9843028</v>
          </cell>
          <cell r="Y93">
            <v>9817958</v>
          </cell>
        </row>
        <row r="94">
          <cell r="B94" t="str">
            <v>IS</v>
          </cell>
          <cell r="C94" t="str">
            <v>ISL</v>
          </cell>
          <cell r="D94" t="str">
            <v>Not Developing</v>
          </cell>
          <cell r="E94" t="str">
            <v>Europe</v>
          </cell>
          <cell r="F94" t="str">
            <v>HIC</v>
          </cell>
          <cell r="G94" t="str">
            <v>Non LDC</v>
          </cell>
          <cell r="H94" t="str">
            <v>Not Fragile</v>
          </cell>
          <cell r="I94">
            <v>281205</v>
          </cell>
          <cell r="J94">
            <v>284968</v>
          </cell>
          <cell r="K94">
            <v>287523</v>
          </cell>
          <cell r="L94">
            <v>289521</v>
          </cell>
          <cell r="M94">
            <v>292074</v>
          </cell>
          <cell r="N94">
            <v>296734</v>
          </cell>
          <cell r="O94">
            <v>303782</v>
          </cell>
          <cell r="P94">
            <v>311566</v>
          </cell>
          <cell r="Q94">
            <v>317414</v>
          </cell>
          <cell r="R94">
            <v>318499</v>
          </cell>
          <cell r="S94">
            <v>318041</v>
          </cell>
          <cell r="T94">
            <v>319014</v>
          </cell>
          <cell r="U94">
            <v>320716</v>
          </cell>
          <cell r="V94">
            <v>323764</v>
          </cell>
          <cell r="W94">
            <v>327386</v>
          </cell>
          <cell r="X94">
            <v>330815</v>
          </cell>
          <cell r="Y94">
            <v>334252</v>
          </cell>
        </row>
        <row r="95">
          <cell r="B95" t="str">
            <v>IN</v>
          </cell>
          <cell r="C95" t="str">
            <v>IND</v>
          </cell>
          <cell r="D95" t="str">
            <v>Developing Country</v>
          </cell>
          <cell r="E95" t="str">
            <v>South Central Asia</v>
          </cell>
          <cell r="F95" t="str">
            <v>LMIC</v>
          </cell>
          <cell r="G95" t="str">
            <v>Non LDC</v>
          </cell>
          <cell r="H95" t="str">
            <v>Not Fragile</v>
          </cell>
          <cell r="I95">
            <v>1053050912</v>
          </cell>
          <cell r="J95">
            <v>1071477855</v>
          </cell>
          <cell r="K95">
            <v>1089807112</v>
          </cell>
          <cell r="L95">
            <v>1108027848</v>
          </cell>
          <cell r="M95">
            <v>1126135777</v>
          </cell>
          <cell r="N95">
            <v>1144118674</v>
          </cell>
          <cell r="O95">
            <v>1161977719</v>
          </cell>
          <cell r="P95">
            <v>1179681239</v>
          </cell>
          <cell r="Q95">
            <v>1197146906</v>
          </cell>
          <cell r="R95">
            <v>1214270132</v>
          </cell>
          <cell r="S95">
            <v>1230980691</v>
          </cell>
          <cell r="T95">
            <v>1247236029</v>
          </cell>
          <cell r="U95">
            <v>1263065852</v>
          </cell>
          <cell r="V95">
            <v>1278562207</v>
          </cell>
          <cell r="W95">
            <v>1293859294</v>
          </cell>
          <cell r="X95">
            <v>1309053980</v>
          </cell>
          <cell r="Y95">
            <v>1324171354</v>
          </cell>
        </row>
        <row r="96">
          <cell r="B96" t="str">
            <v>ID</v>
          </cell>
          <cell r="C96" t="str">
            <v>IDN</v>
          </cell>
          <cell r="D96" t="str">
            <v>Developing Country</v>
          </cell>
          <cell r="E96" t="str">
            <v>East Asia</v>
          </cell>
          <cell r="F96" t="str">
            <v>LMIC</v>
          </cell>
          <cell r="G96" t="str">
            <v>Non LDC</v>
          </cell>
          <cell r="H96" t="str">
            <v>Not Fragile</v>
          </cell>
          <cell r="I96">
            <v>211540429</v>
          </cell>
          <cell r="J96">
            <v>214506502</v>
          </cell>
          <cell r="K96">
            <v>217508059</v>
          </cell>
          <cell r="L96">
            <v>220545214</v>
          </cell>
          <cell r="M96">
            <v>223614649</v>
          </cell>
          <cell r="N96">
            <v>226712730</v>
          </cell>
          <cell r="O96">
            <v>229838202</v>
          </cell>
          <cell r="P96">
            <v>232989141</v>
          </cell>
          <cell r="Q96">
            <v>236159276</v>
          </cell>
          <cell r="R96">
            <v>239340478</v>
          </cell>
          <cell r="S96">
            <v>242524123</v>
          </cell>
          <cell r="T96">
            <v>245707511</v>
          </cell>
          <cell r="U96">
            <v>248883232</v>
          </cell>
          <cell r="V96">
            <v>252032263</v>
          </cell>
          <cell r="W96">
            <v>255131116</v>
          </cell>
          <cell r="X96">
            <v>258162113</v>
          </cell>
          <cell r="Y96">
            <v>261115456</v>
          </cell>
        </row>
        <row r="97">
          <cell r="B97" t="str">
            <v>IR</v>
          </cell>
          <cell r="C97" t="str">
            <v>IRN</v>
          </cell>
          <cell r="D97" t="str">
            <v>Developing Country</v>
          </cell>
          <cell r="E97" t="str">
            <v>Middle East</v>
          </cell>
          <cell r="F97" t="str">
            <v>UMIC</v>
          </cell>
          <cell r="G97" t="str">
            <v>Non LDC</v>
          </cell>
          <cell r="H97" t="str">
            <v>Not Fragile</v>
          </cell>
          <cell r="I97">
            <v>66131854</v>
          </cell>
          <cell r="J97">
            <v>67096414</v>
          </cell>
          <cell r="K97">
            <v>67983330</v>
          </cell>
          <cell r="L97">
            <v>68812713</v>
          </cell>
          <cell r="M97">
            <v>69617100</v>
          </cell>
          <cell r="N97">
            <v>70421811</v>
          </cell>
          <cell r="O97">
            <v>71227880</v>
          </cell>
          <cell r="P97">
            <v>72031103</v>
          </cell>
          <cell r="Q97">
            <v>72845542</v>
          </cell>
          <cell r="R97">
            <v>73687565</v>
          </cell>
          <cell r="S97">
            <v>74567511</v>
          </cell>
          <cell r="T97">
            <v>75491582</v>
          </cell>
          <cell r="U97">
            <v>76453574</v>
          </cell>
          <cell r="V97">
            <v>77435384</v>
          </cell>
          <cell r="W97">
            <v>78411092</v>
          </cell>
          <cell r="X97">
            <v>79360487</v>
          </cell>
          <cell r="Y97">
            <v>80277428</v>
          </cell>
        </row>
        <row r="98">
          <cell r="B98" t="str">
            <v>IQ</v>
          </cell>
          <cell r="C98" t="str">
            <v>IRQ</v>
          </cell>
          <cell r="D98" t="str">
            <v>Developing Country</v>
          </cell>
          <cell r="E98" t="str">
            <v>Middle East</v>
          </cell>
          <cell r="F98" t="str">
            <v>UMIC</v>
          </cell>
          <cell r="G98" t="str">
            <v>Non LDC</v>
          </cell>
          <cell r="H98" t="str">
            <v>Extremely fragile</v>
          </cell>
          <cell r="I98">
            <v>23565413</v>
          </cell>
          <cell r="J98">
            <v>24251649</v>
          </cell>
          <cell r="K98">
            <v>24939299</v>
          </cell>
          <cell r="L98">
            <v>25627626</v>
          </cell>
          <cell r="M98">
            <v>26316609</v>
          </cell>
          <cell r="N98">
            <v>27008426</v>
          </cell>
          <cell r="O98">
            <v>27697912</v>
          </cell>
          <cell r="P98">
            <v>28390433</v>
          </cell>
          <cell r="Q98">
            <v>29111417</v>
          </cell>
          <cell r="R98">
            <v>29894652</v>
          </cell>
          <cell r="S98">
            <v>30762701</v>
          </cell>
          <cell r="T98">
            <v>31727053</v>
          </cell>
          <cell r="U98">
            <v>32776571</v>
          </cell>
          <cell r="V98">
            <v>33883145</v>
          </cell>
          <cell r="W98">
            <v>35006080</v>
          </cell>
          <cell r="X98">
            <v>36115649</v>
          </cell>
          <cell r="Y98">
            <v>37202572</v>
          </cell>
        </row>
        <row r="99">
          <cell r="B99" t="str">
            <v>IE</v>
          </cell>
          <cell r="C99" t="str">
            <v>IRL</v>
          </cell>
          <cell r="D99" t="str">
            <v>Not Developing</v>
          </cell>
          <cell r="E99" t="str">
            <v>Europe</v>
          </cell>
          <cell r="F99" t="str">
            <v>HIC</v>
          </cell>
          <cell r="G99" t="str">
            <v>Non LDC</v>
          </cell>
          <cell r="H99" t="str">
            <v>Not Fragile</v>
          </cell>
          <cell r="I99">
            <v>3805174</v>
          </cell>
          <cell r="J99">
            <v>3866243</v>
          </cell>
          <cell r="K99">
            <v>3931947</v>
          </cell>
          <cell r="L99">
            <v>3996521</v>
          </cell>
          <cell r="M99">
            <v>4070262</v>
          </cell>
          <cell r="N99">
            <v>4159914</v>
          </cell>
          <cell r="O99">
            <v>4273591</v>
          </cell>
          <cell r="P99">
            <v>4398942</v>
          </cell>
          <cell r="Q99">
            <v>4489544</v>
          </cell>
          <cell r="R99">
            <v>4535375</v>
          </cell>
          <cell r="S99">
            <v>4560155</v>
          </cell>
          <cell r="T99">
            <v>4576794</v>
          </cell>
          <cell r="U99">
            <v>4586897</v>
          </cell>
          <cell r="V99">
            <v>4598294</v>
          </cell>
          <cell r="W99">
            <v>4617225</v>
          </cell>
          <cell r="X99">
            <v>4676835</v>
          </cell>
          <cell r="Y99">
            <v>4773095</v>
          </cell>
        </row>
        <row r="100">
          <cell r="B100" t="str">
            <v>IM</v>
          </cell>
          <cell r="C100" t="str">
            <v>IMN</v>
          </cell>
          <cell r="D100" t="str">
            <v>Not Developing</v>
          </cell>
          <cell r="E100" t="str">
            <v>Europe</v>
          </cell>
          <cell r="F100" t="str">
            <v>HIC</v>
          </cell>
          <cell r="G100" t="str">
            <v>Non LDC</v>
          </cell>
          <cell r="H100" t="str">
            <v>Not Fragile</v>
          </cell>
          <cell r="I100">
            <v>72554</v>
          </cell>
          <cell r="J100">
            <v>73192</v>
          </cell>
          <cell r="K100">
            <v>73870</v>
          </cell>
          <cell r="L100">
            <v>74587</v>
          </cell>
          <cell r="M100">
            <v>75341</v>
          </cell>
          <cell r="N100">
            <v>76118</v>
          </cell>
          <cell r="O100">
            <v>76914</v>
          </cell>
          <cell r="P100">
            <v>77727</v>
          </cell>
          <cell r="Q100">
            <v>78534</v>
          </cell>
          <cell r="R100">
            <v>79325</v>
          </cell>
          <cell r="S100">
            <v>80072</v>
          </cell>
          <cell r="T100">
            <v>80759</v>
          </cell>
          <cell r="U100">
            <v>81406</v>
          </cell>
          <cell r="V100">
            <v>82013</v>
          </cell>
          <cell r="W100">
            <v>82590</v>
          </cell>
          <cell r="X100">
            <v>83167</v>
          </cell>
          <cell r="Y100">
            <v>83737</v>
          </cell>
        </row>
        <row r="101">
          <cell r="B101" t="str">
            <v>IL</v>
          </cell>
          <cell r="C101" t="str">
            <v>ISR</v>
          </cell>
          <cell r="D101" t="str">
            <v>Not Developing</v>
          </cell>
          <cell r="E101" t="str">
            <v>Middle East</v>
          </cell>
          <cell r="F101" t="str">
            <v>HIC</v>
          </cell>
          <cell r="G101" t="str">
            <v>Non LDC</v>
          </cell>
          <cell r="H101" t="str">
            <v>Not Fragile</v>
          </cell>
          <cell r="I101">
            <v>6289000</v>
          </cell>
          <cell r="J101">
            <v>6439000</v>
          </cell>
          <cell r="K101">
            <v>6570000</v>
          </cell>
          <cell r="L101">
            <v>6689700</v>
          </cell>
          <cell r="M101">
            <v>6809000</v>
          </cell>
          <cell r="N101">
            <v>6930100</v>
          </cell>
          <cell r="O101">
            <v>7053700</v>
          </cell>
          <cell r="P101">
            <v>7180100</v>
          </cell>
          <cell r="Q101">
            <v>7308800</v>
          </cell>
          <cell r="R101">
            <v>7485600</v>
          </cell>
          <cell r="S101">
            <v>7623600</v>
          </cell>
          <cell r="T101">
            <v>7765800</v>
          </cell>
          <cell r="U101">
            <v>7910500</v>
          </cell>
          <cell r="V101">
            <v>8059500</v>
          </cell>
          <cell r="W101">
            <v>8215700</v>
          </cell>
          <cell r="X101">
            <v>8380100</v>
          </cell>
          <cell r="Y101">
            <v>8547100</v>
          </cell>
        </row>
        <row r="102">
          <cell r="B102" t="str">
            <v>IT</v>
          </cell>
          <cell r="C102" t="str">
            <v>ITA</v>
          </cell>
          <cell r="D102" t="str">
            <v>Not Developing</v>
          </cell>
          <cell r="E102" t="str">
            <v>Europe</v>
          </cell>
          <cell r="F102" t="str">
            <v>HIC</v>
          </cell>
          <cell r="G102" t="str">
            <v>Non LDC</v>
          </cell>
          <cell r="H102" t="str">
            <v>Not Fragile</v>
          </cell>
          <cell r="I102">
            <v>56942108</v>
          </cell>
          <cell r="J102">
            <v>56974100</v>
          </cell>
          <cell r="K102">
            <v>57059007</v>
          </cell>
          <cell r="L102">
            <v>57313203</v>
          </cell>
          <cell r="M102">
            <v>57685327</v>
          </cell>
          <cell r="N102">
            <v>57969484</v>
          </cell>
          <cell r="O102">
            <v>58143979</v>
          </cell>
          <cell r="P102">
            <v>58438310</v>
          </cell>
          <cell r="Q102">
            <v>58826731</v>
          </cell>
          <cell r="R102">
            <v>59095365</v>
          </cell>
          <cell r="S102">
            <v>59277417</v>
          </cell>
          <cell r="T102">
            <v>59379449</v>
          </cell>
          <cell r="U102">
            <v>59539717</v>
          </cell>
          <cell r="V102">
            <v>60233948</v>
          </cell>
          <cell r="W102">
            <v>60789140</v>
          </cell>
          <cell r="X102">
            <v>60730582</v>
          </cell>
          <cell r="Y102">
            <v>60600590</v>
          </cell>
        </row>
        <row r="103">
          <cell r="B103" t="str">
            <v>JM</v>
          </cell>
          <cell r="C103" t="str">
            <v>JAM</v>
          </cell>
          <cell r="D103" t="str">
            <v>Developing Country</v>
          </cell>
          <cell r="E103" t="str">
            <v>North Central America</v>
          </cell>
          <cell r="F103" t="str">
            <v>UMIC</v>
          </cell>
          <cell r="G103" t="str">
            <v>Non LDC</v>
          </cell>
          <cell r="H103" t="str">
            <v>Not Fragile</v>
          </cell>
          <cell r="I103">
            <v>2656864</v>
          </cell>
          <cell r="J103">
            <v>2677011</v>
          </cell>
          <cell r="K103">
            <v>2695446</v>
          </cell>
          <cell r="L103">
            <v>2712511</v>
          </cell>
          <cell r="M103">
            <v>2728777</v>
          </cell>
          <cell r="N103">
            <v>2744673</v>
          </cell>
          <cell r="O103">
            <v>2760279</v>
          </cell>
          <cell r="P103">
            <v>2775467</v>
          </cell>
          <cell r="Q103">
            <v>2790122</v>
          </cell>
          <cell r="R103">
            <v>2804082</v>
          </cell>
          <cell r="S103">
            <v>2817210</v>
          </cell>
          <cell r="T103">
            <v>2829493</v>
          </cell>
          <cell r="U103">
            <v>2840992</v>
          </cell>
          <cell r="V103">
            <v>2851807</v>
          </cell>
          <cell r="W103">
            <v>2862087</v>
          </cell>
          <cell r="X103">
            <v>2871934</v>
          </cell>
          <cell r="Y103">
            <v>2881355</v>
          </cell>
        </row>
        <row r="104">
          <cell r="B104" t="str">
            <v>JP</v>
          </cell>
          <cell r="C104" t="str">
            <v>JPN</v>
          </cell>
          <cell r="D104" t="str">
            <v>Not Developing</v>
          </cell>
          <cell r="E104" t="str">
            <v>East Asia</v>
          </cell>
          <cell r="F104" t="str">
            <v>HIC</v>
          </cell>
          <cell r="G104" t="str">
            <v>Non LDC</v>
          </cell>
          <cell r="H104" t="str">
            <v>Not Fragile</v>
          </cell>
          <cell r="I104">
            <v>126843000</v>
          </cell>
          <cell r="J104">
            <v>127149000</v>
          </cell>
          <cell r="K104">
            <v>127445000</v>
          </cell>
          <cell r="L104">
            <v>127718000</v>
          </cell>
          <cell r="M104">
            <v>127761000</v>
          </cell>
          <cell r="N104">
            <v>127773000</v>
          </cell>
          <cell r="O104">
            <v>127854000</v>
          </cell>
          <cell r="P104">
            <v>128001000</v>
          </cell>
          <cell r="Q104">
            <v>128063000</v>
          </cell>
          <cell r="R104">
            <v>128047000</v>
          </cell>
          <cell r="S104">
            <v>128070000</v>
          </cell>
          <cell r="T104">
            <v>127833000</v>
          </cell>
          <cell r="U104">
            <v>127629000</v>
          </cell>
          <cell r="V104">
            <v>127445000</v>
          </cell>
          <cell r="W104">
            <v>127276000</v>
          </cell>
          <cell r="X104">
            <v>127141000</v>
          </cell>
          <cell r="Y104">
            <v>126994511</v>
          </cell>
        </row>
        <row r="105">
          <cell r="B105" t="str">
            <v>JO</v>
          </cell>
          <cell r="C105" t="str">
            <v>JOR</v>
          </cell>
          <cell r="D105" t="str">
            <v>Developing Country</v>
          </cell>
          <cell r="E105" t="str">
            <v>Middle East</v>
          </cell>
          <cell r="F105" t="str">
            <v>LMIC</v>
          </cell>
          <cell r="G105" t="str">
            <v>Non LDC</v>
          </cell>
          <cell r="H105" t="str">
            <v>Not Fragile</v>
          </cell>
          <cell r="I105">
            <v>5103130</v>
          </cell>
          <cell r="J105">
            <v>5193482</v>
          </cell>
          <cell r="K105">
            <v>5287488</v>
          </cell>
          <cell r="L105">
            <v>5396774</v>
          </cell>
          <cell r="M105">
            <v>5535595</v>
          </cell>
          <cell r="N105">
            <v>5714111</v>
          </cell>
          <cell r="O105">
            <v>5934232</v>
          </cell>
          <cell r="P105">
            <v>6193191</v>
          </cell>
          <cell r="Q105">
            <v>6489822</v>
          </cell>
          <cell r="R105">
            <v>6821116</v>
          </cell>
          <cell r="S105">
            <v>7182390</v>
          </cell>
          <cell r="T105">
            <v>7574943</v>
          </cell>
          <cell r="U105">
            <v>7992573</v>
          </cell>
          <cell r="V105">
            <v>8413464</v>
          </cell>
          <cell r="W105">
            <v>8809306</v>
          </cell>
          <cell r="X105">
            <v>9159302</v>
          </cell>
          <cell r="Y105">
            <v>9455802</v>
          </cell>
        </row>
        <row r="106">
          <cell r="B106" t="str">
            <v>KZ</v>
          </cell>
          <cell r="C106" t="str">
            <v>KAZ</v>
          </cell>
          <cell r="D106" t="str">
            <v>Developing Country</v>
          </cell>
          <cell r="E106" t="str">
            <v>South Central Asia</v>
          </cell>
          <cell r="F106" t="str">
            <v>UMIC</v>
          </cell>
          <cell r="G106" t="str">
            <v>Non LDC</v>
          </cell>
          <cell r="H106" t="str">
            <v>Not Fragile</v>
          </cell>
          <cell r="I106">
            <v>14883626</v>
          </cell>
          <cell r="J106">
            <v>14858335</v>
          </cell>
          <cell r="K106">
            <v>14858948</v>
          </cell>
          <cell r="L106">
            <v>14909018</v>
          </cell>
          <cell r="M106">
            <v>15012985</v>
          </cell>
          <cell r="N106">
            <v>15147029</v>
          </cell>
          <cell r="O106">
            <v>15308084</v>
          </cell>
          <cell r="P106">
            <v>15484192</v>
          </cell>
          <cell r="Q106">
            <v>15674000</v>
          </cell>
          <cell r="R106">
            <v>16092701</v>
          </cell>
          <cell r="S106">
            <v>16321581</v>
          </cell>
          <cell r="T106">
            <v>16556600</v>
          </cell>
          <cell r="U106">
            <v>16791425</v>
          </cell>
          <cell r="V106">
            <v>17035275</v>
          </cell>
          <cell r="W106">
            <v>17289224</v>
          </cell>
          <cell r="X106">
            <v>17544126</v>
          </cell>
          <cell r="Y106">
            <v>17797032</v>
          </cell>
        </row>
        <row r="107">
          <cell r="B107" t="str">
            <v>KE</v>
          </cell>
          <cell r="C107" t="str">
            <v>KEN</v>
          </cell>
          <cell r="D107" t="str">
            <v>Developing Country</v>
          </cell>
          <cell r="E107" t="str">
            <v>South of Sahara</v>
          </cell>
          <cell r="F107" t="str">
            <v>LMIC</v>
          </cell>
          <cell r="G107" t="str">
            <v>Non LDC</v>
          </cell>
          <cell r="H107" t="str">
            <v>Fragile</v>
          </cell>
          <cell r="I107">
            <v>31450483</v>
          </cell>
          <cell r="J107">
            <v>32321482</v>
          </cell>
          <cell r="K107">
            <v>33214009</v>
          </cell>
          <cell r="L107">
            <v>34130852</v>
          </cell>
          <cell r="M107">
            <v>35074931</v>
          </cell>
          <cell r="N107">
            <v>36048288</v>
          </cell>
          <cell r="O107">
            <v>37052050</v>
          </cell>
          <cell r="P107">
            <v>38085909</v>
          </cell>
          <cell r="Q107">
            <v>39148416</v>
          </cell>
          <cell r="R107">
            <v>40237204</v>
          </cell>
          <cell r="S107">
            <v>41350152</v>
          </cell>
          <cell r="T107">
            <v>42486839</v>
          </cell>
          <cell r="U107">
            <v>43646629</v>
          </cell>
          <cell r="V107">
            <v>44826849</v>
          </cell>
          <cell r="W107">
            <v>46024250</v>
          </cell>
          <cell r="X107">
            <v>47236259</v>
          </cell>
          <cell r="Y107">
            <v>48461567</v>
          </cell>
        </row>
        <row r="108">
          <cell r="B108" t="str">
            <v>KI</v>
          </cell>
          <cell r="C108" t="str">
            <v>KIR</v>
          </cell>
          <cell r="D108" t="str">
            <v>Developing Country</v>
          </cell>
          <cell r="E108" t="str">
            <v>Oceania</v>
          </cell>
          <cell r="F108" t="str">
            <v>LMIC</v>
          </cell>
          <cell r="G108" t="str">
            <v>LDC</v>
          </cell>
          <cell r="H108" t="str">
            <v>Not Fragile</v>
          </cell>
          <cell r="I108">
            <v>84406</v>
          </cell>
          <cell r="J108">
            <v>85858</v>
          </cell>
          <cell r="K108">
            <v>87343</v>
          </cell>
          <cell r="L108">
            <v>88895</v>
          </cell>
          <cell r="M108">
            <v>90542</v>
          </cell>
          <cell r="N108">
            <v>92325</v>
          </cell>
          <cell r="O108">
            <v>94260</v>
          </cell>
          <cell r="P108">
            <v>96311</v>
          </cell>
          <cell r="Q108">
            <v>98440</v>
          </cell>
          <cell r="R108">
            <v>100568</v>
          </cell>
          <cell r="S108">
            <v>102652</v>
          </cell>
          <cell r="T108">
            <v>104656</v>
          </cell>
          <cell r="U108">
            <v>106613</v>
          </cell>
          <cell r="V108">
            <v>108535</v>
          </cell>
          <cell r="W108">
            <v>110458</v>
          </cell>
          <cell r="X108">
            <v>112407</v>
          </cell>
          <cell r="Y108">
            <v>114395</v>
          </cell>
        </row>
        <row r="109">
          <cell r="B109" t="str">
            <v>KP</v>
          </cell>
          <cell r="C109" t="str">
            <v>PRK</v>
          </cell>
          <cell r="D109" t="str">
            <v>Developing Country</v>
          </cell>
          <cell r="E109" t="str">
            <v>East Asia</v>
          </cell>
          <cell r="F109" t="str">
            <v>LIC</v>
          </cell>
          <cell r="G109" t="str">
            <v>Non LDC</v>
          </cell>
          <cell r="H109" t="str">
            <v>Fragile</v>
          </cell>
          <cell r="I109">
            <v>22929075</v>
          </cell>
          <cell r="J109">
            <v>23131810</v>
          </cell>
          <cell r="K109">
            <v>23336681</v>
          </cell>
          <cell r="L109">
            <v>23538540</v>
          </cell>
          <cell r="M109">
            <v>23729498</v>
          </cell>
          <cell r="N109">
            <v>23904167</v>
          </cell>
          <cell r="O109">
            <v>24061097</v>
          </cell>
          <cell r="P109">
            <v>24203289</v>
          </cell>
          <cell r="Q109">
            <v>24335146</v>
          </cell>
          <cell r="R109">
            <v>24463021</v>
          </cell>
          <cell r="S109">
            <v>24591599</v>
          </cell>
          <cell r="T109">
            <v>24722298</v>
          </cell>
          <cell r="U109">
            <v>24854034</v>
          </cell>
          <cell r="V109">
            <v>24985976</v>
          </cell>
          <cell r="W109">
            <v>25116363</v>
          </cell>
          <cell r="X109">
            <v>25243917</v>
          </cell>
          <cell r="Y109">
            <v>25368620</v>
          </cell>
        </row>
        <row r="110">
          <cell r="B110" t="str">
            <v>KR</v>
          </cell>
          <cell r="C110" t="str">
            <v>KOR</v>
          </cell>
          <cell r="D110" t="str">
            <v>Not Developing</v>
          </cell>
          <cell r="E110" t="str">
            <v>East Asia</v>
          </cell>
          <cell r="F110" t="str">
            <v>HIC</v>
          </cell>
          <cell r="G110" t="str">
            <v>Non LDC</v>
          </cell>
          <cell r="H110" t="str">
            <v>Not Fragile</v>
          </cell>
          <cell r="I110">
            <v>47008111</v>
          </cell>
          <cell r="J110">
            <v>47370164</v>
          </cell>
          <cell r="K110">
            <v>47644736</v>
          </cell>
          <cell r="L110">
            <v>47892330</v>
          </cell>
          <cell r="M110">
            <v>48082519</v>
          </cell>
          <cell r="N110">
            <v>48184561</v>
          </cell>
          <cell r="O110">
            <v>48438292</v>
          </cell>
          <cell r="P110">
            <v>48683638</v>
          </cell>
          <cell r="Q110">
            <v>49054708</v>
          </cell>
          <cell r="R110">
            <v>49307835</v>
          </cell>
          <cell r="S110">
            <v>49554112</v>
          </cell>
          <cell r="T110">
            <v>49936638</v>
          </cell>
          <cell r="U110">
            <v>50199853</v>
          </cell>
          <cell r="V110">
            <v>50428893</v>
          </cell>
          <cell r="W110">
            <v>50746659</v>
          </cell>
          <cell r="X110">
            <v>51014947</v>
          </cell>
          <cell r="Y110">
            <v>51245707</v>
          </cell>
        </row>
        <row r="111">
          <cell r="B111" t="str">
            <v>XK</v>
          </cell>
          <cell r="C111" t="str">
            <v>XKX</v>
          </cell>
          <cell r="D111" t="str">
            <v>Developing Country</v>
          </cell>
          <cell r="E111" t="str">
            <v>Europe</v>
          </cell>
          <cell r="F111" t="str">
            <v>LMIC</v>
          </cell>
          <cell r="G111" t="str">
            <v>Non LDC</v>
          </cell>
          <cell r="H111" t="str">
            <v>Not Fragile</v>
          </cell>
          <cell r="I111">
            <v>1700000</v>
          </cell>
          <cell r="J111">
            <v>1701154</v>
          </cell>
          <cell r="K111">
            <v>1702310</v>
          </cell>
          <cell r="L111">
            <v>1703466</v>
          </cell>
          <cell r="M111">
            <v>1704622</v>
          </cell>
          <cell r="N111">
            <v>1705780</v>
          </cell>
          <cell r="O111">
            <v>1719536</v>
          </cell>
          <cell r="P111">
            <v>1733404</v>
          </cell>
          <cell r="Q111">
            <v>1747383</v>
          </cell>
          <cell r="R111">
            <v>1761474</v>
          </cell>
          <cell r="S111">
            <v>1775680</v>
          </cell>
          <cell r="T111">
            <v>1791000</v>
          </cell>
          <cell r="U111">
            <v>1805200</v>
          </cell>
          <cell r="V111">
            <v>1824100</v>
          </cell>
          <cell r="W111">
            <v>1821800</v>
          </cell>
          <cell r="X111">
            <v>1801800</v>
          </cell>
          <cell r="Y111">
            <v>1816200</v>
          </cell>
        </row>
        <row r="112">
          <cell r="B112" t="str">
            <v>KW</v>
          </cell>
          <cell r="C112" t="str">
            <v>KWT</v>
          </cell>
          <cell r="D112" t="str">
            <v>Not Developing</v>
          </cell>
          <cell r="E112" t="str">
            <v>Middle East</v>
          </cell>
          <cell r="F112" t="str">
            <v>HIC</v>
          </cell>
          <cell r="G112" t="str">
            <v>Non LDC</v>
          </cell>
          <cell r="H112" t="str">
            <v>Not Fragile</v>
          </cell>
          <cell r="I112">
            <v>2050741</v>
          </cell>
          <cell r="J112">
            <v>2109355</v>
          </cell>
          <cell r="K112">
            <v>2143833</v>
          </cell>
          <cell r="L112">
            <v>2169118</v>
          </cell>
          <cell r="M112">
            <v>2207939</v>
          </cell>
          <cell r="N112">
            <v>2276623</v>
          </cell>
          <cell r="O112">
            <v>2377258</v>
          </cell>
          <cell r="P112">
            <v>2503410</v>
          </cell>
          <cell r="Q112">
            <v>2652340</v>
          </cell>
          <cell r="R112">
            <v>2818939</v>
          </cell>
          <cell r="S112">
            <v>2998083</v>
          </cell>
          <cell r="T112">
            <v>3191051</v>
          </cell>
          <cell r="U112">
            <v>3395556</v>
          </cell>
          <cell r="V112">
            <v>3598385</v>
          </cell>
          <cell r="W112">
            <v>3782450</v>
          </cell>
          <cell r="X112">
            <v>3935794</v>
          </cell>
          <cell r="Y112">
            <v>4052584</v>
          </cell>
        </row>
        <row r="113">
          <cell r="B113" t="str">
            <v>KG</v>
          </cell>
          <cell r="C113" t="str">
            <v>KGZ</v>
          </cell>
          <cell r="D113" t="str">
            <v>Developing Country</v>
          </cell>
          <cell r="E113" t="str">
            <v>South Central Asia</v>
          </cell>
          <cell r="F113" t="str">
            <v>LMIC</v>
          </cell>
          <cell r="G113" t="str">
            <v>Non LDC</v>
          </cell>
          <cell r="H113" t="str">
            <v>Not Fragile</v>
          </cell>
          <cell r="I113">
            <v>4898400</v>
          </cell>
          <cell r="J113">
            <v>4945100</v>
          </cell>
          <cell r="K113">
            <v>4990700</v>
          </cell>
          <cell r="L113">
            <v>5043300</v>
          </cell>
          <cell r="M113">
            <v>5104700</v>
          </cell>
          <cell r="N113">
            <v>5162600</v>
          </cell>
          <cell r="O113">
            <v>5218400</v>
          </cell>
          <cell r="P113">
            <v>5268400</v>
          </cell>
          <cell r="Q113">
            <v>5318700</v>
          </cell>
          <cell r="R113">
            <v>5383300</v>
          </cell>
          <cell r="S113">
            <v>5447900</v>
          </cell>
          <cell r="T113">
            <v>5514600</v>
          </cell>
          <cell r="U113">
            <v>5607200</v>
          </cell>
          <cell r="V113">
            <v>5719600</v>
          </cell>
          <cell r="W113">
            <v>5835500</v>
          </cell>
          <cell r="X113">
            <v>5956900</v>
          </cell>
          <cell r="Y113">
            <v>6082700</v>
          </cell>
        </row>
        <row r="114">
          <cell r="B114" t="str">
            <v>LA</v>
          </cell>
          <cell r="C114" t="str">
            <v>LAO</v>
          </cell>
          <cell r="D114" t="str">
            <v>Developing Country</v>
          </cell>
          <cell r="E114" t="str">
            <v>East Asia</v>
          </cell>
          <cell r="F114" t="str">
            <v>LMIC</v>
          </cell>
          <cell r="G114" t="str">
            <v>Non LDC</v>
          </cell>
          <cell r="H114" t="str">
            <v>Fragile</v>
          </cell>
          <cell r="I114">
            <v>5329304</v>
          </cell>
          <cell r="J114">
            <v>5414568</v>
          </cell>
          <cell r="K114">
            <v>5497273</v>
          </cell>
          <cell r="L114">
            <v>5579656</v>
          </cell>
          <cell r="M114">
            <v>5664605</v>
          </cell>
          <cell r="N114">
            <v>5754026</v>
          </cell>
          <cell r="O114">
            <v>5849356</v>
          </cell>
          <cell r="P114">
            <v>5949787</v>
          </cell>
          <cell r="Q114">
            <v>6052190</v>
          </cell>
          <cell r="R114">
            <v>6152036</v>
          </cell>
          <cell r="S114">
            <v>6246274</v>
          </cell>
          <cell r="T114">
            <v>6333487</v>
          </cell>
          <cell r="U114">
            <v>6415169</v>
          </cell>
          <cell r="V114">
            <v>6494557</v>
          </cell>
          <cell r="W114">
            <v>6576397</v>
          </cell>
          <cell r="X114">
            <v>6663967</v>
          </cell>
          <cell r="Y114">
            <v>6758353</v>
          </cell>
        </row>
        <row r="115">
          <cell r="B115" t="str">
            <v>LV</v>
          </cell>
          <cell r="C115" t="str">
            <v>LVA</v>
          </cell>
          <cell r="D115" t="str">
            <v>Not Developing</v>
          </cell>
          <cell r="E115" t="str">
            <v>Europe</v>
          </cell>
          <cell r="F115" t="str">
            <v>HIC</v>
          </cell>
          <cell r="G115" t="str">
            <v>Non LDC</v>
          </cell>
          <cell r="H115" t="str">
            <v>Not Fragile</v>
          </cell>
          <cell r="I115">
            <v>2367550</v>
          </cell>
          <cell r="J115">
            <v>2337170</v>
          </cell>
          <cell r="K115">
            <v>2310173</v>
          </cell>
          <cell r="L115">
            <v>2287955</v>
          </cell>
          <cell r="M115">
            <v>2263122</v>
          </cell>
          <cell r="N115">
            <v>2238799</v>
          </cell>
          <cell r="O115">
            <v>2218357</v>
          </cell>
          <cell r="P115">
            <v>2200325</v>
          </cell>
          <cell r="Q115">
            <v>2177322</v>
          </cell>
          <cell r="R115">
            <v>2141669</v>
          </cell>
          <cell r="S115">
            <v>2097555</v>
          </cell>
          <cell r="T115">
            <v>2059709</v>
          </cell>
          <cell r="U115">
            <v>2034319</v>
          </cell>
          <cell r="V115">
            <v>2012647</v>
          </cell>
          <cell r="W115">
            <v>1993782</v>
          </cell>
          <cell r="X115">
            <v>1977527</v>
          </cell>
          <cell r="Y115">
            <v>1960424</v>
          </cell>
        </row>
        <row r="116">
          <cell r="B116" t="str">
            <v>LB</v>
          </cell>
          <cell r="C116" t="str">
            <v>LBN</v>
          </cell>
          <cell r="D116" t="str">
            <v>Developing Country</v>
          </cell>
          <cell r="E116" t="str">
            <v>Middle East</v>
          </cell>
          <cell r="F116" t="str">
            <v>UMIC</v>
          </cell>
          <cell r="G116" t="str">
            <v>Non LDC</v>
          </cell>
          <cell r="H116" t="str">
            <v>Not Fragile</v>
          </cell>
          <cell r="I116">
            <v>3235366</v>
          </cell>
          <cell r="J116">
            <v>3359859</v>
          </cell>
          <cell r="K116">
            <v>3522837</v>
          </cell>
          <cell r="L116">
            <v>3701464</v>
          </cell>
          <cell r="M116">
            <v>3863267</v>
          </cell>
          <cell r="N116">
            <v>3986852</v>
          </cell>
          <cell r="O116">
            <v>4057350</v>
          </cell>
          <cell r="P116">
            <v>4086466</v>
          </cell>
          <cell r="Q116">
            <v>4111047</v>
          </cell>
          <cell r="R116">
            <v>4183156</v>
          </cell>
          <cell r="S116">
            <v>4337141</v>
          </cell>
          <cell r="T116">
            <v>4588368</v>
          </cell>
          <cell r="U116">
            <v>4916404</v>
          </cell>
          <cell r="V116">
            <v>5276102</v>
          </cell>
          <cell r="W116">
            <v>5603279</v>
          </cell>
          <cell r="X116">
            <v>5851479</v>
          </cell>
          <cell r="Y116">
            <v>6006668</v>
          </cell>
        </row>
        <row r="117">
          <cell r="B117" t="str">
            <v>LS</v>
          </cell>
          <cell r="C117" t="str">
            <v>LSO</v>
          </cell>
          <cell r="D117" t="str">
            <v>Developing Country</v>
          </cell>
          <cell r="E117" t="str">
            <v>South of Sahara</v>
          </cell>
          <cell r="F117" t="str">
            <v>LMIC</v>
          </cell>
          <cell r="G117" t="str">
            <v>LDC</v>
          </cell>
          <cell r="H117" t="str">
            <v>Fragile</v>
          </cell>
          <cell r="I117">
            <v>1868699</v>
          </cell>
          <cell r="J117">
            <v>1885955</v>
          </cell>
          <cell r="K117">
            <v>1902312</v>
          </cell>
          <cell r="L117">
            <v>1918097</v>
          </cell>
          <cell r="M117">
            <v>1933728</v>
          </cell>
          <cell r="N117">
            <v>1949543</v>
          </cell>
          <cell r="O117">
            <v>1965662</v>
          </cell>
          <cell r="P117">
            <v>1982287</v>
          </cell>
          <cell r="Q117">
            <v>1999930</v>
          </cell>
          <cell r="R117">
            <v>2019209</v>
          </cell>
          <cell r="S117">
            <v>2040551</v>
          </cell>
          <cell r="T117">
            <v>2064166</v>
          </cell>
          <cell r="U117">
            <v>2089928</v>
          </cell>
          <cell r="V117">
            <v>2117361</v>
          </cell>
          <cell r="W117">
            <v>2145785</v>
          </cell>
          <cell r="X117">
            <v>2174645</v>
          </cell>
          <cell r="Y117">
            <v>2203821</v>
          </cell>
        </row>
        <row r="118">
          <cell r="B118" t="str">
            <v>LR</v>
          </cell>
          <cell r="C118" t="str">
            <v>LBR</v>
          </cell>
          <cell r="D118" t="str">
            <v>Developing Country</v>
          </cell>
          <cell r="E118" t="str">
            <v>South of Sahara</v>
          </cell>
          <cell r="F118" t="str">
            <v>LIC</v>
          </cell>
          <cell r="G118" t="str">
            <v>LDC</v>
          </cell>
          <cell r="H118" t="str">
            <v>Fragile</v>
          </cell>
          <cell r="I118">
            <v>2884522</v>
          </cell>
          <cell r="J118">
            <v>2991132</v>
          </cell>
          <cell r="K118">
            <v>3062863</v>
          </cell>
          <cell r="L118">
            <v>3116233</v>
          </cell>
          <cell r="M118">
            <v>3176414</v>
          </cell>
          <cell r="N118">
            <v>3261230</v>
          </cell>
          <cell r="O118">
            <v>3375838</v>
          </cell>
          <cell r="P118">
            <v>3512932</v>
          </cell>
          <cell r="Q118">
            <v>3662993</v>
          </cell>
          <cell r="R118">
            <v>3811528</v>
          </cell>
          <cell r="S118">
            <v>3948125</v>
          </cell>
          <cell r="T118">
            <v>4070167</v>
          </cell>
          <cell r="U118">
            <v>4181563</v>
          </cell>
          <cell r="V118">
            <v>4286291</v>
          </cell>
          <cell r="W118">
            <v>4390737</v>
          </cell>
          <cell r="X118">
            <v>4499621</v>
          </cell>
          <cell r="Y118">
            <v>4613823</v>
          </cell>
        </row>
        <row r="119">
          <cell r="B119" t="str">
            <v>LY</v>
          </cell>
          <cell r="C119" t="str">
            <v>LBY</v>
          </cell>
          <cell r="D119" t="str">
            <v>Developing Country</v>
          </cell>
          <cell r="E119" t="str">
            <v>North of Sahara</v>
          </cell>
          <cell r="F119" t="str">
            <v>UMIC</v>
          </cell>
          <cell r="G119" t="str">
            <v>Non LDC</v>
          </cell>
          <cell r="H119" t="str">
            <v>Fragile</v>
          </cell>
          <cell r="I119">
            <v>5355751</v>
          </cell>
          <cell r="J119">
            <v>5440566</v>
          </cell>
          <cell r="K119">
            <v>5527515</v>
          </cell>
          <cell r="L119">
            <v>5615952</v>
          </cell>
          <cell r="M119">
            <v>5704759</v>
          </cell>
          <cell r="N119">
            <v>5792688</v>
          </cell>
          <cell r="O119">
            <v>5881435</v>
          </cell>
          <cell r="P119">
            <v>5970362</v>
          </cell>
          <cell r="Q119">
            <v>6053078</v>
          </cell>
          <cell r="R119">
            <v>6121053</v>
          </cell>
          <cell r="S119">
            <v>6169140</v>
          </cell>
          <cell r="T119">
            <v>6193501</v>
          </cell>
          <cell r="U119">
            <v>6198258</v>
          </cell>
          <cell r="V119">
            <v>6195970</v>
          </cell>
          <cell r="W119">
            <v>6204108</v>
          </cell>
          <cell r="X119">
            <v>6234955</v>
          </cell>
          <cell r="Y119">
            <v>6293253</v>
          </cell>
        </row>
        <row r="120">
          <cell r="B120" t="str">
            <v>LI</v>
          </cell>
          <cell r="C120" t="str">
            <v>LIE</v>
          </cell>
          <cell r="D120" t="str">
            <v>Not Developing</v>
          </cell>
          <cell r="E120" t="str">
            <v>Europe</v>
          </cell>
          <cell r="F120" t="str">
            <v>HIC</v>
          </cell>
          <cell r="G120" t="str">
            <v>Non LDC</v>
          </cell>
          <cell r="H120" t="str">
            <v>Not Fragile</v>
          </cell>
          <cell r="I120">
            <v>33286</v>
          </cell>
          <cell r="J120">
            <v>33671</v>
          </cell>
          <cell r="K120">
            <v>34018</v>
          </cell>
          <cell r="L120">
            <v>34321</v>
          </cell>
          <cell r="M120">
            <v>34596</v>
          </cell>
          <cell r="N120">
            <v>34852</v>
          </cell>
          <cell r="O120">
            <v>35095</v>
          </cell>
          <cell r="P120">
            <v>35322</v>
          </cell>
          <cell r="Q120">
            <v>35541</v>
          </cell>
          <cell r="R120">
            <v>35766</v>
          </cell>
          <cell r="S120">
            <v>36003</v>
          </cell>
          <cell r="T120">
            <v>36264</v>
          </cell>
          <cell r="U120">
            <v>36545</v>
          </cell>
          <cell r="V120">
            <v>36834</v>
          </cell>
          <cell r="W120">
            <v>37127</v>
          </cell>
          <cell r="X120">
            <v>37403</v>
          </cell>
          <cell r="Y120">
            <v>37666</v>
          </cell>
        </row>
        <row r="121">
          <cell r="B121" t="str">
            <v>LT</v>
          </cell>
          <cell r="C121" t="str">
            <v>LTU</v>
          </cell>
          <cell r="D121" t="str">
            <v>Not Developing</v>
          </cell>
          <cell r="E121" t="str">
            <v>Europe</v>
          </cell>
          <cell r="F121" t="str">
            <v>HIC</v>
          </cell>
          <cell r="G121" t="str">
            <v>Non LDC</v>
          </cell>
          <cell r="H121" t="str">
            <v>Not Fragile</v>
          </cell>
          <cell r="I121">
            <v>3499536</v>
          </cell>
          <cell r="J121">
            <v>3470818</v>
          </cell>
          <cell r="K121">
            <v>3443067</v>
          </cell>
          <cell r="L121">
            <v>3415213</v>
          </cell>
          <cell r="M121">
            <v>3377075</v>
          </cell>
          <cell r="N121">
            <v>3322528</v>
          </cell>
          <cell r="O121">
            <v>3269909</v>
          </cell>
          <cell r="P121">
            <v>3231294</v>
          </cell>
          <cell r="Q121">
            <v>3198231</v>
          </cell>
          <cell r="R121">
            <v>3162916</v>
          </cell>
          <cell r="S121">
            <v>3097282</v>
          </cell>
          <cell r="T121">
            <v>3028115</v>
          </cell>
          <cell r="U121">
            <v>2987773</v>
          </cell>
          <cell r="V121">
            <v>2957689</v>
          </cell>
          <cell r="W121">
            <v>2932367</v>
          </cell>
          <cell r="X121">
            <v>2904910</v>
          </cell>
          <cell r="Y121">
            <v>2872298</v>
          </cell>
        </row>
        <row r="122">
          <cell r="B122" t="str">
            <v>LU</v>
          </cell>
          <cell r="C122" t="str">
            <v>LUX</v>
          </cell>
          <cell r="D122" t="str">
            <v>Not Developing</v>
          </cell>
          <cell r="E122" t="str">
            <v>Europe</v>
          </cell>
          <cell r="F122" t="str">
            <v>HIC</v>
          </cell>
          <cell r="G122" t="str">
            <v>Non LDC</v>
          </cell>
          <cell r="H122" t="str">
            <v>Not Fragile</v>
          </cell>
          <cell r="I122">
            <v>436300</v>
          </cell>
          <cell r="J122">
            <v>441525</v>
          </cell>
          <cell r="K122">
            <v>446175</v>
          </cell>
          <cell r="L122">
            <v>451630</v>
          </cell>
          <cell r="M122">
            <v>458095</v>
          </cell>
          <cell r="N122">
            <v>465158</v>
          </cell>
          <cell r="O122">
            <v>472637</v>
          </cell>
          <cell r="P122">
            <v>479993</v>
          </cell>
          <cell r="Q122">
            <v>488650</v>
          </cell>
          <cell r="R122">
            <v>497783</v>
          </cell>
          <cell r="S122">
            <v>506953</v>
          </cell>
          <cell r="T122">
            <v>518347</v>
          </cell>
          <cell r="U122">
            <v>530946</v>
          </cell>
          <cell r="V122">
            <v>543360</v>
          </cell>
          <cell r="W122">
            <v>556319</v>
          </cell>
          <cell r="X122">
            <v>569604</v>
          </cell>
          <cell r="Y122">
            <v>582972</v>
          </cell>
        </row>
        <row r="123">
          <cell r="B123" t="str">
            <v>MO</v>
          </cell>
          <cell r="C123" t="str">
            <v>MAC</v>
          </cell>
          <cell r="D123" t="str">
            <v>Not Developing</v>
          </cell>
          <cell r="E123" t="str">
            <v>East Asia</v>
          </cell>
          <cell r="F123" t="str">
            <v>HIC</v>
          </cell>
          <cell r="G123" t="str">
            <v>Non LDC</v>
          </cell>
          <cell r="H123" t="str">
            <v>Not Fragile</v>
          </cell>
          <cell r="I123">
            <v>427979</v>
          </cell>
          <cell r="J123">
            <v>438081</v>
          </cell>
          <cell r="K123">
            <v>448896</v>
          </cell>
          <cell r="L123">
            <v>460147</v>
          </cell>
          <cell r="M123">
            <v>471453</v>
          </cell>
          <cell r="N123">
            <v>482559</v>
          </cell>
          <cell r="O123">
            <v>493320</v>
          </cell>
          <cell r="P123">
            <v>503823</v>
          </cell>
          <cell r="Q123">
            <v>514348</v>
          </cell>
          <cell r="R123">
            <v>525313</v>
          </cell>
          <cell r="S123">
            <v>536969</v>
          </cell>
          <cell r="T123">
            <v>549439</v>
          </cell>
          <cell r="U123">
            <v>562531</v>
          </cell>
          <cell r="V123">
            <v>575841</v>
          </cell>
          <cell r="W123">
            <v>588781</v>
          </cell>
          <cell r="X123">
            <v>600942</v>
          </cell>
          <cell r="Y123">
            <v>612167</v>
          </cell>
        </row>
        <row r="124">
          <cell r="B124" t="str">
            <v>MK</v>
          </cell>
          <cell r="C124" t="str">
            <v>MKD</v>
          </cell>
          <cell r="D124" t="str">
            <v>Developing Country</v>
          </cell>
          <cell r="E124" t="str">
            <v>Europe</v>
          </cell>
          <cell r="F124" t="str">
            <v>UMIC</v>
          </cell>
          <cell r="G124" t="str">
            <v>Non LDC</v>
          </cell>
          <cell r="H124" t="str">
            <v>Not Fragile</v>
          </cell>
          <cell r="I124">
            <v>2034819</v>
          </cell>
          <cell r="J124">
            <v>2042842</v>
          </cell>
          <cell r="K124">
            <v>2048928</v>
          </cell>
          <cell r="L124">
            <v>2053426</v>
          </cell>
          <cell r="M124">
            <v>2057047</v>
          </cell>
          <cell r="N124">
            <v>2060272</v>
          </cell>
          <cell r="O124">
            <v>2063145</v>
          </cell>
          <cell r="P124">
            <v>2065458</v>
          </cell>
          <cell r="Q124">
            <v>2067378</v>
          </cell>
          <cell r="R124">
            <v>2069093</v>
          </cell>
          <cell r="S124">
            <v>2070739</v>
          </cell>
          <cell r="T124">
            <v>2072383</v>
          </cell>
          <cell r="U124">
            <v>2074036</v>
          </cell>
          <cell r="V124">
            <v>2075739</v>
          </cell>
          <cell r="W124">
            <v>2077495</v>
          </cell>
          <cell r="X124">
            <v>2079308</v>
          </cell>
          <cell r="Y124">
            <v>2081206</v>
          </cell>
        </row>
        <row r="125">
          <cell r="B125" t="str">
            <v>MG</v>
          </cell>
          <cell r="C125" t="str">
            <v>MDG</v>
          </cell>
          <cell r="D125" t="str">
            <v>Developing Country</v>
          </cell>
          <cell r="E125" t="str">
            <v>South of Sahara</v>
          </cell>
          <cell r="F125" t="str">
            <v>LIC</v>
          </cell>
          <cell r="G125" t="str">
            <v>LDC</v>
          </cell>
          <cell r="H125" t="str">
            <v>Fragile</v>
          </cell>
          <cell r="I125">
            <v>15766806</v>
          </cell>
          <cell r="J125">
            <v>16260932</v>
          </cell>
          <cell r="K125">
            <v>16765117</v>
          </cell>
          <cell r="L125">
            <v>17279141</v>
          </cell>
          <cell r="M125">
            <v>17802997</v>
          </cell>
          <cell r="N125">
            <v>18336724</v>
          </cell>
          <cell r="O125">
            <v>18880268</v>
          </cell>
          <cell r="P125">
            <v>19433523</v>
          </cell>
          <cell r="Q125">
            <v>19996469</v>
          </cell>
          <cell r="R125">
            <v>20569121</v>
          </cell>
          <cell r="S125">
            <v>21151640</v>
          </cell>
          <cell r="T125">
            <v>21743949</v>
          </cell>
          <cell r="U125">
            <v>22346573</v>
          </cell>
          <cell r="V125">
            <v>22961146</v>
          </cell>
          <cell r="W125">
            <v>23589801</v>
          </cell>
          <cell r="X125">
            <v>24234088</v>
          </cell>
          <cell r="Y125">
            <v>24894551</v>
          </cell>
        </row>
        <row r="126">
          <cell r="B126" t="str">
            <v>MW</v>
          </cell>
          <cell r="C126" t="str">
            <v>MWI</v>
          </cell>
          <cell r="D126" t="str">
            <v>Developing Country</v>
          </cell>
          <cell r="E126" t="str">
            <v>South of Sahara</v>
          </cell>
          <cell r="F126" t="str">
            <v>LIC</v>
          </cell>
          <cell r="G126" t="str">
            <v>LDC</v>
          </cell>
          <cell r="H126" t="str">
            <v>Fragile</v>
          </cell>
          <cell r="I126">
            <v>11376172</v>
          </cell>
          <cell r="J126">
            <v>11695863</v>
          </cell>
          <cell r="K126">
            <v>12013711</v>
          </cell>
          <cell r="L126">
            <v>12336687</v>
          </cell>
          <cell r="M126">
            <v>12676038</v>
          </cell>
          <cell r="N126">
            <v>13039711</v>
          </cell>
          <cell r="O126">
            <v>13429262</v>
          </cell>
          <cell r="P126">
            <v>13840969</v>
          </cell>
          <cell r="Q126">
            <v>14271234</v>
          </cell>
          <cell r="R126">
            <v>14714602</v>
          </cell>
          <cell r="S126">
            <v>15167095</v>
          </cell>
          <cell r="T126">
            <v>15627618</v>
          </cell>
          <cell r="U126">
            <v>16097305</v>
          </cell>
          <cell r="V126">
            <v>16577147</v>
          </cell>
          <cell r="W126">
            <v>17068838</v>
          </cell>
          <cell r="X126">
            <v>17573607</v>
          </cell>
          <cell r="Y126">
            <v>18091575</v>
          </cell>
        </row>
        <row r="127">
          <cell r="B127" t="str">
            <v>MY</v>
          </cell>
          <cell r="C127" t="str">
            <v>MYS</v>
          </cell>
          <cell r="D127" t="str">
            <v>Developing Country</v>
          </cell>
          <cell r="E127" t="str">
            <v>East Asia</v>
          </cell>
          <cell r="F127" t="str">
            <v>UMIC</v>
          </cell>
          <cell r="G127" t="str">
            <v>Non LDC</v>
          </cell>
          <cell r="H127" t="str">
            <v>Not Fragile</v>
          </cell>
          <cell r="I127">
            <v>23185608</v>
          </cell>
          <cell r="J127">
            <v>23698907</v>
          </cell>
          <cell r="K127">
            <v>24198811</v>
          </cell>
          <cell r="L127">
            <v>24688703</v>
          </cell>
          <cell r="M127">
            <v>25174109</v>
          </cell>
          <cell r="N127">
            <v>25659393</v>
          </cell>
          <cell r="O127">
            <v>26143566</v>
          </cell>
          <cell r="P127">
            <v>26625845</v>
          </cell>
          <cell r="Q127">
            <v>27111069</v>
          </cell>
          <cell r="R127">
            <v>27605383</v>
          </cell>
          <cell r="S127">
            <v>28112289</v>
          </cell>
          <cell r="T127">
            <v>28635128</v>
          </cell>
          <cell r="U127">
            <v>29170456</v>
          </cell>
          <cell r="V127">
            <v>29706724</v>
          </cell>
          <cell r="W127">
            <v>30228017</v>
          </cell>
          <cell r="X127">
            <v>30723155</v>
          </cell>
          <cell r="Y127">
            <v>31187265</v>
          </cell>
        </row>
        <row r="128">
          <cell r="B128" t="str">
            <v>MV</v>
          </cell>
          <cell r="C128" t="str">
            <v>MDV</v>
          </cell>
          <cell r="D128" t="str">
            <v>Developing Country</v>
          </cell>
          <cell r="E128" t="str">
            <v>South Central Asia</v>
          </cell>
          <cell r="F128" t="str">
            <v>UMIC</v>
          </cell>
          <cell r="G128" t="str">
            <v>Non LDC</v>
          </cell>
          <cell r="H128" t="str">
            <v>Not Fragile</v>
          </cell>
          <cell r="I128">
            <v>286000</v>
          </cell>
          <cell r="J128">
            <v>292000</v>
          </cell>
          <cell r="K128">
            <v>297000</v>
          </cell>
          <cell r="L128">
            <v>304000</v>
          </cell>
          <cell r="M128">
            <v>312000</v>
          </cell>
          <cell r="N128">
            <v>321000</v>
          </cell>
          <cell r="O128">
            <v>333000</v>
          </cell>
          <cell r="P128">
            <v>349000</v>
          </cell>
          <cell r="Q128">
            <v>362000</v>
          </cell>
          <cell r="R128">
            <v>360000</v>
          </cell>
          <cell r="S128">
            <v>367000</v>
          </cell>
          <cell r="T128">
            <v>377000</v>
          </cell>
          <cell r="U128">
            <v>385000</v>
          </cell>
          <cell r="V128">
            <v>393000</v>
          </cell>
          <cell r="W128">
            <v>401000</v>
          </cell>
          <cell r="X128">
            <v>409163</v>
          </cell>
          <cell r="Y128">
            <v>417492</v>
          </cell>
        </row>
        <row r="129">
          <cell r="B129" t="str">
            <v>ML</v>
          </cell>
          <cell r="C129" t="str">
            <v>MLI</v>
          </cell>
          <cell r="D129" t="str">
            <v>Developing Country</v>
          </cell>
          <cell r="E129" t="str">
            <v>South of Sahara</v>
          </cell>
          <cell r="F129" t="str">
            <v>LIC</v>
          </cell>
          <cell r="G129" t="str">
            <v>LDC</v>
          </cell>
          <cell r="H129" t="str">
            <v>Extremely fragile</v>
          </cell>
          <cell r="I129">
            <v>10967690</v>
          </cell>
          <cell r="J129">
            <v>11293258</v>
          </cell>
          <cell r="K129">
            <v>11638929</v>
          </cell>
          <cell r="L129">
            <v>12005128</v>
          </cell>
          <cell r="M129">
            <v>12391906</v>
          </cell>
          <cell r="N129">
            <v>12798763</v>
          </cell>
          <cell r="O129">
            <v>13227064</v>
          </cell>
          <cell r="P129">
            <v>13675606</v>
          </cell>
          <cell r="Q129">
            <v>14138216</v>
          </cell>
          <cell r="R129">
            <v>14606597</v>
          </cell>
          <cell r="S129">
            <v>15075085</v>
          </cell>
          <cell r="T129">
            <v>15540989</v>
          </cell>
          <cell r="U129">
            <v>16006670</v>
          </cell>
          <cell r="V129">
            <v>16477818</v>
          </cell>
          <cell r="W129">
            <v>16962846</v>
          </cell>
          <cell r="X129">
            <v>17467905</v>
          </cell>
          <cell r="Y129">
            <v>17994837</v>
          </cell>
        </row>
        <row r="130">
          <cell r="B130" t="str">
            <v>MT</v>
          </cell>
          <cell r="C130" t="str">
            <v>MLT</v>
          </cell>
          <cell r="D130" t="str">
            <v>Not Developing</v>
          </cell>
          <cell r="E130" t="str">
            <v>Europe</v>
          </cell>
          <cell r="F130" t="str">
            <v>HIC</v>
          </cell>
          <cell r="G130" t="str">
            <v>Non LDC</v>
          </cell>
          <cell r="H130" t="str">
            <v>Not Fragile</v>
          </cell>
          <cell r="I130">
            <v>390087</v>
          </cell>
          <cell r="J130">
            <v>393028</v>
          </cell>
          <cell r="K130">
            <v>395969</v>
          </cell>
          <cell r="L130">
            <v>398582</v>
          </cell>
          <cell r="M130">
            <v>401268</v>
          </cell>
          <cell r="N130">
            <v>403834</v>
          </cell>
          <cell r="O130">
            <v>405308</v>
          </cell>
          <cell r="P130">
            <v>406724</v>
          </cell>
          <cell r="Q130">
            <v>409379</v>
          </cell>
          <cell r="R130">
            <v>412477</v>
          </cell>
          <cell r="S130">
            <v>414508</v>
          </cell>
          <cell r="T130">
            <v>416268</v>
          </cell>
          <cell r="U130">
            <v>419455</v>
          </cell>
          <cell r="V130">
            <v>423374</v>
          </cell>
          <cell r="W130">
            <v>427364</v>
          </cell>
          <cell r="X130">
            <v>431874</v>
          </cell>
          <cell r="Y130">
            <v>436947</v>
          </cell>
        </row>
        <row r="131">
          <cell r="B131" t="str">
            <v>MH</v>
          </cell>
          <cell r="C131" t="str">
            <v>MHL</v>
          </cell>
          <cell r="D131" t="str">
            <v>Developing Country</v>
          </cell>
          <cell r="E131" t="str">
            <v>Oceania</v>
          </cell>
          <cell r="F131" t="str">
            <v>UMIC</v>
          </cell>
          <cell r="G131" t="str">
            <v>Non LDC</v>
          </cell>
          <cell r="H131" t="str">
            <v>Not Fragile</v>
          </cell>
          <cell r="I131">
            <v>52159</v>
          </cell>
          <cell r="J131">
            <v>52183</v>
          </cell>
          <cell r="K131">
            <v>52158</v>
          </cell>
          <cell r="L131">
            <v>52116</v>
          </cell>
          <cell r="M131">
            <v>52074</v>
          </cell>
          <cell r="N131">
            <v>52055</v>
          </cell>
          <cell r="O131">
            <v>52078</v>
          </cell>
          <cell r="P131">
            <v>52137</v>
          </cell>
          <cell r="Q131">
            <v>52218</v>
          </cell>
          <cell r="R131">
            <v>52320</v>
          </cell>
          <cell r="S131">
            <v>52425</v>
          </cell>
          <cell r="T131">
            <v>52542</v>
          </cell>
          <cell r="U131">
            <v>52663</v>
          </cell>
          <cell r="V131">
            <v>52793</v>
          </cell>
          <cell r="W131">
            <v>52898</v>
          </cell>
          <cell r="X131">
            <v>52994</v>
          </cell>
          <cell r="Y131">
            <v>53066</v>
          </cell>
        </row>
        <row r="132">
          <cell r="B132" t="str">
            <v>MR</v>
          </cell>
          <cell r="C132" t="str">
            <v>MRT</v>
          </cell>
          <cell r="D132" t="str">
            <v>Developing Country</v>
          </cell>
          <cell r="E132" t="str">
            <v>South of Sahara</v>
          </cell>
          <cell r="F132" t="str">
            <v>LMIC</v>
          </cell>
          <cell r="G132" t="str">
            <v>LDC</v>
          </cell>
          <cell r="H132" t="str">
            <v>Fragile</v>
          </cell>
          <cell r="I132">
            <v>2709359</v>
          </cell>
          <cell r="J132">
            <v>2790729</v>
          </cell>
          <cell r="K132">
            <v>2873228</v>
          </cell>
          <cell r="L132">
            <v>2957117</v>
          </cell>
          <cell r="M132">
            <v>3042823</v>
          </cell>
          <cell r="N132">
            <v>3130720</v>
          </cell>
          <cell r="O132">
            <v>3220653</v>
          </cell>
          <cell r="P132">
            <v>3312665</v>
          </cell>
          <cell r="Q132">
            <v>3407541</v>
          </cell>
          <cell r="R132">
            <v>3506288</v>
          </cell>
          <cell r="S132">
            <v>3609543</v>
          </cell>
          <cell r="T132">
            <v>3717672</v>
          </cell>
          <cell r="U132">
            <v>3830239</v>
          </cell>
          <cell r="V132">
            <v>3946170</v>
          </cell>
          <cell r="W132">
            <v>4063920</v>
          </cell>
          <cell r="X132">
            <v>4182341</v>
          </cell>
          <cell r="Y132">
            <v>4301018</v>
          </cell>
        </row>
        <row r="133">
          <cell r="B133" t="str">
            <v>MU</v>
          </cell>
          <cell r="C133" t="str">
            <v>MUS</v>
          </cell>
          <cell r="D133" t="str">
            <v>Developing Country</v>
          </cell>
          <cell r="E133" t="str">
            <v>South of Sahara</v>
          </cell>
          <cell r="F133" t="str">
            <v>UMIC</v>
          </cell>
          <cell r="G133" t="str">
            <v>Non LDC</v>
          </cell>
          <cell r="H133" t="str">
            <v>Not Fragile</v>
          </cell>
          <cell r="I133">
            <v>1186873</v>
          </cell>
          <cell r="J133">
            <v>1196287</v>
          </cell>
          <cell r="K133">
            <v>1204621</v>
          </cell>
          <cell r="L133">
            <v>1213370</v>
          </cell>
          <cell r="M133">
            <v>1221003</v>
          </cell>
          <cell r="N133">
            <v>1228254</v>
          </cell>
          <cell r="O133">
            <v>1233996</v>
          </cell>
          <cell r="P133">
            <v>1239630</v>
          </cell>
          <cell r="Q133">
            <v>1244121</v>
          </cell>
          <cell r="R133">
            <v>1247429</v>
          </cell>
          <cell r="S133">
            <v>1250400</v>
          </cell>
          <cell r="T133">
            <v>1252404</v>
          </cell>
          <cell r="U133">
            <v>1255882</v>
          </cell>
          <cell r="V133">
            <v>1258653</v>
          </cell>
          <cell r="W133">
            <v>1260934</v>
          </cell>
          <cell r="X133">
            <v>1262605</v>
          </cell>
          <cell r="Y133">
            <v>1263473</v>
          </cell>
        </row>
        <row r="134">
          <cell r="B134" t="str">
            <v>MX</v>
          </cell>
          <cell r="C134" t="str">
            <v>MEX</v>
          </cell>
          <cell r="D134" t="str">
            <v>Developing Country</v>
          </cell>
          <cell r="E134" t="str">
            <v>North Central America</v>
          </cell>
          <cell r="F134" t="str">
            <v>UMIC</v>
          </cell>
          <cell r="G134" t="str">
            <v>Non LDC</v>
          </cell>
          <cell r="H134" t="str">
            <v>Not Fragile</v>
          </cell>
          <cell r="I134">
            <v>101719673</v>
          </cell>
          <cell r="J134">
            <v>103067068</v>
          </cell>
          <cell r="K134">
            <v>104355608</v>
          </cell>
          <cell r="L134">
            <v>105640453</v>
          </cell>
          <cell r="M134">
            <v>106995583</v>
          </cell>
          <cell r="N134">
            <v>108472228</v>
          </cell>
          <cell r="O134">
            <v>110092378</v>
          </cell>
          <cell r="P134">
            <v>111836346</v>
          </cell>
          <cell r="Q134">
            <v>113661809</v>
          </cell>
          <cell r="R134">
            <v>115505228</v>
          </cell>
          <cell r="S134">
            <v>117318941</v>
          </cell>
          <cell r="T134">
            <v>119090017</v>
          </cell>
          <cell r="U134">
            <v>120828307</v>
          </cell>
          <cell r="V134">
            <v>122535969</v>
          </cell>
          <cell r="W134">
            <v>124221600</v>
          </cell>
          <cell r="X134">
            <v>125890949</v>
          </cell>
          <cell r="Y134">
            <v>127540423</v>
          </cell>
        </row>
        <row r="135">
          <cell r="B135" t="str">
            <v>FM</v>
          </cell>
          <cell r="C135" t="str">
            <v>FSM</v>
          </cell>
          <cell r="D135" t="str">
            <v>Developing Country</v>
          </cell>
          <cell r="E135" t="str">
            <v>Oceania</v>
          </cell>
          <cell r="F135" t="str">
            <v>LMIC</v>
          </cell>
          <cell r="G135" t="str">
            <v>Non LDC</v>
          </cell>
          <cell r="H135" t="str">
            <v>Not Fragile</v>
          </cell>
          <cell r="I135">
            <v>107432</v>
          </cell>
          <cell r="J135">
            <v>107165</v>
          </cell>
          <cell r="K135">
            <v>106983</v>
          </cell>
          <cell r="L135">
            <v>106816</v>
          </cell>
          <cell r="M135">
            <v>106577</v>
          </cell>
          <cell r="N135">
            <v>106196</v>
          </cell>
          <cell r="O135">
            <v>105684</v>
          </cell>
          <cell r="P135">
            <v>105078</v>
          </cell>
          <cell r="Q135">
            <v>104478</v>
          </cell>
          <cell r="R135">
            <v>103960</v>
          </cell>
          <cell r="S135">
            <v>103616</v>
          </cell>
          <cell r="T135">
            <v>103468</v>
          </cell>
          <cell r="U135">
            <v>103503</v>
          </cell>
          <cell r="V135">
            <v>103702</v>
          </cell>
          <cell r="W135">
            <v>104015</v>
          </cell>
          <cell r="X135">
            <v>104433</v>
          </cell>
          <cell r="Y135">
            <v>104937</v>
          </cell>
        </row>
        <row r="136">
          <cell r="B136" t="str">
            <v>MD</v>
          </cell>
          <cell r="C136" t="str">
            <v>MDA</v>
          </cell>
          <cell r="D136" t="str">
            <v>Developing Country</v>
          </cell>
          <cell r="E136" t="str">
            <v>Europe</v>
          </cell>
          <cell r="F136" t="str">
            <v>LMIC</v>
          </cell>
          <cell r="G136" t="str">
            <v>Non LDC</v>
          </cell>
          <cell r="H136" t="str">
            <v>Not Fragile</v>
          </cell>
          <cell r="I136">
            <v>3639592</v>
          </cell>
          <cell r="J136">
            <v>3631462</v>
          </cell>
          <cell r="K136">
            <v>3623062</v>
          </cell>
          <cell r="L136">
            <v>3612874</v>
          </cell>
          <cell r="M136">
            <v>3603945</v>
          </cell>
          <cell r="N136">
            <v>3595187</v>
          </cell>
          <cell r="O136">
            <v>3585209</v>
          </cell>
          <cell r="P136">
            <v>3576910</v>
          </cell>
          <cell r="Q136">
            <v>3570108</v>
          </cell>
          <cell r="R136">
            <v>3565604</v>
          </cell>
          <cell r="S136">
            <v>3562045</v>
          </cell>
          <cell r="T136">
            <v>3559986</v>
          </cell>
          <cell r="U136">
            <v>3559519</v>
          </cell>
          <cell r="V136">
            <v>3558566</v>
          </cell>
          <cell r="W136">
            <v>3556397</v>
          </cell>
          <cell r="X136">
            <v>3554108</v>
          </cell>
          <cell r="Y136">
            <v>3552000</v>
          </cell>
        </row>
        <row r="137">
          <cell r="B137" t="str">
            <v>MC</v>
          </cell>
          <cell r="C137" t="str">
            <v>MCO</v>
          </cell>
          <cell r="D137" t="str">
            <v>Not Developing</v>
          </cell>
          <cell r="E137" t="str">
            <v>Europe</v>
          </cell>
          <cell r="F137" t="str">
            <v>HIC</v>
          </cell>
          <cell r="G137" t="str">
            <v>Non LDC</v>
          </cell>
          <cell r="H137" t="str">
            <v>Not Fragile</v>
          </cell>
          <cell r="I137">
            <v>32082</v>
          </cell>
          <cell r="J137">
            <v>32360</v>
          </cell>
          <cell r="K137">
            <v>32629</v>
          </cell>
          <cell r="L137">
            <v>32933</v>
          </cell>
          <cell r="M137">
            <v>33314</v>
          </cell>
          <cell r="N137">
            <v>33793</v>
          </cell>
          <cell r="O137">
            <v>34408</v>
          </cell>
          <cell r="P137">
            <v>35111</v>
          </cell>
          <cell r="Q137">
            <v>35853</v>
          </cell>
          <cell r="R137">
            <v>36534</v>
          </cell>
          <cell r="S137">
            <v>37094</v>
          </cell>
          <cell r="T137">
            <v>37497</v>
          </cell>
          <cell r="U137">
            <v>37783</v>
          </cell>
          <cell r="V137">
            <v>37971</v>
          </cell>
          <cell r="W137">
            <v>38132</v>
          </cell>
          <cell r="X137">
            <v>38307</v>
          </cell>
          <cell r="Y137">
            <v>38499</v>
          </cell>
        </row>
        <row r="138">
          <cell r="B138" t="str">
            <v>MN</v>
          </cell>
          <cell r="C138" t="str">
            <v>MNG</v>
          </cell>
          <cell r="D138" t="str">
            <v>Developing Country</v>
          </cell>
          <cell r="E138" t="str">
            <v>East Asia</v>
          </cell>
          <cell r="F138" t="str">
            <v>LMIC</v>
          </cell>
          <cell r="G138" t="str">
            <v>Non LDC</v>
          </cell>
          <cell r="H138" t="str">
            <v>Not Fragile</v>
          </cell>
          <cell r="I138">
            <v>2397436</v>
          </cell>
          <cell r="J138">
            <v>2419776</v>
          </cell>
          <cell r="K138">
            <v>2443659</v>
          </cell>
          <cell r="L138">
            <v>2469286</v>
          </cell>
          <cell r="M138">
            <v>2496832</v>
          </cell>
          <cell r="N138">
            <v>2526446</v>
          </cell>
          <cell r="O138">
            <v>2558012</v>
          </cell>
          <cell r="P138">
            <v>2591670</v>
          </cell>
          <cell r="Q138">
            <v>2628131</v>
          </cell>
          <cell r="R138">
            <v>2668289</v>
          </cell>
          <cell r="S138">
            <v>2712650</v>
          </cell>
          <cell r="T138">
            <v>2761516</v>
          </cell>
          <cell r="U138">
            <v>2814226</v>
          </cell>
          <cell r="V138">
            <v>2869107</v>
          </cell>
          <cell r="W138">
            <v>2923896</v>
          </cell>
          <cell r="X138">
            <v>2976877</v>
          </cell>
          <cell r="Y138">
            <v>3027398</v>
          </cell>
        </row>
        <row r="139">
          <cell r="B139" t="str">
            <v>ME</v>
          </cell>
          <cell r="C139" t="str">
            <v>MNE</v>
          </cell>
          <cell r="D139" t="str">
            <v>Developing Country</v>
          </cell>
          <cell r="E139" t="str">
            <v>Europe</v>
          </cell>
          <cell r="F139" t="str">
            <v>UMIC</v>
          </cell>
          <cell r="G139" t="str">
            <v>Non LDC</v>
          </cell>
          <cell r="H139" t="str">
            <v>Not Fragile</v>
          </cell>
          <cell r="I139">
            <v>604950</v>
          </cell>
          <cell r="J139">
            <v>607389</v>
          </cell>
          <cell r="K139">
            <v>609828</v>
          </cell>
          <cell r="L139">
            <v>612267</v>
          </cell>
          <cell r="M139">
            <v>613353</v>
          </cell>
          <cell r="N139">
            <v>614261</v>
          </cell>
          <cell r="O139">
            <v>615025</v>
          </cell>
          <cell r="P139">
            <v>615875</v>
          </cell>
          <cell r="Q139">
            <v>616969</v>
          </cell>
          <cell r="R139">
            <v>618294</v>
          </cell>
          <cell r="S139">
            <v>619428</v>
          </cell>
          <cell r="T139">
            <v>620079</v>
          </cell>
          <cell r="U139">
            <v>620601</v>
          </cell>
          <cell r="V139">
            <v>621207</v>
          </cell>
          <cell r="W139">
            <v>621810</v>
          </cell>
          <cell r="X139">
            <v>622159</v>
          </cell>
          <cell r="Y139">
            <v>622781</v>
          </cell>
        </row>
        <row r="140">
          <cell r="B140" t="str">
            <v>MA</v>
          </cell>
          <cell r="C140" t="str">
            <v>MAR</v>
          </cell>
          <cell r="D140" t="str">
            <v>Developing Country</v>
          </cell>
          <cell r="E140" t="str">
            <v>North of Sahara</v>
          </cell>
          <cell r="F140" t="str">
            <v>LMIC</v>
          </cell>
          <cell r="G140" t="str">
            <v>Non LDC</v>
          </cell>
          <cell r="H140" t="str">
            <v>Not Fragile</v>
          </cell>
          <cell r="I140">
            <v>28849621</v>
          </cell>
          <cell r="J140">
            <v>29181832</v>
          </cell>
          <cell r="K140">
            <v>29512368</v>
          </cell>
          <cell r="L140">
            <v>29843937</v>
          </cell>
          <cell r="M140">
            <v>30179285</v>
          </cell>
          <cell r="N140">
            <v>30521070</v>
          </cell>
          <cell r="O140">
            <v>30869346</v>
          </cell>
          <cell r="P140">
            <v>31225881</v>
          </cell>
          <cell r="Q140">
            <v>31596855</v>
          </cell>
          <cell r="R140">
            <v>31989897</v>
          </cell>
          <cell r="S140">
            <v>32409639</v>
          </cell>
          <cell r="T140">
            <v>32858823</v>
          </cell>
          <cell r="U140">
            <v>33333789</v>
          </cell>
          <cell r="V140">
            <v>33824769</v>
          </cell>
          <cell r="W140">
            <v>34318082</v>
          </cell>
          <cell r="X140">
            <v>34803322</v>
          </cell>
          <cell r="Y140">
            <v>35276786</v>
          </cell>
        </row>
        <row r="141">
          <cell r="B141" t="str">
            <v>MZ</v>
          </cell>
          <cell r="C141" t="str">
            <v>MOZ</v>
          </cell>
          <cell r="D141" t="str">
            <v>Developing Country</v>
          </cell>
          <cell r="E141" t="str">
            <v>South of Sahara</v>
          </cell>
          <cell r="F141" t="str">
            <v>LIC</v>
          </cell>
          <cell r="G141" t="str">
            <v>LDC</v>
          </cell>
          <cell r="H141" t="str">
            <v>Fragile</v>
          </cell>
          <cell r="I141">
            <v>18067687</v>
          </cell>
          <cell r="J141">
            <v>18588758</v>
          </cell>
          <cell r="K141">
            <v>19139658</v>
          </cell>
          <cell r="L141">
            <v>19716598</v>
          </cell>
          <cell r="M141">
            <v>20312705</v>
          </cell>
          <cell r="N141">
            <v>20923070</v>
          </cell>
          <cell r="O141">
            <v>21547463</v>
          </cell>
          <cell r="P141">
            <v>22188387</v>
          </cell>
          <cell r="Q141">
            <v>22846758</v>
          </cell>
          <cell r="R141">
            <v>23524063</v>
          </cell>
          <cell r="S141">
            <v>24221405</v>
          </cell>
          <cell r="T141">
            <v>24939005</v>
          </cell>
          <cell r="U141">
            <v>25676606</v>
          </cell>
          <cell r="V141">
            <v>26434372</v>
          </cell>
          <cell r="W141">
            <v>27212382</v>
          </cell>
          <cell r="X141">
            <v>28010691</v>
          </cell>
          <cell r="Y141">
            <v>28829476</v>
          </cell>
        </row>
        <row r="142">
          <cell r="B142" t="str">
            <v>MM</v>
          </cell>
          <cell r="C142" t="str">
            <v>MMR</v>
          </cell>
          <cell r="D142" t="str">
            <v>Developing Country</v>
          </cell>
          <cell r="E142" t="str">
            <v>South Central Asia</v>
          </cell>
          <cell r="F142" t="str">
            <v>LMIC</v>
          </cell>
          <cell r="G142" t="str">
            <v>LDC</v>
          </cell>
          <cell r="H142" t="str">
            <v>Fragile</v>
          </cell>
          <cell r="I142">
            <v>46095462</v>
          </cell>
          <cell r="J142">
            <v>46627994</v>
          </cell>
          <cell r="K142">
            <v>47140220</v>
          </cell>
          <cell r="L142">
            <v>47624894</v>
          </cell>
          <cell r="M142">
            <v>48073707</v>
          </cell>
          <cell r="N142">
            <v>48482614</v>
          </cell>
          <cell r="O142">
            <v>48846474</v>
          </cell>
          <cell r="P142">
            <v>49171586</v>
          </cell>
          <cell r="Q142">
            <v>49479752</v>
          </cell>
          <cell r="R142">
            <v>49800690</v>
          </cell>
          <cell r="S142">
            <v>50155896</v>
          </cell>
          <cell r="T142">
            <v>50553031</v>
          </cell>
          <cell r="U142">
            <v>50986514</v>
          </cell>
          <cell r="V142">
            <v>51448196</v>
          </cell>
          <cell r="W142">
            <v>51924182</v>
          </cell>
          <cell r="X142">
            <v>52403669</v>
          </cell>
          <cell r="Y142">
            <v>52885223</v>
          </cell>
        </row>
        <row r="143">
          <cell r="B143" t="str">
            <v>NA</v>
          </cell>
          <cell r="C143" t="str">
            <v>NAM</v>
          </cell>
          <cell r="D143" t="str">
            <v>Developing Country</v>
          </cell>
          <cell r="E143" t="str">
            <v>South of Sahara</v>
          </cell>
          <cell r="F143" t="str">
            <v>UMIC</v>
          </cell>
          <cell r="G143" t="str">
            <v>Non LDC</v>
          </cell>
          <cell r="H143" t="str">
            <v>Not Fragile</v>
          </cell>
          <cell r="I143">
            <v>1899257</v>
          </cell>
          <cell r="J143">
            <v>1933596</v>
          </cell>
          <cell r="K143">
            <v>1962147</v>
          </cell>
          <cell r="L143">
            <v>1986535</v>
          </cell>
          <cell r="M143">
            <v>2009228</v>
          </cell>
          <cell r="N143">
            <v>2032196</v>
          </cell>
          <cell r="O143">
            <v>2055734</v>
          </cell>
          <cell r="P143">
            <v>2079915</v>
          </cell>
          <cell r="Q143">
            <v>2106375</v>
          </cell>
          <cell r="R143">
            <v>2137040</v>
          </cell>
          <cell r="S143">
            <v>2173170</v>
          </cell>
          <cell r="T143">
            <v>2215621</v>
          </cell>
          <cell r="U143">
            <v>2263934</v>
          </cell>
          <cell r="V143">
            <v>2316520</v>
          </cell>
          <cell r="W143">
            <v>2370992</v>
          </cell>
          <cell r="X143">
            <v>2425561</v>
          </cell>
          <cell r="Y143">
            <v>2479713</v>
          </cell>
        </row>
        <row r="144">
          <cell r="B144" t="str">
            <v>NR</v>
          </cell>
          <cell r="C144" t="str">
            <v>NRU</v>
          </cell>
          <cell r="D144" t="str">
            <v>Developing Country</v>
          </cell>
          <cell r="E144" t="str">
            <v>Oceania</v>
          </cell>
          <cell r="F144" t="str">
            <v>UMIC</v>
          </cell>
          <cell r="G144" t="str">
            <v>Non LDC</v>
          </cell>
          <cell r="H144" t="str">
            <v>Not Fragile</v>
          </cell>
          <cell r="I144">
            <v>10042</v>
          </cell>
          <cell r="J144">
            <v>10053</v>
          </cell>
          <cell r="K144">
            <v>10073</v>
          </cell>
          <cell r="L144">
            <v>10096</v>
          </cell>
          <cell r="M144">
            <v>10113</v>
          </cell>
          <cell r="N144">
            <v>10115</v>
          </cell>
          <cell r="O144">
            <v>10101</v>
          </cell>
          <cell r="P144">
            <v>10075</v>
          </cell>
          <cell r="Q144">
            <v>10047</v>
          </cell>
          <cell r="R144">
            <v>10028</v>
          </cell>
          <cell r="S144">
            <v>10025</v>
          </cell>
          <cell r="T144">
            <v>10057</v>
          </cell>
          <cell r="U144">
            <v>10279</v>
          </cell>
          <cell r="V144">
            <v>10821</v>
          </cell>
          <cell r="W144">
            <v>11853</v>
          </cell>
          <cell r="X144">
            <v>12475</v>
          </cell>
          <cell r="Y144">
            <v>13049</v>
          </cell>
        </row>
        <row r="145">
          <cell r="B145" t="str">
            <v>NP</v>
          </cell>
          <cell r="C145" t="str">
            <v>NPL</v>
          </cell>
          <cell r="D145" t="str">
            <v>Developing Country</v>
          </cell>
          <cell r="E145" t="str">
            <v>South Central Asia</v>
          </cell>
          <cell r="F145" t="str">
            <v>LIC</v>
          </cell>
          <cell r="G145" t="str">
            <v>LDC</v>
          </cell>
          <cell r="H145" t="str">
            <v>Not Fragile</v>
          </cell>
          <cell r="I145">
            <v>23740911</v>
          </cell>
          <cell r="J145">
            <v>24161777</v>
          </cell>
          <cell r="K145">
            <v>24566342</v>
          </cell>
          <cell r="L145">
            <v>24950623</v>
          </cell>
          <cell r="M145">
            <v>25309449</v>
          </cell>
          <cell r="N145">
            <v>25640287</v>
          </cell>
          <cell r="O145">
            <v>25940618</v>
          </cell>
          <cell r="P145">
            <v>26214847</v>
          </cell>
          <cell r="Q145">
            <v>26475859</v>
          </cell>
          <cell r="R145">
            <v>26741103</v>
          </cell>
          <cell r="S145">
            <v>27023137</v>
          </cell>
          <cell r="T145">
            <v>27327147</v>
          </cell>
          <cell r="U145">
            <v>27649925</v>
          </cell>
          <cell r="V145">
            <v>27985310</v>
          </cell>
          <cell r="W145">
            <v>28323241</v>
          </cell>
          <cell r="X145">
            <v>28656282</v>
          </cell>
          <cell r="Y145">
            <v>28982771</v>
          </cell>
        </row>
        <row r="146">
          <cell r="B146" t="str">
            <v>NL</v>
          </cell>
          <cell r="C146" t="str">
            <v>NLD</v>
          </cell>
          <cell r="D146" t="str">
            <v>Not Developing</v>
          </cell>
          <cell r="E146" t="str">
            <v>Europe</v>
          </cell>
          <cell r="F146" t="str">
            <v>HIC</v>
          </cell>
          <cell r="G146" t="str">
            <v>Non LDC</v>
          </cell>
          <cell r="H146" t="str">
            <v>Not Fragile</v>
          </cell>
          <cell r="I146">
            <v>15925513</v>
          </cell>
          <cell r="J146">
            <v>16046180</v>
          </cell>
          <cell r="K146">
            <v>16148929</v>
          </cell>
          <cell r="L146">
            <v>16225302</v>
          </cell>
          <cell r="M146">
            <v>16281779</v>
          </cell>
          <cell r="N146">
            <v>16319868</v>
          </cell>
          <cell r="O146">
            <v>16346101</v>
          </cell>
          <cell r="P146">
            <v>16381696</v>
          </cell>
          <cell r="Q146">
            <v>16445593</v>
          </cell>
          <cell r="R146">
            <v>16530388</v>
          </cell>
          <cell r="S146">
            <v>16615394</v>
          </cell>
          <cell r="T146">
            <v>16693074</v>
          </cell>
          <cell r="U146">
            <v>16754962</v>
          </cell>
          <cell r="V146">
            <v>16804432</v>
          </cell>
          <cell r="W146">
            <v>16865008</v>
          </cell>
          <cell r="X146">
            <v>16939923</v>
          </cell>
          <cell r="Y146">
            <v>17018408</v>
          </cell>
        </row>
        <row r="147">
          <cell r="B147" t="str">
            <v>NC</v>
          </cell>
          <cell r="C147" t="str">
            <v>NCL</v>
          </cell>
          <cell r="D147" t="str">
            <v>Not Developing</v>
          </cell>
          <cell r="E147" t="str">
            <v>Oceania</v>
          </cell>
          <cell r="F147" t="str">
            <v>HIC</v>
          </cell>
          <cell r="G147" t="str">
            <v>Non LDC</v>
          </cell>
          <cell r="H147" t="str">
            <v>Not Fragile</v>
          </cell>
          <cell r="I147">
            <v>213230</v>
          </cell>
          <cell r="J147">
            <v>217324</v>
          </cell>
          <cell r="K147">
            <v>221490</v>
          </cell>
          <cell r="L147">
            <v>225000</v>
          </cell>
          <cell r="M147">
            <v>228000</v>
          </cell>
          <cell r="N147">
            <v>231000</v>
          </cell>
          <cell r="O147">
            <v>235000</v>
          </cell>
          <cell r="P147">
            <v>238000</v>
          </cell>
          <cell r="Q147">
            <v>242000</v>
          </cell>
          <cell r="R147">
            <v>245000</v>
          </cell>
          <cell r="S147">
            <v>250000</v>
          </cell>
          <cell r="T147">
            <v>254000</v>
          </cell>
          <cell r="U147">
            <v>259000</v>
          </cell>
          <cell r="V147">
            <v>263000</v>
          </cell>
          <cell r="W147">
            <v>268000</v>
          </cell>
          <cell r="X147">
            <v>273000</v>
          </cell>
          <cell r="Y147">
            <v>278000</v>
          </cell>
        </row>
        <row r="148">
          <cell r="B148" t="str">
            <v>NZ</v>
          </cell>
          <cell r="C148" t="str">
            <v>NZL</v>
          </cell>
          <cell r="D148" t="str">
            <v>Not Developing</v>
          </cell>
          <cell r="E148" t="str">
            <v>Oceania</v>
          </cell>
          <cell r="F148" t="str">
            <v>HIC</v>
          </cell>
          <cell r="G148" t="str">
            <v>Non LDC</v>
          </cell>
          <cell r="H148" t="str">
            <v>Not Fragile</v>
          </cell>
          <cell r="I148">
            <v>3857700</v>
          </cell>
          <cell r="J148">
            <v>3880500</v>
          </cell>
          <cell r="K148">
            <v>3948500</v>
          </cell>
          <cell r="L148">
            <v>4027200</v>
          </cell>
          <cell r="M148">
            <v>4087500</v>
          </cell>
          <cell r="N148">
            <v>4133900</v>
          </cell>
          <cell r="O148">
            <v>4184600</v>
          </cell>
          <cell r="P148">
            <v>4223800</v>
          </cell>
          <cell r="Q148">
            <v>4259800</v>
          </cell>
          <cell r="R148">
            <v>4302600</v>
          </cell>
          <cell r="S148">
            <v>4350700</v>
          </cell>
          <cell r="T148">
            <v>4384000</v>
          </cell>
          <cell r="U148">
            <v>4408100</v>
          </cell>
          <cell r="V148">
            <v>4442100</v>
          </cell>
          <cell r="W148">
            <v>4509700</v>
          </cell>
          <cell r="X148">
            <v>4595700</v>
          </cell>
          <cell r="Y148">
            <v>4692700</v>
          </cell>
        </row>
        <row r="149">
          <cell r="B149" t="str">
            <v>NI</v>
          </cell>
          <cell r="C149" t="str">
            <v>NIC</v>
          </cell>
          <cell r="D149" t="str">
            <v>Developing Country</v>
          </cell>
          <cell r="E149" t="str">
            <v>North Central America</v>
          </cell>
          <cell r="F149" t="str">
            <v>LMIC</v>
          </cell>
          <cell r="G149" t="str">
            <v>Non LDC</v>
          </cell>
          <cell r="H149" t="str">
            <v>Not Fragile</v>
          </cell>
          <cell r="I149">
            <v>5026796</v>
          </cell>
          <cell r="J149">
            <v>5100750</v>
          </cell>
          <cell r="K149">
            <v>5171734</v>
          </cell>
          <cell r="L149">
            <v>5240879</v>
          </cell>
          <cell r="M149">
            <v>5309703</v>
          </cell>
          <cell r="N149">
            <v>5379328</v>
          </cell>
          <cell r="O149">
            <v>5450211</v>
          </cell>
          <cell r="P149">
            <v>5522106</v>
          </cell>
          <cell r="Q149">
            <v>5594506</v>
          </cell>
          <cell r="R149">
            <v>5666581</v>
          </cell>
          <cell r="S149">
            <v>5737723</v>
          </cell>
          <cell r="T149">
            <v>5807820</v>
          </cell>
          <cell r="U149">
            <v>5877108</v>
          </cell>
          <cell r="V149">
            <v>5945747</v>
          </cell>
          <cell r="W149">
            <v>6013997</v>
          </cell>
          <cell r="X149">
            <v>6082035</v>
          </cell>
          <cell r="Y149">
            <v>6149928</v>
          </cell>
        </row>
        <row r="150">
          <cell r="B150" t="str">
            <v>NE</v>
          </cell>
          <cell r="C150" t="str">
            <v>NER</v>
          </cell>
          <cell r="D150" t="str">
            <v>Developing Country</v>
          </cell>
          <cell r="E150" t="str">
            <v>South of Sahara</v>
          </cell>
          <cell r="F150" t="str">
            <v>LIC</v>
          </cell>
          <cell r="G150" t="str">
            <v>LDC</v>
          </cell>
          <cell r="H150" t="str">
            <v>Fragile</v>
          </cell>
          <cell r="I150">
            <v>11352973</v>
          </cell>
          <cell r="J150">
            <v>11771976</v>
          </cell>
          <cell r="K150">
            <v>12206002</v>
          </cell>
          <cell r="L150">
            <v>12656870</v>
          </cell>
          <cell r="M150">
            <v>13127012</v>
          </cell>
          <cell r="N150">
            <v>13618449</v>
          </cell>
          <cell r="O150">
            <v>14132064</v>
          </cell>
          <cell r="P150">
            <v>14668338</v>
          </cell>
          <cell r="Q150">
            <v>15228525</v>
          </cell>
          <cell r="R150">
            <v>15813913</v>
          </cell>
          <cell r="S150">
            <v>16425578</v>
          </cell>
          <cell r="T150">
            <v>17064636</v>
          </cell>
          <cell r="U150">
            <v>17731634</v>
          </cell>
          <cell r="V150">
            <v>18426372</v>
          </cell>
          <cell r="W150">
            <v>19148219</v>
          </cell>
          <cell r="X150">
            <v>19896965</v>
          </cell>
          <cell r="Y150">
            <v>20672987</v>
          </cell>
        </row>
        <row r="151">
          <cell r="B151" t="str">
            <v>NG</v>
          </cell>
          <cell r="C151" t="str">
            <v>NGA</v>
          </cell>
          <cell r="D151" t="str">
            <v>Developing Country</v>
          </cell>
          <cell r="E151" t="str">
            <v>South of Sahara</v>
          </cell>
          <cell r="F151" t="str">
            <v>LMIC</v>
          </cell>
          <cell r="G151" t="str">
            <v>Non LDC</v>
          </cell>
          <cell r="H151" t="str">
            <v>Fragile</v>
          </cell>
          <cell r="I151">
            <v>122352009</v>
          </cell>
          <cell r="J151">
            <v>125463434</v>
          </cell>
          <cell r="K151">
            <v>128666710</v>
          </cell>
          <cell r="L151">
            <v>131972533</v>
          </cell>
          <cell r="M151">
            <v>135393616</v>
          </cell>
          <cell r="N151">
            <v>138939478</v>
          </cell>
          <cell r="O151">
            <v>142614094</v>
          </cell>
          <cell r="P151">
            <v>146417024</v>
          </cell>
          <cell r="Q151">
            <v>150347390</v>
          </cell>
          <cell r="R151">
            <v>154402181</v>
          </cell>
          <cell r="S151">
            <v>158578261</v>
          </cell>
          <cell r="T151">
            <v>162877076</v>
          </cell>
          <cell r="U151">
            <v>167297284</v>
          </cell>
          <cell r="V151">
            <v>171829303</v>
          </cell>
          <cell r="W151">
            <v>176460502</v>
          </cell>
          <cell r="X151">
            <v>181181744</v>
          </cell>
          <cell r="Y151">
            <v>185989640</v>
          </cell>
        </row>
        <row r="152">
          <cell r="B152" t="str">
            <v>MP</v>
          </cell>
          <cell r="C152" t="str">
            <v>MNP</v>
          </cell>
          <cell r="D152" t="str">
            <v>Not Developing</v>
          </cell>
          <cell r="E152" t="str">
            <v>Oceania</v>
          </cell>
          <cell r="F152" t="str">
            <v>HIC</v>
          </cell>
          <cell r="G152" t="str">
            <v>Non LDC</v>
          </cell>
          <cell r="H152" t="str">
            <v>Not Fragile</v>
          </cell>
          <cell r="I152">
            <v>69094</v>
          </cell>
          <cell r="J152">
            <v>69388</v>
          </cell>
          <cell r="K152">
            <v>68763</v>
          </cell>
          <cell r="L152">
            <v>67422</v>
          </cell>
          <cell r="M152">
            <v>65663</v>
          </cell>
          <cell r="N152">
            <v>63744</v>
          </cell>
          <cell r="O152">
            <v>61688</v>
          </cell>
          <cell r="P152">
            <v>59513</v>
          </cell>
          <cell r="Q152">
            <v>57431</v>
          </cell>
          <cell r="R152">
            <v>55674</v>
          </cell>
          <cell r="S152">
            <v>54424</v>
          </cell>
          <cell r="T152">
            <v>53786</v>
          </cell>
          <cell r="U152">
            <v>53718</v>
          </cell>
          <cell r="V152">
            <v>54036</v>
          </cell>
          <cell r="W152">
            <v>54468</v>
          </cell>
          <cell r="X152">
            <v>54816</v>
          </cell>
          <cell r="Y152">
            <v>55023</v>
          </cell>
        </row>
        <row r="153">
          <cell r="B153" t="str">
            <v>NO</v>
          </cell>
          <cell r="C153" t="str">
            <v>NOR</v>
          </cell>
          <cell r="D153" t="str">
            <v>Not Developing</v>
          </cell>
          <cell r="E153" t="str">
            <v>Europe</v>
          </cell>
          <cell r="F153" t="str">
            <v>HIC</v>
          </cell>
          <cell r="G153" t="str">
            <v>Non LDC</v>
          </cell>
          <cell r="H153" t="str">
            <v>Not Fragile</v>
          </cell>
          <cell r="I153">
            <v>4490967</v>
          </cell>
          <cell r="J153">
            <v>4513751</v>
          </cell>
          <cell r="K153">
            <v>4538159</v>
          </cell>
          <cell r="L153">
            <v>4564855</v>
          </cell>
          <cell r="M153">
            <v>4591910</v>
          </cell>
          <cell r="N153">
            <v>4623291</v>
          </cell>
          <cell r="O153">
            <v>4660677</v>
          </cell>
          <cell r="P153">
            <v>4709153</v>
          </cell>
          <cell r="Q153">
            <v>4768212</v>
          </cell>
          <cell r="R153">
            <v>4828726</v>
          </cell>
          <cell r="S153">
            <v>4889252</v>
          </cell>
          <cell r="T153">
            <v>4953088</v>
          </cell>
          <cell r="U153">
            <v>5018573</v>
          </cell>
          <cell r="V153">
            <v>5079623</v>
          </cell>
          <cell r="W153">
            <v>5137232</v>
          </cell>
          <cell r="X153">
            <v>5188607</v>
          </cell>
          <cell r="Y153">
            <v>5232929</v>
          </cell>
        </row>
        <row r="154">
          <cell r="B154" t="str">
            <v>OM</v>
          </cell>
          <cell r="C154" t="str">
            <v>OMN</v>
          </cell>
          <cell r="D154" t="str">
            <v>Not Developing</v>
          </cell>
          <cell r="E154" t="str">
            <v>Middle East</v>
          </cell>
          <cell r="F154" t="str">
            <v>HIC</v>
          </cell>
          <cell r="G154" t="str">
            <v>Non LDC</v>
          </cell>
          <cell r="H154" t="str">
            <v>Not Fragile</v>
          </cell>
          <cell r="I154">
            <v>2267991</v>
          </cell>
          <cell r="J154">
            <v>2294787</v>
          </cell>
          <cell r="K154">
            <v>2334285</v>
          </cell>
          <cell r="L154">
            <v>2385255</v>
          </cell>
          <cell r="M154">
            <v>2444751</v>
          </cell>
          <cell r="N154">
            <v>2511269</v>
          </cell>
          <cell r="O154">
            <v>2582991</v>
          </cell>
          <cell r="P154">
            <v>2662762</v>
          </cell>
          <cell r="Q154">
            <v>2759014</v>
          </cell>
          <cell r="R154">
            <v>2882942</v>
          </cell>
          <cell r="S154">
            <v>3041460</v>
          </cell>
          <cell r="T154">
            <v>3237268</v>
          </cell>
          <cell r="U154">
            <v>3464644</v>
          </cell>
          <cell r="V154">
            <v>3711481</v>
          </cell>
          <cell r="W154">
            <v>3960925</v>
          </cell>
          <cell r="X154">
            <v>4199810</v>
          </cell>
          <cell r="Y154">
            <v>4424762</v>
          </cell>
        </row>
        <row r="155">
          <cell r="B155" t="str">
            <v>PK</v>
          </cell>
          <cell r="C155" t="str">
            <v>PAK</v>
          </cell>
          <cell r="D155" t="str">
            <v>Developing Country</v>
          </cell>
          <cell r="E155" t="str">
            <v>South Central Asia</v>
          </cell>
          <cell r="F155" t="str">
            <v>LMIC</v>
          </cell>
          <cell r="G155" t="str">
            <v>Non LDC</v>
          </cell>
          <cell r="H155" t="str">
            <v>Fragile</v>
          </cell>
          <cell r="I155">
            <v>138523285</v>
          </cell>
          <cell r="J155">
            <v>141601437</v>
          </cell>
          <cell r="K155">
            <v>144654143</v>
          </cell>
          <cell r="L155">
            <v>147703401</v>
          </cell>
          <cell r="M155">
            <v>150780300</v>
          </cell>
          <cell r="N155">
            <v>153909667</v>
          </cell>
          <cell r="O155">
            <v>157093993</v>
          </cell>
          <cell r="P155">
            <v>160332974</v>
          </cell>
          <cell r="Q155">
            <v>163644603</v>
          </cell>
          <cell r="R155">
            <v>167049580</v>
          </cell>
          <cell r="S155">
            <v>170560182</v>
          </cell>
          <cell r="T155">
            <v>174184265</v>
          </cell>
          <cell r="U155">
            <v>177911533</v>
          </cell>
          <cell r="V155">
            <v>181712595</v>
          </cell>
          <cell r="W155">
            <v>185546257</v>
          </cell>
          <cell r="X155">
            <v>189380513</v>
          </cell>
          <cell r="Y155">
            <v>193203476</v>
          </cell>
        </row>
        <row r="156">
          <cell r="B156" t="str">
            <v>PW</v>
          </cell>
          <cell r="C156" t="str">
            <v>PLW</v>
          </cell>
          <cell r="D156" t="str">
            <v>Developing Country</v>
          </cell>
          <cell r="E156" t="str">
            <v>Oceania</v>
          </cell>
          <cell r="F156" t="str">
            <v>HIC</v>
          </cell>
          <cell r="G156" t="str">
            <v>Non LDC</v>
          </cell>
          <cell r="H156" t="str">
            <v>Not Fragile</v>
          </cell>
          <cell r="I156">
            <v>19175</v>
          </cell>
          <cell r="J156">
            <v>19404</v>
          </cell>
          <cell r="K156">
            <v>19574</v>
          </cell>
          <cell r="L156">
            <v>19700</v>
          </cell>
          <cell r="M156">
            <v>19804</v>
          </cell>
          <cell r="N156">
            <v>19906</v>
          </cell>
          <cell r="O156">
            <v>20012</v>
          </cell>
          <cell r="P156">
            <v>20116</v>
          </cell>
          <cell r="Q156">
            <v>20228</v>
          </cell>
          <cell r="R156">
            <v>20342</v>
          </cell>
          <cell r="S156">
            <v>20470</v>
          </cell>
          <cell r="T156">
            <v>20599</v>
          </cell>
          <cell r="U156">
            <v>20758</v>
          </cell>
          <cell r="V156">
            <v>20920</v>
          </cell>
          <cell r="W156">
            <v>21094</v>
          </cell>
          <cell r="X156">
            <v>21288</v>
          </cell>
          <cell r="Y156">
            <v>21503</v>
          </cell>
        </row>
        <row r="157">
          <cell r="B157" t="str">
            <v>PA</v>
          </cell>
          <cell r="C157" t="str">
            <v>PAN</v>
          </cell>
          <cell r="D157" t="str">
            <v>Developing Country</v>
          </cell>
          <cell r="E157" t="str">
            <v>North Central America</v>
          </cell>
          <cell r="F157" t="str">
            <v>UMIC</v>
          </cell>
          <cell r="G157" t="str">
            <v>Non LDC</v>
          </cell>
          <cell r="H157" t="str">
            <v>Not Fragile</v>
          </cell>
          <cell r="I157">
            <v>3030347</v>
          </cell>
          <cell r="J157">
            <v>3089684</v>
          </cell>
          <cell r="K157">
            <v>3149265</v>
          </cell>
          <cell r="L157">
            <v>3209174</v>
          </cell>
          <cell r="M157">
            <v>3269541</v>
          </cell>
          <cell r="N157">
            <v>3330465</v>
          </cell>
          <cell r="O157">
            <v>3391905</v>
          </cell>
          <cell r="P157">
            <v>3453807</v>
          </cell>
          <cell r="Q157">
            <v>3516268</v>
          </cell>
          <cell r="R157">
            <v>3579385</v>
          </cell>
          <cell r="S157">
            <v>3643222</v>
          </cell>
          <cell r="T157">
            <v>3707782</v>
          </cell>
          <cell r="U157">
            <v>3772938</v>
          </cell>
          <cell r="V157">
            <v>3838462</v>
          </cell>
          <cell r="W157">
            <v>3903986</v>
          </cell>
          <cell r="X157">
            <v>3969249</v>
          </cell>
          <cell r="Y157">
            <v>4034119</v>
          </cell>
        </row>
        <row r="158">
          <cell r="B158" t="str">
            <v>PG</v>
          </cell>
          <cell r="C158" t="str">
            <v>PNG</v>
          </cell>
          <cell r="D158" t="str">
            <v>Developing Country</v>
          </cell>
          <cell r="E158" t="str">
            <v>Oceania</v>
          </cell>
          <cell r="F158" t="str">
            <v>LMIC</v>
          </cell>
          <cell r="G158" t="str">
            <v>Non LDC</v>
          </cell>
          <cell r="H158" t="str">
            <v>Fragile</v>
          </cell>
          <cell r="I158">
            <v>5572222</v>
          </cell>
          <cell r="J158">
            <v>5716152</v>
          </cell>
          <cell r="K158">
            <v>5862316</v>
          </cell>
          <cell r="L158">
            <v>6010724</v>
          </cell>
          <cell r="M158">
            <v>6161517</v>
          </cell>
          <cell r="N158">
            <v>6314709</v>
          </cell>
          <cell r="O158">
            <v>6470272</v>
          </cell>
          <cell r="P158">
            <v>6627922</v>
          </cell>
          <cell r="Q158">
            <v>6787187</v>
          </cell>
          <cell r="R158">
            <v>6947447</v>
          </cell>
          <cell r="S158">
            <v>7108239</v>
          </cell>
          <cell r="T158">
            <v>7269348</v>
          </cell>
          <cell r="U158">
            <v>7430836</v>
          </cell>
          <cell r="V158">
            <v>7592865</v>
          </cell>
          <cell r="W158">
            <v>7755785</v>
          </cell>
          <cell r="X158">
            <v>7919825</v>
          </cell>
          <cell r="Y158">
            <v>8084991</v>
          </cell>
        </row>
        <row r="159">
          <cell r="B159" t="str">
            <v>PY</v>
          </cell>
          <cell r="C159" t="str">
            <v>PRY</v>
          </cell>
          <cell r="D159" t="str">
            <v>Developing Country</v>
          </cell>
          <cell r="E159" t="str">
            <v>South America</v>
          </cell>
          <cell r="F159" t="str">
            <v>UMIC</v>
          </cell>
          <cell r="G159" t="str">
            <v>Non LDC</v>
          </cell>
          <cell r="H159" t="str">
            <v>Not Fragile</v>
          </cell>
          <cell r="I159">
            <v>5302700</v>
          </cell>
          <cell r="J159">
            <v>5406624</v>
          </cell>
          <cell r="K159">
            <v>5508611</v>
          </cell>
          <cell r="L159">
            <v>5607950</v>
          </cell>
          <cell r="M159">
            <v>5703740</v>
          </cell>
          <cell r="N159">
            <v>5795494</v>
          </cell>
          <cell r="O159">
            <v>5882796</v>
          </cell>
          <cell r="P159">
            <v>5966159</v>
          </cell>
          <cell r="Q159">
            <v>6047117</v>
          </cell>
          <cell r="R159">
            <v>6127837</v>
          </cell>
          <cell r="S159">
            <v>6209877</v>
          </cell>
          <cell r="T159">
            <v>6293783</v>
          </cell>
          <cell r="U159">
            <v>6379219</v>
          </cell>
          <cell r="V159">
            <v>6465740</v>
          </cell>
          <cell r="W159">
            <v>6552584</v>
          </cell>
          <cell r="X159">
            <v>6639119</v>
          </cell>
          <cell r="Y159">
            <v>6725308</v>
          </cell>
        </row>
        <row r="160">
          <cell r="B160" t="str">
            <v>PE</v>
          </cell>
          <cell r="C160" t="str">
            <v>PER</v>
          </cell>
          <cell r="D160" t="str">
            <v>Developing Country</v>
          </cell>
          <cell r="E160" t="str">
            <v>South America</v>
          </cell>
          <cell r="F160" t="str">
            <v>UMIC</v>
          </cell>
          <cell r="G160" t="str">
            <v>Non LDC</v>
          </cell>
          <cell r="H160" t="str">
            <v>Not Fragile</v>
          </cell>
          <cell r="I160">
            <v>25914879</v>
          </cell>
          <cell r="J160">
            <v>26261363</v>
          </cell>
          <cell r="K160">
            <v>26601467</v>
          </cell>
          <cell r="L160">
            <v>26937738</v>
          </cell>
          <cell r="M160">
            <v>27273194</v>
          </cell>
          <cell r="N160">
            <v>27610410</v>
          </cell>
          <cell r="O160">
            <v>27949944</v>
          </cell>
          <cell r="P160">
            <v>28292724</v>
          </cell>
          <cell r="Q160">
            <v>28641980</v>
          </cell>
          <cell r="R160">
            <v>29001507</v>
          </cell>
          <cell r="S160">
            <v>29373646</v>
          </cell>
          <cell r="T160">
            <v>29759989</v>
          </cell>
          <cell r="U160">
            <v>30158966</v>
          </cell>
          <cell r="V160">
            <v>30565716</v>
          </cell>
          <cell r="W160">
            <v>30973354</v>
          </cell>
          <cell r="X160">
            <v>31376671</v>
          </cell>
          <cell r="Y160">
            <v>31773839</v>
          </cell>
        </row>
        <row r="161">
          <cell r="B161" t="str">
            <v>PH</v>
          </cell>
          <cell r="C161" t="str">
            <v>PHL</v>
          </cell>
          <cell r="D161" t="str">
            <v>Developing Country</v>
          </cell>
          <cell r="E161" t="str">
            <v>East Asia</v>
          </cell>
          <cell r="F161" t="str">
            <v>LMIC</v>
          </cell>
          <cell r="G161" t="str">
            <v>Non LDC</v>
          </cell>
          <cell r="H161" t="str">
            <v>Not Fragile</v>
          </cell>
          <cell r="I161">
            <v>77991569</v>
          </cell>
          <cell r="J161">
            <v>79665315</v>
          </cell>
          <cell r="K161">
            <v>81352060</v>
          </cell>
          <cell r="L161">
            <v>83031954</v>
          </cell>
          <cell r="M161">
            <v>84678493</v>
          </cell>
          <cell r="N161">
            <v>86274237</v>
          </cell>
          <cell r="O161">
            <v>87809419</v>
          </cell>
          <cell r="P161">
            <v>89293490</v>
          </cell>
          <cell r="Q161">
            <v>90751864</v>
          </cell>
          <cell r="R161">
            <v>92220879</v>
          </cell>
          <cell r="S161">
            <v>93726624</v>
          </cell>
          <cell r="T161">
            <v>95277940</v>
          </cell>
          <cell r="U161">
            <v>96866642</v>
          </cell>
          <cell r="V161">
            <v>98481032</v>
          </cell>
          <cell r="W161">
            <v>100102249</v>
          </cell>
          <cell r="X161">
            <v>101716359</v>
          </cell>
          <cell r="Y161">
            <v>103320222</v>
          </cell>
        </row>
        <row r="162">
          <cell r="B162" t="str">
            <v>PL</v>
          </cell>
          <cell r="C162" t="str">
            <v>POL</v>
          </cell>
          <cell r="D162" t="str">
            <v>Not Developing</v>
          </cell>
          <cell r="E162" t="str">
            <v>Europe</v>
          </cell>
          <cell r="F162" t="str">
            <v>HIC</v>
          </cell>
          <cell r="G162" t="str">
            <v>Non LDC</v>
          </cell>
          <cell r="H162" t="str">
            <v>Not Fragile</v>
          </cell>
          <cell r="I162">
            <v>38258629</v>
          </cell>
          <cell r="J162">
            <v>38248076</v>
          </cell>
          <cell r="K162">
            <v>38230364</v>
          </cell>
          <cell r="L162">
            <v>38204570</v>
          </cell>
          <cell r="M162">
            <v>38182222</v>
          </cell>
          <cell r="N162">
            <v>38165445</v>
          </cell>
          <cell r="O162">
            <v>38141267</v>
          </cell>
          <cell r="P162">
            <v>38120560</v>
          </cell>
          <cell r="Q162">
            <v>38125759</v>
          </cell>
          <cell r="R162">
            <v>38151603</v>
          </cell>
          <cell r="S162">
            <v>38042794</v>
          </cell>
          <cell r="T162">
            <v>38063255</v>
          </cell>
          <cell r="U162">
            <v>38063164</v>
          </cell>
          <cell r="V162">
            <v>38040196</v>
          </cell>
          <cell r="W162">
            <v>38011735</v>
          </cell>
          <cell r="X162">
            <v>37986412</v>
          </cell>
          <cell r="Y162">
            <v>37948016</v>
          </cell>
        </row>
        <row r="163">
          <cell r="B163" t="str">
            <v>PT</v>
          </cell>
          <cell r="C163" t="str">
            <v>PRT</v>
          </cell>
          <cell r="D163" t="str">
            <v>Not Developing</v>
          </cell>
          <cell r="E163" t="str">
            <v>Europe</v>
          </cell>
          <cell r="F163" t="str">
            <v>HIC</v>
          </cell>
          <cell r="G163" t="str">
            <v>Non LDC</v>
          </cell>
          <cell r="H163" t="str">
            <v>Not Fragile</v>
          </cell>
          <cell r="I163">
            <v>10289898</v>
          </cell>
          <cell r="J163">
            <v>10362722</v>
          </cell>
          <cell r="K163">
            <v>10419631</v>
          </cell>
          <cell r="L163">
            <v>10458821</v>
          </cell>
          <cell r="M163">
            <v>10483861</v>
          </cell>
          <cell r="N163">
            <v>10503330</v>
          </cell>
          <cell r="O163">
            <v>10522288</v>
          </cell>
          <cell r="P163">
            <v>10542964</v>
          </cell>
          <cell r="Q163">
            <v>10558177</v>
          </cell>
          <cell r="R163">
            <v>10568247</v>
          </cell>
          <cell r="S163">
            <v>10573100</v>
          </cell>
          <cell r="T163">
            <v>10557560</v>
          </cell>
          <cell r="U163">
            <v>10514844</v>
          </cell>
          <cell r="V163">
            <v>10457295</v>
          </cell>
          <cell r="W163">
            <v>10401062</v>
          </cell>
          <cell r="X163">
            <v>10358076</v>
          </cell>
          <cell r="Y163">
            <v>10324611</v>
          </cell>
        </row>
        <row r="164">
          <cell r="B164" t="str">
            <v>PR</v>
          </cell>
          <cell r="C164" t="str">
            <v>PRI</v>
          </cell>
          <cell r="D164" t="str">
            <v>Not Developing</v>
          </cell>
          <cell r="E164" t="str">
            <v>North Central America</v>
          </cell>
          <cell r="F164" t="str">
            <v>HIC</v>
          </cell>
          <cell r="G164" t="str">
            <v>Non LDC</v>
          </cell>
          <cell r="H164" t="str">
            <v>Not Fragile</v>
          </cell>
          <cell r="I164">
            <v>3810605</v>
          </cell>
          <cell r="J164">
            <v>3818774</v>
          </cell>
          <cell r="K164">
            <v>3823701</v>
          </cell>
          <cell r="L164">
            <v>3826095</v>
          </cell>
          <cell r="M164">
            <v>3826878</v>
          </cell>
          <cell r="N164">
            <v>3821362</v>
          </cell>
          <cell r="O164">
            <v>3805214</v>
          </cell>
          <cell r="P164">
            <v>3782995</v>
          </cell>
          <cell r="Q164">
            <v>3760866</v>
          </cell>
          <cell r="R164">
            <v>3740410</v>
          </cell>
          <cell r="S164">
            <v>3721525</v>
          </cell>
          <cell r="T164">
            <v>3678732</v>
          </cell>
          <cell r="U164">
            <v>3634488</v>
          </cell>
          <cell r="V164">
            <v>3593077</v>
          </cell>
          <cell r="W164">
            <v>3534874</v>
          </cell>
          <cell r="X164">
            <v>3473181</v>
          </cell>
          <cell r="Y164">
            <v>3411307</v>
          </cell>
        </row>
        <row r="165">
          <cell r="B165" t="str">
            <v>QA</v>
          </cell>
          <cell r="C165" t="str">
            <v>QAT</v>
          </cell>
          <cell r="D165" t="str">
            <v>Not Developing</v>
          </cell>
          <cell r="E165" t="str">
            <v>Middle East</v>
          </cell>
          <cell r="F165" t="str">
            <v>HIC</v>
          </cell>
          <cell r="G165" t="str">
            <v>Non LDC</v>
          </cell>
          <cell r="H165" t="str">
            <v>Not Fragile</v>
          </cell>
          <cell r="I165">
            <v>592267</v>
          </cell>
          <cell r="J165">
            <v>616886</v>
          </cell>
          <cell r="K165">
            <v>645659</v>
          </cell>
          <cell r="L165">
            <v>688586</v>
          </cell>
          <cell r="M165">
            <v>758855</v>
          </cell>
          <cell r="N165">
            <v>864863</v>
          </cell>
          <cell r="O165">
            <v>1010382</v>
          </cell>
          <cell r="P165">
            <v>1189633</v>
          </cell>
          <cell r="Q165">
            <v>1389342</v>
          </cell>
          <cell r="R165">
            <v>1590780</v>
          </cell>
          <cell r="S165">
            <v>1779676</v>
          </cell>
          <cell r="T165">
            <v>1952054</v>
          </cell>
          <cell r="U165">
            <v>2109568</v>
          </cell>
          <cell r="V165">
            <v>2250473</v>
          </cell>
          <cell r="W165">
            <v>2374419</v>
          </cell>
          <cell r="X165">
            <v>2481539</v>
          </cell>
          <cell r="Y165">
            <v>2569804</v>
          </cell>
        </row>
        <row r="166">
          <cell r="B166" t="str">
            <v>RO</v>
          </cell>
          <cell r="C166" t="str">
            <v>ROU</v>
          </cell>
          <cell r="D166" t="str">
            <v>Not Developing</v>
          </cell>
          <cell r="E166" t="str">
            <v>Europe</v>
          </cell>
          <cell r="F166" t="str">
            <v>UMIC</v>
          </cell>
          <cell r="G166" t="str">
            <v>Non LDC</v>
          </cell>
          <cell r="H166" t="str">
            <v>Not Fragile</v>
          </cell>
          <cell r="I166">
            <v>22442971</v>
          </cell>
          <cell r="J166">
            <v>22131970</v>
          </cell>
          <cell r="K166">
            <v>21730496</v>
          </cell>
          <cell r="L166">
            <v>21574326</v>
          </cell>
          <cell r="M166">
            <v>21451748</v>
          </cell>
          <cell r="N166">
            <v>21319685</v>
          </cell>
          <cell r="O166">
            <v>21193760</v>
          </cell>
          <cell r="P166">
            <v>20882982</v>
          </cell>
          <cell r="Q166">
            <v>20537875</v>
          </cell>
          <cell r="R166">
            <v>20367487</v>
          </cell>
          <cell r="S166">
            <v>20246871</v>
          </cell>
          <cell r="T166">
            <v>20147528</v>
          </cell>
          <cell r="U166">
            <v>20058035</v>
          </cell>
          <cell r="V166">
            <v>19983693</v>
          </cell>
          <cell r="W166">
            <v>19908979</v>
          </cell>
          <cell r="X166">
            <v>19815481</v>
          </cell>
          <cell r="Y166">
            <v>19705301</v>
          </cell>
        </row>
        <row r="167">
          <cell r="B167" t="str">
            <v>RU</v>
          </cell>
          <cell r="C167" t="str">
            <v>RUS</v>
          </cell>
          <cell r="D167" t="str">
            <v>Not Developing</v>
          </cell>
          <cell r="E167" t="str">
            <v>Europe</v>
          </cell>
          <cell r="F167" t="str">
            <v>UMIC</v>
          </cell>
          <cell r="G167" t="str">
            <v>Non LDC</v>
          </cell>
          <cell r="H167" t="str">
            <v>Not Fragile</v>
          </cell>
          <cell r="I167">
            <v>146596557</v>
          </cell>
          <cell r="J167">
            <v>145976083</v>
          </cell>
          <cell r="K167">
            <v>145306046</v>
          </cell>
          <cell r="L167">
            <v>144648257</v>
          </cell>
          <cell r="M167">
            <v>144067054</v>
          </cell>
          <cell r="N167">
            <v>143518523</v>
          </cell>
          <cell r="O167">
            <v>143049528</v>
          </cell>
          <cell r="P167">
            <v>142805088</v>
          </cell>
          <cell r="Q167">
            <v>142742350</v>
          </cell>
          <cell r="R167">
            <v>142785342</v>
          </cell>
          <cell r="S167">
            <v>142849449</v>
          </cell>
          <cell r="T167">
            <v>142960868</v>
          </cell>
          <cell r="U167">
            <v>143201676</v>
          </cell>
          <cell r="V167">
            <v>143506911</v>
          </cell>
          <cell r="W167">
            <v>143819666</v>
          </cell>
          <cell r="X167">
            <v>144096870</v>
          </cell>
          <cell r="Y167">
            <v>144342396</v>
          </cell>
        </row>
        <row r="168">
          <cell r="B168" t="str">
            <v>RW</v>
          </cell>
          <cell r="C168" t="str">
            <v>RWA</v>
          </cell>
          <cell r="D168" t="str">
            <v>Developing Country</v>
          </cell>
          <cell r="E168" t="str">
            <v>South of Sahara</v>
          </cell>
          <cell r="F168" t="str">
            <v>LIC</v>
          </cell>
          <cell r="G168" t="str">
            <v>LDC</v>
          </cell>
          <cell r="H168" t="str">
            <v>Fragile</v>
          </cell>
          <cell r="I168">
            <v>8025703</v>
          </cell>
          <cell r="J168">
            <v>8329406</v>
          </cell>
          <cell r="K168">
            <v>8536205</v>
          </cell>
          <cell r="L168">
            <v>8680346</v>
          </cell>
          <cell r="M168">
            <v>8818438</v>
          </cell>
          <cell r="N168">
            <v>8991735</v>
          </cell>
          <cell r="O168">
            <v>9206580</v>
          </cell>
          <cell r="P168">
            <v>9447402</v>
          </cell>
          <cell r="Q168">
            <v>9708169</v>
          </cell>
          <cell r="R168">
            <v>9977446</v>
          </cell>
          <cell r="S168">
            <v>10246842</v>
          </cell>
          <cell r="T168">
            <v>10516071</v>
          </cell>
          <cell r="U168">
            <v>10788853</v>
          </cell>
          <cell r="V168">
            <v>11065151</v>
          </cell>
          <cell r="W168">
            <v>11345357</v>
          </cell>
          <cell r="X168">
            <v>11629553</v>
          </cell>
          <cell r="Y168">
            <v>11917508</v>
          </cell>
        </row>
        <row r="169">
          <cell r="B169" t="str">
            <v>WS</v>
          </cell>
          <cell r="C169" t="str">
            <v>WSM</v>
          </cell>
          <cell r="D169" t="str">
            <v>Developing Country</v>
          </cell>
          <cell r="E169" t="str">
            <v>Oceania</v>
          </cell>
          <cell r="F169" t="str">
            <v>UMIC</v>
          </cell>
          <cell r="G169" t="str">
            <v>Non LDC</v>
          </cell>
          <cell r="H169" t="str">
            <v>Not Fragile</v>
          </cell>
          <cell r="I169">
            <v>174610</v>
          </cell>
          <cell r="J169">
            <v>175566</v>
          </cell>
          <cell r="K169">
            <v>176582</v>
          </cell>
          <cell r="L169">
            <v>177662</v>
          </cell>
          <cell r="M169">
            <v>178781</v>
          </cell>
          <cell r="N169">
            <v>179929</v>
          </cell>
          <cell r="O169">
            <v>181094</v>
          </cell>
          <cell r="P169">
            <v>182286</v>
          </cell>
          <cell r="Q169">
            <v>183526</v>
          </cell>
          <cell r="R169">
            <v>184826</v>
          </cell>
          <cell r="S169">
            <v>186205</v>
          </cell>
          <cell r="T169">
            <v>187665</v>
          </cell>
          <cell r="U169">
            <v>189194</v>
          </cell>
          <cell r="V169">
            <v>190757</v>
          </cell>
          <cell r="W169">
            <v>192290</v>
          </cell>
          <cell r="X169">
            <v>193759</v>
          </cell>
          <cell r="Y169">
            <v>195125</v>
          </cell>
        </row>
        <row r="170">
          <cell r="B170" t="str">
            <v>SM</v>
          </cell>
          <cell r="C170" t="str">
            <v>SMR</v>
          </cell>
          <cell r="D170" t="str">
            <v>Not Developing</v>
          </cell>
          <cell r="E170" t="str">
            <v>Europe</v>
          </cell>
          <cell r="F170" t="str">
            <v>HIC</v>
          </cell>
          <cell r="G170" t="str">
            <v>Non LDC</v>
          </cell>
          <cell r="H170" t="str">
            <v>Not Fragile</v>
          </cell>
          <cell r="I170">
            <v>27418</v>
          </cell>
          <cell r="J170">
            <v>27762</v>
          </cell>
          <cell r="K170">
            <v>28121</v>
          </cell>
          <cell r="L170">
            <v>28494</v>
          </cell>
          <cell r="M170">
            <v>28866</v>
          </cell>
          <cell r="N170">
            <v>29240</v>
          </cell>
          <cell r="O170">
            <v>29614</v>
          </cell>
          <cell r="P170">
            <v>29977</v>
          </cell>
          <cell r="Q170">
            <v>30351</v>
          </cell>
          <cell r="R170">
            <v>30723</v>
          </cell>
          <cell r="S170">
            <v>31110</v>
          </cell>
          <cell r="T170">
            <v>31504</v>
          </cell>
          <cell r="U170">
            <v>31914</v>
          </cell>
          <cell r="V170">
            <v>32303</v>
          </cell>
          <cell r="W170">
            <v>32657</v>
          </cell>
          <cell r="X170">
            <v>32960</v>
          </cell>
          <cell r="Y170">
            <v>33203</v>
          </cell>
        </row>
        <row r="171">
          <cell r="B171" t="str">
            <v>ST</v>
          </cell>
          <cell r="C171" t="str">
            <v>STP</v>
          </cell>
          <cell r="D171" t="str">
            <v>Developing Country</v>
          </cell>
          <cell r="E171" t="str">
            <v>South of Sahara</v>
          </cell>
          <cell r="F171" t="str">
            <v>LMIC</v>
          </cell>
          <cell r="G171" t="str">
            <v>LDC</v>
          </cell>
          <cell r="H171" t="str">
            <v>Not Fragile</v>
          </cell>
          <cell r="I171">
            <v>138606</v>
          </cell>
          <cell r="J171">
            <v>141622</v>
          </cell>
          <cell r="K171">
            <v>144889</v>
          </cell>
          <cell r="L171">
            <v>148372</v>
          </cell>
          <cell r="M171">
            <v>151969</v>
          </cell>
          <cell r="N171">
            <v>155630</v>
          </cell>
          <cell r="O171">
            <v>159328</v>
          </cell>
          <cell r="P171">
            <v>163101</v>
          </cell>
          <cell r="Q171">
            <v>166913</v>
          </cell>
          <cell r="R171">
            <v>170813</v>
          </cell>
          <cell r="S171">
            <v>174776</v>
          </cell>
          <cell r="T171">
            <v>178800</v>
          </cell>
          <cell r="U171">
            <v>182889</v>
          </cell>
          <cell r="V171">
            <v>187045</v>
          </cell>
          <cell r="W171">
            <v>191266</v>
          </cell>
          <cell r="X171">
            <v>195553</v>
          </cell>
          <cell r="Y171">
            <v>199910</v>
          </cell>
        </row>
        <row r="172">
          <cell r="B172" t="str">
            <v>SA</v>
          </cell>
          <cell r="C172" t="str">
            <v>SAU</v>
          </cell>
          <cell r="D172" t="str">
            <v>Not Developing</v>
          </cell>
          <cell r="E172" t="str">
            <v>Middle East</v>
          </cell>
          <cell r="F172" t="str">
            <v>HIC</v>
          </cell>
          <cell r="G172" t="str">
            <v>Non LDC</v>
          </cell>
          <cell r="H172" t="str">
            <v>Not Fragile</v>
          </cell>
          <cell r="I172">
            <v>20764312</v>
          </cell>
          <cell r="J172">
            <v>21303592</v>
          </cell>
          <cell r="K172">
            <v>21906308</v>
          </cell>
          <cell r="L172">
            <v>22556425</v>
          </cell>
          <cell r="M172">
            <v>23228890</v>
          </cell>
          <cell r="N172">
            <v>23905654</v>
          </cell>
          <cell r="O172">
            <v>24578301</v>
          </cell>
          <cell r="P172">
            <v>25252569</v>
          </cell>
          <cell r="Q172">
            <v>25940770</v>
          </cell>
          <cell r="R172">
            <v>26661492</v>
          </cell>
          <cell r="S172">
            <v>27425676</v>
          </cell>
          <cell r="T172">
            <v>28238020</v>
          </cell>
          <cell r="U172">
            <v>29086357</v>
          </cell>
          <cell r="V172">
            <v>29944476</v>
          </cell>
          <cell r="W172">
            <v>30776722</v>
          </cell>
          <cell r="X172">
            <v>31557144</v>
          </cell>
          <cell r="Y172">
            <v>32275687</v>
          </cell>
        </row>
        <row r="173">
          <cell r="B173" t="str">
            <v>SN</v>
          </cell>
          <cell r="C173" t="str">
            <v>SEN</v>
          </cell>
          <cell r="D173" t="str">
            <v>Developing Country</v>
          </cell>
          <cell r="E173" t="str">
            <v>South of Sahara</v>
          </cell>
          <cell r="F173" t="str">
            <v>LIC</v>
          </cell>
          <cell r="G173" t="str">
            <v>LDC</v>
          </cell>
          <cell r="H173" t="str">
            <v>Not Fragile</v>
          </cell>
          <cell r="I173">
            <v>9884052</v>
          </cell>
          <cell r="J173">
            <v>10134497</v>
          </cell>
          <cell r="K173">
            <v>10396861</v>
          </cell>
          <cell r="L173">
            <v>10670990</v>
          </cell>
          <cell r="M173">
            <v>10955944</v>
          </cell>
          <cell r="N173">
            <v>11251266</v>
          </cell>
          <cell r="O173">
            <v>11556763</v>
          </cell>
          <cell r="P173">
            <v>11873557</v>
          </cell>
          <cell r="Q173">
            <v>12203957</v>
          </cell>
          <cell r="R173">
            <v>12550917</v>
          </cell>
          <cell r="S173">
            <v>12916229</v>
          </cell>
          <cell r="T173">
            <v>13300910</v>
          </cell>
          <cell r="U173">
            <v>13703513</v>
          </cell>
          <cell r="V173">
            <v>14120320</v>
          </cell>
          <cell r="W173">
            <v>14546111</v>
          </cell>
          <cell r="X173">
            <v>14976994</v>
          </cell>
          <cell r="Y173">
            <v>15411614</v>
          </cell>
        </row>
        <row r="174">
          <cell r="B174" t="str">
            <v>RS</v>
          </cell>
          <cell r="C174" t="str">
            <v>SRB</v>
          </cell>
          <cell r="D174" t="str">
            <v>Developing Country</v>
          </cell>
          <cell r="E174" t="str">
            <v>Europe</v>
          </cell>
          <cell r="F174" t="str">
            <v>UMIC</v>
          </cell>
          <cell r="G174" t="str">
            <v>Non LDC</v>
          </cell>
          <cell r="H174" t="str">
            <v>Not Fragile</v>
          </cell>
          <cell r="I174">
            <v>7516346</v>
          </cell>
          <cell r="J174">
            <v>7503433</v>
          </cell>
          <cell r="K174">
            <v>7496522</v>
          </cell>
          <cell r="L174">
            <v>7480591</v>
          </cell>
          <cell r="M174">
            <v>7463157</v>
          </cell>
          <cell r="N174">
            <v>7440769</v>
          </cell>
          <cell r="O174">
            <v>7411569</v>
          </cell>
          <cell r="P174">
            <v>7381579</v>
          </cell>
          <cell r="Q174">
            <v>7350222</v>
          </cell>
          <cell r="R174">
            <v>7320807</v>
          </cell>
          <cell r="S174">
            <v>7291436</v>
          </cell>
          <cell r="T174">
            <v>7234099</v>
          </cell>
          <cell r="U174">
            <v>7199077</v>
          </cell>
          <cell r="V174">
            <v>7164132</v>
          </cell>
          <cell r="W174">
            <v>7130576</v>
          </cell>
          <cell r="X174">
            <v>7095383</v>
          </cell>
          <cell r="Y174">
            <v>7057412</v>
          </cell>
        </row>
        <row r="175">
          <cell r="B175" t="str">
            <v>SC</v>
          </cell>
          <cell r="C175" t="str">
            <v>SYC</v>
          </cell>
          <cell r="D175" t="str">
            <v>Developing Country</v>
          </cell>
          <cell r="E175" t="str">
            <v>South of Sahara</v>
          </cell>
          <cell r="F175" t="str">
            <v>HIC</v>
          </cell>
          <cell r="G175" t="str">
            <v>Non LDC</v>
          </cell>
          <cell r="H175" t="str">
            <v>Not Fragile</v>
          </cell>
          <cell r="I175">
            <v>81131</v>
          </cell>
          <cell r="J175">
            <v>81202</v>
          </cell>
          <cell r="K175">
            <v>83723</v>
          </cell>
          <cell r="L175">
            <v>82781</v>
          </cell>
          <cell r="M175">
            <v>82475</v>
          </cell>
          <cell r="N175">
            <v>82858</v>
          </cell>
          <cell r="O175">
            <v>84600</v>
          </cell>
          <cell r="P175">
            <v>85033</v>
          </cell>
          <cell r="Q175">
            <v>86956</v>
          </cell>
          <cell r="R175">
            <v>87298</v>
          </cell>
          <cell r="S175">
            <v>89770</v>
          </cell>
          <cell r="T175">
            <v>87441</v>
          </cell>
          <cell r="U175">
            <v>88303</v>
          </cell>
          <cell r="V175">
            <v>89949</v>
          </cell>
          <cell r="W175">
            <v>91359</v>
          </cell>
          <cell r="X175">
            <v>93419</v>
          </cell>
          <cell r="Y175">
            <v>94677</v>
          </cell>
        </row>
        <row r="176">
          <cell r="B176" t="str">
            <v>SL</v>
          </cell>
          <cell r="C176" t="str">
            <v>SLE</v>
          </cell>
          <cell r="D176" t="str">
            <v>Developing Country</v>
          </cell>
          <cell r="E176" t="str">
            <v>South of Sahara</v>
          </cell>
          <cell r="F176" t="str">
            <v>LIC</v>
          </cell>
          <cell r="G176" t="str">
            <v>LDC</v>
          </cell>
          <cell r="H176" t="str">
            <v>Fragile</v>
          </cell>
          <cell r="I176">
            <v>4564297</v>
          </cell>
          <cell r="J176">
            <v>4739147</v>
          </cell>
          <cell r="K176">
            <v>4957216</v>
          </cell>
          <cell r="L176">
            <v>5199549</v>
          </cell>
          <cell r="M176">
            <v>5439695</v>
          </cell>
          <cell r="N176">
            <v>5658379</v>
          </cell>
          <cell r="O176">
            <v>5848692</v>
          </cell>
          <cell r="P176">
            <v>6015417</v>
          </cell>
          <cell r="Q176">
            <v>6165372</v>
          </cell>
          <cell r="R176">
            <v>6310260</v>
          </cell>
          <cell r="S176">
            <v>6458720</v>
          </cell>
          <cell r="T176">
            <v>6611692</v>
          </cell>
          <cell r="U176">
            <v>6766103</v>
          </cell>
          <cell r="V176">
            <v>6922079</v>
          </cell>
          <cell r="W176">
            <v>7079162</v>
          </cell>
          <cell r="X176">
            <v>7237025</v>
          </cell>
          <cell r="Y176">
            <v>7396190</v>
          </cell>
        </row>
        <row r="177">
          <cell r="B177" t="str">
            <v>SG</v>
          </cell>
          <cell r="C177" t="str">
            <v>SGP</v>
          </cell>
          <cell r="D177" t="str">
            <v>Not Developing</v>
          </cell>
          <cell r="E177" t="str">
            <v>East Asia</v>
          </cell>
          <cell r="F177" t="str">
            <v>HIC</v>
          </cell>
          <cell r="G177" t="str">
            <v>Non LDC</v>
          </cell>
          <cell r="H177" t="str">
            <v>Not Fragile</v>
          </cell>
          <cell r="I177">
            <v>4027887</v>
          </cell>
          <cell r="J177">
            <v>4138012</v>
          </cell>
          <cell r="K177">
            <v>4175950</v>
          </cell>
          <cell r="L177">
            <v>4114826</v>
          </cell>
          <cell r="M177">
            <v>4166664</v>
          </cell>
          <cell r="N177">
            <v>4265762</v>
          </cell>
          <cell r="O177">
            <v>4401365</v>
          </cell>
          <cell r="P177">
            <v>4588599</v>
          </cell>
          <cell r="Q177">
            <v>4839396</v>
          </cell>
          <cell r="R177">
            <v>4987573</v>
          </cell>
          <cell r="S177">
            <v>5076732</v>
          </cell>
          <cell r="T177">
            <v>5183688</v>
          </cell>
          <cell r="U177">
            <v>5312437</v>
          </cell>
          <cell r="V177">
            <v>5399162</v>
          </cell>
          <cell r="W177">
            <v>5469724</v>
          </cell>
          <cell r="X177">
            <v>5535002</v>
          </cell>
          <cell r="Y177">
            <v>5607283</v>
          </cell>
        </row>
        <row r="178">
          <cell r="B178" t="str">
            <v>SX</v>
          </cell>
          <cell r="C178" t="str">
            <v>SXM</v>
          </cell>
          <cell r="D178" t="str">
            <v>Not Developing</v>
          </cell>
          <cell r="E178" t="str">
            <v>North Central America</v>
          </cell>
          <cell r="F178" t="str">
            <v>HIC</v>
          </cell>
          <cell r="G178" t="str">
            <v>Non LDC</v>
          </cell>
          <cell r="H178" t="str">
            <v>Not Fragile</v>
          </cell>
          <cell r="I178">
            <v>30519</v>
          </cell>
          <cell r="J178">
            <v>31189</v>
          </cell>
          <cell r="K178">
            <v>32566</v>
          </cell>
          <cell r="L178">
            <v>33790</v>
          </cell>
          <cell r="M178">
            <v>35316</v>
          </cell>
          <cell r="N178">
            <v>36934</v>
          </cell>
          <cell r="O178">
            <v>38270</v>
          </cell>
          <cell r="P178">
            <v>39462</v>
          </cell>
          <cell r="Q178">
            <v>40458</v>
          </cell>
          <cell r="R178">
            <v>39133</v>
          </cell>
          <cell r="S178">
            <v>35474</v>
          </cell>
          <cell r="T178">
            <v>33435</v>
          </cell>
          <cell r="U178">
            <v>34640</v>
          </cell>
          <cell r="V178">
            <v>36607</v>
          </cell>
          <cell r="W178">
            <v>37685</v>
          </cell>
          <cell r="X178">
            <v>38824</v>
          </cell>
          <cell r="Y178">
            <v>40005</v>
          </cell>
        </row>
        <row r="179">
          <cell r="B179" t="str">
            <v>SK</v>
          </cell>
          <cell r="C179" t="str">
            <v>SVK</v>
          </cell>
          <cell r="D179" t="str">
            <v>Not Developing</v>
          </cell>
          <cell r="E179" t="str">
            <v>Europe</v>
          </cell>
          <cell r="F179" t="str">
            <v>HIC</v>
          </cell>
          <cell r="G179" t="str">
            <v>Non LDC</v>
          </cell>
          <cell r="H179" t="str">
            <v>Not Fragile</v>
          </cell>
          <cell r="I179">
            <v>5388720</v>
          </cell>
          <cell r="J179">
            <v>5378867</v>
          </cell>
          <cell r="K179">
            <v>5376912</v>
          </cell>
          <cell r="L179">
            <v>5373374</v>
          </cell>
          <cell r="M179">
            <v>5372280</v>
          </cell>
          <cell r="N179">
            <v>5372807</v>
          </cell>
          <cell r="O179">
            <v>5373054</v>
          </cell>
          <cell r="P179">
            <v>5374622</v>
          </cell>
          <cell r="Q179">
            <v>5379233</v>
          </cell>
          <cell r="R179">
            <v>5386406</v>
          </cell>
          <cell r="S179">
            <v>5391428</v>
          </cell>
          <cell r="T179">
            <v>5398384</v>
          </cell>
          <cell r="U179">
            <v>5407579</v>
          </cell>
          <cell r="V179">
            <v>5413393</v>
          </cell>
          <cell r="W179">
            <v>5418649</v>
          </cell>
          <cell r="X179">
            <v>5423801</v>
          </cell>
          <cell r="Y179">
            <v>5428704</v>
          </cell>
        </row>
        <row r="180">
          <cell r="B180" t="str">
            <v>SI</v>
          </cell>
          <cell r="C180" t="str">
            <v>SVN</v>
          </cell>
          <cell r="D180" t="str">
            <v>Not Developing</v>
          </cell>
          <cell r="E180" t="str">
            <v>Europe</v>
          </cell>
          <cell r="F180" t="str">
            <v>HIC</v>
          </cell>
          <cell r="G180" t="str">
            <v>Non LDC</v>
          </cell>
          <cell r="H180" t="str">
            <v>Not Fragile</v>
          </cell>
          <cell r="I180">
            <v>1988925</v>
          </cell>
          <cell r="J180">
            <v>1992060</v>
          </cell>
          <cell r="K180">
            <v>1994530</v>
          </cell>
          <cell r="L180">
            <v>1995733</v>
          </cell>
          <cell r="M180">
            <v>1997012</v>
          </cell>
          <cell r="N180">
            <v>2000474</v>
          </cell>
          <cell r="O180">
            <v>2006868</v>
          </cell>
          <cell r="P180">
            <v>2018122</v>
          </cell>
          <cell r="Q180">
            <v>2021316</v>
          </cell>
          <cell r="R180">
            <v>2039669</v>
          </cell>
          <cell r="S180">
            <v>2048583</v>
          </cell>
          <cell r="T180">
            <v>2052843</v>
          </cell>
          <cell r="U180">
            <v>2057159</v>
          </cell>
          <cell r="V180">
            <v>2059953</v>
          </cell>
          <cell r="W180">
            <v>2061980</v>
          </cell>
          <cell r="X180">
            <v>2063531</v>
          </cell>
          <cell r="Y180">
            <v>2064845</v>
          </cell>
        </row>
        <row r="181">
          <cell r="B181" t="str">
            <v>SB</v>
          </cell>
          <cell r="C181" t="str">
            <v>SLB</v>
          </cell>
          <cell r="D181" t="str">
            <v>Developing Country</v>
          </cell>
          <cell r="E181" t="str">
            <v>Oceania</v>
          </cell>
          <cell r="F181" t="str">
            <v>LMIC</v>
          </cell>
          <cell r="G181" t="str">
            <v>LDC</v>
          </cell>
          <cell r="H181" t="str">
            <v>Fragile</v>
          </cell>
          <cell r="I181">
            <v>412609</v>
          </cell>
          <cell r="J181">
            <v>423853</v>
          </cell>
          <cell r="K181">
            <v>435262</v>
          </cell>
          <cell r="L181">
            <v>446769</v>
          </cell>
          <cell r="M181">
            <v>458324</v>
          </cell>
          <cell r="N181">
            <v>469885</v>
          </cell>
          <cell r="O181">
            <v>481422</v>
          </cell>
          <cell r="P181">
            <v>492940</v>
          </cell>
          <cell r="Q181">
            <v>504477</v>
          </cell>
          <cell r="R181">
            <v>516079</v>
          </cell>
          <cell r="S181">
            <v>527790</v>
          </cell>
          <cell r="T181">
            <v>539614</v>
          </cell>
          <cell r="U181">
            <v>551531</v>
          </cell>
          <cell r="V181">
            <v>563513</v>
          </cell>
          <cell r="W181">
            <v>575504</v>
          </cell>
          <cell r="X181">
            <v>587482</v>
          </cell>
          <cell r="Y181">
            <v>599419</v>
          </cell>
        </row>
        <row r="182">
          <cell r="B182" t="str">
            <v>SO</v>
          </cell>
          <cell r="C182" t="str">
            <v>SOM</v>
          </cell>
          <cell r="D182" t="str">
            <v>Developing Country</v>
          </cell>
          <cell r="E182" t="str">
            <v>South of Sahara</v>
          </cell>
          <cell r="F182" t="str">
            <v>LIC</v>
          </cell>
          <cell r="G182" t="str">
            <v>LDC</v>
          </cell>
          <cell r="H182" t="str">
            <v>Extremely fragile</v>
          </cell>
          <cell r="I182">
            <v>9011479</v>
          </cell>
          <cell r="J182">
            <v>9290823</v>
          </cell>
          <cell r="K182">
            <v>9564167</v>
          </cell>
          <cell r="L182">
            <v>9836397</v>
          </cell>
          <cell r="M182">
            <v>10116228</v>
          </cell>
          <cell r="N182">
            <v>10409925</v>
          </cell>
          <cell r="O182">
            <v>10718317</v>
          </cell>
          <cell r="P182">
            <v>11038596</v>
          </cell>
          <cell r="Q182">
            <v>11369276</v>
          </cell>
          <cell r="R182">
            <v>11707990</v>
          </cell>
          <cell r="S182">
            <v>12053223</v>
          </cell>
          <cell r="T182">
            <v>12404725</v>
          </cell>
          <cell r="U182">
            <v>12763776</v>
          </cell>
          <cell r="V182">
            <v>13132349</v>
          </cell>
          <cell r="W182">
            <v>13513125</v>
          </cell>
          <cell r="X182">
            <v>13908129</v>
          </cell>
          <cell r="Y182">
            <v>14317996</v>
          </cell>
        </row>
        <row r="183">
          <cell r="B183" t="str">
            <v>ZA</v>
          </cell>
          <cell r="C183" t="str">
            <v>ZAF</v>
          </cell>
          <cell r="D183" t="str">
            <v>Developing Country</v>
          </cell>
          <cell r="E183" t="str">
            <v>South of Sahara</v>
          </cell>
          <cell r="F183" t="str">
            <v>UMIC</v>
          </cell>
          <cell r="G183" t="str">
            <v>Non LDC</v>
          </cell>
          <cell r="H183" t="str">
            <v>Not Fragile</v>
          </cell>
          <cell r="I183">
            <v>44896856</v>
          </cell>
          <cell r="J183">
            <v>45312937</v>
          </cell>
          <cell r="K183">
            <v>45855482.882872403</v>
          </cell>
          <cell r="L183">
            <v>46418193.898926698</v>
          </cell>
          <cell r="M183">
            <v>47001700.991372399</v>
          </cell>
          <cell r="N183">
            <v>47606670.243965797</v>
          </cell>
          <cell r="O183">
            <v>48233804.484986603</v>
          </cell>
          <cell r="P183">
            <v>48883844.990928799</v>
          </cell>
          <cell r="Q183">
            <v>49557573.295534201</v>
          </cell>
          <cell r="R183">
            <v>50255813.1102008</v>
          </cell>
          <cell r="S183">
            <v>50979432.362227701</v>
          </cell>
          <cell r="T183">
            <v>51729345.357815899</v>
          </cell>
          <cell r="U183">
            <v>52506515.077233501</v>
          </cell>
          <cell r="V183">
            <v>53311955.610082299</v>
          </cell>
          <cell r="W183">
            <v>54146734.739161998</v>
          </cell>
          <cell r="X183">
            <v>55011976.682029396</v>
          </cell>
          <cell r="Y183">
            <v>55908865</v>
          </cell>
        </row>
        <row r="184">
          <cell r="B184" t="str">
            <v>SS</v>
          </cell>
          <cell r="C184" t="str">
            <v>SSD</v>
          </cell>
          <cell r="D184" t="str">
            <v>Developing Country</v>
          </cell>
          <cell r="E184" t="str">
            <v>South of Sahara</v>
          </cell>
          <cell r="F184" t="str">
            <v>LIC</v>
          </cell>
          <cell r="G184" t="str">
            <v>LDC</v>
          </cell>
          <cell r="H184" t="str">
            <v>Extremely fragile</v>
          </cell>
          <cell r="I184">
            <v>6700656</v>
          </cell>
          <cell r="J184">
            <v>6974442</v>
          </cell>
          <cell r="K184">
            <v>7237276</v>
          </cell>
          <cell r="L184">
            <v>7501642</v>
          </cell>
          <cell r="M184">
            <v>7787655</v>
          </cell>
          <cell r="N184">
            <v>8108877</v>
          </cell>
          <cell r="O184">
            <v>8468152</v>
          </cell>
          <cell r="P184">
            <v>8856800</v>
          </cell>
          <cell r="Q184">
            <v>9263136</v>
          </cell>
          <cell r="R184">
            <v>9670667</v>
          </cell>
          <cell r="S184">
            <v>10067192</v>
          </cell>
          <cell r="T184">
            <v>10448857</v>
          </cell>
          <cell r="U184">
            <v>10818258</v>
          </cell>
          <cell r="V184">
            <v>11177490</v>
          </cell>
          <cell r="W184">
            <v>11530971</v>
          </cell>
          <cell r="X184">
            <v>11882136</v>
          </cell>
          <cell r="Y184">
            <v>12230730</v>
          </cell>
        </row>
        <row r="185">
          <cell r="B185" t="str">
            <v>ES</v>
          </cell>
          <cell r="C185" t="str">
            <v>ESP</v>
          </cell>
          <cell r="D185" t="str">
            <v>Not Developing</v>
          </cell>
          <cell r="E185" t="str">
            <v>Europe</v>
          </cell>
          <cell r="F185" t="str">
            <v>HIC</v>
          </cell>
          <cell r="G185" t="str">
            <v>Non LDC</v>
          </cell>
          <cell r="H185" t="str">
            <v>Not Fragile</v>
          </cell>
          <cell r="I185">
            <v>40567864</v>
          </cell>
          <cell r="J185">
            <v>40850412</v>
          </cell>
          <cell r="K185">
            <v>41431558</v>
          </cell>
          <cell r="L185">
            <v>42187645</v>
          </cell>
          <cell r="M185">
            <v>42921895</v>
          </cell>
          <cell r="N185">
            <v>43653155</v>
          </cell>
          <cell r="O185">
            <v>44397319</v>
          </cell>
          <cell r="P185">
            <v>45226803</v>
          </cell>
          <cell r="Q185">
            <v>45954106</v>
          </cell>
          <cell r="R185">
            <v>46362946</v>
          </cell>
          <cell r="S185">
            <v>46576897</v>
          </cell>
          <cell r="T185">
            <v>46742697</v>
          </cell>
          <cell r="U185">
            <v>46773055</v>
          </cell>
          <cell r="V185">
            <v>46620045</v>
          </cell>
          <cell r="W185">
            <v>46480882</v>
          </cell>
          <cell r="X185">
            <v>46447697</v>
          </cell>
          <cell r="Y185">
            <v>46443959</v>
          </cell>
        </row>
        <row r="186">
          <cell r="B186" t="str">
            <v>LK</v>
          </cell>
          <cell r="C186" t="str">
            <v>LKA</v>
          </cell>
          <cell r="D186" t="str">
            <v>Developing Country</v>
          </cell>
          <cell r="E186" t="str">
            <v>South Central Asia</v>
          </cell>
          <cell r="F186" t="str">
            <v>LMIC</v>
          </cell>
          <cell r="G186" t="str">
            <v>Non LDC</v>
          </cell>
          <cell r="H186" t="str">
            <v>Not Fragile</v>
          </cell>
          <cell r="I186">
            <v>18655000</v>
          </cell>
          <cell r="J186">
            <v>18797000</v>
          </cell>
          <cell r="K186">
            <v>18939000</v>
          </cell>
          <cell r="L186">
            <v>19083000</v>
          </cell>
          <cell r="M186">
            <v>19228000</v>
          </cell>
          <cell r="N186">
            <v>19373000</v>
          </cell>
          <cell r="O186">
            <v>19520000</v>
          </cell>
          <cell r="P186">
            <v>19668000</v>
          </cell>
          <cell r="Q186">
            <v>19817000</v>
          </cell>
          <cell r="R186">
            <v>19968000</v>
          </cell>
          <cell r="S186">
            <v>20119000</v>
          </cell>
          <cell r="T186">
            <v>20271000</v>
          </cell>
          <cell r="U186">
            <v>20425000</v>
          </cell>
          <cell r="V186">
            <v>20585000</v>
          </cell>
          <cell r="W186">
            <v>20771000</v>
          </cell>
          <cell r="X186">
            <v>20966000</v>
          </cell>
          <cell r="Y186">
            <v>21203000</v>
          </cell>
        </row>
        <row r="187">
          <cell r="B187" t="str">
            <v>KN</v>
          </cell>
          <cell r="C187" t="str">
            <v>KNA</v>
          </cell>
          <cell r="D187" t="str">
            <v>Not Developing</v>
          </cell>
          <cell r="E187" t="str">
            <v>North Central America</v>
          </cell>
          <cell r="F187" t="str">
            <v>HIC</v>
          </cell>
          <cell r="G187" t="str">
            <v>Non LDC</v>
          </cell>
          <cell r="H187" t="str">
            <v>Not Fragile</v>
          </cell>
          <cell r="I187">
            <v>45374</v>
          </cell>
          <cell r="J187">
            <v>45990</v>
          </cell>
          <cell r="K187">
            <v>46641</v>
          </cell>
          <cell r="L187">
            <v>47306</v>
          </cell>
          <cell r="M187">
            <v>47971</v>
          </cell>
          <cell r="N187">
            <v>48611</v>
          </cell>
          <cell r="O187">
            <v>49210</v>
          </cell>
          <cell r="P187">
            <v>49783</v>
          </cell>
          <cell r="Q187">
            <v>50332</v>
          </cell>
          <cell r="R187">
            <v>50886</v>
          </cell>
          <cell r="S187">
            <v>51445</v>
          </cell>
          <cell r="T187">
            <v>52006</v>
          </cell>
          <cell r="U187">
            <v>52591</v>
          </cell>
          <cell r="V187">
            <v>53169</v>
          </cell>
          <cell r="W187">
            <v>53739</v>
          </cell>
          <cell r="X187">
            <v>54288</v>
          </cell>
          <cell r="Y187">
            <v>54821</v>
          </cell>
        </row>
        <row r="188">
          <cell r="B188" t="str">
            <v>LC</v>
          </cell>
          <cell r="C188" t="str">
            <v>LCA</v>
          </cell>
          <cell r="D188" t="str">
            <v>Developing Country</v>
          </cell>
          <cell r="E188" t="str">
            <v>North Central America</v>
          </cell>
          <cell r="F188" t="str">
            <v>UMIC</v>
          </cell>
          <cell r="G188" t="str">
            <v>Non LDC</v>
          </cell>
          <cell r="H188" t="str">
            <v>Not Fragile</v>
          </cell>
          <cell r="I188">
            <v>156949</v>
          </cell>
          <cell r="J188">
            <v>158464</v>
          </cell>
          <cell r="K188">
            <v>159763</v>
          </cell>
          <cell r="L188">
            <v>160973</v>
          </cell>
          <cell r="M188">
            <v>162251</v>
          </cell>
          <cell r="N188">
            <v>163714</v>
          </cell>
          <cell r="O188">
            <v>165407</v>
          </cell>
          <cell r="P188">
            <v>167288</v>
          </cell>
          <cell r="Q188">
            <v>169220</v>
          </cell>
          <cell r="R188">
            <v>171022</v>
          </cell>
          <cell r="S188">
            <v>172580</v>
          </cell>
          <cell r="T188">
            <v>173832</v>
          </cell>
          <cell r="U188">
            <v>174835</v>
          </cell>
          <cell r="V188">
            <v>175660</v>
          </cell>
          <cell r="W188">
            <v>176421</v>
          </cell>
          <cell r="X188">
            <v>177206</v>
          </cell>
          <cell r="Y188">
            <v>178015</v>
          </cell>
        </row>
        <row r="189">
          <cell r="B189" t="str">
            <v>MF</v>
          </cell>
          <cell r="C189" t="str">
            <v>MAF</v>
          </cell>
          <cell r="D189" t="str">
            <v>Not Developing</v>
          </cell>
          <cell r="E189" t="str">
            <v>North Central America</v>
          </cell>
          <cell r="F189" t="str">
            <v>HIC</v>
          </cell>
          <cell r="G189" t="str">
            <v>Non LDC</v>
          </cell>
          <cell r="H189" t="str">
            <v>Not Fragile</v>
          </cell>
          <cell r="I189">
            <v>28384</v>
          </cell>
          <cell r="J189">
            <v>27782</v>
          </cell>
          <cell r="K189">
            <v>27450</v>
          </cell>
          <cell r="L189">
            <v>27363</v>
          </cell>
          <cell r="M189">
            <v>27514</v>
          </cell>
          <cell r="N189">
            <v>27906</v>
          </cell>
          <cell r="O189">
            <v>28414</v>
          </cell>
          <cell r="P189">
            <v>28905</v>
          </cell>
          <cell r="Q189">
            <v>29376</v>
          </cell>
          <cell r="R189">
            <v>29820</v>
          </cell>
          <cell r="S189">
            <v>30235</v>
          </cell>
          <cell r="T189">
            <v>30615</v>
          </cell>
          <cell r="U189">
            <v>30959</v>
          </cell>
          <cell r="V189">
            <v>31264</v>
          </cell>
          <cell r="W189">
            <v>31530</v>
          </cell>
          <cell r="X189">
            <v>31754</v>
          </cell>
          <cell r="Y189">
            <v>31949</v>
          </cell>
        </row>
        <row r="190">
          <cell r="B190" t="str">
            <v>VC</v>
          </cell>
          <cell r="C190" t="str">
            <v>VCT</v>
          </cell>
          <cell r="D190" t="str">
            <v>Developing Country</v>
          </cell>
          <cell r="E190" t="str">
            <v>North Central America</v>
          </cell>
          <cell r="F190" t="str">
            <v>UMIC</v>
          </cell>
          <cell r="G190" t="str">
            <v>Non LDC</v>
          </cell>
          <cell r="H190" t="str">
            <v>Not Fragile</v>
          </cell>
          <cell r="I190">
            <v>107898</v>
          </cell>
          <cell r="J190">
            <v>107988</v>
          </cell>
          <cell r="K190">
            <v>108146</v>
          </cell>
          <cell r="L190">
            <v>108350</v>
          </cell>
          <cell r="M190">
            <v>108559</v>
          </cell>
          <cell r="N190">
            <v>108744</v>
          </cell>
          <cell r="O190">
            <v>108907</v>
          </cell>
          <cell r="P190">
            <v>109047</v>
          </cell>
          <cell r="Q190">
            <v>109165</v>
          </cell>
          <cell r="R190">
            <v>109253</v>
          </cell>
          <cell r="S190">
            <v>109315</v>
          </cell>
          <cell r="T190">
            <v>109341</v>
          </cell>
          <cell r="U190">
            <v>109328</v>
          </cell>
          <cell r="V190">
            <v>109320</v>
          </cell>
          <cell r="W190">
            <v>109357</v>
          </cell>
          <cell r="X190">
            <v>109455</v>
          </cell>
          <cell r="Y190">
            <v>109643</v>
          </cell>
        </row>
        <row r="191">
          <cell r="B191" t="str">
            <v>SD</v>
          </cell>
          <cell r="C191" t="str">
            <v>SDN</v>
          </cell>
          <cell r="D191" t="str">
            <v>Developing Country</v>
          </cell>
          <cell r="E191" t="str">
            <v>South of Sahara</v>
          </cell>
          <cell r="F191" t="str">
            <v>LMIC</v>
          </cell>
          <cell r="G191" t="str">
            <v>LDC</v>
          </cell>
          <cell r="H191" t="str">
            <v>Extremely fragile</v>
          </cell>
          <cell r="I191">
            <v>27250535</v>
          </cell>
          <cell r="J191">
            <v>27945005</v>
          </cell>
          <cell r="K191">
            <v>28679565</v>
          </cell>
          <cell r="L191">
            <v>29435944</v>
          </cell>
          <cell r="M191">
            <v>30186341</v>
          </cell>
          <cell r="N191">
            <v>30911914</v>
          </cell>
          <cell r="O191">
            <v>31607064</v>
          </cell>
          <cell r="P191">
            <v>32282526</v>
          </cell>
          <cell r="Q191">
            <v>32955496</v>
          </cell>
          <cell r="R191">
            <v>33650619</v>
          </cell>
          <cell r="S191">
            <v>34385963</v>
          </cell>
          <cell r="T191">
            <v>35167314</v>
          </cell>
          <cell r="U191">
            <v>35990192</v>
          </cell>
          <cell r="V191">
            <v>36849918</v>
          </cell>
          <cell r="W191">
            <v>37737913</v>
          </cell>
          <cell r="X191">
            <v>38647803</v>
          </cell>
          <cell r="Y191">
            <v>39578828</v>
          </cell>
        </row>
        <row r="192">
          <cell r="B192" t="str">
            <v>SR</v>
          </cell>
          <cell r="C192" t="str">
            <v>SUR</v>
          </cell>
          <cell r="D192" t="str">
            <v>Developing Country</v>
          </cell>
          <cell r="E192" t="str">
            <v>South America</v>
          </cell>
          <cell r="F192" t="str">
            <v>UMIC</v>
          </cell>
          <cell r="G192" t="str">
            <v>Non LDC</v>
          </cell>
          <cell r="H192" t="str">
            <v>Not Fragile</v>
          </cell>
          <cell r="I192">
            <v>472390</v>
          </cell>
          <cell r="J192">
            <v>477740</v>
          </cell>
          <cell r="K192">
            <v>483044</v>
          </cell>
          <cell r="L192">
            <v>488332</v>
          </cell>
          <cell r="M192">
            <v>493630</v>
          </cell>
          <cell r="N192">
            <v>498946</v>
          </cell>
          <cell r="O192">
            <v>504307</v>
          </cell>
          <cell r="P192">
            <v>509705</v>
          </cell>
          <cell r="Q192">
            <v>515148</v>
          </cell>
          <cell r="R192">
            <v>520619</v>
          </cell>
          <cell r="S192">
            <v>526103</v>
          </cell>
          <cell r="T192">
            <v>531589</v>
          </cell>
          <cell r="U192">
            <v>537077</v>
          </cell>
          <cell r="V192">
            <v>542540</v>
          </cell>
          <cell r="W192">
            <v>547928</v>
          </cell>
          <cell r="X192">
            <v>553208</v>
          </cell>
          <cell r="Y192">
            <v>558368</v>
          </cell>
        </row>
        <row r="193">
          <cell r="B193" t="str">
            <v>SZ</v>
          </cell>
          <cell r="C193" t="str">
            <v>SWZ</v>
          </cell>
          <cell r="D193" t="str">
            <v>Developing Country</v>
          </cell>
          <cell r="E193" t="str">
            <v>South of Sahara</v>
          </cell>
          <cell r="F193" t="str">
            <v>LMIC</v>
          </cell>
          <cell r="G193" t="str">
            <v>Non LDC</v>
          </cell>
          <cell r="H193" t="str">
            <v>Fragile</v>
          </cell>
          <cell r="I193">
            <v>1061468</v>
          </cell>
          <cell r="J193">
            <v>1072927</v>
          </cell>
          <cell r="K193">
            <v>1080930</v>
          </cell>
          <cell r="L193">
            <v>1087392</v>
          </cell>
          <cell r="M193">
            <v>1095053</v>
          </cell>
          <cell r="N193">
            <v>1105873</v>
          </cell>
          <cell r="O193">
            <v>1120514</v>
          </cell>
          <cell r="P193">
            <v>1138434</v>
          </cell>
          <cell r="Q193">
            <v>1158897</v>
          </cell>
          <cell r="R193">
            <v>1180675</v>
          </cell>
          <cell r="S193">
            <v>1202843</v>
          </cell>
          <cell r="T193">
            <v>1225258</v>
          </cell>
          <cell r="U193">
            <v>1248158</v>
          </cell>
          <cell r="V193">
            <v>1271456</v>
          </cell>
          <cell r="W193">
            <v>1295097</v>
          </cell>
          <cell r="X193">
            <v>1319011</v>
          </cell>
          <cell r="Y193">
            <v>1343098</v>
          </cell>
        </row>
        <row r="194">
          <cell r="B194" t="str">
            <v>SE</v>
          </cell>
          <cell r="C194" t="str">
            <v>SWE</v>
          </cell>
          <cell r="D194" t="str">
            <v>Not Developing</v>
          </cell>
          <cell r="E194" t="str">
            <v>Europe</v>
          </cell>
          <cell r="F194" t="str">
            <v>HIC</v>
          </cell>
          <cell r="G194" t="str">
            <v>Non LDC</v>
          </cell>
          <cell r="H194" t="str">
            <v>Not Fragile</v>
          </cell>
          <cell r="I194">
            <v>8872109</v>
          </cell>
          <cell r="J194">
            <v>8895960</v>
          </cell>
          <cell r="K194">
            <v>8924958</v>
          </cell>
          <cell r="L194">
            <v>8958229</v>
          </cell>
          <cell r="M194">
            <v>8993531</v>
          </cell>
          <cell r="N194">
            <v>9029572</v>
          </cell>
          <cell r="O194">
            <v>9080505</v>
          </cell>
          <cell r="P194">
            <v>9148092</v>
          </cell>
          <cell r="Q194">
            <v>9219637</v>
          </cell>
          <cell r="R194">
            <v>9298515</v>
          </cell>
          <cell r="S194">
            <v>9378126</v>
          </cell>
          <cell r="T194">
            <v>9449213</v>
          </cell>
          <cell r="U194">
            <v>9519374</v>
          </cell>
          <cell r="V194">
            <v>9600379</v>
          </cell>
          <cell r="W194">
            <v>9696110</v>
          </cell>
          <cell r="X194">
            <v>9799186</v>
          </cell>
          <cell r="Y194">
            <v>9903122</v>
          </cell>
        </row>
        <row r="195">
          <cell r="B195" t="str">
            <v>CH</v>
          </cell>
          <cell r="C195" t="str">
            <v>CHE</v>
          </cell>
          <cell r="D195" t="str">
            <v>Not Developing</v>
          </cell>
          <cell r="E195" t="str">
            <v>Europe</v>
          </cell>
          <cell r="F195" t="str">
            <v>HIC</v>
          </cell>
          <cell r="G195" t="str">
            <v>Non LDC</v>
          </cell>
          <cell r="H195" t="str">
            <v>Not Fragile</v>
          </cell>
          <cell r="I195">
            <v>7184250</v>
          </cell>
          <cell r="J195">
            <v>7229854</v>
          </cell>
          <cell r="K195">
            <v>7284753</v>
          </cell>
          <cell r="L195">
            <v>7339001</v>
          </cell>
          <cell r="M195">
            <v>7389625</v>
          </cell>
          <cell r="N195">
            <v>7437115</v>
          </cell>
          <cell r="O195">
            <v>7483934</v>
          </cell>
          <cell r="P195">
            <v>7551117</v>
          </cell>
          <cell r="Q195">
            <v>7647675</v>
          </cell>
          <cell r="R195">
            <v>7743831</v>
          </cell>
          <cell r="S195">
            <v>7824909</v>
          </cell>
          <cell r="T195">
            <v>7912398</v>
          </cell>
          <cell r="U195">
            <v>7996861</v>
          </cell>
          <cell r="V195">
            <v>8089346</v>
          </cell>
          <cell r="W195">
            <v>8188649</v>
          </cell>
          <cell r="X195">
            <v>8282396</v>
          </cell>
          <cell r="Y195">
            <v>8372098</v>
          </cell>
        </row>
        <row r="196">
          <cell r="B196" t="str">
            <v>SY</v>
          </cell>
          <cell r="C196" t="str">
            <v>SYR</v>
          </cell>
          <cell r="D196" t="str">
            <v>Developing Country</v>
          </cell>
          <cell r="E196" t="str">
            <v>Middle East</v>
          </cell>
          <cell r="F196" t="str">
            <v>LMIC</v>
          </cell>
          <cell r="G196" t="str">
            <v>Non LDC</v>
          </cell>
          <cell r="H196" t="str">
            <v>Extremely fragile</v>
          </cell>
          <cell r="I196">
            <v>16410848</v>
          </cell>
          <cell r="J196">
            <v>16766899</v>
          </cell>
          <cell r="K196">
            <v>17087901</v>
          </cell>
          <cell r="L196">
            <v>17415266</v>
          </cell>
          <cell r="M196">
            <v>17806638</v>
          </cell>
          <cell r="N196">
            <v>18294611</v>
          </cell>
          <cell r="O196">
            <v>18914977</v>
          </cell>
          <cell r="P196">
            <v>19632806</v>
          </cell>
          <cell r="Q196">
            <v>20325443</v>
          </cell>
          <cell r="R196">
            <v>20824893</v>
          </cell>
          <cell r="S196">
            <v>21018834</v>
          </cell>
          <cell r="T196">
            <v>20863993</v>
          </cell>
          <cell r="U196">
            <v>20420701</v>
          </cell>
          <cell r="V196">
            <v>19809141</v>
          </cell>
          <cell r="W196">
            <v>19203090</v>
          </cell>
          <cell r="X196">
            <v>18734987</v>
          </cell>
          <cell r="Y196">
            <v>18430453</v>
          </cell>
        </row>
        <row r="197">
          <cell r="B197" t="str">
            <v>TJ</v>
          </cell>
          <cell r="C197" t="str">
            <v>TJK</v>
          </cell>
          <cell r="D197" t="str">
            <v>Developing Country</v>
          </cell>
          <cell r="E197" t="str">
            <v>South Central Asia</v>
          </cell>
          <cell r="F197" t="str">
            <v>LMIC</v>
          </cell>
          <cell r="G197" t="str">
            <v>Non LDC</v>
          </cell>
          <cell r="H197" t="str">
            <v>Fragile</v>
          </cell>
          <cell r="I197">
            <v>6216205</v>
          </cell>
          <cell r="J197">
            <v>6327125</v>
          </cell>
          <cell r="K197">
            <v>6447688</v>
          </cell>
          <cell r="L197">
            <v>6576877</v>
          </cell>
          <cell r="M197">
            <v>6712841</v>
          </cell>
          <cell r="N197">
            <v>6854176</v>
          </cell>
          <cell r="O197">
            <v>7000557</v>
          </cell>
          <cell r="P197">
            <v>7152385</v>
          </cell>
          <cell r="Q197">
            <v>7309728</v>
          </cell>
          <cell r="R197">
            <v>7472819</v>
          </cell>
          <cell r="S197">
            <v>7641630</v>
          </cell>
          <cell r="T197">
            <v>7815949</v>
          </cell>
          <cell r="U197">
            <v>7995062</v>
          </cell>
          <cell r="V197">
            <v>8177809</v>
          </cell>
          <cell r="W197">
            <v>8362745</v>
          </cell>
          <cell r="X197">
            <v>8548651</v>
          </cell>
          <cell r="Y197">
            <v>8734951</v>
          </cell>
        </row>
        <row r="198">
          <cell r="B198" t="str">
            <v>TZ</v>
          </cell>
          <cell r="C198" t="str">
            <v>TZA</v>
          </cell>
          <cell r="D198" t="str">
            <v>Developing Country</v>
          </cell>
          <cell r="E198" t="str">
            <v>South of Sahara</v>
          </cell>
          <cell r="F198" t="str">
            <v>LIC</v>
          </cell>
          <cell r="G198" t="str">
            <v>LDC</v>
          </cell>
          <cell r="H198" t="str">
            <v>Fragile</v>
          </cell>
          <cell r="I198">
            <v>34178042</v>
          </cell>
          <cell r="J198">
            <v>35117019</v>
          </cell>
          <cell r="K198">
            <v>36105808</v>
          </cell>
          <cell r="L198">
            <v>37149072</v>
          </cell>
          <cell r="M198">
            <v>38249984</v>
          </cell>
          <cell r="N198">
            <v>39410545</v>
          </cell>
          <cell r="O198">
            <v>40634948</v>
          </cell>
          <cell r="P198">
            <v>41923715</v>
          </cell>
          <cell r="Q198">
            <v>43270144</v>
          </cell>
          <cell r="R198">
            <v>44664231</v>
          </cell>
          <cell r="S198">
            <v>46098591</v>
          </cell>
          <cell r="T198">
            <v>47570902</v>
          </cell>
          <cell r="U198">
            <v>49082997</v>
          </cell>
          <cell r="V198">
            <v>50636595</v>
          </cell>
          <cell r="W198">
            <v>52234869</v>
          </cell>
          <cell r="X198">
            <v>53879957</v>
          </cell>
          <cell r="Y198">
            <v>55572201</v>
          </cell>
        </row>
        <row r="199">
          <cell r="B199" t="str">
            <v>TH</v>
          </cell>
          <cell r="C199" t="str">
            <v>THA</v>
          </cell>
          <cell r="D199" t="str">
            <v>Developing Country</v>
          </cell>
          <cell r="E199" t="str">
            <v>East Asia</v>
          </cell>
          <cell r="F199" t="str">
            <v>UMIC</v>
          </cell>
          <cell r="G199" t="str">
            <v>Non LDC</v>
          </cell>
          <cell r="H199" t="str">
            <v>Not Fragile</v>
          </cell>
          <cell r="I199">
            <v>62958021</v>
          </cell>
          <cell r="J199">
            <v>63543322</v>
          </cell>
          <cell r="K199">
            <v>64073164</v>
          </cell>
          <cell r="L199">
            <v>64554952</v>
          </cell>
          <cell r="M199">
            <v>65002231</v>
          </cell>
          <cell r="N199">
            <v>65425470</v>
          </cell>
          <cell r="O199">
            <v>65824164</v>
          </cell>
          <cell r="P199">
            <v>66195615</v>
          </cell>
          <cell r="Q199">
            <v>66545760</v>
          </cell>
          <cell r="R199">
            <v>66881867</v>
          </cell>
          <cell r="S199">
            <v>67208808</v>
          </cell>
          <cell r="T199">
            <v>67530130</v>
          </cell>
          <cell r="U199">
            <v>67843979</v>
          </cell>
          <cell r="V199">
            <v>68143065</v>
          </cell>
          <cell r="W199">
            <v>68416772</v>
          </cell>
          <cell r="X199">
            <v>68657600</v>
          </cell>
          <cell r="Y199">
            <v>68863514</v>
          </cell>
        </row>
        <row r="200">
          <cell r="B200" t="str">
            <v>TL</v>
          </cell>
          <cell r="C200" t="str">
            <v>TLS</v>
          </cell>
          <cell r="D200" t="str">
            <v>Developing Country</v>
          </cell>
          <cell r="E200" t="str">
            <v>East Asia</v>
          </cell>
          <cell r="F200" t="str">
            <v>LMIC</v>
          </cell>
          <cell r="G200" t="str">
            <v>LDC</v>
          </cell>
          <cell r="H200" t="str">
            <v>Fragile</v>
          </cell>
          <cell r="I200">
            <v>871607</v>
          </cell>
          <cell r="J200">
            <v>892531</v>
          </cell>
          <cell r="K200">
            <v>923825</v>
          </cell>
          <cell r="L200">
            <v>960852</v>
          </cell>
          <cell r="M200">
            <v>996698</v>
          </cell>
          <cell r="N200">
            <v>1026484</v>
          </cell>
          <cell r="O200">
            <v>1048621</v>
          </cell>
          <cell r="P200">
            <v>1064973</v>
          </cell>
          <cell r="Q200">
            <v>1078110</v>
          </cell>
          <cell r="R200">
            <v>1092021</v>
          </cell>
          <cell r="S200">
            <v>1109591</v>
          </cell>
          <cell r="T200">
            <v>1131523</v>
          </cell>
          <cell r="U200">
            <v>1156760</v>
          </cell>
          <cell r="V200">
            <v>1184366</v>
          </cell>
          <cell r="W200">
            <v>1212814</v>
          </cell>
          <cell r="X200">
            <v>1240977</v>
          </cell>
          <cell r="Y200">
            <v>1268671</v>
          </cell>
        </row>
        <row r="201">
          <cell r="B201" t="str">
            <v>TG</v>
          </cell>
          <cell r="C201" t="str">
            <v>TGO</v>
          </cell>
          <cell r="D201" t="str">
            <v>Developing Country</v>
          </cell>
          <cell r="E201" t="str">
            <v>South of Sahara</v>
          </cell>
          <cell r="F201" t="str">
            <v>LIC</v>
          </cell>
          <cell r="G201" t="str">
            <v>LDC</v>
          </cell>
          <cell r="H201" t="str">
            <v>Not Fragile</v>
          </cell>
          <cell r="I201">
            <v>4970367</v>
          </cell>
          <cell r="J201">
            <v>5111770</v>
          </cell>
          <cell r="K201">
            <v>5251472</v>
          </cell>
          <cell r="L201">
            <v>5391401</v>
          </cell>
          <cell r="M201">
            <v>5534598</v>
          </cell>
          <cell r="N201">
            <v>5683268</v>
          </cell>
          <cell r="O201">
            <v>5837792</v>
          </cell>
          <cell r="P201">
            <v>5997385</v>
          </cell>
          <cell r="Q201">
            <v>6161796</v>
          </cell>
          <cell r="R201">
            <v>6330472</v>
          </cell>
          <cell r="S201">
            <v>6502952</v>
          </cell>
          <cell r="T201">
            <v>6679282</v>
          </cell>
          <cell r="U201">
            <v>6859482</v>
          </cell>
          <cell r="V201">
            <v>7042948</v>
          </cell>
          <cell r="W201">
            <v>7228915</v>
          </cell>
          <cell r="X201">
            <v>7416802</v>
          </cell>
          <cell r="Y201">
            <v>7606374</v>
          </cell>
        </row>
        <row r="202">
          <cell r="B202" t="str">
            <v>TO</v>
          </cell>
          <cell r="C202" t="str">
            <v>TON</v>
          </cell>
          <cell r="D202" t="str">
            <v>Developing Country</v>
          </cell>
          <cell r="E202" t="str">
            <v>Oceania</v>
          </cell>
          <cell r="F202" t="str">
            <v>UMIC</v>
          </cell>
          <cell r="G202" t="str">
            <v>Non LDC</v>
          </cell>
          <cell r="H202" t="str">
            <v>Not Fragile</v>
          </cell>
          <cell r="I202">
            <v>98082</v>
          </cell>
          <cell r="J202">
            <v>98611</v>
          </cell>
          <cell r="K202">
            <v>99184</v>
          </cell>
          <cell r="L202">
            <v>99789</v>
          </cell>
          <cell r="M202">
            <v>100406</v>
          </cell>
          <cell r="N202">
            <v>101041</v>
          </cell>
          <cell r="O202">
            <v>101689</v>
          </cell>
          <cell r="P202">
            <v>102357</v>
          </cell>
          <cell r="Q202">
            <v>103005</v>
          </cell>
          <cell r="R202">
            <v>103604</v>
          </cell>
          <cell r="S202">
            <v>104137</v>
          </cell>
          <cell r="T202">
            <v>104577</v>
          </cell>
          <cell r="U202">
            <v>104951</v>
          </cell>
          <cell r="V202">
            <v>105328</v>
          </cell>
          <cell r="W202">
            <v>105782</v>
          </cell>
          <cell r="X202">
            <v>106364</v>
          </cell>
          <cell r="Y202">
            <v>107122</v>
          </cell>
        </row>
        <row r="203">
          <cell r="B203" t="str">
            <v>TT</v>
          </cell>
          <cell r="C203" t="str">
            <v>TTO</v>
          </cell>
          <cell r="D203" t="str">
            <v>Not Developing</v>
          </cell>
          <cell r="E203" t="str">
            <v>North Central America</v>
          </cell>
          <cell r="F203" t="str">
            <v>HIC</v>
          </cell>
          <cell r="G203" t="str">
            <v>Non LDC</v>
          </cell>
          <cell r="H203" t="str">
            <v>Not Fragile</v>
          </cell>
          <cell r="I203">
            <v>1267984</v>
          </cell>
          <cell r="J203">
            <v>1272380</v>
          </cell>
          <cell r="K203">
            <v>1277837</v>
          </cell>
          <cell r="L203">
            <v>1284052</v>
          </cell>
          <cell r="M203">
            <v>1290535</v>
          </cell>
          <cell r="N203">
            <v>1296934</v>
          </cell>
          <cell r="O203">
            <v>1303144</v>
          </cell>
          <cell r="P203">
            <v>1309260</v>
          </cell>
          <cell r="Q203">
            <v>1315372</v>
          </cell>
          <cell r="R203">
            <v>1321618</v>
          </cell>
          <cell r="S203">
            <v>1328100</v>
          </cell>
          <cell r="T203">
            <v>1334788</v>
          </cell>
          <cell r="U203">
            <v>1341588</v>
          </cell>
          <cell r="V203">
            <v>1348248</v>
          </cell>
          <cell r="W203">
            <v>1354493</v>
          </cell>
          <cell r="X203">
            <v>1360092</v>
          </cell>
          <cell r="Y203">
            <v>1364962</v>
          </cell>
        </row>
        <row r="204">
          <cell r="B204" t="str">
            <v>TN</v>
          </cell>
          <cell r="C204" t="str">
            <v>TUN</v>
          </cell>
          <cell r="D204" t="str">
            <v>Developing Country</v>
          </cell>
          <cell r="E204" t="str">
            <v>North of Sahara</v>
          </cell>
          <cell r="F204" t="str">
            <v>LMIC</v>
          </cell>
          <cell r="G204" t="str">
            <v>Non LDC</v>
          </cell>
          <cell r="H204" t="str">
            <v>Not Fragile</v>
          </cell>
          <cell r="I204">
            <v>9699197</v>
          </cell>
          <cell r="J204">
            <v>9785701</v>
          </cell>
          <cell r="K204">
            <v>9864326</v>
          </cell>
          <cell r="L204">
            <v>9939678</v>
          </cell>
          <cell r="M204">
            <v>10017601</v>
          </cell>
          <cell r="N204">
            <v>10102482</v>
          </cell>
          <cell r="O204">
            <v>10196136</v>
          </cell>
          <cell r="P204">
            <v>10298087</v>
          </cell>
          <cell r="Q204">
            <v>10407336</v>
          </cell>
          <cell r="R204">
            <v>10521834</v>
          </cell>
          <cell r="S204">
            <v>10639931</v>
          </cell>
          <cell r="T204">
            <v>10761467</v>
          </cell>
          <cell r="U204">
            <v>10886668</v>
          </cell>
          <cell r="V204">
            <v>11014558</v>
          </cell>
          <cell r="W204">
            <v>11143908</v>
          </cell>
          <cell r="X204">
            <v>11273661</v>
          </cell>
          <cell r="Y204">
            <v>11403248</v>
          </cell>
        </row>
        <row r="205">
          <cell r="B205" t="str">
            <v>TR</v>
          </cell>
          <cell r="C205" t="str">
            <v>TUR</v>
          </cell>
          <cell r="D205" t="str">
            <v>Developing Country</v>
          </cell>
          <cell r="E205" t="str">
            <v>Europe</v>
          </cell>
          <cell r="F205" t="str">
            <v>UMIC</v>
          </cell>
          <cell r="G205" t="str">
            <v>Non LDC</v>
          </cell>
          <cell r="H205" t="str">
            <v>Not Fragile</v>
          </cell>
          <cell r="I205">
            <v>63240121</v>
          </cell>
          <cell r="J205">
            <v>64191474</v>
          </cell>
          <cell r="K205">
            <v>65143054</v>
          </cell>
          <cell r="L205">
            <v>66085803</v>
          </cell>
          <cell r="M205">
            <v>67007855</v>
          </cell>
          <cell r="N205">
            <v>67903406</v>
          </cell>
          <cell r="O205">
            <v>68763405</v>
          </cell>
          <cell r="P205">
            <v>69597281</v>
          </cell>
          <cell r="Q205">
            <v>70440032</v>
          </cell>
          <cell r="R205">
            <v>71339185</v>
          </cell>
          <cell r="S205">
            <v>72326914</v>
          </cell>
          <cell r="T205">
            <v>73409455</v>
          </cell>
          <cell r="U205">
            <v>74569867</v>
          </cell>
          <cell r="V205">
            <v>75787333</v>
          </cell>
          <cell r="W205">
            <v>77030628</v>
          </cell>
          <cell r="X205">
            <v>78271472</v>
          </cell>
          <cell r="Y205">
            <v>79512426</v>
          </cell>
        </row>
        <row r="206">
          <cell r="B206" t="str">
            <v>TM</v>
          </cell>
          <cell r="C206" t="str">
            <v>TKM</v>
          </cell>
          <cell r="D206" t="str">
            <v>Developing Country</v>
          </cell>
          <cell r="E206" t="str">
            <v>South Central Asia</v>
          </cell>
          <cell r="F206" t="str">
            <v>UMIC</v>
          </cell>
          <cell r="G206" t="str">
            <v>Non LDC</v>
          </cell>
          <cell r="H206" t="str">
            <v>Not Fragile</v>
          </cell>
          <cell r="I206">
            <v>4516131</v>
          </cell>
          <cell r="J206">
            <v>4564080</v>
          </cell>
          <cell r="K206">
            <v>4610002</v>
          </cell>
          <cell r="L206">
            <v>4655741</v>
          </cell>
          <cell r="M206">
            <v>4703398</v>
          </cell>
          <cell r="N206">
            <v>4754641</v>
          </cell>
          <cell r="O206">
            <v>4810105</v>
          </cell>
          <cell r="P206">
            <v>4870137</v>
          </cell>
          <cell r="Q206">
            <v>4935762</v>
          </cell>
          <cell r="R206">
            <v>5007950</v>
          </cell>
          <cell r="S206">
            <v>5087210</v>
          </cell>
          <cell r="T206">
            <v>5174061</v>
          </cell>
          <cell r="U206">
            <v>5267839</v>
          </cell>
          <cell r="V206">
            <v>5366277</v>
          </cell>
          <cell r="W206">
            <v>5466241</v>
          </cell>
          <cell r="X206">
            <v>5565284</v>
          </cell>
          <cell r="Y206">
            <v>5662544</v>
          </cell>
        </row>
        <row r="207">
          <cell r="B207" t="str">
            <v>TC</v>
          </cell>
          <cell r="C207" t="str">
            <v>TCA</v>
          </cell>
          <cell r="D207" t="str">
            <v>Not Developing</v>
          </cell>
          <cell r="E207" t="str">
            <v>North Central America</v>
          </cell>
          <cell r="F207" t="str">
            <v>HIC</v>
          </cell>
          <cell r="G207" t="str">
            <v>Non LDC</v>
          </cell>
          <cell r="H207" t="str">
            <v>Not Fragile</v>
          </cell>
          <cell r="I207">
            <v>18873</v>
          </cell>
          <cell r="J207">
            <v>20185</v>
          </cell>
          <cell r="K207">
            <v>21742</v>
          </cell>
          <cell r="L207">
            <v>23410</v>
          </cell>
          <cell r="M207">
            <v>25028</v>
          </cell>
          <cell r="N207">
            <v>26448</v>
          </cell>
          <cell r="O207">
            <v>27642</v>
          </cell>
          <cell r="P207">
            <v>28640</v>
          </cell>
          <cell r="Q207">
            <v>29481</v>
          </cell>
          <cell r="R207">
            <v>30245</v>
          </cell>
          <cell r="S207">
            <v>30994</v>
          </cell>
          <cell r="T207">
            <v>31731</v>
          </cell>
          <cell r="U207">
            <v>32431</v>
          </cell>
          <cell r="V207">
            <v>33108</v>
          </cell>
          <cell r="W207">
            <v>33739</v>
          </cell>
          <cell r="X207">
            <v>34339</v>
          </cell>
          <cell r="Y207">
            <v>34900</v>
          </cell>
        </row>
        <row r="208">
          <cell r="B208" t="str">
            <v>TV</v>
          </cell>
          <cell r="C208" t="str">
            <v>TUV</v>
          </cell>
          <cell r="D208" t="str">
            <v>Developing Country</v>
          </cell>
          <cell r="E208" t="str">
            <v>Oceania</v>
          </cell>
          <cell r="F208" t="str">
            <v>UMIC</v>
          </cell>
          <cell r="G208" t="str">
            <v>LDC</v>
          </cell>
          <cell r="H208" t="str">
            <v>Not Fragile</v>
          </cell>
          <cell r="I208">
            <v>9420</v>
          </cell>
          <cell r="J208">
            <v>9512</v>
          </cell>
          <cell r="K208">
            <v>9635</v>
          </cell>
          <cell r="L208">
            <v>9767</v>
          </cell>
          <cell r="M208">
            <v>9894</v>
          </cell>
          <cell r="N208">
            <v>10027</v>
          </cell>
          <cell r="O208">
            <v>10137</v>
          </cell>
          <cell r="P208">
            <v>10243</v>
          </cell>
          <cell r="Q208">
            <v>10340</v>
          </cell>
          <cell r="R208">
            <v>10441</v>
          </cell>
          <cell r="S208">
            <v>10531</v>
          </cell>
          <cell r="T208">
            <v>10628</v>
          </cell>
          <cell r="U208">
            <v>10725</v>
          </cell>
          <cell r="V208">
            <v>10819</v>
          </cell>
          <cell r="W208">
            <v>10908</v>
          </cell>
          <cell r="X208">
            <v>11001</v>
          </cell>
          <cell r="Y208">
            <v>11097</v>
          </cell>
        </row>
        <row r="209">
          <cell r="B209" t="str">
            <v>UG</v>
          </cell>
          <cell r="C209" t="str">
            <v>UGA</v>
          </cell>
          <cell r="D209" t="str">
            <v>Developing Country</v>
          </cell>
          <cell r="E209" t="str">
            <v>South of Sahara</v>
          </cell>
          <cell r="F209" t="str">
            <v>LIC</v>
          </cell>
          <cell r="G209" t="str">
            <v>LDC</v>
          </cell>
          <cell r="H209" t="str">
            <v>Fragile</v>
          </cell>
          <cell r="I209">
            <v>24039274</v>
          </cell>
          <cell r="J209">
            <v>24854892</v>
          </cell>
          <cell r="K209">
            <v>25718048</v>
          </cell>
          <cell r="L209">
            <v>26624820</v>
          </cell>
          <cell r="M209">
            <v>27568436</v>
          </cell>
          <cell r="N209">
            <v>28543940</v>
          </cell>
          <cell r="O209">
            <v>29550662</v>
          </cell>
          <cell r="P209">
            <v>30590487</v>
          </cell>
          <cell r="Q209">
            <v>31663896</v>
          </cell>
          <cell r="R209">
            <v>32771895</v>
          </cell>
          <cell r="S209">
            <v>33915133</v>
          </cell>
          <cell r="T209">
            <v>35093648</v>
          </cell>
          <cell r="U209">
            <v>36306796</v>
          </cell>
          <cell r="V209">
            <v>37553726</v>
          </cell>
          <cell r="W209">
            <v>38833338</v>
          </cell>
          <cell r="X209">
            <v>40144870</v>
          </cell>
          <cell r="Y209">
            <v>41487965</v>
          </cell>
        </row>
        <row r="210">
          <cell r="B210" t="str">
            <v>UA</v>
          </cell>
          <cell r="C210" t="str">
            <v>UKR</v>
          </cell>
          <cell r="D210" t="str">
            <v>Developing Country</v>
          </cell>
          <cell r="E210" t="str">
            <v>Europe</v>
          </cell>
          <cell r="F210" t="str">
            <v>LMIC</v>
          </cell>
          <cell r="G210" t="str">
            <v>Non LDC</v>
          </cell>
          <cell r="H210" t="str">
            <v>Not Fragile</v>
          </cell>
          <cell r="I210">
            <v>49175848</v>
          </cell>
          <cell r="J210">
            <v>48683865</v>
          </cell>
          <cell r="K210">
            <v>48202500</v>
          </cell>
          <cell r="L210">
            <v>47812950</v>
          </cell>
          <cell r="M210">
            <v>47451600</v>
          </cell>
          <cell r="N210">
            <v>47105150</v>
          </cell>
          <cell r="O210">
            <v>46787750</v>
          </cell>
          <cell r="P210">
            <v>46509350</v>
          </cell>
          <cell r="Q210">
            <v>46258200</v>
          </cell>
          <cell r="R210">
            <v>46053300</v>
          </cell>
          <cell r="S210">
            <v>45870700</v>
          </cell>
          <cell r="T210">
            <v>45706100</v>
          </cell>
          <cell r="U210">
            <v>45593300</v>
          </cell>
          <cell r="V210">
            <v>45489600</v>
          </cell>
          <cell r="W210">
            <v>45271947</v>
          </cell>
          <cell r="X210">
            <v>45154029</v>
          </cell>
          <cell r="Y210">
            <v>45004645</v>
          </cell>
        </row>
        <row r="211">
          <cell r="B211" t="str">
            <v>AE</v>
          </cell>
          <cell r="C211" t="str">
            <v>ARE</v>
          </cell>
          <cell r="D211" t="str">
            <v>Not Developing</v>
          </cell>
          <cell r="E211" t="str">
            <v>Middle East</v>
          </cell>
          <cell r="F211" t="str">
            <v>HIC</v>
          </cell>
          <cell r="G211" t="str">
            <v>Non LDC</v>
          </cell>
          <cell r="H211" t="str">
            <v>Not Fragile</v>
          </cell>
          <cell r="I211">
            <v>3154925</v>
          </cell>
          <cell r="J211">
            <v>3326032</v>
          </cell>
          <cell r="K211">
            <v>3507232</v>
          </cell>
          <cell r="L211">
            <v>3741932</v>
          </cell>
          <cell r="M211">
            <v>4087931</v>
          </cell>
          <cell r="N211">
            <v>4579562</v>
          </cell>
          <cell r="O211">
            <v>5242032</v>
          </cell>
          <cell r="P211">
            <v>6044067</v>
          </cell>
          <cell r="Q211">
            <v>6894278</v>
          </cell>
          <cell r="R211">
            <v>7666393</v>
          </cell>
          <cell r="S211">
            <v>8270684</v>
          </cell>
          <cell r="T211">
            <v>8672475</v>
          </cell>
          <cell r="U211">
            <v>8900453</v>
          </cell>
          <cell r="V211">
            <v>9006263</v>
          </cell>
          <cell r="W211">
            <v>9070867</v>
          </cell>
          <cell r="X211">
            <v>9154302</v>
          </cell>
          <cell r="Y211">
            <v>9269612</v>
          </cell>
        </row>
        <row r="212">
          <cell r="B212" t="str">
            <v>GB</v>
          </cell>
          <cell r="C212" t="str">
            <v>GBR</v>
          </cell>
          <cell r="D212" t="str">
            <v>Not Developing</v>
          </cell>
          <cell r="E212" t="str">
            <v>Europe</v>
          </cell>
          <cell r="F212" t="str">
            <v>HIC</v>
          </cell>
          <cell r="G212" t="str">
            <v>Non LDC</v>
          </cell>
          <cell r="H212" t="str">
            <v>Not Fragile</v>
          </cell>
          <cell r="I212">
            <v>58892514</v>
          </cell>
          <cell r="J212">
            <v>59119673</v>
          </cell>
          <cell r="K212">
            <v>59370479</v>
          </cell>
          <cell r="L212">
            <v>59647577</v>
          </cell>
          <cell r="M212">
            <v>59987905</v>
          </cell>
          <cell r="N212">
            <v>60401206</v>
          </cell>
          <cell r="O212">
            <v>60846820</v>
          </cell>
          <cell r="P212">
            <v>61322463</v>
          </cell>
          <cell r="Q212">
            <v>61806995</v>
          </cell>
          <cell r="R212">
            <v>62276270</v>
          </cell>
          <cell r="S212">
            <v>62766365</v>
          </cell>
          <cell r="T212">
            <v>63258918</v>
          </cell>
          <cell r="U212">
            <v>63700300</v>
          </cell>
          <cell r="V212">
            <v>64128226</v>
          </cell>
          <cell r="W212">
            <v>64613160</v>
          </cell>
          <cell r="X212">
            <v>65128861</v>
          </cell>
          <cell r="Y212">
            <v>65637239</v>
          </cell>
        </row>
        <row r="213">
          <cell r="B213" t="str">
            <v>US</v>
          </cell>
          <cell r="C213" t="str">
            <v>USA</v>
          </cell>
          <cell r="D213" t="str">
            <v>Not Developing</v>
          </cell>
          <cell r="E213" t="str">
            <v>North Central America</v>
          </cell>
          <cell r="F213" t="str">
            <v>HIC</v>
          </cell>
          <cell r="G213" t="str">
            <v>Non LDC</v>
          </cell>
          <cell r="H213" t="str">
            <v>Not Fragile</v>
          </cell>
          <cell r="I213">
            <v>282162411</v>
          </cell>
          <cell r="J213">
            <v>284968955</v>
          </cell>
          <cell r="K213">
            <v>287625193</v>
          </cell>
          <cell r="L213">
            <v>290107933</v>
          </cell>
          <cell r="M213">
            <v>292805298</v>
          </cell>
          <cell r="N213">
            <v>295516599</v>
          </cell>
          <cell r="O213">
            <v>298379912</v>
          </cell>
          <cell r="P213">
            <v>301231207</v>
          </cell>
          <cell r="Q213">
            <v>304093966</v>
          </cell>
          <cell r="R213">
            <v>306771529</v>
          </cell>
          <cell r="S213">
            <v>309348193</v>
          </cell>
          <cell r="T213">
            <v>311663358</v>
          </cell>
          <cell r="U213">
            <v>313998379</v>
          </cell>
          <cell r="V213">
            <v>316204908</v>
          </cell>
          <cell r="W213">
            <v>318563456</v>
          </cell>
          <cell r="X213">
            <v>320896618</v>
          </cell>
          <cell r="Y213">
            <v>323127513</v>
          </cell>
        </row>
        <row r="214">
          <cell r="B214" t="str">
            <v>UY</v>
          </cell>
          <cell r="C214" t="str">
            <v>URY</v>
          </cell>
          <cell r="D214" t="str">
            <v>Developing Country</v>
          </cell>
          <cell r="E214" t="str">
            <v>South America</v>
          </cell>
          <cell r="F214" t="str">
            <v>HIC</v>
          </cell>
          <cell r="G214" t="str">
            <v>Non LDC</v>
          </cell>
          <cell r="H214" t="str">
            <v>Not Fragile</v>
          </cell>
          <cell r="I214">
            <v>3321245</v>
          </cell>
          <cell r="J214">
            <v>3327103</v>
          </cell>
          <cell r="K214">
            <v>3327773</v>
          </cell>
          <cell r="L214">
            <v>3325637</v>
          </cell>
          <cell r="M214">
            <v>3324096</v>
          </cell>
          <cell r="N214">
            <v>3325612</v>
          </cell>
          <cell r="O214">
            <v>3331043</v>
          </cell>
          <cell r="P214">
            <v>3339741</v>
          </cell>
          <cell r="Q214">
            <v>3350824</v>
          </cell>
          <cell r="R214">
            <v>3362755</v>
          </cell>
          <cell r="S214">
            <v>3374415</v>
          </cell>
          <cell r="T214">
            <v>3385624</v>
          </cell>
          <cell r="U214">
            <v>3396777</v>
          </cell>
          <cell r="V214">
            <v>3408005</v>
          </cell>
          <cell r="W214">
            <v>3419546</v>
          </cell>
          <cell r="X214">
            <v>3431552</v>
          </cell>
          <cell r="Y214">
            <v>3444006</v>
          </cell>
        </row>
        <row r="215">
          <cell r="B215" t="str">
            <v>UZ</v>
          </cell>
          <cell r="C215" t="str">
            <v>UZB</v>
          </cell>
          <cell r="D215" t="str">
            <v>Developing Country</v>
          </cell>
          <cell r="E215" t="str">
            <v>South Central Asia</v>
          </cell>
          <cell r="F215" t="str">
            <v>LMIC</v>
          </cell>
          <cell r="G215" t="str">
            <v>Non LDC</v>
          </cell>
          <cell r="H215" t="str">
            <v>Not Fragile</v>
          </cell>
          <cell r="I215">
            <v>24650400</v>
          </cell>
          <cell r="J215">
            <v>24964450</v>
          </cell>
          <cell r="K215">
            <v>25271850</v>
          </cell>
          <cell r="L215">
            <v>25567650</v>
          </cell>
          <cell r="M215">
            <v>25864350</v>
          </cell>
          <cell r="N215">
            <v>26167000</v>
          </cell>
          <cell r="O215">
            <v>26488250</v>
          </cell>
          <cell r="P215">
            <v>26868000</v>
          </cell>
          <cell r="Q215">
            <v>27302800</v>
          </cell>
          <cell r="R215">
            <v>27767400</v>
          </cell>
          <cell r="S215">
            <v>28562400</v>
          </cell>
          <cell r="T215">
            <v>29339400</v>
          </cell>
          <cell r="U215">
            <v>29774500</v>
          </cell>
          <cell r="V215">
            <v>30243200</v>
          </cell>
          <cell r="W215">
            <v>30757700</v>
          </cell>
          <cell r="X215">
            <v>31298900</v>
          </cell>
          <cell r="Y215">
            <v>31848200</v>
          </cell>
        </row>
        <row r="216">
          <cell r="B216" t="str">
            <v>VU</v>
          </cell>
          <cell r="C216" t="str">
            <v>VUT</v>
          </cell>
          <cell r="D216" t="str">
            <v>Developing Country</v>
          </cell>
          <cell r="E216" t="str">
            <v>Oceania</v>
          </cell>
          <cell r="F216" t="str">
            <v>LMIC</v>
          </cell>
          <cell r="G216" t="str">
            <v>LDC</v>
          </cell>
          <cell r="H216" t="str">
            <v>Not Fragile</v>
          </cell>
          <cell r="I216">
            <v>185063</v>
          </cell>
          <cell r="J216">
            <v>189290</v>
          </cell>
          <cell r="K216">
            <v>193956</v>
          </cell>
          <cell r="L216">
            <v>198964</v>
          </cell>
          <cell r="M216">
            <v>204143</v>
          </cell>
          <cell r="N216">
            <v>209370</v>
          </cell>
          <cell r="O216">
            <v>214634</v>
          </cell>
          <cell r="P216">
            <v>219953</v>
          </cell>
          <cell r="Q216">
            <v>225340</v>
          </cell>
          <cell r="R216">
            <v>230785</v>
          </cell>
          <cell r="S216">
            <v>236295</v>
          </cell>
          <cell r="T216">
            <v>241871</v>
          </cell>
          <cell r="U216">
            <v>247485</v>
          </cell>
          <cell r="V216">
            <v>253142</v>
          </cell>
          <cell r="W216">
            <v>258850</v>
          </cell>
          <cell r="X216">
            <v>264603</v>
          </cell>
          <cell r="Y216">
            <v>270402</v>
          </cell>
        </row>
        <row r="217">
          <cell r="B217" t="str">
            <v>VE</v>
          </cell>
          <cell r="C217" t="str">
            <v>VEN</v>
          </cell>
          <cell r="D217" t="str">
            <v>Developing Country</v>
          </cell>
          <cell r="E217" t="str">
            <v>South America</v>
          </cell>
          <cell r="F217" t="str">
            <v>UMIC</v>
          </cell>
          <cell r="G217" t="str">
            <v>Non LDC</v>
          </cell>
          <cell r="H217" t="str">
            <v>Fragile</v>
          </cell>
          <cell r="I217">
            <v>24488340</v>
          </cell>
          <cell r="J217">
            <v>24948476</v>
          </cell>
          <cell r="K217">
            <v>25408700</v>
          </cell>
          <cell r="L217">
            <v>25868523</v>
          </cell>
          <cell r="M217">
            <v>26327225</v>
          </cell>
          <cell r="N217">
            <v>26784161</v>
          </cell>
          <cell r="O217">
            <v>27239168</v>
          </cell>
          <cell r="P217">
            <v>27691965</v>
          </cell>
          <cell r="Q217">
            <v>28141701</v>
          </cell>
          <cell r="R217">
            <v>28587323</v>
          </cell>
          <cell r="S217">
            <v>29028033</v>
          </cell>
          <cell r="T217">
            <v>29463291</v>
          </cell>
          <cell r="U217">
            <v>29893080</v>
          </cell>
          <cell r="V217">
            <v>30317848</v>
          </cell>
          <cell r="W217">
            <v>30738378</v>
          </cell>
          <cell r="X217">
            <v>31155134</v>
          </cell>
          <cell r="Y217">
            <v>31568179</v>
          </cell>
        </row>
        <row r="218">
          <cell r="B218" t="str">
            <v>VN</v>
          </cell>
          <cell r="C218" t="str">
            <v>VNM</v>
          </cell>
          <cell r="D218" t="str">
            <v>Developing Country</v>
          </cell>
          <cell r="E218" t="str">
            <v>East Asia</v>
          </cell>
          <cell r="F218" t="str">
            <v>LMIC</v>
          </cell>
          <cell r="G218" t="str">
            <v>Non LDC</v>
          </cell>
          <cell r="H218" t="str">
            <v>Not Fragile</v>
          </cell>
          <cell r="I218">
            <v>77630900</v>
          </cell>
          <cell r="J218">
            <v>78620500</v>
          </cell>
          <cell r="K218">
            <v>79537700</v>
          </cell>
          <cell r="L218">
            <v>80467400</v>
          </cell>
          <cell r="M218">
            <v>81436400</v>
          </cell>
          <cell r="N218">
            <v>82392100</v>
          </cell>
          <cell r="O218">
            <v>83311200</v>
          </cell>
          <cell r="P218">
            <v>84218500</v>
          </cell>
          <cell r="Q218">
            <v>85118700</v>
          </cell>
          <cell r="R218">
            <v>86025000</v>
          </cell>
          <cell r="S218">
            <v>86932500</v>
          </cell>
          <cell r="T218">
            <v>87860300</v>
          </cell>
          <cell r="U218">
            <v>88809200</v>
          </cell>
          <cell r="V218">
            <v>89759500</v>
          </cell>
          <cell r="W218">
            <v>90728900</v>
          </cell>
          <cell r="X218">
            <v>91713300</v>
          </cell>
          <cell r="Y218">
            <v>92701100</v>
          </cell>
        </row>
        <row r="219">
          <cell r="B219" t="str">
            <v>VI</v>
          </cell>
          <cell r="C219" t="str">
            <v>VIR</v>
          </cell>
          <cell r="D219" t="str">
            <v>Not Developing</v>
          </cell>
          <cell r="E219" t="str">
            <v>North Central America</v>
          </cell>
          <cell r="F219" t="str">
            <v>HIC</v>
          </cell>
          <cell r="G219" t="str">
            <v>Non LDC</v>
          </cell>
          <cell r="H219" t="str">
            <v>Not Fragile</v>
          </cell>
          <cell r="I219">
            <v>108639</v>
          </cell>
          <cell r="J219">
            <v>108386</v>
          </cell>
          <cell r="K219">
            <v>108208</v>
          </cell>
          <cell r="L219">
            <v>108085</v>
          </cell>
          <cell r="M219">
            <v>107950</v>
          </cell>
          <cell r="N219">
            <v>107863</v>
          </cell>
          <cell r="O219">
            <v>107700</v>
          </cell>
          <cell r="P219">
            <v>107423</v>
          </cell>
          <cell r="Q219">
            <v>107091</v>
          </cell>
          <cell r="R219">
            <v>106707</v>
          </cell>
          <cell r="S219">
            <v>106267</v>
          </cell>
          <cell r="T219">
            <v>105784</v>
          </cell>
          <cell r="U219">
            <v>105275</v>
          </cell>
          <cell r="V219">
            <v>104737</v>
          </cell>
          <cell r="W219">
            <v>104170</v>
          </cell>
          <cell r="X219">
            <v>103574</v>
          </cell>
          <cell r="Y219">
            <v>102951</v>
          </cell>
        </row>
        <row r="220">
          <cell r="B220" t="str">
            <v>PS</v>
          </cell>
          <cell r="C220" t="str">
            <v>PSE</v>
          </cell>
          <cell r="D220" t="str">
            <v>Developing Country</v>
          </cell>
          <cell r="E220" t="str">
            <v>Middle East</v>
          </cell>
          <cell r="F220" t="str">
            <v>LMIC</v>
          </cell>
          <cell r="G220" t="str">
            <v>Non LDC</v>
          </cell>
          <cell r="H220" t="str">
            <v>Fragile</v>
          </cell>
          <cell r="I220">
            <v>2922153</v>
          </cell>
          <cell r="J220">
            <v>2997784</v>
          </cell>
          <cell r="K220">
            <v>3075373</v>
          </cell>
          <cell r="L220">
            <v>3154969</v>
          </cell>
          <cell r="M220">
            <v>3236626</v>
          </cell>
          <cell r="N220">
            <v>3320396</v>
          </cell>
          <cell r="O220">
            <v>3406334</v>
          </cell>
          <cell r="P220">
            <v>3494496</v>
          </cell>
          <cell r="Q220">
            <v>3596688</v>
          </cell>
          <cell r="R220">
            <v>3702218</v>
          </cell>
          <cell r="S220">
            <v>3811102</v>
          </cell>
          <cell r="T220">
            <v>3927051</v>
          </cell>
          <cell r="U220">
            <v>4046901</v>
          </cell>
          <cell r="V220">
            <v>4169506</v>
          </cell>
          <cell r="W220">
            <v>4294682</v>
          </cell>
          <cell r="X220">
            <v>4422143</v>
          </cell>
          <cell r="Y220">
            <v>4551566</v>
          </cell>
        </row>
        <row r="221">
          <cell r="B221" t="str">
            <v>YE</v>
          </cell>
          <cell r="C221" t="str">
            <v>YEM</v>
          </cell>
          <cell r="D221" t="str">
            <v>Developing Country</v>
          </cell>
          <cell r="E221" t="str">
            <v>Middle East</v>
          </cell>
          <cell r="F221" t="str">
            <v>LMIC</v>
          </cell>
          <cell r="G221" t="str">
            <v>LDC</v>
          </cell>
          <cell r="H221" t="str">
            <v>Extremely fragile</v>
          </cell>
          <cell r="I221">
            <v>17874725</v>
          </cell>
          <cell r="J221">
            <v>18390135</v>
          </cell>
          <cell r="K221">
            <v>18919179</v>
          </cell>
          <cell r="L221">
            <v>19462086</v>
          </cell>
          <cell r="M221">
            <v>20017068</v>
          </cell>
          <cell r="N221">
            <v>20582927</v>
          </cell>
          <cell r="O221">
            <v>21160534</v>
          </cell>
          <cell r="P221">
            <v>21751605</v>
          </cell>
          <cell r="Q221">
            <v>22356391</v>
          </cell>
          <cell r="R221">
            <v>22974929</v>
          </cell>
          <cell r="S221">
            <v>23606779</v>
          </cell>
          <cell r="T221">
            <v>24252206</v>
          </cell>
          <cell r="U221">
            <v>24909969</v>
          </cell>
          <cell r="V221">
            <v>25576322</v>
          </cell>
          <cell r="W221">
            <v>26246327</v>
          </cell>
          <cell r="X221">
            <v>26916207</v>
          </cell>
          <cell r="Y221">
            <v>27584213</v>
          </cell>
        </row>
        <row r="222">
          <cell r="B222" t="str">
            <v>ZM</v>
          </cell>
          <cell r="C222" t="str">
            <v>ZMB</v>
          </cell>
          <cell r="D222" t="str">
            <v>Developing Country</v>
          </cell>
          <cell r="E222" t="str">
            <v>South of Sahara</v>
          </cell>
          <cell r="F222" t="str">
            <v>LMIC</v>
          </cell>
          <cell r="G222" t="str">
            <v>LDC</v>
          </cell>
          <cell r="H222" t="str">
            <v>Fragile</v>
          </cell>
          <cell r="I222">
            <v>10531221</v>
          </cell>
          <cell r="J222">
            <v>10824125</v>
          </cell>
          <cell r="K222">
            <v>11120409</v>
          </cell>
          <cell r="L222">
            <v>11421984</v>
          </cell>
          <cell r="M222">
            <v>11731746</v>
          </cell>
          <cell r="N222">
            <v>12052156</v>
          </cell>
          <cell r="O222">
            <v>12383446</v>
          </cell>
          <cell r="P222">
            <v>12725974</v>
          </cell>
          <cell r="Q222">
            <v>13082517</v>
          </cell>
          <cell r="R222">
            <v>13456417</v>
          </cell>
          <cell r="S222">
            <v>13850033</v>
          </cell>
          <cell r="T222">
            <v>14264756</v>
          </cell>
          <cell r="U222">
            <v>14699937</v>
          </cell>
          <cell r="V222">
            <v>15153210</v>
          </cell>
          <cell r="W222">
            <v>15620974</v>
          </cell>
          <cell r="X222">
            <v>16100587</v>
          </cell>
          <cell r="Y222">
            <v>16591390</v>
          </cell>
        </row>
        <row r="223">
          <cell r="B223" t="str">
            <v>ZW</v>
          </cell>
          <cell r="C223" t="str">
            <v>ZWE</v>
          </cell>
          <cell r="D223" t="str">
            <v>Developing Country</v>
          </cell>
          <cell r="E223" t="str">
            <v>South of Sahara</v>
          </cell>
          <cell r="F223" t="str">
            <v>LIC</v>
          </cell>
          <cell r="G223" t="str">
            <v>Non LDC</v>
          </cell>
          <cell r="H223" t="str">
            <v>Fragile</v>
          </cell>
          <cell r="I223">
            <v>12222251</v>
          </cell>
          <cell r="J223">
            <v>12366165</v>
          </cell>
          <cell r="K223">
            <v>12500525</v>
          </cell>
          <cell r="L223">
            <v>12633897</v>
          </cell>
          <cell r="M223">
            <v>12777511</v>
          </cell>
          <cell r="N223">
            <v>12940032</v>
          </cell>
          <cell r="O223">
            <v>13124267</v>
          </cell>
          <cell r="P223">
            <v>13329909</v>
          </cell>
          <cell r="Q223">
            <v>13558469</v>
          </cell>
          <cell r="R223">
            <v>13810599</v>
          </cell>
          <cell r="S223">
            <v>14086317</v>
          </cell>
          <cell r="T223">
            <v>14386649</v>
          </cell>
          <cell r="U223">
            <v>14710826</v>
          </cell>
          <cell r="V223">
            <v>15054506</v>
          </cell>
          <cell r="W223">
            <v>15411675</v>
          </cell>
          <cell r="X223">
            <v>15777451</v>
          </cell>
          <cell r="Y223">
            <v>16150362</v>
          </cell>
        </row>
        <row r="224">
          <cell r="B224" t="e">
            <v>#N/A</v>
          </cell>
          <cell r="C224" t="str">
            <v>ARB</v>
          </cell>
          <cell r="D224" t="e">
            <v>#N/A</v>
          </cell>
          <cell r="E224" t="e">
            <v>#N/A</v>
          </cell>
          <cell r="F224" t="e">
            <v>#N/A</v>
          </cell>
          <cell r="G224" t="e">
            <v>#N/A</v>
          </cell>
          <cell r="H224" t="e">
            <v>#N/A</v>
          </cell>
          <cell r="I224">
            <v>283832016</v>
          </cell>
          <cell r="J224">
            <v>289850357</v>
          </cell>
          <cell r="K224">
            <v>296026575</v>
          </cell>
          <cell r="L224">
            <v>302434519</v>
          </cell>
          <cell r="M224">
            <v>309162029</v>
          </cell>
          <cell r="N224">
            <v>316264728</v>
          </cell>
          <cell r="O224">
            <v>323773264</v>
          </cell>
          <cell r="P224">
            <v>331653797</v>
          </cell>
          <cell r="Q224">
            <v>339825483</v>
          </cell>
          <cell r="R224">
            <v>348145094</v>
          </cell>
          <cell r="S224">
            <v>356508908</v>
          </cell>
          <cell r="T224">
            <v>364895878</v>
          </cell>
          <cell r="U224">
            <v>373306993</v>
          </cell>
          <cell r="V224">
            <v>381702086</v>
          </cell>
          <cell r="W224">
            <v>390043028</v>
          </cell>
          <cell r="X224">
            <v>398304960</v>
          </cell>
          <cell r="Y224">
            <v>406452690</v>
          </cell>
        </row>
        <row r="225">
          <cell r="B225" t="e">
            <v>#N/A</v>
          </cell>
          <cell r="C225" t="str">
            <v>CSS</v>
          </cell>
          <cell r="D225" t="e">
            <v>#N/A</v>
          </cell>
          <cell r="E225" t="e">
            <v>#N/A</v>
          </cell>
          <cell r="F225" t="e">
            <v>#N/A</v>
          </cell>
          <cell r="G225" t="e">
            <v>#N/A</v>
          </cell>
          <cell r="H225" t="e">
            <v>#N/A</v>
          </cell>
          <cell r="I225">
            <v>6530691</v>
          </cell>
          <cell r="J225">
            <v>6577216</v>
          </cell>
          <cell r="K225">
            <v>6623792</v>
          </cell>
          <cell r="L225">
            <v>6670276</v>
          </cell>
          <cell r="M225">
            <v>6716373</v>
          </cell>
          <cell r="N225">
            <v>6761932</v>
          </cell>
          <cell r="O225">
            <v>6806838</v>
          </cell>
          <cell r="P225">
            <v>6851221</v>
          </cell>
          <cell r="Q225">
            <v>6895315</v>
          </cell>
          <cell r="R225">
            <v>6939534</v>
          </cell>
          <cell r="S225">
            <v>6984096</v>
          </cell>
          <cell r="T225">
            <v>7029022</v>
          </cell>
          <cell r="U225">
            <v>7074129</v>
          </cell>
          <cell r="V225">
            <v>7118888</v>
          </cell>
          <cell r="W225">
            <v>7162679</v>
          </cell>
          <cell r="X225">
            <v>7204948</v>
          </cell>
          <cell r="Y225">
            <v>7245472</v>
          </cell>
        </row>
        <row r="226">
          <cell r="B226" t="e">
            <v>#N/A</v>
          </cell>
          <cell r="C226" t="str">
            <v>CEB</v>
          </cell>
          <cell r="D226" t="e">
            <v>#N/A</v>
          </cell>
          <cell r="E226" t="e">
            <v>#N/A</v>
          </cell>
          <cell r="F226" t="e">
            <v>#N/A</v>
          </cell>
          <cell r="G226" t="e">
            <v>#N/A</v>
          </cell>
          <cell r="H226" t="e">
            <v>#N/A</v>
          </cell>
          <cell r="I226">
            <v>108405522</v>
          </cell>
          <cell r="J226">
            <v>107800399</v>
          </cell>
          <cell r="K226">
            <v>107097577</v>
          </cell>
          <cell r="L226">
            <v>106760768</v>
          </cell>
          <cell r="M226">
            <v>106466116</v>
          </cell>
          <cell r="N226">
            <v>106173766</v>
          </cell>
          <cell r="O226">
            <v>105901322</v>
          </cell>
          <cell r="P226">
            <v>105504531</v>
          </cell>
          <cell r="Q226">
            <v>105126686</v>
          </cell>
          <cell r="R226">
            <v>104924372</v>
          </cell>
          <cell r="S226">
            <v>104543801</v>
          </cell>
          <cell r="T226">
            <v>104174038</v>
          </cell>
          <cell r="U226">
            <v>103935318</v>
          </cell>
          <cell r="V226">
            <v>103713726</v>
          </cell>
          <cell r="W226">
            <v>103496179</v>
          </cell>
          <cell r="X226">
            <v>103257751</v>
          </cell>
          <cell r="Y226">
            <v>102974082</v>
          </cell>
        </row>
        <row r="227">
          <cell r="B227" t="e">
            <v>#N/A</v>
          </cell>
          <cell r="C227" t="str">
            <v>EAR</v>
          </cell>
          <cell r="D227" t="e">
            <v>#N/A</v>
          </cell>
          <cell r="E227" t="e">
            <v>#N/A</v>
          </cell>
          <cell r="F227" t="e">
            <v>#N/A</v>
          </cell>
          <cell r="G227" t="e">
            <v>#N/A</v>
          </cell>
          <cell r="H227" t="e">
            <v>#N/A</v>
          </cell>
          <cell r="I227">
            <v>2473774746</v>
          </cell>
          <cell r="J227">
            <v>2517286127</v>
          </cell>
          <cell r="K227">
            <v>2560644470.8828726</v>
          </cell>
          <cell r="L227">
            <v>2603838624.8989267</v>
          </cell>
          <cell r="M227">
            <v>2647027405.9913721</v>
          </cell>
          <cell r="N227">
            <v>2690316623.2439656</v>
          </cell>
          <cell r="O227">
            <v>2733734510.4849863</v>
          </cell>
          <cell r="P227">
            <v>2777285768.9909286</v>
          </cell>
          <cell r="Q227">
            <v>2820959886.2955341</v>
          </cell>
          <cell r="R227">
            <v>2864730145.1102009</v>
          </cell>
          <cell r="S227">
            <v>2908808244.3622279</v>
          </cell>
          <cell r="T227">
            <v>2952873719.3578157</v>
          </cell>
          <cell r="U227">
            <v>2996573424.0772333</v>
          </cell>
          <cell r="V227">
            <v>3040240927.6100821</v>
          </cell>
          <cell r="W227">
            <v>3083836359.739162</v>
          </cell>
          <cell r="X227">
            <v>3127290268.6820292</v>
          </cell>
          <cell r="Y227">
            <v>3170542188</v>
          </cell>
        </row>
        <row r="228">
          <cell r="B228" t="e">
            <v>#N/A</v>
          </cell>
          <cell r="C228" t="str">
            <v>EAS</v>
          </cell>
          <cell r="D228" t="e">
            <v>#N/A</v>
          </cell>
          <cell r="E228" t="e">
            <v>#N/A</v>
          </cell>
          <cell r="F228" t="e">
            <v>#N/A</v>
          </cell>
          <cell r="G228" t="e">
            <v>#N/A</v>
          </cell>
          <cell r="H228" t="e">
            <v>#N/A</v>
          </cell>
          <cell r="I228">
            <v>2044496088</v>
          </cell>
          <cell r="J228">
            <v>2063002418</v>
          </cell>
          <cell r="K228">
            <v>2080534724</v>
          </cell>
          <cell r="L228">
            <v>2097265008</v>
          </cell>
          <cell r="M228">
            <v>2113465324</v>
          </cell>
          <cell r="N228">
            <v>2129445086</v>
          </cell>
          <cell r="O228">
            <v>2145245494</v>
          </cell>
          <cell r="P228">
            <v>2160431752</v>
          </cell>
          <cell r="Q228">
            <v>2175832008</v>
          </cell>
          <cell r="R228">
            <v>2190811045</v>
          </cell>
          <cell r="S228">
            <v>2205614879</v>
          </cell>
          <cell r="T228">
            <v>2220357890</v>
          </cell>
          <cell r="U228">
            <v>2235430359</v>
          </cell>
          <cell r="V228">
            <v>2250552199</v>
          </cell>
          <cell r="W228">
            <v>2265898057</v>
          </cell>
          <cell r="X228">
            <v>2281203360</v>
          </cell>
          <cell r="Y228">
            <v>2296786207</v>
          </cell>
        </row>
        <row r="229">
          <cell r="B229" t="e">
            <v>#N/A</v>
          </cell>
          <cell r="C229" t="str">
            <v>EAP</v>
          </cell>
          <cell r="D229" t="e">
            <v>#N/A</v>
          </cell>
          <cell r="E229" t="e">
            <v>#N/A</v>
          </cell>
          <cell r="F229" t="e">
            <v>#N/A</v>
          </cell>
          <cell r="G229" t="e">
            <v>#N/A</v>
          </cell>
          <cell r="H229" t="e">
            <v>#N/A</v>
          </cell>
          <cell r="I229">
            <v>1813301554</v>
          </cell>
          <cell r="J229">
            <v>1830514334</v>
          </cell>
          <cell r="K229">
            <v>1846954095</v>
          </cell>
          <cell r="L229">
            <v>1862791918</v>
          </cell>
          <cell r="M229">
            <v>1878255588</v>
          </cell>
          <cell r="N229">
            <v>1893574455</v>
          </cell>
          <cell r="O229">
            <v>1908392032</v>
          </cell>
          <cell r="P229">
            <v>1922657606</v>
          </cell>
          <cell r="Q229">
            <v>1936774935</v>
          </cell>
          <cell r="R229">
            <v>1950768124</v>
          </cell>
          <cell r="S229">
            <v>1964691596</v>
          </cell>
          <cell r="T229">
            <v>1978727582</v>
          </cell>
          <cell r="U229">
            <v>1993008684</v>
          </cell>
          <cell r="V229">
            <v>2007434775</v>
          </cell>
          <cell r="W229">
            <v>2022021082</v>
          </cell>
          <cell r="X229">
            <v>2036552598</v>
          </cell>
          <cell r="Y229">
            <v>2051431154</v>
          </cell>
        </row>
        <row r="230">
          <cell r="B230" t="e">
            <v>#N/A</v>
          </cell>
          <cell r="C230" t="str">
            <v>TEA</v>
          </cell>
          <cell r="D230" t="e">
            <v>#N/A</v>
          </cell>
          <cell r="E230" t="e">
            <v>#N/A</v>
          </cell>
          <cell r="F230" t="e">
            <v>#N/A</v>
          </cell>
          <cell r="G230" t="e">
            <v>#N/A</v>
          </cell>
          <cell r="H230" t="e">
            <v>#N/A</v>
          </cell>
          <cell r="I230">
            <v>1790334133</v>
          </cell>
          <cell r="J230">
            <v>1807343753</v>
          </cell>
          <cell r="K230">
            <v>1823578257</v>
          </cell>
          <cell r="L230">
            <v>1839213961</v>
          </cell>
          <cell r="M230">
            <v>1854486630</v>
          </cell>
          <cell r="N230">
            <v>1869631076</v>
          </cell>
          <cell r="O230">
            <v>1884292297</v>
          </cell>
          <cell r="P230">
            <v>1898416530</v>
          </cell>
          <cell r="Q230">
            <v>1912402987</v>
          </cell>
          <cell r="R230">
            <v>1926269218</v>
          </cell>
          <cell r="S230">
            <v>1940064830</v>
          </cell>
          <cell r="T230">
            <v>1953970563</v>
          </cell>
          <cell r="U230">
            <v>1968120178</v>
          </cell>
          <cell r="V230">
            <v>1982414412</v>
          </cell>
          <cell r="W230">
            <v>1996870376</v>
          </cell>
          <cell r="X230">
            <v>2011274432</v>
          </cell>
          <cell r="Y230">
            <v>2026028438</v>
          </cell>
        </row>
        <row r="231">
          <cell r="B231" t="e">
            <v>#N/A</v>
          </cell>
          <cell r="C231" t="str">
            <v>EMU</v>
          </cell>
          <cell r="D231" t="e">
            <v>#N/A</v>
          </cell>
          <cell r="E231" t="e">
            <v>#N/A</v>
          </cell>
          <cell r="F231" t="e">
            <v>#N/A</v>
          </cell>
          <cell r="G231" t="e">
            <v>#N/A</v>
          </cell>
          <cell r="H231" t="e">
            <v>#N/A</v>
          </cell>
          <cell r="I231">
            <v>321310785</v>
          </cell>
          <cell r="J231">
            <v>322547881</v>
          </cell>
          <cell r="K231">
            <v>324125338</v>
          </cell>
          <cell r="L231">
            <v>325885962</v>
          </cell>
          <cell r="M231">
            <v>327682509</v>
          </cell>
          <cell r="N231">
            <v>329380418</v>
          </cell>
          <cell r="O231">
            <v>330922786</v>
          </cell>
          <cell r="P231">
            <v>332645168</v>
          </cell>
          <cell r="Q231">
            <v>334274731</v>
          </cell>
          <cell r="R231">
            <v>335360887</v>
          </cell>
          <cell r="S231">
            <v>336151479</v>
          </cell>
          <cell r="T231">
            <v>335425831</v>
          </cell>
          <cell r="U231">
            <v>336167296</v>
          </cell>
          <cell r="V231">
            <v>337296873</v>
          </cell>
          <cell r="W231">
            <v>338429646</v>
          </cell>
          <cell r="X231">
            <v>339519210</v>
          </cell>
          <cell r="Y231">
            <v>340894606</v>
          </cell>
        </row>
        <row r="232">
          <cell r="B232" t="e">
            <v>#N/A</v>
          </cell>
          <cell r="C232" t="str">
            <v>ECS</v>
          </cell>
          <cell r="D232" t="e">
            <v>#N/A</v>
          </cell>
          <cell r="E232" t="e">
            <v>#N/A</v>
          </cell>
          <cell r="F232" t="e">
            <v>#N/A</v>
          </cell>
          <cell r="G232" t="e">
            <v>#N/A</v>
          </cell>
          <cell r="H232" t="e">
            <v>#N/A</v>
          </cell>
          <cell r="I232">
            <v>862304084</v>
          </cell>
          <cell r="J232">
            <v>863615633</v>
          </cell>
          <cell r="K232">
            <v>865196877</v>
          </cell>
          <cell r="L232">
            <v>867457662</v>
          </cell>
          <cell r="M232">
            <v>870030758</v>
          </cell>
          <cell r="N232">
            <v>872661621</v>
          </cell>
          <cell r="O232">
            <v>875343230</v>
          </cell>
          <cell r="P232">
            <v>878465992</v>
          </cell>
          <cell r="Q232">
            <v>881965816</v>
          </cell>
          <cell r="R232">
            <v>885591693</v>
          </cell>
          <cell r="S232">
            <v>889016221</v>
          </cell>
          <cell r="T232">
            <v>891094964</v>
          </cell>
          <cell r="U232">
            <v>894666669</v>
          </cell>
          <cell r="V232">
            <v>898855113</v>
          </cell>
          <cell r="W232">
            <v>903094668</v>
          </cell>
          <cell r="X232">
            <v>907424836</v>
          </cell>
          <cell r="Y232">
            <v>911995305</v>
          </cell>
        </row>
        <row r="233">
          <cell r="B233" t="e">
            <v>#N/A</v>
          </cell>
          <cell r="C233" t="str">
            <v>ECA</v>
          </cell>
          <cell r="D233" t="e">
            <v>#N/A</v>
          </cell>
          <cell r="E233" t="e">
            <v>#N/A</v>
          </cell>
          <cell r="F233" t="e">
            <v>#N/A</v>
          </cell>
          <cell r="G233" t="e">
            <v>#N/A</v>
          </cell>
          <cell r="H233" t="e">
            <v>#N/A</v>
          </cell>
          <cell r="I233">
            <v>397083969</v>
          </cell>
          <cell r="J233">
            <v>396886165</v>
          </cell>
          <cell r="K233">
            <v>396574307</v>
          </cell>
          <cell r="L233">
            <v>396720391</v>
          </cell>
          <cell r="M233">
            <v>397064999</v>
          </cell>
          <cell r="N233">
            <v>397469492</v>
          </cell>
          <cell r="O233">
            <v>398011334</v>
          </cell>
          <cell r="P233">
            <v>398693705</v>
          </cell>
          <cell r="Q233">
            <v>399739094</v>
          </cell>
          <cell r="R233">
            <v>401472949</v>
          </cell>
          <cell r="S233">
            <v>403470694</v>
          </cell>
          <cell r="T233">
            <v>405521953</v>
          </cell>
          <cell r="U233">
            <v>407706585</v>
          </cell>
          <cell r="V233">
            <v>410126644</v>
          </cell>
          <cell r="W233">
            <v>412510951</v>
          </cell>
          <cell r="X233">
            <v>414975737</v>
          </cell>
          <cell r="Y233">
            <v>417424643</v>
          </cell>
        </row>
        <row r="234">
          <cell r="B234" t="e">
            <v>#N/A</v>
          </cell>
          <cell r="C234" t="str">
            <v>TEC</v>
          </cell>
          <cell r="D234" t="e">
            <v>#N/A</v>
          </cell>
          <cell r="E234" t="e">
            <v>#N/A</v>
          </cell>
          <cell r="F234" t="e">
            <v>#N/A</v>
          </cell>
          <cell r="G234" t="e">
            <v>#N/A</v>
          </cell>
          <cell r="H234" t="e">
            <v>#N/A</v>
          </cell>
          <cell r="I234">
            <v>435342598</v>
          </cell>
          <cell r="J234">
            <v>435134241</v>
          </cell>
          <cell r="K234">
            <v>434804671</v>
          </cell>
          <cell r="L234">
            <v>434924961</v>
          </cell>
          <cell r="M234">
            <v>435247221</v>
          </cell>
          <cell r="N234">
            <v>435634937</v>
          </cell>
          <cell r="O234">
            <v>436152601</v>
          </cell>
          <cell r="P234">
            <v>436814265</v>
          </cell>
          <cell r="Q234">
            <v>437864853</v>
          </cell>
          <cell r="R234">
            <v>439624552</v>
          </cell>
          <cell r="S234">
            <v>441513488</v>
          </cell>
          <cell r="T234">
            <v>443585208</v>
          </cell>
          <cell r="U234">
            <v>445769749</v>
          </cell>
          <cell r="V234">
            <v>448166840</v>
          </cell>
          <cell r="W234">
            <v>450522686</v>
          </cell>
          <cell r="X234">
            <v>452962149</v>
          </cell>
          <cell r="Y234">
            <v>455372659</v>
          </cell>
        </row>
        <row r="235">
          <cell r="B235" t="e">
            <v>#N/A</v>
          </cell>
          <cell r="C235" t="str">
            <v>EUU</v>
          </cell>
          <cell r="D235" t="e">
            <v>#N/A</v>
          </cell>
          <cell r="E235" t="e">
            <v>#N/A</v>
          </cell>
          <cell r="F235" t="e">
            <v>#N/A</v>
          </cell>
          <cell r="G235" t="e">
            <v>#N/A</v>
          </cell>
          <cell r="H235" t="e">
            <v>#N/A</v>
          </cell>
          <cell r="I235">
            <v>488178830</v>
          </cell>
          <cell r="J235">
            <v>489155666</v>
          </cell>
          <cell r="K235">
            <v>490390251</v>
          </cell>
          <cell r="L235">
            <v>492200115</v>
          </cell>
          <cell r="M235">
            <v>494162545</v>
          </cell>
          <cell r="N235">
            <v>496115011</v>
          </cell>
          <cell r="O235">
            <v>497973707</v>
          </cell>
          <cell r="P235">
            <v>499916649</v>
          </cell>
          <cell r="Q235">
            <v>501808478</v>
          </cell>
          <cell r="R235">
            <v>503317964</v>
          </cell>
          <cell r="S235">
            <v>504421131</v>
          </cell>
          <cell r="T235">
            <v>504012082</v>
          </cell>
          <cell r="U235">
            <v>505104334</v>
          </cell>
          <cell r="V235">
            <v>506592457</v>
          </cell>
          <cell r="W235">
            <v>508157247</v>
          </cell>
          <cell r="X235">
            <v>509703315</v>
          </cell>
          <cell r="Y235">
            <v>511497415</v>
          </cell>
        </row>
        <row r="236">
          <cell r="B236" t="e">
            <v>#N/A</v>
          </cell>
          <cell r="C236" t="str">
            <v>FCS</v>
          </cell>
          <cell r="D236" t="e">
            <v>#N/A</v>
          </cell>
          <cell r="E236" t="e">
            <v>#N/A</v>
          </cell>
          <cell r="F236" t="e">
            <v>#N/A</v>
          </cell>
          <cell r="G236" t="e">
            <v>#N/A</v>
          </cell>
          <cell r="H236" t="e">
            <v>#N/A</v>
          </cell>
          <cell r="I236">
            <v>341295147</v>
          </cell>
          <cell r="J236">
            <v>350015363</v>
          </cell>
          <cell r="K236">
            <v>359110192</v>
          </cell>
          <cell r="L236">
            <v>368514375</v>
          </cell>
          <cell r="M236">
            <v>378123879</v>
          </cell>
          <cell r="N236">
            <v>387862311</v>
          </cell>
          <cell r="O236">
            <v>397732436</v>
          </cell>
          <cell r="P236">
            <v>407747286</v>
          </cell>
          <cell r="Q236">
            <v>417919663</v>
          </cell>
          <cell r="R236">
            <v>428246870</v>
          </cell>
          <cell r="S236">
            <v>438737943</v>
          </cell>
          <cell r="T236">
            <v>449398455</v>
          </cell>
          <cell r="U236">
            <v>460228236</v>
          </cell>
          <cell r="V236">
            <v>471253115</v>
          </cell>
          <cell r="W236">
            <v>482474449</v>
          </cell>
          <cell r="X236">
            <v>493919601</v>
          </cell>
          <cell r="Y236">
            <v>505635987</v>
          </cell>
        </row>
        <row r="237">
          <cell r="B237" t="e">
            <v>#N/A</v>
          </cell>
          <cell r="C237" t="str">
            <v>HPC</v>
          </cell>
          <cell r="D237" t="e">
            <v>#N/A</v>
          </cell>
          <cell r="E237" t="e">
            <v>#N/A</v>
          </cell>
          <cell r="F237" t="e">
            <v>#N/A</v>
          </cell>
          <cell r="G237" t="e">
            <v>#N/A</v>
          </cell>
          <cell r="H237" t="e">
            <v>#N/A</v>
          </cell>
          <cell r="I237">
            <v>474935556</v>
          </cell>
          <cell r="J237">
            <v>488553040</v>
          </cell>
          <cell r="K237">
            <v>502710676</v>
          </cell>
          <cell r="L237">
            <v>517352559</v>
          </cell>
          <cell r="M237">
            <v>532385197</v>
          </cell>
          <cell r="N237">
            <v>547744433</v>
          </cell>
          <cell r="O237">
            <v>563415107</v>
          </cell>
          <cell r="P237">
            <v>579434057</v>
          </cell>
          <cell r="Q237">
            <v>595849807</v>
          </cell>
          <cell r="R237">
            <v>612731524</v>
          </cell>
          <cell r="S237">
            <v>630127436</v>
          </cell>
          <cell r="T237">
            <v>648053253</v>
          </cell>
          <cell r="U237">
            <v>666488623</v>
          </cell>
          <cell r="V237">
            <v>685401960</v>
          </cell>
          <cell r="W237">
            <v>704745420</v>
          </cell>
          <cell r="X237">
            <v>724482652</v>
          </cell>
          <cell r="Y237">
            <v>744602976</v>
          </cell>
        </row>
        <row r="238">
          <cell r="B238" t="e">
            <v>#N/A</v>
          </cell>
          <cell r="C238" t="str">
            <v>HIC</v>
          </cell>
          <cell r="D238" t="e">
            <v>#N/A</v>
          </cell>
          <cell r="E238" t="e">
            <v>#N/A</v>
          </cell>
          <cell r="F238" t="e">
            <v>#N/A</v>
          </cell>
          <cell r="G238" t="e">
            <v>#N/A</v>
          </cell>
          <cell r="H238" t="e">
            <v>#N/A</v>
          </cell>
          <cell r="I238">
            <v>1070496404</v>
          </cell>
          <cell r="J238">
            <v>1077634323</v>
          </cell>
          <cell r="K238">
            <v>1084822379</v>
          </cell>
          <cell r="L238">
            <v>1091996228</v>
          </cell>
          <cell r="M238">
            <v>1099536199</v>
          </cell>
          <cell r="N238">
            <v>1107240168</v>
          </cell>
          <cell r="O238">
            <v>1115520890</v>
          </cell>
          <cell r="P238">
            <v>1124299890</v>
          </cell>
          <cell r="Q238">
            <v>1133634254</v>
          </cell>
          <cell r="R238">
            <v>1141985286</v>
          </cell>
          <cell r="S238">
            <v>1149511694</v>
          </cell>
          <cell r="T238">
            <v>1154998991</v>
          </cell>
          <cell r="U238">
            <v>1161900127</v>
          </cell>
          <cell r="V238">
            <v>1168843771</v>
          </cell>
          <cell r="W238">
            <v>1175966521</v>
          </cell>
          <cell r="X238">
            <v>1182929820</v>
          </cell>
          <cell r="Y238">
            <v>1190029421</v>
          </cell>
        </row>
        <row r="239">
          <cell r="B239" t="e">
            <v>#N/A</v>
          </cell>
          <cell r="C239" t="str">
            <v>IBD</v>
          </cell>
          <cell r="D239" t="e">
            <v>#N/A</v>
          </cell>
          <cell r="E239" t="e">
            <v>#N/A</v>
          </cell>
          <cell r="F239" t="e">
            <v>#N/A</v>
          </cell>
          <cell r="G239" t="e">
            <v>#N/A</v>
          </cell>
          <cell r="H239" t="e">
            <v>#N/A</v>
          </cell>
          <cell r="I239">
            <v>3982443142</v>
          </cell>
          <cell r="J239">
            <v>4028377292</v>
          </cell>
          <cell r="K239">
            <v>4073362379.8828726</v>
          </cell>
          <cell r="L239">
            <v>4118095710.8989267</v>
          </cell>
          <cell r="M239">
            <v>4162639288.9913726</v>
          </cell>
          <cell r="N239">
            <v>4207162999.2439656</v>
          </cell>
          <cell r="O239">
            <v>4251352513.4849868</v>
          </cell>
          <cell r="P239">
            <v>4295109673.9909286</v>
          </cell>
          <cell r="Q239">
            <v>4339073871.2955341</v>
          </cell>
          <cell r="R239">
            <v>4383580939.1102009</v>
          </cell>
          <cell r="S239">
            <v>4427798045.3622274</v>
          </cell>
          <cell r="T239">
            <v>4472295862.3578157</v>
          </cell>
          <cell r="U239">
            <v>4517416870.0772333</v>
          </cell>
          <cell r="V239">
            <v>4562691124.6100826</v>
          </cell>
          <cell r="W239">
            <v>4607807730.7391624</v>
          </cell>
          <cell r="X239">
            <v>4652578286.6820297</v>
          </cell>
          <cell r="Y239">
            <v>4697247117</v>
          </cell>
        </row>
        <row r="240">
          <cell r="B240" t="e">
            <v>#N/A</v>
          </cell>
          <cell r="C240" t="str">
            <v>IBT</v>
          </cell>
          <cell r="D240" t="e">
            <v>#N/A</v>
          </cell>
          <cell r="E240" t="e">
            <v>#N/A</v>
          </cell>
          <cell r="F240" t="e">
            <v>#N/A</v>
          </cell>
          <cell r="G240" t="e">
            <v>#N/A</v>
          </cell>
          <cell r="H240" t="e">
            <v>#N/A</v>
          </cell>
          <cell r="I240">
            <v>5068859280</v>
          </cell>
          <cell r="J240">
            <v>5141153664</v>
          </cell>
          <cell r="K240">
            <v>5213009068.8828726</v>
          </cell>
          <cell r="L240">
            <v>5285116715.8989267</v>
          </cell>
          <cell r="M240">
            <v>5357527607.9913721</v>
          </cell>
          <cell r="N240">
            <v>5430388379.2439651</v>
          </cell>
          <cell r="O240">
            <v>5503417422.4849863</v>
          </cell>
          <cell r="P240">
            <v>5576571342.9909286</v>
          </cell>
          <cell r="Q240">
            <v>5650516692.2955341</v>
          </cell>
          <cell r="R240">
            <v>5725606720.1102009</v>
          </cell>
          <cell r="S240">
            <v>5801348625.3622284</v>
          </cell>
          <cell r="T240">
            <v>5877978113.3578157</v>
          </cell>
          <cell r="U240">
            <v>5955531931.0772333</v>
          </cell>
          <cell r="V240">
            <v>6033914680.6100826</v>
          </cell>
          <cell r="W240">
            <v>6112778044.7391624</v>
          </cell>
          <cell r="X240">
            <v>6191917217.6820297</v>
          </cell>
          <cell r="Y240">
            <v>6271593092</v>
          </cell>
        </row>
        <row r="241">
          <cell r="B241" t="e">
            <v>#N/A</v>
          </cell>
          <cell r="C241" t="str">
            <v>IDB</v>
          </cell>
          <cell r="D241" t="e">
            <v>#N/A</v>
          </cell>
          <cell r="E241" t="e">
            <v>#N/A</v>
          </cell>
          <cell r="F241" t="e">
            <v>#N/A</v>
          </cell>
          <cell r="G241" t="e">
            <v>#N/A</v>
          </cell>
          <cell r="H241" t="e">
            <v>#N/A</v>
          </cell>
          <cell r="I241">
            <v>361050467</v>
          </cell>
          <cell r="J241">
            <v>369246309</v>
          </cell>
          <cell r="K241">
            <v>377544104</v>
          </cell>
          <cell r="L241">
            <v>385980348</v>
          </cell>
          <cell r="M241">
            <v>394625729</v>
          </cell>
          <cell r="N241">
            <v>403526930</v>
          </cell>
          <cell r="O241">
            <v>412705870</v>
          </cell>
          <cell r="P241">
            <v>422204235</v>
          </cell>
          <cell r="Q241">
            <v>432032769</v>
          </cell>
          <cell r="R241">
            <v>442179341</v>
          </cell>
          <cell r="S241">
            <v>452947421</v>
          </cell>
          <cell r="T241">
            <v>463997812</v>
          </cell>
          <cell r="U241">
            <v>474993526</v>
          </cell>
          <cell r="V241">
            <v>486261860</v>
          </cell>
          <cell r="W241">
            <v>497751634</v>
          </cell>
          <cell r="X241">
            <v>509396383</v>
          </cell>
          <cell r="Y241">
            <v>521159393</v>
          </cell>
        </row>
        <row r="242">
          <cell r="B242" t="e">
            <v>#N/A</v>
          </cell>
          <cell r="C242" t="str">
            <v>IDX</v>
          </cell>
          <cell r="D242" t="e">
            <v>#N/A</v>
          </cell>
          <cell r="E242" t="e">
            <v>#N/A</v>
          </cell>
          <cell r="F242" t="e">
            <v>#N/A</v>
          </cell>
          <cell r="G242" t="e">
            <v>#N/A</v>
          </cell>
          <cell r="H242" t="e">
            <v>#N/A</v>
          </cell>
          <cell r="I242">
            <v>725365671</v>
          </cell>
          <cell r="J242">
            <v>743530063</v>
          </cell>
          <cell r="K242">
            <v>762102585</v>
          </cell>
          <cell r="L242">
            <v>781040657</v>
          </cell>
          <cell r="M242">
            <v>800262590</v>
          </cell>
          <cell r="N242">
            <v>819698450</v>
          </cell>
          <cell r="O242">
            <v>839359039</v>
          </cell>
          <cell r="P242">
            <v>859257434</v>
          </cell>
          <cell r="Q242">
            <v>879410052</v>
          </cell>
          <cell r="R242">
            <v>899846440</v>
          </cell>
          <cell r="S242">
            <v>920603159</v>
          </cell>
          <cell r="T242">
            <v>941684439</v>
          </cell>
          <cell r="U242">
            <v>963121535</v>
          </cell>
          <cell r="V242">
            <v>984961696</v>
          </cell>
          <cell r="W242">
            <v>1007218680</v>
          </cell>
          <cell r="X242">
            <v>1029942548</v>
          </cell>
          <cell r="Y242">
            <v>1053186582</v>
          </cell>
        </row>
        <row r="243">
          <cell r="B243" t="e">
            <v>#N/A</v>
          </cell>
          <cell r="C243" t="str">
            <v>IDA</v>
          </cell>
          <cell r="D243" t="e">
            <v>#N/A</v>
          </cell>
          <cell r="E243" t="e">
            <v>#N/A</v>
          </cell>
          <cell r="F243" t="e">
            <v>#N/A</v>
          </cell>
          <cell r="G243" t="e">
            <v>#N/A</v>
          </cell>
          <cell r="H243" t="e">
            <v>#N/A</v>
          </cell>
          <cell r="I243">
            <v>1086416138</v>
          </cell>
          <cell r="J243">
            <v>1112776372</v>
          </cell>
          <cell r="K243">
            <v>1139646689</v>
          </cell>
          <cell r="L243">
            <v>1167021005</v>
          </cell>
          <cell r="M243">
            <v>1194888319</v>
          </cell>
          <cell r="N243">
            <v>1223225380</v>
          </cell>
          <cell r="O243">
            <v>1252064909</v>
          </cell>
          <cell r="P243">
            <v>1281461669</v>
          </cell>
          <cell r="Q243">
            <v>1311442821</v>
          </cell>
          <cell r="R243">
            <v>1342025781</v>
          </cell>
          <cell r="S243">
            <v>1373550580</v>
          </cell>
          <cell r="T243">
            <v>1405682251</v>
          </cell>
          <cell r="U243">
            <v>1438115061</v>
          </cell>
          <cell r="V243">
            <v>1471223556</v>
          </cell>
          <cell r="W243">
            <v>1504970314</v>
          </cell>
          <cell r="X243">
            <v>1539338931</v>
          </cell>
          <cell r="Y243">
            <v>1574345975</v>
          </cell>
        </row>
        <row r="244">
          <cell r="B244" t="e">
            <v>#N/A</v>
          </cell>
          <cell r="C244" t="str">
            <v>LTE</v>
          </cell>
          <cell r="D244" t="e">
            <v>#N/A</v>
          </cell>
          <cell r="E244" t="e">
            <v>#N/A</v>
          </cell>
          <cell r="F244" t="e">
            <v>#N/A</v>
          </cell>
          <cell r="G244" t="e">
            <v>#N/A</v>
          </cell>
          <cell r="H244" t="e">
            <v>#N/A</v>
          </cell>
          <cell r="I244">
            <v>2044405728</v>
          </cell>
          <cell r="J244">
            <v>2059351100</v>
          </cell>
          <cell r="K244">
            <v>2073373008</v>
          </cell>
          <cell r="L244">
            <v>2087062173</v>
          </cell>
          <cell r="M244">
            <v>2100672286</v>
          </cell>
          <cell r="N244">
            <v>2114381754</v>
          </cell>
          <cell r="O244">
            <v>2127904635</v>
          </cell>
          <cell r="P244">
            <v>2141092280</v>
          </cell>
          <cell r="Q244">
            <v>2154444388</v>
          </cell>
          <cell r="R244">
            <v>2168123627</v>
          </cell>
          <cell r="S244">
            <v>2181250143</v>
          </cell>
          <cell r="T244">
            <v>2194503254</v>
          </cell>
          <cell r="U244">
            <v>2208049607</v>
          </cell>
          <cell r="V244">
            <v>2221689409</v>
          </cell>
          <cell r="W244">
            <v>2235382535</v>
          </cell>
          <cell r="X244">
            <v>2248927194</v>
          </cell>
          <cell r="Y244">
            <v>2262709895</v>
          </cell>
        </row>
        <row r="245">
          <cell r="B245" t="e">
            <v>#N/A</v>
          </cell>
          <cell r="C245" t="str">
            <v>LCN</v>
          </cell>
          <cell r="D245" t="e">
            <v>#N/A</v>
          </cell>
          <cell r="E245" t="e">
            <v>#N/A</v>
          </cell>
          <cell r="F245" t="e">
            <v>#N/A</v>
          </cell>
          <cell r="G245" t="e">
            <v>#N/A</v>
          </cell>
          <cell r="H245" t="e">
            <v>#N/A</v>
          </cell>
          <cell r="I245">
            <v>524829248</v>
          </cell>
          <cell r="J245">
            <v>532173135</v>
          </cell>
          <cell r="K245">
            <v>539373531</v>
          </cell>
          <cell r="L245">
            <v>546480559</v>
          </cell>
          <cell r="M245">
            <v>553565401</v>
          </cell>
          <cell r="N245">
            <v>560677294</v>
          </cell>
          <cell r="O245">
            <v>567825874</v>
          </cell>
          <cell r="P245">
            <v>574999132</v>
          </cell>
          <cell r="Q245">
            <v>582185012</v>
          </cell>
          <cell r="R245">
            <v>589352524</v>
          </cell>
          <cell r="S245">
            <v>596477846</v>
          </cell>
          <cell r="T245">
            <v>603534610</v>
          </cell>
          <cell r="U245">
            <v>610545003</v>
          </cell>
          <cell r="V245">
            <v>617492351</v>
          </cell>
          <cell r="W245">
            <v>624331830</v>
          </cell>
          <cell r="X245">
            <v>631058524</v>
          </cell>
          <cell r="Y245">
            <v>637664490</v>
          </cell>
        </row>
        <row r="246">
          <cell r="B246" t="e">
            <v>#N/A</v>
          </cell>
          <cell r="C246" t="str">
            <v>LAC</v>
          </cell>
          <cell r="D246" t="e">
            <v>#N/A</v>
          </cell>
          <cell r="E246" t="e">
            <v>#N/A</v>
          </cell>
          <cell r="F246" t="e">
            <v>#N/A</v>
          </cell>
          <cell r="G246" t="e">
            <v>#N/A</v>
          </cell>
          <cell r="H246" t="e">
            <v>#N/A</v>
          </cell>
          <cell r="I246">
            <v>499996505</v>
          </cell>
          <cell r="J246">
            <v>507131154</v>
          </cell>
          <cell r="K246">
            <v>514126613</v>
          </cell>
          <cell r="L246">
            <v>521033040</v>
          </cell>
          <cell r="M246">
            <v>527919692</v>
          </cell>
          <cell r="N246">
            <v>534836570</v>
          </cell>
          <cell r="O246">
            <v>541798268</v>
          </cell>
          <cell r="P246">
            <v>548789887</v>
          </cell>
          <cell r="Q246">
            <v>555795034</v>
          </cell>
          <cell r="R246">
            <v>562785589</v>
          </cell>
          <cell r="S246">
            <v>569737872</v>
          </cell>
          <cell r="T246">
            <v>576648286</v>
          </cell>
          <cell r="U246">
            <v>583515410</v>
          </cell>
          <cell r="V246">
            <v>590319145</v>
          </cell>
          <cell r="W246">
            <v>597035363</v>
          </cell>
          <cell r="X246">
            <v>603644865</v>
          </cell>
          <cell r="Y246">
            <v>610136397</v>
          </cell>
        </row>
        <row r="247">
          <cell r="B247" t="e">
            <v>#N/A</v>
          </cell>
          <cell r="C247" t="str">
            <v>TLA</v>
          </cell>
          <cell r="D247" t="e">
            <v>#N/A</v>
          </cell>
          <cell r="E247" t="e">
            <v>#N/A</v>
          </cell>
          <cell r="F247" t="e">
            <v>#N/A</v>
          </cell>
          <cell r="G247" t="e">
            <v>#N/A</v>
          </cell>
          <cell r="H247" t="e">
            <v>#N/A</v>
          </cell>
          <cell r="I247">
            <v>508826710</v>
          </cell>
          <cell r="J247">
            <v>516120111</v>
          </cell>
          <cell r="K247">
            <v>523270767</v>
          </cell>
          <cell r="L247">
            <v>530331985</v>
          </cell>
          <cell r="M247">
            <v>537377388</v>
          </cell>
          <cell r="N247">
            <v>544459791</v>
          </cell>
          <cell r="O247">
            <v>551595525</v>
          </cell>
          <cell r="P247">
            <v>558768052</v>
          </cell>
          <cell r="Q247">
            <v>565956228</v>
          </cell>
          <cell r="R247">
            <v>573125269</v>
          </cell>
          <cell r="S247">
            <v>580246796</v>
          </cell>
          <cell r="T247">
            <v>587315129</v>
          </cell>
          <cell r="U247">
            <v>594330743</v>
          </cell>
          <cell r="V247">
            <v>601277206</v>
          </cell>
          <cell r="W247">
            <v>608136047</v>
          </cell>
          <cell r="X247">
            <v>614891969</v>
          </cell>
          <cell r="Y247">
            <v>621534921</v>
          </cell>
        </row>
        <row r="248">
          <cell r="B248" t="e">
            <v>#N/A</v>
          </cell>
          <cell r="C248" t="str">
            <v>LDC</v>
          </cell>
          <cell r="D248" t="e">
            <v>#N/A</v>
          </cell>
          <cell r="E248" t="e">
            <v>#N/A</v>
          </cell>
          <cell r="F248" t="e">
            <v>#N/A</v>
          </cell>
          <cell r="G248" t="e">
            <v>#N/A</v>
          </cell>
          <cell r="H248" t="e">
            <v>#N/A</v>
          </cell>
          <cell r="I248">
            <v>664804763</v>
          </cell>
          <cell r="J248">
            <v>681932226</v>
          </cell>
          <cell r="K248">
            <v>699560739</v>
          </cell>
          <cell r="L248">
            <v>717572892</v>
          </cell>
          <cell r="M248">
            <v>735796583</v>
          </cell>
          <cell r="N248">
            <v>754118072</v>
          </cell>
          <cell r="O248">
            <v>772488966</v>
          </cell>
          <cell r="P248">
            <v>790978141</v>
          </cell>
          <cell r="Q248">
            <v>809730997</v>
          </cell>
          <cell r="R248">
            <v>828953320</v>
          </cell>
          <cell r="S248">
            <v>848791962</v>
          </cell>
          <cell r="T248">
            <v>869298106</v>
          </cell>
          <cell r="U248">
            <v>890423474</v>
          </cell>
          <cell r="V248">
            <v>912093996</v>
          </cell>
          <cell r="W248">
            <v>934192321</v>
          </cell>
          <cell r="X248">
            <v>956631108</v>
          </cell>
          <cell r="Y248">
            <v>979387925</v>
          </cell>
        </row>
        <row r="249">
          <cell r="B249" t="e">
            <v>#N/A</v>
          </cell>
          <cell r="C249" t="str">
            <v>LMY</v>
          </cell>
          <cell r="D249" t="e">
            <v>#N/A</v>
          </cell>
          <cell r="E249" t="e">
            <v>#N/A</v>
          </cell>
          <cell r="F249" t="e">
            <v>#N/A</v>
          </cell>
          <cell r="G249" t="e">
            <v>#N/A</v>
          </cell>
          <cell r="H249" t="e">
            <v>#N/A</v>
          </cell>
          <cell r="I249">
            <v>5047578889</v>
          </cell>
          <cell r="J249">
            <v>5120003794</v>
          </cell>
          <cell r="K249">
            <v>5192002038.8828726</v>
          </cell>
          <cell r="L249">
            <v>5264263345.8989267</v>
          </cell>
          <cell r="M249">
            <v>5336810798.9913721</v>
          </cell>
          <cell r="N249">
            <v>5409780630.2439661</v>
          </cell>
          <cell r="O249">
            <v>5482900367.4849863</v>
          </cell>
          <cell r="P249">
            <v>5556123156.9909286</v>
          </cell>
          <cell r="Q249">
            <v>5630111419.2955341</v>
          </cell>
          <cell r="R249">
            <v>5705229263.1102009</v>
          </cell>
          <cell r="S249">
            <v>5781145005.3622274</v>
          </cell>
          <cell r="T249">
            <v>5857844644.3578157</v>
          </cell>
          <cell r="U249">
            <v>5935500538.0772333</v>
          </cell>
          <cell r="V249">
            <v>6014016343.6100826</v>
          </cell>
          <cell r="W249">
            <v>6093019654.7391624</v>
          </cell>
          <cell r="X249">
            <v>6172290591.6820297</v>
          </cell>
          <cell r="Y249">
            <v>6252106157</v>
          </cell>
        </row>
        <row r="250">
          <cell r="B250" t="e">
            <v>#N/A</v>
          </cell>
          <cell r="C250" t="str">
            <v>LIC</v>
          </cell>
          <cell r="D250" t="e">
            <v>#N/A</v>
          </cell>
          <cell r="E250" t="e">
            <v>#N/A</v>
          </cell>
          <cell r="F250" t="e">
            <v>#N/A</v>
          </cell>
          <cell r="G250" t="e">
            <v>#N/A</v>
          </cell>
          <cell r="H250" t="e">
            <v>#N/A</v>
          </cell>
          <cell r="I250">
            <v>425129552</v>
          </cell>
          <cell r="J250">
            <v>436993814</v>
          </cell>
          <cell r="K250">
            <v>449310184</v>
          </cell>
          <cell r="L250">
            <v>462034389</v>
          </cell>
          <cell r="M250">
            <v>475094388</v>
          </cell>
          <cell r="N250">
            <v>488440913</v>
          </cell>
          <cell r="O250">
            <v>502059411</v>
          </cell>
          <cell r="P250">
            <v>515977457</v>
          </cell>
          <cell r="Q250">
            <v>530237548</v>
          </cell>
          <cell r="R250">
            <v>544900284</v>
          </cell>
          <cell r="S250">
            <v>560007444</v>
          </cell>
          <cell r="T250">
            <v>575572515</v>
          </cell>
          <cell r="U250">
            <v>591576162</v>
          </cell>
          <cell r="V250">
            <v>607987351</v>
          </cell>
          <cell r="W250">
            <v>624759914</v>
          </cell>
          <cell r="X250">
            <v>641858608</v>
          </cell>
          <cell r="Y250">
            <v>659272676</v>
          </cell>
        </row>
        <row r="251">
          <cell r="B251" t="e">
            <v>#N/A</v>
          </cell>
          <cell r="C251" t="str">
            <v>LMC</v>
          </cell>
          <cell r="D251" t="e">
            <v>#N/A</v>
          </cell>
          <cell r="E251" t="e">
            <v>#N/A</v>
          </cell>
          <cell r="F251" t="e">
            <v>#N/A</v>
          </cell>
          <cell r="G251" t="e">
            <v>#N/A</v>
          </cell>
          <cell r="H251" t="e">
            <v>#N/A</v>
          </cell>
          <cell r="I251">
            <v>2337778855</v>
          </cell>
          <cell r="J251">
            <v>2379053569</v>
          </cell>
          <cell r="K251">
            <v>2420369986</v>
          </cell>
          <cell r="L251">
            <v>2461865840</v>
          </cell>
          <cell r="M251">
            <v>2503542524</v>
          </cell>
          <cell r="N251">
            <v>2545319773</v>
          </cell>
          <cell r="O251">
            <v>2587214235</v>
          </cell>
          <cell r="P251">
            <v>2629277748</v>
          </cell>
          <cell r="Q251">
            <v>2671499214</v>
          </cell>
          <cell r="R251">
            <v>2713862748</v>
          </cell>
          <cell r="S251">
            <v>2756602745</v>
          </cell>
          <cell r="T251">
            <v>2799383507</v>
          </cell>
          <cell r="U251">
            <v>2841934571</v>
          </cell>
          <cell r="V251">
            <v>2884574006</v>
          </cell>
          <cell r="W251">
            <v>2927194316</v>
          </cell>
          <cell r="X251">
            <v>2970020158</v>
          </cell>
          <cell r="Y251">
            <v>3012923806</v>
          </cell>
        </row>
        <row r="252">
          <cell r="B252" t="e">
            <v>#N/A</v>
          </cell>
          <cell r="C252" t="str">
            <v>MEA</v>
          </cell>
          <cell r="D252" t="e">
            <v>#N/A</v>
          </cell>
          <cell r="E252" t="e">
            <v>#N/A</v>
          </cell>
          <cell r="F252" t="e">
            <v>#N/A</v>
          </cell>
          <cell r="G252" t="e">
            <v>#N/A</v>
          </cell>
          <cell r="H252" t="e">
            <v>#N/A</v>
          </cell>
          <cell r="I252">
            <v>317129227</v>
          </cell>
          <cell r="J252">
            <v>323196354</v>
          </cell>
          <cell r="K252">
            <v>329289435</v>
          </cell>
          <cell r="L252">
            <v>335522845</v>
          </cell>
          <cell r="M252">
            <v>342046777</v>
          </cell>
          <cell r="N252">
            <v>348956287</v>
          </cell>
          <cell r="O252">
            <v>356287693</v>
          </cell>
          <cell r="P252">
            <v>363996317</v>
          </cell>
          <cell r="Q252">
            <v>371999662</v>
          </cell>
          <cell r="R252">
            <v>380192587</v>
          </cell>
          <cell r="S252">
            <v>388376106</v>
          </cell>
          <cell r="T252">
            <v>396573248</v>
          </cell>
          <cell r="U252">
            <v>404782447</v>
          </cell>
          <cell r="V252">
            <v>412950407</v>
          </cell>
          <cell r="W252">
            <v>421022841</v>
          </cell>
          <cell r="X252">
            <v>428961724</v>
          </cell>
          <cell r="Y252">
            <v>436720722</v>
          </cell>
        </row>
        <row r="253">
          <cell r="B253" t="e">
            <v>#N/A</v>
          </cell>
          <cell r="C253" t="str">
            <v>MNA</v>
          </cell>
          <cell r="D253" t="e">
            <v>#N/A</v>
          </cell>
          <cell r="E253" t="e">
            <v>#N/A</v>
          </cell>
          <cell r="F253" t="e">
            <v>#N/A</v>
          </cell>
          <cell r="G253" t="e">
            <v>#N/A</v>
          </cell>
          <cell r="H253" t="e">
            <v>#N/A</v>
          </cell>
          <cell r="I253">
            <v>280955290</v>
          </cell>
          <cell r="J253">
            <v>286016125</v>
          </cell>
          <cell r="K253">
            <v>291051001</v>
          </cell>
          <cell r="L253">
            <v>296114536</v>
          </cell>
          <cell r="M253">
            <v>301278295</v>
          </cell>
          <cell r="N253">
            <v>306595214</v>
          </cell>
          <cell r="O253">
            <v>312079307</v>
          </cell>
          <cell r="P253">
            <v>317721161</v>
          </cell>
          <cell r="Q253">
            <v>323531149</v>
          </cell>
          <cell r="R253">
            <v>329488935</v>
          </cell>
          <cell r="S253">
            <v>335581557</v>
          </cell>
          <cell r="T253">
            <v>341822043</v>
          </cell>
          <cell r="U253">
            <v>348195697</v>
          </cell>
          <cell r="V253">
            <v>354641044</v>
          </cell>
          <cell r="W253">
            <v>361077997</v>
          </cell>
          <cell r="X253">
            <v>367449306</v>
          </cell>
          <cell r="Y253">
            <v>373719055</v>
          </cell>
        </row>
        <row r="254">
          <cell r="B254" t="e">
            <v>#N/A</v>
          </cell>
          <cell r="C254" t="str">
            <v>TMN</v>
          </cell>
          <cell r="D254" t="e">
            <v>#N/A</v>
          </cell>
          <cell r="E254" t="e">
            <v>#N/A</v>
          </cell>
          <cell r="F254" t="e">
            <v>#N/A</v>
          </cell>
          <cell r="G254" t="e">
            <v>#N/A</v>
          </cell>
          <cell r="H254" t="e">
            <v>#N/A</v>
          </cell>
          <cell r="I254">
            <v>278033137</v>
          </cell>
          <cell r="J254">
            <v>283018341</v>
          </cell>
          <cell r="K254">
            <v>287975628</v>
          </cell>
          <cell r="L254">
            <v>292959567</v>
          </cell>
          <cell r="M254">
            <v>298041669</v>
          </cell>
          <cell r="N254">
            <v>303274818</v>
          </cell>
          <cell r="O254">
            <v>308672973</v>
          </cell>
          <cell r="P254">
            <v>314226665</v>
          </cell>
          <cell r="Q254">
            <v>319934461</v>
          </cell>
          <cell r="R254">
            <v>325786717</v>
          </cell>
          <cell r="S254">
            <v>331770455</v>
          </cell>
          <cell r="T254">
            <v>337894992</v>
          </cell>
          <cell r="U254">
            <v>344148796</v>
          </cell>
          <cell r="V254">
            <v>350471538</v>
          </cell>
          <cell r="W254">
            <v>356783315</v>
          </cell>
          <cell r="X254">
            <v>363027163</v>
          </cell>
          <cell r="Y254">
            <v>369167489</v>
          </cell>
        </row>
        <row r="255">
          <cell r="B255" t="e">
            <v>#N/A</v>
          </cell>
          <cell r="C255" t="str">
            <v>MIC</v>
          </cell>
          <cell r="D255" t="e">
            <v>#N/A</v>
          </cell>
          <cell r="E255" t="e">
            <v>#N/A</v>
          </cell>
          <cell r="F255" t="e">
            <v>#N/A</v>
          </cell>
          <cell r="G255" t="e">
            <v>#N/A</v>
          </cell>
          <cell r="H255" t="e">
            <v>#N/A</v>
          </cell>
          <cell r="I255">
            <v>4622449337</v>
          </cell>
          <cell r="J255">
            <v>4683009980</v>
          </cell>
          <cell r="K255">
            <v>4742691854.8828726</v>
          </cell>
          <cell r="L255">
            <v>4802228956.8989267</v>
          </cell>
          <cell r="M255">
            <v>4861716410.9913721</v>
          </cell>
          <cell r="N255">
            <v>4921339717.2439661</v>
          </cell>
          <cell r="O255">
            <v>4980840956.4849863</v>
          </cell>
          <cell r="P255">
            <v>5040145699.9909286</v>
          </cell>
          <cell r="Q255">
            <v>5099873871.2955341</v>
          </cell>
          <cell r="R255">
            <v>5160328979.1102009</v>
          </cell>
          <cell r="S255">
            <v>5221137561.3622274</v>
          </cell>
          <cell r="T255">
            <v>5282272129.3578157</v>
          </cell>
          <cell r="U255">
            <v>5343924376.0772333</v>
          </cell>
          <cell r="V255">
            <v>5406028992.6100826</v>
          </cell>
          <cell r="W255">
            <v>5468259740.7391624</v>
          </cell>
          <cell r="X255">
            <v>5530431983.6820297</v>
          </cell>
          <cell r="Y255">
            <v>5592833481</v>
          </cell>
        </row>
        <row r="256">
          <cell r="B256" t="e">
            <v>#N/A</v>
          </cell>
          <cell r="C256" t="str">
            <v>NAC</v>
          </cell>
          <cell r="D256" t="e">
            <v>#N/A</v>
          </cell>
          <cell r="E256" t="e">
            <v>#N/A</v>
          </cell>
          <cell r="F256" t="e">
            <v>#N/A</v>
          </cell>
          <cell r="G256" t="e">
            <v>#N/A</v>
          </cell>
          <cell r="H256" t="e">
            <v>#N/A</v>
          </cell>
          <cell r="I256">
            <v>312993944</v>
          </cell>
          <cell r="J256">
            <v>316113359</v>
          </cell>
          <cell r="K256">
            <v>319050105</v>
          </cell>
          <cell r="L256">
            <v>321847258</v>
          </cell>
          <cell r="M256">
            <v>324864038</v>
          </cell>
          <cell r="N256">
            <v>327892753</v>
          </cell>
          <cell r="O256">
            <v>331014940</v>
          </cell>
          <cell r="P256">
            <v>334184023</v>
          </cell>
          <cell r="Q256">
            <v>337405012</v>
          </cell>
          <cell r="R256">
            <v>340465736</v>
          </cell>
          <cell r="S256">
            <v>343418591</v>
          </cell>
          <cell r="T256">
            <v>346070702</v>
          </cell>
          <cell r="U256">
            <v>348813722</v>
          </cell>
          <cell r="V256">
            <v>351425360</v>
          </cell>
          <cell r="W256">
            <v>354173159</v>
          </cell>
          <cell r="X256">
            <v>356810463</v>
          </cell>
          <cell r="Y256">
            <v>359479269</v>
          </cell>
        </row>
        <row r="257">
          <cell r="B257" t="e">
            <v>#N/A</v>
          </cell>
          <cell r="C257" t="str">
            <v>INX</v>
          </cell>
          <cell r="D257" t="e">
            <v>#N/A</v>
          </cell>
          <cell r="E257" t="e">
            <v>#N/A</v>
          </cell>
          <cell r="F257" t="e">
            <v>#N/A</v>
          </cell>
          <cell r="G257" t="e">
            <v>#N/A</v>
          </cell>
          <cell r="H257" t="e">
            <v>#N/A</v>
          </cell>
        </row>
        <row r="258">
          <cell r="B258" t="e">
            <v>#N/A</v>
          </cell>
          <cell r="C258" t="str">
            <v>OED</v>
          </cell>
          <cell r="D258" t="e">
            <v>#N/A</v>
          </cell>
          <cell r="E258" t="e">
            <v>#N/A</v>
          </cell>
          <cell r="F258" t="e">
            <v>#N/A</v>
          </cell>
          <cell r="G258" t="e">
            <v>#N/A</v>
          </cell>
          <cell r="H258" t="e">
            <v>#N/A</v>
          </cell>
          <cell r="I258">
            <v>1156568670</v>
          </cell>
          <cell r="J258">
            <v>1164785029</v>
          </cell>
          <cell r="K258">
            <v>1173046153</v>
          </cell>
          <cell r="L258">
            <v>1181328842</v>
          </cell>
          <cell r="M258">
            <v>1189684726</v>
          </cell>
          <cell r="N258">
            <v>1198065132</v>
          </cell>
          <cell r="O258">
            <v>1206821076</v>
          </cell>
          <cell r="P258">
            <v>1215883022</v>
          </cell>
          <cell r="Q258">
            <v>1225426692</v>
          </cell>
          <cell r="R258">
            <v>1234203233</v>
          </cell>
          <cell r="S258">
            <v>1242391523</v>
          </cell>
          <cell r="T258">
            <v>1248769315</v>
          </cell>
          <cell r="U258">
            <v>1256599264</v>
          </cell>
          <cell r="V258">
            <v>1264695223</v>
          </cell>
          <cell r="W258">
            <v>1273109967</v>
          </cell>
          <cell r="X258">
            <v>1281401703</v>
          </cell>
          <cell r="Y258">
            <v>1289937319</v>
          </cell>
        </row>
        <row r="259">
          <cell r="B259" t="e">
            <v>#N/A</v>
          </cell>
          <cell r="C259" t="str">
            <v>OSS</v>
          </cell>
          <cell r="D259" t="e">
            <v>#N/A</v>
          </cell>
          <cell r="E259" t="e">
            <v>#N/A</v>
          </cell>
          <cell r="F259" t="e">
            <v>#N/A</v>
          </cell>
          <cell r="G259" t="e">
            <v>#N/A</v>
          </cell>
          <cell r="H259" t="e">
            <v>#N/A</v>
          </cell>
          <cell r="I259">
            <v>20944988</v>
          </cell>
          <cell r="J259">
            <v>21329094</v>
          </cell>
          <cell r="K259">
            <v>21724724</v>
          </cell>
          <cell r="L259">
            <v>22143131</v>
          </cell>
          <cell r="M259">
            <v>22602097</v>
          </cell>
          <cell r="N259">
            <v>23114953</v>
          </cell>
          <cell r="O259">
            <v>23687194</v>
          </cell>
          <cell r="P259">
            <v>24313721</v>
          </cell>
          <cell r="Q259">
            <v>24972681</v>
          </cell>
          <cell r="R259">
            <v>25620918</v>
          </cell>
          <cell r="S259">
            <v>26269542</v>
          </cell>
          <cell r="T259">
            <v>26902018</v>
          </cell>
          <cell r="U259">
            <v>27527819</v>
          </cell>
          <cell r="V259">
            <v>28146089</v>
          </cell>
          <cell r="W259">
            <v>28759578</v>
          </cell>
          <cell r="X259">
            <v>29374084</v>
          </cell>
          <cell r="Y259">
            <v>29983809</v>
          </cell>
        </row>
        <row r="260">
          <cell r="B260" t="e">
            <v>#N/A</v>
          </cell>
          <cell r="C260" t="str">
            <v>PSS</v>
          </cell>
          <cell r="D260" t="e">
            <v>#N/A</v>
          </cell>
          <cell r="E260" t="e">
            <v>#N/A</v>
          </cell>
          <cell r="F260" t="e">
            <v>#N/A</v>
          </cell>
          <cell r="G260" t="e">
            <v>#N/A</v>
          </cell>
          <cell r="H260" t="e">
            <v>#N/A</v>
          </cell>
          <cell r="I260">
            <v>1964221</v>
          </cell>
          <cell r="J260">
            <v>1985713</v>
          </cell>
          <cell r="K260">
            <v>2006441</v>
          </cell>
          <cell r="L260">
            <v>2027202</v>
          </cell>
          <cell r="M260">
            <v>2049012</v>
          </cell>
          <cell r="N260">
            <v>2072666</v>
          </cell>
          <cell r="O260">
            <v>2098522</v>
          </cell>
          <cell r="P260">
            <v>2126308</v>
          </cell>
          <cell r="Q260">
            <v>2155439</v>
          </cell>
          <cell r="R260">
            <v>2184920</v>
          </cell>
          <cell r="S260">
            <v>2214096</v>
          </cell>
          <cell r="T260">
            <v>2242763</v>
          </cell>
          <cell r="U260">
            <v>2271298</v>
          </cell>
          <cell r="V260">
            <v>2300045</v>
          </cell>
          <cell r="W260">
            <v>2329458</v>
          </cell>
          <cell r="X260">
            <v>2358955</v>
          </cell>
          <cell r="Y260">
            <v>2388875</v>
          </cell>
        </row>
        <row r="261">
          <cell r="B261" t="e">
            <v>#N/A</v>
          </cell>
          <cell r="C261" t="str">
            <v>PST</v>
          </cell>
          <cell r="D261" t="e">
            <v>#N/A</v>
          </cell>
          <cell r="E261" t="e">
            <v>#N/A</v>
          </cell>
          <cell r="F261" t="e">
            <v>#N/A</v>
          </cell>
          <cell r="G261" t="e">
            <v>#N/A</v>
          </cell>
          <cell r="H261" t="e">
            <v>#N/A</v>
          </cell>
          <cell r="I261">
            <v>1020591851</v>
          </cell>
          <cell r="J261">
            <v>1025668442</v>
          </cell>
          <cell r="K261">
            <v>1030742327</v>
          </cell>
          <cell r="L261">
            <v>1035918960</v>
          </cell>
          <cell r="M261">
            <v>1041303142</v>
          </cell>
          <cell r="N261">
            <v>1046610825</v>
          </cell>
          <cell r="O261">
            <v>1052236679</v>
          </cell>
          <cell r="P261">
            <v>1058174512</v>
          </cell>
          <cell r="Q261">
            <v>1064603305</v>
          </cell>
          <cell r="R261">
            <v>1070107590</v>
          </cell>
          <cell r="S261">
            <v>1075140985</v>
          </cell>
          <cell r="T261">
            <v>1078083259</v>
          </cell>
          <cell r="U261">
            <v>1082722218</v>
          </cell>
          <cell r="V261">
            <v>1087560614</v>
          </cell>
          <cell r="W261">
            <v>1092601669</v>
          </cell>
          <cell r="X261">
            <v>1097570905</v>
          </cell>
          <cell r="Y261">
            <v>1102730983</v>
          </cell>
        </row>
        <row r="262">
          <cell r="B262" t="e">
            <v>#N/A</v>
          </cell>
          <cell r="C262" t="str">
            <v>PRE</v>
          </cell>
          <cell r="D262" t="e">
            <v>#N/A</v>
          </cell>
          <cell r="E262" t="e">
            <v>#N/A</v>
          </cell>
          <cell r="F262" t="e">
            <v>#N/A</v>
          </cell>
          <cell r="G262" t="e">
            <v>#N/A</v>
          </cell>
          <cell r="H262" t="e">
            <v>#N/A</v>
          </cell>
          <cell r="I262">
            <v>554097477</v>
          </cell>
          <cell r="J262">
            <v>569959700</v>
          </cell>
          <cell r="K262">
            <v>586553190</v>
          </cell>
          <cell r="L262">
            <v>603809871</v>
          </cell>
          <cell r="M262">
            <v>621611464</v>
          </cell>
          <cell r="N262">
            <v>639876871</v>
          </cell>
          <cell r="O262">
            <v>658586521</v>
          </cell>
          <cell r="P262">
            <v>677788806</v>
          </cell>
          <cell r="Q262">
            <v>697549138</v>
          </cell>
          <cell r="R262">
            <v>717959651</v>
          </cell>
          <cell r="S262">
            <v>739082260</v>
          </cell>
          <cell r="T262">
            <v>760942116</v>
          </cell>
          <cell r="U262">
            <v>783505835</v>
          </cell>
          <cell r="V262">
            <v>806705375</v>
          </cell>
          <cell r="W262">
            <v>830442736</v>
          </cell>
          <cell r="X262">
            <v>854646007</v>
          </cell>
          <cell r="Y262">
            <v>879292453</v>
          </cell>
        </row>
        <row r="263">
          <cell r="B263" t="e">
            <v>#N/A</v>
          </cell>
          <cell r="C263" t="str">
            <v>SST</v>
          </cell>
          <cell r="D263" t="e">
            <v>#N/A</v>
          </cell>
          <cell r="E263" t="e">
            <v>#N/A</v>
          </cell>
          <cell r="F263" t="e">
            <v>#N/A</v>
          </cell>
          <cell r="G263" t="e">
            <v>#N/A</v>
          </cell>
          <cell r="H263" t="e">
            <v>#N/A</v>
          </cell>
          <cell r="I263">
            <v>29439900</v>
          </cell>
          <cell r="J263">
            <v>29892023</v>
          </cell>
          <cell r="K263">
            <v>30354957</v>
          </cell>
          <cell r="L263">
            <v>30840609</v>
          </cell>
          <cell r="M263">
            <v>31367482</v>
          </cell>
          <cell r="N263">
            <v>31949551</v>
          </cell>
          <cell r="O263">
            <v>32592554</v>
          </cell>
          <cell r="P263">
            <v>33291250</v>
          </cell>
          <cell r="Q263">
            <v>34023435</v>
          </cell>
          <cell r="R263">
            <v>34745372</v>
          </cell>
          <cell r="S263">
            <v>35467734</v>
          </cell>
          <cell r="T263">
            <v>36173803</v>
          </cell>
          <cell r="U263">
            <v>36873246</v>
          </cell>
          <cell r="V263">
            <v>37565022</v>
          </cell>
          <cell r="W263">
            <v>38251715</v>
          </cell>
          <cell r="X263">
            <v>38937987</v>
          </cell>
          <cell r="Y263">
            <v>39618156</v>
          </cell>
        </row>
        <row r="264">
          <cell r="B264" t="e">
            <v>#N/A</v>
          </cell>
          <cell r="C264" t="str">
            <v>SAS</v>
          </cell>
          <cell r="D264" t="e">
            <v>#N/A</v>
          </cell>
          <cell r="E264" t="e">
            <v>#N/A</v>
          </cell>
          <cell r="F264" t="e">
            <v>#N/A</v>
          </cell>
          <cell r="G264" t="e">
            <v>#N/A</v>
          </cell>
          <cell r="H264" t="e">
            <v>#N/A</v>
          </cell>
          <cell r="I264">
            <v>1386504523</v>
          </cell>
          <cell r="J264">
            <v>1411993292</v>
          </cell>
          <cell r="K264">
            <v>1437450586</v>
          </cell>
          <cell r="L264">
            <v>1462776158</v>
          </cell>
          <cell r="M264">
            <v>1487832276</v>
          </cell>
          <cell r="N264">
            <v>1512521166</v>
          </cell>
          <cell r="O264">
            <v>1536799012</v>
          </cell>
          <cell r="P264">
            <v>1560689001</v>
          </cell>
          <cell r="Q264">
            <v>1584247163</v>
          </cell>
          <cell r="R264">
            <v>1607562312</v>
          </cell>
          <cell r="S264">
            <v>1630729920</v>
          </cell>
          <cell r="T264">
            <v>1653756466</v>
          </cell>
          <cell r="U264">
            <v>1676614288</v>
          </cell>
          <cell r="V264">
            <v>1699306053</v>
          </cell>
          <cell r="W264">
            <v>1721840539</v>
          </cell>
          <cell r="X264">
            <v>1744190704</v>
          </cell>
          <cell r="Y264">
            <v>1766383450</v>
          </cell>
        </row>
        <row r="265">
          <cell r="B265" t="e">
            <v>#N/A</v>
          </cell>
          <cell r="C265" t="str">
            <v>TSA</v>
          </cell>
          <cell r="D265" t="e">
            <v>#N/A</v>
          </cell>
          <cell r="E265" t="e">
            <v>#N/A</v>
          </cell>
          <cell r="F265" t="e">
            <v>#N/A</v>
          </cell>
          <cell r="G265" t="e">
            <v>#N/A</v>
          </cell>
          <cell r="H265" t="e">
            <v>#N/A</v>
          </cell>
          <cell r="I265">
            <v>1386504523</v>
          </cell>
          <cell r="J265">
            <v>1411993292</v>
          </cell>
          <cell r="K265">
            <v>1437450586</v>
          </cell>
          <cell r="L265">
            <v>1462776158</v>
          </cell>
          <cell r="M265">
            <v>1487832276</v>
          </cell>
          <cell r="N265">
            <v>1512521166</v>
          </cell>
          <cell r="O265">
            <v>1536799012</v>
          </cell>
          <cell r="P265">
            <v>1560689001</v>
          </cell>
          <cell r="Q265">
            <v>1584247163</v>
          </cell>
          <cell r="R265">
            <v>1607562312</v>
          </cell>
          <cell r="S265">
            <v>1630729920</v>
          </cell>
          <cell r="T265">
            <v>1653756466</v>
          </cell>
          <cell r="U265">
            <v>1676614288</v>
          </cell>
          <cell r="V265">
            <v>1699306053</v>
          </cell>
          <cell r="W265">
            <v>1721840539</v>
          </cell>
          <cell r="X265">
            <v>1744190704</v>
          </cell>
          <cell r="Y265">
            <v>1766383450</v>
          </cell>
        </row>
        <row r="266">
          <cell r="B266" t="e">
            <v>#N/A</v>
          </cell>
          <cell r="C266" t="str">
            <v>SSF</v>
          </cell>
          <cell r="D266" t="e">
            <v>#N/A</v>
          </cell>
          <cell r="E266" t="e">
            <v>#N/A</v>
          </cell>
          <cell r="F266" t="e">
            <v>#N/A</v>
          </cell>
          <cell r="G266" t="e">
            <v>#N/A</v>
          </cell>
          <cell r="H266" t="e">
            <v>#N/A</v>
          </cell>
          <cell r="I266">
            <v>669818179</v>
          </cell>
          <cell r="J266">
            <v>687543926</v>
          </cell>
          <cell r="K266">
            <v>705929159.88287234</v>
          </cell>
          <cell r="L266">
            <v>724910083.89892673</v>
          </cell>
          <cell r="M266">
            <v>744542423.99137235</v>
          </cell>
          <cell r="N266">
            <v>764866591.24396586</v>
          </cell>
          <cell r="O266">
            <v>785905014.48498654</v>
          </cell>
          <cell r="P266">
            <v>807656829.99092877</v>
          </cell>
          <cell r="Q266">
            <v>830111000.29553413</v>
          </cell>
          <cell r="R266">
            <v>853238652.11020088</v>
          </cell>
          <cell r="S266">
            <v>877023136.36222768</v>
          </cell>
          <cell r="T266">
            <v>901455755.35781598</v>
          </cell>
          <cell r="U266">
            <v>926548177.07723355</v>
          </cell>
          <cell r="V266">
            <v>952278631.61008227</v>
          </cell>
          <cell r="W266">
            <v>978625081.73916197</v>
          </cell>
          <cell r="X266">
            <v>1005570800.6820294</v>
          </cell>
          <cell r="Y266">
            <v>1033106135</v>
          </cell>
        </row>
        <row r="267">
          <cell r="B267" t="e">
            <v>#N/A</v>
          </cell>
          <cell r="C267" t="str">
            <v>SSA</v>
          </cell>
          <cell r="D267" t="e">
            <v>#N/A</v>
          </cell>
          <cell r="E267" t="e">
            <v>#N/A</v>
          </cell>
          <cell r="F267" t="e">
            <v>#N/A</v>
          </cell>
          <cell r="G267" t="e">
            <v>#N/A</v>
          </cell>
          <cell r="H267" t="e">
            <v>#N/A</v>
          </cell>
          <cell r="I267">
            <v>669737048</v>
          </cell>
          <cell r="J267">
            <v>687462724</v>
          </cell>
          <cell r="K267">
            <v>705845436.88287234</v>
          </cell>
          <cell r="L267">
            <v>724827302.89892673</v>
          </cell>
          <cell r="M267">
            <v>744459948.99137235</v>
          </cell>
          <cell r="N267">
            <v>764783733.24396586</v>
          </cell>
          <cell r="O267">
            <v>785820414.48498654</v>
          </cell>
          <cell r="P267">
            <v>807571796.99092877</v>
          </cell>
          <cell r="Q267">
            <v>830024044.29553413</v>
          </cell>
          <cell r="R267">
            <v>853151354.11020088</v>
          </cell>
          <cell r="S267">
            <v>876933366.36222768</v>
          </cell>
          <cell r="T267">
            <v>901368314.35781598</v>
          </cell>
          <cell r="U267">
            <v>926459874.07723355</v>
          </cell>
          <cell r="V267">
            <v>952188682.61008227</v>
          </cell>
          <cell r="W267">
            <v>978533722.73916197</v>
          </cell>
          <cell r="X267">
            <v>1005477381.6820294</v>
          </cell>
          <cell r="Y267">
            <v>1033011458</v>
          </cell>
        </row>
        <row r="268">
          <cell r="B268" t="e">
            <v>#N/A</v>
          </cell>
          <cell r="C268" t="str">
            <v>TSS</v>
          </cell>
          <cell r="D268" t="e">
            <v>#N/A</v>
          </cell>
          <cell r="E268" t="e">
            <v>#N/A</v>
          </cell>
          <cell r="F268" t="e">
            <v>#N/A</v>
          </cell>
          <cell r="G268" t="e">
            <v>#N/A</v>
          </cell>
          <cell r="H268" t="e">
            <v>#N/A</v>
          </cell>
          <cell r="I268">
            <v>669818179</v>
          </cell>
          <cell r="J268">
            <v>687543926</v>
          </cell>
          <cell r="K268">
            <v>705929159.88287234</v>
          </cell>
          <cell r="L268">
            <v>724910083.89892673</v>
          </cell>
          <cell r="M268">
            <v>744542423.99137235</v>
          </cell>
          <cell r="N268">
            <v>764866591.24396586</v>
          </cell>
          <cell r="O268">
            <v>785905014.48498654</v>
          </cell>
          <cell r="P268">
            <v>807656829.99092877</v>
          </cell>
          <cell r="Q268">
            <v>830111000.29553413</v>
          </cell>
          <cell r="R268">
            <v>853238652.11020076</v>
          </cell>
          <cell r="S268">
            <v>877023136.36222768</v>
          </cell>
          <cell r="T268">
            <v>901455755.35781586</v>
          </cell>
          <cell r="U268">
            <v>926548177.07723355</v>
          </cell>
          <cell r="V268">
            <v>952278631.61008227</v>
          </cell>
          <cell r="W268">
            <v>978625081.73916197</v>
          </cell>
          <cell r="X268">
            <v>1005570800.6820294</v>
          </cell>
          <cell r="Y268">
            <v>1033106135</v>
          </cell>
        </row>
        <row r="269">
          <cell r="B269" t="e">
            <v>#N/A</v>
          </cell>
          <cell r="C269" t="str">
            <v>UMC</v>
          </cell>
          <cell r="D269" t="e">
            <v>#N/A</v>
          </cell>
          <cell r="E269" t="e">
            <v>#N/A</v>
          </cell>
          <cell r="F269" t="e">
            <v>#N/A</v>
          </cell>
          <cell r="G269" t="e">
            <v>#N/A</v>
          </cell>
          <cell r="H269" t="e">
            <v>#N/A</v>
          </cell>
          <cell r="I269">
            <v>2284670482</v>
          </cell>
          <cell r="J269">
            <v>2303956411</v>
          </cell>
          <cell r="K269">
            <v>2322321868.8828726</v>
          </cell>
          <cell r="L269">
            <v>2340363116.8989267</v>
          </cell>
          <cell r="M269">
            <v>2358173886.9913721</v>
          </cell>
          <cell r="N269">
            <v>2376019944.2439661</v>
          </cell>
          <cell r="O269">
            <v>2393626721.4849863</v>
          </cell>
          <cell r="P269">
            <v>2410867951.9909286</v>
          </cell>
          <cell r="Q269">
            <v>2428374657.2955341</v>
          </cell>
          <cell r="R269">
            <v>2446466231.1102009</v>
          </cell>
          <cell r="S269">
            <v>2464534816.3622279</v>
          </cell>
          <cell r="T269">
            <v>2482888622.3578157</v>
          </cell>
          <cell r="U269">
            <v>2501989805.0772333</v>
          </cell>
          <cell r="V269">
            <v>2521454986.6100826</v>
          </cell>
          <cell r="W269">
            <v>2541065424.739162</v>
          </cell>
          <cell r="X269">
            <v>2560411825.6820292</v>
          </cell>
          <cell r="Y269">
            <v>2579909675</v>
          </cell>
        </row>
        <row r="270">
          <cell r="B270" t="e">
            <v>#N/A</v>
          </cell>
          <cell r="C270" t="str">
            <v>WLD</v>
          </cell>
          <cell r="D270" t="e">
            <v>#N/A</v>
          </cell>
          <cell r="E270" t="e">
            <v>#N/A</v>
          </cell>
          <cell r="F270" t="e">
            <v>#N/A</v>
          </cell>
          <cell r="G270" t="e">
            <v>#N/A</v>
          </cell>
          <cell r="H270" t="e">
            <v>#N/A</v>
          </cell>
          <cell r="I270">
            <v>6118075293</v>
          </cell>
          <cell r="J270">
            <v>6197638117</v>
          </cell>
          <cell r="K270">
            <v>6276824417.8828726</v>
          </cell>
          <cell r="L270">
            <v>6356259573.8989267</v>
          </cell>
          <cell r="M270">
            <v>6436346997.9913731</v>
          </cell>
          <cell r="N270">
            <v>6517020798.2439651</v>
          </cell>
          <cell r="O270">
            <v>6598421257.4849873</v>
          </cell>
          <cell r="P270">
            <v>6680423046.9909286</v>
          </cell>
          <cell r="Q270">
            <v>6763745673.2955341</v>
          </cell>
          <cell r="R270">
            <v>6847214549.1102009</v>
          </cell>
          <cell r="S270">
            <v>6930656699.3622284</v>
          </cell>
          <cell r="T270">
            <v>7012843635.3578157</v>
          </cell>
          <cell r="U270">
            <v>7097400665.0772333</v>
          </cell>
          <cell r="V270">
            <v>7182860114.6100826</v>
          </cell>
          <cell r="W270">
            <v>7268986175.7391624</v>
          </cell>
          <cell r="X270">
            <v>7355220411.6820297</v>
          </cell>
          <cell r="Y270">
            <v>7442135578</v>
          </cell>
        </row>
      </sheetData>
      <sheetData sheetId="1">
        <row r="1">
          <cell r="B1">
            <v>2000</v>
          </cell>
        </row>
      </sheetData>
      <sheetData sheetId="2">
        <row r="13">
          <cell r="B13">
            <v>2000</v>
          </cell>
        </row>
      </sheetData>
      <sheetData sheetId="3">
        <row r="13">
          <cell r="B13">
            <v>2000</v>
          </cell>
        </row>
      </sheetData>
      <sheetData sheetId="4">
        <row r="13">
          <cell r="B13">
            <v>2000</v>
          </cell>
        </row>
      </sheetData>
      <sheetData sheetId="5">
        <row r="13">
          <cell r="B13">
            <v>2000</v>
          </cell>
        </row>
      </sheetData>
      <sheetData sheetId="6">
        <row r="1">
          <cell r="C1">
            <v>2000</v>
          </cell>
        </row>
      </sheetData>
      <sheetData sheetId="7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mes&amp;ISO"/>
      <sheetName val="MapFriendlyNames"/>
      <sheetName val="Dev Countries List"/>
      <sheetName val="OECD Region by Recipient"/>
      <sheetName val="Income Groups"/>
      <sheetName val="LDC List"/>
      <sheetName val="SIDS List"/>
      <sheetName val="Fragility List"/>
      <sheetName val="DAC Member List"/>
    </sheetNames>
    <sheetDataSet>
      <sheetData sheetId="0">
        <row r="1">
          <cell r="B1" t="str">
            <v>ISO 2</v>
          </cell>
          <cell r="C1" t="str">
            <v>ISO 3</v>
          </cell>
        </row>
        <row r="2">
          <cell r="B2" t="str">
            <v>AF</v>
          </cell>
          <cell r="C2" t="str">
            <v>AFG</v>
          </cell>
        </row>
        <row r="3">
          <cell r="B3" t="str">
            <v>AX</v>
          </cell>
          <cell r="C3" t="str">
            <v>ALA</v>
          </cell>
        </row>
        <row r="4">
          <cell r="B4" t="str">
            <v>AL</v>
          </cell>
          <cell r="C4" t="str">
            <v>ALB</v>
          </cell>
        </row>
        <row r="5">
          <cell r="B5" t="str">
            <v>DZ</v>
          </cell>
          <cell r="C5" t="str">
            <v>DZA</v>
          </cell>
        </row>
        <row r="6">
          <cell r="B6" t="str">
            <v>AS</v>
          </cell>
          <cell r="C6" t="str">
            <v>ASM</v>
          </cell>
        </row>
        <row r="7">
          <cell r="B7" t="str">
            <v>AD</v>
          </cell>
          <cell r="C7" t="str">
            <v>AND</v>
          </cell>
        </row>
        <row r="8">
          <cell r="B8" t="str">
            <v>AO</v>
          </cell>
          <cell r="C8" t="str">
            <v>AGO</v>
          </cell>
        </row>
        <row r="9">
          <cell r="B9" t="str">
            <v>AI</v>
          </cell>
          <cell r="C9" t="str">
            <v>AIA</v>
          </cell>
        </row>
        <row r="10">
          <cell r="B10" t="str">
            <v>AQ</v>
          </cell>
          <cell r="C10" t="str">
            <v>ATA</v>
          </cell>
        </row>
        <row r="11">
          <cell r="B11" t="str">
            <v>AG</v>
          </cell>
          <cell r="C11" t="str">
            <v>ATG</v>
          </cell>
        </row>
        <row r="12">
          <cell r="B12" t="str">
            <v>AG</v>
          </cell>
          <cell r="C12" t="str">
            <v>ATG</v>
          </cell>
        </row>
        <row r="13">
          <cell r="B13" t="str">
            <v>AR</v>
          </cell>
          <cell r="C13" t="str">
            <v>ARG</v>
          </cell>
        </row>
        <row r="14">
          <cell r="B14" t="str">
            <v>AM</v>
          </cell>
          <cell r="C14" t="str">
            <v>ARM</v>
          </cell>
        </row>
        <row r="15">
          <cell r="B15" t="str">
            <v>AW</v>
          </cell>
          <cell r="C15" t="str">
            <v>ABW</v>
          </cell>
        </row>
        <row r="16">
          <cell r="B16" t="str">
            <v>AU</v>
          </cell>
          <cell r="C16" t="str">
            <v>AUS</v>
          </cell>
        </row>
        <row r="17">
          <cell r="B17" t="str">
            <v>AT</v>
          </cell>
          <cell r="C17" t="str">
            <v>AUT</v>
          </cell>
        </row>
        <row r="18">
          <cell r="B18" t="str">
            <v>AZ</v>
          </cell>
          <cell r="C18" t="str">
            <v>AZE</v>
          </cell>
        </row>
        <row r="19">
          <cell r="B19" t="str">
            <v>BS</v>
          </cell>
          <cell r="C19" t="str">
            <v>BHS</v>
          </cell>
        </row>
        <row r="20">
          <cell r="B20" t="str">
            <v>BS</v>
          </cell>
          <cell r="C20" t="str">
            <v>BHS</v>
          </cell>
        </row>
        <row r="21">
          <cell r="B21" t="str">
            <v>BS</v>
          </cell>
          <cell r="C21" t="str">
            <v>BHS</v>
          </cell>
        </row>
        <row r="22">
          <cell r="B22" t="str">
            <v>BH</v>
          </cell>
          <cell r="C22" t="str">
            <v>BHR</v>
          </cell>
        </row>
        <row r="23">
          <cell r="B23" t="str">
            <v>BD</v>
          </cell>
          <cell r="C23" t="str">
            <v>BGD</v>
          </cell>
        </row>
        <row r="24">
          <cell r="B24" t="str">
            <v>BB</v>
          </cell>
          <cell r="C24" t="str">
            <v>BRB</v>
          </cell>
        </row>
        <row r="25">
          <cell r="B25" t="str">
            <v>BY</v>
          </cell>
          <cell r="C25" t="str">
            <v>BLR</v>
          </cell>
        </row>
        <row r="26">
          <cell r="B26" t="str">
            <v>BE</v>
          </cell>
          <cell r="C26" t="str">
            <v>BEL</v>
          </cell>
        </row>
        <row r="27">
          <cell r="B27" t="str">
            <v>BZ</v>
          </cell>
          <cell r="C27" t="str">
            <v>BLZ</v>
          </cell>
        </row>
        <row r="28">
          <cell r="B28" t="str">
            <v>BJ</v>
          </cell>
          <cell r="C28" t="str">
            <v>BEN</v>
          </cell>
        </row>
        <row r="29">
          <cell r="B29" t="str">
            <v>BM</v>
          </cell>
          <cell r="C29" t="str">
            <v>BMU</v>
          </cell>
        </row>
        <row r="30">
          <cell r="B30" t="str">
            <v>BT</v>
          </cell>
          <cell r="C30" t="str">
            <v>BTN</v>
          </cell>
        </row>
        <row r="31">
          <cell r="B31" t="str">
            <v>BO</v>
          </cell>
          <cell r="C31" t="str">
            <v>BOL</v>
          </cell>
        </row>
        <row r="32">
          <cell r="B32" t="str">
            <v>BO</v>
          </cell>
          <cell r="C32" t="str">
            <v>BOL</v>
          </cell>
        </row>
        <row r="33">
          <cell r="B33" t="str">
            <v>BQ</v>
          </cell>
          <cell r="C33" t="str">
            <v>BES</v>
          </cell>
        </row>
        <row r="34">
          <cell r="B34" t="str">
            <v>BA</v>
          </cell>
          <cell r="C34" t="str">
            <v>BIH</v>
          </cell>
        </row>
        <row r="35">
          <cell r="B35" t="str">
            <v>BA</v>
          </cell>
          <cell r="C35" t="str">
            <v>BIH</v>
          </cell>
        </row>
        <row r="36">
          <cell r="B36" t="str">
            <v>BW</v>
          </cell>
          <cell r="C36" t="str">
            <v>BWA</v>
          </cell>
        </row>
        <row r="37">
          <cell r="B37" t="str">
            <v>BV</v>
          </cell>
          <cell r="C37" t="str">
            <v>BVT</v>
          </cell>
        </row>
        <row r="38">
          <cell r="B38" t="str">
            <v>BR</v>
          </cell>
          <cell r="C38" t="str">
            <v>BRA</v>
          </cell>
        </row>
        <row r="39">
          <cell r="B39" t="str">
            <v>VG</v>
          </cell>
          <cell r="C39" t="str">
            <v>VGB</v>
          </cell>
        </row>
        <row r="40">
          <cell r="B40" t="str">
            <v>IO</v>
          </cell>
          <cell r="C40" t="str">
            <v>IOT</v>
          </cell>
        </row>
        <row r="41">
          <cell r="B41" t="str">
            <v>BN</v>
          </cell>
          <cell r="C41" t="str">
            <v>BRN</v>
          </cell>
        </row>
        <row r="42">
          <cell r="B42" t="str">
            <v>BN</v>
          </cell>
          <cell r="C42" t="str">
            <v>BRN</v>
          </cell>
        </row>
        <row r="43">
          <cell r="B43" t="str">
            <v>BG</v>
          </cell>
          <cell r="C43" t="str">
            <v>BGR</v>
          </cell>
        </row>
        <row r="44">
          <cell r="B44" t="str">
            <v>BF</v>
          </cell>
          <cell r="C44" t="str">
            <v>BFA</v>
          </cell>
        </row>
        <row r="45">
          <cell r="B45" t="str">
            <v>BI</v>
          </cell>
          <cell r="C45" t="str">
            <v>BDI</v>
          </cell>
        </row>
        <row r="46">
          <cell r="B46" t="str">
            <v>KH</v>
          </cell>
          <cell r="C46" t="str">
            <v>KHM</v>
          </cell>
        </row>
        <row r="47">
          <cell r="B47" t="str">
            <v>CM</v>
          </cell>
          <cell r="C47" t="str">
            <v>CMR</v>
          </cell>
        </row>
        <row r="48">
          <cell r="B48" t="str">
            <v>CA</v>
          </cell>
          <cell r="C48" t="str">
            <v>CAN</v>
          </cell>
        </row>
        <row r="49">
          <cell r="B49" t="str">
            <v>CV</v>
          </cell>
          <cell r="C49" t="str">
            <v>CPV</v>
          </cell>
        </row>
        <row r="50">
          <cell r="B50" t="str">
            <v>CV</v>
          </cell>
          <cell r="C50" t="str">
            <v>CPV</v>
          </cell>
        </row>
        <row r="51">
          <cell r="B51" t="str">
            <v>KY</v>
          </cell>
          <cell r="C51" t="str">
            <v>CYM</v>
          </cell>
        </row>
        <row r="52">
          <cell r="B52" t="str">
            <v>CF</v>
          </cell>
          <cell r="C52" t="str">
            <v>CAF</v>
          </cell>
        </row>
        <row r="53">
          <cell r="B53" t="str">
            <v>CF</v>
          </cell>
          <cell r="C53" t="str">
            <v>CAF</v>
          </cell>
        </row>
        <row r="54">
          <cell r="B54" t="str">
            <v>CF</v>
          </cell>
          <cell r="C54" t="str">
            <v>CAF</v>
          </cell>
        </row>
        <row r="55">
          <cell r="B55" t="str">
            <v>TD</v>
          </cell>
          <cell r="C55" t="str">
            <v>TCD</v>
          </cell>
        </row>
        <row r="56">
          <cell r="B56" t="str">
            <v>CL</v>
          </cell>
          <cell r="C56" t="str">
            <v>CHL</v>
          </cell>
        </row>
        <row r="57">
          <cell r="B57" t="str">
            <v>CN</v>
          </cell>
          <cell r="C57" t="str">
            <v>CHN</v>
          </cell>
        </row>
        <row r="58">
          <cell r="B58" t="str">
            <v>CN</v>
          </cell>
          <cell r="C58" t="str">
            <v>CHN</v>
          </cell>
        </row>
        <row r="59">
          <cell r="B59" t="str">
            <v>CN</v>
          </cell>
          <cell r="C59" t="str">
            <v>CHN</v>
          </cell>
        </row>
        <row r="60">
          <cell r="B60" t="str">
            <v>CN</v>
          </cell>
          <cell r="C60" t="str">
            <v>CHN</v>
          </cell>
        </row>
        <row r="61">
          <cell r="B61" t="str">
            <v>CN</v>
          </cell>
          <cell r="C61" t="str">
            <v>CHN</v>
          </cell>
        </row>
        <row r="62">
          <cell r="B62" t="str">
            <v>CN</v>
          </cell>
          <cell r="C62" t="str">
            <v>CHN</v>
          </cell>
        </row>
        <row r="63">
          <cell r="B63" t="str">
            <v>HK</v>
          </cell>
          <cell r="C63" t="str">
            <v>HKG</v>
          </cell>
        </row>
        <row r="64">
          <cell r="B64" t="str">
            <v>HK</v>
          </cell>
          <cell r="C64" t="str">
            <v>HKG</v>
          </cell>
        </row>
        <row r="65">
          <cell r="B65" t="str">
            <v>HK</v>
          </cell>
          <cell r="C65" t="str">
            <v>HKG</v>
          </cell>
        </row>
        <row r="66">
          <cell r="B66" t="str">
            <v>HK</v>
          </cell>
          <cell r="C66" t="str">
            <v>HKG</v>
          </cell>
        </row>
        <row r="67">
          <cell r="B67" t="str">
            <v>HK</v>
          </cell>
          <cell r="C67" t="str">
            <v>HKG</v>
          </cell>
        </row>
        <row r="68">
          <cell r="B68" t="str">
            <v>HK</v>
          </cell>
          <cell r="C68" t="str">
            <v>HKG</v>
          </cell>
        </row>
        <row r="69">
          <cell r="B69" t="str">
            <v>HK</v>
          </cell>
          <cell r="C69" t="str">
            <v>HKG</v>
          </cell>
        </row>
        <row r="70">
          <cell r="B70" t="str">
            <v>MO</v>
          </cell>
          <cell r="C70" t="str">
            <v>MAC</v>
          </cell>
        </row>
        <row r="71">
          <cell r="B71" t="str">
            <v>MO</v>
          </cell>
          <cell r="C71" t="str">
            <v>MAC</v>
          </cell>
        </row>
        <row r="72">
          <cell r="B72" t="str">
            <v>MO</v>
          </cell>
          <cell r="C72" t="str">
            <v>MAC</v>
          </cell>
        </row>
        <row r="73">
          <cell r="B73" t="str">
            <v>MO</v>
          </cell>
          <cell r="C73" t="str">
            <v>MAC</v>
          </cell>
        </row>
        <row r="74">
          <cell r="B74" t="str">
            <v>MO</v>
          </cell>
          <cell r="C74" t="str">
            <v>MAC</v>
          </cell>
        </row>
        <row r="75">
          <cell r="B75" t="str">
            <v>CX</v>
          </cell>
          <cell r="C75" t="str">
            <v>CXR</v>
          </cell>
        </row>
        <row r="76">
          <cell r="B76" t="str">
            <v>CC</v>
          </cell>
          <cell r="C76" t="str">
            <v>CCK</v>
          </cell>
        </row>
        <row r="77">
          <cell r="B77" t="str">
            <v>CO</v>
          </cell>
          <cell r="C77" t="str">
            <v>COL</v>
          </cell>
        </row>
        <row r="78">
          <cell r="B78" t="str">
            <v>KM</v>
          </cell>
          <cell r="C78" t="str">
            <v>COM</v>
          </cell>
        </row>
        <row r="79">
          <cell r="B79" t="str">
            <v>CG</v>
          </cell>
          <cell r="C79" t="str">
            <v>COG</v>
          </cell>
        </row>
        <row r="80">
          <cell r="B80" t="str">
            <v>CG</v>
          </cell>
          <cell r="C80" t="str">
            <v>COG</v>
          </cell>
        </row>
        <row r="81">
          <cell r="B81" t="str">
            <v>CG</v>
          </cell>
          <cell r="C81" t="str">
            <v>COG</v>
          </cell>
        </row>
        <row r="82">
          <cell r="B82" t="str">
            <v>CG</v>
          </cell>
          <cell r="C82" t="str">
            <v>COG</v>
          </cell>
        </row>
        <row r="83">
          <cell r="B83" t="str">
            <v>CG</v>
          </cell>
          <cell r="C83" t="str">
            <v>COG</v>
          </cell>
        </row>
        <row r="84">
          <cell r="B84" t="str">
            <v>CG</v>
          </cell>
          <cell r="C84" t="str">
            <v>COG</v>
          </cell>
        </row>
        <row r="85">
          <cell r="B85" t="str">
            <v>CG</v>
          </cell>
          <cell r="C85" t="str">
            <v>COG</v>
          </cell>
        </row>
        <row r="86">
          <cell r="B86" t="str">
            <v>CD</v>
          </cell>
          <cell r="C86" t="str">
            <v>COD</v>
          </cell>
        </row>
        <row r="87">
          <cell r="B87" t="str">
            <v>CD</v>
          </cell>
          <cell r="C87" t="str">
            <v>COD</v>
          </cell>
        </row>
        <row r="88">
          <cell r="B88" t="str">
            <v>CD</v>
          </cell>
          <cell r="C88" t="str">
            <v>COD</v>
          </cell>
        </row>
        <row r="89">
          <cell r="B89" t="str">
            <v>CD</v>
          </cell>
          <cell r="C89" t="str">
            <v>COD</v>
          </cell>
        </row>
        <row r="90">
          <cell r="B90" t="str">
            <v>CD</v>
          </cell>
          <cell r="C90" t="str">
            <v>COD</v>
          </cell>
        </row>
        <row r="91">
          <cell r="B91" t="str">
            <v>CD</v>
          </cell>
          <cell r="C91" t="str">
            <v>COD</v>
          </cell>
        </row>
        <row r="92">
          <cell r="B92" t="str">
            <v>CD</v>
          </cell>
          <cell r="C92" t="str">
            <v>COD</v>
          </cell>
        </row>
        <row r="93">
          <cell r="B93" t="str">
            <v>CD</v>
          </cell>
          <cell r="C93" t="str">
            <v>COD</v>
          </cell>
        </row>
        <row r="94">
          <cell r="B94" t="str">
            <v>CD</v>
          </cell>
          <cell r="C94" t="str">
            <v>COD</v>
          </cell>
        </row>
        <row r="95">
          <cell r="B95" t="str">
            <v>CD</v>
          </cell>
          <cell r="C95" t="str">
            <v>COD</v>
          </cell>
        </row>
        <row r="96">
          <cell r="B96" t="str">
            <v>CD</v>
          </cell>
          <cell r="C96" t="str">
            <v>COD</v>
          </cell>
        </row>
        <row r="97">
          <cell r="B97" t="str">
            <v>CK</v>
          </cell>
          <cell r="C97" t="str">
            <v>COK</v>
          </cell>
        </row>
        <row r="98">
          <cell r="B98" t="str">
            <v>CR</v>
          </cell>
          <cell r="C98" t="str">
            <v>CRI</v>
          </cell>
        </row>
        <row r="99">
          <cell r="B99" t="str">
            <v>CI</v>
          </cell>
          <cell r="C99" t="str">
            <v>CIV</v>
          </cell>
        </row>
        <row r="100">
          <cell r="B100" t="str">
            <v>CI</v>
          </cell>
          <cell r="C100" t="str">
            <v>CIV</v>
          </cell>
        </row>
        <row r="101">
          <cell r="B101" t="str">
            <v>CI</v>
          </cell>
          <cell r="C101" t="str">
            <v>CIV</v>
          </cell>
        </row>
        <row r="102">
          <cell r="B102" t="str">
            <v>CI</v>
          </cell>
          <cell r="C102" t="str">
            <v>CIV</v>
          </cell>
        </row>
        <row r="103">
          <cell r="B103" t="str">
            <v>HR</v>
          </cell>
          <cell r="C103" t="str">
            <v>HRV</v>
          </cell>
        </row>
        <row r="104">
          <cell r="B104" t="str">
            <v>CU</v>
          </cell>
          <cell r="C104" t="str">
            <v>CUB</v>
          </cell>
        </row>
        <row r="105">
          <cell r="B105" t="str">
            <v>CW</v>
          </cell>
          <cell r="C105" t="str">
            <v>CUW</v>
          </cell>
        </row>
        <row r="106">
          <cell r="B106" t="str">
            <v>CW</v>
          </cell>
          <cell r="C106" t="str">
            <v>CUW</v>
          </cell>
        </row>
        <row r="107">
          <cell r="B107" t="str">
            <v>CY</v>
          </cell>
          <cell r="C107" t="str">
            <v>CYP</v>
          </cell>
        </row>
        <row r="108">
          <cell r="B108" t="str">
            <v>CZ</v>
          </cell>
          <cell r="C108" t="str">
            <v>CZE</v>
          </cell>
        </row>
        <row r="109">
          <cell r="B109" t="str">
            <v>CZ</v>
          </cell>
          <cell r="C109" t="str">
            <v>CZE</v>
          </cell>
        </row>
        <row r="110">
          <cell r="B110" t="str">
            <v>DK</v>
          </cell>
          <cell r="C110" t="str">
            <v>DNK</v>
          </cell>
        </row>
        <row r="111">
          <cell r="B111" t="str">
            <v>DJ</v>
          </cell>
          <cell r="C111" t="str">
            <v>DJI</v>
          </cell>
        </row>
        <row r="112">
          <cell r="B112" t="str">
            <v>DM</v>
          </cell>
          <cell r="C112" t="str">
            <v>DMA</v>
          </cell>
        </row>
        <row r="113">
          <cell r="B113" t="str">
            <v>DO</v>
          </cell>
          <cell r="C113" t="str">
            <v>DOM</v>
          </cell>
        </row>
        <row r="114">
          <cell r="B114" t="str">
            <v>EC</v>
          </cell>
          <cell r="C114" t="str">
            <v>ECU</v>
          </cell>
        </row>
        <row r="115">
          <cell r="B115" t="str">
            <v>EG</v>
          </cell>
          <cell r="C115" t="str">
            <v>EGY</v>
          </cell>
        </row>
        <row r="116">
          <cell r="B116" t="str">
            <v>EG</v>
          </cell>
          <cell r="C116" t="str">
            <v>EGY</v>
          </cell>
        </row>
        <row r="117">
          <cell r="B117" t="str">
            <v>EG</v>
          </cell>
          <cell r="C117" t="str">
            <v>EGY</v>
          </cell>
        </row>
        <row r="118">
          <cell r="B118" t="str">
            <v>SV</v>
          </cell>
          <cell r="C118" t="str">
            <v>SLV</v>
          </cell>
        </row>
        <row r="119">
          <cell r="B119" t="str">
            <v>GQ</v>
          </cell>
          <cell r="C119" t="str">
            <v>GNQ</v>
          </cell>
        </row>
        <row r="120">
          <cell r="B120" t="str">
            <v>ER</v>
          </cell>
          <cell r="C120" t="str">
            <v>ERI</v>
          </cell>
        </row>
        <row r="121">
          <cell r="B121" t="str">
            <v>EE</v>
          </cell>
          <cell r="C121" t="str">
            <v>EST</v>
          </cell>
        </row>
        <row r="122">
          <cell r="B122" t="str">
            <v>ET</v>
          </cell>
          <cell r="C122" t="str">
            <v>ETH</v>
          </cell>
        </row>
        <row r="123">
          <cell r="B123" t="str">
            <v>FK</v>
          </cell>
          <cell r="C123" t="str">
            <v>FLK</v>
          </cell>
        </row>
        <row r="124">
          <cell r="B124" t="str">
            <v>FO</v>
          </cell>
          <cell r="C124" t="str">
            <v>FRO</v>
          </cell>
        </row>
        <row r="125">
          <cell r="B125" t="str">
            <v>FO</v>
          </cell>
          <cell r="C125" t="str">
            <v>FRO</v>
          </cell>
        </row>
        <row r="126">
          <cell r="B126" t="str">
            <v>FJ</v>
          </cell>
          <cell r="C126" t="str">
            <v>FJI</v>
          </cell>
        </row>
        <row r="127">
          <cell r="B127" t="str">
            <v>FI</v>
          </cell>
          <cell r="C127" t="str">
            <v>FIN</v>
          </cell>
        </row>
        <row r="128">
          <cell r="B128" t="str">
            <v>FR</v>
          </cell>
          <cell r="C128" t="str">
            <v>FRA</v>
          </cell>
        </row>
        <row r="129">
          <cell r="B129" t="str">
            <v>GF</v>
          </cell>
          <cell r="C129" t="str">
            <v>GUF</v>
          </cell>
        </row>
        <row r="130">
          <cell r="B130" t="str">
            <v>PF</v>
          </cell>
          <cell r="C130" t="str">
            <v>PYF</v>
          </cell>
        </row>
        <row r="131">
          <cell r="B131" t="str">
            <v>TF</v>
          </cell>
          <cell r="C131" t="str">
            <v>ATF</v>
          </cell>
        </row>
        <row r="132">
          <cell r="B132" t="str">
            <v>GA</v>
          </cell>
          <cell r="C132" t="str">
            <v>GAB</v>
          </cell>
        </row>
        <row r="133">
          <cell r="B133" t="str">
            <v>GM</v>
          </cell>
          <cell r="C133" t="str">
            <v>GMB</v>
          </cell>
        </row>
        <row r="134">
          <cell r="B134" t="str">
            <v>GM</v>
          </cell>
          <cell r="C134" t="str">
            <v>GMB</v>
          </cell>
        </row>
        <row r="135">
          <cell r="B135" t="str">
            <v>GM</v>
          </cell>
          <cell r="C135" t="str">
            <v>GMB</v>
          </cell>
        </row>
        <row r="136">
          <cell r="B136" t="str">
            <v>GM</v>
          </cell>
          <cell r="C136" t="str">
            <v>GMB</v>
          </cell>
        </row>
        <row r="137">
          <cell r="B137" t="str">
            <v>GE</v>
          </cell>
          <cell r="C137" t="str">
            <v>GEO</v>
          </cell>
        </row>
        <row r="138">
          <cell r="B138" t="str">
            <v>DE</v>
          </cell>
          <cell r="C138" t="str">
            <v>DEU</v>
          </cell>
        </row>
        <row r="139">
          <cell r="B139" t="str">
            <v>GH</v>
          </cell>
          <cell r="C139" t="str">
            <v>GHA</v>
          </cell>
        </row>
        <row r="140">
          <cell r="B140" t="str">
            <v>GI</v>
          </cell>
          <cell r="C140" t="str">
            <v>GIB</v>
          </cell>
        </row>
        <row r="141">
          <cell r="B141" t="str">
            <v>GR</v>
          </cell>
          <cell r="C141" t="str">
            <v>GRC</v>
          </cell>
        </row>
        <row r="142">
          <cell r="B142" t="str">
            <v>GL</v>
          </cell>
          <cell r="C142" t="str">
            <v>GRL</v>
          </cell>
        </row>
        <row r="143">
          <cell r="B143" t="str">
            <v>GD</v>
          </cell>
          <cell r="C143" t="str">
            <v>GRD</v>
          </cell>
        </row>
        <row r="144">
          <cell r="B144" t="str">
            <v>GP</v>
          </cell>
          <cell r="C144" t="str">
            <v>GLP</v>
          </cell>
        </row>
        <row r="145">
          <cell r="B145" t="str">
            <v>GU</v>
          </cell>
          <cell r="C145" t="str">
            <v>GUM</v>
          </cell>
        </row>
        <row r="146">
          <cell r="B146" t="str">
            <v>GT</v>
          </cell>
          <cell r="C146" t="str">
            <v>GTM</v>
          </cell>
        </row>
        <row r="147">
          <cell r="B147" t="str">
            <v>GG</v>
          </cell>
          <cell r="C147" t="str">
            <v>GGY</v>
          </cell>
        </row>
        <row r="148">
          <cell r="B148" t="str">
            <v>GN</v>
          </cell>
          <cell r="C148" t="str">
            <v>GIN</v>
          </cell>
        </row>
        <row r="149">
          <cell r="B149" t="str">
            <v>GW</v>
          </cell>
          <cell r="C149" t="str">
            <v>GNB</v>
          </cell>
        </row>
        <row r="150">
          <cell r="B150" t="str">
            <v>GW</v>
          </cell>
          <cell r="C150" t="str">
            <v>GNB</v>
          </cell>
        </row>
        <row r="151">
          <cell r="B151" t="str">
            <v>GY</v>
          </cell>
          <cell r="C151" t="str">
            <v>GUY</v>
          </cell>
        </row>
        <row r="152">
          <cell r="B152" t="str">
            <v>HT</v>
          </cell>
          <cell r="C152" t="str">
            <v>HTI</v>
          </cell>
        </row>
        <row r="153">
          <cell r="B153" t="str">
            <v>HM</v>
          </cell>
          <cell r="C153" t="str">
            <v>HMD</v>
          </cell>
        </row>
        <row r="154">
          <cell r="B154" t="str">
            <v>VA</v>
          </cell>
          <cell r="C154" t="str">
            <v>VAT</v>
          </cell>
        </row>
        <row r="155">
          <cell r="B155" t="str">
            <v>VA</v>
          </cell>
          <cell r="C155" t="str">
            <v>VAT</v>
          </cell>
        </row>
        <row r="156">
          <cell r="B156" t="str">
            <v>HN</v>
          </cell>
          <cell r="C156" t="str">
            <v>HND</v>
          </cell>
        </row>
        <row r="157">
          <cell r="B157" t="str">
            <v>HU</v>
          </cell>
          <cell r="C157" t="str">
            <v>HUN</v>
          </cell>
        </row>
        <row r="158">
          <cell r="B158" t="str">
            <v>IS</v>
          </cell>
          <cell r="C158" t="str">
            <v>ISL</v>
          </cell>
        </row>
        <row r="159">
          <cell r="B159" t="str">
            <v>IN</v>
          </cell>
          <cell r="C159" t="str">
            <v>IND</v>
          </cell>
        </row>
        <row r="160">
          <cell r="B160" t="str">
            <v>ID</v>
          </cell>
          <cell r="C160" t="str">
            <v>IDN</v>
          </cell>
        </row>
        <row r="161">
          <cell r="B161" t="str">
            <v>IR</v>
          </cell>
          <cell r="C161" t="str">
            <v>IRN</v>
          </cell>
        </row>
        <row r="162">
          <cell r="B162" t="str">
            <v>IR</v>
          </cell>
          <cell r="C162" t="str">
            <v>IRN</v>
          </cell>
        </row>
        <row r="163">
          <cell r="B163" t="str">
            <v>IR</v>
          </cell>
          <cell r="C163" t="str">
            <v>IRN</v>
          </cell>
        </row>
        <row r="164">
          <cell r="B164" t="str">
            <v>IR</v>
          </cell>
          <cell r="C164" t="str">
            <v>IRN</v>
          </cell>
        </row>
        <row r="165">
          <cell r="B165" t="str">
            <v>IR</v>
          </cell>
          <cell r="C165" t="str">
            <v>IRN</v>
          </cell>
        </row>
        <row r="166">
          <cell r="B166" t="str">
            <v>IR</v>
          </cell>
          <cell r="C166" t="str">
            <v>IRN</v>
          </cell>
        </row>
        <row r="167">
          <cell r="B167" t="str">
            <v>IR</v>
          </cell>
          <cell r="C167" t="str">
            <v>IRN</v>
          </cell>
        </row>
        <row r="168">
          <cell r="B168" t="str">
            <v>IQ</v>
          </cell>
          <cell r="C168" t="str">
            <v>IRQ</v>
          </cell>
        </row>
        <row r="169">
          <cell r="B169" t="str">
            <v>IE</v>
          </cell>
          <cell r="C169" t="str">
            <v>IRL</v>
          </cell>
        </row>
        <row r="170">
          <cell r="B170" t="str">
            <v>IM</v>
          </cell>
          <cell r="C170" t="str">
            <v>IMN</v>
          </cell>
        </row>
        <row r="171">
          <cell r="B171" t="str">
            <v>IL</v>
          </cell>
          <cell r="C171" t="str">
            <v>ISR</v>
          </cell>
        </row>
        <row r="172">
          <cell r="B172" t="str">
            <v>IT</v>
          </cell>
          <cell r="C172" t="str">
            <v>ITA</v>
          </cell>
        </row>
        <row r="173">
          <cell r="B173" t="str">
            <v>JM</v>
          </cell>
          <cell r="C173" t="str">
            <v>JAM</v>
          </cell>
        </row>
        <row r="174">
          <cell r="B174" t="str">
            <v>JP</v>
          </cell>
          <cell r="C174" t="str">
            <v>JPN</v>
          </cell>
        </row>
        <row r="175">
          <cell r="B175" t="str">
            <v>JE</v>
          </cell>
          <cell r="C175" t="str">
            <v>JEY</v>
          </cell>
        </row>
        <row r="176">
          <cell r="B176" t="str">
            <v>JO</v>
          </cell>
          <cell r="C176" t="str">
            <v>JOR</v>
          </cell>
        </row>
        <row r="177">
          <cell r="B177" t="str">
            <v>KZ</v>
          </cell>
          <cell r="C177" t="str">
            <v>KAZ</v>
          </cell>
        </row>
        <row r="178">
          <cell r="B178" t="str">
            <v>KE</v>
          </cell>
          <cell r="C178" t="str">
            <v>KEN</v>
          </cell>
        </row>
        <row r="179">
          <cell r="B179" t="str">
            <v>KI</v>
          </cell>
          <cell r="C179" t="str">
            <v>KIR</v>
          </cell>
        </row>
        <row r="180">
          <cell r="B180" t="str">
            <v>XK</v>
          </cell>
          <cell r="C180" t="str">
            <v>XKX</v>
          </cell>
        </row>
        <row r="181">
          <cell r="B181" t="str">
            <v>KP</v>
          </cell>
          <cell r="C181" t="str">
            <v>PRK</v>
          </cell>
        </row>
        <row r="182">
          <cell r="B182" t="str">
            <v>KP</v>
          </cell>
          <cell r="C182" t="str">
            <v>PRK</v>
          </cell>
        </row>
        <row r="183">
          <cell r="B183" t="str">
            <v>KP</v>
          </cell>
          <cell r="C183" t="str">
            <v>PRK</v>
          </cell>
        </row>
        <row r="184">
          <cell r="B184" t="str">
            <v>KP</v>
          </cell>
          <cell r="C184" t="str">
            <v>PRK</v>
          </cell>
        </row>
        <row r="185">
          <cell r="B185" t="str">
            <v>KP</v>
          </cell>
          <cell r="C185" t="str">
            <v>PRK</v>
          </cell>
        </row>
        <row r="186">
          <cell r="B186" t="str">
            <v>KP</v>
          </cell>
          <cell r="C186" t="str">
            <v>PRK</v>
          </cell>
        </row>
        <row r="187">
          <cell r="B187" t="str">
            <v>KP</v>
          </cell>
          <cell r="C187" t="str">
            <v>PRK</v>
          </cell>
        </row>
        <row r="188">
          <cell r="B188" t="str">
            <v>KP</v>
          </cell>
          <cell r="C188" t="str">
            <v>PRK</v>
          </cell>
        </row>
        <row r="189">
          <cell r="B189" t="str">
            <v>KP</v>
          </cell>
          <cell r="C189" t="str">
            <v>PRK</v>
          </cell>
        </row>
        <row r="190">
          <cell r="B190" t="str">
            <v>KR</v>
          </cell>
          <cell r="C190" t="str">
            <v>KOR</v>
          </cell>
        </row>
        <row r="191">
          <cell r="B191" t="str">
            <v>KR</v>
          </cell>
          <cell r="C191" t="str">
            <v>KOR</v>
          </cell>
        </row>
        <row r="192">
          <cell r="B192" t="str">
            <v>KR</v>
          </cell>
          <cell r="C192" t="str">
            <v>KOR</v>
          </cell>
        </row>
        <row r="193">
          <cell r="B193" t="str">
            <v>KR</v>
          </cell>
          <cell r="C193" t="str">
            <v>KOR</v>
          </cell>
        </row>
        <row r="194">
          <cell r="B194" t="str">
            <v>KR</v>
          </cell>
          <cell r="C194" t="str">
            <v>KOR</v>
          </cell>
        </row>
        <row r="195">
          <cell r="B195" t="str">
            <v>KW</v>
          </cell>
          <cell r="C195" t="str">
            <v>KWT</v>
          </cell>
        </row>
        <row r="196">
          <cell r="B196" t="str">
            <v>KG</v>
          </cell>
          <cell r="C196" t="str">
            <v>KGZ</v>
          </cell>
        </row>
        <row r="197">
          <cell r="B197" t="str">
            <v>KG</v>
          </cell>
          <cell r="C197" t="str">
            <v>KGZ</v>
          </cell>
        </row>
        <row r="198">
          <cell r="B198" t="str">
            <v>LA</v>
          </cell>
          <cell r="C198" t="str">
            <v>LAO</v>
          </cell>
        </row>
        <row r="199">
          <cell r="B199" t="str">
            <v>LA</v>
          </cell>
          <cell r="C199" t="str">
            <v>LAO</v>
          </cell>
        </row>
        <row r="200">
          <cell r="B200" t="str">
            <v>LA</v>
          </cell>
          <cell r="C200" t="str">
            <v>LAO</v>
          </cell>
        </row>
        <row r="201">
          <cell r="B201" t="str">
            <v>LA</v>
          </cell>
          <cell r="C201" t="str">
            <v>LAO</v>
          </cell>
        </row>
        <row r="202">
          <cell r="B202" t="str">
            <v>LV</v>
          </cell>
          <cell r="C202" t="str">
            <v>LVA</v>
          </cell>
        </row>
        <row r="203">
          <cell r="B203" t="str">
            <v>LB</v>
          </cell>
          <cell r="C203" t="str">
            <v>LBN</v>
          </cell>
        </row>
        <row r="204">
          <cell r="B204" t="str">
            <v>LS</v>
          </cell>
          <cell r="C204" t="str">
            <v>LSO</v>
          </cell>
        </row>
        <row r="205">
          <cell r="B205" t="str">
            <v>LR</v>
          </cell>
          <cell r="C205" t="str">
            <v>LBR</v>
          </cell>
        </row>
        <row r="206">
          <cell r="B206" t="str">
            <v>LY</v>
          </cell>
          <cell r="C206" t="str">
            <v>LBY</v>
          </cell>
        </row>
        <row r="207">
          <cell r="B207" t="str">
            <v>LI</v>
          </cell>
          <cell r="C207" t="str">
            <v>LIE</v>
          </cell>
        </row>
        <row r="208">
          <cell r="B208" t="str">
            <v>LT</v>
          </cell>
          <cell r="C208" t="str">
            <v>LTU</v>
          </cell>
        </row>
        <row r="209">
          <cell r="B209" t="str">
            <v>LU</v>
          </cell>
          <cell r="C209" t="str">
            <v>LUX</v>
          </cell>
        </row>
        <row r="210">
          <cell r="B210" t="str">
            <v>MK</v>
          </cell>
          <cell r="C210" t="str">
            <v>MKD</v>
          </cell>
        </row>
        <row r="211">
          <cell r="B211" t="str">
            <v>MK</v>
          </cell>
          <cell r="C211" t="str">
            <v>MKD</v>
          </cell>
        </row>
        <row r="212">
          <cell r="B212" t="str">
            <v>MK</v>
          </cell>
          <cell r="C212" t="str">
            <v>MKD</v>
          </cell>
        </row>
        <row r="213">
          <cell r="B213" t="str">
            <v>MK</v>
          </cell>
          <cell r="C213" t="str">
            <v>MKD</v>
          </cell>
        </row>
        <row r="214">
          <cell r="B214" t="str">
            <v>MK</v>
          </cell>
          <cell r="C214" t="str">
            <v>MKD</v>
          </cell>
        </row>
        <row r="215">
          <cell r="B215" t="str">
            <v>MK</v>
          </cell>
          <cell r="C215" t="str">
            <v>MKD</v>
          </cell>
        </row>
        <row r="216">
          <cell r="B216" t="str">
            <v>MK</v>
          </cell>
          <cell r="C216" t="str">
            <v>MKD</v>
          </cell>
        </row>
        <row r="217">
          <cell r="B217" t="str">
            <v>MK</v>
          </cell>
          <cell r="C217" t="str">
            <v>MKD</v>
          </cell>
        </row>
        <row r="218">
          <cell r="B218" t="str">
            <v>MK</v>
          </cell>
          <cell r="C218" t="str">
            <v>MKD</v>
          </cell>
        </row>
        <row r="219">
          <cell r="B219" t="str">
            <v>MG</v>
          </cell>
          <cell r="C219" t="str">
            <v>MDG</v>
          </cell>
        </row>
        <row r="220">
          <cell r="B220" t="str">
            <v>MW</v>
          </cell>
          <cell r="C220" t="str">
            <v>MWI</v>
          </cell>
        </row>
        <row r="221">
          <cell r="B221" t="str">
            <v>MY</v>
          </cell>
          <cell r="C221" t="str">
            <v>MYS</v>
          </cell>
        </row>
        <row r="222">
          <cell r="B222" t="str">
            <v>MV</v>
          </cell>
          <cell r="C222" t="str">
            <v>MDV</v>
          </cell>
        </row>
        <row r="223">
          <cell r="B223" t="str">
            <v>ML</v>
          </cell>
          <cell r="C223" t="str">
            <v>MLI</v>
          </cell>
        </row>
        <row r="224">
          <cell r="B224" t="str">
            <v>MT</v>
          </cell>
          <cell r="C224" t="str">
            <v>MLT</v>
          </cell>
        </row>
        <row r="225">
          <cell r="B225" t="str">
            <v>MH</v>
          </cell>
          <cell r="C225" t="str">
            <v>MHL</v>
          </cell>
        </row>
        <row r="226">
          <cell r="B226" t="str">
            <v>MQ</v>
          </cell>
          <cell r="C226" t="str">
            <v>MTQ</v>
          </cell>
        </row>
        <row r="227">
          <cell r="B227" t="str">
            <v>MR</v>
          </cell>
          <cell r="C227" t="str">
            <v>MRT</v>
          </cell>
        </row>
        <row r="228">
          <cell r="B228" t="str">
            <v>MU</v>
          </cell>
          <cell r="C228" t="str">
            <v>MUS</v>
          </cell>
        </row>
        <row r="229">
          <cell r="B229" t="str">
            <v>YT</v>
          </cell>
          <cell r="C229" t="str">
            <v>MYT</v>
          </cell>
        </row>
        <row r="230">
          <cell r="B230" t="str">
            <v>MX</v>
          </cell>
          <cell r="C230" t="str">
            <v>MEX</v>
          </cell>
        </row>
        <row r="231">
          <cell r="B231" t="str">
            <v>FM</v>
          </cell>
          <cell r="C231" t="str">
            <v>FSM</v>
          </cell>
        </row>
        <row r="232">
          <cell r="B232" t="str">
            <v>FM</v>
          </cell>
          <cell r="C232" t="str">
            <v>FSM</v>
          </cell>
        </row>
        <row r="233">
          <cell r="B233" t="str">
            <v>FM</v>
          </cell>
          <cell r="C233" t="str">
            <v>FSM</v>
          </cell>
        </row>
        <row r="234">
          <cell r="B234" t="str">
            <v>FM</v>
          </cell>
          <cell r="C234" t="str">
            <v>FSM</v>
          </cell>
        </row>
        <row r="235">
          <cell r="B235" t="str">
            <v>FM</v>
          </cell>
          <cell r="C235" t="str">
            <v>FSM</v>
          </cell>
        </row>
        <row r="236">
          <cell r="B236" t="str">
            <v>FM</v>
          </cell>
          <cell r="C236" t="str">
            <v>FSM</v>
          </cell>
        </row>
        <row r="237">
          <cell r="B237" t="str">
            <v>MD</v>
          </cell>
          <cell r="C237" t="str">
            <v>MDA</v>
          </cell>
        </row>
        <row r="238">
          <cell r="B238" t="str">
            <v>MD</v>
          </cell>
          <cell r="C238" t="str">
            <v>MDA</v>
          </cell>
        </row>
        <row r="239">
          <cell r="B239" t="str">
            <v>MC</v>
          </cell>
          <cell r="C239" t="str">
            <v>MCO</v>
          </cell>
        </row>
        <row r="240">
          <cell r="B240" t="str">
            <v>MN</v>
          </cell>
          <cell r="C240" t="str">
            <v>MNG</v>
          </cell>
        </row>
        <row r="241">
          <cell r="B241" t="str">
            <v>ME</v>
          </cell>
          <cell r="C241" t="str">
            <v>MNE</v>
          </cell>
        </row>
        <row r="242">
          <cell r="B242" t="str">
            <v>MS</v>
          </cell>
          <cell r="C242" t="str">
            <v>MSR</v>
          </cell>
        </row>
        <row r="243">
          <cell r="B243" t="str">
            <v>MA</v>
          </cell>
          <cell r="C243" t="str">
            <v>MAR</v>
          </cell>
        </row>
        <row r="244">
          <cell r="B244" t="str">
            <v>MZ</v>
          </cell>
          <cell r="C244" t="str">
            <v>MOZ</v>
          </cell>
        </row>
        <row r="245">
          <cell r="B245" t="str">
            <v>MM</v>
          </cell>
          <cell r="C245" t="str">
            <v>MMR</v>
          </cell>
        </row>
        <row r="246">
          <cell r="B246" t="str">
            <v>NA</v>
          </cell>
          <cell r="C246" t="str">
            <v>NAM</v>
          </cell>
        </row>
        <row r="247">
          <cell r="B247" t="str">
            <v>NR</v>
          </cell>
          <cell r="C247" t="str">
            <v>NRU</v>
          </cell>
        </row>
        <row r="248">
          <cell r="B248" t="str">
            <v>NP</v>
          </cell>
          <cell r="C248" t="str">
            <v>NPL</v>
          </cell>
        </row>
        <row r="249">
          <cell r="B249" t="str">
            <v>NL</v>
          </cell>
          <cell r="C249" t="str">
            <v>NLD</v>
          </cell>
        </row>
        <row r="250">
          <cell r="B250" t="str">
            <v>NL</v>
          </cell>
          <cell r="C250" t="str">
            <v>NLD</v>
          </cell>
        </row>
        <row r="251">
          <cell r="B251" t="str">
            <v>NL</v>
          </cell>
          <cell r="C251" t="str">
            <v>NLD</v>
          </cell>
        </row>
        <row r="252">
          <cell r="B252" t="str">
            <v>AN</v>
          </cell>
          <cell r="C252" t="str">
            <v>ANT</v>
          </cell>
        </row>
        <row r="253">
          <cell r="B253" t="str">
            <v>NC</v>
          </cell>
          <cell r="C253" t="str">
            <v>NCL</v>
          </cell>
        </row>
        <row r="254">
          <cell r="B254" t="str">
            <v>NZ</v>
          </cell>
          <cell r="C254" t="str">
            <v>NZL</v>
          </cell>
        </row>
        <row r="255">
          <cell r="B255" t="str">
            <v>NI</v>
          </cell>
          <cell r="C255" t="str">
            <v>NIC</v>
          </cell>
        </row>
        <row r="256">
          <cell r="B256" t="str">
            <v>NE</v>
          </cell>
          <cell r="C256" t="str">
            <v>NER</v>
          </cell>
        </row>
        <row r="257">
          <cell r="B257" t="str">
            <v>NG</v>
          </cell>
          <cell r="C257" t="str">
            <v>NGA</v>
          </cell>
        </row>
        <row r="258">
          <cell r="B258" t="str">
            <v>NU</v>
          </cell>
          <cell r="C258" t="str">
            <v>NIU</v>
          </cell>
        </row>
        <row r="259">
          <cell r="B259" t="str">
            <v>NF</v>
          </cell>
          <cell r="C259" t="str">
            <v>NFK</v>
          </cell>
        </row>
        <row r="260">
          <cell r="B260" t="str">
            <v>MP</v>
          </cell>
          <cell r="C260" t="str">
            <v>MNP</v>
          </cell>
        </row>
        <row r="261">
          <cell r="B261" t="str">
            <v>NO</v>
          </cell>
          <cell r="C261" t="str">
            <v>NOR</v>
          </cell>
        </row>
        <row r="262">
          <cell r="B262" t="str">
            <v>OM</v>
          </cell>
          <cell r="C262" t="str">
            <v>OMN</v>
          </cell>
        </row>
        <row r="263">
          <cell r="B263" t="str">
            <v>PK</v>
          </cell>
          <cell r="C263" t="str">
            <v>PAK</v>
          </cell>
        </row>
        <row r="264">
          <cell r="B264" t="str">
            <v>PW</v>
          </cell>
          <cell r="C264" t="str">
            <v>PLW</v>
          </cell>
        </row>
        <row r="265">
          <cell r="B265" t="str">
            <v>PS</v>
          </cell>
          <cell r="C265" t="str">
            <v>PSE</v>
          </cell>
        </row>
        <row r="266">
          <cell r="B266" t="str">
            <v>PS</v>
          </cell>
          <cell r="C266" t="str">
            <v>PSE</v>
          </cell>
        </row>
        <row r="267">
          <cell r="B267" t="str">
            <v>PS</v>
          </cell>
          <cell r="C267" t="str">
            <v>PSE</v>
          </cell>
        </row>
        <row r="268">
          <cell r="B268" t="str">
            <v>PS</v>
          </cell>
          <cell r="C268" t="str">
            <v>PSE</v>
          </cell>
        </row>
        <row r="269">
          <cell r="B269" t="str">
            <v>PS</v>
          </cell>
          <cell r="C269" t="str">
            <v>PSE</v>
          </cell>
        </row>
        <row r="270">
          <cell r="B270" t="str">
            <v>PS</v>
          </cell>
          <cell r="C270" t="str">
            <v>PSE</v>
          </cell>
        </row>
        <row r="271">
          <cell r="B271" t="str">
            <v>PS</v>
          </cell>
          <cell r="C271" t="str">
            <v>PSE</v>
          </cell>
        </row>
        <row r="272">
          <cell r="B272" t="str">
            <v>PA</v>
          </cell>
          <cell r="C272" t="str">
            <v>PAN</v>
          </cell>
        </row>
        <row r="273">
          <cell r="B273" t="str">
            <v>PG</v>
          </cell>
          <cell r="C273" t="str">
            <v>PNG</v>
          </cell>
        </row>
        <row r="274">
          <cell r="B274" t="str">
            <v>PY</v>
          </cell>
          <cell r="C274" t="str">
            <v>PRY</v>
          </cell>
        </row>
        <row r="275">
          <cell r="B275" t="str">
            <v>PE</v>
          </cell>
          <cell r="C275" t="str">
            <v>PER</v>
          </cell>
        </row>
        <row r="276">
          <cell r="B276" t="str">
            <v>PH</v>
          </cell>
          <cell r="C276" t="str">
            <v>PHL</v>
          </cell>
        </row>
        <row r="277">
          <cell r="B277" t="str">
            <v>PH</v>
          </cell>
          <cell r="C277" t="str">
            <v>PHL</v>
          </cell>
        </row>
        <row r="278">
          <cell r="B278" t="str">
            <v>PH</v>
          </cell>
          <cell r="C278" t="str">
            <v>PHL</v>
          </cell>
        </row>
        <row r="279">
          <cell r="B279" t="str">
            <v>PN</v>
          </cell>
          <cell r="C279" t="str">
            <v>PCN</v>
          </cell>
        </row>
        <row r="280">
          <cell r="B280" t="str">
            <v>PL</v>
          </cell>
          <cell r="C280" t="str">
            <v>POL</v>
          </cell>
        </row>
        <row r="281">
          <cell r="B281" t="str">
            <v>PT</v>
          </cell>
          <cell r="C281" t="str">
            <v>PRT</v>
          </cell>
        </row>
        <row r="282">
          <cell r="B282" t="str">
            <v>PR</v>
          </cell>
          <cell r="C282" t="str">
            <v>PRI</v>
          </cell>
        </row>
        <row r="283">
          <cell r="B283" t="str">
            <v>QA</v>
          </cell>
          <cell r="C283" t="str">
            <v>QAT</v>
          </cell>
        </row>
        <row r="284">
          <cell r="B284" t="str">
            <v>RE</v>
          </cell>
          <cell r="C284" t="str">
            <v>REU</v>
          </cell>
        </row>
        <row r="285">
          <cell r="B285" t="str">
            <v>RO</v>
          </cell>
          <cell r="C285" t="str">
            <v>ROU</v>
          </cell>
        </row>
        <row r="286">
          <cell r="B286" t="str">
            <v>RU</v>
          </cell>
          <cell r="C286" t="str">
            <v>RUS</v>
          </cell>
        </row>
        <row r="287">
          <cell r="B287" t="str">
            <v>RU</v>
          </cell>
          <cell r="C287" t="str">
            <v>RUS</v>
          </cell>
        </row>
        <row r="288">
          <cell r="B288" t="str">
            <v>RW</v>
          </cell>
          <cell r="C288" t="str">
            <v>RWA</v>
          </cell>
        </row>
        <row r="289">
          <cell r="B289" t="str">
            <v>BL</v>
          </cell>
          <cell r="C289" t="str">
            <v>BLM</v>
          </cell>
        </row>
        <row r="290">
          <cell r="B290" t="str">
            <v>SH</v>
          </cell>
          <cell r="C290" t="str">
            <v>SHN</v>
          </cell>
        </row>
        <row r="291">
          <cell r="B291" t="str">
            <v>KN</v>
          </cell>
          <cell r="C291" t="str">
            <v>KNA</v>
          </cell>
        </row>
        <row r="292">
          <cell r="B292" t="str">
            <v>KN</v>
          </cell>
          <cell r="C292" t="str">
            <v>KNA</v>
          </cell>
        </row>
        <row r="293">
          <cell r="B293" t="str">
            <v>KN</v>
          </cell>
          <cell r="C293" t="str">
            <v>KNA</v>
          </cell>
        </row>
        <row r="294">
          <cell r="B294" t="str">
            <v>KN</v>
          </cell>
          <cell r="C294" t="str">
            <v>KNA</v>
          </cell>
        </row>
        <row r="295">
          <cell r="B295" t="str">
            <v>LC</v>
          </cell>
          <cell r="C295" t="str">
            <v>LCA</v>
          </cell>
        </row>
        <row r="296">
          <cell r="B296" t="str">
            <v>LC</v>
          </cell>
          <cell r="C296" t="str">
            <v>LCA</v>
          </cell>
        </row>
        <row r="297">
          <cell r="B297" t="str">
            <v>MF</v>
          </cell>
          <cell r="C297" t="str">
            <v>MAF</v>
          </cell>
        </row>
        <row r="298">
          <cell r="B298" t="str">
            <v>MF</v>
          </cell>
          <cell r="C298" t="str">
            <v>MAF</v>
          </cell>
        </row>
        <row r="299">
          <cell r="B299" t="str">
            <v>MF</v>
          </cell>
          <cell r="C299" t="str">
            <v>MAF</v>
          </cell>
        </row>
        <row r="300">
          <cell r="B300" t="str">
            <v>MF</v>
          </cell>
          <cell r="C300" t="str">
            <v>MAF</v>
          </cell>
        </row>
        <row r="301">
          <cell r="B301" t="str">
            <v>SX</v>
          </cell>
          <cell r="C301" t="str">
            <v>SXM</v>
          </cell>
        </row>
        <row r="302">
          <cell r="B302" t="str">
            <v>SX</v>
          </cell>
          <cell r="C302" t="str">
            <v>SXM</v>
          </cell>
        </row>
        <row r="303">
          <cell r="B303" t="str">
            <v>SX</v>
          </cell>
          <cell r="C303" t="str">
            <v>SXM</v>
          </cell>
        </row>
        <row r="304">
          <cell r="B304" t="str">
            <v>PM</v>
          </cell>
          <cell r="C304" t="str">
            <v>SPM</v>
          </cell>
        </row>
        <row r="305">
          <cell r="B305" t="str">
            <v>VC</v>
          </cell>
          <cell r="C305" t="str">
            <v>VCT</v>
          </cell>
        </row>
        <row r="306">
          <cell r="B306" t="str">
            <v>VC</v>
          </cell>
          <cell r="C306" t="str">
            <v>VCT</v>
          </cell>
        </row>
        <row r="307">
          <cell r="B307" t="str">
            <v>VC</v>
          </cell>
          <cell r="C307" t="str">
            <v>VCT</v>
          </cell>
        </row>
        <row r="308">
          <cell r="B308" t="str">
            <v>VC</v>
          </cell>
          <cell r="C308" t="str">
            <v>VCT</v>
          </cell>
        </row>
        <row r="309">
          <cell r="B309" t="str">
            <v>VC</v>
          </cell>
          <cell r="C309" t="str">
            <v>VCT</v>
          </cell>
        </row>
        <row r="310">
          <cell r="B310" t="str">
            <v>VC</v>
          </cell>
          <cell r="C310" t="str">
            <v>VCT</v>
          </cell>
        </row>
        <row r="311">
          <cell r="B311" t="str">
            <v>WS</v>
          </cell>
          <cell r="C311" t="str">
            <v>WSM</v>
          </cell>
        </row>
        <row r="312">
          <cell r="B312" t="str">
            <v>SM</v>
          </cell>
          <cell r="C312" t="str">
            <v>SMR</v>
          </cell>
        </row>
        <row r="313">
          <cell r="B313" t="str">
            <v>ST</v>
          </cell>
          <cell r="C313" t="str">
            <v>STP</v>
          </cell>
        </row>
        <row r="314">
          <cell r="B314" t="str">
            <v>ST</v>
          </cell>
          <cell r="C314" t="str">
            <v>STP</v>
          </cell>
        </row>
        <row r="315">
          <cell r="B315" t="str">
            <v>ST</v>
          </cell>
          <cell r="C315" t="str">
            <v>STP</v>
          </cell>
        </row>
        <row r="316">
          <cell r="B316" t="str">
            <v>ST</v>
          </cell>
          <cell r="C316" t="str">
            <v>STP</v>
          </cell>
        </row>
        <row r="317">
          <cell r="B317" t="str">
            <v>ST</v>
          </cell>
          <cell r="C317" t="str">
            <v>STP</v>
          </cell>
        </row>
        <row r="318">
          <cell r="B318" t="str">
            <v>ST</v>
          </cell>
          <cell r="C318" t="str">
            <v>STP</v>
          </cell>
        </row>
        <row r="319">
          <cell r="B319" t="str">
            <v>SA</v>
          </cell>
          <cell r="C319" t="str">
            <v>SAU</v>
          </cell>
        </row>
        <row r="320">
          <cell r="B320" t="str">
            <v>SN</v>
          </cell>
          <cell r="C320" t="str">
            <v>SEN</v>
          </cell>
        </row>
        <row r="321">
          <cell r="B321" t="str">
            <v>RS</v>
          </cell>
          <cell r="C321" t="str">
            <v>SRB</v>
          </cell>
        </row>
        <row r="322">
          <cell r="B322" t="str">
            <v>SC</v>
          </cell>
          <cell r="C322" t="str">
            <v>SYC</v>
          </cell>
        </row>
        <row r="323">
          <cell r="B323" t="str">
            <v>SL</v>
          </cell>
          <cell r="C323" t="str">
            <v>SLE</v>
          </cell>
        </row>
        <row r="324">
          <cell r="B324" t="str">
            <v>SG</v>
          </cell>
          <cell r="C324" t="str">
            <v>SGP</v>
          </cell>
        </row>
        <row r="325">
          <cell r="B325" t="str">
            <v>SK</v>
          </cell>
          <cell r="C325" t="str">
            <v>SVK</v>
          </cell>
        </row>
        <row r="326">
          <cell r="B326" t="str">
            <v>SK</v>
          </cell>
          <cell r="C326" t="str">
            <v>SVK</v>
          </cell>
        </row>
        <row r="327">
          <cell r="B327" t="str">
            <v>SI</v>
          </cell>
          <cell r="C327" t="str">
            <v>SVN</v>
          </cell>
        </row>
        <row r="328">
          <cell r="B328" t="str">
            <v>SB</v>
          </cell>
          <cell r="C328" t="str">
            <v>SLB</v>
          </cell>
        </row>
        <row r="329">
          <cell r="B329" t="str">
            <v>SO</v>
          </cell>
          <cell r="C329" t="str">
            <v>SOM</v>
          </cell>
        </row>
        <row r="330">
          <cell r="B330" t="str">
            <v>ZA</v>
          </cell>
          <cell r="C330" t="str">
            <v>ZAF</v>
          </cell>
        </row>
        <row r="331">
          <cell r="B331" t="str">
            <v>GS</v>
          </cell>
          <cell r="C331" t="str">
            <v>SGS</v>
          </cell>
        </row>
        <row r="332">
          <cell r="B332" t="str">
            <v>SS</v>
          </cell>
          <cell r="C332" t="str">
            <v>SSD</v>
          </cell>
        </row>
        <row r="333">
          <cell r="B333" t="str">
            <v>ES</v>
          </cell>
          <cell r="C333" t="str">
            <v>ESP</v>
          </cell>
        </row>
        <row r="334">
          <cell r="B334" t="str">
            <v>LK</v>
          </cell>
          <cell r="C334" t="str">
            <v>LKA</v>
          </cell>
        </row>
        <row r="335">
          <cell r="B335" t="str">
            <v>SD</v>
          </cell>
          <cell r="C335" t="str">
            <v>SDN</v>
          </cell>
        </row>
        <row r="336">
          <cell r="B336" t="str">
            <v>SD</v>
          </cell>
          <cell r="C336" t="str">
            <v>SDN</v>
          </cell>
        </row>
        <row r="337">
          <cell r="B337" t="str">
            <v>SR</v>
          </cell>
          <cell r="C337" t="str">
            <v>SUR</v>
          </cell>
        </row>
        <row r="338">
          <cell r="B338" t="str">
            <v>SJ</v>
          </cell>
          <cell r="C338" t="str">
            <v>SJM</v>
          </cell>
        </row>
        <row r="339">
          <cell r="B339" t="str">
            <v>SZ</v>
          </cell>
          <cell r="C339" t="str">
            <v>SWZ</v>
          </cell>
        </row>
        <row r="340">
          <cell r="B340" t="str">
            <v>SE</v>
          </cell>
          <cell r="C340" t="str">
            <v>SWE</v>
          </cell>
        </row>
        <row r="341">
          <cell r="B341" t="str">
            <v>CH</v>
          </cell>
          <cell r="C341" t="str">
            <v>CHE</v>
          </cell>
        </row>
        <row r="342">
          <cell r="B342" t="str">
            <v>SY</v>
          </cell>
          <cell r="C342" t="str">
            <v>SYR</v>
          </cell>
        </row>
        <row r="343">
          <cell r="B343" t="str">
            <v>SY</v>
          </cell>
          <cell r="C343" t="str">
            <v>SYR</v>
          </cell>
        </row>
        <row r="344">
          <cell r="B344" t="str">
            <v>SY</v>
          </cell>
          <cell r="C344" t="str">
            <v>SYR</v>
          </cell>
        </row>
        <row r="345">
          <cell r="B345" t="str">
            <v>SY</v>
          </cell>
          <cell r="C345" t="str">
            <v>SYR</v>
          </cell>
        </row>
        <row r="346">
          <cell r="B346" t="str">
            <v>TW</v>
          </cell>
          <cell r="C346" t="str">
            <v>TWN</v>
          </cell>
        </row>
        <row r="347">
          <cell r="B347" t="str">
            <v>TW</v>
          </cell>
          <cell r="C347" t="str">
            <v>TWN</v>
          </cell>
        </row>
        <row r="348">
          <cell r="B348" t="str">
            <v>TW</v>
          </cell>
          <cell r="C348" t="str">
            <v>TWN</v>
          </cell>
        </row>
        <row r="349">
          <cell r="B349" t="str">
            <v>TW</v>
          </cell>
          <cell r="C349" t="str">
            <v>TWN</v>
          </cell>
        </row>
        <row r="350">
          <cell r="B350" t="str">
            <v>TW</v>
          </cell>
          <cell r="C350" t="str">
            <v>TWN</v>
          </cell>
        </row>
        <row r="351">
          <cell r="B351" t="str">
            <v>TW</v>
          </cell>
          <cell r="C351" t="str">
            <v>TWN</v>
          </cell>
        </row>
        <row r="352">
          <cell r="B352" t="str">
            <v>TJ</v>
          </cell>
          <cell r="C352" t="str">
            <v>TJK</v>
          </cell>
        </row>
        <row r="353">
          <cell r="B353" t="str">
            <v>TZ</v>
          </cell>
          <cell r="C353" t="str">
            <v>TZA</v>
          </cell>
        </row>
        <row r="354">
          <cell r="B354" t="str">
            <v>TZ</v>
          </cell>
          <cell r="C354" t="str">
            <v>TZA</v>
          </cell>
        </row>
        <row r="355">
          <cell r="B355" t="str">
            <v>TZ</v>
          </cell>
          <cell r="C355" t="str">
            <v>TZA</v>
          </cell>
        </row>
        <row r="356">
          <cell r="B356" t="str">
            <v>TH</v>
          </cell>
          <cell r="C356" t="str">
            <v>THA</v>
          </cell>
        </row>
        <row r="357">
          <cell r="B357" t="str">
            <v>TL</v>
          </cell>
          <cell r="C357" t="str">
            <v>TLS</v>
          </cell>
        </row>
        <row r="358">
          <cell r="B358" t="str">
            <v>TL</v>
          </cell>
          <cell r="C358" t="str">
            <v>TLS</v>
          </cell>
        </row>
        <row r="359">
          <cell r="B359" t="str">
            <v>TG</v>
          </cell>
          <cell r="C359" t="str">
            <v>TGO</v>
          </cell>
        </row>
        <row r="360">
          <cell r="B360" t="str">
            <v>TK</v>
          </cell>
          <cell r="C360" t="str">
            <v>TKL</v>
          </cell>
        </row>
        <row r="361">
          <cell r="B361" t="str">
            <v>TO</v>
          </cell>
          <cell r="C361" t="str">
            <v>TON</v>
          </cell>
        </row>
        <row r="362">
          <cell r="B362" t="str">
            <v>TT</v>
          </cell>
          <cell r="C362" t="str">
            <v>TTO</v>
          </cell>
        </row>
        <row r="363">
          <cell r="B363" t="str">
            <v>TT</v>
          </cell>
          <cell r="C363" t="str">
            <v>TTO</v>
          </cell>
        </row>
        <row r="364">
          <cell r="B364" t="str">
            <v>TN</v>
          </cell>
          <cell r="C364" t="str">
            <v>TUN</v>
          </cell>
        </row>
        <row r="365">
          <cell r="B365" t="str">
            <v>TR</v>
          </cell>
          <cell r="C365" t="str">
            <v>TUR</v>
          </cell>
        </row>
        <row r="366">
          <cell r="B366" t="str">
            <v>TM</v>
          </cell>
          <cell r="C366" t="str">
            <v>TKM</v>
          </cell>
        </row>
        <row r="367">
          <cell r="B367" t="str">
            <v>TC</v>
          </cell>
          <cell r="C367" t="str">
            <v>TCA</v>
          </cell>
        </row>
        <row r="368">
          <cell r="B368" t="str">
            <v>TC</v>
          </cell>
          <cell r="C368" t="str">
            <v>TCA</v>
          </cell>
        </row>
        <row r="369">
          <cell r="B369" t="str">
            <v>TV</v>
          </cell>
          <cell r="C369" t="str">
            <v>TUV</v>
          </cell>
        </row>
        <row r="370">
          <cell r="B370" t="str">
            <v>UG</v>
          </cell>
          <cell r="C370" t="str">
            <v>UGA</v>
          </cell>
        </row>
        <row r="371">
          <cell r="B371" t="str">
            <v>UA</v>
          </cell>
          <cell r="C371" t="str">
            <v>UKR</v>
          </cell>
        </row>
        <row r="372">
          <cell r="B372" t="str">
            <v>AE</v>
          </cell>
          <cell r="C372" t="str">
            <v>ARE</v>
          </cell>
        </row>
        <row r="373">
          <cell r="B373" t="str">
            <v>AE</v>
          </cell>
          <cell r="C373" t="str">
            <v>ARE</v>
          </cell>
        </row>
        <row r="374">
          <cell r="B374" t="str">
            <v>GB</v>
          </cell>
          <cell r="C374" t="str">
            <v>GBR</v>
          </cell>
        </row>
        <row r="375">
          <cell r="B375" t="str">
            <v>GB</v>
          </cell>
          <cell r="C375" t="str">
            <v>GBR</v>
          </cell>
        </row>
        <row r="376">
          <cell r="B376" t="str">
            <v>US</v>
          </cell>
          <cell r="C376" t="str">
            <v>USA</v>
          </cell>
        </row>
        <row r="377">
          <cell r="B377" t="str">
            <v>US</v>
          </cell>
          <cell r="C377" t="str">
            <v>USA</v>
          </cell>
        </row>
        <row r="378">
          <cell r="B378" t="str">
            <v>UM</v>
          </cell>
          <cell r="C378" t="str">
            <v>UMI</v>
          </cell>
        </row>
        <row r="379">
          <cell r="B379" t="str">
            <v>UY</v>
          </cell>
          <cell r="C379" t="str">
            <v>URY</v>
          </cell>
        </row>
        <row r="380">
          <cell r="B380" t="str">
            <v>UZ</v>
          </cell>
          <cell r="C380" t="str">
            <v>UZB</v>
          </cell>
        </row>
        <row r="381">
          <cell r="B381" t="str">
            <v>VU</v>
          </cell>
          <cell r="C381" t="str">
            <v>VUT</v>
          </cell>
        </row>
        <row r="382">
          <cell r="B382" t="str">
            <v>VE</v>
          </cell>
          <cell r="C382" t="str">
            <v>VEN</v>
          </cell>
        </row>
        <row r="383">
          <cell r="B383" t="str">
            <v>VE</v>
          </cell>
          <cell r="C383" t="str">
            <v>VEN</v>
          </cell>
        </row>
        <row r="384">
          <cell r="B384" t="str">
            <v>VE</v>
          </cell>
          <cell r="C384" t="str">
            <v>VEN</v>
          </cell>
        </row>
        <row r="385">
          <cell r="B385" t="str">
            <v>VE</v>
          </cell>
          <cell r="C385" t="str">
            <v>VEN</v>
          </cell>
        </row>
        <row r="386">
          <cell r="B386" t="str">
            <v>VE</v>
          </cell>
          <cell r="C386" t="str">
            <v>VEN</v>
          </cell>
        </row>
        <row r="387">
          <cell r="B387" t="str">
            <v>VE</v>
          </cell>
          <cell r="C387" t="str">
            <v>VEN</v>
          </cell>
        </row>
        <row r="388">
          <cell r="B388" t="str">
            <v>VN</v>
          </cell>
          <cell r="C388" t="str">
            <v>VNM</v>
          </cell>
        </row>
        <row r="389">
          <cell r="B389" t="str">
            <v>VN</v>
          </cell>
          <cell r="C389" t="str">
            <v>VNM</v>
          </cell>
        </row>
        <row r="390">
          <cell r="B390" t="str">
            <v>VI</v>
          </cell>
          <cell r="C390" t="str">
            <v>VIR</v>
          </cell>
        </row>
        <row r="391">
          <cell r="B391" t="str">
            <v>VI</v>
          </cell>
          <cell r="C391" t="str">
            <v>VIR</v>
          </cell>
        </row>
        <row r="392">
          <cell r="B392" t="str">
            <v>VI</v>
          </cell>
          <cell r="C392" t="str">
            <v>VIR</v>
          </cell>
        </row>
        <row r="393">
          <cell r="B393" t="str">
            <v>VI</v>
          </cell>
          <cell r="C393" t="str">
            <v>VIR</v>
          </cell>
        </row>
        <row r="394">
          <cell r="B394" t="str">
            <v>WF</v>
          </cell>
          <cell r="C394" t="str">
            <v>WLF</v>
          </cell>
        </row>
        <row r="395">
          <cell r="B395" t="str">
            <v>WF</v>
          </cell>
          <cell r="C395" t="str">
            <v>WLF</v>
          </cell>
        </row>
        <row r="396">
          <cell r="B396" t="str">
            <v>WF</v>
          </cell>
          <cell r="C396" t="str">
            <v>WLF</v>
          </cell>
        </row>
        <row r="397">
          <cell r="B397" t="str">
            <v>EH</v>
          </cell>
          <cell r="C397" t="str">
            <v>ESH</v>
          </cell>
        </row>
        <row r="398">
          <cell r="B398" t="str">
            <v>YE</v>
          </cell>
          <cell r="C398" t="str">
            <v>YEM</v>
          </cell>
        </row>
        <row r="399">
          <cell r="B399" t="str">
            <v>YE</v>
          </cell>
          <cell r="C399" t="str">
            <v>YEM</v>
          </cell>
        </row>
        <row r="400">
          <cell r="B400" t="str">
            <v>YE</v>
          </cell>
          <cell r="C400" t="str">
            <v>YEM</v>
          </cell>
        </row>
        <row r="401">
          <cell r="B401" t="str">
            <v>YE</v>
          </cell>
          <cell r="C401" t="str">
            <v>YEM</v>
          </cell>
        </row>
        <row r="402">
          <cell r="B402" t="str">
            <v>ZM</v>
          </cell>
          <cell r="C402" t="str">
            <v>ZMB</v>
          </cell>
        </row>
        <row r="403">
          <cell r="B403" t="str">
            <v>ZW</v>
          </cell>
          <cell r="C403" t="str">
            <v>ZWE</v>
          </cell>
        </row>
        <row r="404">
          <cell r="B404" t="str">
            <v>.</v>
          </cell>
          <cell r="C404" t="str">
            <v>.</v>
          </cell>
        </row>
        <row r="405">
          <cell r="B405" t="str">
            <v>.</v>
          </cell>
          <cell r="C405" t="str">
            <v>.</v>
          </cell>
        </row>
        <row r="406">
          <cell r="B406" t="str">
            <v>.</v>
          </cell>
          <cell r="C406" t="str">
            <v>.</v>
          </cell>
        </row>
        <row r="407">
          <cell r="B407" t="str">
            <v>.</v>
          </cell>
          <cell r="C407" t="str">
            <v>.</v>
          </cell>
        </row>
        <row r="408">
          <cell r="B408" t="str">
            <v>.</v>
          </cell>
          <cell r="C408" t="str">
            <v>.</v>
          </cell>
        </row>
        <row r="409">
          <cell r="B409" t="str">
            <v>.</v>
          </cell>
          <cell r="C409" t="str">
            <v>.</v>
          </cell>
        </row>
        <row r="410">
          <cell r="B410" t="str">
            <v>.</v>
          </cell>
          <cell r="C410" t="str">
            <v>.</v>
          </cell>
        </row>
        <row r="411">
          <cell r="B411" t="str">
            <v>.</v>
          </cell>
          <cell r="C411" t="str">
            <v>.</v>
          </cell>
        </row>
        <row r="412">
          <cell r="B412" t="str">
            <v>.</v>
          </cell>
          <cell r="C412" t="str">
            <v>.</v>
          </cell>
        </row>
        <row r="413">
          <cell r="B413" t="str">
            <v>.</v>
          </cell>
          <cell r="C413" t="str">
            <v>.</v>
          </cell>
        </row>
        <row r="414">
          <cell r="B414" t="str">
            <v>.</v>
          </cell>
          <cell r="C414" t="str">
            <v>.</v>
          </cell>
        </row>
        <row r="415">
          <cell r="B415" t="str">
            <v>.</v>
          </cell>
          <cell r="C415" t="str">
            <v>.</v>
          </cell>
        </row>
        <row r="416">
          <cell r="B416" t="str">
            <v>.</v>
          </cell>
          <cell r="C416" t="str">
            <v>.</v>
          </cell>
        </row>
        <row r="417">
          <cell r="B417" t="str">
            <v>.</v>
          </cell>
          <cell r="C417" t="str">
            <v>.</v>
          </cell>
        </row>
        <row r="418">
          <cell r="B418" t="str">
            <v>.</v>
          </cell>
          <cell r="C418" t="str">
            <v>.</v>
          </cell>
        </row>
        <row r="419">
          <cell r="B419" t="str">
            <v>.</v>
          </cell>
          <cell r="C419" t="str">
            <v>.</v>
          </cell>
        </row>
        <row r="420">
          <cell r="B420" t="str">
            <v>.</v>
          </cell>
          <cell r="C420" t="str">
            <v>.</v>
          </cell>
        </row>
        <row r="421">
          <cell r="B421" t="str">
            <v>.</v>
          </cell>
          <cell r="C421" t="str">
            <v>.</v>
          </cell>
        </row>
        <row r="422">
          <cell r="B422" t="str">
            <v>.</v>
          </cell>
          <cell r="C422" t="str">
            <v>.</v>
          </cell>
        </row>
        <row r="423">
          <cell r="B423" t="str">
            <v>.</v>
          </cell>
          <cell r="C423" t="str">
            <v>.</v>
          </cell>
        </row>
        <row r="424">
          <cell r="B424" t="str">
            <v>.</v>
          </cell>
          <cell r="C424" t="str">
            <v>.</v>
          </cell>
        </row>
        <row r="425">
          <cell r="B425" t="str">
            <v>.</v>
          </cell>
          <cell r="C425" t="str">
            <v>.</v>
          </cell>
        </row>
        <row r="426">
          <cell r="B426" t="str">
            <v>.</v>
          </cell>
          <cell r="C426" t="str">
            <v>.</v>
          </cell>
        </row>
        <row r="427">
          <cell r="B427" t="str">
            <v>.</v>
          </cell>
          <cell r="C427" t="str">
            <v>.</v>
          </cell>
        </row>
        <row r="428">
          <cell r="B428" t="str">
            <v>.</v>
          </cell>
          <cell r="C428" t="str">
            <v>.</v>
          </cell>
        </row>
        <row r="429">
          <cell r="B429" t="str">
            <v>.</v>
          </cell>
          <cell r="C429" t="str">
            <v>.</v>
          </cell>
        </row>
        <row r="430">
          <cell r="B430" t="str">
            <v>.</v>
          </cell>
          <cell r="C430" t="str">
            <v>.</v>
          </cell>
        </row>
        <row r="431">
          <cell r="B431" t="str">
            <v>.</v>
          </cell>
          <cell r="C431" t="str">
            <v>.</v>
          </cell>
        </row>
        <row r="432">
          <cell r="B432" t="str">
            <v>.</v>
          </cell>
          <cell r="C432" t="str">
            <v>.</v>
          </cell>
        </row>
        <row r="433">
          <cell r="B433" t="str">
            <v>.</v>
          </cell>
          <cell r="C433" t="str">
            <v>.</v>
          </cell>
        </row>
        <row r="434">
          <cell r="B434" t="str">
            <v>.</v>
          </cell>
          <cell r="C434" t="str">
            <v>.</v>
          </cell>
        </row>
        <row r="435">
          <cell r="B435" t="str">
            <v>.</v>
          </cell>
          <cell r="C435" t="str">
            <v>.</v>
          </cell>
        </row>
        <row r="436">
          <cell r="B436" t="str">
            <v>.</v>
          </cell>
          <cell r="C436" t="str">
            <v>.</v>
          </cell>
        </row>
        <row r="437">
          <cell r="B437" t="str">
            <v>.</v>
          </cell>
          <cell r="C437" t="str">
            <v>.</v>
          </cell>
        </row>
        <row r="438">
          <cell r="B438" t="str">
            <v>.</v>
          </cell>
          <cell r="C438" t="str">
            <v>.</v>
          </cell>
        </row>
        <row r="439">
          <cell r="B439" t="str">
            <v>.</v>
          </cell>
          <cell r="C439" t="str">
            <v>.</v>
          </cell>
        </row>
        <row r="440">
          <cell r="B440" t="str">
            <v>.</v>
          </cell>
          <cell r="C440" t="str">
            <v>.</v>
          </cell>
        </row>
        <row r="441">
          <cell r="B441" t="str">
            <v>.</v>
          </cell>
          <cell r="C441" t="str">
            <v>.</v>
          </cell>
        </row>
        <row r="442">
          <cell r="B442" t="str">
            <v>.</v>
          </cell>
          <cell r="C442" t="str">
            <v>.</v>
          </cell>
        </row>
        <row r="443">
          <cell r="B443" t="str">
            <v>.</v>
          </cell>
          <cell r="C443" t="str">
            <v>.</v>
          </cell>
        </row>
        <row r="444">
          <cell r="B444" t="str">
            <v>.</v>
          </cell>
          <cell r="C444" t="str">
            <v>.</v>
          </cell>
        </row>
        <row r="445">
          <cell r="B445" t="str">
            <v>.</v>
          </cell>
          <cell r="C445" t="str">
            <v>.</v>
          </cell>
        </row>
        <row r="446">
          <cell r="B446" t="str">
            <v>.</v>
          </cell>
          <cell r="C446" t="str">
            <v>.</v>
          </cell>
        </row>
        <row r="447">
          <cell r="B447" t="str">
            <v>.</v>
          </cell>
          <cell r="C447" t="str">
            <v>.</v>
          </cell>
        </row>
        <row r="448">
          <cell r="B448" t="str">
            <v>.</v>
          </cell>
          <cell r="C448" t="str">
            <v>.</v>
          </cell>
        </row>
        <row r="449">
          <cell r="B449" t="str">
            <v>.</v>
          </cell>
          <cell r="C449" t="str">
            <v>.</v>
          </cell>
        </row>
        <row r="450">
          <cell r="B450" t="str">
            <v>.</v>
          </cell>
          <cell r="C450" t="str">
            <v>.</v>
          </cell>
        </row>
        <row r="451">
          <cell r="B451" t="str">
            <v>.</v>
          </cell>
          <cell r="C451" t="str">
            <v>.</v>
          </cell>
        </row>
        <row r="452">
          <cell r="B452" t="str">
            <v>.</v>
          </cell>
          <cell r="C452" t="str">
            <v>.</v>
          </cell>
        </row>
        <row r="453">
          <cell r="B453" t="str">
            <v>.</v>
          </cell>
          <cell r="C453" t="str">
            <v>.</v>
          </cell>
        </row>
        <row r="454">
          <cell r="B454" t="str">
            <v>.</v>
          </cell>
          <cell r="C454" t="str">
            <v>.</v>
          </cell>
        </row>
        <row r="455">
          <cell r="B455" t="str">
            <v>.</v>
          </cell>
          <cell r="C455" t="str">
            <v>.</v>
          </cell>
        </row>
        <row r="456">
          <cell r="B456" t="str">
            <v>.</v>
          </cell>
          <cell r="C456" t="str">
            <v>.</v>
          </cell>
        </row>
        <row r="457">
          <cell r="B457" t="str">
            <v>.</v>
          </cell>
          <cell r="C457" t="str">
            <v>.</v>
          </cell>
        </row>
        <row r="458">
          <cell r="B458" t="str">
            <v>.</v>
          </cell>
          <cell r="C458" t="str">
            <v>.</v>
          </cell>
        </row>
        <row r="459">
          <cell r="B459" t="str">
            <v>.</v>
          </cell>
          <cell r="C459" t="str">
            <v>.</v>
          </cell>
        </row>
        <row r="460">
          <cell r="B460" t="str">
            <v>.</v>
          </cell>
          <cell r="C460" t="str">
            <v>.</v>
          </cell>
        </row>
        <row r="461">
          <cell r="B461" t="str">
            <v>.</v>
          </cell>
          <cell r="C461" t="str">
            <v>.</v>
          </cell>
        </row>
        <row r="462">
          <cell r="B462" t="str">
            <v>.</v>
          </cell>
          <cell r="C462" t="str">
            <v>.</v>
          </cell>
        </row>
        <row r="463">
          <cell r="B463" t="str">
            <v>.</v>
          </cell>
          <cell r="C463" t="str">
            <v>.</v>
          </cell>
        </row>
        <row r="464">
          <cell r="B464" t="str">
            <v>.</v>
          </cell>
          <cell r="C464" t="str">
            <v>.</v>
          </cell>
        </row>
        <row r="465">
          <cell r="B465" t="str">
            <v>.</v>
          </cell>
          <cell r="C465" t="str">
            <v>.</v>
          </cell>
        </row>
        <row r="466">
          <cell r="B466" t="str">
            <v>.</v>
          </cell>
          <cell r="C466" t="str">
            <v>.</v>
          </cell>
        </row>
        <row r="467">
          <cell r="B467" t="str">
            <v>.</v>
          </cell>
          <cell r="C467" t="str">
            <v>.</v>
          </cell>
        </row>
        <row r="468">
          <cell r="B468" t="str">
            <v>.</v>
          </cell>
          <cell r="C468" t="str">
            <v>.</v>
          </cell>
        </row>
        <row r="469">
          <cell r="B469" t="str">
            <v>.</v>
          </cell>
          <cell r="C469" t="str">
            <v>.</v>
          </cell>
        </row>
        <row r="470">
          <cell r="B470" t="str">
            <v>.</v>
          </cell>
          <cell r="C470" t="str">
            <v>.</v>
          </cell>
        </row>
        <row r="471">
          <cell r="B471" t="str">
            <v>.</v>
          </cell>
          <cell r="C471" t="str">
            <v>.</v>
          </cell>
        </row>
        <row r="472">
          <cell r="B472" t="str">
            <v>.</v>
          </cell>
          <cell r="C472" t="str">
            <v>.</v>
          </cell>
        </row>
        <row r="473">
          <cell r="B473" t="str">
            <v>.</v>
          </cell>
          <cell r="C473" t="str">
            <v>.</v>
          </cell>
        </row>
        <row r="474">
          <cell r="B474" t="str">
            <v>.</v>
          </cell>
          <cell r="C474" t="str">
            <v>.</v>
          </cell>
        </row>
        <row r="475">
          <cell r="B475" t="str">
            <v>.</v>
          </cell>
          <cell r="C475" t="str">
            <v>.</v>
          </cell>
        </row>
        <row r="476">
          <cell r="B476" t="str">
            <v>.</v>
          </cell>
          <cell r="C476" t="str">
            <v>.</v>
          </cell>
        </row>
        <row r="477">
          <cell r="B477" t="str">
            <v>.</v>
          </cell>
          <cell r="C477" t="str">
            <v>.</v>
          </cell>
        </row>
        <row r="478">
          <cell r="B478" t="str">
            <v>.</v>
          </cell>
          <cell r="C478" t="str">
            <v>.</v>
          </cell>
        </row>
        <row r="479">
          <cell r="B479" t="str">
            <v>.</v>
          </cell>
          <cell r="C479" t="str">
            <v>.</v>
          </cell>
        </row>
        <row r="480">
          <cell r="B480" t="str">
            <v>.</v>
          </cell>
          <cell r="C480" t="str">
            <v>.</v>
          </cell>
        </row>
        <row r="481">
          <cell r="B481" t="str">
            <v>.</v>
          </cell>
          <cell r="C481" t="str">
            <v>.</v>
          </cell>
        </row>
        <row r="482">
          <cell r="B482" t="str">
            <v>.</v>
          </cell>
          <cell r="C482" t="str">
            <v>.</v>
          </cell>
        </row>
        <row r="483">
          <cell r="B483" t="str">
            <v>.</v>
          </cell>
          <cell r="C483" t="str">
            <v>.</v>
          </cell>
        </row>
        <row r="484">
          <cell r="B484" t="str">
            <v>.</v>
          </cell>
          <cell r="C484" t="str">
            <v>.</v>
          </cell>
        </row>
        <row r="485">
          <cell r="B485" t="str">
            <v>.</v>
          </cell>
          <cell r="C485" t="str">
            <v>.</v>
          </cell>
        </row>
        <row r="486">
          <cell r="B486" t="str">
            <v>.</v>
          </cell>
          <cell r="C486" t="str">
            <v>.</v>
          </cell>
        </row>
        <row r="487">
          <cell r="B487" t="str">
            <v>.</v>
          </cell>
          <cell r="C487" t="str">
            <v>.</v>
          </cell>
        </row>
        <row r="488">
          <cell r="B488" t="str">
            <v>.</v>
          </cell>
          <cell r="C488" t="str">
            <v>.</v>
          </cell>
        </row>
        <row r="489">
          <cell r="B489" t="str">
            <v>.</v>
          </cell>
          <cell r="C489" t="str">
            <v>.</v>
          </cell>
        </row>
        <row r="490">
          <cell r="B490" t="str">
            <v>.</v>
          </cell>
          <cell r="C490" t="str">
            <v>.</v>
          </cell>
        </row>
        <row r="491">
          <cell r="B491" t="str">
            <v>.</v>
          </cell>
          <cell r="C491" t="str">
            <v>.</v>
          </cell>
        </row>
        <row r="492">
          <cell r="B492" t="str">
            <v>.</v>
          </cell>
          <cell r="C492" t="str">
            <v>.</v>
          </cell>
        </row>
        <row r="493">
          <cell r="B493" t="str">
            <v>.</v>
          </cell>
          <cell r="C493" t="str">
            <v>.</v>
          </cell>
        </row>
        <row r="494">
          <cell r="B494" t="str">
            <v>.</v>
          </cell>
          <cell r="C494" t="str">
            <v>.</v>
          </cell>
        </row>
        <row r="495">
          <cell r="B495" t="str">
            <v>.</v>
          </cell>
          <cell r="C495" t="str">
            <v>.</v>
          </cell>
        </row>
        <row r="496">
          <cell r="B496" t="str">
            <v>.</v>
          </cell>
          <cell r="C496" t="str">
            <v>.</v>
          </cell>
        </row>
        <row r="497">
          <cell r="B497" t="str">
            <v>.</v>
          </cell>
          <cell r="C497" t="str">
            <v>.</v>
          </cell>
        </row>
        <row r="498">
          <cell r="B498" t="str">
            <v>.</v>
          </cell>
          <cell r="C498" t="str">
            <v>.</v>
          </cell>
        </row>
        <row r="499">
          <cell r="B499" t="str">
            <v>.</v>
          </cell>
          <cell r="C499" t="str">
            <v>.</v>
          </cell>
        </row>
        <row r="500">
          <cell r="B500" t="str">
            <v>.</v>
          </cell>
          <cell r="C500" t="str">
            <v>.</v>
          </cell>
        </row>
        <row r="501">
          <cell r="B501" t="str">
            <v>.</v>
          </cell>
          <cell r="C501" t="str">
            <v>.</v>
          </cell>
        </row>
        <row r="502">
          <cell r="B502" t="str">
            <v>.</v>
          </cell>
          <cell r="C502" t="str">
            <v>.</v>
          </cell>
        </row>
        <row r="503">
          <cell r="B503" t="str">
            <v>.</v>
          </cell>
          <cell r="C503" t="str">
            <v>.</v>
          </cell>
        </row>
        <row r="504">
          <cell r="B504" t="str">
            <v>.</v>
          </cell>
          <cell r="C504" t="str">
            <v>.</v>
          </cell>
        </row>
        <row r="505">
          <cell r="B505" t="str">
            <v>.</v>
          </cell>
          <cell r="C505" t="str">
            <v>.</v>
          </cell>
        </row>
        <row r="506">
          <cell r="B506" t="str">
            <v>.</v>
          </cell>
          <cell r="C506" t="str">
            <v>.</v>
          </cell>
        </row>
        <row r="507">
          <cell r="B507" t="str">
            <v>.</v>
          </cell>
          <cell r="C507" t="str">
            <v>.</v>
          </cell>
        </row>
        <row r="508">
          <cell r="B508" t="str">
            <v>.</v>
          </cell>
          <cell r="C508" t="str">
            <v>.</v>
          </cell>
        </row>
        <row r="509">
          <cell r="B509" t="str">
            <v>.</v>
          </cell>
          <cell r="C509" t="str">
            <v>.</v>
          </cell>
        </row>
        <row r="510">
          <cell r="B510" t="str">
            <v>.</v>
          </cell>
          <cell r="C510" t="str">
            <v>.</v>
          </cell>
        </row>
        <row r="511">
          <cell r="B511" t="str">
            <v>.</v>
          </cell>
          <cell r="C511" t="str">
            <v>.</v>
          </cell>
        </row>
        <row r="512">
          <cell r="B512" t="str">
            <v>.</v>
          </cell>
          <cell r="C512" t="str">
            <v>.</v>
          </cell>
        </row>
        <row r="513">
          <cell r="B513" t="str">
            <v>.</v>
          </cell>
          <cell r="C513" t="str">
            <v>.</v>
          </cell>
        </row>
        <row r="514">
          <cell r="B514" t="str">
            <v>.</v>
          </cell>
          <cell r="C514" t="str">
            <v>.</v>
          </cell>
        </row>
        <row r="515">
          <cell r="B515" t="str">
            <v>.</v>
          </cell>
          <cell r="C515" t="str">
            <v>.</v>
          </cell>
        </row>
        <row r="516">
          <cell r="B516" t="str">
            <v>.</v>
          </cell>
          <cell r="C516" t="str">
            <v>.</v>
          </cell>
        </row>
        <row r="517">
          <cell r="B517" t="str">
            <v>.</v>
          </cell>
          <cell r="C517" t="str">
            <v>.</v>
          </cell>
        </row>
        <row r="518">
          <cell r="B518" t="str">
            <v>.</v>
          </cell>
          <cell r="C518" t="str">
            <v>.</v>
          </cell>
        </row>
        <row r="519">
          <cell r="B519" t="str">
            <v>.</v>
          </cell>
          <cell r="C519" t="str">
            <v>.</v>
          </cell>
        </row>
        <row r="520">
          <cell r="B520" t="str">
            <v>.</v>
          </cell>
          <cell r="C520" t="str">
            <v>.</v>
          </cell>
        </row>
        <row r="521">
          <cell r="B521" t="str">
            <v>.</v>
          </cell>
          <cell r="C521" t="str">
            <v>.</v>
          </cell>
        </row>
        <row r="522">
          <cell r="B522" t="str">
            <v>.</v>
          </cell>
          <cell r="C522" t="str">
            <v>.</v>
          </cell>
        </row>
        <row r="523">
          <cell r="B523" t="str">
            <v>.</v>
          </cell>
          <cell r="C523" t="str">
            <v>.</v>
          </cell>
        </row>
        <row r="524">
          <cell r="B524" t="str">
            <v>.</v>
          </cell>
          <cell r="C524" t="str">
            <v>.</v>
          </cell>
        </row>
        <row r="525">
          <cell r="B525" t="str">
            <v>.</v>
          </cell>
          <cell r="C525" t="str">
            <v>.</v>
          </cell>
        </row>
        <row r="526">
          <cell r="B526" t="str">
            <v>.</v>
          </cell>
          <cell r="C526" t="str">
            <v>.</v>
          </cell>
        </row>
        <row r="527">
          <cell r="B527" t="str">
            <v>.</v>
          </cell>
          <cell r="C527" t="str">
            <v>.</v>
          </cell>
        </row>
        <row r="528">
          <cell r="B528" t="str">
            <v>.</v>
          </cell>
          <cell r="C528" t="str">
            <v>.</v>
          </cell>
        </row>
        <row r="529">
          <cell r="B529" t="str">
            <v>.</v>
          </cell>
          <cell r="C529" t="str">
            <v>.</v>
          </cell>
        </row>
        <row r="530">
          <cell r="B530" t="str">
            <v>.</v>
          </cell>
          <cell r="C530" t="str">
            <v>.</v>
          </cell>
        </row>
        <row r="531">
          <cell r="B531" t="str">
            <v>.</v>
          </cell>
          <cell r="C531" t="str">
            <v>.</v>
          </cell>
        </row>
        <row r="532">
          <cell r="B532" t="str">
            <v>.</v>
          </cell>
          <cell r="C532" t="str">
            <v>.</v>
          </cell>
        </row>
        <row r="533">
          <cell r="B533" t="str">
            <v>.</v>
          </cell>
          <cell r="C533" t="str">
            <v>.</v>
          </cell>
        </row>
        <row r="534">
          <cell r="B534" t="str">
            <v>.</v>
          </cell>
          <cell r="C534" t="str">
            <v>.</v>
          </cell>
        </row>
        <row r="535">
          <cell r="B535" t="str">
            <v>.</v>
          </cell>
          <cell r="C535" t="str">
            <v>.</v>
          </cell>
        </row>
        <row r="536">
          <cell r="B536" t="str">
            <v>.</v>
          </cell>
          <cell r="C536" t="str">
            <v>.</v>
          </cell>
        </row>
        <row r="537">
          <cell r="B537" t="str">
            <v>.</v>
          </cell>
          <cell r="C537" t="str">
            <v>.</v>
          </cell>
        </row>
        <row r="538">
          <cell r="B538" t="str">
            <v>.</v>
          </cell>
          <cell r="C538" t="str">
            <v>.</v>
          </cell>
        </row>
        <row r="539">
          <cell r="B539" t="str">
            <v>.</v>
          </cell>
          <cell r="C539" t="str">
            <v>.</v>
          </cell>
        </row>
        <row r="540">
          <cell r="B540" t="str">
            <v>.</v>
          </cell>
          <cell r="C540" t="str">
            <v>.</v>
          </cell>
        </row>
        <row r="541">
          <cell r="B541" t="str">
            <v>.</v>
          </cell>
          <cell r="C541" t="str">
            <v>.</v>
          </cell>
        </row>
        <row r="542">
          <cell r="B542" t="str">
            <v>.</v>
          </cell>
          <cell r="C542" t="str">
            <v>.</v>
          </cell>
        </row>
        <row r="543">
          <cell r="B543" t="str">
            <v>.</v>
          </cell>
          <cell r="C543" t="str">
            <v>.</v>
          </cell>
        </row>
        <row r="544">
          <cell r="B544" t="str">
            <v>.</v>
          </cell>
          <cell r="C544" t="str">
            <v>.</v>
          </cell>
        </row>
        <row r="545">
          <cell r="B545" t="str">
            <v>.</v>
          </cell>
          <cell r="C545" t="str">
            <v>.</v>
          </cell>
        </row>
        <row r="546">
          <cell r="B546" t="str">
            <v>.</v>
          </cell>
          <cell r="C546" t="str">
            <v>.</v>
          </cell>
        </row>
        <row r="547">
          <cell r="B547" t="str">
            <v>.</v>
          </cell>
          <cell r="C547" t="str">
            <v>.</v>
          </cell>
        </row>
        <row r="548">
          <cell r="B548" t="str">
            <v>.</v>
          </cell>
          <cell r="C548" t="str">
            <v>.</v>
          </cell>
        </row>
        <row r="549">
          <cell r="B549" t="str">
            <v>.</v>
          </cell>
          <cell r="C549" t="str">
            <v>.</v>
          </cell>
        </row>
        <row r="550">
          <cell r="B550" t="str">
            <v>.</v>
          </cell>
          <cell r="C550" t="str">
            <v>.</v>
          </cell>
        </row>
        <row r="551">
          <cell r="B551" t="str">
            <v>.</v>
          </cell>
          <cell r="C551" t="str">
            <v>.</v>
          </cell>
        </row>
        <row r="552">
          <cell r="B552" t="str">
            <v>.</v>
          </cell>
          <cell r="C552" t="str">
            <v>.</v>
          </cell>
        </row>
        <row r="553">
          <cell r="B553" t="str">
            <v>.</v>
          </cell>
          <cell r="C553" t="str">
            <v>.</v>
          </cell>
        </row>
        <row r="554">
          <cell r="B554" t="str">
            <v>.</v>
          </cell>
          <cell r="C554" t="str">
            <v>.</v>
          </cell>
        </row>
        <row r="555">
          <cell r="B555" t="str">
            <v>.</v>
          </cell>
          <cell r="C555" t="str">
            <v>.</v>
          </cell>
        </row>
        <row r="556">
          <cell r="B556" t="str">
            <v>.</v>
          </cell>
          <cell r="C556" t="str">
            <v>.</v>
          </cell>
        </row>
        <row r="557">
          <cell r="B557" t="str">
            <v>.</v>
          </cell>
          <cell r="C557" t="str">
            <v>.</v>
          </cell>
        </row>
        <row r="558">
          <cell r="B558" t="str">
            <v>.</v>
          </cell>
          <cell r="C558" t="str">
            <v>.</v>
          </cell>
        </row>
        <row r="559">
          <cell r="B559" t="str">
            <v>.</v>
          </cell>
          <cell r="C559" t="str">
            <v>.</v>
          </cell>
        </row>
        <row r="560">
          <cell r="B560" t="str">
            <v>.</v>
          </cell>
          <cell r="C560" t="str">
            <v>.</v>
          </cell>
        </row>
        <row r="561">
          <cell r="B561" t="str">
            <v>.</v>
          </cell>
          <cell r="C561" t="str">
            <v>.</v>
          </cell>
        </row>
        <row r="562">
          <cell r="B562" t="str">
            <v>.</v>
          </cell>
          <cell r="C562" t="str">
            <v>.</v>
          </cell>
        </row>
        <row r="563">
          <cell r="B563" t="str">
            <v>.</v>
          </cell>
          <cell r="C563" t="str">
            <v>.</v>
          </cell>
        </row>
        <row r="564">
          <cell r="B564" t="str">
            <v>.</v>
          </cell>
          <cell r="C564" t="str">
            <v>.</v>
          </cell>
        </row>
        <row r="565">
          <cell r="B565" t="str">
            <v>.</v>
          </cell>
          <cell r="C565" t="str">
            <v>.</v>
          </cell>
        </row>
        <row r="566">
          <cell r="B566" t="str">
            <v>.</v>
          </cell>
          <cell r="C566" t="str">
            <v>.</v>
          </cell>
        </row>
        <row r="567">
          <cell r="B567" t="str">
            <v>.</v>
          </cell>
          <cell r="C567" t="str">
            <v>.</v>
          </cell>
        </row>
        <row r="568">
          <cell r="B568" t="str">
            <v>.</v>
          </cell>
          <cell r="C568" t="str">
            <v>.</v>
          </cell>
        </row>
        <row r="569">
          <cell r="B569" t="str">
            <v>.</v>
          </cell>
          <cell r="C569" t="str">
            <v>.</v>
          </cell>
        </row>
        <row r="570">
          <cell r="B570" t="str">
            <v>.</v>
          </cell>
          <cell r="C570" t="str">
            <v>.</v>
          </cell>
        </row>
        <row r="571">
          <cell r="B571" t="str">
            <v>.</v>
          </cell>
          <cell r="C571" t="str">
            <v>.</v>
          </cell>
        </row>
        <row r="572">
          <cell r="B572" t="str">
            <v>.</v>
          </cell>
          <cell r="C572" t="str">
            <v>.</v>
          </cell>
        </row>
        <row r="573">
          <cell r="B573" t="str">
            <v>.</v>
          </cell>
          <cell r="C573" t="str">
            <v>.</v>
          </cell>
        </row>
        <row r="574">
          <cell r="B574" t="str">
            <v>.</v>
          </cell>
          <cell r="C574" t="str">
            <v>.</v>
          </cell>
        </row>
        <row r="575">
          <cell r="B575" t="str">
            <v>.</v>
          </cell>
          <cell r="C575" t="str">
            <v>.</v>
          </cell>
        </row>
        <row r="576">
          <cell r="B576" t="str">
            <v>.</v>
          </cell>
          <cell r="C576" t="str">
            <v>.</v>
          </cell>
        </row>
        <row r="577">
          <cell r="B577" t="str">
            <v>.</v>
          </cell>
          <cell r="C577" t="str">
            <v>.</v>
          </cell>
        </row>
        <row r="578">
          <cell r="B578" t="str">
            <v>.</v>
          </cell>
          <cell r="C578" t="str">
            <v>.</v>
          </cell>
        </row>
        <row r="579">
          <cell r="B579" t="str">
            <v>.</v>
          </cell>
          <cell r="C579" t="str">
            <v>.</v>
          </cell>
        </row>
        <row r="580">
          <cell r="B580" t="str">
            <v>.</v>
          </cell>
          <cell r="C580" t="str">
            <v>.</v>
          </cell>
        </row>
        <row r="581">
          <cell r="B581" t="str">
            <v>.</v>
          </cell>
          <cell r="C581" t="str">
            <v>.</v>
          </cell>
        </row>
        <row r="582">
          <cell r="B582" t="str">
            <v>.</v>
          </cell>
          <cell r="C582" t="str">
            <v>.</v>
          </cell>
        </row>
        <row r="583">
          <cell r="B583" t="str">
            <v>.</v>
          </cell>
          <cell r="C583" t="str">
            <v>.</v>
          </cell>
        </row>
        <row r="584">
          <cell r="B584" t="str">
            <v>.</v>
          </cell>
          <cell r="C584" t="str">
            <v>.</v>
          </cell>
        </row>
        <row r="585">
          <cell r="B585" t="str">
            <v>.</v>
          </cell>
          <cell r="C585" t="str">
            <v>.</v>
          </cell>
        </row>
        <row r="586">
          <cell r="B586" t="str">
            <v>.</v>
          </cell>
          <cell r="C586" t="str">
            <v>.</v>
          </cell>
        </row>
        <row r="587">
          <cell r="B587" t="str">
            <v>.</v>
          </cell>
          <cell r="C587" t="str">
            <v>.</v>
          </cell>
        </row>
        <row r="588">
          <cell r="B588" t="str">
            <v>.</v>
          </cell>
          <cell r="C588" t="str">
            <v>.</v>
          </cell>
        </row>
        <row r="589">
          <cell r="B589" t="str">
            <v>.</v>
          </cell>
          <cell r="C589" t="str">
            <v>.</v>
          </cell>
        </row>
        <row r="590">
          <cell r="B590" t="str">
            <v>.</v>
          </cell>
          <cell r="C590" t="str">
            <v>.</v>
          </cell>
        </row>
        <row r="591">
          <cell r="B591" t="str">
            <v>.</v>
          </cell>
          <cell r="C591" t="str">
            <v>.</v>
          </cell>
        </row>
        <row r="592">
          <cell r="B592" t="str">
            <v>.</v>
          </cell>
          <cell r="C592" t="str">
            <v>.</v>
          </cell>
        </row>
        <row r="593">
          <cell r="B593" t="str">
            <v>.</v>
          </cell>
          <cell r="C593" t="str">
            <v>.</v>
          </cell>
        </row>
        <row r="594">
          <cell r="B594" t="str">
            <v>.</v>
          </cell>
          <cell r="C594" t="str">
            <v>.</v>
          </cell>
        </row>
        <row r="595">
          <cell r="B595" t="str">
            <v>.</v>
          </cell>
          <cell r="C595" t="str">
            <v>.</v>
          </cell>
        </row>
        <row r="596">
          <cell r="B596" t="str">
            <v>.</v>
          </cell>
          <cell r="C596" t="str">
            <v>.</v>
          </cell>
        </row>
        <row r="597">
          <cell r="B597" t="str">
            <v>.</v>
          </cell>
          <cell r="C597" t="str">
            <v>.</v>
          </cell>
        </row>
        <row r="598">
          <cell r="B598" t="str">
            <v>.</v>
          </cell>
          <cell r="C598" t="str">
            <v>.</v>
          </cell>
        </row>
        <row r="599">
          <cell r="B599" t="str">
            <v>.</v>
          </cell>
          <cell r="C599" t="str">
            <v>.</v>
          </cell>
        </row>
        <row r="600">
          <cell r="B600" t="str">
            <v>.</v>
          </cell>
          <cell r="C600" t="str">
            <v>.</v>
          </cell>
        </row>
        <row r="601">
          <cell r="B601" t="str">
            <v>.</v>
          </cell>
          <cell r="C601" t="str">
            <v>.</v>
          </cell>
        </row>
        <row r="602">
          <cell r="B602" t="str">
            <v>.</v>
          </cell>
          <cell r="C602" t="str">
            <v>.</v>
          </cell>
        </row>
        <row r="603">
          <cell r="B603" t="str">
            <v>.</v>
          </cell>
          <cell r="C603" t="str">
            <v>.</v>
          </cell>
        </row>
        <row r="604">
          <cell r="B604" t="str">
            <v>.</v>
          </cell>
          <cell r="C604" t="str">
            <v>.</v>
          </cell>
        </row>
        <row r="605">
          <cell r="B605" t="str">
            <v>.</v>
          </cell>
          <cell r="C605" t="str">
            <v>.</v>
          </cell>
        </row>
        <row r="606">
          <cell r="B606" t="str">
            <v>.</v>
          </cell>
          <cell r="C606" t="str">
            <v>.</v>
          </cell>
        </row>
        <row r="607">
          <cell r="B607" t="str">
            <v>.</v>
          </cell>
          <cell r="C607" t="str">
            <v>.</v>
          </cell>
        </row>
        <row r="608">
          <cell r="B608" t="str">
            <v>.</v>
          </cell>
          <cell r="C608" t="str">
            <v>.</v>
          </cell>
        </row>
        <row r="609">
          <cell r="B609" t="str">
            <v>.</v>
          </cell>
          <cell r="C609" t="str">
            <v>.</v>
          </cell>
        </row>
        <row r="610">
          <cell r="B610" t="str">
            <v>.</v>
          </cell>
          <cell r="C610" t="str">
            <v>.</v>
          </cell>
        </row>
        <row r="611">
          <cell r="B611" t="str">
            <v>.</v>
          </cell>
          <cell r="C611" t="str">
            <v>.</v>
          </cell>
        </row>
        <row r="612">
          <cell r="B612" t="str">
            <v>.</v>
          </cell>
          <cell r="C612" t="str">
            <v>.</v>
          </cell>
        </row>
        <row r="613">
          <cell r="B613" t="str">
            <v>.</v>
          </cell>
          <cell r="C613" t="str">
            <v>.</v>
          </cell>
        </row>
        <row r="614">
          <cell r="B614" t="str">
            <v>.</v>
          </cell>
          <cell r="C614" t="str">
            <v>.</v>
          </cell>
        </row>
        <row r="615">
          <cell r="B615" t="str">
            <v>.</v>
          </cell>
          <cell r="C615" t="str">
            <v>.</v>
          </cell>
        </row>
        <row r="616">
          <cell r="B616" t="str">
            <v>.</v>
          </cell>
          <cell r="C616" t="str">
            <v>.</v>
          </cell>
        </row>
        <row r="617">
          <cell r="B617" t="str">
            <v>.</v>
          </cell>
          <cell r="C617" t="str">
            <v>.</v>
          </cell>
        </row>
        <row r="618">
          <cell r="B618" t="str">
            <v>.</v>
          </cell>
          <cell r="C618" t="str">
            <v>.</v>
          </cell>
        </row>
        <row r="619">
          <cell r="B619" t="str">
            <v>.</v>
          </cell>
          <cell r="C619" t="str">
            <v>.</v>
          </cell>
        </row>
        <row r="620">
          <cell r="B620" t="str">
            <v>.</v>
          </cell>
          <cell r="C620" t="str">
            <v>.</v>
          </cell>
        </row>
        <row r="621">
          <cell r="B621" t="str">
            <v>.</v>
          </cell>
          <cell r="C621" t="str">
            <v>.</v>
          </cell>
        </row>
        <row r="622">
          <cell r="B622" t="str">
            <v>.</v>
          </cell>
          <cell r="C622" t="str">
            <v>.</v>
          </cell>
        </row>
        <row r="623">
          <cell r="B623" t="str">
            <v>.</v>
          </cell>
          <cell r="C623" t="str">
            <v>.</v>
          </cell>
        </row>
        <row r="624">
          <cell r="B624" t="str">
            <v>.</v>
          </cell>
          <cell r="C624" t="str">
            <v>.</v>
          </cell>
        </row>
        <row r="625">
          <cell r="B625" t="str">
            <v>.</v>
          </cell>
          <cell r="C625" t="str">
            <v>.</v>
          </cell>
        </row>
        <row r="626">
          <cell r="B626" t="str">
            <v>.</v>
          </cell>
          <cell r="C626" t="str">
            <v>.</v>
          </cell>
        </row>
        <row r="627">
          <cell r="B627" t="str">
            <v>.</v>
          </cell>
          <cell r="C627" t="str">
            <v>.</v>
          </cell>
        </row>
        <row r="628">
          <cell r="B628" t="str">
            <v>.</v>
          </cell>
          <cell r="C628" t="str">
            <v>.</v>
          </cell>
        </row>
        <row r="629">
          <cell r="B629" t="str">
            <v>.</v>
          </cell>
          <cell r="C629" t="str">
            <v>.</v>
          </cell>
        </row>
        <row r="630">
          <cell r="B630" t="str">
            <v>.</v>
          </cell>
          <cell r="C630" t="str">
            <v>.</v>
          </cell>
        </row>
        <row r="631">
          <cell r="B631" t="str">
            <v>.</v>
          </cell>
          <cell r="C631" t="str">
            <v>.</v>
          </cell>
        </row>
        <row r="632">
          <cell r="B632" t="str">
            <v>.</v>
          </cell>
          <cell r="C632" t="str">
            <v>.</v>
          </cell>
        </row>
        <row r="633">
          <cell r="B633" t="str">
            <v>.</v>
          </cell>
          <cell r="C633" t="str">
            <v>.</v>
          </cell>
        </row>
        <row r="634">
          <cell r="B634" t="str">
            <v>.</v>
          </cell>
          <cell r="C634" t="str">
            <v>.</v>
          </cell>
        </row>
        <row r="635">
          <cell r="B635" t="str">
            <v>.</v>
          </cell>
          <cell r="C635" t="str">
            <v>.</v>
          </cell>
        </row>
        <row r="636">
          <cell r="B636" t="str">
            <v>.</v>
          </cell>
          <cell r="C636" t="str">
            <v>.</v>
          </cell>
        </row>
        <row r="637">
          <cell r="B637" t="str">
            <v>.</v>
          </cell>
          <cell r="C637" t="str">
            <v>.</v>
          </cell>
        </row>
        <row r="638">
          <cell r="B638" t="str">
            <v>.</v>
          </cell>
          <cell r="C638" t="str">
            <v>.</v>
          </cell>
        </row>
        <row r="639">
          <cell r="B639" t="str">
            <v>.</v>
          </cell>
          <cell r="C639" t="str">
            <v>.</v>
          </cell>
        </row>
        <row r="640">
          <cell r="B640" t="str">
            <v>.</v>
          </cell>
          <cell r="C640" t="str">
            <v>.</v>
          </cell>
        </row>
        <row r="641">
          <cell r="B641" t="str">
            <v>.</v>
          </cell>
          <cell r="C641" t="str">
            <v>.</v>
          </cell>
        </row>
        <row r="642">
          <cell r="B642" t="str">
            <v>.</v>
          </cell>
          <cell r="C642" t="str">
            <v>.</v>
          </cell>
        </row>
        <row r="643">
          <cell r="B643" t="str">
            <v>.</v>
          </cell>
          <cell r="C643" t="str">
            <v>.</v>
          </cell>
        </row>
        <row r="644">
          <cell r="B644" t="str">
            <v>.</v>
          </cell>
          <cell r="C644" t="str">
            <v>.</v>
          </cell>
        </row>
        <row r="645">
          <cell r="B645" t="str">
            <v>.</v>
          </cell>
          <cell r="C645" t="str">
            <v>.</v>
          </cell>
        </row>
        <row r="646">
          <cell r="B646" t="str">
            <v>.</v>
          </cell>
          <cell r="C646" t="str">
            <v>.</v>
          </cell>
        </row>
        <row r="647">
          <cell r="B647" t="str">
            <v>.</v>
          </cell>
          <cell r="C647" t="str">
            <v>.</v>
          </cell>
        </row>
        <row r="648">
          <cell r="B648" t="str">
            <v>.</v>
          </cell>
          <cell r="C648" t="str">
            <v>.</v>
          </cell>
        </row>
        <row r="649">
          <cell r="B649" t="str">
            <v>.</v>
          </cell>
          <cell r="C649" t="str">
            <v>.</v>
          </cell>
        </row>
        <row r="650">
          <cell r="B650" t="str">
            <v>.</v>
          </cell>
          <cell r="C650" t="str">
            <v>.</v>
          </cell>
        </row>
        <row r="651">
          <cell r="B651" t="str">
            <v>.</v>
          </cell>
          <cell r="C651" t="str">
            <v>.</v>
          </cell>
        </row>
        <row r="652">
          <cell r="B652" t="str">
            <v>.</v>
          </cell>
          <cell r="C652" t="str">
            <v>.</v>
          </cell>
        </row>
        <row r="653">
          <cell r="B653" t="str">
            <v>.</v>
          </cell>
          <cell r="C653" t="str">
            <v>.</v>
          </cell>
        </row>
        <row r="654">
          <cell r="B654" t="str">
            <v>.</v>
          </cell>
          <cell r="C654" t="str">
            <v>.</v>
          </cell>
        </row>
        <row r="655">
          <cell r="B655" t="str">
            <v>.</v>
          </cell>
          <cell r="C655" t="str">
            <v>.</v>
          </cell>
        </row>
        <row r="656">
          <cell r="B656" t="str">
            <v>.</v>
          </cell>
          <cell r="C656" t="str">
            <v>.</v>
          </cell>
        </row>
        <row r="657">
          <cell r="B657" t="str">
            <v>.</v>
          </cell>
          <cell r="C657" t="str">
            <v>.</v>
          </cell>
        </row>
        <row r="658">
          <cell r="B658" t="str">
            <v>.</v>
          </cell>
          <cell r="C658" t="str">
            <v>.</v>
          </cell>
        </row>
        <row r="659">
          <cell r="B659" t="str">
            <v>.</v>
          </cell>
          <cell r="C659" t="str">
            <v>.</v>
          </cell>
        </row>
        <row r="660">
          <cell r="B660" t="str">
            <v>.</v>
          </cell>
          <cell r="C660" t="str">
            <v>.</v>
          </cell>
        </row>
        <row r="661">
          <cell r="B661" t="str">
            <v>.</v>
          </cell>
          <cell r="C661" t="str">
            <v>.</v>
          </cell>
        </row>
        <row r="662">
          <cell r="B662" t="str">
            <v>.</v>
          </cell>
          <cell r="C662" t="str">
            <v>.</v>
          </cell>
        </row>
        <row r="663">
          <cell r="B663" t="str">
            <v>.</v>
          </cell>
          <cell r="C663" t="str">
            <v>.</v>
          </cell>
        </row>
        <row r="664">
          <cell r="B664" t="str">
            <v>.</v>
          </cell>
          <cell r="C664" t="str">
            <v>.</v>
          </cell>
        </row>
        <row r="665">
          <cell r="B665" t="str">
            <v>.</v>
          </cell>
          <cell r="C665" t="str">
            <v>.</v>
          </cell>
        </row>
        <row r="666">
          <cell r="B666" t="str">
            <v>.</v>
          </cell>
          <cell r="C666" t="str">
            <v>.</v>
          </cell>
        </row>
        <row r="667">
          <cell r="B667" t="str">
            <v>.</v>
          </cell>
          <cell r="C667" t="str">
            <v>.</v>
          </cell>
        </row>
        <row r="668">
          <cell r="B668" t="str">
            <v>.</v>
          </cell>
          <cell r="C668" t="str">
            <v>.</v>
          </cell>
        </row>
        <row r="669">
          <cell r="B669" t="str">
            <v>.</v>
          </cell>
          <cell r="C669" t="str">
            <v>.</v>
          </cell>
        </row>
        <row r="670">
          <cell r="B670" t="str">
            <v>.</v>
          </cell>
          <cell r="C670" t="str">
            <v>.</v>
          </cell>
        </row>
        <row r="671">
          <cell r="B671" t="str">
            <v>.</v>
          </cell>
          <cell r="C671" t="str">
            <v>.</v>
          </cell>
        </row>
        <row r="672">
          <cell r="B672" t="str">
            <v>.</v>
          </cell>
          <cell r="C672" t="str">
            <v>.</v>
          </cell>
        </row>
        <row r="673">
          <cell r="B673" t="str">
            <v>.</v>
          </cell>
          <cell r="C673" t="str">
            <v>.</v>
          </cell>
        </row>
        <row r="674">
          <cell r="B674" t="str">
            <v>.</v>
          </cell>
          <cell r="C674" t="str">
            <v>.</v>
          </cell>
        </row>
        <row r="675">
          <cell r="B675" t="str">
            <v>.</v>
          </cell>
          <cell r="C675" t="str">
            <v>.</v>
          </cell>
        </row>
        <row r="676">
          <cell r="B676" t="str">
            <v>.</v>
          </cell>
          <cell r="C676" t="str">
            <v>.</v>
          </cell>
        </row>
        <row r="677">
          <cell r="B677" t="str">
            <v>.</v>
          </cell>
          <cell r="C677" t="str">
            <v>.</v>
          </cell>
        </row>
        <row r="678">
          <cell r="B678" t="str">
            <v>.</v>
          </cell>
          <cell r="C678" t="str">
            <v>.</v>
          </cell>
        </row>
        <row r="679">
          <cell r="B679" t="str">
            <v>.</v>
          </cell>
          <cell r="C679" t="str">
            <v>.</v>
          </cell>
        </row>
        <row r="680">
          <cell r="B680" t="str">
            <v>.</v>
          </cell>
          <cell r="C680" t="str">
            <v>.</v>
          </cell>
        </row>
        <row r="681">
          <cell r="B681" t="str">
            <v>.</v>
          </cell>
          <cell r="C681" t="str">
            <v>.</v>
          </cell>
        </row>
        <row r="682">
          <cell r="B682" t="str">
            <v>.</v>
          </cell>
          <cell r="C682" t="str">
            <v>.</v>
          </cell>
        </row>
        <row r="683">
          <cell r="B683" t="str">
            <v>.</v>
          </cell>
          <cell r="C683" t="str">
            <v>.</v>
          </cell>
        </row>
        <row r="684">
          <cell r="B684" t="str">
            <v>.</v>
          </cell>
          <cell r="C684" t="str">
            <v>.</v>
          </cell>
        </row>
        <row r="685">
          <cell r="B685" t="str">
            <v>.</v>
          </cell>
          <cell r="C685" t="str">
            <v>.</v>
          </cell>
        </row>
        <row r="686">
          <cell r="B686" t="str">
            <v>.</v>
          </cell>
          <cell r="C686" t="str">
            <v>.</v>
          </cell>
        </row>
        <row r="687">
          <cell r="B687" t="str">
            <v>.</v>
          </cell>
          <cell r="C687" t="str">
            <v>.</v>
          </cell>
        </row>
        <row r="688">
          <cell r="B688" t="str">
            <v>.</v>
          </cell>
          <cell r="C688" t="str">
            <v>.</v>
          </cell>
        </row>
        <row r="689">
          <cell r="B689" t="str">
            <v>.</v>
          </cell>
          <cell r="C689" t="str">
            <v>.</v>
          </cell>
        </row>
        <row r="690">
          <cell r="B690" t="str">
            <v>.</v>
          </cell>
          <cell r="C690" t="str">
            <v>.</v>
          </cell>
        </row>
        <row r="691">
          <cell r="B691" t="str">
            <v>.</v>
          </cell>
          <cell r="C691" t="str">
            <v>.</v>
          </cell>
        </row>
        <row r="692">
          <cell r="B692" t="str">
            <v>.</v>
          </cell>
          <cell r="C692" t="str">
            <v>.</v>
          </cell>
        </row>
        <row r="693">
          <cell r="B693" t="str">
            <v>.</v>
          </cell>
          <cell r="C693" t="str">
            <v>.</v>
          </cell>
        </row>
        <row r="694">
          <cell r="B694" t="str">
            <v>.</v>
          </cell>
          <cell r="C694" t="str">
            <v>.</v>
          </cell>
        </row>
        <row r="695">
          <cell r="B695" t="str">
            <v>.</v>
          </cell>
          <cell r="C695" t="str">
            <v>.</v>
          </cell>
        </row>
        <row r="696">
          <cell r="B696" t="str">
            <v>.</v>
          </cell>
          <cell r="C696" t="str">
            <v>.</v>
          </cell>
        </row>
        <row r="697">
          <cell r="B697" t="str">
            <v>.</v>
          </cell>
          <cell r="C697" t="str">
            <v>.</v>
          </cell>
        </row>
        <row r="698">
          <cell r="B698" t="str">
            <v>.</v>
          </cell>
          <cell r="C698" t="str">
            <v>.</v>
          </cell>
        </row>
        <row r="699">
          <cell r="B699" t="str">
            <v>.</v>
          </cell>
          <cell r="C699" t="str">
            <v>.</v>
          </cell>
        </row>
        <row r="700">
          <cell r="B700" t="str">
            <v>.</v>
          </cell>
          <cell r="C700" t="str">
            <v>.</v>
          </cell>
        </row>
        <row r="701">
          <cell r="B701" t="str">
            <v>.</v>
          </cell>
          <cell r="C701" t="str">
            <v>.</v>
          </cell>
        </row>
        <row r="702">
          <cell r="B702" t="str">
            <v>.</v>
          </cell>
          <cell r="C702" t="str">
            <v>.</v>
          </cell>
        </row>
        <row r="703">
          <cell r="B703" t="str">
            <v>.</v>
          </cell>
          <cell r="C703" t="str">
            <v>.</v>
          </cell>
        </row>
        <row r="704">
          <cell r="B704" t="str">
            <v>.</v>
          </cell>
          <cell r="C704" t="str">
            <v>.</v>
          </cell>
        </row>
        <row r="705">
          <cell r="B705" t="str">
            <v>.</v>
          </cell>
          <cell r="C705" t="str">
            <v>.</v>
          </cell>
        </row>
        <row r="706">
          <cell r="B706" t="str">
            <v>.</v>
          </cell>
          <cell r="C706" t="str">
            <v>.</v>
          </cell>
        </row>
        <row r="707">
          <cell r="B707" t="str">
            <v>.</v>
          </cell>
          <cell r="C707" t="str">
            <v>.</v>
          </cell>
        </row>
        <row r="708">
          <cell r="B708" t="str">
            <v>.</v>
          </cell>
          <cell r="C708" t="str">
            <v>.</v>
          </cell>
        </row>
        <row r="709">
          <cell r="B709" t="str">
            <v>.</v>
          </cell>
          <cell r="C709" t="str">
            <v>.</v>
          </cell>
        </row>
        <row r="710">
          <cell r="B710" t="str">
            <v>.</v>
          </cell>
          <cell r="C710" t="str">
            <v>.</v>
          </cell>
        </row>
        <row r="711">
          <cell r="B711" t="str">
            <v>.</v>
          </cell>
          <cell r="C711" t="str">
            <v>.</v>
          </cell>
        </row>
        <row r="712">
          <cell r="B712" t="str">
            <v>.</v>
          </cell>
          <cell r="C712" t="str">
            <v>.</v>
          </cell>
        </row>
        <row r="713">
          <cell r="B713" t="str">
            <v>.</v>
          </cell>
          <cell r="C713" t="str">
            <v>.</v>
          </cell>
        </row>
        <row r="714">
          <cell r="B714" t="str">
            <v>.</v>
          </cell>
          <cell r="C714" t="str">
            <v>.</v>
          </cell>
        </row>
        <row r="715">
          <cell r="B715" t="str">
            <v>.</v>
          </cell>
          <cell r="C715" t="str">
            <v>.</v>
          </cell>
        </row>
        <row r="716">
          <cell r="B716" t="str">
            <v>.</v>
          </cell>
          <cell r="C716" t="str">
            <v>.</v>
          </cell>
        </row>
        <row r="717">
          <cell r="B717" t="str">
            <v>.</v>
          </cell>
          <cell r="C717" t="str">
            <v>.</v>
          </cell>
        </row>
        <row r="718">
          <cell r="B718" t="str">
            <v>.</v>
          </cell>
          <cell r="C718" t="str">
            <v>.</v>
          </cell>
        </row>
        <row r="719">
          <cell r="B719" t="str">
            <v>.</v>
          </cell>
          <cell r="C719" t="str">
            <v>.</v>
          </cell>
        </row>
        <row r="720">
          <cell r="B720" t="str">
            <v>.</v>
          </cell>
          <cell r="C720" t="str">
            <v>.</v>
          </cell>
        </row>
        <row r="721">
          <cell r="B721" t="str">
            <v>.</v>
          </cell>
          <cell r="C721" t="str">
            <v>.</v>
          </cell>
        </row>
        <row r="722">
          <cell r="B722" t="str">
            <v>.</v>
          </cell>
          <cell r="C722" t="str">
            <v>.</v>
          </cell>
        </row>
        <row r="723">
          <cell r="B723" t="str">
            <v>.</v>
          </cell>
          <cell r="C723" t="str">
            <v>.</v>
          </cell>
        </row>
        <row r="724">
          <cell r="B724" t="str">
            <v>.</v>
          </cell>
          <cell r="C724" t="str">
            <v>.</v>
          </cell>
        </row>
        <row r="725">
          <cell r="B725" t="str">
            <v>.</v>
          </cell>
          <cell r="C725" t="str">
            <v>.</v>
          </cell>
        </row>
        <row r="726">
          <cell r="B726" t="str">
            <v>.</v>
          </cell>
          <cell r="C726" t="str">
            <v>.</v>
          </cell>
        </row>
        <row r="727">
          <cell r="B727" t="str">
            <v>.</v>
          </cell>
          <cell r="C727" t="str">
            <v>.</v>
          </cell>
        </row>
        <row r="728">
          <cell r="B728" t="str">
            <v>.</v>
          </cell>
          <cell r="C728" t="str">
            <v>.</v>
          </cell>
        </row>
        <row r="729">
          <cell r="B729" t="str">
            <v>.</v>
          </cell>
          <cell r="C729" t="str">
            <v>.</v>
          </cell>
        </row>
        <row r="730">
          <cell r="B730" t="str">
            <v>.</v>
          </cell>
          <cell r="C730" t="str">
            <v>.</v>
          </cell>
        </row>
        <row r="731">
          <cell r="B731" t="str">
            <v>.</v>
          </cell>
          <cell r="C731" t="str">
            <v>.</v>
          </cell>
        </row>
        <row r="732">
          <cell r="B732" t="str">
            <v>.</v>
          </cell>
          <cell r="C732" t="str">
            <v>.</v>
          </cell>
        </row>
        <row r="733">
          <cell r="B733" t="str">
            <v>.</v>
          </cell>
          <cell r="C733" t="str">
            <v>.</v>
          </cell>
        </row>
        <row r="734">
          <cell r="B734" t="str">
            <v>.</v>
          </cell>
          <cell r="C734" t="str">
            <v>.</v>
          </cell>
        </row>
        <row r="735">
          <cell r="B735" t="str">
            <v>.</v>
          </cell>
          <cell r="C735" t="str">
            <v>.</v>
          </cell>
        </row>
        <row r="736">
          <cell r="B736" t="str">
            <v>.</v>
          </cell>
          <cell r="C736" t="str">
            <v>.</v>
          </cell>
        </row>
        <row r="737">
          <cell r="B737" t="str">
            <v>.</v>
          </cell>
          <cell r="C737" t="str">
            <v>.</v>
          </cell>
        </row>
        <row r="738">
          <cell r="B738" t="str">
            <v>.</v>
          </cell>
          <cell r="C738" t="str">
            <v>.</v>
          </cell>
        </row>
        <row r="739">
          <cell r="B739" t="str">
            <v>.</v>
          </cell>
          <cell r="C739" t="str">
            <v>.</v>
          </cell>
        </row>
        <row r="740">
          <cell r="B740" t="str">
            <v>.</v>
          </cell>
          <cell r="C740" t="str">
            <v>.</v>
          </cell>
        </row>
        <row r="741">
          <cell r="B741" t="str">
            <v>.</v>
          </cell>
          <cell r="C741" t="str">
            <v>.</v>
          </cell>
        </row>
        <row r="742">
          <cell r="B742" t="str">
            <v>.</v>
          </cell>
          <cell r="C742" t="str">
            <v>.</v>
          </cell>
        </row>
        <row r="743">
          <cell r="B743" t="str">
            <v>.</v>
          </cell>
          <cell r="C743" t="str">
            <v>.</v>
          </cell>
        </row>
        <row r="744">
          <cell r="B744" t="str">
            <v>.</v>
          </cell>
          <cell r="C744" t="str">
            <v>.</v>
          </cell>
        </row>
        <row r="745">
          <cell r="B745" t="str">
            <v>.</v>
          </cell>
          <cell r="C745" t="str">
            <v>.</v>
          </cell>
        </row>
        <row r="746">
          <cell r="B746" t="str">
            <v>.</v>
          </cell>
          <cell r="C746" t="str">
            <v>.</v>
          </cell>
        </row>
        <row r="747">
          <cell r="B747" t="str">
            <v>.</v>
          </cell>
          <cell r="C747" t="str">
            <v>.</v>
          </cell>
        </row>
        <row r="748">
          <cell r="B748" t="str">
            <v>.</v>
          </cell>
          <cell r="C748" t="str">
            <v>.</v>
          </cell>
        </row>
        <row r="749">
          <cell r="B749" t="str">
            <v>.</v>
          </cell>
          <cell r="C749" t="str">
            <v>.</v>
          </cell>
        </row>
        <row r="750">
          <cell r="B750" t="str">
            <v>.</v>
          </cell>
          <cell r="C750" t="str">
            <v>.</v>
          </cell>
        </row>
        <row r="751">
          <cell r="B751" t="str">
            <v>.</v>
          </cell>
          <cell r="C751" t="str">
            <v>.</v>
          </cell>
        </row>
        <row r="752">
          <cell r="B752" t="str">
            <v>.</v>
          </cell>
          <cell r="C752" t="str">
            <v>.</v>
          </cell>
        </row>
        <row r="753">
          <cell r="B753" t="str">
            <v>.</v>
          </cell>
          <cell r="C753" t="str">
            <v>.</v>
          </cell>
        </row>
        <row r="754">
          <cell r="B754" t="str">
            <v>.</v>
          </cell>
          <cell r="C754" t="str">
            <v>.</v>
          </cell>
        </row>
        <row r="755">
          <cell r="B755" t="str">
            <v>.</v>
          </cell>
          <cell r="C755" t="str">
            <v>.</v>
          </cell>
        </row>
        <row r="756">
          <cell r="B756" t="str">
            <v>.</v>
          </cell>
          <cell r="C756" t="str">
            <v>.</v>
          </cell>
        </row>
        <row r="757">
          <cell r="B757" t="str">
            <v>.</v>
          </cell>
          <cell r="C757" t="str">
            <v>.</v>
          </cell>
        </row>
        <row r="758">
          <cell r="B758" t="str">
            <v>.</v>
          </cell>
          <cell r="C758" t="str">
            <v>.</v>
          </cell>
        </row>
        <row r="759">
          <cell r="B759" t="str">
            <v>.</v>
          </cell>
          <cell r="C759" t="str">
            <v>.</v>
          </cell>
        </row>
        <row r="760">
          <cell r="B760" t="str">
            <v>.</v>
          </cell>
          <cell r="C760" t="str">
            <v>.</v>
          </cell>
        </row>
        <row r="761">
          <cell r="B761" t="str">
            <v>.</v>
          </cell>
          <cell r="C761" t="str">
            <v>.</v>
          </cell>
        </row>
        <row r="762">
          <cell r="B762" t="str">
            <v>.</v>
          </cell>
          <cell r="C762" t="str">
            <v>.</v>
          </cell>
        </row>
        <row r="763">
          <cell r="B763" t="str">
            <v>.</v>
          </cell>
          <cell r="C763" t="str">
            <v>.</v>
          </cell>
        </row>
        <row r="764">
          <cell r="B764" t="str">
            <v>.</v>
          </cell>
          <cell r="C764" t="str">
            <v>.</v>
          </cell>
        </row>
        <row r="765">
          <cell r="B765" t="str">
            <v>.</v>
          </cell>
          <cell r="C765" t="str">
            <v>.</v>
          </cell>
        </row>
        <row r="766">
          <cell r="B766" t="str">
            <v>.</v>
          </cell>
          <cell r="C766" t="str">
            <v>.</v>
          </cell>
        </row>
        <row r="767">
          <cell r="B767" t="str">
            <v>.</v>
          </cell>
          <cell r="C767" t="str">
            <v>.</v>
          </cell>
        </row>
        <row r="768">
          <cell r="B768" t="str">
            <v>.</v>
          </cell>
          <cell r="C768" t="str">
            <v>.</v>
          </cell>
        </row>
        <row r="769">
          <cell r="B769" t="str">
            <v>.</v>
          </cell>
          <cell r="C769" t="str">
            <v>.</v>
          </cell>
        </row>
        <row r="770">
          <cell r="B770" t="str">
            <v>.</v>
          </cell>
          <cell r="C770" t="str">
            <v>.</v>
          </cell>
        </row>
        <row r="771">
          <cell r="B771" t="str">
            <v>.</v>
          </cell>
          <cell r="C771" t="str">
            <v>.</v>
          </cell>
        </row>
        <row r="772">
          <cell r="B772" t="str">
            <v>.</v>
          </cell>
          <cell r="C772" t="str">
            <v>.</v>
          </cell>
        </row>
        <row r="773">
          <cell r="B773" t="str">
            <v>.</v>
          </cell>
          <cell r="C773" t="str">
            <v>.</v>
          </cell>
        </row>
        <row r="774">
          <cell r="B774" t="str">
            <v>.</v>
          </cell>
          <cell r="C774" t="str">
            <v>.</v>
          </cell>
        </row>
        <row r="775">
          <cell r="B775" t="str">
            <v>.</v>
          </cell>
          <cell r="C775" t="str">
            <v>.</v>
          </cell>
        </row>
        <row r="776">
          <cell r="B776" t="str">
            <v>.</v>
          </cell>
          <cell r="C776" t="str">
            <v>.</v>
          </cell>
        </row>
        <row r="777">
          <cell r="B777" t="str">
            <v>.</v>
          </cell>
          <cell r="C777" t="str">
            <v>.</v>
          </cell>
        </row>
        <row r="778">
          <cell r="B778" t="str">
            <v>.</v>
          </cell>
          <cell r="C778" t="str">
            <v>.</v>
          </cell>
        </row>
        <row r="779">
          <cell r="B779" t="str">
            <v>.</v>
          </cell>
          <cell r="C779" t="str">
            <v>.</v>
          </cell>
        </row>
        <row r="780">
          <cell r="B780" t="str">
            <v>.</v>
          </cell>
          <cell r="C780" t="str">
            <v>.</v>
          </cell>
        </row>
        <row r="781">
          <cell r="B781" t="str">
            <v>.</v>
          </cell>
          <cell r="C781" t="str">
            <v>.</v>
          </cell>
        </row>
        <row r="782">
          <cell r="B782" t="str">
            <v>.</v>
          </cell>
          <cell r="C782" t="str">
            <v>.</v>
          </cell>
        </row>
        <row r="783">
          <cell r="B783" t="str">
            <v>.</v>
          </cell>
          <cell r="C783" t="str">
            <v>.</v>
          </cell>
        </row>
        <row r="784">
          <cell r="B784" t="str">
            <v>.</v>
          </cell>
          <cell r="C784" t="str">
            <v>.</v>
          </cell>
        </row>
        <row r="785">
          <cell r="B785" t="str">
            <v>.</v>
          </cell>
          <cell r="C785" t="str">
            <v>.</v>
          </cell>
        </row>
        <row r="786">
          <cell r="B786" t="str">
            <v>.</v>
          </cell>
          <cell r="C786" t="str">
            <v>.</v>
          </cell>
        </row>
        <row r="787">
          <cell r="B787" t="str">
            <v>.</v>
          </cell>
          <cell r="C787" t="str">
            <v>.</v>
          </cell>
        </row>
        <row r="788">
          <cell r="B788" t="str">
            <v>.</v>
          </cell>
          <cell r="C788" t="str">
            <v>.</v>
          </cell>
        </row>
        <row r="789">
          <cell r="B789" t="str">
            <v>.</v>
          </cell>
          <cell r="C789" t="str">
            <v>.</v>
          </cell>
        </row>
        <row r="790">
          <cell r="B790" t="str">
            <v>.</v>
          </cell>
          <cell r="C790" t="str">
            <v>.</v>
          </cell>
        </row>
        <row r="791">
          <cell r="B791" t="str">
            <v>.</v>
          </cell>
          <cell r="C791" t="str">
            <v>.</v>
          </cell>
        </row>
        <row r="792">
          <cell r="B792" t="str">
            <v>.</v>
          </cell>
          <cell r="C792" t="str">
            <v>.</v>
          </cell>
        </row>
        <row r="793">
          <cell r="B793" t="str">
            <v>.</v>
          </cell>
          <cell r="C793" t="str">
            <v>.</v>
          </cell>
        </row>
        <row r="794">
          <cell r="B794" t="str">
            <v>.</v>
          </cell>
          <cell r="C794" t="str">
            <v>.</v>
          </cell>
        </row>
        <row r="795">
          <cell r="B795" t="str">
            <v>.</v>
          </cell>
          <cell r="C795" t="str">
            <v>.</v>
          </cell>
        </row>
        <row r="796">
          <cell r="B796" t="str">
            <v>.</v>
          </cell>
          <cell r="C796" t="str">
            <v>.</v>
          </cell>
        </row>
        <row r="797">
          <cell r="B797" t="str">
            <v>.</v>
          </cell>
          <cell r="C797" t="str">
            <v>.</v>
          </cell>
        </row>
        <row r="798">
          <cell r="B798" t="str">
            <v>.</v>
          </cell>
          <cell r="C798" t="str">
            <v>.</v>
          </cell>
        </row>
        <row r="799">
          <cell r="B799" t="str">
            <v>.</v>
          </cell>
          <cell r="C799" t="str">
            <v>.</v>
          </cell>
        </row>
        <row r="800">
          <cell r="B800" t="str">
            <v>.</v>
          </cell>
          <cell r="C800" t="str">
            <v>.</v>
          </cell>
        </row>
        <row r="801">
          <cell r="B801" t="str">
            <v>.</v>
          </cell>
          <cell r="C801" t="str">
            <v>.</v>
          </cell>
        </row>
        <row r="802">
          <cell r="B802" t="str">
            <v>.</v>
          </cell>
          <cell r="C802" t="str">
            <v>.</v>
          </cell>
        </row>
        <row r="803">
          <cell r="B803" t="str">
            <v>.</v>
          </cell>
          <cell r="C803" t="str">
            <v>.</v>
          </cell>
        </row>
        <row r="804">
          <cell r="B804" t="str">
            <v>.</v>
          </cell>
          <cell r="C804" t="str">
            <v>.</v>
          </cell>
        </row>
        <row r="805">
          <cell r="B805" t="str">
            <v>.</v>
          </cell>
          <cell r="C805" t="str">
            <v>.</v>
          </cell>
        </row>
        <row r="806">
          <cell r="B806" t="str">
            <v>.</v>
          </cell>
          <cell r="C806" t="str">
            <v>.</v>
          </cell>
        </row>
        <row r="807">
          <cell r="B807" t="str">
            <v>.</v>
          </cell>
          <cell r="C807" t="str">
            <v>.</v>
          </cell>
        </row>
        <row r="808">
          <cell r="B808" t="str">
            <v>.</v>
          </cell>
          <cell r="C808" t="str">
            <v>.</v>
          </cell>
        </row>
        <row r="809">
          <cell r="B809" t="str">
            <v>.</v>
          </cell>
          <cell r="C809" t="str">
            <v>.</v>
          </cell>
        </row>
        <row r="810">
          <cell r="B810" t="str">
            <v>.</v>
          </cell>
          <cell r="C810" t="str">
            <v>.</v>
          </cell>
        </row>
        <row r="811">
          <cell r="B811" t="str">
            <v>.</v>
          </cell>
          <cell r="C811" t="str">
            <v>.</v>
          </cell>
        </row>
        <row r="812">
          <cell r="B812" t="str">
            <v>.</v>
          </cell>
          <cell r="C812" t="str">
            <v>.</v>
          </cell>
        </row>
        <row r="813">
          <cell r="B813" t="str">
            <v>.</v>
          </cell>
          <cell r="C813" t="str">
            <v>.</v>
          </cell>
        </row>
        <row r="814">
          <cell r="B814" t="str">
            <v>.</v>
          </cell>
          <cell r="C814" t="str">
            <v>.</v>
          </cell>
        </row>
        <row r="815">
          <cell r="B815" t="str">
            <v>.</v>
          </cell>
          <cell r="C815" t="str">
            <v>.</v>
          </cell>
        </row>
        <row r="816">
          <cell r="B816" t="str">
            <v>.</v>
          </cell>
          <cell r="C816" t="str">
            <v>.</v>
          </cell>
        </row>
        <row r="817">
          <cell r="B817" t="str">
            <v>.</v>
          </cell>
          <cell r="C817" t="str">
            <v>.</v>
          </cell>
        </row>
        <row r="818">
          <cell r="B818" t="str">
            <v>.</v>
          </cell>
          <cell r="C818" t="str">
            <v>.</v>
          </cell>
        </row>
        <row r="819">
          <cell r="B819" t="str">
            <v>.</v>
          </cell>
          <cell r="C819" t="str">
            <v>.</v>
          </cell>
        </row>
        <row r="820">
          <cell r="B820" t="str">
            <v>.</v>
          </cell>
          <cell r="C820" t="str">
            <v>.</v>
          </cell>
        </row>
        <row r="821">
          <cell r="B821" t="str">
            <v>.</v>
          </cell>
          <cell r="C821" t="str">
            <v>.</v>
          </cell>
        </row>
        <row r="822">
          <cell r="B822" t="str">
            <v>.</v>
          </cell>
          <cell r="C822" t="str">
            <v>.</v>
          </cell>
        </row>
        <row r="823">
          <cell r="B823" t="str">
            <v>.</v>
          </cell>
          <cell r="C823" t="str">
            <v>.</v>
          </cell>
        </row>
        <row r="824">
          <cell r="B824" t="str">
            <v>.</v>
          </cell>
          <cell r="C824" t="str">
            <v>.</v>
          </cell>
        </row>
        <row r="825">
          <cell r="B825" t="str">
            <v>.</v>
          </cell>
          <cell r="C825" t="str">
            <v>.</v>
          </cell>
        </row>
        <row r="826">
          <cell r="B826" t="str">
            <v>.</v>
          </cell>
          <cell r="C826" t="str">
            <v>.</v>
          </cell>
        </row>
        <row r="827">
          <cell r="B827" t="str">
            <v>.</v>
          </cell>
          <cell r="C827" t="str">
            <v>.</v>
          </cell>
        </row>
        <row r="828">
          <cell r="B828" t="str">
            <v>.</v>
          </cell>
          <cell r="C828" t="str">
            <v>.</v>
          </cell>
        </row>
        <row r="829">
          <cell r="B829" t="str">
            <v>.</v>
          </cell>
          <cell r="C829" t="str">
            <v>.</v>
          </cell>
        </row>
        <row r="830">
          <cell r="B830" t="str">
            <v>.</v>
          </cell>
          <cell r="C830" t="str">
            <v>.</v>
          </cell>
        </row>
        <row r="831">
          <cell r="B831" t="str">
            <v>.</v>
          </cell>
          <cell r="C831" t="str">
            <v>.</v>
          </cell>
        </row>
        <row r="832">
          <cell r="B832" t="str">
            <v>.</v>
          </cell>
          <cell r="C832" t="str">
            <v>.</v>
          </cell>
        </row>
        <row r="833">
          <cell r="B833" t="str">
            <v>.</v>
          </cell>
          <cell r="C833" t="str">
            <v>.</v>
          </cell>
        </row>
        <row r="834">
          <cell r="B834" t="str">
            <v>.</v>
          </cell>
          <cell r="C834" t="str">
            <v>.</v>
          </cell>
        </row>
        <row r="835">
          <cell r="B835" t="str">
            <v>.</v>
          </cell>
          <cell r="C835" t="str">
            <v>.</v>
          </cell>
        </row>
        <row r="836">
          <cell r="B836" t="str">
            <v>.</v>
          </cell>
          <cell r="C836" t="str">
            <v>.</v>
          </cell>
        </row>
        <row r="837">
          <cell r="B837" t="str">
            <v>.</v>
          </cell>
          <cell r="C837" t="str">
            <v>.</v>
          </cell>
        </row>
        <row r="838">
          <cell r="B838" t="str">
            <v>.</v>
          </cell>
          <cell r="C838" t="str">
            <v>.</v>
          </cell>
        </row>
        <row r="839">
          <cell r="B839" t="str">
            <v>.</v>
          </cell>
          <cell r="C839" t="str">
            <v>.</v>
          </cell>
        </row>
        <row r="840">
          <cell r="B840" t="str">
            <v>.</v>
          </cell>
          <cell r="C840" t="str">
            <v>.</v>
          </cell>
        </row>
        <row r="841">
          <cell r="B841" t="str">
            <v>.</v>
          </cell>
          <cell r="C841" t="str">
            <v>.</v>
          </cell>
        </row>
        <row r="842">
          <cell r="B842" t="str">
            <v>.</v>
          </cell>
          <cell r="C842" t="str">
            <v>.</v>
          </cell>
        </row>
        <row r="843">
          <cell r="B843" t="str">
            <v>.</v>
          </cell>
          <cell r="C843" t="str">
            <v>.</v>
          </cell>
        </row>
        <row r="844">
          <cell r="B844" t="str">
            <v>.</v>
          </cell>
          <cell r="C844" t="str">
            <v>.</v>
          </cell>
        </row>
        <row r="845">
          <cell r="B845" t="str">
            <v>.</v>
          </cell>
          <cell r="C845" t="str">
            <v>.</v>
          </cell>
        </row>
        <row r="846">
          <cell r="B846" t="str">
            <v>.</v>
          </cell>
          <cell r="C846" t="str">
            <v>.</v>
          </cell>
        </row>
        <row r="847">
          <cell r="B847" t="str">
            <v>.</v>
          </cell>
          <cell r="C847" t="str">
            <v>.</v>
          </cell>
        </row>
        <row r="848">
          <cell r="B848" t="str">
            <v>.</v>
          </cell>
          <cell r="C848" t="str">
            <v>.</v>
          </cell>
        </row>
        <row r="849">
          <cell r="B849" t="str">
            <v>.</v>
          </cell>
          <cell r="C849" t="str">
            <v>.</v>
          </cell>
        </row>
        <row r="850">
          <cell r="B850" t="str">
            <v>.</v>
          </cell>
          <cell r="C850" t="str">
            <v>.</v>
          </cell>
        </row>
        <row r="851">
          <cell r="B851" t="str">
            <v>.</v>
          </cell>
          <cell r="C851" t="str">
            <v>.</v>
          </cell>
        </row>
        <row r="852">
          <cell r="B852" t="str">
            <v>.</v>
          </cell>
          <cell r="C852" t="str">
            <v>.</v>
          </cell>
        </row>
        <row r="853">
          <cell r="B853" t="str">
            <v>.</v>
          </cell>
          <cell r="C853" t="str">
            <v>.</v>
          </cell>
        </row>
        <row r="854">
          <cell r="B854" t="str">
            <v>.</v>
          </cell>
          <cell r="C854" t="str">
            <v>.</v>
          </cell>
        </row>
        <row r="855">
          <cell r="B855" t="str">
            <v>.</v>
          </cell>
          <cell r="C855" t="str">
            <v>.</v>
          </cell>
        </row>
        <row r="856">
          <cell r="B856" t="str">
            <v>.</v>
          </cell>
          <cell r="C856" t="str">
            <v>.</v>
          </cell>
        </row>
        <row r="857">
          <cell r="B857" t="str">
            <v>.</v>
          </cell>
          <cell r="C857" t="str">
            <v>.</v>
          </cell>
        </row>
        <row r="858">
          <cell r="B858" t="str">
            <v>.</v>
          </cell>
          <cell r="C858" t="str">
            <v>.</v>
          </cell>
        </row>
        <row r="859">
          <cell r="B859" t="str">
            <v>.</v>
          </cell>
          <cell r="C859" t="str">
            <v>.</v>
          </cell>
        </row>
        <row r="860">
          <cell r="B860" t="str">
            <v>.</v>
          </cell>
          <cell r="C860" t="str">
            <v>.</v>
          </cell>
        </row>
        <row r="861">
          <cell r="B861" t="str">
            <v>.</v>
          </cell>
          <cell r="C861" t="str">
            <v>.</v>
          </cell>
        </row>
        <row r="862">
          <cell r="B862" t="str">
            <v>.</v>
          </cell>
          <cell r="C862" t="str">
            <v>.</v>
          </cell>
        </row>
        <row r="863">
          <cell r="B863" t="str">
            <v>.</v>
          </cell>
          <cell r="C863" t="str">
            <v>.</v>
          </cell>
        </row>
        <row r="864">
          <cell r="B864" t="str">
            <v>.</v>
          </cell>
          <cell r="C864" t="str">
            <v>.</v>
          </cell>
        </row>
        <row r="865">
          <cell r="B865" t="str">
            <v>.</v>
          </cell>
          <cell r="C865" t="str">
            <v>.</v>
          </cell>
        </row>
        <row r="866">
          <cell r="B866" t="str">
            <v>.</v>
          </cell>
          <cell r="C866" t="str">
            <v>.</v>
          </cell>
        </row>
        <row r="867">
          <cell r="B867" t="str">
            <v>.</v>
          </cell>
          <cell r="C867" t="str">
            <v>.</v>
          </cell>
        </row>
        <row r="868">
          <cell r="B868" t="str">
            <v>.</v>
          </cell>
          <cell r="C868" t="str">
            <v>.</v>
          </cell>
        </row>
        <row r="869">
          <cell r="B869" t="str">
            <v>.</v>
          </cell>
          <cell r="C869" t="str">
            <v>.</v>
          </cell>
        </row>
        <row r="870">
          <cell r="B870" t="str">
            <v>.</v>
          </cell>
          <cell r="C870" t="str">
            <v>.</v>
          </cell>
        </row>
        <row r="871">
          <cell r="B871" t="str">
            <v>.</v>
          </cell>
          <cell r="C871" t="str">
            <v>.</v>
          </cell>
        </row>
        <row r="872">
          <cell r="B872" t="str">
            <v>.</v>
          </cell>
          <cell r="C872" t="str">
            <v>.</v>
          </cell>
        </row>
        <row r="873">
          <cell r="B873" t="str">
            <v>.</v>
          </cell>
          <cell r="C873" t="str">
            <v>.</v>
          </cell>
        </row>
        <row r="874">
          <cell r="B874" t="str">
            <v>.</v>
          </cell>
          <cell r="C874" t="str">
            <v>.</v>
          </cell>
        </row>
        <row r="875">
          <cell r="B875" t="str">
            <v>.</v>
          </cell>
          <cell r="C875" t="str">
            <v>.</v>
          </cell>
        </row>
        <row r="876">
          <cell r="B876" t="str">
            <v>.</v>
          </cell>
          <cell r="C876" t="str">
            <v>.</v>
          </cell>
        </row>
        <row r="877">
          <cell r="B877" t="str">
            <v>.</v>
          </cell>
          <cell r="C877" t="str">
            <v>.</v>
          </cell>
        </row>
        <row r="878">
          <cell r="B878" t="str">
            <v>.</v>
          </cell>
          <cell r="C878" t="str">
            <v>.</v>
          </cell>
        </row>
        <row r="879">
          <cell r="B879" t="str">
            <v>.</v>
          </cell>
          <cell r="C879" t="str">
            <v>.</v>
          </cell>
        </row>
        <row r="880">
          <cell r="B880" t="str">
            <v>.</v>
          </cell>
          <cell r="C880" t="str">
            <v>.</v>
          </cell>
        </row>
        <row r="881">
          <cell r="B881" t="str">
            <v>.</v>
          </cell>
          <cell r="C881" t="str">
            <v>.</v>
          </cell>
        </row>
        <row r="882">
          <cell r="B882" t="str">
            <v>.</v>
          </cell>
          <cell r="C882" t="str">
            <v>.</v>
          </cell>
        </row>
        <row r="883">
          <cell r="B883" t="str">
            <v>.</v>
          </cell>
          <cell r="C883" t="str">
            <v>.</v>
          </cell>
        </row>
        <row r="884">
          <cell r="B884" t="str">
            <v>.</v>
          </cell>
          <cell r="C884" t="str">
            <v>.</v>
          </cell>
        </row>
        <row r="885">
          <cell r="B885" t="str">
            <v>.</v>
          </cell>
          <cell r="C885" t="str">
            <v>.</v>
          </cell>
        </row>
        <row r="886">
          <cell r="B886" t="str">
            <v>.</v>
          </cell>
          <cell r="C886" t="str">
            <v>.</v>
          </cell>
        </row>
        <row r="887">
          <cell r="B887" t="str">
            <v>.</v>
          </cell>
          <cell r="C887" t="str">
            <v>.</v>
          </cell>
        </row>
        <row r="888">
          <cell r="B888" t="str">
            <v>.</v>
          </cell>
          <cell r="C888" t="str">
            <v>.</v>
          </cell>
        </row>
        <row r="889">
          <cell r="B889" t="str">
            <v>.</v>
          </cell>
          <cell r="C889" t="str">
            <v>.</v>
          </cell>
        </row>
        <row r="890">
          <cell r="B890" t="str">
            <v>.</v>
          </cell>
          <cell r="C890" t="str">
            <v>.</v>
          </cell>
        </row>
        <row r="891">
          <cell r="B891" t="str">
            <v>.</v>
          </cell>
          <cell r="C891" t="str">
            <v>.</v>
          </cell>
        </row>
        <row r="892">
          <cell r="B892" t="str">
            <v>.</v>
          </cell>
          <cell r="C892" t="str">
            <v>.</v>
          </cell>
        </row>
        <row r="893">
          <cell r="B893" t="str">
            <v>.</v>
          </cell>
          <cell r="C893" t="str">
            <v>.</v>
          </cell>
        </row>
        <row r="894">
          <cell r="B894" t="str">
            <v>.</v>
          </cell>
          <cell r="C894" t="str">
            <v>.</v>
          </cell>
        </row>
        <row r="895">
          <cell r="B895" t="str">
            <v>.</v>
          </cell>
          <cell r="C895" t="str">
            <v>.</v>
          </cell>
        </row>
        <row r="896">
          <cell r="B896" t="str">
            <v>.</v>
          </cell>
          <cell r="C896" t="str">
            <v>.</v>
          </cell>
        </row>
        <row r="897">
          <cell r="B897" t="str">
            <v>.</v>
          </cell>
          <cell r="C897" t="str">
            <v>.</v>
          </cell>
        </row>
        <row r="898">
          <cell r="B898" t="str">
            <v>.</v>
          </cell>
          <cell r="C898" t="str">
            <v>.</v>
          </cell>
        </row>
        <row r="899">
          <cell r="B899" t="str">
            <v>.</v>
          </cell>
          <cell r="C899" t="str">
            <v>.</v>
          </cell>
        </row>
        <row r="900">
          <cell r="B900" t="str">
            <v>.</v>
          </cell>
          <cell r="C900" t="str">
            <v>.</v>
          </cell>
        </row>
        <row r="901">
          <cell r="B901" t="str">
            <v>.</v>
          </cell>
          <cell r="C901" t="str">
            <v>.</v>
          </cell>
        </row>
        <row r="902">
          <cell r="B902" t="str">
            <v>.</v>
          </cell>
          <cell r="C902" t="str">
            <v>.</v>
          </cell>
        </row>
        <row r="903">
          <cell r="B903" t="str">
            <v>.</v>
          </cell>
          <cell r="C903" t="str">
            <v>.</v>
          </cell>
        </row>
        <row r="904">
          <cell r="B904" t="str">
            <v>.</v>
          </cell>
          <cell r="C904" t="str">
            <v>.</v>
          </cell>
        </row>
        <row r="905">
          <cell r="B905" t="str">
            <v>.</v>
          </cell>
          <cell r="C905" t="str">
            <v>.</v>
          </cell>
        </row>
        <row r="906">
          <cell r="B906" t="str">
            <v>.</v>
          </cell>
          <cell r="C906" t="str">
            <v>.</v>
          </cell>
        </row>
        <row r="907">
          <cell r="B907" t="str">
            <v>.</v>
          </cell>
          <cell r="C907" t="str">
            <v>.</v>
          </cell>
        </row>
        <row r="908">
          <cell r="B908" t="str">
            <v>.</v>
          </cell>
          <cell r="C908" t="str">
            <v>.</v>
          </cell>
        </row>
        <row r="909">
          <cell r="B909" t="str">
            <v>.</v>
          </cell>
          <cell r="C909" t="str">
            <v>.</v>
          </cell>
        </row>
        <row r="910">
          <cell r="B910" t="str">
            <v>.</v>
          </cell>
          <cell r="C910" t="str">
            <v>.</v>
          </cell>
        </row>
        <row r="911">
          <cell r="B911" t="str">
            <v>.</v>
          </cell>
          <cell r="C911" t="str">
            <v>.</v>
          </cell>
        </row>
        <row r="912">
          <cell r="B912" t="str">
            <v>.</v>
          </cell>
          <cell r="C912" t="str">
            <v>.</v>
          </cell>
        </row>
        <row r="913">
          <cell r="B913" t="str">
            <v>.</v>
          </cell>
          <cell r="C913" t="str">
            <v>.</v>
          </cell>
        </row>
        <row r="914">
          <cell r="B914" t="str">
            <v>.</v>
          </cell>
          <cell r="C914" t="str">
            <v>.</v>
          </cell>
        </row>
        <row r="915">
          <cell r="B915" t="str">
            <v>.</v>
          </cell>
          <cell r="C915" t="str">
            <v>.</v>
          </cell>
        </row>
        <row r="916">
          <cell r="B916" t="str">
            <v>.</v>
          </cell>
          <cell r="C916" t="str">
            <v>.</v>
          </cell>
        </row>
        <row r="917">
          <cell r="B917" t="str">
            <v>.</v>
          </cell>
          <cell r="C917" t="str">
            <v>.</v>
          </cell>
        </row>
        <row r="918">
          <cell r="B918" t="str">
            <v>.</v>
          </cell>
          <cell r="C918" t="str">
            <v>.</v>
          </cell>
        </row>
        <row r="919">
          <cell r="B919" t="str">
            <v>.</v>
          </cell>
          <cell r="C919" t="str">
            <v>.</v>
          </cell>
        </row>
        <row r="920">
          <cell r="B920" t="str">
            <v>.</v>
          </cell>
          <cell r="C920" t="str">
            <v>.</v>
          </cell>
        </row>
        <row r="921">
          <cell r="B921" t="str">
            <v>.</v>
          </cell>
          <cell r="C921" t="str">
            <v>.</v>
          </cell>
        </row>
        <row r="922">
          <cell r="B922" t="str">
            <v>.</v>
          </cell>
          <cell r="C922" t="str">
            <v>.</v>
          </cell>
        </row>
        <row r="923">
          <cell r="B923" t="str">
            <v>.</v>
          </cell>
          <cell r="C923" t="str">
            <v>.</v>
          </cell>
        </row>
        <row r="924">
          <cell r="B924" t="str">
            <v>.</v>
          </cell>
          <cell r="C924" t="str">
            <v>.</v>
          </cell>
        </row>
        <row r="925">
          <cell r="B925" t="str">
            <v>.</v>
          </cell>
          <cell r="C925" t="str">
            <v>.</v>
          </cell>
        </row>
        <row r="926">
          <cell r="B926" t="str">
            <v>.</v>
          </cell>
          <cell r="C926" t="str">
            <v>.</v>
          </cell>
        </row>
        <row r="927">
          <cell r="B927" t="str">
            <v>.</v>
          </cell>
          <cell r="C927" t="str">
            <v>.</v>
          </cell>
        </row>
        <row r="928">
          <cell r="B928" t="str">
            <v>.</v>
          </cell>
          <cell r="C928" t="str">
            <v>.</v>
          </cell>
        </row>
        <row r="929">
          <cell r="B929" t="str">
            <v>.</v>
          </cell>
          <cell r="C929" t="str">
            <v>.</v>
          </cell>
        </row>
        <row r="930">
          <cell r="B930" t="str">
            <v>.</v>
          </cell>
          <cell r="C930" t="str">
            <v>.</v>
          </cell>
        </row>
        <row r="931">
          <cell r="B931" t="str">
            <v>.</v>
          </cell>
          <cell r="C931" t="str">
            <v>.</v>
          </cell>
        </row>
        <row r="932">
          <cell r="B932" t="str">
            <v>.</v>
          </cell>
          <cell r="C932" t="str">
            <v>.</v>
          </cell>
        </row>
        <row r="933">
          <cell r="B933" t="str">
            <v>.</v>
          </cell>
          <cell r="C933" t="str">
            <v>.</v>
          </cell>
        </row>
        <row r="934">
          <cell r="B934" t="str">
            <v>.</v>
          </cell>
          <cell r="C934" t="str">
            <v>.</v>
          </cell>
        </row>
        <row r="935">
          <cell r="B935" t="str">
            <v>.</v>
          </cell>
          <cell r="C935" t="str">
            <v>.</v>
          </cell>
        </row>
        <row r="936">
          <cell r="B936" t="str">
            <v>.</v>
          </cell>
          <cell r="C936" t="str">
            <v>.</v>
          </cell>
        </row>
        <row r="937">
          <cell r="B937" t="str">
            <v>.</v>
          </cell>
          <cell r="C937" t="str">
            <v>.</v>
          </cell>
        </row>
        <row r="938">
          <cell r="B938" t="str">
            <v>.</v>
          </cell>
          <cell r="C938" t="str">
            <v>.</v>
          </cell>
        </row>
        <row r="939">
          <cell r="B939" t="str">
            <v>.</v>
          </cell>
          <cell r="C939" t="str">
            <v>.</v>
          </cell>
        </row>
        <row r="940">
          <cell r="B940" t="str">
            <v>.</v>
          </cell>
          <cell r="C940" t="str">
            <v>.</v>
          </cell>
        </row>
        <row r="941">
          <cell r="B941" t="str">
            <v>.</v>
          </cell>
          <cell r="C941" t="str">
            <v>.</v>
          </cell>
        </row>
        <row r="942">
          <cell r="B942" t="str">
            <v>.</v>
          </cell>
          <cell r="C942" t="str">
            <v>.</v>
          </cell>
        </row>
        <row r="943">
          <cell r="B943" t="str">
            <v>.</v>
          </cell>
          <cell r="C943" t="str">
            <v>.</v>
          </cell>
        </row>
        <row r="944">
          <cell r="B944" t="str">
            <v>.</v>
          </cell>
          <cell r="C944" t="str">
            <v>.</v>
          </cell>
        </row>
        <row r="945">
          <cell r="B945" t="str">
            <v>.</v>
          </cell>
          <cell r="C945" t="str">
            <v>.</v>
          </cell>
        </row>
        <row r="946">
          <cell r="B946" t="str">
            <v>.</v>
          </cell>
          <cell r="C946" t="str">
            <v>.</v>
          </cell>
        </row>
        <row r="947">
          <cell r="B947" t="str">
            <v>.</v>
          </cell>
          <cell r="C947" t="str">
            <v>.</v>
          </cell>
        </row>
        <row r="948">
          <cell r="B948" t="str">
            <v>.</v>
          </cell>
          <cell r="C948" t="str">
            <v>.</v>
          </cell>
        </row>
        <row r="949">
          <cell r="B949" t="str">
            <v>.</v>
          </cell>
          <cell r="C949" t="str">
            <v>.</v>
          </cell>
        </row>
        <row r="950">
          <cell r="B950" t="str">
            <v>.</v>
          </cell>
          <cell r="C950" t="str">
            <v>.</v>
          </cell>
        </row>
        <row r="951">
          <cell r="B951" t="str">
            <v>.</v>
          </cell>
          <cell r="C951" t="str">
            <v>.</v>
          </cell>
        </row>
        <row r="952">
          <cell r="B952" t="str">
            <v>.</v>
          </cell>
          <cell r="C952" t="str">
            <v>.</v>
          </cell>
        </row>
        <row r="953">
          <cell r="B953" t="str">
            <v>.</v>
          </cell>
          <cell r="C953" t="str">
            <v>.</v>
          </cell>
        </row>
        <row r="954">
          <cell r="B954" t="str">
            <v>.</v>
          </cell>
          <cell r="C954" t="str">
            <v>.</v>
          </cell>
        </row>
        <row r="955">
          <cell r="B955" t="str">
            <v>.</v>
          </cell>
          <cell r="C955" t="str">
            <v>.</v>
          </cell>
        </row>
        <row r="956">
          <cell r="B956" t="str">
            <v>.</v>
          </cell>
          <cell r="C956" t="str">
            <v>.</v>
          </cell>
        </row>
        <row r="957">
          <cell r="B957" t="str">
            <v>.</v>
          </cell>
          <cell r="C957" t="str">
            <v>.</v>
          </cell>
        </row>
        <row r="958">
          <cell r="B958" t="str">
            <v>.</v>
          </cell>
          <cell r="C958" t="str">
            <v>.</v>
          </cell>
        </row>
        <row r="959">
          <cell r="B959" t="str">
            <v>.</v>
          </cell>
          <cell r="C959" t="str">
            <v>.</v>
          </cell>
        </row>
        <row r="960">
          <cell r="B960" t="str">
            <v>.</v>
          </cell>
          <cell r="C960" t="str">
            <v>.</v>
          </cell>
        </row>
        <row r="961">
          <cell r="B961" t="str">
            <v>.</v>
          </cell>
          <cell r="C961" t="str">
            <v>.</v>
          </cell>
        </row>
        <row r="962">
          <cell r="B962" t="str">
            <v>.</v>
          </cell>
          <cell r="C962" t="str">
            <v>.</v>
          </cell>
        </row>
        <row r="963">
          <cell r="B963" t="str">
            <v>.</v>
          </cell>
          <cell r="C963" t="str">
            <v>.</v>
          </cell>
        </row>
        <row r="964">
          <cell r="B964" t="str">
            <v>.</v>
          </cell>
          <cell r="C964" t="str">
            <v>.</v>
          </cell>
        </row>
        <row r="965">
          <cell r="B965" t="str">
            <v>.</v>
          </cell>
          <cell r="C965" t="str">
            <v>.</v>
          </cell>
        </row>
        <row r="966">
          <cell r="B966" t="str">
            <v>.</v>
          </cell>
          <cell r="C966" t="str">
            <v>.</v>
          </cell>
        </row>
        <row r="967">
          <cell r="B967" t="str">
            <v>.</v>
          </cell>
          <cell r="C967" t="str">
            <v>.</v>
          </cell>
        </row>
        <row r="968">
          <cell r="B968" t="str">
            <v>.</v>
          </cell>
          <cell r="C968" t="str">
            <v>.</v>
          </cell>
        </row>
        <row r="969">
          <cell r="B969" t="str">
            <v>.</v>
          </cell>
          <cell r="C969" t="str">
            <v>.</v>
          </cell>
        </row>
        <row r="970">
          <cell r="B970" t="str">
            <v>.</v>
          </cell>
          <cell r="C970" t="str">
            <v>.</v>
          </cell>
        </row>
        <row r="971">
          <cell r="B971" t="str">
            <v>.</v>
          </cell>
          <cell r="C971" t="str">
            <v>.</v>
          </cell>
        </row>
        <row r="972">
          <cell r="B972" t="str">
            <v>.</v>
          </cell>
          <cell r="C972" t="str">
            <v>.</v>
          </cell>
        </row>
        <row r="973">
          <cell r="B973" t="str">
            <v>.</v>
          </cell>
          <cell r="C973" t="str">
            <v>.</v>
          </cell>
        </row>
        <row r="974">
          <cell r="B974" t="str">
            <v>.</v>
          </cell>
          <cell r="C974" t="str">
            <v>.</v>
          </cell>
        </row>
        <row r="975">
          <cell r="B975" t="str">
            <v>.</v>
          </cell>
          <cell r="C975" t="str">
            <v>.</v>
          </cell>
        </row>
        <row r="976">
          <cell r="B976" t="str">
            <v>.</v>
          </cell>
          <cell r="C976" t="str">
            <v>.</v>
          </cell>
        </row>
        <row r="977">
          <cell r="B977" t="str">
            <v>.</v>
          </cell>
          <cell r="C977" t="str">
            <v>.</v>
          </cell>
        </row>
        <row r="978">
          <cell r="B978" t="str">
            <v>.</v>
          </cell>
          <cell r="C978" t="str">
            <v>.</v>
          </cell>
        </row>
        <row r="979">
          <cell r="B979" t="str">
            <v>.</v>
          </cell>
          <cell r="C979" t="str">
            <v>.</v>
          </cell>
        </row>
        <row r="980">
          <cell r="B980" t="str">
            <v>.</v>
          </cell>
          <cell r="C980" t="str">
            <v>.</v>
          </cell>
        </row>
        <row r="981">
          <cell r="B981" t="str">
            <v>.</v>
          </cell>
          <cell r="C981" t="str">
            <v>.</v>
          </cell>
        </row>
        <row r="982">
          <cell r="B982" t="str">
            <v>.</v>
          </cell>
          <cell r="C982" t="str">
            <v>.</v>
          </cell>
        </row>
        <row r="983">
          <cell r="B983" t="str">
            <v>.</v>
          </cell>
          <cell r="C983" t="str">
            <v>.</v>
          </cell>
        </row>
        <row r="984">
          <cell r="B984" t="str">
            <v>.</v>
          </cell>
          <cell r="C984" t="str">
            <v>.</v>
          </cell>
        </row>
        <row r="985">
          <cell r="B985" t="str">
            <v>.</v>
          </cell>
          <cell r="C985" t="str">
            <v>.</v>
          </cell>
        </row>
        <row r="986">
          <cell r="B986" t="str">
            <v>.</v>
          </cell>
          <cell r="C986" t="str">
            <v>.</v>
          </cell>
        </row>
        <row r="987">
          <cell r="B987" t="str">
            <v>.</v>
          </cell>
          <cell r="C987" t="str">
            <v>.</v>
          </cell>
        </row>
        <row r="988">
          <cell r="B988" t="str">
            <v>.</v>
          </cell>
          <cell r="C988" t="str">
            <v>.</v>
          </cell>
        </row>
        <row r="989">
          <cell r="B989" t="str">
            <v>.</v>
          </cell>
          <cell r="C989" t="str">
            <v>.</v>
          </cell>
        </row>
        <row r="990">
          <cell r="B990" t="str">
            <v>.</v>
          </cell>
          <cell r="C990" t="str">
            <v>.</v>
          </cell>
        </row>
        <row r="991">
          <cell r="B991" t="str">
            <v>.</v>
          </cell>
          <cell r="C991" t="str">
            <v>.</v>
          </cell>
        </row>
        <row r="992">
          <cell r="B992" t="str">
            <v>.</v>
          </cell>
          <cell r="C992" t="str">
            <v>.</v>
          </cell>
        </row>
        <row r="993">
          <cell r="B993" t="str">
            <v>.</v>
          </cell>
          <cell r="C993" t="str">
            <v>.</v>
          </cell>
        </row>
        <row r="994">
          <cell r="B994" t="str">
            <v>.</v>
          </cell>
          <cell r="C994" t="str">
            <v>.</v>
          </cell>
        </row>
        <row r="995">
          <cell r="B995" t="str">
            <v>.</v>
          </cell>
          <cell r="C995" t="str">
            <v>.</v>
          </cell>
        </row>
        <row r="996">
          <cell r="B996" t="str">
            <v>.</v>
          </cell>
          <cell r="C996" t="str">
            <v>.</v>
          </cell>
        </row>
        <row r="997">
          <cell r="B997" t="str">
            <v>.</v>
          </cell>
          <cell r="C997" t="str">
            <v>.</v>
          </cell>
        </row>
        <row r="998">
          <cell r="B998" t="str">
            <v>.</v>
          </cell>
          <cell r="C998" t="str">
            <v>.</v>
          </cell>
        </row>
        <row r="999">
          <cell r="B999" t="str">
            <v>.</v>
          </cell>
          <cell r="C999" t="str">
            <v>.</v>
          </cell>
        </row>
        <row r="1000">
          <cell r="B1000" t="str">
            <v>.</v>
          </cell>
          <cell r="C1000" t="str">
            <v>.</v>
          </cell>
        </row>
        <row r="1001">
          <cell r="B1001" t="str">
            <v>.</v>
          </cell>
          <cell r="C1001" t="str">
            <v>.</v>
          </cell>
        </row>
        <row r="1002">
          <cell r="B1002" t="str">
            <v>.</v>
          </cell>
          <cell r="C1002" t="str">
            <v>.</v>
          </cell>
        </row>
        <row r="1003">
          <cell r="B1003" t="str">
            <v>.</v>
          </cell>
          <cell r="C1003" t="str">
            <v>.</v>
          </cell>
        </row>
        <row r="1004">
          <cell r="B1004" t="str">
            <v>.</v>
          </cell>
          <cell r="C1004" t="str">
            <v>.</v>
          </cell>
        </row>
        <row r="1005">
          <cell r="B1005" t="str">
            <v>.</v>
          </cell>
          <cell r="C1005" t="str">
            <v>.</v>
          </cell>
        </row>
        <row r="1006">
          <cell r="B1006" t="str">
            <v>.</v>
          </cell>
          <cell r="C1006" t="str">
            <v>.</v>
          </cell>
        </row>
        <row r="1007">
          <cell r="B1007" t="str">
            <v>.</v>
          </cell>
          <cell r="C1007" t="str">
            <v>.</v>
          </cell>
        </row>
        <row r="1008">
          <cell r="B1008" t="str">
            <v>.</v>
          </cell>
          <cell r="C1008" t="str">
            <v>.</v>
          </cell>
        </row>
        <row r="1009">
          <cell r="B1009" t="str">
            <v>.</v>
          </cell>
          <cell r="C1009" t="str">
            <v>.</v>
          </cell>
        </row>
        <row r="1010">
          <cell r="B1010" t="str">
            <v>.</v>
          </cell>
          <cell r="C1010" t="str">
            <v>.</v>
          </cell>
        </row>
        <row r="1011">
          <cell r="B1011" t="str">
            <v>.</v>
          </cell>
          <cell r="C1011" t="str">
            <v>.</v>
          </cell>
        </row>
        <row r="1012">
          <cell r="B1012" t="str">
            <v>.</v>
          </cell>
          <cell r="C1012" t="str">
            <v>.</v>
          </cell>
        </row>
        <row r="1013">
          <cell r="B1013" t="str">
            <v>.</v>
          </cell>
          <cell r="C1013" t="str">
            <v>.</v>
          </cell>
        </row>
        <row r="1014">
          <cell r="B1014" t="str">
            <v>.</v>
          </cell>
          <cell r="C1014" t="str">
            <v>.</v>
          </cell>
        </row>
        <row r="1015">
          <cell r="B1015" t="str">
            <v>.</v>
          </cell>
          <cell r="C1015" t="str">
            <v>.</v>
          </cell>
        </row>
        <row r="1016">
          <cell r="B1016" t="str">
            <v>.</v>
          </cell>
          <cell r="C1016" t="str">
            <v>.</v>
          </cell>
        </row>
        <row r="1017">
          <cell r="B1017" t="str">
            <v>.</v>
          </cell>
          <cell r="C1017" t="str">
            <v>.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I_NY.GDP.MKTP.CD_DS2_en_csv_v"/>
      <sheetName val="Sheet1"/>
    </sheetNames>
    <sheetDataSet>
      <sheetData sheetId="0"/>
      <sheetData sheetId="1">
        <row r="1">
          <cell r="B1" t="str">
            <v>World Development Indicators</v>
          </cell>
        </row>
        <row r="3">
          <cell r="B3">
            <v>43306</v>
          </cell>
        </row>
        <row r="5">
          <cell r="B5" t="str">
            <v>Country Code</v>
          </cell>
          <cell r="C5">
            <v>2016</v>
          </cell>
        </row>
        <row r="6">
          <cell r="B6" t="str">
            <v>ABW</v>
          </cell>
        </row>
        <row r="7">
          <cell r="B7" t="str">
            <v>AFG</v>
          </cell>
          <cell r="C7">
            <v>19469022207.6852</v>
          </cell>
        </row>
        <row r="8">
          <cell r="B8" t="str">
            <v>AGO</v>
          </cell>
          <cell r="C8">
            <v>95337203468.115601</v>
          </cell>
        </row>
        <row r="9">
          <cell r="B9" t="str">
            <v>ALB</v>
          </cell>
          <cell r="C9">
            <v>11883682170.823601</v>
          </cell>
        </row>
        <row r="10">
          <cell r="B10" t="str">
            <v>AND</v>
          </cell>
          <cell r="C10">
            <v>2877311946.9026499</v>
          </cell>
        </row>
        <row r="11">
          <cell r="B11" t="str">
            <v>ARB</v>
          </cell>
          <cell r="C11">
            <v>2500164034395.7798</v>
          </cell>
        </row>
        <row r="12">
          <cell r="B12" t="str">
            <v>ARE</v>
          </cell>
          <cell r="C12">
            <v>357045064669.84302</v>
          </cell>
        </row>
        <row r="13">
          <cell r="B13" t="str">
            <v>ARG</v>
          </cell>
          <cell r="C13">
            <v>554860945013.62</v>
          </cell>
        </row>
        <row r="14">
          <cell r="B14" t="str">
            <v>ARM</v>
          </cell>
          <cell r="C14">
            <v>10546135160.031</v>
          </cell>
        </row>
        <row r="15">
          <cell r="B15" t="str">
            <v>ASM</v>
          </cell>
          <cell r="C15">
            <v>658000000</v>
          </cell>
        </row>
        <row r="16">
          <cell r="B16" t="str">
            <v>ATG</v>
          </cell>
          <cell r="C16">
            <v>1460144703.7037001</v>
          </cell>
        </row>
        <row r="17">
          <cell r="B17" t="str">
            <v>AUS</v>
          </cell>
          <cell r="C17">
            <v>1208039015868.3899</v>
          </cell>
        </row>
        <row r="18">
          <cell r="B18" t="str">
            <v>AUT</v>
          </cell>
          <cell r="C18">
            <v>390799991147.46802</v>
          </cell>
        </row>
        <row r="19">
          <cell r="B19" t="str">
            <v>AZE</v>
          </cell>
          <cell r="C19">
            <v>37867518957.197502</v>
          </cell>
        </row>
        <row r="20">
          <cell r="B20" t="str">
            <v>BDI</v>
          </cell>
          <cell r="C20">
            <v>3007029030.4001002</v>
          </cell>
        </row>
        <row r="21">
          <cell r="B21" t="str">
            <v>BEL</v>
          </cell>
          <cell r="C21">
            <v>467545548764.57098</v>
          </cell>
        </row>
        <row r="22">
          <cell r="B22" t="str">
            <v>BEN</v>
          </cell>
          <cell r="C22">
            <v>8573159696.6112804</v>
          </cell>
        </row>
        <row r="23">
          <cell r="B23" t="str">
            <v>BFA</v>
          </cell>
          <cell r="C23">
            <v>11448781714.313101</v>
          </cell>
        </row>
        <row r="24">
          <cell r="B24" t="str">
            <v>BGD</v>
          </cell>
          <cell r="C24">
            <v>221415162445.64801</v>
          </cell>
        </row>
        <row r="25">
          <cell r="B25" t="str">
            <v>BGR</v>
          </cell>
          <cell r="C25">
            <v>53240893665.158401</v>
          </cell>
        </row>
        <row r="26">
          <cell r="B26" t="str">
            <v>BHR</v>
          </cell>
          <cell r="C26">
            <v>32152686170.212799</v>
          </cell>
        </row>
        <row r="27">
          <cell r="B27" t="str">
            <v>BHS</v>
          </cell>
          <cell r="C27">
            <v>11838800000</v>
          </cell>
        </row>
        <row r="28">
          <cell r="B28" t="str">
            <v>BIH</v>
          </cell>
          <cell r="C28">
            <v>16911088173.7458</v>
          </cell>
        </row>
        <row r="29">
          <cell r="B29" t="str">
            <v>BLR</v>
          </cell>
          <cell r="C29">
            <v>47722657820.667503</v>
          </cell>
        </row>
        <row r="30">
          <cell r="B30" t="str">
            <v>BLZ</v>
          </cell>
          <cell r="C30">
            <v>1820158550</v>
          </cell>
        </row>
        <row r="31">
          <cell r="B31" t="str">
            <v>BMU</v>
          </cell>
        </row>
        <row r="32">
          <cell r="B32" t="str">
            <v>BOL</v>
          </cell>
          <cell r="C32">
            <v>33941126193.921902</v>
          </cell>
        </row>
        <row r="33">
          <cell r="B33" t="str">
            <v>BRA</v>
          </cell>
          <cell r="C33">
            <v>1793989048409.29</v>
          </cell>
        </row>
        <row r="34">
          <cell r="B34" t="str">
            <v>BRB</v>
          </cell>
          <cell r="C34">
            <v>4529050000</v>
          </cell>
        </row>
        <row r="35">
          <cell r="B35" t="str">
            <v>BRN</v>
          </cell>
          <cell r="C35">
            <v>11400653959.8368</v>
          </cell>
        </row>
        <row r="36">
          <cell r="B36" t="str">
            <v>BTN</v>
          </cell>
          <cell r="C36">
            <v>2212638830.3943901</v>
          </cell>
        </row>
        <row r="37">
          <cell r="B37" t="str">
            <v>BWA</v>
          </cell>
          <cell r="C37">
            <v>15648700274.4804</v>
          </cell>
        </row>
        <row r="38">
          <cell r="B38" t="str">
            <v>CAF</v>
          </cell>
          <cell r="C38">
            <v>1755468136.8655601</v>
          </cell>
        </row>
        <row r="39">
          <cell r="B39" t="str">
            <v>CAN</v>
          </cell>
          <cell r="C39">
            <v>1535767736946.1799</v>
          </cell>
        </row>
        <row r="40">
          <cell r="B40" t="str">
            <v>CEB</v>
          </cell>
          <cell r="C40">
            <v>1313066988021.6299</v>
          </cell>
        </row>
        <row r="41">
          <cell r="B41" t="str">
            <v>CHE</v>
          </cell>
          <cell r="C41">
            <v>668745279604.53198</v>
          </cell>
        </row>
        <row r="42">
          <cell r="B42" t="str">
            <v>CHI</v>
          </cell>
        </row>
        <row r="43">
          <cell r="B43" t="str">
            <v>CHL</v>
          </cell>
          <cell r="C43">
            <v>250036180921.05301</v>
          </cell>
        </row>
        <row r="44">
          <cell r="B44" t="str">
            <v>CHN</v>
          </cell>
          <cell r="C44">
            <v>11190992550229.5</v>
          </cell>
        </row>
        <row r="45">
          <cell r="B45" t="str">
            <v>CIV</v>
          </cell>
          <cell r="C45">
            <v>36374849865.047203</v>
          </cell>
        </row>
        <row r="46">
          <cell r="B46" t="str">
            <v>CMR</v>
          </cell>
          <cell r="C46">
            <v>32217537942.664398</v>
          </cell>
        </row>
        <row r="47">
          <cell r="B47" t="str">
            <v>COD</v>
          </cell>
          <cell r="C47">
            <v>34991160099.741501</v>
          </cell>
        </row>
        <row r="48">
          <cell r="B48" t="str">
            <v>COG</v>
          </cell>
          <cell r="C48">
            <v>7833508878.9666004</v>
          </cell>
        </row>
        <row r="49">
          <cell r="B49" t="str">
            <v>COL</v>
          </cell>
          <cell r="C49">
            <v>280090999648.11499</v>
          </cell>
        </row>
        <row r="50">
          <cell r="B50" t="str">
            <v>COM</v>
          </cell>
          <cell r="C50">
            <v>616654490.41317904</v>
          </cell>
        </row>
        <row r="51">
          <cell r="B51" t="str">
            <v>CPV</v>
          </cell>
          <cell r="C51">
            <v>1638927335.6210999</v>
          </cell>
        </row>
        <row r="52">
          <cell r="B52" t="str">
            <v>CRI</v>
          </cell>
          <cell r="C52">
            <v>56988989896.636803</v>
          </cell>
        </row>
        <row r="53">
          <cell r="B53" t="str">
            <v>CSS</v>
          </cell>
          <cell r="C53">
            <v>67787681466.0811</v>
          </cell>
        </row>
        <row r="54">
          <cell r="B54" t="str">
            <v>CUB</v>
          </cell>
        </row>
        <row r="55">
          <cell r="B55" t="str">
            <v>CUW</v>
          </cell>
        </row>
        <row r="56">
          <cell r="B56" t="str">
            <v>CYM</v>
          </cell>
        </row>
        <row r="57">
          <cell r="B57" t="str">
            <v>CYP</v>
          </cell>
          <cell r="C57">
            <v>20153871681.415901</v>
          </cell>
        </row>
        <row r="58">
          <cell r="B58" t="str">
            <v>CZE</v>
          </cell>
          <cell r="C58">
            <v>195305084919.138</v>
          </cell>
        </row>
        <row r="59">
          <cell r="B59" t="str">
            <v>DEU</v>
          </cell>
          <cell r="C59">
            <v>3477796274496.7998</v>
          </cell>
        </row>
        <row r="60">
          <cell r="B60" t="str">
            <v>DJI</v>
          </cell>
          <cell r="C60">
            <v>1764268468.9399099</v>
          </cell>
        </row>
        <row r="61">
          <cell r="B61" t="str">
            <v>DMA</v>
          </cell>
          <cell r="C61">
            <v>581484037.03703701</v>
          </cell>
        </row>
        <row r="62">
          <cell r="B62" t="str">
            <v>DNK</v>
          </cell>
          <cell r="C62">
            <v>306899653409.60101</v>
          </cell>
        </row>
        <row r="63">
          <cell r="B63" t="str">
            <v>DOM</v>
          </cell>
          <cell r="C63">
            <v>72342967648.335403</v>
          </cell>
        </row>
        <row r="64">
          <cell r="B64" t="str">
            <v>DZA</v>
          </cell>
          <cell r="C64">
            <v>159049096745.24899</v>
          </cell>
        </row>
        <row r="65">
          <cell r="B65" t="str">
            <v>EAP</v>
          </cell>
          <cell r="C65">
            <v>13509334237575.9</v>
          </cell>
        </row>
        <row r="66">
          <cell r="B66" t="str">
            <v>EAR</v>
          </cell>
          <cell r="C66">
            <v>10437433411218.301</v>
          </cell>
        </row>
        <row r="67">
          <cell r="B67" t="str">
            <v>EAS</v>
          </cell>
          <cell r="C67">
            <v>22512169652487.199</v>
          </cell>
        </row>
        <row r="68">
          <cell r="B68" t="str">
            <v>ECA</v>
          </cell>
          <cell r="C68">
            <v>2943297166689.1299</v>
          </cell>
        </row>
        <row r="69">
          <cell r="B69" t="str">
            <v>ECS</v>
          </cell>
          <cell r="C69">
            <v>20280711671665.5</v>
          </cell>
        </row>
        <row r="70">
          <cell r="B70" t="str">
            <v>ECU</v>
          </cell>
          <cell r="C70">
            <v>98613972000</v>
          </cell>
        </row>
        <row r="71">
          <cell r="B71" t="str">
            <v>EGY</v>
          </cell>
          <cell r="C71">
            <v>332927833278.03802</v>
          </cell>
        </row>
        <row r="72">
          <cell r="B72" t="str">
            <v>EMU</v>
          </cell>
          <cell r="C72">
            <v>11934738646774.801</v>
          </cell>
        </row>
        <row r="73">
          <cell r="B73" t="str">
            <v>ERI</v>
          </cell>
        </row>
        <row r="74">
          <cell r="B74" t="str">
            <v>ESP</v>
          </cell>
          <cell r="C74">
            <v>1237255019653.8601</v>
          </cell>
        </row>
        <row r="75">
          <cell r="B75" t="str">
            <v>EST</v>
          </cell>
          <cell r="C75">
            <v>23337907618.517399</v>
          </cell>
        </row>
        <row r="76">
          <cell r="B76" t="str">
            <v>ETH</v>
          </cell>
          <cell r="C76">
            <v>73000980433.948593</v>
          </cell>
        </row>
        <row r="77">
          <cell r="B77" t="str">
            <v>EUU</v>
          </cell>
          <cell r="C77">
            <v>16491855791194.9</v>
          </cell>
        </row>
        <row r="78">
          <cell r="B78" t="str">
            <v>FCS</v>
          </cell>
          <cell r="C78">
            <v>724091067411.02795</v>
          </cell>
        </row>
        <row r="79">
          <cell r="B79" t="str">
            <v>FIN</v>
          </cell>
          <cell r="C79">
            <v>238677672281.61099</v>
          </cell>
        </row>
        <row r="80">
          <cell r="B80" t="str">
            <v>FJI</v>
          </cell>
          <cell r="C80">
            <v>4671313314.5557804</v>
          </cell>
        </row>
        <row r="81">
          <cell r="B81" t="str">
            <v>FRA</v>
          </cell>
          <cell r="C81">
            <v>2465134297438.9102</v>
          </cell>
        </row>
        <row r="82">
          <cell r="B82" t="str">
            <v>FRO</v>
          </cell>
        </row>
        <row r="83">
          <cell r="B83" t="str">
            <v>FSM</v>
          </cell>
          <cell r="C83">
            <v>329895600</v>
          </cell>
        </row>
        <row r="84">
          <cell r="B84" t="str">
            <v>GAB</v>
          </cell>
          <cell r="C84">
            <v>14014278017.4685</v>
          </cell>
        </row>
        <row r="85">
          <cell r="B85" t="str">
            <v>GBR</v>
          </cell>
          <cell r="C85">
            <v>2650850178102.1401</v>
          </cell>
        </row>
        <row r="86">
          <cell r="B86" t="str">
            <v>GEO</v>
          </cell>
          <cell r="C86">
            <v>14378016732.158701</v>
          </cell>
        </row>
        <row r="87">
          <cell r="B87" t="str">
            <v>GHA</v>
          </cell>
          <cell r="C87">
            <v>42803583022.149498</v>
          </cell>
        </row>
        <row r="88">
          <cell r="B88" t="str">
            <v>GIB</v>
          </cell>
        </row>
        <row r="89">
          <cell r="B89" t="str">
            <v>GIN</v>
          </cell>
          <cell r="C89">
            <v>9275886921.7008591</v>
          </cell>
        </row>
        <row r="90">
          <cell r="B90" t="str">
            <v>GMB</v>
          </cell>
          <cell r="C90">
            <v>962797146.49600804</v>
          </cell>
        </row>
        <row r="91">
          <cell r="B91" t="str">
            <v>GNB</v>
          </cell>
          <cell r="C91">
            <v>1178204501.4405899</v>
          </cell>
        </row>
        <row r="92">
          <cell r="B92" t="str">
            <v>GNQ</v>
          </cell>
          <cell r="C92">
            <v>11259559879.052</v>
          </cell>
        </row>
        <row r="93">
          <cell r="B93" t="str">
            <v>GRC</v>
          </cell>
          <cell r="C93">
            <v>192690813126.85999</v>
          </cell>
        </row>
        <row r="94">
          <cell r="B94" t="str">
            <v>GRD</v>
          </cell>
          <cell r="C94">
            <v>1056188592.59259</v>
          </cell>
        </row>
        <row r="95">
          <cell r="B95" t="str">
            <v>GRL</v>
          </cell>
          <cell r="C95">
            <v>2705891616.97574</v>
          </cell>
        </row>
        <row r="96">
          <cell r="B96" t="str">
            <v>GTM</v>
          </cell>
          <cell r="C96">
            <v>68663653469.124603</v>
          </cell>
        </row>
        <row r="97">
          <cell r="B97" t="str">
            <v>GUM</v>
          </cell>
          <cell r="C97">
            <v>5793000000</v>
          </cell>
        </row>
        <row r="98">
          <cell r="B98" t="str">
            <v>GUY</v>
          </cell>
          <cell r="C98">
            <v>3504024213.0750599</v>
          </cell>
        </row>
        <row r="99">
          <cell r="B99" t="str">
            <v>HIC</v>
          </cell>
          <cell r="C99">
            <v>49281856158945.898</v>
          </cell>
        </row>
        <row r="100">
          <cell r="B100" t="str">
            <v>HKG</v>
          </cell>
          <cell r="C100">
            <v>320881182123.85498</v>
          </cell>
        </row>
        <row r="101">
          <cell r="B101" t="str">
            <v>HND</v>
          </cell>
          <cell r="C101">
            <v>21643936938.909599</v>
          </cell>
        </row>
        <row r="102">
          <cell r="B102" t="str">
            <v>HPC</v>
          </cell>
          <cell r="C102">
            <v>652175948756.26501</v>
          </cell>
        </row>
        <row r="103">
          <cell r="B103" t="str">
            <v>HRV</v>
          </cell>
          <cell r="C103">
            <v>51338524831.031403</v>
          </cell>
        </row>
        <row r="104">
          <cell r="B104" t="str">
            <v>HTI</v>
          </cell>
          <cell r="C104">
            <v>7970649131.2341604</v>
          </cell>
        </row>
        <row r="105">
          <cell r="B105" t="str">
            <v>HUN</v>
          </cell>
          <cell r="C105">
            <v>125816640420.569</v>
          </cell>
        </row>
        <row r="106">
          <cell r="B106" t="str">
            <v>IBD</v>
          </cell>
          <cell r="C106">
            <v>26025458644283.5</v>
          </cell>
        </row>
        <row r="107">
          <cell r="B107" t="str">
            <v>IBT</v>
          </cell>
          <cell r="C107">
            <v>28005663818401.199</v>
          </cell>
        </row>
        <row r="108">
          <cell r="B108" t="str">
            <v>IDA</v>
          </cell>
          <cell r="C108">
            <v>1988820003334.3799</v>
          </cell>
        </row>
        <row r="109">
          <cell r="B109" t="str">
            <v>IDB</v>
          </cell>
          <cell r="C109">
            <v>924035470840.16895</v>
          </cell>
        </row>
        <row r="110">
          <cell r="B110" t="str">
            <v>IDN</v>
          </cell>
          <cell r="C110">
            <v>932256495234.24695</v>
          </cell>
        </row>
        <row r="111">
          <cell r="B111" t="str">
            <v>IDX</v>
          </cell>
          <cell r="C111">
            <v>1060271611687.89</v>
          </cell>
        </row>
        <row r="112">
          <cell r="B112" t="str">
            <v>IMN</v>
          </cell>
        </row>
        <row r="113">
          <cell r="B113" t="str">
            <v>IND</v>
          </cell>
          <cell r="C113">
            <v>2274229710530.0298</v>
          </cell>
        </row>
        <row r="114">
          <cell r="B114" t="str">
            <v>INX</v>
          </cell>
        </row>
        <row r="115">
          <cell r="B115" t="str">
            <v>IRL</v>
          </cell>
          <cell r="C115">
            <v>304819018067.10699</v>
          </cell>
        </row>
        <row r="116">
          <cell r="B116" t="str">
            <v>IRN</v>
          </cell>
          <cell r="C116">
            <v>418976711586.862</v>
          </cell>
        </row>
        <row r="117">
          <cell r="B117" t="str">
            <v>IRQ</v>
          </cell>
          <cell r="C117">
            <v>171489001692.047</v>
          </cell>
        </row>
        <row r="118">
          <cell r="B118" t="str">
            <v>ISL</v>
          </cell>
          <cell r="C118">
            <v>20304098101.411499</v>
          </cell>
        </row>
        <row r="119">
          <cell r="B119" t="str">
            <v>ISR</v>
          </cell>
          <cell r="C119">
            <v>317747542489.38898</v>
          </cell>
        </row>
        <row r="120">
          <cell r="B120" t="str">
            <v>ITA</v>
          </cell>
          <cell r="C120">
            <v>1859383610248.72</v>
          </cell>
        </row>
        <row r="121">
          <cell r="B121" t="str">
            <v>JAM</v>
          </cell>
          <cell r="C121">
            <v>14056908749.3505</v>
          </cell>
        </row>
        <row r="122">
          <cell r="B122" t="str">
            <v>JOR</v>
          </cell>
          <cell r="C122">
            <v>38654727746.478897</v>
          </cell>
        </row>
        <row r="123">
          <cell r="B123" t="str">
            <v>JPN</v>
          </cell>
          <cell r="C123">
            <v>4949273341993.8799</v>
          </cell>
        </row>
        <row r="124">
          <cell r="B124" t="str">
            <v>KAZ</v>
          </cell>
          <cell r="C124">
            <v>137278320084.17101</v>
          </cell>
        </row>
        <row r="125">
          <cell r="B125" t="str">
            <v>KEN</v>
          </cell>
          <cell r="C125">
            <v>70875289605.380402</v>
          </cell>
        </row>
        <row r="126">
          <cell r="B126" t="str">
            <v>KGZ</v>
          </cell>
          <cell r="C126">
            <v>6813092065.8350697</v>
          </cell>
        </row>
        <row r="127">
          <cell r="B127" t="str">
            <v>KHM</v>
          </cell>
          <cell r="C127">
            <v>20016747754.019199</v>
          </cell>
        </row>
        <row r="128">
          <cell r="B128" t="str">
            <v>KIR</v>
          </cell>
          <cell r="C128">
            <v>181551516.503122</v>
          </cell>
        </row>
        <row r="129">
          <cell r="B129" t="str">
            <v>KNA</v>
          </cell>
          <cell r="C129">
            <v>909854629.62962997</v>
          </cell>
        </row>
        <row r="130">
          <cell r="B130" t="str">
            <v>KOR</v>
          </cell>
          <cell r="C130">
            <v>1414804158515.26</v>
          </cell>
        </row>
        <row r="131">
          <cell r="B131" t="str">
            <v>KWT</v>
          </cell>
          <cell r="C131">
            <v>110912280701.754</v>
          </cell>
        </row>
        <row r="132">
          <cell r="B132" t="str">
            <v>LAC</v>
          </cell>
          <cell r="C132">
            <v>4263791849337.8599</v>
          </cell>
        </row>
        <row r="133">
          <cell r="B133" t="str">
            <v>LAO</v>
          </cell>
          <cell r="C133">
            <v>15805707154.232901</v>
          </cell>
        </row>
        <row r="134">
          <cell r="B134" t="str">
            <v>LBN</v>
          </cell>
          <cell r="C134">
            <v>49598825982.155899</v>
          </cell>
        </row>
        <row r="135">
          <cell r="B135" t="str">
            <v>LBR</v>
          </cell>
          <cell r="C135">
            <v>2101000000</v>
          </cell>
        </row>
        <row r="136">
          <cell r="B136" t="str">
            <v>LBY</v>
          </cell>
          <cell r="C136">
            <v>32257171354.079399</v>
          </cell>
        </row>
        <row r="137">
          <cell r="B137" t="str">
            <v>LCA</v>
          </cell>
          <cell r="C137">
            <v>1667078703.7037001</v>
          </cell>
        </row>
        <row r="138">
          <cell r="B138" t="str">
            <v>LCN</v>
          </cell>
          <cell r="C138">
            <v>5360659105919.6602</v>
          </cell>
        </row>
        <row r="139">
          <cell r="B139" t="str">
            <v>LDC</v>
          </cell>
          <cell r="C139">
            <v>929671974133.32703</v>
          </cell>
        </row>
        <row r="140">
          <cell r="B140" t="str">
            <v>LIC</v>
          </cell>
          <cell r="C140">
            <v>501779518531.24298</v>
          </cell>
        </row>
        <row r="141">
          <cell r="B141" t="str">
            <v>LIE</v>
          </cell>
        </row>
        <row r="142">
          <cell r="B142" t="str">
            <v>LKA</v>
          </cell>
          <cell r="C142">
            <v>81788375089.984894</v>
          </cell>
        </row>
        <row r="143">
          <cell r="B143" t="str">
            <v>LMC</v>
          </cell>
          <cell r="C143">
            <v>6036798782954.6504</v>
          </cell>
        </row>
        <row r="144">
          <cell r="B144" t="str">
            <v>LMY</v>
          </cell>
          <cell r="C144">
            <v>26663561044210.5</v>
          </cell>
        </row>
        <row r="145">
          <cell r="B145" t="str">
            <v>LSO</v>
          </cell>
          <cell r="C145">
            <v>2291319971.8439999</v>
          </cell>
        </row>
        <row r="146">
          <cell r="B146" t="str">
            <v>LTE</v>
          </cell>
          <cell r="C146">
            <v>18467589315232.102</v>
          </cell>
        </row>
        <row r="147">
          <cell r="B147" t="str">
            <v>LTU</v>
          </cell>
          <cell r="C147">
            <v>42773029835.322197</v>
          </cell>
        </row>
        <row r="148">
          <cell r="B148" t="str">
            <v>LUX</v>
          </cell>
          <cell r="C148">
            <v>58631324559.448402</v>
          </cell>
        </row>
        <row r="149">
          <cell r="B149" t="str">
            <v>LVA</v>
          </cell>
          <cell r="C149">
            <v>27571513793.398399</v>
          </cell>
        </row>
        <row r="150">
          <cell r="B150" t="str">
            <v>MAC</v>
          </cell>
          <cell r="C150">
            <v>45310877912.721497</v>
          </cell>
        </row>
        <row r="151">
          <cell r="B151" t="str">
            <v>MAF</v>
          </cell>
        </row>
        <row r="152">
          <cell r="B152" t="str">
            <v>MAR</v>
          </cell>
          <cell r="C152">
            <v>103606321692.582</v>
          </cell>
        </row>
        <row r="153">
          <cell r="B153" t="str">
            <v>MCO</v>
          </cell>
        </row>
        <row r="154">
          <cell r="B154" t="str">
            <v>MDA</v>
          </cell>
          <cell r="C154">
            <v>6795741776.1672001</v>
          </cell>
        </row>
        <row r="155">
          <cell r="B155" t="str">
            <v>MDG</v>
          </cell>
          <cell r="C155">
            <v>10001193315.1966</v>
          </cell>
        </row>
        <row r="156">
          <cell r="B156" t="str">
            <v>MDV</v>
          </cell>
          <cell r="C156">
            <v>4222767412.65203</v>
          </cell>
        </row>
        <row r="157">
          <cell r="B157" t="str">
            <v>MEA</v>
          </cell>
          <cell r="C157">
            <v>3142484003145.0801</v>
          </cell>
        </row>
        <row r="158">
          <cell r="B158" t="str">
            <v>MEX</v>
          </cell>
          <cell r="C158">
            <v>1076912039691.17</v>
          </cell>
        </row>
        <row r="159">
          <cell r="B159" t="str">
            <v>MHL</v>
          </cell>
          <cell r="C159">
            <v>194497900</v>
          </cell>
        </row>
        <row r="160">
          <cell r="B160" t="str">
            <v>MIC</v>
          </cell>
          <cell r="C160">
            <v>26157827164876.699</v>
          </cell>
        </row>
        <row r="161">
          <cell r="B161" t="str">
            <v>MKD</v>
          </cell>
          <cell r="C161">
            <v>10745787406.4491</v>
          </cell>
        </row>
        <row r="162">
          <cell r="B162" t="str">
            <v>MLI</v>
          </cell>
          <cell r="C162">
            <v>14034980333.661501</v>
          </cell>
        </row>
        <row r="163">
          <cell r="B163" t="str">
            <v>MLT</v>
          </cell>
          <cell r="C163">
            <v>11279535398.230101</v>
          </cell>
        </row>
        <row r="164">
          <cell r="B164" t="str">
            <v>MMR</v>
          </cell>
          <cell r="C164">
            <v>63225097051.254997</v>
          </cell>
        </row>
        <row r="165">
          <cell r="B165" t="str">
            <v>MNA</v>
          </cell>
          <cell r="C165">
            <v>1444678670901.96</v>
          </cell>
        </row>
        <row r="166">
          <cell r="B166" t="str">
            <v>MNE</v>
          </cell>
          <cell r="C166">
            <v>4374130530.9734497</v>
          </cell>
        </row>
        <row r="167">
          <cell r="B167" t="str">
            <v>MNG</v>
          </cell>
          <cell r="C167">
            <v>11183458130.8083</v>
          </cell>
        </row>
        <row r="168">
          <cell r="B168" t="str">
            <v>MNP</v>
          </cell>
          <cell r="C168">
            <v>1242000000</v>
          </cell>
        </row>
        <row r="169">
          <cell r="B169" t="str">
            <v>MOZ</v>
          </cell>
          <cell r="C169">
            <v>11014862241.7342</v>
          </cell>
        </row>
        <row r="170">
          <cell r="B170" t="str">
            <v>MRT</v>
          </cell>
          <cell r="C170">
            <v>4739298311.3923502</v>
          </cell>
        </row>
        <row r="171">
          <cell r="B171" t="str">
            <v>MUS</v>
          </cell>
          <cell r="C171">
            <v>12232463655.572701</v>
          </cell>
        </row>
        <row r="172">
          <cell r="B172" t="str">
            <v>MWI</v>
          </cell>
          <cell r="C172">
            <v>5433038646.5167704</v>
          </cell>
        </row>
        <row r="173">
          <cell r="B173" t="str">
            <v>MYS</v>
          </cell>
          <cell r="C173">
            <v>296535930381.12</v>
          </cell>
        </row>
        <row r="174">
          <cell r="B174" t="str">
            <v>NAC</v>
          </cell>
          <cell r="C174">
            <v>20166305457752</v>
          </cell>
        </row>
        <row r="175">
          <cell r="B175" t="str">
            <v>NAM</v>
          </cell>
          <cell r="C175">
            <v>11309232187.534</v>
          </cell>
        </row>
        <row r="176">
          <cell r="B176" t="str">
            <v>NCL</v>
          </cell>
        </row>
        <row r="177">
          <cell r="B177" t="str">
            <v>NER</v>
          </cell>
          <cell r="C177">
            <v>7606749314.0404701</v>
          </cell>
        </row>
        <row r="178">
          <cell r="B178" t="str">
            <v>NGA</v>
          </cell>
          <cell r="C178">
            <v>404652720164.89801</v>
          </cell>
        </row>
        <row r="179">
          <cell r="B179" t="str">
            <v>NIC</v>
          </cell>
          <cell r="C179">
            <v>13184989877.566401</v>
          </cell>
        </row>
        <row r="180">
          <cell r="B180" t="str">
            <v>NLD</v>
          </cell>
          <cell r="C180">
            <v>777227541581.30701</v>
          </cell>
        </row>
        <row r="181">
          <cell r="B181" t="str">
            <v>NOR</v>
          </cell>
          <cell r="C181">
            <v>371075238095.23798</v>
          </cell>
        </row>
        <row r="182">
          <cell r="B182" t="str">
            <v>NPL</v>
          </cell>
          <cell r="C182">
            <v>21131983246.185501</v>
          </cell>
        </row>
        <row r="183">
          <cell r="B183" t="str">
            <v>NRU</v>
          </cell>
          <cell r="C183">
            <v>102060129.57705501</v>
          </cell>
        </row>
        <row r="184">
          <cell r="B184" t="str">
            <v>NZL</v>
          </cell>
          <cell r="C184">
            <v>189285950470.754</v>
          </cell>
        </row>
        <row r="185">
          <cell r="B185" t="str">
            <v>OED</v>
          </cell>
          <cell r="C185">
            <v>47615451244090.398</v>
          </cell>
        </row>
        <row r="186">
          <cell r="B186" t="str">
            <v>OMN</v>
          </cell>
          <cell r="C186">
            <v>66824447334.200302</v>
          </cell>
        </row>
        <row r="187">
          <cell r="B187" t="str">
            <v>OSS</v>
          </cell>
          <cell r="C187">
            <v>364419151281.06299</v>
          </cell>
        </row>
        <row r="188">
          <cell r="B188" t="str">
            <v>PAK</v>
          </cell>
          <cell r="C188">
            <v>278654637737.69</v>
          </cell>
        </row>
        <row r="189">
          <cell r="B189" t="str">
            <v>PAN</v>
          </cell>
          <cell r="C189">
            <v>57820916600</v>
          </cell>
        </row>
        <row r="190">
          <cell r="B190" t="str">
            <v>PER</v>
          </cell>
          <cell r="C190">
            <v>191639655121.32999</v>
          </cell>
        </row>
        <row r="191">
          <cell r="B191" t="str">
            <v>PHL</v>
          </cell>
          <cell r="C191">
            <v>304889079564.68103</v>
          </cell>
        </row>
        <row r="192">
          <cell r="B192" t="str">
            <v>PLW</v>
          </cell>
          <cell r="C192">
            <v>302699800</v>
          </cell>
        </row>
        <row r="193">
          <cell r="B193" t="str">
            <v>PNG</v>
          </cell>
          <cell r="C193">
            <v>19904808311.6227</v>
          </cell>
        </row>
        <row r="194">
          <cell r="B194" t="str">
            <v>POL</v>
          </cell>
          <cell r="C194">
            <v>471400273917.013</v>
          </cell>
        </row>
        <row r="195">
          <cell r="B195" t="str">
            <v>PRE</v>
          </cell>
          <cell r="C195">
            <v>1207093555741.6899</v>
          </cell>
        </row>
        <row r="196">
          <cell r="B196" t="str">
            <v>PRI</v>
          </cell>
          <cell r="C196">
            <v>105034500000</v>
          </cell>
        </row>
        <row r="197">
          <cell r="B197" t="str">
            <v>PRK</v>
          </cell>
        </row>
        <row r="198">
          <cell r="B198" t="str">
            <v>PRT</v>
          </cell>
          <cell r="C198">
            <v>205184480409.02399</v>
          </cell>
        </row>
        <row r="199">
          <cell r="B199" t="str">
            <v>PRY</v>
          </cell>
          <cell r="C199">
            <v>27424071373.050098</v>
          </cell>
        </row>
        <row r="200">
          <cell r="B200" t="str">
            <v>PSE</v>
          </cell>
          <cell r="C200">
            <v>13425700000</v>
          </cell>
        </row>
        <row r="201">
          <cell r="B201" t="str">
            <v>PSS</v>
          </cell>
          <cell r="C201">
            <v>9027150901.3374901</v>
          </cell>
        </row>
        <row r="202">
          <cell r="B202" t="str">
            <v>PST</v>
          </cell>
          <cell r="C202">
            <v>45257369047361.297</v>
          </cell>
        </row>
        <row r="203">
          <cell r="B203" t="str">
            <v>PYF</v>
          </cell>
        </row>
        <row r="204">
          <cell r="B204" t="str">
            <v>QAT</v>
          </cell>
          <cell r="C204">
            <v>152451923076.923</v>
          </cell>
        </row>
        <row r="205">
          <cell r="B205" t="str">
            <v>ROU</v>
          </cell>
          <cell r="C205">
            <v>187805922349.23099</v>
          </cell>
        </row>
        <row r="206">
          <cell r="B206" t="str">
            <v>RUS</v>
          </cell>
          <cell r="C206">
            <v>1284727602173.71</v>
          </cell>
        </row>
        <row r="207">
          <cell r="B207" t="str">
            <v>RWA</v>
          </cell>
          <cell r="C207">
            <v>8475681532.5216904</v>
          </cell>
        </row>
        <row r="208">
          <cell r="B208" t="str">
            <v>SAS</v>
          </cell>
          <cell r="C208">
            <v>2903124297500.27</v>
          </cell>
        </row>
        <row r="209">
          <cell r="B209" t="str">
            <v>SAU</v>
          </cell>
          <cell r="C209">
            <v>644935541446.453</v>
          </cell>
        </row>
        <row r="210">
          <cell r="B210" t="str">
            <v>SDN</v>
          </cell>
          <cell r="C210">
            <v>95584380032.2061</v>
          </cell>
        </row>
        <row r="211">
          <cell r="B211" t="str">
            <v>SEN</v>
          </cell>
          <cell r="C211">
            <v>14683747153.664</v>
          </cell>
        </row>
        <row r="212">
          <cell r="B212" t="str">
            <v>SGP</v>
          </cell>
          <cell r="C212">
            <v>309763879840.75299</v>
          </cell>
        </row>
        <row r="213">
          <cell r="B213" t="str">
            <v>SLB</v>
          </cell>
          <cell r="C213">
            <v>1232699140.37164</v>
          </cell>
        </row>
        <row r="214">
          <cell r="B214" t="str">
            <v>SLE</v>
          </cell>
          <cell r="C214">
            <v>3556036534.5713401</v>
          </cell>
        </row>
        <row r="215">
          <cell r="B215" t="str">
            <v>SLV</v>
          </cell>
          <cell r="C215">
            <v>23912227500</v>
          </cell>
        </row>
        <row r="216">
          <cell r="B216" t="str">
            <v>SMR</v>
          </cell>
          <cell r="C216">
            <v>1590707964.6017699</v>
          </cell>
        </row>
        <row r="217">
          <cell r="B217" t="str">
            <v>SOM</v>
          </cell>
          <cell r="C217">
            <v>6752653098.6451502</v>
          </cell>
        </row>
        <row r="218">
          <cell r="B218" t="str">
            <v>SRB</v>
          </cell>
          <cell r="C218">
            <v>38299854688.127701</v>
          </cell>
        </row>
        <row r="219">
          <cell r="B219" t="str">
            <v>SSA</v>
          </cell>
          <cell r="C219">
            <v>1511046712038.01</v>
          </cell>
        </row>
        <row r="220">
          <cell r="B220" t="str">
            <v>SSD</v>
          </cell>
          <cell r="C220">
            <v>2904114903.2291198</v>
          </cell>
        </row>
        <row r="221">
          <cell r="B221" t="str">
            <v>SSF</v>
          </cell>
          <cell r="C221">
            <v>1512472520978.1899</v>
          </cell>
        </row>
        <row r="222">
          <cell r="B222" t="str">
            <v>SST</v>
          </cell>
          <cell r="C222">
            <v>441233983648.48102</v>
          </cell>
        </row>
        <row r="223">
          <cell r="B223" t="str">
            <v>STP</v>
          </cell>
          <cell r="C223">
            <v>354238109.300304</v>
          </cell>
        </row>
        <row r="224">
          <cell r="B224" t="str">
            <v>SUR</v>
          </cell>
          <cell r="C224">
            <v>3278425328.3241801</v>
          </cell>
        </row>
        <row r="225">
          <cell r="B225" t="str">
            <v>SVK</v>
          </cell>
          <cell r="C225">
            <v>89768598023.390305</v>
          </cell>
        </row>
        <row r="226">
          <cell r="B226" t="str">
            <v>SVN</v>
          </cell>
          <cell r="C226">
            <v>44708598648.856201</v>
          </cell>
        </row>
        <row r="227">
          <cell r="B227" t="str">
            <v>SWE</v>
          </cell>
          <cell r="C227">
            <v>514459972806.17102</v>
          </cell>
        </row>
        <row r="228">
          <cell r="B228" t="str">
            <v>SWZ</v>
          </cell>
          <cell r="C228">
            <v>3720649374.57512</v>
          </cell>
        </row>
        <row r="229">
          <cell r="B229" t="str">
            <v>SXM</v>
          </cell>
        </row>
        <row r="230">
          <cell r="B230" t="str">
            <v>SYC</v>
          </cell>
          <cell r="C230">
            <v>1425929444.3292401</v>
          </cell>
        </row>
        <row r="231">
          <cell r="B231" t="str">
            <v>SYR</v>
          </cell>
        </row>
        <row r="232">
          <cell r="B232" t="str">
            <v>TCA</v>
          </cell>
        </row>
        <row r="233">
          <cell r="B233" t="str">
            <v>TCD</v>
          </cell>
          <cell r="C233">
            <v>9412034268.6660995</v>
          </cell>
        </row>
        <row r="234">
          <cell r="B234" t="str">
            <v>TEA</v>
          </cell>
          <cell r="C234">
            <v>13483389369359.199</v>
          </cell>
        </row>
        <row r="235">
          <cell r="B235" t="str">
            <v>TEC</v>
          </cell>
          <cell r="C235">
            <v>3466035965437.1802</v>
          </cell>
        </row>
        <row r="236">
          <cell r="B236" t="str">
            <v>TGO</v>
          </cell>
          <cell r="C236">
            <v>4388569576.4409304</v>
          </cell>
        </row>
        <row r="237">
          <cell r="B237" t="str">
            <v>THA</v>
          </cell>
          <cell r="C237">
            <v>411755164832.67401</v>
          </cell>
        </row>
        <row r="238">
          <cell r="B238" t="str">
            <v>TJK</v>
          </cell>
          <cell r="C238">
            <v>6951657158.9009304</v>
          </cell>
        </row>
        <row r="239">
          <cell r="B239" t="str">
            <v>TKM</v>
          </cell>
          <cell r="C239">
            <v>36179885714.285698</v>
          </cell>
        </row>
        <row r="240">
          <cell r="B240" t="str">
            <v>TLA</v>
          </cell>
          <cell r="C240">
            <v>5134441961597.4902</v>
          </cell>
        </row>
        <row r="241">
          <cell r="B241" t="str">
            <v>TLS</v>
          </cell>
          <cell r="C241">
            <v>2521007678.8262901</v>
          </cell>
        </row>
        <row r="242">
          <cell r="B242" t="str">
            <v>TMN</v>
          </cell>
          <cell r="C242">
            <v>1431082428979.52</v>
          </cell>
        </row>
        <row r="243">
          <cell r="B243" t="str">
            <v>TON</v>
          </cell>
          <cell r="C243">
            <v>401562006.229967</v>
          </cell>
        </row>
        <row r="244">
          <cell r="B244" t="str">
            <v>TSA</v>
          </cell>
          <cell r="C244">
            <v>2903124297500.27</v>
          </cell>
        </row>
        <row r="245">
          <cell r="B245" t="str">
            <v>TSS</v>
          </cell>
          <cell r="C245">
            <v>1512472520978.1899</v>
          </cell>
        </row>
        <row r="246">
          <cell r="B246" t="str">
            <v>TTO</v>
          </cell>
          <cell r="C246">
            <v>22320008403.1092</v>
          </cell>
        </row>
        <row r="247">
          <cell r="B247" t="str">
            <v>TUN</v>
          </cell>
          <cell r="C247">
            <v>42062549394.785896</v>
          </cell>
        </row>
        <row r="248">
          <cell r="B248" t="str">
            <v>TUR</v>
          </cell>
          <cell r="C248">
            <v>863721647958.677</v>
          </cell>
        </row>
        <row r="249">
          <cell r="B249" t="str">
            <v>TUV</v>
          </cell>
          <cell r="C249">
            <v>36572611.8853148</v>
          </cell>
        </row>
        <row r="250">
          <cell r="B250" t="str">
            <v>TZA</v>
          </cell>
          <cell r="C250">
            <v>47388395823.404404</v>
          </cell>
        </row>
        <row r="251">
          <cell r="B251" t="str">
            <v>UGA</v>
          </cell>
          <cell r="C251">
            <v>24078931744.414398</v>
          </cell>
        </row>
        <row r="252">
          <cell r="B252" t="str">
            <v>UKR</v>
          </cell>
          <cell r="C252">
            <v>93270479388.524307</v>
          </cell>
        </row>
        <row r="253">
          <cell r="B253" t="str">
            <v>UMC</v>
          </cell>
          <cell r="C253">
            <v>20108923623800.102</v>
          </cell>
        </row>
        <row r="254">
          <cell r="B254" t="str">
            <v>URY</v>
          </cell>
          <cell r="C254">
            <v>52687612261.542397</v>
          </cell>
        </row>
        <row r="255">
          <cell r="B255" t="str">
            <v>USA</v>
          </cell>
          <cell r="C255">
            <v>18624475000000</v>
          </cell>
        </row>
        <row r="256">
          <cell r="B256" t="str">
            <v>UZB</v>
          </cell>
          <cell r="C256">
            <v>67067565988.635002</v>
          </cell>
        </row>
        <row r="257">
          <cell r="B257" t="str">
            <v>VCT</v>
          </cell>
          <cell r="C257">
            <v>765555555.55555499</v>
          </cell>
        </row>
        <row r="258">
          <cell r="B258" t="str">
            <v>VEN</v>
          </cell>
        </row>
        <row r="259">
          <cell r="B259" t="str">
            <v>VGB</v>
          </cell>
        </row>
        <row r="260">
          <cell r="B260" t="str">
            <v>VIR</v>
          </cell>
        </row>
        <row r="261">
          <cell r="B261" t="str">
            <v>VNM</v>
          </cell>
          <cell r="C261">
            <v>205276172134.901</v>
          </cell>
        </row>
        <row r="262">
          <cell r="B262" t="str">
            <v>VUT</v>
          </cell>
          <cell r="C262">
            <v>787942567.41184604</v>
          </cell>
        </row>
        <row r="263">
          <cell r="B263" t="str">
            <v>WLD</v>
          </cell>
          <cell r="C263">
            <v>75936811478760.203</v>
          </cell>
        </row>
        <row r="264">
          <cell r="B264" t="str">
            <v>WSM</v>
          </cell>
          <cell r="C264">
            <v>786356314.80277002</v>
          </cell>
        </row>
        <row r="265">
          <cell r="B265" t="str">
            <v>XKX</v>
          </cell>
          <cell r="C265">
            <v>6715486725.6637201</v>
          </cell>
        </row>
        <row r="266">
          <cell r="B266" t="str">
            <v>YEM</v>
          </cell>
          <cell r="C266">
            <v>18213328571.4286</v>
          </cell>
        </row>
        <row r="267">
          <cell r="B267" t="str">
            <v>ZAF</v>
          </cell>
          <cell r="C267">
            <v>295762685147.66699</v>
          </cell>
        </row>
        <row r="268">
          <cell r="B268" t="str">
            <v>ZMB</v>
          </cell>
          <cell r="C268">
            <v>20954754378.1394</v>
          </cell>
        </row>
        <row r="269">
          <cell r="B269" t="str">
            <v>ZWE</v>
          </cell>
          <cell r="C269">
            <v>16619960400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localhost/OECDStat_Metadata/ShowMetadata.ashx?Dataset=CRS1&amp;Coords=%5bAIDTYPE%5d.%5b100%5d&amp;ShowOnWeb=true&amp;Lang=en" TargetMode="External"/><Relationship Id="rId21" Type="http://schemas.openxmlformats.org/officeDocument/2006/relationships/hyperlink" Target="http://localhost/OECDStat_Metadata/ShowMetadata.ashx?Dataset=CRS1&amp;Coords=%5bAIDTYPE%5d.%5b100%5d&amp;ShowOnWeb=true&amp;Lang=en" TargetMode="External"/><Relationship Id="rId42" Type="http://schemas.openxmlformats.org/officeDocument/2006/relationships/hyperlink" Target="http://localhost/OECDStat_Metadata/ShowMetadata.ashx?Dataset=CRS1&amp;Coords=%5bAIDTYPE%5d.%5b100%5d&amp;ShowOnWeb=true&amp;Lang=en" TargetMode="External"/><Relationship Id="rId63" Type="http://schemas.openxmlformats.org/officeDocument/2006/relationships/hyperlink" Target="http://localhost/OECDStat_Metadata/ShowMetadata.ashx?Dataset=CRS1&amp;Coords=%5bAIDTYPE%5d.%5b100%5d&amp;ShowOnWeb=true&amp;Lang=en" TargetMode="External"/><Relationship Id="rId84" Type="http://schemas.openxmlformats.org/officeDocument/2006/relationships/hyperlink" Target="http://localhost/OECDStat_Metadata/ShowMetadata.ashx?Dataset=CRS1&amp;Coords=%5bAIDTYPE%5d.%5b100%5d&amp;ShowOnWeb=true&amp;Lang=en" TargetMode="External"/><Relationship Id="rId138" Type="http://schemas.openxmlformats.org/officeDocument/2006/relationships/hyperlink" Target="http://localhost/OECDStat_Metadata/ShowMetadata.ashx?Dataset=CRS1&amp;Coords=%5bAIDTYPE%5d.%5b100%5d&amp;ShowOnWeb=true&amp;Lang=en" TargetMode="External"/><Relationship Id="rId159" Type="http://schemas.openxmlformats.org/officeDocument/2006/relationships/hyperlink" Target="http://localhost/OECDStat_Metadata/ShowMetadata.ashx?Dataset=CRS1&amp;Coords=%5bAIDTYPE%5d.%5b100%5d&amp;ShowOnWeb=true&amp;Lang=en" TargetMode="External"/><Relationship Id="rId170" Type="http://schemas.openxmlformats.org/officeDocument/2006/relationships/hyperlink" Target="http://localhost/OECDStat_Metadata/ShowMetadata.ashx?Dataset=CRS1&amp;Coords=%5bAIDTYPE%5d.%5b100%5d&amp;ShowOnWeb=true&amp;Lang=en" TargetMode="External"/><Relationship Id="rId191" Type="http://schemas.openxmlformats.org/officeDocument/2006/relationships/hyperlink" Target="http://localhost/OECDStat_Metadata/ShowMetadata.ashx?Dataset=CRS1&amp;Coords=%5bAIDTYPE%5d.%5b100%5d&amp;ShowOnWeb=true&amp;Lang=en" TargetMode="External"/><Relationship Id="rId205" Type="http://schemas.openxmlformats.org/officeDocument/2006/relationships/hyperlink" Target="http://localhost/OECDStat_Metadata/ShowMetadata.ashx?Dataset=CRS1&amp;Coords=%5bAIDTYPE%5d.%5b100%5d&amp;ShowOnWeb=true&amp;Lang=en" TargetMode="External"/><Relationship Id="rId107" Type="http://schemas.openxmlformats.org/officeDocument/2006/relationships/hyperlink" Target="http://localhost/OECDStat_Metadata/ShowMetadata.ashx?Dataset=CRS1&amp;Coords=%5bAIDTYPE%5d.%5b100%5d&amp;ShowOnWeb=true&amp;Lang=en" TargetMode="External"/><Relationship Id="rId11" Type="http://schemas.openxmlformats.org/officeDocument/2006/relationships/hyperlink" Target="http://localhost/OECDStat_Metadata/ShowMetadata.ashx?Dataset=CRS1&amp;Coords=%5bAIDTYPE%5d.%5b100%5d&amp;ShowOnWeb=true&amp;Lang=en" TargetMode="External"/><Relationship Id="rId32" Type="http://schemas.openxmlformats.org/officeDocument/2006/relationships/hyperlink" Target="http://localhost/OECDStat_Metadata/ShowMetadata.ashx?Dataset=CRS1&amp;Coords=%5bAIDTYPE%5d.%5b100%5d&amp;ShowOnWeb=true&amp;Lang=en" TargetMode="External"/><Relationship Id="rId53" Type="http://schemas.openxmlformats.org/officeDocument/2006/relationships/hyperlink" Target="http://localhost/OECDStat_Metadata/ShowMetadata.ashx?Dataset=CRS1&amp;Coords=%5bAIDTYPE%5d.%5b100%5d&amp;ShowOnWeb=true&amp;Lang=en" TargetMode="External"/><Relationship Id="rId74" Type="http://schemas.openxmlformats.org/officeDocument/2006/relationships/hyperlink" Target="http://localhost/OECDStat_Metadata/ShowMetadata.ashx?Dataset=CRS1&amp;Coords=%5bAIDTYPE%5d.%5b100%5d&amp;ShowOnWeb=true&amp;Lang=en" TargetMode="External"/><Relationship Id="rId128" Type="http://schemas.openxmlformats.org/officeDocument/2006/relationships/hyperlink" Target="http://localhost/OECDStat_Metadata/ShowMetadata.ashx?Dataset=CRS1&amp;Coords=%5bAIDTYPE%5d.%5b100%5d&amp;ShowOnWeb=true&amp;Lang=en" TargetMode="External"/><Relationship Id="rId149" Type="http://schemas.openxmlformats.org/officeDocument/2006/relationships/hyperlink" Target="http://localhost/OECDStat_Metadata/ShowMetadata.ashx?Dataset=CRS1&amp;Coords=%5bAIDTYPE%5d.%5b100%5d&amp;ShowOnWeb=true&amp;Lang=en" TargetMode="External"/><Relationship Id="rId5" Type="http://schemas.openxmlformats.org/officeDocument/2006/relationships/hyperlink" Target="http://localhost/OECDStat_Metadata/ShowMetadata.ashx?Dataset=CRS1&amp;Coords=%5bAIDTYPE%5d.%5b100%5d&amp;ShowOnWeb=true&amp;Lang=en" TargetMode="External"/><Relationship Id="rId95" Type="http://schemas.openxmlformats.org/officeDocument/2006/relationships/hyperlink" Target="http://localhost/OECDStat_Metadata/ShowMetadata.ashx?Dataset=CRS1&amp;Coords=%5bAIDTYPE%5d.%5b100%5d&amp;ShowOnWeb=true&amp;Lang=en" TargetMode="External"/><Relationship Id="rId160" Type="http://schemas.openxmlformats.org/officeDocument/2006/relationships/hyperlink" Target="http://localhost/OECDStat_Metadata/ShowMetadata.ashx?Dataset=CRS1&amp;Coords=%5bAIDTYPE%5d.%5b100%5d&amp;ShowOnWeb=true&amp;Lang=en" TargetMode="External"/><Relationship Id="rId181" Type="http://schemas.openxmlformats.org/officeDocument/2006/relationships/hyperlink" Target="http://localhost/OECDStat_Metadata/ShowMetadata.ashx?Dataset=CRS1&amp;Coords=%5bAIDTYPE%5d.%5b100%5d&amp;ShowOnWeb=true&amp;Lang=en" TargetMode="External"/><Relationship Id="rId22" Type="http://schemas.openxmlformats.org/officeDocument/2006/relationships/hyperlink" Target="http://localhost/OECDStat_Metadata/ShowMetadata.ashx?Dataset=CRS1&amp;Coords=%5bAIDTYPE%5d.%5b100%5d&amp;ShowOnWeb=true&amp;Lang=en" TargetMode="External"/><Relationship Id="rId43" Type="http://schemas.openxmlformats.org/officeDocument/2006/relationships/hyperlink" Target="http://localhost/OECDStat_Metadata/ShowMetadata.ashx?Dataset=CRS1&amp;Coords=%5bAIDTYPE%5d.%5b100%5d&amp;ShowOnWeb=true&amp;Lang=en" TargetMode="External"/><Relationship Id="rId64" Type="http://schemas.openxmlformats.org/officeDocument/2006/relationships/hyperlink" Target="http://localhost/OECDStat_Metadata/ShowMetadata.ashx?Dataset=CRS1&amp;Coords=%5bAIDTYPE%5d.%5b100%5d&amp;ShowOnWeb=true&amp;Lang=en" TargetMode="External"/><Relationship Id="rId118" Type="http://schemas.openxmlformats.org/officeDocument/2006/relationships/hyperlink" Target="http://localhost/OECDStat_Metadata/ShowMetadata.ashx?Dataset=CRS1&amp;Coords=%5bAIDTYPE%5d.%5b100%5d&amp;ShowOnWeb=true&amp;Lang=en" TargetMode="External"/><Relationship Id="rId139" Type="http://schemas.openxmlformats.org/officeDocument/2006/relationships/hyperlink" Target="http://localhost/OECDStat_Metadata/ShowMetadata.ashx?Dataset=CRS1&amp;Coords=%5bAIDTYPE%5d.%5b100%5d&amp;ShowOnWeb=true&amp;Lang=en" TargetMode="External"/><Relationship Id="rId85" Type="http://schemas.openxmlformats.org/officeDocument/2006/relationships/hyperlink" Target="http://localhost/OECDStat_Metadata/ShowMetadata.ashx?Dataset=CRS1&amp;Coords=%5bAIDTYPE%5d.%5b100%5d&amp;ShowOnWeb=true&amp;Lang=en" TargetMode="External"/><Relationship Id="rId150" Type="http://schemas.openxmlformats.org/officeDocument/2006/relationships/hyperlink" Target="http://localhost/OECDStat_Metadata/ShowMetadata.ashx?Dataset=CRS1&amp;Coords=%5bAIDTYPE%5d.%5b100%5d&amp;ShowOnWeb=true&amp;Lang=en" TargetMode="External"/><Relationship Id="rId171" Type="http://schemas.openxmlformats.org/officeDocument/2006/relationships/hyperlink" Target="http://localhost/OECDStat_Metadata/ShowMetadata.ashx?Dataset=CRS1&amp;Coords=%5bAIDTYPE%5d.%5b100%5d&amp;ShowOnWeb=true&amp;Lang=en" TargetMode="External"/><Relationship Id="rId192" Type="http://schemas.openxmlformats.org/officeDocument/2006/relationships/hyperlink" Target="http://localhost/OECDStat_Metadata/ShowMetadata.ashx?Dataset=CRS1&amp;Coords=%5bAIDTYPE%5d.%5b100%5d&amp;ShowOnWeb=true&amp;Lang=en" TargetMode="External"/><Relationship Id="rId206" Type="http://schemas.openxmlformats.org/officeDocument/2006/relationships/hyperlink" Target="http://localhost/OECDStat_Metadata/ShowMetadata.ashx?Dataset=CRS1&amp;Coords=%5bAIDTYPE%5d.%5b100%5d&amp;ShowOnWeb=true&amp;Lang=en" TargetMode="External"/><Relationship Id="rId12" Type="http://schemas.openxmlformats.org/officeDocument/2006/relationships/hyperlink" Target="http://localhost/OECDStat_Metadata/ShowMetadata.ashx?Dataset=CRS1&amp;Coords=%5bAIDTYPE%5d.%5b100%5d&amp;ShowOnWeb=true&amp;Lang=en" TargetMode="External"/><Relationship Id="rId33" Type="http://schemas.openxmlformats.org/officeDocument/2006/relationships/hyperlink" Target="http://localhost/OECDStat_Metadata/ShowMetadata.ashx?Dataset=CRS1&amp;Coords=%5bAIDTYPE%5d.%5b100%5d&amp;ShowOnWeb=true&amp;Lang=en" TargetMode="External"/><Relationship Id="rId108" Type="http://schemas.openxmlformats.org/officeDocument/2006/relationships/hyperlink" Target="http://localhost/OECDStat_Metadata/ShowMetadata.ashx?Dataset=CRS1&amp;Coords=%5bAIDTYPE%5d.%5b100%5d&amp;ShowOnWeb=true&amp;Lang=en" TargetMode="External"/><Relationship Id="rId129" Type="http://schemas.openxmlformats.org/officeDocument/2006/relationships/hyperlink" Target="http://localhost/OECDStat_Metadata/ShowMetadata.ashx?Dataset=CRS1&amp;Coords=%5bAIDTYPE%5d.%5b100%5d&amp;ShowOnWeb=true&amp;Lang=en" TargetMode="External"/><Relationship Id="rId54" Type="http://schemas.openxmlformats.org/officeDocument/2006/relationships/hyperlink" Target="http://localhost/OECDStat_Metadata/ShowMetadata.ashx?Dataset=CRS1&amp;Coords=%5bAIDTYPE%5d.%5b100%5d&amp;ShowOnWeb=true&amp;Lang=en" TargetMode="External"/><Relationship Id="rId75" Type="http://schemas.openxmlformats.org/officeDocument/2006/relationships/hyperlink" Target="http://localhost/OECDStat_Metadata/ShowMetadata.ashx?Dataset=CRS1&amp;Coords=%5bAIDTYPE%5d.%5b100%5d&amp;ShowOnWeb=true&amp;Lang=en" TargetMode="External"/><Relationship Id="rId96" Type="http://schemas.openxmlformats.org/officeDocument/2006/relationships/hyperlink" Target="http://localhost/OECDStat_Metadata/ShowMetadata.ashx?Dataset=CRS1&amp;Coords=%5bAIDTYPE%5d.%5b100%5d&amp;ShowOnWeb=true&amp;Lang=en" TargetMode="External"/><Relationship Id="rId140" Type="http://schemas.openxmlformats.org/officeDocument/2006/relationships/hyperlink" Target="http://localhost/OECDStat_Metadata/ShowMetadata.ashx?Dataset=CRS1&amp;Coords=%5bAIDTYPE%5d.%5b100%5d&amp;ShowOnWeb=true&amp;Lang=en" TargetMode="External"/><Relationship Id="rId161" Type="http://schemas.openxmlformats.org/officeDocument/2006/relationships/hyperlink" Target="http://localhost/OECDStat_Metadata/ShowMetadata.ashx?Dataset=CRS1&amp;Coords=%5bAIDTYPE%5d.%5b100%5d&amp;ShowOnWeb=true&amp;Lang=en" TargetMode="External"/><Relationship Id="rId182" Type="http://schemas.openxmlformats.org/officeDocument/2006/relationships/hyperlink" Target="http://localhost/OECDStat_Metadata/ShowMetadata.ashx?Dataset=CRS1&amp;Coords=%5bAIDTYPE%5d.%5b100%5d&amp;ShowOnWeb=true&amp;Lang=en" TargetMode="External"/><Relationship Id="rId6" Type="http://schemas.openxmlformats.org/officeDocument/2006/relationships/hyperlink" Target="http://localhost/OECDStat_Metadata/ShowMetadata.ashx?Dataset=CRS1&amp;Coords=%5bAIDTYPE%5d.%5b100%5d&amp;ShowOnWeb=true&amp;Lang=en" TargetMode="External"/><Relationship Id="rId23" Type="http://schemas.openxmlformats.org/officeDocument/2006/relationships/hyperlink" Target="http://localhost/OECDStat_Metadata/ShowMetadata.ashx?Dataset=CRS1&amp;Coords=%5bAIDTYPE%5d.%5b100%5d&amp;ShowOnWeb=true&amp;Lang=en" TargetMode="External"/><Relationship Id="rId119" Type="http://schemas.openxmlformats.org/officeDocument/2006/relationships/hyperlink" Target="http://localhost/OECDStat_Metadata/ShowMetadata.ashx?Dataset=CRS1&amp;Coords=%5bAIDTYPE%5d.%5b100%5d&amp;ShowOnWeb=true&amp;Lang=en" TargetMode="External"/><Relationship Id="rId44" Type="http://schemas.openxmlformats.org/officeDocument/2006/relationships/hyperlink" Target="http://localhost/OECDStat_Metadata/ShowMetadata.ashx?Dataset=CRS1&amp;Coords=%5bAIDTYPE%5d.%5b100%5d&amp;ShowOnWeb=true&amp;Lang=en" TargetMode="External"/><Relationship Id="rId65" Type="http://schemas.openxmlformats.org/officeDocument/2006/relationships/hyperlink" Target="http://localhost/OECDStat_Metadata/ShowMetadata.ashx?Dataset=CRS1&amp;Coords=%5bAIDTYPE%5d.%5b100%5d&amp;ShowOnWeb=true&amp;Lang=en" TargetMode="External"/><Relationship Id="rId86" Type="http://schemas.openxmlformats.org/officeDocument/2006/relationships/hyperlink" Target="http://localhost/OECDStat_Metadata/ShowMetadata.ashx?Dataset=CRS1&amp;Coords=%5bAIDTYPE%5d.%5b100%5d&amp;ShowOnWeb=true&amp;Lang=en" TargetMode="External"/><Relationship Id="rId130" Type="http://schemas.openxmlformats.org/officeDocument/2006/relationships/hyperlink" Target="http://localhost/OECDStat_Metadata/ShowMetadata.ashx?Dataset=CRS1&amp;Coords=%5bAIDTYPE%5d.%5b100%5d&amp;ShowOnWeb=true&amp;Lang=en" TargetMode="External"/><Relationship Id="rId151" Type="http://schemas.openxmlformats.org/officeDocument/2006/relationships/hyperlink" Target="http://localhost/OECDStat_Metadata/ShowMetadata.ashx?Dataset=CRS1&amp;Coords=%5bAIDTYPE%5d.%5b100%5d&amp;ShowOnWeb=true&amp;Lang=en" TargetMode="External"/><Relationship Id="rId172" Type="http://schemas.openxmlformats.org/officeDocument/2006/relationships/hyperlink" Target="http://localhost/OECDStat_Metadata/ShowMetadata.ashx?Dataset=CRS1&amp;Coords=%5bAIDTYPE%5d.%5b100%5d&amp;ShowOnWeb=true&amp;Lang=en" TargetMode="External"/><Relationship Id="rId193" Type="http://schemas.openxmlformats.org/officeDocument/2006/relationships/hyperlink" Target="http://localhost/OECDStat_Metadata/ShowMetadata.ashx?Dataset=CRS1&amp;Coords=%5bAIDTYPE%5d.%5b100%5d&amp;ShowOnWeb=true&amp;Lang=en" TargetMode="External"/><Relationship Id="rId207" Type="http://schemas.openxmlformats.org/officeDocument/2006/relationships/hyperlink" Target="http://localhost/OECDStat_Metadata/ShowMetadata.ashx?Dataset=CRS1&amp;Coords=%5bAIDTYPE%5d.%5b100%5d&amp;ShowOnWeb=true&amp;Lang=en" TargetMode="External"/><Relationship Id="rId13" Type="http://schemas.openxmlformats.org/officeDocument/2006/relationships/hyperlink" Target="http://localhost/OECDStat_Metadata/ShowMetadata.ashx?Dataset=CRS1&amp;Coords=%5bAIDTYPE%5d.%5b100%5d&amp;ShowOnWeb=true&amp;Lang=en" TargetMode="External"/><Relationship Id="rId109" Type="http://schemas.openxmlformats.org/officeDocument/2006/relationships/hyperlink" Target="http://localhost/OECDStat_Metadata/ShowMetadata.ashx?Dataset=CRS1&amp;Coords=%5bAIDTYPE%5d.%5b100%5d&amp;ShowOnWeb=true&amp;Lang=en" TargetMode="External"/><Relationship Id="rId34" Type="http://schemas.openxmlformats.org/officeDocument/2006/relationships/hyperlink" Target="http://localhost/OECDStat_Metadata/ShowMetadata.ashx?Dataset=CRS1&amp;Coords=%5bAIDTYPE%5d.%5b100%5d&amp;ShowOnWeb=true&amp;Lang=en" TargetMode="External"/><Relationship Id="rId55" Type="http://schemas.openxmlformats.org/officeDocument/2006/relationships/hyperlink" Target="http://localhost/OECDStat_Metadata/ShowMetadata.ashx?Dataset=CRS1&amp;Coords=%5bAIDTYPE%5d.%5b100%5d&amp;ShowOnWeb=true&amp;Lang=en" TargetMode="External"/><Relationship Id="rId76" Type="http://schemas.openxmlformats.org/officeDocument/2006/relationships/hyperlink" Target="http://localhost/OECDStat_Metadata/ShowMetadata.ashx?Dataset=CRS1&amp;Coords=%5bAIDTYPE%5d.%5b100%5d&amp;ShowOnWeb=true&amp;Lang=en" TargetMode="External"/><Relationship Id="rId97" Type="http://schemas.openxmlformats.org/officeDocument/2006/relationships/hyperlink" Target="http://localhost/OECDStat_Metadata/ShowMetadata.ashx?Dataset=CRS1&amp;Coords=%5bAIDTYPE%5d.%5b100%5d&amp;ShowOnWeb=true&amp;Lang=en" TargetMode="External"/><Relationship Id="rId120" Type="http://schemas.openxmlformats.org/officeDocument/2006/relationships/hyperlink" Target="http://localhost/OECDStat_Metadata/ShowMetadata.ashx?Dataset=CRS1&amp;Coords=%5bAIDTYPE%5d.%5b100%5d&amp;ShowOnWeb=true&amp;Lang=en" TargetMode="External"/><Relationship Id="rId141" Type="http://schemas.openxmlformats.org/officeDocument/2006/relationships/hyperlink" Target="http://localhost/OECDStat_Metadata/ShowMetadata.ashx?Dataset=CRS1&amp;Coords=%5bAIDTYPE%5d.%5b100%5d&amp;ShowOnWeb=true&amp;Lang=en" TargetMode="External"/><Relationship Id="rId7" Type="http://schemas.openxmlformats.org/officeDocument/2006/relationships/hyperlink" Target="http://localhost/OECDStat_Metadata/ShowMetadata.ashx?Dataset=CRS1&amp;Coords=%5bAIDTYPE%5d.%5b100%5d&amp;ShowOnWeb=true&amp;Lang=en" TargetMode="External"/><Relationship Id="rId162" Type="http://schemas.openxmlformats.org/officeDocument/2006/relationships/hyperlink" Target="http://localhost/OECDStat_Metadata/ShowMetadata.ashx?Dataset=CRS1&amp;Coords=%5bAIDTYPE%5d.%5b100%5d&amp;ShowOnWeb=true&amp;Lang=en" TargetMode="External"/><Relationship Id="rId183" Type="http://schemas.openxmlformats.org/officeDocument/2006/relationships/hyperlink" Target="http://localhost/OECDStat_Metadata/ShowMetadata.ashx?Dataset=CRS1&amp;Coords=%5bAIDTYPE%5d.%5b100%5d&amp;ShowOnWeb=true&amp;Lang=en" TargetMode="External"/><Relationship Id="rId24" Type="http://schemas.openxmlformats.org/officeDocument/2006/relationships/hyperlink" Target="http://localhost/OECDStat_Metadata/ShowMetadata.ashx?Dataset=CRS1&amp;Coords=%5bAIDTYPE%5d.%5b100%5d&amp;ShowOnWeb=true&amp;Lang=en" TargetMode="External"/><Relationship Id="rId45" Type="http://schemas.openxmlformats.org/officeDocument/2006/relationships/hyperlink" Target="http://localhost/OECDStat_Metadata/ShowMetadata.ashx?Dataset=CRS1&amp;Coords=%5bAIDTYPE%5d.%5b100%5d&amp;ShowOnWeb=true&amp;Lang=en" TargetMode="External"/><Relationship Id="rId66" Type="http://schemas.openxmlformats.org/officeDocument/2006/relationships/hyperlink" Target="http://localhost/OECDStat_Metadata/ShowMetadata.ashx?Dataset=CRS1&amp;Coords=%5bAIDTYPE%5d.%5b100%5d&amp;ShowOnWeb=true&amp;Lang=en" TargetMode="External"/><Relationship Id="rId87" Type="http://schemas.openxmlformats.org/officeDocument/2006/relationships/hyperlink" Target="http://localhost/OECDStat_Metadata/ShowMetadata.ashx?Dataset=CRS1&amp;Coords=%5bAIDTYPE%5d.%5b100%5d&amp;ShowOnWeb=true&amp;Lang=en" TargetMode="External"/><Relationship Id="rId110" Type="http://schemas.openxmlformats.org/officeDocument/2006/relationships/hyperlink" Target="http://localhost/OECDStat_Metadata/ShowMetadata.ashx?Dataset=CRS1&amp;Coords=%5bAIDTYPE%5d.%5b100%5d&amp;ShowOnWeb=true&amp;Lang=en" TargetMode="External"/><Relationship Id="rId131" Type="http://schemas.openxmlformats.org/officeDocument/2006/relationships/hyperlink" Target="http://localhost/OECDStat_Metadata/ShowMetadata.ashx?Dataset=CRS1&amp;Coords=%5bAIDTYPE%5d.%5b100%5d&amp;ShowOnWeb=true&amp;Lang=en" TargetMode="External"/><Relationship Id="rId61" Type="http://schemas.openxmlformats.org/officeDocument/2006/relationships/hyperlink" Target="http://localhost/OECDStat_Metadata/ShowMetadata.ashx?Dataset=CRS1&amp;Coords=%5bAIDTYPE%5d.%5b100%5d&amp;ShowOnWeb=true&amp;Lang=en" TargetMode="External"/><Relationship Id="rId82" Type="http://schemas.openxmlformats.org/officeDocument/2006/relationships/hyperlink" Target="http://localhost/OECDStat_Metadata/ShowMetadata.ashx?Dataset=CRS1&amp;Coords=%5bAIDTYPE%5d.%5b100%5d&amp;ShowOnWeb=true&amp;Lang=en" TargetMode="External"/><Relationship Id="rId152" Type="http://schemas.openxmlformats.org/officeDocument/2006/relationships/hyperlink" Target="http://localhost/OECDStat_Metadata/ShowMetadata.ashx?Dataset=CRS1&amp;Coords=%5bAIDTYPE%5d.%5b100%5d&amp;ShowOnWeb=true&amp;Lang=en" TargetMode="External"/><Relationship Id="rId173" Type="http://schemas.openxmlformats.org/officeDocument/2006/relationships/hyperlink" Target="http://localhost/OECDStat_Metadata/ShowMetadata.ashx?Dataset=CRS1&amp;Coords=%5bAIDTYPE%5d.%5b100%5d&amp;ShowOnWeb=true&amp;Lang=en" TargetMode="External"/><Relationship Id="rId194" Type="http://schemas.openxmlformats.org/officeDocument/2006/relationships/hyperlink" Target="http://localhost/OECDStat_Metadata/ShowMetadata.ashx?Dataset=CRS1&amp;Coords=%5bAIDTYPE%5d.%5b100%5d&amp;ShowOnWeb=true&amp;Lang=en" TargetMode="External"/><Relationship Id="rId199" Type="http://schemas.openxmlformats.org/officeDocument/2006/relationships/hyperlink" Target="http://localhost/OECDStat_Metadata/ShowMetadata.ashx?Dataset=CRS1&amp;Coords=%5bAIDTYPE%5d.%5b100%5d&amp;ShowOnWeb=true&amp;Lang=en" TargetMode="External"/><Relationship Id="rId203" Type="http://schemas.openxmlformats.org/officeDocument/2006/relationships/hyperlink" Target="http://localhost/OECDStat_Metadata/ShowMetadata.ashx?Dataset=CRS1&amp;Coords=%5bAIDTYPE%5d.%5b100%5d&amp;ShowOnWeb=true&amp;Lang=en" TargetMode="External"/><Relationship Id="rId208" Type="http://schemas.openxmlformats.org/officeDocument/2006/relationships/hyperlink" Target="http://localhost/OECDStat_Metadata/ShowMetadata.ashx?Dataset=CRS1&amp;Coords=%5bAIDTYPE%5d.%5b100%5d&amp;ShowOnWeb=true&amp;Lang=en" TargetMode="External"/><Relationship Id="rId19" Type="http://schemas.openxmlformats.org/officeDocument/2006/relationships/hyperlink" Target="http://localhost/OECDStat_Metadata/ShowMetadata.ashx?Dataset=CRS1&amp;Coords=%5bAIDTYPE%5d.%5b100%5d&amp;ShowOnWeb=true&amp;Lang=en" TargetMode="External"/><Relationship Id="rId14" Type="http://schemas.openxmlformats.org/officeDocument/2006/relationships/hyperlink" Target="http://localhost/OECDStat_Metadata/ShowMetadata.ashx?Dataset=CRS1&amp;Coords=%5bAIDTYPE%5d.%5b100%5d&amp;ShowOnWeb=true&amp;Lang=en" TargetMode="External"/><Relationship Id="rId30" Type="http://schemas.openxmlformats.org/officeDocument/2006/relationships/hyperlink" Target="http://localhost/OECDStat_Metadata/ShowMetadata.ashx?Dataset=CRS1&amp;Coords=%5bAIDTYPE%5d.%5b100%5d&amp;ShowOnWeb=true&amp;Lang=en" TargetMode="External"/><Relationship Id="rId35" Type="http://schemas.openxmlformats.org/officeDocument/2006/relationships/hyperlink" Target="http://localhost/OECDStat_Metadata/ShowMetadata.ashx?Dataset=CRS1&amp;Coords=%5bAIDTYPE%5d.%5b100%5d&amp;ShowOnWeb=true&amp;Lang=en" TargetMode="External"/><Relationship Id="rId56" Type="http://schemas.openxmlformats.org/officeDocument/2006/relationships/hyperlink" Target="http://localhost/OECDStat_Metadata/ShowMetadata.ashx?Dataset=CRS1&amp;Coords=%5bAIDTYPE%5d.%5b100%5d&amp;ShowOnWeb=true&amp;Lang=en" TargetMode="External"/><Relationship Id="rId77" Type="http://schemas.openxmlformats.org/officeDocument/2006/relationships/hyperlink" Target="http://localhost/OECDStat_Metadata/ShowMetadata.ashx?Dataset=CRS1&amp;Coords=%5bAIDTYPE%5d.%5b100%5d&amp;ShowOnWeb=true&amp;Lang=en" TargetMode="External"/><Relationship Id="rId100" Type="http://schemas.openxmlformats.org/officeDocument/2006/relationships/hyperlink" Target="http://localhost/OECDStat_Metadata/ShowMetadata.ashx?Dataset=CRS1&amp;Coords=%5bAIDTYPE%5d.%5b100%5d&amp;ShowOnWeb=true&amp;Lang=en" TargetMode="External"/><Relationship Id="rId105" Type="http://schemas.openxmlformats.org/officeDocument/2006/relationships/hyperlink" Target="http://localhost/OECDStat_Metadata/ShowMetadata.ashx?Dataset=CRS1&amp;Coords=%5bAIDTYPE%5d.%5b100%5d&amp;ShowOnWeb=true&amp;Lang=en" TargetMode="External"/><Relationship Id="rId126" Type="http://schemas.openxmlformats.org/officeDocument/2006/relationships/hyperlink" Target="http://localhost/OECDStat_Metadata/ShowMetadata.ashx?Dataset=CRS1&amp;Coords=%5bAIDTYPE%5d.%5b100%5d&amp;ShowOnWeb=true&amp;Lang=en" TargetMode="External"/><Relationship Id="rId147" Type="http://schemas.openxmlformats.org/officeDocument/2006/relationships/hyperlink" Target="http://localhost/OECDStat_Metadata/ShowMetadata.ashx?Dataset=CRS1&amp;Coords=%5bAIDTYPE%5d.%5b100%5d&amp;ShowOnWeb=true&amp;Lang=en" TargetMode="External"/><Relationship Id="rId168" Type="http://schemas.openxmlformats.org/officeDocument/2006/relationships/hyperlink" Target="http://localhost/OECDStat_Metadata/ShowMetadata.ashx?Dataset=CRS1&amp;Coords=%5bAIDTYPE%5d.%5b100%5d&amp;ShowOnWeb=true&amp;Lang=en" TargetMode="External"/><Relationship Id="rId8" Type="http://schemas.openxmlformats.org/officeDocument/2006/relationships/hyperlink" Target="http://localhost/OECDStat_Metadata/ShowMetadata.ashx?Dataset=CRS1&amp;Coords=%5bAIDTYPE%5d.%5b100%5d&amp;ShowOnWeb=true&amp;Lang=en" TargetMode="External"/><Relationship Id="rId51" Type="http://schemas.openxmlformats.org/officeDocument/2006/relationships/hyperlink" Target="http://localhost/OECDStat_Metadata/ShowMetadata.ashx?Dataset=CRS1&amp;Coords=%5bAIDTYPE%5d.%5b100%5d&amp;ShowOnWeb=true&amp;Lang=en" TargetMode="External"/><Relationship Id="rId72" Type="http://schemas.openxmlformats.org/officeDocument/2006/relationships/hyperlink" Target="http://localhost/OECDStat_Metadata/ShowMetadata.ashx?Dataset=CRS1&amp;Coords=%5bAIDTYPE%5d.%5b100%5d&amp;ShowOnWeb=true&amp;Lang=en" TargetMode="External"/><Relationship Id="rId93" Type="http://schemas.openxmlformats.org/officeDocument/2006/relationships/hyperlink" Target="http://localhost/OECDStat_Metadata/ShowMetadata.ashx?Dataset=CRS1&amp;Coords=%5bAIDTYPE%5d.%5b100%5d&amp;ShowOnWeb=true&amp;Lang=en" TargetMode="External"/><Relationship Id="rId98" Type="http://schemas.openxmlformats.org/officeDocument/2006/relationships/hyperlink" Target="http://localhost/OECDStat_Metadata/ShowMetadata.ashx?Dataset=CRS1&amp;Coords=%5bAIDTYPE%5d.%5b100%5d&amp;ShowOnWeb=true&amp;Lang=en" TargetMode="External"/><Relationship Id="rId121" Type="http://schemas.openxmlformats.org/officeDocument/2006/relationships/hyperlink" Target="http://localhost/OECDStat_Metadata/ShowMetadata.ashx?Dataset=CRS1&amp;Coords=%5bAIDTYPE%5d.%5b100%5d&amp;ShowOnWeb=true&amp;Lang=en" TargetMode="External"/><Relationship Id="rId142" Type="http://schemas.openxmlformats.org/officeDocument/2006/relationships/hyperlink" Target="http://localhost/OECDStat_Metadata/ShowMetadata.ashx?Dataset=CRS1&amp;Coords=%5bAIDTYPE%5d.%5b100%5d&amp;ShowOnWeb=true&amp;Lang=en" TargetMode="External"/><Relationship Id="rId163" Type="http://schemas.openxmlformats.org/officeDocument/2006/relationships/hyperlink" Target="http://localhost/OECDStat_Metadata/ShowMetadata.ashx?Dataset=CRS1&amp;Coords=%5bAIDTYPE%5d.%5b100%5d&amp;ShowOnWeb=true&amp;Lang=en" TargetMode="External"/><Relationship Id="rId184" Type="http://schemas.openxmlformats.org/officeDocument/2006/relationships/hyperlink" Target="http://localhost/OECDStat_Metadata/ShowMetadata.ashx?Dataset=CRS1&amp;Coords=%5bAIDTYPE%5d.%5b100%5d&amp;ShowOnWeb=true&amp;Lang=en" TargetMode="External"/><Relationship Id="rId189" Type="http://schemas.openxmlformats.org/officeDocument/2006/relationships/hyperlink" Target="http://localhost/OECDStat_Metadata/ShowMetadata.ashx?Dataset=CRS1&amp;Coords=%5bAIDTYPE%5d.%5b100%5d&amp;ShowOnWeb=true&amp;Lang=en" TargetMode="External"/><Relationship Id="rId3" Type="http://schemas.openxmlformats.org/officeDocument/2006/relationships/hyperlink" Target="http://localhost/OECDStat_Metadata/ShowMetadata.ashx?Dataset=CRS1&amp;Coords=%5bFLOWTYPE%5d.%5b112%5d&amp;ShowOnWeb=true&amp;Lang=en" TargetMode="External"/><Relationship Id="rId25" Type="http://schemas.openxmlformats.org/officeDocument/2006/relationships/hyperlink" Target="http://localhost/OECDStat_Metadata/ShowMetadata.ashx?Dataset=CRS1&amp;Coords=%5bAIDTYPE%5d.%5b100%5d&amp;ShowOnWeb=true&amp;Lang=en" TargetMode="External"/><Relationship Id="rId46" Type="http://schemas.openxmlformats.org/officeDocument/2006/relationships/hyperlink" Target="http://localhost/OECDStat_Metadata/ShowMetadata.ashx?Dataset=CRS1&amp;Coords=%5bAIDTYPE%5d.%5b100%5d&amp;ShowOnWeb=true&amp;Lang=en" TargetMode="External"/><Relationship Id="rId67" Type="http://schemas.openxmlformats.org/officeDocument/2006/relationships/hyperlink" Target="http://localhost/OECDStat_Metadata/ShowMetadata.ashx?Dataset=CRS1&amp;Coords=%5bAIDTYPE%5d.%5b100%5d&amp;ShowOnWeb=true&amp;Lang=en" TargetMode="External"/><Relationship Id="rId116" Type="http://schemas.openxmlformats.org/officeDocument/2006/relationships/hyperlink" Target="http://localhost/OECDStat_Metadata/ShowMetadata.ashx?Dataset=CRS1&amp;Coords=%5bAIDTYPE%5d.%5b100%5d&amp;ShowOnWeb=true&amp;Lang=en" TargetMode="External"/><Relationship Id="rId137" Type="http://schemas.openxmlformats.org/officeDocument/2006/relationships/hyperlink" Target="http://localhost/OECDStat_Metadata/ShowMetadata.ashx?Dataset=CRS1&amp;Coords=%5bAIDTYPE%5d.%5b100%5d&amp;ShowOnWeb=true&amp;Lang=en" TargetMode="External"/><Relationship Id="rId158" Type="http://schemas.openxmlformats.org/officeDocument/2006/relationships/hyperlink" Target="http://localhost/OECDStat_Metadata/ShowMetadata.ashx?Dataset=CRS1&amp;Coords=%5bAIDTYPE%5d.%5b100%5d&amp;ShowOnWeb=true&amp;Lang=en" TargetMode="External"/><Relationship Id="rId20" Type="http://schemas.openxmlformats.org/officeDocument/2006/relationships/hyperlink" Target="http://localhost/OECDStat_Metadata/ShowMetadata.ashx?Dataset=CRS1&amp;Coords=%5bAIDTYPE%5d.%5b100%5d&amp;ShowOnWeb=true&amp;Lang=en" TargetMode="External"/><Relationship Id="rId41" Type="http://schemas.openxmlformats.org/officeDocument/2006/relationships/hyperlink" Target="http://localhost/OECDStat_Metadata/ShowMetadata.ashx?Dataset=CRS1&amp;Coords=%5bAIDTYPE%5d.%5b100%5d&amp;ShowOnWeb=true&amp;Lang=en" TargetMode="External"/><Relationship Id="rId62" Type="http://schemas.openxmlformats.org/officeDocument/2006/relationships/hyperlink" Target="http://localhost/OECDStat_Metadata/ShowMetadata.ashx?Dataset=CRS1&amp;Coords=%5bAIDTYPE%5d.%5b100%5d&amp;ShowOnWeb=true&amp;Lang=en" TargetMode="External"/><Relationship Id="rId83" Type="http://schemas.openxmlformats.org/officeDocument/2006/relationships/hyperlink" Target="http://localhost/OECDStat_Metadata/ShowMetadata.ashx?Dataset=CRS1&amp;Coords=%5bAIDTYPE%5d.%5b100%5d&amp;ShowOnWeb=true&amp;Lang=en" TargetMode="External"/><Relationship Id="rId88" Type="http://schemas.openxmlformats.org/officeDocument/2006/relationships/hyperlink" Target="http://localhost/OECDStat_Metadata/ShowMetadata.ashx?Dataset=CRS1&amp;Coords=%5bAIDTYPE%5d.%5b100%5d&amp;ShowOnWeb=true&amp;Lang=en" TargetMode="External"/><Relationship Id="rId111" Type="http://schemas.openxmlformats.org/officeDocument/2006/relationships/hyperlink" Target="http://localhost/OECDStat_Metadata/ShowMetadata.ashx?Dataset=CRS1&amp;Coords=%5bAIDTYPE%5d.%5b100%5d&amp;ShowOnWeb=true&amp;Lang=en" TargetMode="External"/><Relationship Id="rId132" Type="http://schemas.openxmlformats.org/officeDocument/2006/relationships/hyperlink" Target="http://localhost/OECDStat_Metadata/ShowMetadata.ashx?Dataset=CRS1&amp;Coords=%5bAIDTYPE%5d.%5b100%5d&amp;ShowOnWeb=true&amp;Lang=en" TargetMode="External"/><Relationship Id="rId153" Type="http://schemas.openxmlformats.org/officeDocument/2006/relationships/hyperlink" Target="http://localhost/OECDStat_Metadata/ShowMetadata.ashx?Dataset=CRS1&amp;Coords=%5bAIDTYPE%5d.%5b100%5d&amp;ShowOnWeb=true&amp;Lang=en" TargetMode="External"/><Relationship Id="rId174" Type="http://schemas.openxmlformats.org/officeDocument/2006/relationships/hyperlink" Target="http://localhost/OECDStat_Metadata/ShowMetadata.ashx?Dataset=CRS1&amp;Coords=%5bAIDTYPE%5d.%5b100%5d&amp;ShowOnWeb=true&amp;Lang=en" TargetMode="External"/><Relationship Id="rId179" Type="http://schemas.openxmlformats.org/officeDocument/2006/relationships/hyperlink" Target="http://localhost/OECDStat_Metadata/ShowMetadata.ashx?Dataset=CRS1&amp;Coords=%5bAIDTYPE%5d.%5b100%5d&amp;ShowOnWeb=true&amp;Lang=en" TargetMode="External"/><Relationship Id="rId195" Type="http://schemas.openxmlformats.org/officeDocument/2006/relationships/hyperlink" Target="http://localhost/OECDStat_Metadata/ShowMetadata.ashx?Dataset=CRS1&amp;Coords=%5bAIDTYPE%5d.%5b100%5d&amp;ShowOnWeb=true&amp;Lang=en" TargetMode="External"/><Relationship Id="rId209" Type="http://schemas.openxmlformats.org/officeDocument/2006/relationships/hyperlink" Target="http://localhost/OECDStat_Metadata/ShowMetadata.ashx?Dataset=CRS1&amp;Coords=%5bAIDTYPE%5d.%5b100%5d&amp;ShowOnWeb=true&amp;Lang=en" TargetMode="External"/><Relationship Id="rId190" Type="http://schemas.openxmlformats.org/officeDocument/2006/relationships/hyperlink" Target="http://localhost/OECDStat_Metadata/ShowMetadata.ashx?Dataset=CRS1&amp;Coords=%5bAIDTYPE%5d.%5b100%5d&amp;ShowOnWeb=true&amp;Lang=en" TargetMode="External"/><Relationship Id="rId204" Type="http://schemas.openxmlformats.org/officeDocument/2006/relationships/hyperlink" Target="http://localhost/OECDStat_Metadata/ShowMetadata.ashx?Dataset=CRS1&amp;Coords=%5bAIDTYPE%5d.%5b100%5d&amp;ShowOnWeb=true&amp;Lang=en" TargetMode="External"/><Relationship Id="rId15" Type="http://schemas.openxmlformats.org/officeDocument/2006/relationships/hyperlink" Target="http://localhost/OECDStat_Metadata/ShowMetadata.ashx?Dataset=CRS1&amp;Coords=%5bAIDTYPE%5d.%5b100%5d&amp;ShowOnWeb=true&amp;Lang=en" TargetMode="External"/><Relationship Id="rId36" Type="http://schemas.openxmlformats.org/officeDocument/2006/relationships/hyperlink" Target="http://localhost/OECDStat_Metadata/ShowMetadata.ashx?Dataset=CRS1&amp;Coords=%5bAIDTYPE%5d.%5b100%5d&amp;ShowOnWeb=true&amp;Lang=en" TargetMode="External"/><Relationship Id="rId57" Type="http://schemas.openxmlformats.org/officeDocument/2006/relationships/hyperlink" Target="http://localhost/OECDStat_Metadata/ShowMetadata.ashx?Dataset=CRS1&amp;Coords=%5bAIDTYPE%5d.%5b100%5d&amp;ShowOnWeb=true&amp;Lang=en" TargetMode="External"/><Relationship Id="rId106" Type="http://schemas.openxmlformats.org/officeDocument/2006/relationships/hyperlink" Target="http://localhost/OECDStat_Metadata/ShowMetadata.ashx?Dataset=CRS1&amp;Coords=%5bAIDTYPE%5d.%5b100%5d&amp;ShowOnWeb=true&amp;Lang=en" TargetMode="External"/><Relationship Id="rId127" Type="http://schemas.openxmlformats.org/officeDocument/2006/relationships/hyperlink" Target="http://localhost/OECDStat_Metadata/ShowMetadata.ashx?Dataset=CRS1&amp;Coords=%5bAIDTYPE%5d.%5b100%5d&amp;ShowOnWeb=true&amp;Lang=en" TargetMode="External"/><Relationship Id="rId10" Type="http://schemas.openxmlformats.org/officeDocument/2006/relationships/hyperlink" Target="http://localhost/OECDStat_Metadata/ShowMetadata.ashx?Dataset=CRS1&amp;Coords=%5bAIDTYPE%5d.%5b100%5d&amp;ShowOnWeb=true&amp;Lang=en" TargetMode="External"/><Relationship Id="rId31" Type="http://schemas.openxmlformats.org/officeDocument/2006/relationships/hyperlink" Target="http://localhost/OECDStat_Metadata/ShowMetadata.ashx?Dataset=CRS1&amp;Coords=%5bAIDTYPE%5d.%5b100%5d&amp;ShowOnWeb=true&amp;Lang=en" TargetMode="External"/><Relationship Id="rId52" Type="http://schemas.openxmlformats.org/officeDocument/2006/relationships/hyperlink" Target="http://localhost/OECDStat_Metadata/ShowMetadata.ashx?Dataset=CRS1&amp;Coords=%5bAIDTYPE%5d.%5b100%5d&amp;ShowOnWeb=true&amp;Lang=en" TargetMode="External"/><Relationship Id="rId73" Type="http://schemas.openxmlformats.org/officeDocument/2006/relationships/hyperlink" Target="http://localhost/OECDStat_Metadata/ShowMetadata.ashx?Dataset=CRS1&amp;Coords=%5bAIDTYPE%5d.%5b100%5d&amp;ShowOnWeb=true&amp;Lang=en" TargetMode="External"/><Relationship Id="rId78" Type="http://schemas.openxmlformats.org/officeDocument/2006/relationships/hyperlink" Target="http://localhost/OECDStat_Metadata/ShowMetadata.ashx?Dataset=CRS1&amp;Coords=%5bAIDTYPE%5d.%5b100%5d&amp;ShowOnWeb=true&amp;Lang=en" TargetMode="External"/><Relationship Id="rId94" Type="http://schemas.openxmlformats.org/officeDocument/2006/relationships/hyperlink" Target="http://localhost/OECDStat_Metadata/ShowMetadata.ashx?Dataset=CRS1&amp;Coords=%5bAIDTYPE%5d.%5b100%5d&amp;ShowOnWeb=true&amp;Lang=en" TargetMode="External"/><Relationship Id="rId99" Type="http://schemas.openxmlformats.org/officeDocument/2006/relationships/hyperlink" Target="http://localhost/OECDStat_Metadata/ShowMetadata.ashx?Dataset=CRS1&amp;Coords=%5bAIDTYPE%5d.%5b100%5d&amp;ShowOnWeb=true&amp;Lang=en" TargetMode="External"/><Relationship Id="rId101" Type="http://schemas.openxmlformats.org/officeDocument/2006/relationships/hyperlink" Target="http://localhost/OECDStat_Metadata/ShowMetadata.ashx?Dataset=CRS1&amp;Coords=%5bAIDTYPE%5d.%5b100%5d&amp;ShowOnWeb=true&amp;Lang=en" TargetMode="External"/><Relationship Id="rId122" Type="http://schemas.openxmlformats.org/officeDocument/2006/relationships/hyperlink" Target="http://localhost/OECDStat_Metadata/ShowMetadata.ashx?Dataset=CRS1&amp;Coords=%5bAIDTYPE%5d.%5b100%5d&amp;ShowOnWeb=true&amp;Lang=en" TargetMode="External"/><Relationship Id="rId143" Type="http://schemas.openxmlformats.org/officeDocument/2006/relationships/hyperlink" Target="http://localhost/OECDStat_Metadata/ShowMetadata.ashx?Dataset=CRS1&amp;Coords=%5bAIDTYPE%5d.%5b100%5d&amp;ShowOnWeb=true&amp;Lang=en" TargetMode="External"/><Relationship Id="rId148" Type="http://schemas.openxmlformats.org/officeDocument/2006/relationships/hyperlink" Target="http://localhost/OECDStat_Metadata/ShowMetadata.ashx?Dataset=CRS1&amp;Coords=%5bAIDTYPE%5d.%5b100%5d&amp;ShowOnWeb=true&amp;Lang=en" TargetMode="External"/><Relationship Id="rId164" Type="http://schemas.openxmlformats.org/officeDocument/2006/relationships/hyperlink" Target="http://localhost/OECDStat_Metadata/ShowMetadata.ashx?Dataset=CRS1&amp;Coords=%5bAIDTYPE%5d.%5b100%5d&amp;ShowOnWeb=true&amp;Lang=en" TargetMode="External"/><Relationship Id="rId169" Type="http://schemas.openxmlformats.org/officeDocument/2006/relationships/hyperlink" Target="http://localhost/OECDStat_Metadata/ShowMetadata.ashx?Dataset=CRS1&amp;Coords=%5bAIDTYPE%5d.%5b100%5d&amp;ShowOnWeb=true&amp;Lang=en" TargetMode="External"/><Relationship Id="rId185" Type="http://schemas.openxmlformats.org/officeDocument/2006/relationships/hyperlink" Target="http://localhost/OECDStat_Metadata/ShowMetadata.ashx?Dataset=CRS1&amp;Coords=%5bAIDTYPE%5d.%5b100%5d&amp;ShowOnWeb=true&amp;Lang=en" TargetMode="External"/><Relationship Id="rId4" Type="http://schemas.openxmlformats.org/officeDocument/2006/relationships/hyperlink" Target="http://localhost/OECDStat_Metadata/ShowMetadata.ashx?Dataset=CRS1&amp;Coords=%5bAIDTYPE%5d.%5b100%5d&amp;ShowOnWeb=true&amp;Lang=en" TargetMode="External"/><Relationship Id="rId9" Type="http://schemas.openxmlformats.org/officeDocument/2006/relationships/hyperlink" Target="http://localhost/OECDStat_Metadata/ShowMetadata.ashx?Dataset=CRS1&amp;Coords=%5bAIDTYPE%5d.%5b100%5d&amp;ShowOnWeb=true&amp;Lang=en" TargetMode="External"/><Relationship Id="rId180" Type="http://schemas.openxmlformats.org/officeDocument/2006/relationships/hyperlink" Target="http://localhost/OECDStat_Metadata/ShowMetadata.ashx?Dataset=CRS1&amp;Coords=%5bAIDTYPE%5d.%5b100%5d&amp;ShowOnWeb=true&amp;Lang=en" TargetMode="External"/><Relationship Id="rId210" Type="http://schemas.openxmlformats.org/officeDocument/2006/relationships/hyperlink" Target="http://localhost/OECDStat_Metadata/ShowMetadata.ashx?Dataset=CRS1&amp;Coords=%5bAIDTYPE%5d.%5b100%5d&amp;ShowOnWeb=true&amp;Lang=en" TargetMode="External"/><Relationship Id="rId26" Type="http://schemas.openxmlformats.org/officeDocument/2006/relationships/hyperlink" Target="http://localhost/OECDStat_Metadata/ShowMetadata.ashx?Dataset=CRS1&amp;Coords=%5bAIDTYPE%5d.%5b100%5d&amp;ShowOnWeb=true&amp;Lang=en" TargetMode="External"/><Relationship Id="rId47" Type="http://schemas.openxmlformats.org/officeDocument/2006/relationships/hyperlink" Target="http://localhost/OECDStat_Metadata/ShowMetadata.ashx?Dataset=CRS1&amp;Coords=%5bAIDTYPE%5d.%5b100%5d&amp;ShowOnWeb=true&amp;Lang=en" TargetMode="External"/><Relationship Id="rId68" Type="http://schemas.openxmlformats.org/officeDocument/2006/relationships/hyperlink" Target="http://localhost/OECDStat_Metadata/ShowMetadata.ashx?Dataset=CRS1&amp;Coords=%5bAIDTYPE%5d.%5b100%5d&amp;ShowOnWeb=true&amp;Lang=en" TargetMode="External"/><Relationship Id="rId89" Type="http://schemas.openxmlformats.org/officeDocument/2006/relationships/hyperlink" Target="http://localhost/OECDStat_Metadata/ShowMetadata.ashx?Dataset=CRS1&amp;Coords=%5bAIDTYPE%5d.%5b100%5d&amp;ShowOnWeb=true&amp;Lang=en" TargetMode="External"/><Relationship Id="rId112" Type="http://schemas.openxmlformats.org/officeDocument/2006/relationships/hyperlink" Target="http://localhost/OECDStat_Metadata/ShowMetadata.ashx?Dataset=CRS1&amp;Coords=%5bAIDTYPE%5d.%5b100%5d&amp;ShowOnWeb=true&amp;Lang=en" TargetMode="External"/><Relationship Id="rId133" Type="http://schemas.openxmlformats.org/officeDocument/2006/relationships/hyperlink" Target="http://localhost/OECDStat_Metadata/ShowMetadata.ashx?Dataset=CRS1&amp;Coords=%5bAIDTYPE%5d.%5b100%5d&amp;ShowOnWeb=true&amp;Lang=en" TargetMode="External"/><Relationship Id="rId154" Type="http://schemas.openxmlformats.org/officeDocument/2006/relationships/hyperlink" Target="http://localhost/OECDStat_Metadata/ShowMetadata.ashx?Dataset=CRS1&amp;Coords=%5bAIDTYPE%5d.%5b100%5d&amp;ShowOnWeb=true&amp;Lang=en" TargetMode="External"/><Relationship Id="rId175" Type="http://schemas.openxmlformats.org/officeDocument/2006/relationships/hyperlink" Target="http://localhost/OECDStat_Metadata/ShowMetadata.ashx?Dataset=CRS1&amp;Coords=%5bAIDTYPE%5d.%5b100%5d&amp;ShowOnWeb=true&amp;Lang=en" TargetMode="External"/><Relationship Id="rId196" Type="http://schemas.openxmlformats.org/officeDocument/2006/relationships/hyperlink" Target="http://localhost/OECDStat_Metadata/ShowMetadata.ashx?Dataset=CRS1&amp;Coords=%5bAIDTYPE%5d.%5b100%5d&amp;ShowOnWeb=true&amp;Lang=en" TargetMode="External"/><Relationship Id="rId200" Type="http://schemas.openxmlformats.org/officeDocument/2006/relationships/hyperlink" Target="http://localhost/OECDStat_Metadata/ShowMetadata.ashx?Dataset=CRS1&amp;Coords=%5bAIDTYPE%5d.%5b100%5d&amp;ShowOnWeb=true&amp;Lang=en" TargetMode="External"/><Relationship Id="rId16" Type="http://schemas.openxmlformats.org/officeDocument/2006/relationships/hyperlink" Target="http://localhost/OECDStat_Metadata/ShowMetadata.ashx?Dataset=CRS1&amp;Coords=%5bAIDTYPE%5d.%5b100%5d&amp;ShowOnWeb=true&amp;Lang=en" TargetMode="External"/><Relationship Id="rId37" Type="http://schemas.openxmlformats.org/officeDocument/2006/relationships/hyperlink" Target="http://localhost/OECDStat_Metadata/ShowMetadata.ashx?Dataset=CRS1&amp;Coords=%5bAIDTYPE%5d.%5b100%5d&amp;ShowOnWeb=true&amp;Lang=en" TargetMode="External"/><Relationship Id="rId58" Type="http://schemas.openxmlformats.org/officeDocument/2006/relationships/hyperlink" Target="http://localhost/OECDStat_Metadata/ShowMetadata.ashx?Dataset=CRS1&amp;Coords=%5bAIDTYPE%5d.%5b100%5d&amp;ShowOnWeb=true&amp;Lang=en" TargetMode="External"/><Relationship Id="rId79" Type="http://schemas.openxmlformats.org/officeDocument/2006/relationships/hyperlink" Target="http://localhost/OECDStat_Metadata/ShowMetadata.ashx?Dataset=CRS1&amp;Coords=%5bAIDTYPE%5d.%5b100%5d&amp;ShowOnWeb=true&amp;Lang=en" TargetMode="External"/><Relationship Id="rId102" Type="http://schemas.openxmlformats.org/officeDocument/2006/relationships/hyperlink" Target="http://localhost/OECDStat_Metadata/ShowMetadata.ashx?Dataset=CRS1&amp;Coords=%5bAIDTYPE%5d.%5b100%5d&amp;ShowOnWeb=true&amp;Lang=en" TargetMode="External"/><Relationship Id="rId123" Type="http://schemas.openxmlformats.org/officeDocument/2006/relationships/hyperlink" Target="http://localhost/OECDStat_Metadata/ShowMetadata.ashx?Dataset=CRS1&amp;Coords=%5bAIDTYPE%5d.%5b100%5d&amp;ShowOnWeb=true&amp;Lang=en" TargetMode="External"/><Relationship Id="rId144" Type="http://schemas.openxmlformats.org/officeDocument/2006/relationships/hyperlink" Target="http://localhost/OECDStat_Metadata/ShowMetadata.ashx?Dataset=CRS1&amp;Coords=%5bAIDTYPE%5d.%5b100%5d&amp;ShowOnWeb=true&amp;Lang=en" TargetMode="External"/><Relationship Id="rId90" Type="http://schemas.openxmlformats.org/officeDocument/2006/relationships/hyperlink" Target="http://localhost/OECDStat_Metadata/ShowMetadata.ashx?Dataset=CRS1&amp;Coords=%5bAIDTYPE%5d.%5b100%5d&amp;ShowOnWeb=true&amp;Lang=en" TargetMode="External"/><Relationship Id="rId165" Type="http://schemas.openxmlformats.org/officeDocument/2006/relationships/hyperlink" Target="http://localhost/OECDStat_Metadata/ShowMetadata.ashx?Dataset=CRS1&amp;Coords=%5bAIDTYPE%5d.%5b100%5d&amp;ShowOnWeb=true&amp;Lang=en" TargetMode="External"/><Relationship Id="rId186" Type="http://schemas.openxmlformats.org/officeDocument/2006/relationships/hyperlink" Target="http://localhost/OECDStat_Metadata/ShowMetadata.ashx?Dataset=CRS1&amp;Coords=%5bAIDTYPE%5d.%5b100%5d&amp;ShowOnWeb=true&amp;Lang=en" TargetMode="External"/><Relationship Id="rId211" Type="http://schemas.openxmlformats.org/officeDocument/2006/relationships/hyperlink" Target="http://localhost/OECDStat_Metadata/ShowMetadata.ashx?Dataset=CRS1&amp;Coords=%5bAIDTYPE%5d.%5b100%5d&amp;ShowOnWeb=true&amp;Lang=en" TargetMode="External"/><Relationship Id="rId27" Type="http://schemas.openxmlformats.org/officeDocument/2006/relationships/hyperlink" Target="http://localhost/OECDStat_Metadata/ShowMetadata.ashx?Dataset=CRS1&amp;Coords=%5bAIDTYPE%5d.%5b100%5d&amp;ShowOnWeb=true&amp;Lang=en" TargetMode="External"/><Relationship Id="rId48" Type="http://schemas.openxmlformats.org/officeDocument/2006/relationships/hyperlink" Target="http://localhost/OECDStat_Metadata/ShowMetadata.ashx?Dataset=CRS1&amp;Coords=%5bAIDTYPE%5d.%5b100%5d&amp;ShowOnWeb=true&amp;Lang=en" TargetMode="External"/><Relationship Id="rId69" Type="http://schemas.openxmlformats.org/officeDocument/2006/relationships/hyperlink" Target="http://localhost/OECDStat_Metadata/ShowMetadata.ashx?Dataset=CRS1&amp;Coords=%5bAIDTYPE%5d.%5b100%5d&amp;ShowOnWeb=true&amp;Lang=en" TargetMode="External"/><Relationship Id="rId113" Type="http://schemas.openxmlformats.org/officeDocument/2006/relationships/hyperlink" Target="http://localhost/OECDStat_Metadata/ShowMetadata.ashx?Dataset=CRS1&amp;Coords=%5bAIDTYPE%5d.%5b100%5d&amp;ShowOnWeb=true&amp;Lang=en" TargetMode="External"/><Relationship Id="rId134" Type="http://schemas.openxmlformats.org/officeDocument/2006/relationships/hyperlink" Target="http://localhost/OECDStat_Metadata/ShowMetadata.ashx?Dataset=CRS1&amp;Coords=%5bAIDTYPE%5d.%5b100%5d&amp;ShowOnWeb=true&amp;Lang=en" TargetMode="External"/><Relationship Id="rId80" Type="http://schemas.openxmlformats.org/officeDocument/2006/relationships/hyperlink" Target="http://localhost/OECDStat_Metadata/ShowMetadata.ashx?Dataset=CRS1&amp;Coords=%5bAIDTYPE%5d.%5b100%5d&amp;ShowOnWeb=true&amp;Lang=en" TargetMode="External"/><Relationship Id="rId155" Type="http://schemas.openxmlformats.org/officeDocument/2006/relationships/hyperlink" Target="http://localhost/OECDStat_Metadata/ShowMetadata.ashx?Dataset=CRS1&amp;Coords=%5bAIDTYPE%5d.%5b100%5d&amp;ShowOnWeb=true&amp;Lang=en" TargetMode="External"/><Relationship Id="rId176" Type="http://schemas.openxmlformats.org/officeDocument/2006/relationships/hyperlink" Target="http://localhost/OECDStat_Metadata/ShowMetadata.ashx?Dataset=CRS1&amp;Coords=%5bAIDTYPE%5d.%5b100%5d&amp;ShowOnWeb=true&amp;Lang=en" TargetMode="External"/><Relationship Id="rId197" Type="http://schemas.openxmlformats.org/officeDocument/2006/relationships/hyperlink" Target="http://localhost/OECDStat_Metadata/ShowMetadata.ashx?Dataset=CRS1&amp;Coords=%5bAIDTYPE%5d.%5b100%5d&amp;ShowOnWeb=true&amp;Lang=en" TargetMode="External"/><Relationship Id="rId201" Type="http://schemas.openxmlformats.org/officeDocument/2006/relationships/hyperlink" Target="http://localhost/OECDStat_Metadata/ShowMetadata.ashx?Dataset=CRS1&amp;Coords=%5bAIDTYPE%5d.%5b100%5d&amp;ShowOnWeb=true&amp;Lang=en" TargetMode="External"/><Relationship Id="rId17" Type="http://schemas.openxmlformats.org/officeDocument/2006/relationships/hyperlink" Target="http://localhost/OECDStat_Metadata/ShowMetadata.ashx?Dataset=CRS1&amp;Coords=%5bAIDTYPE%5d.%5b100%5d&amp;ShowOnWeb=true&amp;Lang=en" TargetMode="External"/><Relationship Id="rId38" Type="http://schemas.openxmlformats.org/officeDocument/2006/relationships/hyperlink" Target="http://localhost/OECDStat_Metadata/ShowMetadata.ashx?Dataset=CRS1&amp;Coords=%5bAIDTYPE%5d.%5b100%5d&amp;ShowOnWeb=true&amp;Lang=en" TargetMode="External"/><Relationship Id="rId59" Type="http://schemas.openxmlformats.org/officeDocument/2006/relationships/hyperlink" Target="http://localhost/OECDStat_Metadata/ShowMetadata.ashx?Dataset=CRS1&amp;Coords=%5bAIDTYPE%5d.%5b100%5d&amp;ShowOnWeb=true&amp;Lang=en" TargetMode="External"/><Relationship Id="rId103" Type="http://schemas.openxmlformats.org/officeDocument/2006/relationships/hyperlink" Target="http://localhost/OECDStat_Metadata/ShowMetadata.ashx?Dataset=CRS1&amp;Coords=%5bAIDTYPE%5d.%5b100%5d&amp;ShowOnWeb=true&amp;Lang=en" TargetMode="External"/><Relationship Id="rId124" Type="http://schemas.openxmlformats.org/officeDocument/2006/relationships/hyperlink" Target="http://localhost/OECDStat_Metadata/ShowMetadata.ashx?Dataset=CRS1&amp;Coords=%5bAIDTYPE%5d.%5b100%5d&amp;ShowOnWeb=true&amp;Lang=en" TargetMode="External"/><Relationship Id="rId70" Type="http://schemas.openxmlformats.org/officeDocument/2006/relationships/hyperlink" Target="http://localhost/OECDStat_Metadata/ShowMetadata.ashx?Dataset=CRS1&amp;Coords=%5bAIDTYPE%5d.%5b100%5d&amp;ShowOnWeb=true&amp;Lang=en" TargetMode="External"/><Relationship Id="rId91" Type="http://schemas.openxmlformats.org/officeDocument/2006/relationships/hyperlink" Target="http://localhost/OECDStat_Metadata/ShowMetadata.ashx?Dataset=CRS1&amp;Coords=%5bAIDTYPE%5d.%5b100%5d&amp;ShowOnWeb=true&amp;Lang=en" TargetMode="External"/><Relationship Id="rId145" Type="http://schemas.openxmlformats.org/officeDocument/2006/relationships/hyperlink" Target="http://localhost/OECDStat_Metadata/ShowMetadata.ashx?Dataset=CRS1&amp;Coords=%5bAIDTYPE%5d.%5b100%5d&amp;ShowOnWeb=true&amp;Lang=en" TargetMode="External"/><Relationship Id="rId166" Type="http://schemas.openxmlformats.org/officeDocument/2006/relationships/hyperlink" Target="http://localhost/OECDStat_Metadata/ShowMetadata.ashx?Dataset=CRS1&amp;Coords=%5bAIDTYPE%5d.%5b100%5d&amp;ShowOnWeb=true&amp;Lang=en" TargetMode="External"/><Relationship Id="rId187" Type="http://schemas.openxmlformats.org/officeDocument/2006/relationships/hyperlink" Target="http://localhost/OECDStat_Metadata/ShowMetadata.ashx?Dataset=CRS1&amp;Coords=%5bAIDTYPE%5d.%5b100%5d&amp;ShowOnWeb=true&amp;Lang=en" TargetMode="External"/><Relationship Id="rId1" Type="http://schemas.openxmlformats.org/officeDocument/2006/relationships/hyperlink" Target="http://localhost/OECDStat_Metadata/ShowMetadata.ashx?Dataset=CRS1&amp;ShowOnWeb=true&amp;Lang=en" TargetMode="External"/><Relationship Id="rId212" Type="http://schemas.openxmlformats.org/officeDocument/2006/relationships/hyperlink" Target="http://localhost/OECDStat_Metadata/ShowMetadata.ashx?Dataset=CRS1&amp;Coords=%5bAIDTYPE%5d.%5b100%5d&amp;ShowOnWeb=true&amp;Lang=en" TargetMode="External"/><Relationship Id="rId28" Type="http://schemas.openxmlformats.org/officeDocument/2006/relationships/hyperlink" Target="http://localhost/OECDStat_Metadata/ShowMetadata.ashx?Dataset=CRS1&amp;Coords=%5bAIDTYPE%5d.%5b100%5d&amp;ShowOnWeb=true&amp;Lang=en" TargetMode="External"/><Relationship Id="rId49" Type="http://schemas.openxmlformats.org/officeDocument/2006/relationships/hyperlink" Target="http://localhost/OECDStat_Metadata/ShowMetadata.ashx?Dataset=CRS1&amp;Coords=%5bAIDTYPE%5d.%5b100%5d&amp;ShowOnWeb=true&amp;Lang=en" TargetMode="External"/><Relationship Id="rId114" Type="http://schemas.openxmlformats.org/officeDocument/2006/relationships/hyperlink" Target="http://localhost/OECDStat_Metadata/ShowMetadata.ashx?Dataset=CRS1&amp;Coords=%5bAIDTYPE%5d.%5b100%5d&amp;ShowOnWeb=true&amp;Lang=en" TargetMode="External"/><Relationship Id="rId60" Type="http://schemas.openxmlformats.org/officeDocument/2006/relationships/hyperlink" Target="http://localhost/OECDStat_Metadata/ShowMetadata.ashx?Dataset=CRS1&amp;Coords=%5bAIDTYPE%5d.%5b100%5d&amp;ShowOnWeb=true&amp;Lang=en" TargetMode="External"/><Relationship Id="rId81" Type="http://schemas.openxmlformats.org/officeDocument/2006/relationships/hyperlink" Target="http://localhost/OECDStat_Metadata/ShowMetadata.ashx?Dataset=CRS1&amp;Coords=%5bAIDTYPE%5d.%5b100%5d&amp;ShowOnWeb=true&amp;Lang=en" TargetMode="External"/><Relationship Id="rId135" Type="http://schemas.openxmlformats.org/officeDocument/2006/relationships/hyperlink" Target="http://localhost/OECDStat_Metadata/ShowMetadata.ashx?Dataset=CRS1&amp;Coords=%5bAIDTYPE%5d.%5b100%5d&amp;ShowOnWeb=true&amp;Lang=en" TargetMode="External"/><Relationship Id="rId156" Type="http://schemas.openxmlformats.org/officeDocument/2006/relationships/hyperlink" Target="http://localhost/OECDStat_Metadata/ShowMetadata.ashx?Dataset=CRS1&amp;Coords=%5bAIDTYPE%5d.%5b100%5d&amp;ShowOnWeb=true&amp;Lang=en" TargetMode="External"/><Relationship Id="rId177" Type="http://schemas.openxmlformats.org/officeDocument/2006/relationships/hyperlink" Target="http://localhost/OECDStat_Metadata/ShowMetadata.ashx?Dataset=CRS1&amp;Coords=%5bAIDTYPE%5d.%5b100%5d&amp;ShowOnWeb=true&amp;Lang=en" TargetMode="External"/><Relationship Id="rId198" Type="http://schemas.openxmlformats.org/officeDocument/2006/relationships/hyperlink" Target="http://localhost/OECDStat_Metadata/ShowMetadata.ashx?Dataset=CRS1&amp;Coords=%5bAIDTYPE%5d.%5b100%5d&amp;ShowOnWeb=true&amp;Lang=en" TargetMode="External"/><Relationship Id="rId202" Type="http://schemas.openxmlformats.org/officeDocument/2006/relationships/hyperlink" Target="http://localhost/OECDStat_Metadata/ShowMetadata.ashx?Dataset=CRS1&amp;Coords=%5bAIDTYPE%5d.%5b100%5d&amp;ShowOnWeb=true&amp;Lang=en" TargetMode="External"/><Relationship Id="rId18" Type="http://schemas.openxmlformats.org/officeDocument/2006/relationships/hyperlink" Target="http://localhost/OECDStat_Metadata/ShowMetadata.ashx?Dataset=CRS1&amp;Coords=%5bAIDTYPE%5d.%5b100%5d&amp;ShowOnWeb=true&amp;Lang=en" TargetMode="External"/><Relationship Id="rId39" Type="http://schemas.openxmlformats.org/officeDocument/2006/relationships/hyperlink" Target="http://localhost/OECDStat_Metadata/ShowMetadata.ashx?Dataset=CRS1&amp;Coords=%5bAIDTYPE%5d.%5b100%5d&amp;ShowOnWeb=true&amp;Lang=en" TargetMode="External"/><Relationship Id="rId50" Type="http://schemas.openxmlformats.org/officeDocument/2006/relationships/hyperlink" Target="http://localhost/OECDStat_Metadata/ShowMetadata.ashx?Dataset=CRS1&amp;Coords=%5bAIDTYPE%5d.%5b100%5d&amp;ShowOnWeb=true&amp;Lang=en" TargetMode="External"/><Relationship Id="rId104" Type="http://schemas.openxmlformats.org/officeDocument/2006/relationships/hyperlink" Target="http://localhost/OECDStat_Metadata/ShowMetadata.ashx?Dataset=CRS1&amp;Coords=%5bAIDTYPE%5d.%5b100%5d&amp;ShowOnWeb=true&amp;Lang=en" TargetMode="External"/><Relationship Id="rId125" Type="http://schemas.openxmlformats.org/officeDocument/2006/relationships/hyperlink" Target="http://localhost/OECDStat_Metadata/ShowMetadata.ashx?Dataset=CRS1&amp;Coords=%5bAIDTYPE%5d.%5b100%5d&amp;ShowOnWeb=true&amp;Lang=en" TargetMode="External"/><Relationship Id="rId146" Type="http://schemas.openxmlformats.org/officeDocument/2006/relationships/hyperlink" Target="http://localhost/OECDStat_Metadata/ShowMetadata.ashx?Dataset=CRS1&amp;Coords=%5bAIDTYPE%5d.%5b100%5d&amp;ShowOnWeb=true&amp;Lang=en" TargetMode="External"/><Relationship Id="rId167" Type="http://schemas.openxmlformats.org/officeDocument/2006/relationships/hyperlink" Target="http://localhost/OECDStat_Metadata/ShowMetadata.ashx?Dataset=CRS1&amp;Coords=%5bAIDTYPE%5d.%5b100%5d&amp;ShowOnWeb=true&amp;Lang=en" TargetMode="External"/><Relationship Id="rId188" Type="http://schemas.openxmlformats.org/officeDocument/2006/relationships/hyperlink" Target="http://localhost/OECDStat_Metadata/ShowMetadata.ashx?Dataset=CRS1&amp;Coords=%5bAIDTYPE%5d.%5b100%5d&amp;ShowOnWeb=true&amp;Lang=en" TargetMode="External"/><Relationship Id="rId71" Type="http://schemas.openxmlformats.org/officeDocument/2006/relationships/hyperlink" Target="http://localhost/OECDStat_Metadata/ShowMetadata.ashx?Dataset=CRS1&amp;Coords=%5bAIDTYPE%5d.%5b100%5d&amp;ShowOnWeb=true&amp;Lang=en" TargetMode="External"/><Relationship Id="rId92" Type="http://schemas.openxmlformats.org/officeDocument/2006/relationships/hyperlink" Target="http://localhost/OECDStat_Metadata/ShowMetadata.ashx?Dataset=CRS1&amp;Coords=%5bAIDTYPE%5d.%5b100%5d&amp;ShowOnWeb=true&amp;Lang=en" TargetMode="External"/><Relationship Id="rId2" Type="http://schemas.openxmlformats.org/officeDocument/2006/relationships/hyperlink" Target="http://localhost/OECDStat_Metadata/ShowMetadata.ashx?Dataset=CRS1&amp;Coords=%5bFLOW%5d.%5b100%5d&amp;ShowOnWeb=true&amp;Lang=en" TargetMode="External"/><Relationship Id="rId29" Type="http://schemas.openxmlformats.org/officeDocument/2006/relationships/hyperlink" Target="http://localhost/OECDStat_Metadata/ShowMetadata.ashx?Dataset=CRS1&amp;Coords=%5bAIDTYPE%5d.%5b100%5d&amp;ShowOnWeb=true&amp;Lang=en" TargetMode="External"/><Relationship Id="rId40" Type="http://schemas.openxmlformats.org/officeDocument/2006/relationships/hyperlink" Target="http://localhost/OECDStat_Metadata/ShowMetadata.ashx?Dataset=CRS1&amp;Coords=%5bAIDTYPE%5d.%5b100%5d&amp;ShowOnWeb=true&amp;Lang=en" TargetMode="External"/><Relationship Id="rId115" Type="http://schemas.openxmlformats.org/officeDocument/2006/relationships/hyperlink" Target="http://localhost/OECDStat_Metadata/ShowMetadata.ashx?Dataset=CRS1&amp;Coords=%5bAIDTYPE%5d.%5b100%5d&amp;ShowOnWeb=true&amp;Lang=en" TargetMode="External"/><Relationship Id="rId136" Type="http://schemas.openxmlformats.org/officeDocument/2006/relationships/hyperlink" Target="http://localhost/OECDStat_Metadata/ShowMetadata.ashx?Dataset=CRS1&amp;Coords=%5bAIDTYPE%5d.%5b100%5d&amp;ShowOnWeb=true&amp;Lang=en" TargetMode="External"/><Relationship Id="rId157" Type="http://schemas.openxmlformats.org/officeDocument/2006/relationships/hyperlink" Target="http://localhost/OECDStat_Metadata/ShowMetadata.ashx?Dataset=CRS1&amp;Coords=%5bAIDTYPE%5d.%5b100%5d&amp;ShowOnWeb=true&amp;Lang=en" TargetMode="External"/><Relationship Id="rId178" Type="http://schemas.openxmlformats.org/officeDocument/2006/relationships/hyperlink" Target="http://localhost/OECDStat_Metadata/ShowMetadata.ashx?Dataset=CRS1&amp;Coords=%5bAIDTYPE%5d.%5b100%5d&amp;ShowOnWeb=true&amp;Lang=en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localhost/OECDStat_Metadata/ShowMetadata.ashx?Dataset=CRS1&amp;Coords=%5bAIDTYPE%5d.%5b100%5d&amp;ShowOnWeb=true&amp;Lang=en" TargetMode="External"/><Relationship Id="rId21" Type="http://schemas.openxmlformats.org/officeDocument/2006/relationships/hyperlink" Target="http://localhost/OECDStat_Metadata/ShowMetadata.ashx?Dataset=CRS1&amp;Coords=%5bAIDTYPE%5d.%5b100%5d&amp;ShowOnWeb=true&amp;Lang=en" TargetMode="External"/><Relationship Id="rId42" Type="http://schemas.openxmlformats.org/officeDocument/2006/relationships/hyperlink" Target="http://localhost/OECDStat_Metadata/ShowMetadata.ashx?Dataset=CRS1&amp;Coords=%5bAIDTYPE%5d.%5b100%5d&amp;ShowOnWeb=true&amp;Lang=en" TargetMode="External"/><Relationship Id="rId63" Type="http://schemas.openxmlformats.org/officeDocument/2006/relationships/hyperlink" Target="http://localhost/OECDStat_Metadata/ShowMetadata.ashx?Dataset=CRS1&amp;Coords=%5bAIDTYPE%5d.%5b100%5d&amp;ShowOnWeb=true&amp;Lang=en" TargetMode="External"/><Relationship Id="rId84" Type="http://schemas.openxmlformats.org/officeDocument/2006/relationships/hyperlink" Target="http://localhost/OECDStat_Metadata/ShowMetadata.ashx?Dataset=CRS1&amp;Coords=%5bAIDTYPE%5d.%5b100%5d&amp;ShowOnWeb=true&amp;Lang=en" TargetMode="External"/><Relationship Id="rId138" Type="http://schemas.openxmlformats.org/officeDocument/2006/relationships/hyperlink" Target="http://localhost/OECDStat_Metadata/ShowMetadata.ashx?Dataset=CRS1&amp;Coords=%5bAIDTYPE%5d.%5b100%5d&amp;ShowOnWeb=true&amp;Lang=en" TargetMode="External"/><Relationship Id="rId159" Type="http://schemas.openxmlformats.org/officeDocument/2006/relationships/hyperlink" Target="http://localhost/OECDStat_Metadata/ShowMetadata.ashx?Dataset=CRS1&amp;Coords=%5bAIDTYPE%5d.%5b100%5d&amp;ShowOnWeb=true&amp;Lang=en" TargetMode="External"/><Relationship Id="rId170" Type="http://schemas.openxmlformats.org/officeDocument/2006/relationships/hyperlink" Target="http://localhost/OECDStat_Metadata/ShowMetadata.ashx?Dataset=CRS1&amp;Coords=%5bAIDTYPE%5d.%5b100%5d&amp;ShowOnWeb=true&amp;Lang=en" TargetMode="External"/><Relationship Id="rId191" Type="http://schemas.openxmlformats.org/officeDocument/2006/relationships/hyperlink" Target="http://localhost/OECDStat_Metadata/ShowMetadata.ashx?Dataset=CRS1&amp;Coords=%5bAIDTYPE%5d.%5b100%5d&amp;ShowOnWeb=true&amp;Lang=en" TargetMode="External"/><Relationship Id="rId205" Type="http://schemas.openxmlformats.org/officeDocument/2006/relationships/hyperlink" Target="http://localhost/OECDStat_Metadata/ShowMetadata.ashx?Dataset=CRS1&amp;Coords=%5bAIDTYPE%5d.%5b100%5d&amp;ShowOnWeb=true&amp;Lang=en" TargetMode="External"/><Relationship Id="rId107" Type="http://schemas.openxmlformats.org/officeDocument/2006/relationships/hyperlink" Target="http://localhost/OECDStat_Metadata/ShowMetadata.ashx?Dataset=CRS1&amp;Coords=%5bAIDTYPE%5d.%5b100%5d&amp;ShowOnWeb=true&amp;Lang=en" TargetMode="External"/><Relationship Id="rId11" Type="http://schemas.openxmlformats.org/officeDocument/2006/relationships/hyperlink" Target="http://localhost/OECDStat_Metadata/ShowMetadata.ashx?Dataset=CRS1&amp;Coords=%5bAIDTYPE%5d.%5b100%5d&amp;ShowOnWeb=true&amp;Lang=en" TargetMode="External"/><Relationship Id="rId32" Type="http://schemas.openxmlformats.org/officeDocument/2006/relationships/hyperlink" Target="http://localhost/OECDStat_Metadata/ShowMetadata.ashx?Dataset=CRS1&amp;Coords=%5bAIDTYPE%5d.%5b100%5d&amp;ShowOnWeb=true&amp;Lang=en" TargetMode="External"/><Relationship Id="rId53" Type="http://schemas.openxmlformats.org/officeDocument/2006/relationships/hyperlink" Target="http://localhost/OECDStat_Metadata/ShowMetadata.ashx?Dataset=CRS1&amp;Coords=%5bAIDTYPE%5d.%5b100%5d&amp;ShowOnWeb=true&amp;Lang=en" TargetMode="External"/><Relationship Id="rId74" Type="http://schemas.openxmlformats.org/officeDocument/2006/relationships/hyperlink" Target="http://localhost/OECDStat_Metadata/ShowMetadata.ashx?Dataset=CRS1&amp;Coords=%5bAIDTYPE%5d.%5b100%5d&amp;ShowOnWeb=true&amp;Lang=en" TargetMode="External"/><Relationship Id="rId128" Type="http://schemas.openxmlformats.org/officeDocument/2006/relationships/hyperlink" Target="http://localhost/OECDStat_Metadata/ShowMetadata.ashx?Dataset=CRS1&amp;Coords=%5bAIDTYPE%5d.%5b100%5d&amp;ShowOnWeb=true&amp;Lang=en" TargetMode="External"/><Relationship Id="rId149" Type="http://schemas.openxmlformats.org/officeDocument/2006/relationships/hyperlink" Target="http://localhost/OECDStat_Metadata/ShowMetadata.ashx?Dataset=CRS1&amp;Coords=%5bAIDTYPE%5d.%5b100%5d&amp;ShowOnWeb=true&amp;Lang=en" TargetMode="External"/><Relationship Id="rId5" Type="http://schemas.openxmlformats.org/officeDocument/2006/relationships/hyperlink" Target="http://localhost/OECDStat_Metadata/ShowMetadata.ashx?Dataset=CRS1&amp;Coords=%5bAIDTYPE%5d.%5b100%5d&amp;ShowOnWeb=true&amp;Lang=en" TargetMode="External"/><Relationship Id="rId95" Type="http://schemas.openxmlformats.org/officeDocument/2006/relationships/hyperlink" Target="http://localhost/OECDStat_Metadata/ShowMetadata.ashx?Dataset=CRS1&amp;Coords=%5bAIDTYPE%5d.%5b100%5d&amp;ShowOnWeb=true&amp;Lang=en" TargetMode="External"/><Relationship Id="rId160" Type="http://schemas.openxmlformats.org/officeDocument/2006/relationships/hyperlink" Target="http://localhost/OECDStat_Metadata/ShowMetadata.ashx?Dataset=CRS1&amp;Coords=%5bAIDTYPE%5d.%5b100%5d&amp;ShowOnWeb=true&amp;Lang=en" TargetMode="External"/><Relationship Id="rId181" Type="http://schemas.openxmlformats.org/officeDocument/2006/relationships/hyperlink" Target="http://localhost/OECDStat_Metadata/ShowMetadata.ashx?Dataset=CRS1&amp;Coords=%5bAIDTYPE%5d.%5b100%5d&amp;ShowOnWeb=true&amp;Lang=en" TargetMode="External"/><Relationship Id="rId22" Type="http://schemas.openxmlformats.org/officeDocument/2006/relationships/hyperlink" Target="http://localhost/OECDStat_Metadata/ShowMetadata.ashx?Dataset=CRS1&amp;Coords=%5bAIDTYPE%5d.%5b100%5d&amp;ShowOnWeb=true&amp;Lang=en" TargetMode="External"/><Relationship Id="rId43" Type="http://schemas.openxmlformats.org/officeDocument/2006/relationships/hyperlink" Target="http://localhost/OECDStat_Metadata/ShowMetadata.ashx?Dataset=CRS1&amp;Coords=%5bAIDTYPE%5d.%5b100%5d&amp;ShowOnWeb=true&amp;Lang=en" TargetMode="External"/><Relationship Id="rId64" Type="http://schemas.openxmlformats.org/officeDocument/2006/relationships/hyperlink" Target="http://localhost/OECDStat_Metadata/ShowMetadata.ashx?Dataset=CRS1&amp;Coords=%5bAIDTYPE%5d.%5b100%5d&amp;ShowOnWeb=true&amp;Lang=en" TargetMode="External"/><Relationship Id="rId118" Type="http://schemas.openxmlformats.org/officeDocument/2006/relationships/hyperlink" Target="http://localhost/OECDStat_Metadata/ShowMetadata.ashx?Dataset=CRS1&amp;Coords=%5bAIDTYPE%5d.%5b100%5d&amp;ShowOnWeb=true&amp;Lang=en" TargetMode="External"/><Relationship Id="rId139" Type="http://schemas.openxmlformats.org/officeDocument/2006/relationships/hyperlink" Target="http://localhost/OECDStat_Metadata/ShowMetadata.ashx?Dataset=CRS1&amp;Coords=%5bAIDTYPE%5d.%5b100%5d&amp;ShowOnWeb=true&amp;Lang=en" TargetMode="External"/><Relationship Id="rId85" Type="http://schemas.openxmlformats.org/officeDocument/2006/relationships/hyperlink" Target="http://localhost/OECDStat_Metadata/ShowMetadata.ashx?Dataset=CRS1&amp;Coords=%5bAIDTYPE%5d.%5b100%5d&amp;ShowOnWeb=true&amp;Lang=en" TargetMode="External"/><Relationship Id="rId150" Type="http://schemas.openxmlformats.org/officeDocument/2006/relationships/hyperlink" Target="http://localhost/OECDStat_Metadata/ShowMetadata.ashx?Dataset=CRS1&amp;Coords=%5bAIDTYPE%5d.%5b100%5d&amp;ShowOnWeb=true&amp;Lang=en" TargetMode="External"/><Relationship Id="rId171" Type="http://schemas.openxmlformats.org/officeDocument/2006/relationships/hyperlink" Target="http://localhost/OECDStat_Metadata/ShowMetadata.ashx?Dataset=CRS1&amp;Coords=%5bAIDTYPE%5d.%5b100%5d&amp;ShowOnWeb=true&amp;Lang=en" TargetMode="External"/><Relationship Id="rId192" Type="http://schemas.openxmlformats.org/officeDocument/2006/relationships/hyperlink" Target="http://localhost/OECDStat_Metadata/ShowMetadata.ashx?Dataset=CRS1&amp;Coords=%5bAIDTYPE%5d.%5b100%5d&amp;ShowOnWeb=true&amp;Lang=en" TargetMode="External"/><Relationship Id="rId206" Type="http://schemas.openxmlformats.org/officeDocument/2006/relationships/hyperlink" Target="http://localhost/OECDStat_Metadata/ShowMetadata.ashx?Dataset=CRS1&amp;Coords=%5bAIDTYPE%5d.%5b100%5d&amp;ShowOnWeb=true&amp;Lang=en" TargetMode="External"/><Relationship Id="rId12" Type="http://schemas.openxmlformats.org/officeDocument/2006/relationships/hyperlink" Target="http://localhost/OECDStat_Metadata/ShowMetadata.ashx?Dataset=CRS1&amp;Coords=%5bAIDTYPE%5d.%5b100%5d&amp;ShowOnWeb=true&amp;Lang=en" TargetMode="External"/><Relationship Id="rId33" Type="http://schemas.openxmlformats.org/officeDocument/2006/relationships/hyperlink" Target="http://localhost/OECDStat_Metadata/ShowMetadata.ashx?Dataset=CRS1&amp;Coords=%5bAIDTYPE%5d.%5b100%5d&amp;ShowOnWeb=true&amp;Lang=en" TargetMode="External"/><Relationship Id="rId108" Type="http://schemas.openxmlformats.org/officeDocument/2006/relationships/hyperlink" Target="http://localhost/OECDStat_Metadata/ShowMetadata.ashx?Dataset=CRS1&amp;Coords=%5bAIDTYPE%5d.%5b100%5d&amp;ShowOnWeb=true&amp;Lang=en" TargetMode="External"/><Relationship Id="rId129" Type="http://schemas.openxmlformats.org/officeDocument/2006/relationships/hyperlink" Target="http://localhost/OECDStat_Metadata/ShowMetadata.ashx?Dataset=CRS1&amp;Coords=%5bAIDTYPE%5d.%5b100%5d&amp;ShowOnWeb=true&amp;Lang=en" TargetMode="External"/><Relationship Id="rId54" Type="http://schemas.openxmlformats.org/officeDocument/2006/relationships/hyperlink" Target="http://localhost/OECDStat_Metadata/ShowMetadata.ashx?Dataset=CRS1&amp;Coords=%5bAIDTYPE%5d.%5b100%5d&amp;ShowOnWeb=true&amp;Lang=en" TargetMode="External"/><Relationship Id="rId75" Type="http://schemas.openxmlformats.org/officeDocument/2006/relationships/hyperlink" Target="http://localhost/OECDStat_Metadata/ShowMetadata.ashx?Dataset=CRS1&amp;Coords=%5bAIDTYPE%5d.%5b100%5d&amp;ShowOnWeb=true&amp;Lang=en" TargetMode="External"/><Relationship Id="rId96" Type="http://schemas.openxmlformats.org/officeDocument/2006/relationships/hyperlink" Target="http://localhost/OECDStat_Metadata/ShowMetadata.ashx?Dataset=CRS1&amp;Coords=%5bAIDTYPE%5d.%5b100%5d&amp;ShowOnWeb=true&amp;Lang=en" TargetMode="External"/><Relationship Id="rId140" Type="http://schemas.openxmlformats.org/officeDocument/2006/relationships/hyperlink" Target="http://localhost/OECDStat_Metadata/ShowMetadata.ashx?Dataset=CRS1&amp;Coords=%5bAIDTYPE%5d.%5b100%5d&amp;ShowOnWeb=true&amp;Lang=en" TargetMode="External"/><Relationship Id="rId161" Type="http://schemas.openxmlformats.org/officeDocument/2006/relationships/hyperlink" Target="http://localhost/OECDStat_Metadata/ShowMetadata.ashx?Dataset=CRS1&amp;Coords=%5bAIDTYPE%5d.%5b100%5d&amp;ShowOnWeb=true&amp;Lang=en" TargetMode="External"/><Relationship Id="rId182" Type="http://schemas.openxmlformats.org/officeDocument/2006/relationships/hyperlink" Target="http://localhost/OECDStat_Metadata/ShowMetadata.ashx?Dataset=CRS1&amp;Coords=%5bAIDTYPE%5d.%5b100%5d&amp;ShowOnWeb=true&amp;Lang=en" TargetMode="External"/><Relationship Id="rId6" Type="http://schemas.openxmlformats.org/officeDocument/2006/relationships/hyperlink" Target="http://localhost/OECDStat_Metadata/ShowMetadata.ashx?Dataset=CRS1&amp;Coords=%5bAIDTYPE%5d.%5b100%5d&amp;ShowOnWeb=true&amp;Lang=en" TargetMode="External"/><Relationship Id="rId23" Type="http://schemas.openxmlformats.org/officeDocument/2006/relationships/hyperlink" Target="http://localhost/OECDStat_Metadata/ShowMetadata.ashx?Dataset=CRS1&amp;Coords=%5bAIDTYPE%5d.%5b100%5d&amp;ShowOnWeb=true&amp;Lang=en" TargetMode="External"/><Relationship Id="rId119" Type="http://schemas.openxmlformats.org/officeDocument/2006/relationships/hyperlink" Target="http://localhost/OECDStat_Metadata/ShowMetadata.ashx?Dataset=CRS1&amp;Coords=%5bAIDTYPE%5d.%5b100%5d&amp;ShowOnWeb=true&amp;Lang=en" TargetMode="External"/><Relationship Id="rId44" Type="http://schemas.openxmlformats.org/officeDocument/2006/relationships/hyperlink" Target="http://localhost/OECDStat_Metadata/ShowMetadata.ashx?Dataset=CRS1&amp;Coords=%5bAIDTYPE%5d.%5b100%5d&amp;ShowOnWeb=true&amp;Lang=en" TargetMode="External"/><Relationship Id="rId65" Type="http://schemas.openxmlformats.org/officeDocument/2006/relationships/hyperlink" Target="http://localhost/OECDStat_Metadata/ShowMetadata.ashx?Dataset=CRS1&amp;Coords=%5bAIDTYPE%5d.%5b100%5d&amp;ShowOnWeb=true&amp;Lang=en" TargetMode="External"/><Relationship Id="rId86" Type="http://schemas.openxmlformats.org/officeDocument/2006/relationships/hyperlink" Target="http://localhost/OECDStat_Metadata/ShowMetadata.ashx?Dataset=CRS1&amp;Coords=%5bAIDTYPE%5d.%5b100%5d&amp;ShowOnWeb=true&amp;Lang=en" TargetMode="External"/><Relationship Id="rId130" Type="http://schemas.openxmlformats.org/officeDocument/2006/relationships/hyperlink" Target="http://localhost/OECDStat_Metadata/ShowMetadata.ashx?Dataset=CRS1&amp;Coords=%5bAIDTYPE%5d.%5b100%5d&amp;ShowOnWeb=true&amp;Lang=en" TargetMode="External"/><Relationship Id="rId151" Type="http://schemas.openxmlformats.org/officeDocument/2006/relationships/hyperlink" Target="http://localhost/OECDStat_Metadata/ShowMetadata.ashx?Dataset=CRS1&amp;Coords=%5bAIDTYPE%5d.%5b100%5d&amp;ShowOnWeb=true&amp;Lang=en" TargetMode="External"/><Relationship Id="rId172" Type="http://schemas.openxmlformats.org/officeDocument/2006/relationships/hyperlink" Target="http://localhost/OECDStat_Metadata/ShowMetadata.ashx?Dataset=CRS1&amp;Coords=%5bAIDTYPE%5d.%5b100%5d&amp;ShowOnWeb=true&amp;Lang=en" TargetMode="External"/><Relationship Id="rId193" Type="http://schemas.openxmlformats.org/officeDocument/2006/relationships/hyperlink" Target="http://localhost/OECDStat_Metadata/ShowMetadata.ashx?Dataset=CRS1&amp;Coords=%5bAIDTYPE%5d.%5b100%5d&amp;ShowOnWeb=true&amp;Lang=en" TargetMode="External"/><Relationship Id="rId207" Type="http://schemas.openxmlformats.org/officeDocument/2006/relationships/hyperlink" Target="http://localhost/OECDStat_Metadata/ShowMetadata.ashx?Dataset=CRS1&amp;Coords=%5bAIDTYPE%5d.%5b100%5d&amp;ShowOnWeb=true&amp;Lang=en" TargetMode="External"/><Relationship Id="rId13" Type="http://schemas.openxmlformats.org/officeDocument/2006/relationships/hyperlink" Target="http://localhost/OECDStat_Metadata/ShowMetadata.ashx?Dataset=CRS1&amp;Coords=%5bAIDTYPE%5d.%5b100%5d&amp;ShowOnWeb=true&amp;Lang=en" TargetMode="External"/><Relationship Id="rId109" Type="http://schemas.openxmlformats.org/officeDocument/2006/relationships/hyperlink" Target="http://localhost/OECDStat_Metadata/ShowMetadata.ashx?Dataset=CRS1&amp;Coords=%5bAIDTYPE%5d.%5b100%5d&amp;ShowOnWeb=true&amp;Lang=en" TargetMode="External"/><Relationship Id="rId34" Type="http://schemas.openxmlformats.org/officeDocument/2006/relationships/hyperlink" Target="http://localhost/OECDStat_Metadata/ShowMetadata.ashx?Dataset=CRS1&amp;Coords=%5bAIDTYPE%5d.%5b100%5d&amp;ShowOnWeb=true&amp;Lang=en" TargetMode="External"/><Relationship Id="rId55" Type="http://schemas.openxmlformats.org/officeDocument/2006/relationships/hyperlink" Target="http://localhost/OECDStat_Metadata/ShowMetadata.ashx?Dataset=CRS1&amp;Coords=%5bAIDTYPE%5d.%5b100%5d&amp;ShowOnWeb=true&amp;Lang=en" TargetMode="External"/><Relationship Id="rId76" Type="http://schemas.openxmlformats.org/officeDocument/2006/relationships/hyperlink" Target="http://localhost/OECDStat_Metadata/ShowMetadata.ashx?Dataset=CRS1&amp;Coords=%5bAIDTYPE%5d.%5b100%5d&amp;ShowOnWeb=true&amp;Lang=en" TargetMode="External"/><Relationship Id="rId97" Type="http://schemas.openxmlformats.org/officeDocument/2006/relationships/hyperlink" Target="http://localhost/OECDStat_Metadata/ShowMetadata.ashx?Dataset=CRS1&amp;Coords=%5bAIDTYPE%5d.%5b100%5d&amp;ShowOnWeb=true&amp;Lang=en" TargetMode="External"/><Relationship Id="rId120" Type="http://schemas.openxmlformats.org/officeDocument/2006/relationships/hyperlink" Target="http://localhost/OECDStat_Metadata/ShowMetadata.ashx?Dataset=CRS1&amp;Coords=%5bAIDTYPE%5d.%5b100%5d&amp;ShowOnWeb=true&amp;Lang=en" TargetMode="External"/><Relationship Id="rId141" Type="http://schemas.openxmlformats.org/officeDocument/2006/relationships/hyperlink" Target="http://localhost/OECDStat_Metadata/ShowMetadata.ashx?Dataset=CRS1&amp;Coords=%5bAIDTYPE%5d.%5b100%5d&amp;ShowOnWeb=true&amp;Lang=en" TargetMode="External"/><Relationship Id="rId7" Type="http://schemas.openxmlformats.org/officeDocument/2006/relationships/hyperlink" Target="http://localhost/OECDStat_Metadata/ShowMetadata.ashx?Dataset=CRS1&amp;Coords=%5bAIDTYPE%5d.%5b100%5d&amp;ShowOnWeb=true&amp;Lang=en" TargetMode="External"/><Relationship Id="rId162" Type="http://schemas.openxmlformats.org/officeDocument/2006/relationships/hyperlink" Target="http://localhost/OECDStat_Metadata/ShowMetadata.ashx?Dataset=CRS1&amp;Coords=%5bAIDTYPE%5d.%5b100%5d&amp;ShowOnWeb=true&amp;Lang=en" TargetMode="External"/><Relationship Id="rId183" Type="http://schemas.openxmlformats.org/officeDocument/2006/relationships/hyperlink" Target="http://localhost/OECDStat_Metadata/ShowMetadata.ashx?Dataset=CRS1&amp;Coords=%5bAIDTYPE%5d.%5b100%5d&amp;ShowOnWeb=true&amp;Lang=en" TargetMode="External"/><Relationship Id="rId24" Type="http://schemas.openxmlformats.org/officeDocument/2006/relationships/hyperlink" Target="http://localhost/OECDStat_Metadata/ShowMetadata.ashx?Dataset=CRS1&amp;Coords=%5bAIDTYPE%5d.%5b100%5d&amp;ShowOnWeb=true&amp;Lang=en" TargetMode="External"/><Relationship Id="rId45" Type="http://schemas.openxmlformats.org/officeDocument/2006/relationships/hyperlink" Target="http://localhost/OECDStat_Metadata/ShowMetadata.ashx?Dataset=CRS1&amp;Coords=%5bAIDTYPE%5d.%5b100%5d&amp;ShowOnWeb=true&amp;Lang=en" TargetMode="External"/><Relationship Id="rId66" Type="http://schemas.openxmlformats.org/officeDocument/2006/relationships/hyperlink" Target="http://localhost/OECDStat_Metadata/ShowMetadata.ashx?Dataset=CRS1&amp;Coords=%5bAIDTYPE%5d.%5b100%5d&amp;ShowOnWeb=true&amp;Lang=en" TargetMode="External"/><Relationship Id="rId87" Type="http://schemas.openxmlformats.org/officeDocument/2006/relationships/hyperlink" Target="http://localhost/OECDStat_Metadata/ShowMetadata.ashx?Dataset=CRS1&amp;Coords=%5bAIDTYPE%5d.%5b100%5d&amp;ShowOnWeb=true&amp;Lang=en" TargetMode="External"/><Relationship Id="rId110" Type="http://schemas.openxmlformats.org/officeDocument/2006/relationships/hyperlink" Target="http://localhost/OECDStat_Metadata/ShowMetadata.ashx?Dataset=CRS1&amp;Coords=%5bAIDTYPE%5d.%5b100%5d&amp;ShowOnWeb=true&amp;Lang=en" TargetMode="External"/><Relationship Id="rId131" Type="http://schemas.openxmlformats.org/officeDocument/2006/relationships/hyperlink" Target="http://localhost/OECDStat_Metadata/ShowMetadata.ashx?Dataset=CRS1&amp;Coords=%5bAIDTYPE%5d.%5b100%5d&amp;ShowOnWeb=true&amp;Lang=en" TargetMode="External"/><Relationship Id="rId61" Type="http://schemas.openxmlformats.org/officeDocument/2006/relationships/hyperlink" Target="http://localhost/OECDStat_Metadata/ShowMetadata.ashx?Dataset=CRS1&amp;Coords=%5bAIDTYPE%5d.%5b100%5d&amp;ShowOnWeb=true&amp;Lang=en" TargetMode="External"/><Relationship Id="rId82" Type="http://schemas.openxmlformats.org/officeDocument/2006/relationships/hyperlink" Target="http://localhost/OECDStat_Metadata/ShowMetadata.ashx?Dataset=CRS1&amp;Coords=%5bAIDTYPE%5d.%5b100%5d&amp;ShowOnWeb=true&amp;Lang=en" TargetMode="External"/><Relationship Id="rId152" Type="http://schemas.openxmlformats.org/officeDocument/2006/relationships/hyperlink" Target="http://localhost/OECDStat_Metadata/ShowMetadata.ashx?Dataset=CRS1&amp;Coords=%5bAIDTYPE%5d.%5b100%5d&amp;ShowOnWeb=true&amp;Lang=en" TargetMode="External"/><Relationship Id="rId173" Type="http://schemas.openxmlformats.org/officeDocument/2006/relationships/hyperlink" Target="http://localhost/OECDStat_Metadata/ShowMetadata.ashx?Dataset=CRS1&amp;Coords=%5bAIDTYPE%5d.%5b100%5d&amp;ShowOnWeb=true&amp;Lang=en" TargetMode="External"/><Relationship Id="rId194" Type="http://schemas.openxmlformats.org/officeDocument/2006/relationships/hyperlink" Target="http://localhost/OECDStat_Metadata/ShowMetadata.ashx?Dataset=CRS1&amp;Coords=%5bAIDTYPE%5d.%5b100%5d&amp;ShowOnWeb=true&amp;Lang=en" TargetMode="External"/><Relationship Id="rId199" Type="http://schemas.openxmlformats.org/officeDocument/2006/relationships/hyperlink" Target="http://localhost/OECDStat_Metadata/ShowMetadata.ashx?Dataset=CRS1&amp;Coords=%5bAIDTYPE%5d.%5b100%5d&amp;ShowOnWeb=true&amp;Lang=en" TargetMode="External"/><Relationship Id="rId203" Type="http://schemas.openxmlformats.org/officeDocument/2006/relationships/hyperlink" Target="http://localhost/OECDStat_Metadata/ShowMetadata.ashx?Dataset=CRS1&amp;Coords=%5bAIDTYPE%5d.%5b100%5d&amp;ShowOnWeb=true&amp;Lang=en" TargetMode="External"/><Relationship Id="rId208" Type="http://schemas.openxmlformats.org/officeDocument/2006/relationships/hyperlink" Target="http://localhost/OECDStat_Metadata/ShowMetadata.ashx?Dataset=CRS1&amp;Coords=%5bAIDTYPE%5d.%5b100%5d&amp;ShowOnWeb=true&amp;Lang=en" TargetMode="External"/><Relationship Id="rId19" Type="http://schemas.openxmlformats.org/officeDocument/2006/relationships/hyperlink" Target="http://localhost/OECDStat_Metadata/ShowMetadata.ashx?Dataset=CRS1&amp;Coords=%5bAIDTYPE%5d.%5b100%5d&amp;ShowOnWeb=true&amp;Lang=en" TargetMode="External"/><Relationship Id="rId14" Type="http://schemas.openxmlformats.org/officeDocument/2006/relationships/hyperlink" Target="http://localhost/OECDStat_Metadata/ShowMetadata.ashx?Dataset=CRS1&amp;Coords=%5bAIDTYPE%5d.%5b100%5d&amp;ShowOnWeb=true&amp;Lang=en" TargetMode="External"/><Relationship Id="rId30" Type="http://schemas.openxmlformats.org/officeDocument/2006/relationships/hyperlink" Target="http://localhost/OECDStat_Metadata/ShowMetadata.ashx?Dataset=CRS1&amp;Coords=%5bAIDTYPE%5d.%5b100%5d&amp;ShowOnWeb=true&amp;Lang=en" TargetMode="External"/><Relationship Id="rId35" Type="http://schemas.openxmlformats.org/officeDocument/2006/relationships/hyperlink" Target="http://localhost/OECDStat_Metadata/ShowMetadata.ashx?Dataset=CRS1&amp;Coords=%5bAIDTYPE%5d.%5b100%5d&amp;ShowOnWeb=true&amp;Lang=en" TargetMode="External"/><Relationship Id="rId56" Type="http://schemas.openxmlformats.org/officeDocument/2006/relationships/hyperlink" Target="http://localhost/OECDStat_Metadata/ShowMetadata.ashx?Dataset=CRS1&amp;Coords=%5bAIDTYPE%5d.%5b100%5d&amp;ShowOnWeb=true&amp;Lang=en" TargetMode="External"/><Relationship Id="rId77" Type="http://schemas.openxmlformats.org/officeDocument/2006/relationships/hyperlink" Target="http://localhost/OECDStat_Metadata/ShowMetadata.ashx?Dataset=CRS1&amp;Coords=%5bAIDTYPE%5d.%5b100%5d&amp;ShowOnWeb=true&amp;Lang=en" TargetMode="External"/><Relationship Id="rId100" Type="http://schemas.openxmlformats.org/officeDocument/2006/relationships/hyperlink" Target="http://localhost/OECDStat_Metadata/ShowMetadata.ashx?Dataset=CRS1&amp;Coords=%5bAIDTYPE%5d.%5b100%5d&amp;ShowOnWeb=true&amp;Lang=en" TargetMode="External"/><Relationship Id="rId105" Type="http://schemas.openxmlformats.org/officeDocument/2006/relationships/hyperlink" Target="http://localhost/OECDStat_Metadata/ShowMetadata.ashx?Dataset=CRS1&amp;Coords=%5bAIDTYPE%5d.%5b100%5d&amp;ShowOnWeb=true&amp;Lang=en" TargetMode="External"/><Relationship Id="rId126" Type="http://schemas.openxmlformats.org/officeDocument/2006/relationships/hyperlink" Target="http://localhost/OECDStat_Metadata/ShowMetadata.ashx?Dataset=CRS1&amp;Coords=%5bAIDTYPE%5d.%5b100%5d&amp;ShowOnWeb=true&amp;Lang=en" TargetMode="External"/><Relationship Id="rId147" Type="http://schemas.openxmlformats.org/officeDocument/2006/relationships/hyperlink" Target="http://localhost/OECDStat_Metadata/ShowMetadata.ashx?Dataset=CRS1&amp;Coords=%5bAIDTYPE%5d.%5b100%5d&amp;ShowOnWeb=true&amp;Lang=en" TargetMode="External"/><Relationship Id="rId168" Type="http://schemas.openxmlformats.org/officeDocument/2006/relationships/hyperlink" Target="http://localhost/OECDStat_Metadata/ShowMetadata.ashx?Dataset=CRS1&amp;Coords=%5bAIDTYPE%5d.%5b100%5d&amp;ShowOnWeb=true&amp;Lang=en" TargetMode="External"/><Relationship Id="rId8" Type="http://schemas.openxmlformats.org/officeDocument/2006/relationships/hyperlink" Target="http://localhost/OECDStat_Metadata/ShowMetadata.ashx?Dataset=CRS1&amp;Coords=%5bAIDTYPE%5d.%5b100%5d&amp;ShowOnWeb=true&amp;Lang=en" TargetMode="External"/><Relationship Id="rId51" Type="http://schemas.openxmlformats.org/officeDocument/2006/relationships/hyperlink" Target="http://localhost/OECDStat_Metadata/ShowMetadata.ashx?Dataset=CRS1&amp;Coords=%5bAIDTYPE%5d.%5b100%5d&amp;ShowOnWeb=true&amp;Lang=en" TargetMode="External"/><Relationship Id="rId72" Type="http://schemas.openxmlformats.org/officeDocument/2006/relationships/hyperlink" Target="http://localhost/OECDStat_Metadata/ShowMetadata.ashx?Dataset=CRS1&amp;Coords=%5bAIDTYPE%5d.%5b100%5d&amp;ShowOnWeb=true&amp;Lang=en" TargetMode="External"/><Relationship Id="rId93" Type="http://schemas.openxmlformats.org/officeDocument/2006/relationships/hyperlink" Target="http://localhost/OECDStat_Metadata/ShowMetadata.ashx?Dataset=CRS1&amp;Coords=%5bAIDTYPE%5d.%5b100%5d&amp;ShowOnWeb=true&amp;Lang=en" TargetMode="External"/><Relationship Id="rId98" Type="http://schemas.openxmlformats.org/officeDocument/2006/relationships/hyperlink" Target="http://localhost/OECDStat_Metadata/ShowMetadata.ashx?Dataset=CRS1&amp;Coords=%5bAIDTYPE%5d.%5b100%5d&amp;ShowOnWeb=true&amp;Lang=en" TargetMode="External"/><Relationship Id="rId121" Type="http://schemas.openxmlformats.org/officeDocument/2006/relationships/hyperlink" Target="http://localhost/OECDStat_Metadata/ShowMetadata.ashx?Dataset=CRS1&amp;Coords=%5bAIDTYPE%5d.%5b100%5d&amp;ShowOnWeb=true&amp;Lang=en" TargetMode="External"/><Relationship Id="rId142" Type="http://schemas.openxmlformats.org/officeDocument/2006/relationships/hyperlink" Target="http://localhost/OECDStat_Metadata/ShowMetadata.ashx?Dataset=CRS1&amp;Coords=%5bAIDTYPE%5d.%5b100%5d&amp;ShowOnWeb=true&amp;Lang=en" TargetMode="External"/><Relationship Id="rId163" Type="http://schemas.openxmlformats.org/officeDocument/2006/relationships/hyperlink" Target="http://localhost/OECDStat_Metadata/ShowMetadata.ashx?Dataset=CRS1&amp;Coords=%5bAIDTYPE%5d.%5b100%5d&amp;ShowOnWeb=true&amp;Lang=en" TargetMode="External"/><Relationship Id="rId184" Type="http://schemas.openxmlformats.org/officeDocument/2006/relationships/hyperlink" Target="http://localhost/OECDStat_Metadata/ShowMetadata.ashx?Dataset=CRS1&amp;Coords=%5bAIDTYPE%5d.%5b100%5d&amp;ShowOnWeb=true&amp;Lang=en" TargetMode="External"/><Relationship Id="rId189" Type="http://schemas.openxmlformats.org/officeDocument/2006/relationships/hyperlink" Target="http://localhost/OECDStat_Metadata/ShowMetadata.ashx?Dataset=CRS1&amp;Coords=%5bAIDTYPE%5d.%5b100%5d&amp;ShowOnWeb=true&amp;Lang=en" TargetMode="External"/><Relationship Id="rId3" Type="http://schemas.openxmlformats.org/officeDocument/2006/relationships/hyperlink" Target="http://localhost/OECDStat_Metadata/ShowMetadata.ashx?Dataset=CRS1&amp;Coords=%5bFLOWTYPE%5d.%5b112%5d&amp;ShowOnWeb=true&amp;Lang=en" TargetMode="External"/><Relationship Id="rId25" Type="http://schemas.openxmlformats.org/officeDocument/2006/relationships/hyperlink" Target="http://localhost/OECDStat_Metadata/ShowMetadata.ashx?Dataset=CRS1&amp;Coords=%5bAIDTYPE%5d.%5b100%5d&amp;ShowOnWeb=true&amp;Lang=en" TargetMode="External"/><Relationship Id="rId46" Type="http://schemas.openxmlformats.org/officeDocument/2006/relationships/hyperlink" Target="http://localhost/OECDStat_Metadata/ShowMetadata.ashx?Dataset=CRS1&amp;Coords=%5bAIDTYPE%5d.%5b100%5d&amp;ShowOnWeb=true&amp;Lang=en" TargetMode="External"/><Relationship Id="rId67" Type="http://schemas.openxmlformats.org/officeDocument/2006/relationships/hyperlink" Target="http://localhost/OECDStat_Metadata/ShowMetadata.ashx?Dataset=CRS1&amp;Coords=%5bAIDTYPE%5d.%5b100%5d&amp;ShowOnWeb=true&amp;Lang=en" TargetMode="External"/><Relationship Id="rId116" Type="http://schemas.openxmlformats.org/officeDocument/2006/relationships/hyperlink" Target="http://localhost/OECDStat_Metadata/ShowMetadata.ashx?Dataset=CRS1&amp;Coords=%5bAIDTYPE%5d.%5b100%5d&amp;ShowOnWeb=true&amp;Lang=en" TargetMode="External"/><Relationship Id="rId137" Type="http://schemas.openxmlformats.org/officeDocument/2006/relationships/hyperlink" Target="http://localhost/OECDStat_Metadata/ShowMetadata.ashx?Dataset=CRS1&amp;Coords=%5bAIDTYPE%5d.%5b100%5d&amp;ShowOnWeb=true&amp;Lang=en" TargetMode="External"/><Relationship Id="rId158" Type="http://schemas.openxmlformats.org/officeDocument/2006/relationships/hyperlink" Target="http://localhost/OECDStat_Metadata/ShowMetadata.ashx?Dataset=CRS1&amp;Coords=%5bAIDTYPE%5d.%5b100%5d&amp;ShowOnWeb=true&amp;Lang=en" TargetMode="External"/><Relationship Id="rId20" Type="http://schemas.openxmlformats.org/officeDocument/2006/relationships/hyperlink" Target="http://localhost/OECDStat_Metadata/ShowMetadata.ashx?Dataset=CRS1&amp;Coords=%5bAIDTYPE%5d.%5b100%5d&amp;ShowOnWeb=true&amp;Lang=en" TargetMode="External"/><Relationship Id="rId41" Type="http://schemas.openxmlformats.org/officeDocument/2006/relationships/hyperlink" Target="http://localhost/OECDStat_Metadata/ShowMetadata.ashx?Dataset=CRS1&amp;Coords=%5bAIDTYPE%5d.%5b100%5d&amp;ShowOnWeb=true&amp;Lang=en" TargetMode="External"/><Relationship Id="rId62" Type="http://schemas.openxmlformats.org/officeDocument/2006/relationships/hyperlink" Target="http://localhost/OECDStat_Metadata/ShowMetadata.ashx?Dataset=CRS1&amp;Coords=%5bAIDTYPE%5d.%5b100%5d&amp;ShowOnWeb=true&amp;Lang=en" TargetMode="External"/><Relationship Id="rId83" Type="http://schemas.openxmlformats.org/officeDocument/2006/relationships/hyperlink" Target="http://localhost/OECDStat_Metadata/ShowMetadata.ashx?Dataset=CRS1&amp;Coords=%5bAIDTYPE%5d.%5b100%5d&amp;ShowOnWeb=true&amp;Lang=en" TargetMode="External"/><Relationship Id="rId88" Type="http://schemas.openxmlformats.org/officeDocument/2006/relationships/hyperlink" Target="http://localhost/OECDStat_Metadata/ShowMetadata.ashx?Dataset=CRS1&amp;Coords=%5bAIDTYPE%5d.%5b100%5d&amp;ShowOnWeb=true&amp;Lang=en" TargetMode="External"/><Relationship Id="rId111" Type="http://schemas.openxmlformats.org/officeDocument/2006/relationships/hyperlink" Target="http://localhost/OECDStat_Metadata/ShowMetadata.ashx?Dataset=CRS1&amp;Coords=%5bAIDTYPE%5d.%5b100%5d&amp;ShowOnWeb=true&amp;Lang=en" TargetMode="External"/><Relationship Id="rId132" Type="http://schemas.openxmlformats.org/officeDocument/2006/relationships/hyperlink" Target="http://localhost/OECDStat_Metadata/ShowMetadata.ashx?Dataset=CRS1&amp;Coords=%5bAIDTYPE%5d.%5b100%5d&amp;ShowOnWeb=true&amp;Lang=en" TargetMode="External"/><Relationship Id="rId153" Type="http://schemas.openxmlformats.org/officeDocument/2006/relationships/hyperlink" Target="http://localhost/OECDStat_Metadata/ShowMetadata.ashx?Dataset=CRS1&amp;Coords=%5bAIDTYPE%5d.%5b100%5d&amp;ShowOnWeb=true&amp;Lang=en" TargetMode="External"/><Relationship Id="rId174" Type="http://schemas.openxmlformats.org/officeDocument/2006/relationships/hyperlink" Target="http://localhost/OECDStat_Metadata/ShowMetadata.ashx?Dataset=CRS1&amp;Coords=%5bAIDTYPE%5d.%5b100%5d&amp;ShowOnWeb=true&amp;Lang=en" TargetMode="External"/><Relationship Id="rId179" Type="http://schemas.openxmlformats.org/officeDocument/2006/relationships/hyperlink" Target="http://localhost/OECDStat_Metadata/ShowMetadata.ashx?Dataset=CRS1&amp;Coords=%5bAIDTYPE%5d.%5b100%5d&amp;ShowOnWeb=true&amp;Lang=en" TargetMode="External"/><Relationship Id="rId195" Type="http://schemas.openxmlformats.org/officeDocument/2006/relationships/hyperlink" Target="http://localhost/OECDStat_Metadata/ShowMetadata.ashx?Dataset=CRS1&amp;Coords=%5bAIDTYPE%5d.%5b100%5d&amp;ShowOnWeb=true&amp;Lang=en" TargetMode="External"/><Relationship Id="rId209" Type="http://schemas.openxmlformats.org/officeDocument/2006/relationships/hyperlink" Target="http://localhost/OECDStat_Metadata/ShowMetadata.ashx?Dataset=CRS1&amp;Coords=%5bAIDTYPE%5d.%5b100%5d&amp;ShowOnWeb=true&amp;Lang=en" TargetMode="External"/><Relationship Id="rId190" Type="http://schemas.openxmlformats.org/officeDocument/2006/relationships/hyperlink" Target="http://localhost/OECDStat_Metadata/ShowMetadata.ashx?Dataset=CRS1&amp;Coords=%5bAIDTYPE%5d.%5b100%5d&amp;ShowOnWeb=true&amp;Lang=en" TargetMode="External"/><Relationship Id="rId204" Type="http://schemas.openxmlformats.org/officeDocument/2006/relationships/hyperlink" Target="http://localhost/OECDStat_Metadata/ShowMetadata.ashx?Dataset=CRS1&amp;Coords=%5bAIDTYPE%5d.%5b100%5d&amp;ShowOnWeb=true&amp;Lang=en" TargetMode="External"/><Relationship Id="rId15" Type="http://schemas.openxmlformats.org/officeDocument/2006/relationships/hyperlink" Target="http://localhost/OECDStat_Metadata/ShowMetadata.ashx?Dataset=CRS1&amp;Coords=%5bAIDTYPE%5d.%5b100%5d&amp;ShowOnWeb=true&amp;Lang=en" TargetMode="External"/><Relationship Id="rId36" Type="http://schemas.openxmlformats.org/officeDocument/2006/relationships/hyperlink" Target="http://localhost/OECDStat_Metadata/ShowMetadata.ashx?Dataset=CRS1&amp;Coords=%5bAIDTYPE%5d.%5b100%5d&amp;ShowOnWeb=true&amp;Lang=en" TargetMode="External"/><Relationship Id="rId57" Type="http://schemas.openxmlformats.org/officeDocument/2006/relationships/hyperlink" Target="http://localhost/OECDStat_Metadata/ShowMetadata.ashx?Dataset=CRS1&amp;Coords=%5bAIDTYPE%5d.%5b100%5d&amp;ShowOnWeb=true&amp;Lang=en" TargetMode="External"/><Relationship Id="rId106" Type="http://schemas.openxmlformats.org/officeDocument/2006/relationships/hyperlink" Target="http://localhost/OECDStat_Metadata/ShowMetadata.ashx?Dataset=CRS1&amp;Coords=%5bAIDTYPE%5d.%5b100%5d&amp;ShowOnWeb=true&amp;Lang=en" TargetMode="External"/><Relationship Id="rId127" Type="http://schemas.openxmlformats.org/officeDocument/2006/relationships/hyperlink" Target="http://localhost/OECDStat_Metadata/ShowMetadata.ashx?Dataset=CRS1&amp;Coords=%5bAIDTYPE%5d.%5b100%5d&amp;ShowOnWeb=true&amp;Lang=en" TargetMode="External"/><Relationship Id="rId10" Type="http://schemas.openxmlformats.org/officeDocument/2006/relationships/hyperlink" Target="http://localhost/OECDStat_Metadata/ShowMetadata.ashx?Dataset=CRS1&amp;Coords=%5bAIDTYPE%5d.%5b100%5d&amp;ShowOnWeb=true&amp;Lang=en" TargetMode="External"/><Relationship Id="rId31" Type="http://schemas.openxmlformats.org/officeDocument/2006/relationships/hyperlink" Target="http://localhost/OECDStat_Metadata/ShowMetadata.ashx?Dataset=CRS1&amp;Coords=%5bAIDTYPE%5d.%5b100%5d&amp;ShowOnWeb=true&amp;Lang=en" TargetMode="External"/><Relationship Id="rId52" Type="http://schemas.openxmlformats.org/officeDocument/2006/relationships/hyperlink" Target="http://localhost/OECDStat_Metadata/ShowMetadata.ashx?Dataset=CRS1&amp;Coords=%5bAIDTYPE%5d.%5b100%5d&amp;ShowOnWeb=true&amp;Lang=en" TargetMode="External"/><Relationship Id="rId73" Type="http://schemas.openxmlformats.org/officeDocument/2006/relationships/hyperlink" Target="http://localhost/OECDStat_Metadata/ShowMetadata.ashx?Dataset=CRS1&amp;Coords=%5bAIDTYPE%5d.%5b100%5d&amp;ShowOnWeb=true&amp;Lang=en" TargetMode="External"/><Relationship Id="rId78" Type="http://schemas.openxmlformats.org/officeDocument/2006/relationships/hyperlink" Target="http://localhost/OECDStat_Metadata/ShowMetadata.ashx?Dataset=CRS1&amp;Coords=%5bAIDTYPE%5d.%5b100%5d&amp;ShowOnWeb=true&amp;Lang=en" TargetMode="External"/><Relationship Id="rId94" Type="http://schemas.openxmlformats.org/officeDocument/2006/relationships/hyperlink" Target="http://localhost/OECDStat_Metadata/ShowMetadata.ashx?Dataset=CRS1&amp;Coords=%5bAIDTYPE%5d.%5b100%5d&amp;ShowOnWeb=true&amp;Lang=en" TargetMode="External"/><Relationship Id="rId99" Type="http://schemas.openxmlformats.org/officeDocument/2006/relationships/hyperlink" Target="http://localhost/OECDStat_Metadata/ShowMetadata.ashx?Dataset=CRS1&amp;Coords=%5bAIDTYPE%5d.%5b100%5d&amp;ShowOnWeb=true&amp;Lang=en" TargetMode="External"/><Relationship Id="rId101" Type="http://schemas.openxmlformats.org/officeDocument/2006/relationships/hyperlink" Target="http://localhost/OECDStat_Metadata/ShowMetadata.ashx?Dataset=CRS1&amp;Coords=%5bAIDTYPE%5d.%5b100%5d&amp;ShowOnWeb=true&amp;Lang=en" TargetMode="External"/><Relationship Id="rId122" Type="http://schemas.openxmlformats.org/officeDocument/2006/relationships/hyperlink" Target="http://localhost/OECDStat_Metadata/ShowMetadata.ashx?Dataset=CRS1&amp;Coords=%5bAIDTYPE%5d.%5b100%5d&amp;ShowOnWeb=true&amp;Lang=en" TargetMode="External"/><Relationship Id="rId143" Type="http://schemas.openxmlformats.org/officeDocument/2006/relationships/hyperlink" Target="http://localhost/OECDStat_Metadata/ShowMetadata.ashx?Dataset=CRS1&amp;Coords=%5bAIDTYPE%5d.%5b100%5d&amp;ShowOnWeb=true&amp;Lang=en" TargetMode="External"/><Relationship Id="rId148" Type="http://schemas.openxmlformats.org/officeDocument/2006/relationships/hyperlink" Target="http://localhost/OECDStat_Metadata/ShowMetadata.ashx?Dataset=CRS1&amp;Coords=%5bAIDTYPE%5d.%5b100%5d&amp;ShowOnWeb=true&amp;Lang=en" TargetMode="External"/><Relationship Id="rId164" Type="http://schemas.openxmlformats.org/officeDocument/2006/relationships/hyperlink" Target="http://localhost/OECDStat_Metadata/ShowMetadata.ashx?Dataset=CRS1&amp;Coords=%5bAIDTYPE%5d.%5b100%5d&amp;ShowOnWeb=true&amp;Lang=en" TargetMode="External"/><Relationship Id="rId169" Type="http://schemas.openxmlformats.org/officeDocument/2006/relationships/hyperlink" Target="http://localhost/OECDStat_Metadata/ShowMetadata.ashx?Dataset=CRS1&amp;Coords=%5bAIDTYPE%5d.%5b100%5d&amp;ShowOnWeb=true&amp;Lang=en" TargetMode="External"/><Relationship Id="rId185" Type="http://schemas.openxmlformats.org/officeDocument/2006/relationships/hyperlink" Target="http://localhost/OECDStat_Metadata/ShowMetadata.ashx?Dataset=CRS1&amp;Coords=%5bAIDTYPE%5d.%5b100%5d&amp;ShowOnWeb=true&amp;Lang=en" TargetMode="External"/><Relationship Id="rId4" Type="http://schemas.openxmlformats.org/officeDocument/2006/relationships/hyperlink" Target="http://localhost/OECDStat_Metadata/ShowMetadata.ashx?Dataset=CRS1&amp;Coords=%5bAIDTYPE%5d.%5b100%5d&amp;ShowOnWeb=true&amp;Lang=en" TargetMode="External"/><Relationship Id="rId9" Type="http://schemas.openxmlformats.org/officeDocument/2006/relationships/hyperlink" Target="http://localhost/OECDStat_Metadata/ShowMetadata.ashx?Dataset=CRS1&amp;Coords=%5bAIDTYPE%5d.%5b100%5d&amp;ShowOnWeb=true&amp;Lang=en" TargetMode="External"/><Relationship Id="rId180" Type="http://schemas.openxmlformats.org/officeDocument/2006/relationships/hyperlink" Target="http://localhost/OECDStat_Metadata/ShowMetadata.ashx?Dataset=CRS1&amp;Coords=%5bAIDTYPE%5d.%5b100%5d&amp;ShowOnWeb=true&amp;Lang=en" TargetMode="External"/><Relationship Id="rId210" Type="http://schemas.openxmlformats.org/officeDocument/2006/relationships/hyperlink" Target="http://localhost/OECDStat_Metadata/ShowMetadata.ashx?Dataset=CRS1&amp;Coords=%5bAIDTYPE%5d.%5b100%5d&amp;ShowOnWeb=true&amp;Lang=en" TargetMode="External"/><Relationship Id="rId26" Type="http://schemas.openxmlformats.org/officeDocument/2006/relationships/hyperlink" Target="http://localhost/OECDStat_Metadata/ShowMetadata.ashx?Dataset=CRS1&amp;Coords=%5bAIDTYPE%5d.%5b100%5d&amp;ShowOnWeb=true&amp;Lang=en" TargetMode="External"/><Relationship Id="rId47" Type="http://schemas.openxmlformats.org/officeDocument/2006/relationships/hyperlink" Target="http://localhost/OECDStat_Metadata/ShowMetadata.ashx?Dataset=CRS1&amp;Coords=%5bAIDTYPE%5d.%5b100%5d&amp;ShowOnWeb=true&amp;Lang=en" TargetMode="External"/><Relationship Id="rId68" Type="http://schemas.openxmlformats.org/officeDocument/2006/relationships/hyperlink" Target="http://localhost/OECDStat_Metadata/ShowMetadata.ashx?Dataset=CRS1&amp;Coords=%5bAIDTYPE%5d.%5b100%5d&amp;ShowOnWeb=true&amp;Lang=en" TargetMode="External"/><Relationship Id="rId89" Type="http://schemas.openxmlformats.org/officeDocument/2006/relationships/hyperlink" Target="http://localhost/OECDStat_Metadata/ShowMetadata.ashx?Dataset=CRS1&amp;Coords=%5bAIDTYPE%5d.%5b100%5d&amp;ShowOnWeb=true&amp;Lang=en" TargetMode="External"/><Relationship Id="rId112" Type="http://schemas.openxmlformats.org/officeDocument/2006/relationships/hyperlink" Target="http://localhost/OECDStat_Metadata/ShowMetadata.ashx?Dataset=CRS1&amp;Coords=%5bAIDTYPE%5d.%5b100%5d&amp;ShowOnWeb=true&amp;Lang=en" TargetMode="External"/><Relationship Id="rId133" Type="http://schemas.openxmlformats.org/officeDocument/2006/relationships/hyperlink" Target="http://localhost/OECDStat_Metadata/ShowMetadata.ashx?Dataset=CRS1&amp;Coords=%5bAIDTYPE%5d.%5b100%5d&amp;ShowOnWeb=true&amp;Lang=en" TargetMode="External"/><Relationship Id="rId154" Type="http://schemas.openxmlformats.org/officeDocument/2006/relationships/hyperlink" Target="http://localhost/OECDStat_Metadata/ShowMetadata.ashx?Dataset=CRS1&amp;Coords=%5bAIDTYPE%5d.%5b100%5d&amp;ShowOnWeb=true&amp;Lang=en" TargetMode="External"/><Relationship Id="rId175" Type="http://schemas.openxmlformats.org/officeDocument/2006/relationships/hyperlink" Target="http://localhost/OECDStat_Metadata/ShowMetadata.ashx?Dataset=CRS1&amp;Coords=%5bAIDTYPE%5d.%5b100%5d&amp;ShowOnWeb=true&amp;Lang=en" TargetMode="External"/><Relationship Id="rId196" Type="http://schemas.openxmlformats.org/officeDocument/2006/relationships/hyperlink" Target="http://localhost/OECDStat_Metadata/ShowMetadata.ashx?Dataset=CRS1&amp;Coords=%5bAIDTYPE%5d.%5b100%5d&amp;ShowOnWeb=true&amp;Lang=en" TargetMode="External"/><Relationship Id="rId200" Type="http://schemas.openxmlformats.org/officeDocument/2006/relationships/hyperlink" Target="http://localhost/OECDStat_Metadata/ShowMetadata.ashx?Dataset=CRS1&amp;Coords=%5bAIDTYPE%5d.%5b100%5d&amp;ShowOnWeb=true&amp;Lang=en" TargetMode="External"/><Relationship Id="rId16" Type="http://schemas.openxmlformats.org/officeDocument/2006/relationships/hyperlink" Target="http://localhost/OECDStat_Metadata/ShowMetadata.ashx?Dataset=CRS1&amp;Coords=%5bAIDTYPE%5d.%5b100%5d&amp;ShowOnWeb=true&amp;Lang=en" TargetMode="External"/><Relationship Id="rId37" Type="http://schemas.openxmlformats.org/officeDocument/2006/relationships/hyperlink" Target="http://localhost/OECDStat_Metadata/ShowMetadata.ashx?Dataset=CRS1&amp;Coords=%5bAIDTYPE%5d.%5b100%5d&amp;ShowOnWeb=true&amp;Lang=en" TargetMode="External"/><Relationship Id="rId58" Type="http://schemas.openxmlformats.org/officeDocument/2006/relationships/hyperlink" Target="http://localhost/OECDStat_Metadata/ShowMetadata.ashx?Dataset=CRS1&amp;Coords=%5bAIDTYPE%5d.%5b100%5d&amp;ShowOnWeb=true&amp;Lang=en" TargetMode="External"/><Relationship Id="rId79" Type="http://schemas.openxmlformats.org/officeDocument/2006/relationships/hyperlink" Target="http://localhost/OECDStat_Metadata/ShowMetadata.ashx?Dataset=CRS1&amp;Coords=%5bAIDTYPE%5d.%5b100%5d&amp;ShowOnWeb=true&amp;Lang=en" TargetMode="External"/><Relationship Id="rId102" Type="http://schemas.openxmlformats.org/officeDocument/2006/relationships/hyperlink" Target="http://localhost/OECDStat_Metadata/ShowMetadata.ashx?Dataset=CRS1&amp;Coords=%5bAIDTYPE%5d.%5b100%5d&amp;ShowOnWeb=true&amp;Lang=en" TargetMode="External"/><Relationship Id="rId123" Type="http://schemas.openxmlformats.org/officeDocument/2006/relationships/hyperlink" Target="http://localhost/OECDStat_Metadata/ShowMetadata.ashx?Dataset=CRS1&amp;Coords=%5bAIDTYPE%5d.%5b100%5d&amp;ShowOnWeb=true&amp;Lang=en" TargetMode="External"/><Relationship Id="rId144" Type="http://schemas.openxmlformats.org/officeDocument/2006/relationships/hyperlink" Target="http://localhost/OECDStat_Metadata/ShowMetadata.ashx?Dataset=CRS1&amp;Coords=%5bAIDTYPE%5d.%5b100%5d&amp;ShowOnWeb=true&amp;Lang=en" TargetMode="External"/><Relationship Id="rId90" Type="http://schemas.openxmlformats.org/officeDocument/2006/relationships/hyperlink" Target="http://localhost/OECDStat_Metadata/ShowMetadata.ashx?Dataset=CRS1&amp;Coords=%5bAIDTYPE%5d.%5b100%5d&amp;ShowOnWeb=true&amp;Lang=en" TargetMode="External"/><Relationship Id="rId165" Type="http://schemas.openxmlformats.org/officeDocument/2006/relationships/hyperlink" Target="http://localhost/OECDStat_Metadata/ShowMetadata.ashx?Dataset=CRS1&amp;Coords=%5bAIDTYPE%5d.%5b100%5d&amp;ShowOnWeb=true&amp;Lang=en" TargetMode="External"/><Relationship Id="rId186" Type="http://schemas.openxmlformats.org/officeDocument/2006/relationships/hyperlink" Target="http://localhost/OECDStat_Metadata/ShowMetadata.ashx?Dataset=CRS1&amp;Coords=%5bAIDTYPE%5d.%5b100%5d&amp;ShowOnWeb=true&amp;Lang=en" TargetMode="External"/><Relationship Id="rId211" Type="http://schemas.openxmlformats.org/officeDocument/2006/relationships/hyperlink" Target="http://localhost/OECDStat_Metadata/ShowMetadata.ashx?Dataset=CRS1&amp;Coords=%5bAIDTYPE%5d.%5b100%5d&amp;ShowOnWeb=true&amp;Lang=en" TargetMode="External"/><Relationship Id="rId27" Type="http://schemas.openxmlformats.org/officeDocument/2006/relationships/hyperlink" Target="http://localhost/OECDStat_Metadata/ShowMetadata.ashx?Dataset=CRS1&amp;Coords=%5bAIDTYPE%5d.%5b100%5d&amp;ShowOnWeb=true&amp;Lang=en" TargetMode="External"/><Relationship Id="rId48" Type="http://schemas.openxmlformats.org/officeDocument/2006/relationships/hyperlink" Target="http://localhost/OECDStat_Metadata/ShowMetadata.ashx?Dataset=CRS1&amp;Coords=%5bAIDTYPE%5d.%5b100%5d&amp;ShowOnWeb=true&amp;Lang=en" TargetMode="External"/><Relationship Id="rId69" Type="http://schemas.openxmlformats.org/officeDocument/2006/relationships/hyperlink" Target="http://localhost/OECDStat_Metadata/ShowMetadata.ashx?Dataset=CRS1&amp;Coords=%5bAIDTYPE%5d.%5b100%5d&amp;ShowOnWeb=true&amp;Lang=en" TargetMode="External"/><Relationship Id="rId113" Type="http://schemas.openxmlformats.org/officeDocument/2006/relationships/hyperlink" Target="http://localhost/OECDStat_Metadata/ShowMetadata.ashx?Dataset=CRS1&amp;Coords=%5bAIDTYPE%5d.%5b100%5d&amp;ShowOnWeb=true&amp;Lang=en" TargetMode="External"/><Relationship Id="rId134" Type="http://schemas.openxmlformats.org/officeDocument/2006/relationships/hyperlink" Target="http://localhost/OECDStat_Metadata/ShowMetadata.ashx?Dataset=CRS1&amp;Coords=%5bAIDTYPE%5d.%5b100%5d&amp;ShowOnWeb=true&amp;Lang=en" TargetMode="External"/><Relationship Id="rId80" Type="http://schemas.openxmlformats.org/officeDocument/2006/relationships/hyperlink" Target="http://localhost/OECDStat_Metadata/ShowMetadata.ashx?Dataset=CRS1&amp;Coords=%5bAIDTYPE%5d.%5b100%5d&amp;ShowOnWeb=true&amp;Lang=en" TargetMode="External"/><Relationship Id="rId155" Type="http://schemas.openxmlformats.org/officeDocument/2006/relationships/hyperlink" Target="http://localhost/OECDStat_Metadata/ShowMetadata.ashx?Dataset=CRS1&amp;Coords=%5bAIDTYPE%5d.%5b100%5d&amp;ShowOnWeb=true&amp;Lang=en" TargetMode="External"/><Relationship Id="rId176" Type="http://schemas.openxmlformats.org/officeDocument/2006/relationships/hyperlink" Target="http://localhost/OECDStat_Metadata/ShowMetadata.ashx?Dataset=CRS1&amp;Coords=%5bAIDTYPE%5d.%5b100%5d&amp;ShowOnWeb=true&amp;Lang=en" TargetMode="External"/><Relationship Id="rId197" Type="http://schemas.openxmlformats.org/officeDocument/2006/relationships/hyperlink" Target="http://localhost/OECDStat_Metadata/ShowMetadata.ashx?Dataset=CRS1&amp;Coords=%5bAIDTYPE%5d.%5b100%5d&amp;ShowOnWeb=true&amp;Lang=en" TargetMode="External"/><Relationship Id="rId201" Type="http://schemas.openxmlformats.org/officeDocument/2006/relationships/hyperlink" Target="http://localhost/OECDStat_Metadata/ShowMetadata.ashx?Dataset=CRS1&amp;Coords=%5bAIDTYPE%5d.%5b100%5d&amp;ShowOnWeb=true&amp;Lang=en" TargetMode="External"/><Relationship Id="rId17" Type="http://schemas.openxmlformats.org/officeDocument/2006/relationships/hyperlink" Target="http://localhost/OECDStat_Metadata/ShowMetadata.ashx?Dataset=CRS1&amp;Coords=%5bAIDTYPE%5d.%5b100%5d&amp;ShowOnWeb=true&amp;Lang=en" TargetMode="External"/><Relationship Id="rId38" Type="http://schemas.openxmlformats.org/officeDocument/2006/relationships/hyperlink" Target="http://localhost/OECDStat_Metadata/ShowMetadata.ashx?Dataset=CRS1&amp;Coords=%5bAIDTYPE%5d.%5b100%5d&amp;ShowOnWeb=true&amp;Lang=en" TargetMode="External"/><Relationship Id="rId59" Type="http://schemas.openxmlformats.org/officeDocument/2006/relationships/hyperlink" Target="http://localhost/OECDStat_Metadata/ShowMetadata.ashx?Dataset=CRS1&amp;Coords=%5bAIDTYPE%5d.%5b100%5d&amp;ShowOnWeb=true&amp;Lang=en" TargetMode="External"/><Relationship Id="rId103" Type="http://schemas.openxmlformats.org/officeDocument/2006/relationships/hyperlink" Target="http://localhost/OECDStat_Metadata/ShowMetadata.ashx?Dataset=CRS1&amp;Coords=%5bAIDTYPE%5d.%5b100%5d&amp;ShowOnWeb=true&amp;Lang=en" TargetMode="External"/><Relationship Id="rId124" Type="http://schemas.openxmlformats.org/officeDocument/2006/relationships/hyperlink" Target="http://localhost/OECDStat_Metadata/ShowMetadata.ashx?Dataset=CRS1&amp;Coords=%5bAIDTYPE%5d.%5b100%5d&amp;ShowOnWeb=true&amp;Lang=en" TargetMode="External"/><Relationship Id="rId70" Type="http://schemas.openxmlformats.org/officeDocument/2006/relationships/hyperlink" Target="http://localhost/OECDStat_Metadata/ShowMetadata.ashx?Dataset=CRS1&amp;Coords=%5bAIDTYPE%5d.%5b100%5d&amp;ShowOnWeb=true&amp;Lang=en" TargetMode="External"/><Relationship Id="rId91" Type="http://schemas.openxmlformats.org/officeDocument/2006/relationships/hyperlink" Target="http://localhost/OECDStat_Metadata/ShowMetadata.ashx?Dataset=CRS1&amp;Coords=%5bAIDTYPE%5d.%5b100%5d&amp;ShowOnWeb=true&amp;Lang=en" TargetMode="External"/><Relationship Id="rId145" Type="http://schemas.openxmlformats.org/officeDocument/2006/relationships/hyperlink" Target="http://localhost/OECDStat_Metadata/ShowMetadata.ashx?Dataset=CRS1&amp;Coords=%5bAIDTYPE%5d.%5b100%5d&amp;ShowOnWeb=true&amp;Lang=en" TargetMode="External"/><Relationship Id="rId166" Type="http://schemas.openxmlformats.org/officeDocument/2006/relationships/hyperlink" Target="http://localhost/OECDStat_Metadata/ShowMetadata.ashx?Dataset=CRS1&amp;Coords=%5bAIDTYPE%5d.%5b100%5d&amp;ShowOnWeb=true&amp;Lang=en" TargetMode="External"/><Relationship Id="rId187" Type="http://schemas.openxmlformats.org/officeDocument/2006/relationships/hyperlink" Target="http://localhost/OECDStat_Metadata/ShowMetadata.ashx?Dataset=CRS1&amp;Coords=%5bAIDTYPE%5d.%5b100%5d&amp;ShowOnWeb=true&amp;Lang=en" TargetMode="External"/><Relationship Id="rId1" Type="http://schemas.openxmlformats.org/officeDocument/2006/relationships/hyperlink" Target="http://localhost/OECDStat_Metadata/ShowMetadata.ashx?Dataset=CRS1&amp;ShowOnWeb=true&amp;Lang=en" TargetMode="External"/><Relationship Id="rId212" Type="http://schemas.openxmlformats.org/officeDocument/2006/relationships/hyperlink" Target="http://localhost/OECDStat_Metadata/ShowMetadata.ashx?Dataset=CRS1&amp;Coords=%5bAIDTYPE%5d.%5b100%5d&amp;ShowOnWeb=true&amp;Lang=en" TargetMode="External"/><Relationship Id="rId28" Type="http://schemas.openxmlformats.org/officeDocument/2006/relationships/hyperlink" Target="http://localhost/OECDStat_Metadata/ShowMetadata.ashx?Dataset=CRS1&amp;Coords=%5bAIDTYPE%5d.%5b100%5d&amp;ShowOnWeb=true&amp;Lang=en" TargetMode="External"/><Relationship Id="rId49" Type="http://schemas.openxmlformats.org/officeDocument/2006/relationships/hyperlink" Target="http://localhost/OECDStat_Metadata/ShowMetadata.ashx?Dataset=CRS1&amp;Coords=%5bAIDTYPE%5d.%5b100%5d&amp;ShowOnWeb=true&amp;Lang=en" TargetMode="External"/><Relationship Id="rId114" Type="http://schemas.openxmlformats.org/officeDocument/2006/relationships/hyperlink" Target="http://localhost/OECDStat_Metadata/ShowMetadata.ashx?Dataset=CRS1&amp;Coords=%5bAIDTYPE%5d.%5b100%5d&amp;ShowOnWeb=true&amp;Lang=en" TargetMode="External"/><Relationship Id="rId60" Type="http://schemas.openxmlformats.org/officeDocument/2006/relationships/hyperlink" Target="http://localhost/OECDStat_Metadata/ShowMetadata.ashx?Dataset=CRS1&amp;Coords=%5bAIDTYPE%5d.%5b100%5d&amp;ShowOnWeb=true&amp;Lang=en" TargetMode="External"/><Relationship Id="rId81" Type="http://schemas.openxmlformats.org/officeDocument/2006/relationships/hyperlink" Target="http://localhost/OECDStat_Metadata/ShowMetadata.ashx?Dataset=CRS1&amp;Coords=%5bAIDTYPE%5d.%5b100%5d&amp;ShowOnWeb=true&amp;Lang=en" TargetMode="External"/><Relationship Id="rId135" Type="http://schemas.openxmlformats.org/officeDocument/2006/relationships/hyperlink" Target="http://localhost/OECDStat_Metadata/ShowMetadata.ashx?Dataset=CRS1&amp;Coords=%5bAIDTYPE%5d.%5b100%5d&amp;ShowOnWeb=true&amp;Lang=en" TargetMode="External"/><Relationship Id="rId156" Type="http://schemas.openxmlformats.org/officeDocument/2006/relationships/hyperlink" Target="http://localhost/OECDStat_Metadata/ShowMetadata.ashx?Dataset=CRS1&amp;Coords=%5bAIDTYPE%5d.%5b100%5d&amp;ShowOnWeb=true&amp;Lang=en" TargetMode="External"/><Relationship Id="rId177" Type="http://schemas.openxmlformats.org/officeDocument/2006/relationships/hyperlink" Target="http://localhost/OECDStat_Metadata/ShowMetadata.ashx?Dataset=CRS1&amp;Coords=%5bAIDTYPE%5d.%5b100%5d&amp;ShowOnWeb=true&amp;Lang=en" TargetMode="External"/><Relationship Id="rId198" Type="http://schemas.openxmlformats.org/officeDocument/2006/relationships/hyperlink" Target="http://localhost/OECDStat_Metadata/ShowMetadata.ashx?Dataset=CRS1&amp;Coords=%5bAIDTYPE%5d.%5b100%5d&amp;ShowOnWeb=true&amp;Lang=en" TargetMode="External"/><Relationship Id="rId202" Type="http://schemas.openxmlformats.org/officeDocument/2006/relationships/hyperlink" Target="http://localhost/OECDStat_Metadata/ShowMetadata.ashx?Dataset=CRS1&amp;Coords=%5bAIDTYPE%5d.%5b100%5d&amp;ShowOnWeb=true&amp;Lang=en" TargetMode="External"/><Relationship Id="rId18" Type="http://schemas.openxmlformats.org/officeDocument/2006/relationships/hyperlink" Target="http://localhost/OECDStat_Metadata/ShowMetadata.ashx?Dataset=CRS1&amp;Coords=%5bAIDTYPE%5d.%5b100%5d&amp;ShowOnWeb=true&amp;Lang=en" TargetMode="External"/><Relationship Id="rId39" Type="http://schemas.openxmlformats.org/officeDocument/2006/relationships/hyperlink" Target="http://localhost/OECDStat_Metadata/ShowMetadata.ashx?Dataset=CRS1&amp;Coords=%5bAIDTYPE%5d.%5b100%5d&amp;ShowOnWeb=true&amp;Lang=en" TargetMode="External"/><Relationship Id="rId50" Type="http://schemas.openxmlformats.org/officeDocument/2006/relationships/hyperlink" Target="http://localhost/OECDStat_Metadata/ShowMetadata.ashx?Dataset=CRS1&amp;Coords=%5bAIDTYPE%5d.%5b100%5d&amp;ShowOnWeb=true&amp;Lang=en" TargetMode="External"/><Relationship Id="rId104" Type="http://schemas.openxmlformats.org/officeDocument/2006/relationships/hyperlink" Target="http://localhost/OECDStat_Metadata/ShowMetadata.ashx?Dataset=CRS1&amp;Coords=%5bAIDTYPE%5d.%5b100%5d&amp;ShowOnWeb=true&amp;Lang=en" TargetMode="External"/><Relationship Id="rId125" Type="http://schemas.openxmlformats.org/officeDocument/2006/relationships/hyperlink" Target="http://localhost/OECDStat_Metadata/ShowMetadata.ashx?Dataset=CRS1&amp;Coords=%5bAIDTYPE%5d.%5b100%5d&amp;ShowOnWeb=true&amp;Lang=en" TargetMode="External"/><Relationship Id="rId146" Type="http://schemas.openxmlformats.org/officeDocument/2006/relationships/hyperlink" Target="http://localhost/OECDStat_Metadata/ShowMetadata.ashx?Dataset=CRS1&amp;Coords=%5bAIDTYPE%5d.%5b100%5d&amp;ShowOnWeb=true&amp;Lang=en" TargetMode="External"/><Relationship Id="rId167" Type="http://schemas.openxmlformats.org/officeDocument/2006/relationships/hyperlink" Target="http://localhost/OECDStat_Metadata/ShowMetadata.ashx?Dataset=CRS1&amp;Coords=%5bAIDTYPE%5d.%5b100%5d&amp;ShowOnWeb=true&amp;Lang=en" TargetMode="External"/><Relationship Id="rId188" Type="http://schemas.openxmlformats.org/officeDocument/2006/relationships/hyperlink" Target="http://localhost/OECDStat_Metadata/ShowMetadata.ashx?Dataset=CRS1&amp;Coords=%5bAIDTYPE%5d.%5b100%5d&amp;ShowOnWeb=true&amp;Lang=en" TargetMode="External"/><Relationship Id="rId71" Type="http://schemas.openxmlformats.org/officeDocument/2006/relationships/hyperlink" Target="http://localhost/OECDStat_Metadata/ShowMetadata.ashx?Dataset=CRS1&amp;Coords=%5bAIDTYPE%5d.%5b100%5d&amp;ShowOnWeb=true&amp;Lang=en" TargetMode="External"/><Relationship Id="rId92" Type="http://schemas.openxmlformats.org/officeDocument/2006/relationships/hyperlink" Target="http://localhost/OECDStat_Metadata/ShowMetadata.ashx?Dataset=CRS1&amp;Coords=%5bAIDTYPE%5d.%5b100%5d&amp;ShowOnWeb=true&amp;Lang=en" TargetMode="External"/><Relationship Id="rId2" Type="http://schemas.openxmlformats.org/officeDocument/2006/relationships/hyperlink" Target="http://localhost/OECDStat_Metadata/ShowMetadata.ashx?Dataset=CRS1&amp;Coords=%5bFLOW%5d.%5b100%5d&amp;ShowOnWeb=true&amp;Lang=en" TargetMode="External"/><Relationship Id="rId29" Type="http://schemas.openxmlformats.org/officeDocument/2006/relationships/hyperlink" Target="http://localhost/OECDStat_Metadata/ShowMetadata.ashx?Dataset=CRS1&amp;Coords=%5bAIDTYPE%5d.%5b100%5d&amp;ShowOnWeb=true&amp;Lang=en" TargetMode="External"/><Relationship Id="rId40" Type="http://schemas.openxmlformats.org/officeDocument/2006/relationships/hyperlink" Target="http://localhost/OECDStat_Metadata/ShowMetadata.ashx?Dataset=CRS1&amp;Coords=%5bAIDTYPE%5d.%5b100%5d&amp;ShowOnWeb=true&amp;Lang=en" TargetMode="External"/><Relationship Id="rId115" Type="http://schemas.openxmlformats.org/officeDocument/2006/relationships/hyperlink" Target="http://localhost/OECDStat_Metadata/ShowMetadata.ashx?Dataset=CRS1&amp;Coords=%5bAIDTYPE%5d.%5b100%5d&amp;ShowOnWeb=true&amp;Lang=en" TargetMode="External"/><Relationship Id="rId136" Type="http://schemas.openxmlformats.org/officeDocument/2006/relationships/hyperlink" Target="http://localhost/OECDStat_Metadata/ShowMetadata.ashx?Dataset=CRS1&amp;Coords=%5bAIDTYPE%5d.%5b100%5d&amp;ShowOnWeb=true&amp;Lang=en" TargetMode="External"/><Relationship Id="rId157" Type="http://schemas.openxmlformats.org/officeDocument/2006/relationships/hyperlink" Target="http://localhost/OECDStat_Metadata/ShowMetadata.ashx?Dataset=CRS1&amp;Coords=%5bAIDTYPE%5d.%5b100%5d&amp;ShowOnWeb=true&amp;Lang=en" TargetMode="External"/><Relationship Id="rId178" Type="http://schemas.openxmlformats.org/officeDocument/2006/relationships/hyperlink" Target="http://localhost/OECDStat_Metadata/ShowMetadata.ashx?Dataset=CRS1&amp;Coords=%5bAIDTYPE%5d.%5b100%5d&amp;ShowOnWeb=true&amp;Lang=en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://localhost/OECDStat_Metadata/ShowMetadata.ashx?Dataset=CRS1&amp;Coords=%5bAIDTYPE%5d.%5b0%5d&amp;ShowOnWeb=true&amp;Lang=en" TargetMode="External"/><Relationship Id="rId299" Type="http://schemas.openxmlformats.org/officeDocument/2006/relationships/hyperlink" Target="http://localhost/OECDStat_Metadata/ShowMetadata.ashx?Dataset=CRS1&amp;Coords=%5bAIDTYPE%5d.%5b0%5d&amp;ShowOnWeb=true&amp;Lang=en" TargetMode="External"/><Relationship Id="rId21" Type="http://schemas.openxmlformats.org/officeDocument/2006/relationships/hyperlink" Target="http://localhost/OECDStat_Metadata/ShowMetadata.ashx?Dataset=CRS1&amp;Coords=%5bAIDTYPE%5d.%5b0%5d&amp;ShowOnWeb=true&amp;Lang=en" TargetMode="External"/><Relationship Id="rId63" Type="http://schemas.openxmlformats.org/officeDocument/2006/relationships/hyperlink" Target="http://localhost/OECDStat_Metadata/ShowMetadata.ashx?Dataset=CRS1&amp;Coords=%5bAIDTYPE%5d.%5b0%5d&amp;ShowOnWeb=true&amp;Lang=en" TargetMode="External"/><Relationship Id="rId159" Type="http://schemas.openxmlformats.org/officeDocument/2006/relationships/hyperlink" Target="http://localhost/OECDStat_Metadata/ShowMetadata.ashx?Dataset=CRS1&amp;Coords=%5bAIDTYPE%5d.%5b0%5d&amp;ShowOnWeb=true&amp;Lang=en" TargetMode="External"/><Relationship Id="rId324" Type="http://schemas.openxmlformats.org/officeDocument/2006/relationships/hyperlink" Target="http://localhost/OECDStat_Metadata/ShowMetadata.ashx?Dataset=CRS1&amp;Coords=%5bAIDTYPE%5d.%5b100%5d&amp;ShowOnWeb=true&amp;Lang=en" TargetMode="External"/><Relationship Id="rId366" Type="http://schemas.openxmlformats.org/officeDocument/2006/relationships/hyperlink" Target="http://localhost/OECDStat_Metadata/ShowMetadata.ashx?Dataset=CRS1&amp;Coords=%5bAIDTYPE%5d.%5b100%5d&amp;ShowOnWeb=true&amp;Lang=en" TargetMode="External"/><Relationship Id="rId170" Type="http://schemas.openxmlformats.org/officeDocument/2006/relationships/hyperlink" Target="http://localhost/OECDStat_Metadata/ShowMetadata.ashx?Dataset=CRS1&amp;Coords=%5bAIDTYPE%5d.%5b100%5d&amp;ShowOnWeb=true&amp;Lang=en" TargetMode="External"/><Relationship Id="rId226" Type="http://schemas.openxmlformats.org/officeDocument/2006/relationships/hyperlink" Target="http://localhost/OECDStat_Metadata/ShowMetadata.ashx?Dataset=CRS1&amp;Coords=%5bAIDTYPE%5d.%5b100%5d&amp;ShowOnWeb=true&amp;Lang=en" TargetMode="External"/><Relationship Id="rId268" Type="http://schemas.openxmlformats.org/officeDocument/2006/relationships/hyperlink" Target="http://localhost/OECDStat_Metadata/ShowMetadata.ashx?Dataset=CRS1&amp;Coords=%5bAIDTYPE%5d.%5b100%5d&amp;ShowOnWeb=true&amp;Lang=en" TargetMode="External"/><Relationship Id="rId32" Type="http://schemas.openxmlformats.org/officeDocument/2006/relationships/hyperlink" Target="http://localhost/OECDStat_Metadata/ShowMetadata.ashx?Dataset=CRS1&amp;Coords=%5bAIDTYPE%5d.%5b100%5d&amp;ShowOnWeb=true&amp;Lang=en" TargetMode="External"/><Relationship Id="rId74" Type="http://schemas.openxmlformats.org/officeDocument/2006/relationships/hyperlink" Target="http://localhost/OECDStat_Metadata/ShowMetadata.ashx?Dataset=CRS1&amp;Coords=%5bAIDTYPE%5d.%5b100%5d&amp;ShowOnWeb=true&amp;Lang=en" TargetMode="External"/><Relationship Id="rId128" Type="http://schemas.openxmlformats.org/officeDocument/2006/relationships/hyperlink" Target="http://localhost/OECDStat_Metadata/ShowMetadata.ashx?Dataset=CRS1&amp;Coords=%5bAIDTYPE%5d.%5b100%5d&amp;ShowOnWeb=true&amp;Lang=en" TargetMode="External"/><Relationship Id="rId335" Type="http://schemas.openxmlformats.org/officeDocument/2006/relationships/hyperlink" Target="http://localhost/OECDStat_Metadata/ShowMetadata.ashx?Dataset=CRS1&amp;Coords=%5bAIDTYPE%5d.%5b0%5d&amp;ShowOnWeb=true&amp;Lang=en" TargetMode="External"/><Relationship Id="rId377" Type="http://schemas.openxmlformats.org/officeDocument/2006/relationships/hyperlink" Target="http://localhost/OECDStat_Metadata/ShowMetadata.ashx?Dataset=CRS1&amp;Coords=%5bAIDTYPE%5d.%5b0%5d&amp;ShowOnWeb=true&amp;Lang=en" TargetMode="External"/><Relationship Id="rId5" Type="http://schemas.openxmlformats.org/officeDocument/2006/relationships/hyperlink" Target="http://localhost/OECDStat_Metadata/ShowMetadata.ashx?Dataset=CRS1&amp;Coords=%5bAIDTYPE%5d.%5b0%5d&amp;ShowOnWeb=true&amp;Lang=en" TargetMode="External"/><Relationship Id="rId181" Type="http://schemas.openxmlformats.org/officeDocument/2006/relationships/hyperlink" Target="http://localhost/OECDStat_Metadata/ShowMetadata.ashx?Dataset=CRS1&amp;Coords=%5bAIDTYPE%5d.%5b0%5d&amp;ShowOnWeb=true&amp;Lang=en" TargetMode="External"/><Relationship Id="rId237" Type="http://schemas.openxmlformats.org/officeDocument/2006/relationships/hyperlink" Target="http://localhost/OECDStat_Metadata/ShowMetadata.ashx?Dataset=CRS1&amp;Coords=%5bAIDTYPE%5d.%5b0%5d&amp;ShowOnWeb=true&amp;Lang=en" TargetMode="External"/><Relationship Id="rId402" Type="http://schemas.openxmlformats.org/officeDocument/2006/relationships/hyperlink" Target="http://localhost/OECDStat_Metadata/ShowMetadata.ashx?Dataset=CRS1&amp;Coords=%5bAIDTYPE%5d.%5b100%5d&amp;ShowOnWeb=true&amp;Lang=en" TargetMode="External"/><Relationship Id="rId279" Type="http://schemas.openxmlformats.org/officeDocument/2006/relationships/hyperlink" Target="http://localhost/OECDStat_Metadata/ShowMetadata.ashx?Dataset=CRS1&amp;Coords=%5bAIDTYPE%5d.%5b0%5d&amp;ShowOnWeb=true&amp;Lang=en" TargetMode="External"/><Relationship Id="rId43" Type="http://schemas.openxmlformats.org/officeDocument/2006/relationships/hyperlink" Target="http://localhost/OECDStat_Metadata/ShowMetadata.ashx?Dataset=CRS1&amp;Coords=%5bAIDTYPE%5d.%5b0%5d&amp;ShowOnWeb=true&amp;Lang=en" TargetMode="External"/><Relationship Id="rId139" Type="http://schemas.openxmlformats.org/officeDocument/2006/relationships/hyperlink" Target="http://localhost/OECDStat_Metadata/ShowMetadata.ashx?Dataset=CRS1&amp;Coords=%5bAIDTYPE%5d.%5b0%5d&amp;ShowOnWeb=true&amp;Lang=en" TargetMode="External"/><Relationship Id="rId290" Type="http://schemas.openxmlformats.org/officeDocument/2006/relationships/hyperlink" Target="http://localhost/OECDStat_Metadata/ShowMetadata.ashx?Dataset=CRS1&amp;Coords=%5bAIDTYPE%5d.%5b100%5d&amp;ShowOnWeb=true&amp;Lang=en" TargetMode="External"/><Relationship Id="rId304" Type="http://schemas.openxmlformats.org/officeDocument/2006/relationships/hyperlink" Target="http://localhost/OECDStat_Metadata/ShowMetadata.ashx?Dataset=CRS1&amp;Coords=%5bAIDTYPE%5d.%5b100%5d&amp;ShowOnWeb=true&amp;Lang=en" TargetMode="External"/><Relationship Id="rId346" Type="http://schemas.openxmlformats.org/officeDocument/2006/relationships/hyperlink" Target="http://localhost/OECDStat_Metadata/ShowMetadata.ashx?Dataset=CRS1&amp;Coords=%5bAIDTYPE%5d.%5b100%5d&amp;ShowOnWeb=true&amp;Lang=en" TargetMode="External"/><Relationship Id="rId388" Type="http://schemas.openxmlformats.org/officeDocument/2006/relationships/hyperlink" Target="http://localhost/OECDStat_Metadata/ShowMetadata.ashx?Dataset=CRS1&amp;Coords=%5bAIDTYPE%5d.%5b100%5d&amp;ShowOnWeb=true&amp;Lang=en" TargetMode="External"/><Relationship Id="rId85" Type="http://schemas.openxmlformats.org/officeDocument/2006/relationships/hyperlink" Target="http://localhost/OECDStat_Metadata/ShowMetadata.ashx?Dataset=CRS1&amp;Coords=%5bAIDTYPE%5d.%5b0%5d&amp;ShowOnWeb=true&amp;Lang=en" TargetMode="External"/><Relationship Id="rId150" Type="http://schemas.openxmlformats.org/officeDocument/2006/relationships/hyperlink" Target="http://localhost/OECDStat_Metadata/ShowMetadata.ashx?Dataset=CRS1&amp;Coords=%5bAIDTYPE%5d.%5b100%5d&amp;ShowOnWeb=true&amp;Lang=en" TargetMode="External"/><Relationship Id="rId192" Type="http://schemas.openxmlformats.org/officeDocument/2006/relationships/hyperlink" Target="http://localhost/OECDStat_Metadata/ShowMetadata.ashx?Dataset=CRS1&amp;Coords=%5bAIDTYPE%5d.%5b100%5d&amp;ShowOnWeb=true&amp;Lang=en" TargetMode="External"/><Relationship Id="rId206" Type="http://schemas.openxmlformats.org/officeDocument/2006/relationships/hyperlink" Target="http://localhost/OECDStat_Metadata/ShowMetadata.ashx?Dataset=CRS1&amp;Coords=%5bAIDTYPE%5d.%5b100%5d&amp;ShowOnWeb=true&amp;Lang=en" TargetMode="External"/><Relationship Id="rId413" Type="http://schemas.openxmlformats.org/officeDocument/2006/relationships/hyperlink" Target="http://localhost/OECDStat_Metadata/ShowMetadata.ashx?Dataset=CRS1&amp;Coords=%5bAIDTYPE%5d.%5b0%5d&amp;ShowOnWeb=true&amp;Lang=en" TargetMode="External"/><Relationship Id="rId248" Type="http://schemas.openxmlformats.org/officeDocument/2006/relationships/hyperlink" Target="http://localhost/OECDStat_Metadata/ShowMetadata.ashx?Dataset=CRS1&amp;Coords=%5bAIDTYPE%5d.%5b100%5d&amp;ShowOnWeb=true&amp;Lang=en" TargetMode="External"/><Relationship Id="rId12" Type="http://schemas.openxmlformats.org/officeDocument/2006/relationships/hyperlink" Target="http://localhost/OECDStat_Metadata/ShowMetadata.ashx?Dataset=CRS1&amp;Coords=%5bAIDTYPE%5d.%5b100%5d&amp;ShowOnWeb=true&amp;Lang=en" TargetMode="External"/><Relationship Id="rId108" Type="http://schemas.openxmlformats.org/officeDocument/2006/relationships/hyperlink" Target="http://localhost/OECDStat_Metadata/ShowMetadata.ashx?Dataset=CRS1&amp;Coords=%5bAIDTYPE%5d.%5b100%5d&amp;ShowOnWeb=true&amp;Lang=en" TargetMode="External"/><Relationship Id="rId315" Type="http://schemas.openxmlformats.org/officeDocument/2006/relationships/hyperlink" Target="http://localhost/OECDStat_Metadata/ShowMetadata.ashx?Dataset=CRS1&amp;Coords=%5bAIDTYPE%5d.%5b0%5d&amp;ShowOnWeb=true&amp;Lang=en" TargetMode="External"/><Relationship Id="rId357" Type="http://schemas.openxmlformats.org/officeDocument/2006/relationships/hyperlink" Target="http://localhost/OECDStat_Metadata/ShowMetadata.ashx?Dataset=CRS1&amp;Coords=%5bAIDTYPE%5d.%5b0%5d&amp;ShowOnWeb=true&amp;Lang=en" TargetMode="External"/><Relationship Id="rId54" Type="http://schemas.openxmlformats.org/officeDocument/2006/relationships/hyperlink" Target="http://localhost/OECDStat_Metadata/ShowMetadata.ashx?Dataset=CRS1&amp;Coords=%5bAIDTYPE%5d.%5b100%5d&amp;ShowOnWeb=true&amp;Lang=en" TargetMode="External"/><Relationship Id="rId96" Type="http://schemas.openxmlformats.org/officeDocument/2006/relationships/hyperlink" Target="http://localhost/OECDStat_Metadata/ShowMetadata.ashx?Dataset=CRS1&amp;Coords=%5bAIDTYPE%5d.%5b100%5d&amp;ShowOnWeb=true&amp;Lang=en" TargetMode="External"/><Relationship Id="rId161" Type="http://schemas.openxmlformats.org/officeDocument/2006/relationships/hyperlink" Target="http://localhost/OECDStat_Metadata/ShowMetadata.ashx?Dataset=CRS1&amp;Coords=%5bAIDTYPE%5d.%5b0%5d&amp;ShowOnWeb=true&amp;Lang=en" TargetMode="External"/><Relationship Id="rId217" Type="http://schemas.openxmlformats.org/officeDocument/2006/relationships/hyperlink" Target="http://localhost/OECDStat_Metadata/ShowMetadata.ashx?Dataset=CRS1&amp;Coords=%5bAIDTYPE%5d.%5b0%5d&amp;ShowOnWeb=true&amp;Lang=en" TargetMode="External"/><Relationship Id="rId399" Type="http://schemas.openxmlformats.org/officeDocument/2006/relationships/hyperlink" Target="http://localhost/OECDStat_Metadata/ShowMetadata.ashx?Dataset=CRS1&amp;Coords=%5bAIDTYPE%5d.%5b0%5d&amp;ShowOnWeb=true&amp;Lang=en" TargetMode="External"/><Relationship Id="rId259" Type="http://schemas.openxmlformats.org/officeDocument/2006/relationships/hyperlink" Target="http://localhost/OECDStat_Metadata/ShowMetadata.ashx?Dataset=CRS1&amp;Coords=%5bAIDTYPE%5d.%5b0%5d&amp;ShowOnWeb=true&amp;Lang=en" TargetMode="External"/><Relationship Id="rId23" Type="http://schemas.openxmlformats.org/officeDocument/2006/relationships/hyperlink" Target="http://localhost/OECDStat_Metadata/ShowMetadata.ashx?Dataset=CRS1&amp;Coords=%5bAIDTYPE%5d.%5b0%5d&amp;ShowOnWeb=true&amp;Lang=en" TargetMode="External"/><Relationship Id="rId119" Type="http://schemas.openxmlformats.org/officeDocument/2006/relationships/hyperlink" Target="http://localhost/OECDStat_Metadata/ShowMetadata.ashx?Dataset=CRS1&amp;Coords=%5bAIDTYPE%5d.%5b0%5d&amp;ShowOnWeb=true&amp;Lang=en" TargetMode="External"/><Relationship Id="rId270" Type="http://schemas.openxmlformats.org/officeDocument/2006/relationships/hyperlink" Target="http://localhost/OECDStat_Metadata/ShowMetadata.ashx?Dataset=CRS1&amp;Coords=%5bAIDTYPE%5d.%5b100%5d&amp;ShowOnWeb=true&amp;Lang=en" TargetMode="External"/><Relationship Id="rId326" Type="http://schemas.openxmlformats.org/officeDocument/2006/relationships/hyperlink" Target="http://localhost/OECDStat_Metadata/ShowMetadata.ashx?Dataset=CRS1&amp;Coords=%5bAIDTYPE%5d.%5b100%5d&amp;ShowOnWeb=true&amp;Lang=en" TargetMode="External"/><Relationship Id="rId65" Type="http://schemas.openxmlformats.org/officeDocument/2006/relationships/hyperlink" Target="http://localhost/OECDStat_Metadata/ShowMetadata.ashx?Dataset=CRS1&amp;Coords=%5bAIDTYPE%5d.%5b0%5d&amp;ShowOnWeb=true&amp;Lang=en" TargetMode="External"/><Relationship Id="rId130" Type="http://schemas.openxmlformats.org/officeDocument/2006/relationships/hyperlink" Target="http://localhost/OECDStat_Metadata/ShowMetadata.ashx?Dataset=CRS1&amp;Coords=%5bAIDTYPE%5d.%5b100%5d&amp;ShowOnWeb=true&amp;Lang=en" TargetMode="External"/><Relationship Id="rId368" Type="http://schemas.openxmlformats.org/officeDocument/2006/relationships/hyperlink" Target="http://localhost/OECDStat_Metadata/ShowMetadata.ashx?Dataset=CRS1&amp;Coords=%5bAIDTYPE%5d.%5b100%5d&amp;ShowOnWeb=true&amp;Lang=en" TargetMode="External"/><Relationship Id="rId172" Type="http://schemas.openxmlformats.org/officeDocument/2006/relationships/hyperlink" Target="http://localhost/OECDStat_Metadata/ShowMetadata.ashx?Dataset=CRS1&amp;Coords=%5bAIDTYPE%5d.%5b100%5d&amp;ShowOnWeb=true&amp;Lang=en" TargetMode="External"/><Relationship Id="rId228" Type="http://schemas.openxmlformats.org/officeDocument/2006/relationships/hyperlink" Target="http://localhost/OECDStat_Metadata/ShowMetadata.ashx?Dataset=CRS1&amp;Coords=%5bAIDTYPE%5d.%5b100%5d&amp;ShowOnWeb=true&amp;Lang=en" TargetMode="External"/><Relationship Id="rId281" Type="http://schemas.openxmlformats.org/officeDocument/2006/relationships/hyperlink" Target="http://localhost/OECDStat_Metadata/ShowMetadata.ashx?Dataset=CRS1&amp;Coords=%5bAIDTYPE%5d.%5b0%5d&amp;ShowOnWeb=true&amp;Lang=en" TargetMode="External"/><Relationship Id="rId337" Type="http://schemas.openxmlformats.org/officeDocument/2006/relationships/hyperlink" Target="http://localhost/OECDStat_Metadata/ShowMetadata.ashx?Dataset=CRS1&amp;Coords=%5bAIDTYPE%5d.%5b0%5d&amp;ShowOnWeb=true&amp;Lang=en" TargetMode="External"/><Relationship Id="rId34" Type="http://schemas.openxmlformats.org/officeDocument/2006/relationships/hyperlink" Target="http://localhost/OECDStat_Metadata/ShowMetadata.ashx?Dataset=CRS1&amp;Coords=%5bAIDTYPE%5d.%5b100%5d&amp;ShowOnWeb=true&amp;Lang=en" TargetMode="External"/><Relationship Id="rId76" Type="http://schemas.openxmlformats.org/officeDocument/2006/relationships/hyperlink" Target="http://localhost/OECDStat_Metadata/ShowMetadata.ashx?Dataset=CRS1&amp;Coords=%5bAIDTYPE%5d.%5b100%5d&amp;ShowOnWeb=true&amp;Lang=en" TargetMode="External"/><Relationship Id="rId141" Type="http://schemas.openxmlformats.org/officeDocument/2006/relationships/hyperlink" Target="http://localhost/OECDStat_Metadata/ShowMetadata.ashx?Dataset=CRS1&amp;Coords=%5bAIDTYPE%5d.%5b0%5d&amp;ShowOnWeb=true&amp;Lang=en" TargetMode="External"/><Relationship Id="rId379" Type="http://schemas.openxmlformats.org/officeDocument/2006/relationships/hyperlink" Target="http://localhost/OECDStat_Metadata/ShowMetadata.ashx?Dataset=CRS1&amp;Coords=%5bAIDTYPE%5d.%5b0%5d&amp;ShowOnWeb=true&amp;Lang=en" TargetMode="External"/><Relationship Id="rId7" Type="http://schemas.openxmlformats.org/officeDocument/2006/relationships/hyperlink" Target="http://localhost/OECDStat_Metadata/ShowMetadata.ashx?Dataset=CRS1&amp;Coords=%5bAIDTYPE%5d.%5b0%5d&amp;ShowOnWeb=true&amp;Lang=en" TargetMode="External"/><Relationship Id="rId183" Type="http://schemas.openxmlformats.org/officeDocument/2006/relationships/hyperlink" Target="http://localhost/OECDStat_Metadata/ShowMetadata.ashx?Dataset=CRS1&amp;Coords=%5bAIDTYPE%5d.%5b0%5d&amp;ShowOnWeb=true&amp;Lang=en" TargetMode="External"/><Relationship Id="rId239" Type="http://schemas.openxmlformats.org/officeDocument/2006/relationships/hyperlink" Target="http://localhost/OECDStat_Metadata/ShowMetadata.ashx?Dataset=CRS1&amp;Coords=%5bAIDTYPE%5d.%5b0%5d&amp;ShowOnWeb=true&amp;Lang=en" TargetMode="External"/><Relationship Id="rId390" Type="http://schemas.openxmlformats.org/officeDocument/2006/relationships/hyperlink" Target="http://localhost/OECDStat_Metadata/ShowMetadata.ashx?Dataset=CRS1&amp;Coords=%5bAIDTYPE%5d.%5b100%5d&amp;ShowOnWeb=true&amp;Lang=en" TargetMode="External"/><Relationship Id="rId404" Type="http://schemas.openxmlformats.org/officeDocument/2006/relationships/hyperlink" Target="http://localhost/OECDStat_Metadata/ShowMetadata.ashx?Dataset=CRS1&amp;Coords=%5bAIDTYPE%5d.%5b100%5d&amp;ShowOnWeb=true&amp;Lang=en" TargetMode="External"/><Relationship Id="rId250" Type="http://schemas.openxmlformats.org/officeDocument/2006/relationships/hyperlink" Target="http://localhost/OECDStat_Metadata/ShowMetadata.ashx?Dataset=CRS1&amp;Coords=%5bAIDTYPE%5d.%5b100%5d&amp;ShowOnWeb=true&amp;Lang=en" TargetMode="External"/><Relationship Id="rId292" Type="http://schemas.openxmlformats.org/officeDocument/2006/relationships/hyperlink" Target="http://localhost/OECDStat_Metadata/ShowMetadata.ashx?Dataset=CRS1&amp;Coords=%5bAIDTYPE%5d.%5b100%5d&amp;ShowOnWeb=true&amp;Lang=en" TargetMode="External"/><Relationship Id="rId306" Type="http://schemas.openxmlformats.org/officeDocument/2006/relationships/hyperlink" Target="http://localhost/OECDStat_Metadata/ShowMetadata.ashx?Dataset=CRS1&amp;Coords=%5bAIDTYPE%5d.%5b100%5d&amp;ShowOnWeb=true&amp;Lang=en" TargetMode="External"/><Relationship Id="rId45" Type="http://schemas.openxmlformats.org/officeDocument/2006/relationships/hyperlink" Target="http://localhost/OECDStat_Metadata/ShowMetadata.ashx?Dataset=CRS1&amp;Coords=%5bAIDTYPE%5d.%5b0%5d&amp;ShowOnWeb=true&amp;Lang=en" TargetMode="External"/><Relationship Id="rId87" Type="http://schemas.openxmlformats.org/officeDocument/2006/relationships/hyperlink" Target="http://localhost/OECDStat_Metadata/ShowMetadata.ashx?Dataset=CRS1&amp;Coords=%5bAIDTYPE%5d.%5b0%5d&amp;ShowOnWeb=true&amp;Lang=en" TargetMode="External"/><Relationship Id="rId110" Type="http://schemas.openxmlformats.org/officeDocument/2006/relationships/hyperlink" Target="http://localhost/OECDStat_Metadata/ShowMetadata.ashx?Dataset=CRS1&amp;Coords=%5bAIDTYPE%5d.%5b100%5d&amp;ShowOnWeb=true&amp;Lang=en" TargetMode="External"/><Relationship Id="rId348" Type="http://schemas.openxmlformats.org/officeDocument/2006/relationships/hyperlink" Target="http://localhost/OECDStat_Metadata/ShowMetadata.ashx?Dataset=CRS1&amp;Coords=%5bAIDTYPE%5d.%5b100%5d&amp;ShowOnWeb=true&amp;Lang=en" TargetMode="External"/><Relationship Id="rId152" Type="http://schemas.openxmlformats.org/officeDocument/2006/relationships/hyperlink" Target="http://localhost/OECDStat_Metadata/ShowMetadata.ashx?Dataset=CRS1&amp;Coords=%5bAIDTYPE%5d.%5b100%5d&amp;ShowOnWeb=true&amp;Lang=en" TargetMode="External"/><Relationship Id="rId194" Type="http://schemas.openxmlformats.org/officeDocument/2006/relationships/hyperlink" Target="http://localhost/OECDStat_Metadata/ShowMetadata.ashx?Dataset=CRS1&amp;Coords=%5bAIDTYPE%5d.%5b100%5d&amp;ShowOnWeb=true&amp;Lang=en" TargetMode="External"/><Relationship Id="rId208" Type="http://schemas.openxmlformats.org/officeDocument/2006/relationships/hyperlink" Target="http://localhost/OECDStat_Metadata/ShowMetadata.ashx?Dataset=CRS1&amp;Coords=%5bAIDTYPE%5d.%5b100%5d&amp;ShowOnWeb=true&amp;Lang=en" TargetMode="External"/><Relationship Id="rId415" Type="http://schemas.openxmlformats.org/officeDocument/2006/relationships/hyperlink" Target="http://localhost/OECDStat_Metadata/ShowMetadata.ashx?Dataset=CRS1&amp;Coords=%5bAIDTYPE%5d.%5b0%5d&amp;ShowOnWeb=true&amp;Lang=en" TargetMode="External"/><Relationship Id="rId261" Type="http://schemas.openxmlformats.org/officeDocument/2006/relationships/hyperlink" Target="http://localhost/OECDStat_Metadata/ShowMetadata.ashx?Dataset=CRS1&amp;Coords=%5bAIDTYPE%5d.%5b0%5d&amp;ShowOnWeb=true&amp;Lang=en" TargetMode="External"/><Relationship Id="rId14" Type="http://schemas.openxmlformats.org/officeDocument/2006/relationships/hyperlink" Target="http://localhost/OECDStat_Metadata/ShowMetadata.ashx?Dataset=CRS1&amp;Coords=%5bAIDTYPE%5d.%5b100%5d&amp;ShowOnWeb=true&amp;Lang=en" TargetMode="External"/><Relationship Id="rId56" Type="http://schemas.openxmlformats.org/officeDocument/2006/relationships/hyperlink" Target="http://localhost/OECDStat_Metadata/ShowMetadata.ashx?Dataset=CRS1&amp;Coords=%5bAIDTYPE%5d.%5b100%5d&amp;ShowOnWeb=true&amp;Lang=en" TargetMode="External"/><Relationship Id="rId317" Type="http://schemas.openxmlformats.org/officeDocument/2006/relationships/hyperlink" Target="http://localhost/OECDStat_Metadata/ShowMetadata.ashx?Dataset=CRS1&amp;Coords=%5bAIDTYPE%5d.%5b0%5d&amp;ShowOnWeb=true&amp;Lang=en" TargetMode="External"/><Relationship Id="rId359" Type="http://schemas.openxmlformats.org/officeDocument/2006/relationships/hyperlink" Target="http://localhost/OECDStat_Metadata/ShowMetadata.ashx?Dataset=CRS1&amp;Coords=%5bAIDTYPE%5d.%5b0%5d&amp;ShowOnWeb=true&amp;Lang=en" TargetMode="External"/><Relationship Id="rId98" Type="http://schemas.openxmlformats.org/officeDocument/2006/relationships/hyperlink" Target="http://localhost/OECDStat_Metadata/ShowMetadata.ashx?Dataset=CRS1&amp;Coords=%5bAIDTYPE%5d.%5b100%5d&amp;ShowOnWeb=true&amp;Lang=en" TargetMode="External"/><Relationship Id="rId121" Type="http://schemas.openxmlformats.org/officeDocument/2006/relationships/hyperlink" Target="http://localhost/OECDStat_Metadata/ShowMetadata.ashx?Dataset=CRS1&amp;Coords=%5bAIDTYPE%5d.%5b0%5d&amp;ShowOnWeb=true&amp;Lang=en" TargetMode="External"/><Relationship Id="rId163" Type="http://schemas.openxmlformats.org/officeDocument/2006/relationships/hyperlink" Target="http://localhost/OECDStat_Metadata/ShowMetadata.ashx?Dataset=CRS1&amp;Coords=%5bAIDTYPE%5d.%5b0%5d&amp;ShowOnWeb=true&amp;Lang=en" TargetMode="External"/><Relationship Id="rId219" Type="http://schemas.openxmlformats.org/officeDocument/2006/relationships/hyperlink" Target="http://localhost/OECDStat_Metadata/ShowMetadata.ashx?Dataset=CRS1&amp;Coords=%5bAIDTYPE%5d.%5b0%5d&amp;ShowOnWeb=true&amp;Lang=en" TargetMode="External"/><Relationship Id="rId370" Type="http://schemas.openxmlformats.org/officeDocument/2006/relationships/hyperlink" Target="http://localhost/OECDStat_Metadata/ShowMetadata.ashx?Dataset=CRS1&amp;Coords=%5bAIDTYPE%5d.%5b100%5d&amp;ShowOnWeb=true&amp;Lang=en" TargetMode="External"/><Relationship Id="rId230" Type="http://schemas.openxmlformats.org/officeDocument/2006/relationships/hyperlink" Target="http://localhost/OECDStat_Metadata/ShowMetadata.ashx?Dataset=CRS1&amp;Coords=%5bAIDTYPE%5d.%5b100%5d&amp;ShowOnWeb=true&amp;Lang=en" TargetMode="External"/><Relationship Id="rId25" Type="http://schemas.openxmlformats.org/officeDocument/2006/relationships/hyperlink" Target="http://localhost/OECDStat_Metadata/ShowMetadata.ashx?Dataset=CRS1&amp;Coords=%5bAIDTYPE%5d.%5b0%5d&amp;ShowOnWeb=true&amp;Lang=en" TargetMode="External"/><Relationship Id="rId67" Type="http://schemas.openxmlformats.org/officeDocument/2006/relationships/hyperlink" Target="http://localhost/OECDStat_Metadata/ShowMetadata.ashx?Dataset=CRS1&amp;Coords=%5bAIDTYPE%5d.%5b0%5d&amp;ShowOnWeb=true&amp;Lang=en" TargetMode="External"/><Relationship Id="rId272" Type="http://schemas.openxmlformats.org/officeDocument/2006/relationships/hyperlink" Target="http://localhost/OECDStat_Metadata/ShowMetadata.ashx?Dataset=CRS1&amp;Coords=%5bAIDTYPE%5d.%5b100%5d&amp;ShowOnWeb=true&amp;Lang=en" TargetMode="External"/><Relationship Id="rId328" Type="http://schemas.openxmlformats.org/officeDocument/2006/relationships/hyperlink" Target="http://localhost/OECDStat_Metadata/ShowMetadata.ashx?Dataset=CRS1&amp;Coords=%5bAIDTYPE%5d.%5b100%5d&amp;ShowOnWeb=true&amp;Lang=en" TargetMode="External"/><Relationship Id="rId132" Type="http://schemas.openxmlformats.org/officeDocument/2006/relationships/hyperlink" Target="http://localhost/OECDStat_Metadata/ShowMetadata.ashx?Dataset=CRS1&amp;Coords=%5bAIDTYPE%5d.%5b100%5d&amp;ShowOnWeb=true&amp;Lang=en" TargetMode="External"/><Relationship Id="rId174" Type="http://schemas.openxmlformats.org/officeDocument/2006/relationships/hyperlink" Target="http://localhost/OECDStat_Metadata/ShowMetadata.ashx?Dataset=CRS1&amp;Coords=%5bAIDTYPE%5d.%5b100%5d&amp;ShowOnWeb=true&amp;Lang=en" TargetMode="External"/><Relationship Id="rId381" Type="http://schemas.openxmlformats.org/officeDocument/2006/relationships/hyperlink" Target="http://localhost/OECDStat_Metadata/ShowMetadata.ashx?Dataset=CRS1&amp;Coords=%5bAIDTYPE%5d.%5b0%5d&amp;ShowOnWeb=true&amp;Lang=en" TargetMode="External"/><Relationship Id="rId241" Type="http://schemas.openxmlformats.org/officeDocument/2006/relationships/hyperlink" Target="http://localhost/OECDStat_Metadata/ShowMetadata.ashx?Dataset=CRS1&amp;Coords=%5bAIDTYPE%5d.%5b0%5d&amp;ShowOnWeb=true&amp;Lang=en" TargetMode="External"/><Relationship Id="rId36" Type="http://schemas.openxmlformats.org/officeDocument/2006/relationships/hyperlink" Target="http://localhost/OECDStat_Metadata/ShowMetadata.ashx?Dataset=CRS1&amp;Coords=%5bAIDTYPE%5d.%5b100%5d&amp;ShowOnWeb=true&amp;Lang=en" TargetMode="External"/><Relationship Id="rId283" Type="http://schemas.openxmlformats.org/officeDocument/2006/relationships/hyperlink" Target="http://localhost/OECDStat_Metadata/ShowMetadata.ashx?Dataset=CRS1&amp;Coords=%5bAIDTYPE%5d.%5b0%5d&amp;ShowOnWeb=true&amp;Lang=en" TargetMode="External"/><Relationship Id="rId339" Type="http://schemas.openxmlformats.org/officeDocument/2006/relationships/hyperlink" Target="http://localhost/OECDStat_Metadata/ShowMetadata.ashx?Dataset=CRS1&amp;Coords=%5bAIDTYPE%5d.%5b0%5d&amp;ShowOnWeb=true&amp;Lang=en" TargetMode="External"/><Relationship Id="rId78" Type="http://schemas.openxmlformats.org/officeDocument/2006/relationships/hyperlink" Target="http://localhost/OECDStat_Metadata/ShowMetadata.ashx?Dataset=CRS1&amp;Coords=%5bAIDTYPE%5d.%5b100%5d&amp;ShowOnWeb=true&amp;Lang=en" TargetMode="External"/><Relationship Id="rId101" Type="http://schemas.openxmlformats.org/officeDocument/2006/relationships/hyperlink" Target="http://localhost/OECDStat_Metadata/ShowMetadata.ashx?Dataset=CRS1&amp;Coords=%5bAIDTYPE%5d.%5b0%5d&amp;ShowOnWeb=true&amp;Lang=en" TargetMode="External"/><Relationship Id="rId143" Type="http://schemas.openxmlformats.org/officeDocument/2006/relationships/hyperlink" Target="http://localhost/OECDStat_Metadata/ShowMetadata.ashx?Dataset=CRS1&amp;Coords=%5bAIDTYPE%5d.%5b0%5d&amp;ShowOnWeb=true&amp;Lang=en" TargetMode="External"/><Relationship Id="rId185" Type="http://schemas.openxmlformats.org/officeDocument/2006/relationships/hyperlink" Target="http://localhost/OECDStat_Metadata/ShowMetadata.ashx?Dataset=CRS1&amp;Coords=%5bAIDTYPE%5d.%5b0%5d&amp;ShowOnWeb=true&amp;Lang=en" TargetMode="External"/><Relationship Id="rId350" Type="http://schemas.openxmlformats.org/officeDocument/2006/relationships/hyperlink" Target="http://localhost/OECDStat_Metadata/ShowMetadata.ashx?Dataset=CRS1&amp;Coords=%5bAIDTYPE%5d.%5b100%5d&amp;ShowOnWeb=true&amp;Lang=en" TargetMode="External"/><Relationship Id="rId406" Type="http://schemas.openxmlformats.org/officeDocument/2006/relationships/hyperlink" Target="http://localhost/OECDStat_Metadata/ShowMetadata.ashx?Dataset=CRS1&amp;Coords=%5bAIDTYPE%5d.%5b100%5d&amp;ShowOnWeb=true&amp;Lang=en" TargetMode="External"/><Relationship Id="rId9" Type="http://schemas.openxmlformats.org/officeDocument/2006/relationships/hyperlink" Target="http://localhost/OECDStat_Metadata/ShowMetadata.ashx?Dataset=CRS1&amp;Coords=%5bAIDTYPE%5d.%5b0%5d&amp;ShowOnWeb=true&amp;Lang=en" TargetMode="External"/><Relationship Id="rId210" Type="http://schemas.openxmlformats.org/officeDocument/2006/relationships/hyperlink" Target="http://localhost/OECDStat_Metadata/ShowMetadata.ashx?Dataset=CRS1&amp;Coords=%5bAIDTYPE%5d.%5b100%5d&amp;ShowOnWeb=true&amp;Lang=en" TargetMode="External"/><Relationship Id="rId392" Type="http://schemas.openxmlformats.org/officeDocument/2006/relationships/hyperlink" Target="http://localhost/OECDStat_Metadata/ShowMetadata.ashx?Dataset=CRS1&amp;Coords=%5bAIDTYPE%5d.%5b100%5d&amp;ShowOnWeb=true&amp;Lang=en" TargetMode="External"/><Relationship Id="rId252" Type="http://schemas.openxmlformats.org/officeDocument/2006/relationships/hyperlink" Target="http://localhost/OECDStat_Metadata/ShowMetadata.ashx?Dataset=CRS1&amp;Coords=%5bAIDTYPE%5d.%5b100%5d&amp;ShowOnWeb=true&amp;Lang=en" TargetMode="External"/><Relationship Id="rId294" Type="http://schemas.openxmlformats.org/officeDocument/2006/relationships/hyperlink" Target="http://localhost/OECDStat_Metadata/ShowMetadata.ashx?Dataset=CRS1&amp;Coords=%5bAIDTYPE%5d.%5b100%5d&amp;ShowOnWeb=true&amp;Lang=en" TargetMode="External"/><Relationship Id="rId308" Type="http://schemas.openxmlformats.org/officeDocument/2006/relationships/hyperlink" Target="http://localhost/OECDStat_Metadata/ShowMetadata.ashx?Dataset=CRS1&amp;Coords=%5bAIDTYPE%5d.%5b100%5d&amp;ShowOnWeb=true&amp;Lang=en" TargetMode="External"/><Relationship Id="rId47" Type="http://schemas.openxmlformats.org/officeDocument/2006/relationships/hyperlink" Target="http://localhost/OECDStat_Metadata/ShowMetadata.ashx?Dataset=CRS1&amp;Coords=%5bAIDTYPE%5d.%5b0%5d&amp;ShowOnWeb=true&amp;Lang=en" TargetMode="External"/><Relationship Id="rId89" Type="http://schemas.openxmlformats.org/officeDocument/2006/relationships/hyperlink" Target="http://localhost/OECDStat_Metadata/ShowMetadata.ashx?Dataset=CRS1&amp;Coords=%5bAIDTYPE%5d.%5b0%5d&amp;ShowOnWeb=true&amp;Lang=en" TargetMode="External"/><Relationship Id="rId112" Type="http://schemas.openxmlformats.org/officeDocument/2006/relationships/hyperlink" Target="http://localhost/OECDStat_Metadata/ShowMetadata.ashx?Dataset=CRS1&amp;Coords=%5bAIDTYPE%5d.%5b100%5d&amp;ShowOnWeb=true&amp;Lang=en" TargetMode="External"/><Relationship Id="rId154" Type="http://schemas.openxmlformats.org/officeDocument/2006/relationships/hyperlink" Target="http://localhost/OECDStat_Metadata/ShowMetadata.ashx?Dataset=CRS1&amp;Coords=%5bAIDTYPE%5d.%5b100%5d&amp;ShowOnWeb=true&amp;Lang=en" TargetMode="External"/><Relationship Id="rId361" Type="http://schemas.openxmlformats.org/officeDocument/2006/relationships/hyperlink" Target="http://localhost/OECDStat_Metadata/ShowMetadata.ashx?Dataset=CRS1&amp;Coords=%5bAIDTYPE%5d.%5b0%5d&amp;ShowOnWeb=true&amp;Lang=en" TargetMode="External"/><Relationship Id="rId196" Type="http://schemas.openxmlformats.org/officeDocument/2006/relationships/hyperlink" Target="http://localhost/OECDStat_Metadata/ShowMetadata.ashx?Dataset=CRS1&amp;Coords=%5bAIDTYPE%5d.%5b100%5d&amp;ShowOnWeb=true&amp;Lang=en" TargetMode="External"/><Relationship Id="rId417" Type="http://schemas.openxmlformats.org/officeDocument/2006/relationships/hyperlink" Target="http://localhost/OECDStat_Metadata/ShowMetadata.ashx?Dataset=CRS1&amp;Coords=%5bAIDTYPE%5d.%5b0%5d&amp;ShowOnWeb=true&amp;Lang=en" TargetMode="External"/><Relationship Id="rId16" Type="http://schemas.openxmlformats.org/officeDocument/2006/relationships/hyperlink" Target="http://localhost/OECDStat_Metadata/ShowMetadata.ashx?Dataset=CRS1&amp;Coords=%5bAIDTYPE%5d.%5b100%5d&amp;ShowOnWeb=true&amp;Lang=en" TargetMode="External"/><Relationship Id="rId221" Type="http://schemas.openxmlformats.org/officeDocument/2006/relationships/hyperlink" Target="http://localhost/OECDStat_Metadata/ShowMetadata.ashx?Dataset=CRS1&amp;Coords=%5bAIDTYPE%5d.%5b0%5d&amp;ShowOnWeb=true&amp;Lang=en" TargetMode="External"/><Relationship Id="rId263" Type="http://schemas.openxmlformats.org/officeDocument/2006/relationships/hyperlink" Target="http://localhost/OECDStat_Metadata/ShowMetadata.ashx?Dataset=CRS1&amp;Coords=%5bAIDTYPE%5d.%5b0%5d&amp;ShowOnWeb=true&amp;Lang=en" TargetMode="External"/><Relationship Id="rId319" Type="http://schemas.openxmlformats.org/officeDocument/2006/relationships/hyperlink" Target="http://localhost/OECDStat_Metadata/ShowMetadata.ashx?Dataset=CRS1&amp;Coords=%5bAIDTYPE%5d.%5b0%5d&amp;ShowOnWeb=true&amp;Lang=en" TargetMode="External"/><Relationship Id="rId58" Type="http://schemas.openxmlformats.org/officeDocument/2006/relationships/hyperlink" Target="http://localhost/OECDStat_Metadata/ShowMetadata.ashx?Dataset=CRS1&amp;Coords=%5bAIDTYPE%5d.%5b100%5d&amp;ShowOnWeb=true&amp;Lang=en" TargetMode="External"/><Relationship Id="rId123" Type="http://schemas.openxmlformats.org/officeDocument/2006/relationships/hyperlink" Target="http://localhost/OECDStat_Metadata/ShowMetadata.ashx?Dataset=CRS1&amp;Coords=%5bAIDTYPE%5d.%5b0%5d&amp;ShowOnWeb=true&amp;Lang=en" TargetMode="External"/><Relationship Id="rId330" Type="http://schemas.openxmlformats.org/officeDocument/2006/relationships/hyperlink" Target="http://localhost/OECDStat_Metadata/ShowMetadata.ashx?Dataset=CRS1&amp;Coords=%5bAIDTYPE%5d.%5b100%5d&amp;ShowOnWeb=true&amp;Lang=en" TargetMode="External"/><Relationship Id="rId165" Type="http://schemas.openxmlformats.org/officeDocument/2006/relationships/hyperlink" Target="http://localhost/OECDStat_Metadata/ShowMetadata.ashx?Dataset=CRS1&amp;Coords=%5bAIDTYPE%5d.%5b0%5d&amp;ShowOnWeb=true&amp;Lang=en" TargetMode="External"/><Relationship Id="rId372" Type="http://schemas.openxmlformats.org/officeDocument/2006/relationships/hyperlink" Target="http://localhost/OECDStat_Metadata/ShowMetadata.ashx?Dataset=CRS1&amp;Coords=%5bAIDTYPE%5d.%5b100%5d&amp;ShowOnWeb=true&amp;Lang=en" TargetMode="External"/><Relationship Id="rId232" Type="http://schemas.openxmlformats.org/officeDocument/2006/relationships/hyperlink" Target="http://localhost/OECDStat_Metadata/ShowMetadata.ashx?Dataset=CRS1&amp;Coords=%5bAIDTYPE%5d.%5b100%5d&amp;ShowOnWeb=true&amp;Lang=en" TargetMode="External"/><Relationship Id="rId274" Type="http://schemas.openxmlformats.org/officeDocument/2006/relationships/hyperlink" Target="http://localhost/OECDStat_Metadata/ShowMetadata.ashx?Dataset=CRS1&amp;Coords=%5bAIDTYPE%5d.%5b100%5d&amp;ShowOnWeb=true&amp;Lang=en" TargetMode="External"/><Relationship Id="rId27" Type="http://schemas.openxmlformats.org/officeDocument/2006/relationships/hyperlink" Target="http://localhost/OECDStat_Metadata/ShowMetadata.ashx?Dataset=CRS1&amp;Coords=%5bAIDTYPE%5d.%5b0%5d&amp;ShowOnWeb=true&amp;Lang=en" TargetMode="External"/><Relationship Id="rId69" Type="http://schemas.openxmlformats.org/officeDocument/2006/relationships/hyperlink" Target="http://localhost/OECDStat_Metadata/ShowMetadata.ashx?Dataset=CRS1&amp;Coords=%5bAIDTYPE%5d.%5b0%5d&amp;ShowOnWeb=true&amp;Lang=en" TargetMode="External"/><Relationship Id="rId134" Type="http://schemas.openxmlformats.org/officeDocument/2006/relationships/hyperlink" Target="http://localhost/OECDStat_Metadata/ShowMetadata.ashx?Dataset=CRS1&amp;Coords=%5bAIDTYPE%5d.%5b100%5d&amp;ShowOnWeb=true&amp;Lang=en" TargetMode="External"/><Relationship Id="rId80" Type="http://schemas.openxmlformats.org/officeDocument/2006/relationships/hyperlink" Target="http://localhost/OECDStat_Metadata/ShowMetadata.ashx?Dataset=CRS1&amp;Coords=%5bAIDTYPE%5d.%5b100%5d&amp;ShowOnWeb=true&amp;Lang=en" TargetMode="External"/><Relationship Id="rId176" Type="http://schemas.openxmlformats.org/officeDocument/2006/relationships/hyperlink" Target="http://localhost/OECDStat_Metadata/ShowMetadata.ashx?Dataset=CRS1&amp;Coords=%5bAIDTYPE%5d.%5b100%5d&amp;ShowOnWeb=true&amp;Lang=en" TargetMode="External"/><Relationship Id="rId341" Type="http://schemas.openxmlformats.org/officeDocument/2006/relationships/hyperlink" Target="http://localhost/OECDStat_Metadata/ShowMetadata.ashx?Dataset=CRS1&amp;Coords=%5bAIDTYPE%5d.%5b0%5d&amp;ShowOnWeb=true&amp;Lang=en" TargetMode="External"/><Relationship Id="rId383" Type="http://schemas.openxmlformats.org/officeDocument/2006/relationships/hyperlink" Target="http://localhost/OECDStat_Metadata/ShowMetadata.ashx?Dataset=CRS1&amp;Coords=%5bAIDTYPE%5d.%5b0%5d&amp;ShowOnWeb=true&amp;Lang=en" TargetMode="External"/><Relationship Id="rId201" Type="http://schemas.openxmlformats.org/officeDocument/2006/relationships/hyperlink" Target="http://localhost/OECDStat_Metadata/ShowMetadata.ashx?Dataset=CRS1&amp;Coords=%5bAIDTYPE%5d.%5b0%5d&amp;ShowOnWeb=true&amp;Lang=en" TargetMode="External"/><Relationship Id="rId243" Type="http://schemas.openxmlformats.org/officeDocument/2006/relationships/hyperlink" Target="http://localhost/OECDStat_Metadata/ShowMetadata.ashx?Dataset=CRS1&amp;Coords=%5bAIDTYPE%5d.%5b0%5d&amp;ShowOnWeb=true&amp;Lang=en" TargetMode="External"/><Relationship Id="rId285" Type="http://schemas.openxmlformats.org/officeDocument/2006/relationships/hyperlink" Target="http://localhost/OECDStat_Metadata/ShowMetadata.ashx?Dataset=CRS1&amp;Coords=%5bAIDTYPE%5d.%5b0%5d&amp;ShowOnWeb=true&amp;Lang=en" TargetMode="External"/><Relationship Id="rId17" Type="http://schemas.openxmlformats.org/officeDocument/2006/relationships/hyperlink" Target="http://localhost/OECDStat_Metadata/ShowMetadata.ashx?Dataset=CRS1&amp;Coords=%5bAIDTYPE%5d.%5b0%5d&amp;ShowOnWeb=true&amp;Lang=en" TargetMode="External"/><Relationship Id="rId38" Type="http://schemas.openxmlformats.org/officeDocument/2006/relationships/hyperlink" Target="http://localhost/OECDStat_Metadata/ShowMetadata.ashx?Dataset=CRS1&amp;Coords=%5bAIDTYPE%5d.%5b100%5d&amp;ShowOnWeb=true&amp;Lang=en" TargetMode="External"/><Relationship Id="rId59" Type="http://schemas.openxmlformats.org/officeDocument/2006/relationships/hyperlink" Target="http://localhost/OECDStat_Metadata/ShowMetadata.ashx?Dataset=CRS1&amp;Coords=%5bAIDTYPE%5d.%5b0%5d&amp;ShowOnWeb=true&amp;Lang=en" TargetMode="External"/><Relationship Id="rId103" Type="http://schemas.openxmlformats.org/officeDocument/2006/relationships/hyperlink" Target="http://localhost/OECDStat_Metadata/ShowMetadata.ashx?Dataset=CRS1&amp;Coords=%5bAIDTYPE%5d.%5b0%5d&amp;ShowOnWeb=true&amp;Lang=en" TargetMode="External"/><Relationship Id="rId124" Type="http://schemas.openxmlformats.org/officeDocument/2006/relationships/hyperlink" Target="http://localhost/OECDStat_Metadata/ShowMetadata.ashx?Dataset=CRS1&amp;Coords=%5bAIDTYPE%5d.%5b100%5d&amp;ShowOnWeb=true&amp;Lang=en" TargetMode="External"/><Relationship Id="rId310" Type="http://schemas.openxmlformats.org/officeDocument/2006/relationships/hyperlink" Target="http://localhost/OECDStat_Metadata/ShowMetadata.ashx?Dataset=CRS1&amp;Coords=%5bAIDTYPE%5d.%5b100%5d&amp;ShowOnWeb=true&amp;Lang=en" TargetMode="External"/><Relationship Id="rId70" Type="http://schemas.openxmlformats.org/officeDocument/2006/relationships/hyperlink" Target="http://localhost/OECDStat_Metadata/ShowMetadata.ashx?Dataset=CRS1&amp;Coords=%5bAIDTYPE%5d.%5b100%5d&amp;ShowOnWeb=true&amp;Lang=en" TargetMode="External"/><Relationship Id="rId91" Type="http://schemas.openxmlformats.org/officeDocument/2006/relationships/hyperlink" Target="http://localhost/OECDStat_Metadata/ShowMetadata.ashx?Dataset=CRS1&amp;Coords=%5bAIDTYPE%5d.%5b0%5d&amp;ShowOnWeb=true&amp;Lang=en" TargetMode="External"/><Relationship Id="rId145" Type="http://schemas.openxmlformats.org/officeDocument/2006/relationships/hyperlink" Target="http://localhost/OECDStat_Metadata/ShowMetadata.ashx?Dataset=CRS1&amp;Coords=%5bAIDTYPE%5d.%5b0%5d&amp;ShowOnWeb=true&amp;Lang=en" TargetMode="External"/><Relationship Id="rId166" Type="http://schemas.openxmlformats.org/officeDocument/2006/relationships/hyperlink" Target="http://localhost/OECDStat_Metadata/ShowMetadata.ashx?Dataset=CRS1&amp;Coords=%5bAIDTYPE%5d.%5b100%5d&amp;ShowOnWeb=true&amp;Lang=en" TargetMode="External"/><Relationship Id="rId187" Type="http://schemas.openxmlformats.org/officeDocument/2006/relationships/hyperlink" Target="http://localhost/OECDStat_Metadata/ShowMetadata.ashx?Dataset=CRS1&amp;Coords=%5bAIDTYPE%5d.%5b0%5d&amp;ShowOnWeb=true&amp;Lang=en" TargetMode="External"/><Relationship Id="rId331" Type="http://schemas.openxmlformats.org/officeDocument/2006/relationships/hyperlink" Target="http://localhost/OECDStat_Metadata/ShowMetadata.ashx?Dataset=CRS1&amp;Coords=%5bAIDTYPE%5d.%5b0%5d&amp;ShowOnWeb=true&amp;Lang=en" TargetMode="External"/><Relationship Id="rId352" Type="http://schemas.openxmlformats.org/officeDocument/2006/relationships/hyperlink" Target="http://localhost/OECDStat_Metadata/ShowMetadata.ashx?Dataset=CRS1&amp;Coords=%5bAIDTYPE%5d.%5b100%5d&amp;ShowOnWeb=true&amp;Lang=en" TargetMode="External"/><Relationship Id="rId373" Type="http://schemas.openxmlformats.org/officeDocument/2006/relationships/hyperlink" Target="http://localhost/OECDStat_Metadata/ShowMetadata.ashx?Dataset=CRS1&amp;Coords=%5bAIDTYPE%5d.%5b0%5d&amp;ShowOnWeb=true&amp;Lang=en" TargetMode="External"/><Relationship Id="rId394" Type="http://schemas.openxmlformats.org/officeDocument/2006/relationships/hyperlink" Target="http://localhost/OECDStat_Metadata/ShowMetadata.ashx?Dataset=CRS1&amp;Coords=%5bAIDTYPE%5d.%5b100%5d&amp;ShowOnWeb=true&amp;Lang=en" TargetMode="External"/><Relationship Id="rId408" Type="http://schemas.openxmlformats.org/officeDocument/2006/relationships/hyperlink" Target="http://localhost/OECDStat_Metadata/ShowMetadata.ashx?Dataset=CRS1&amp;Coords=%5bAIDTYPE%5d.%5b100%5d&amp;ShowOnWeb=true&amp;Lang=en" TargetMode="External"/><Relationship Id="rId1" Type="http://schemas.openxmlformats.org/officeDocument/2006/relationships/hyperlink" Target="http://localhost/OECDStat_Metadata/ShowMetadata.ashx?Dataset=CRS1&amp;ShowOnWeb=true&amp;Lang=en" TargetMode="External"/><Relationship Id="rId212" Type="http://schemas.openxmlformats.org/officeDocument/2006/relationships/hyperlink" Target="http://localhost/OECDStat_Metadata/ShowMetadata.ashx?Dataset=CRS1&amp;Coords=%5bAIDTYPE%5d.%5b100%5d&amp;ShowOnWeb=true&amp;Lang=en" TargetMode="External"/><Relationship Id="rId233" Type="http://schemas.openxmlformats.org/officeDocument/2006/relationships/hyperlink" Target="http://localhost/OECDStat_Metadata/ShowMetadata.ashx?Dataset=CRS1&amp;Coords=%5bAIDTYPE%5d.%5b0%5d&amp;ShowOnWeb=true&amp;Lang=en" TargetMode="External"/><Relationship Id="rId254" Type="http://schemas.openxmlformats.org/officeDocument/2006/relationships/hyperlink" Target="http://localhost/OECDStat_Metadata/ShowMetadata.ashx?Dataset=CRS1&amp;Coords=%5bAIDTYPE%5d.%5b100%5d&amp;ShowOnWeb=true&amp;Lang=en" TargetMode="External"/><Relationship Id="rId28" Type="http://schemas.openxmlformats.org/officeDocument/2006/relationships/hyperlink" Target="http://localhost/OECDStat_Metadata/ShowMetadata.ashx?Dataset=CRS1&amp;Coords=%5bAIDTYPE%5d.%5b100%5d&amp;ShowOnWeb=true&amp;Lang=en" TargetMode="External"/><Relationship Id="rId49" Type="http://schemas.openxmlformats.org/officeDocument/2006/relationships/hyperlink" Target="http://localhost/OECDStat_Metadata/ShowMetadata.ashx?Dataset=CRS1&amp;Coords=%5bAIDTYPE%5d.%5b0%5d&amp;ShowOnWeb=true&amp;Lang=en" TargetMode="External"/><Relationship Id="rId114" Type="http://schemas.openxmlformats.org/officeDocument/2006/relationships/hyperlink" Target="http://localhost/OECDStat_Metadata/ShowMetadata.ashx?Dataset=CRS1&amp;Coords=%5bAIDTYPE%5d.%5b100%5d&amp;ShowOnWeb=true&amp;Lang=en" TargetMode="External"/><Relationship Id="rId275" Type="http://schemas.openxmlformats.org/officeDocument/2006/relationships/hyperlink" Target="http://localhost/OECDStat_Metadata/ShowMetadata.ashx?Dataset=CRS1&amp;Coords=%5bAIDTYPE%5d.%5b0%5d&amp;ShowOnWeb=true&amp;Lang=en" TargetMode="External"/><Relationship Id="rId296" Type="http://schemas.openxmlformats.org/officeDocument/2006/relationships/hyperlink" Target="http://localhost/OECDStat_Metadata/ShowMetadata.ashx?Dataset=CRS1&amp;Coords=%5bAIDTYPE%5d.%5b100%5d&amp;ShowOnWeb=true&amp;Lang=en" TargetMode="External"/><Relationship Id="rId300" Type="http://schemas.openxmlformats.org/officeDocument/2006/relationships/hyperlink" Target="http://localhost/OECDStat_Metadata/ShowMetadata.ashx?Dataset=CRS1&amp;Coords=%5bAIDTYPE%5d.%5b100%5d&amp;ShowOnWeb=true&amp;Lang=en" TargetMode="External"/><Relationship Id="rId60" Type="http://schemas.openxmlformats.org/officeDocument/2006/relationships/hyperlink" Target="http://localhost/OECDStat_Metadata/ShowMetadata.ashx?Dataset=CRS1&amp;Coords=%5bAIDTYPE%5d.%5b100%5d&amp;ShowOnWeb=true&amp;Lang=en" TargetMode="External"/><Relationship Id="rId81" Type="http://schemas.openxmlformats.org/officeDocument/2006/relationships/hyperlink" Target="http://localhost/OECDStat_Metadata/ShowMetadata.ashx?Dataset=CRS1&amp;Coords=%5bAIDTYPE%5d.%5b0%5d&amp;ShowOnWeb=true&amp;Lang=en" TargetMode="External"/><Relationship Id="rId135" Type="http://schemas.openxmlformats.org/officeDocument/2006/relationships/hyperlink" Target="http://localhost/OECDStat_Metadata/ShowMetadata.ashx?Dataset=CRS1&amp;Coords=%5bAIDTYPE%5d.%5b0%5d&amp;ShowOnWeb=true&amp;Lang=en" TargetMode="External"/><Relationship Id="rId156" Type="http://schemas.openxmlformats.org/officeDocument/2006/relationships/hyperlink" Target="http://localhost/OECDStat_Metadata/ShowMetadata.ashx?Dataset=CRS1&amp;Coords=%5bAIDTYPE%5d.%5b100%5d&amp;ShowOnWeb=true&amp;Lang=en" TargetMode="External"/><Relationship Id="rId177" Type="http://schemas.openxmlformats.org/officeDocument/2006/relationships/hyperlink" Target="http://localhost/OECDStat_Metadata/ShowMetadata.ashx?Dataset=CRS1&amp;Coords=%5bAIDTYPE%5d.%5b0%5d&amp;ShowOnWeb=true&amp;Lang=en" TargetMode="External"/><Relationship Id="rId198" Type="http://schemas.openxmlformats.org/officeDocument/2006/relationships/hyperlink" Target="http://localhost/OECDStat_Metadata/ShowMetadata.ashx?Dataset=CRS1&amp;Coords=%5bAIDTYPE%5d.%5b100%5d&amp;ShowOnWeb=true&amp;Lang=en" TargetMode="External"/><Relationship Id="rId321" Type="http://schemas.openxmlformats.org/officeDocument/2006/relationships/hyperlink" Target="http://localhost/OECDStat_Metadata/ShowMetadata.ashx?Dataset=CRS1&amp;Coords=%5bAIDTYPE%5d.%5b0%5d&amp;ShowOnWeb=true&amp;Lang=en" TargetMode="External"/><Relationship Id="rId342" Type="http://schemas.openxmlformats.org/officeDocument/2006/relationships/hyperlink" Target="http://localhost/OECDStat_Metadata/ShowMetadata.ashx?Dataset=CRS1&amp;Coords=%5bAIDTYPE%5d.%5b100%5d&amp;ShowOnWeb=true&amp;Lang=en" TargetMode="External"/><Relationship Id="rId363" Type="http://schemas.openxmlformats.org/officeDocument/2006/relationships/hyperlink" Target="http://localhost/OECDStat_Metadata/ShowMetadata.ashx?Dataset=CRS1&amp;Coords=%5bAIDTYPE%5d.%5b0%5d&amp;ShowOnWeb=true&amp;Lang=en" TargetMode="External"/><Relationship Id="rId384" Type="http://schemas.openxmlformats.org/officeDocument/2006/relationships/hyperlink" Target="http://localhost/OECDStat_Metadata/ShowMetadata.ashx?Dataset=CRS1&amp;Coords=%5bAIDTYPE%5d.%5b100%5d&amp;ShowOnWeb=true&amp;Lang=en" TargetMode="External"/><Relationship Id="rId419" Type="http://schemas.openxmlformats.org/officeDocument/2006/relationships/hyperlink" Target="http://localhost/OECDStat_Metadata/ShowMetadata.ashx?Dataset=CRS1&amp;Coords=%5bAIDTYPE%5d.%5b0%5d&amp;ShowOnWeb=true&amp;Lang=en" TargetMode="External"/><Relationship Id="rId202" Type="http://schemas.openxmlformats.org/officeDocument/2006/relationships/hyperlink" Target="http://localhost/OECDStat_Metadata/ShowMetadata.ashx?Dataset=CRS1&amp;Coords=%5bAIDTYPE%5d.%5b100%5d&amp;ShowOnWeb=true&amp;Lang=en" TargetMode="External"/><Relationship Id="rId223" Type="http://schemas.openxmlformats.org/officeDocument/2006/relationships/hyperlink" Target="http://localhost/OECDStat_Metadata/ShowMetadata.ashx?Dataset=CRS1&amp;Coords=%5bAIDTYPE%5d.%5b0%5d&amp;ShowOnWeb=true&amp;Lang=en" TargetMode="External"/><Relationship Id="rId244" Type="http://schemas.openxmlformats.org/officeDocument/2006/relationships/hyperlink" Target="http://localhost/OECDStat_Metadata/ShowMetadata.ashx?Dataset=CRS1&amp;Coords=%5bAIDTYPE%5d.%5b100%5d&amp;ShowOnWeb=true&amp;Lang=en" TargetMode="External"/><Relationship Id="rId18" Type="http://schemas.openxmlformats.org/officeDocument/2006/relationships/hyperlink" Target="http://localhost/OECDStat_Metadata/ShowMetadata.ashx?Dataset=CRS1&amp;Coords=%5bAIDTYPE%5d.%5b100%5d&amp;ShowOnWeb=true&amp;Lang=en" TargetMode="External"/><Relationship Id="rId39" Type="http://schemas.openxmlformats.org/officeDocument/2006/relationships/hyperlink" Target="http://localhost/OECDStat_Metadata/ShowMetadata.ashx?Dataset=CRS1&amp;Coords=%5bAIDTYPE%5d.%5b0%5d&amp;ShowOnWeb=true&amp;Lang=en" TargetMode="External"/><Relationship Id="rId265" Type="http://schemas.openxmlformats.org/officeDocument/2006/relationships/hyperlink" Target="http://localhost/OECDStat_Metadata/ShowMetadata.ashx?Dataset=CRS1&amp;Coords=%5bAIDTYPE%5d.%5b0%5d&amp;ShowOnWeb=true&amp;Lang=en" TargetMode="External"/><Relationship Id="rId286" Type="http://schemas.openxmlformats.org/officeDocument/2006/relationships/hyperlink" Target="http://localhost/OECDStat_Metadata/ShowMetadata.ashx?Dataset=CRS1&amp;Coords=%5bAIDTYPE%5d.%5b100%5d&amp;ShowOnWeb=true&amp;Lang=en" TargetMode="External"/><Relationship Id="rId50" Type="http://schemas.openxmlformats.org/officeDocument/2006/relationships/hyperlink" Target="http://localhost/OECDStat_Metadata/ShowMetadata.ashx?Dataset=CRS1&amp;Coords=%5bAIDTYPE%5d.%5b100%5d&amp;ShowOnWeb=true&amp;Lang=en" TargetMode="External"/><Relationship Id="rId104" Type="http://schemas.openxmlformats.org/officeDocument/2006/relationships/hyperlink" Target="http://localhost/OECDStat_Metadata/ShowMetadata.ashx?Dataset=CRS1&amp;Coords=%5bAIDTYPE%5d.%5b100%5d&amp;ShowOnWeb=true&amp;Lang=en" TargetMode="External"/><Relationship Id="rId125" Type="http://schemas.openxmlformats.org/officeDocument/2006/relationships/hyperlink" Target="http://localhost/OECDStat_Metadata/ShowMetadata.ashx?Dataset=CRS1&amp;Coords=%5bAIDTYPE%5d.%5b0%5d&amp;ShowOnWeb=true&amp;Lang=en" TargetMode="External"/><Relationship Id="rId146" Type="http://schemas.openxmlformats.org/officeDocument/2006/relationships/hyperlink" Target="http://localhost/OECDStat_Metadata/ShowMetadata.ashx?Dataset=CRS1&amp;Coords=%5bAIDTYPE%5d.%5b100%5d&amp;ShowOnWeb=true&amp;Lang=en" TargetMode="External"/><Relationship Id="rId167" Type="http://schemas.openxmlformats.org/officeDocument/2006/relationships/hyperlink" Target="http://localhost/OECDStat_Metadata/ShowMetadata.ashx?Dataset=CRS1&amp;Coords=%5bAIDTYPE%5d.%5b0%5d&amp;ShowOnWeb=true&amp;Lang=en" TargetMode="External"/><Relationship Id="rId188" Type="http://schemas.openxmlformats.org/officeDocument/2006/relationships/hyperlink" Target="http://localhost/OECDStat_Metadata/ShowMetadata.ashx?Dataset=CRS1&amp;Coords=%5bAIDTYPE%5d.%5b100%5d&amp;ShowOnWeb=true&amp;Lang=en" TargetMode="External"/><Relationship Id="rId311" Type="http://schemas.openxmlformats.org/officeDocument/2006/relationships/hyperlink" Target="http://localhost/OECDStat_Metadata/ShowMetadata.ashx?Dataset=CRS1&amp;Coords=%5bAIDTYPE%5d.%5b0%5d&amp;ShowOnWeb=true&amp;Lang=en" TargetMode="External"/><Relationship Id="rId332" Type="http://schemas.openxmlformats.org/officeDocument/2006/relationships/hyperlink" Target="http://localhost/OECDStat_Metadata/ShowMetadata.ashx?Dataset=CRS1&amp;Coords=%5bAIDTYPE%5d.%5b100%5d&amp;ShowOnWeb=true&amp;Lang=en" TargetMode="External"/><Relationship Id="rId353" Type="http://schemas.openxmlformats.org/officeDocument/2006/relationships/hyperlink" Target="http://localhost/OECDStat_Metadata/ShowMetadata.ashx?Dataset=CRS1&amp;Coords=%5bAIDTYPE%5d.%5b0%5d&amp;ShowOnWeb=true&amp;Lang=en" TargetMode="External"/><Relationship Id="rId374" Type="http://schemas.openxmlformats.org/officeDocument/2006/relationships/hyperlink" Target="http://localhost/OECDStat_Metadata/ShowMetadata.ashx?Dataset=CRS1&amp;Coords=%5bAIDTYPE%5d.%5b100%5d&amp;ShowOnWeb=true&amp;Lang=en" TargetMode="External"/><Relationship Id="rId395" Type="http://schemas.openxmlformats.org/officeDocument/2006/relationships/hyperlink" Target="http://localhost/OECDStat_Metadata/ShowMetadata.ashx?Dataset=CRS1&amp;Coords=%5bAIDTYPE%5d.%5b0%5d&amp;ShowOnWeb=true&amp;Lang=en" TargetMode="External"/><Relationship Id="rId409" Type="http://schemas.openxmlformats.org/officeDocument/2006/relationships/hyperlink" Target="http://localhost/OECDStat_Metadata/ShowMetadata.ashx?Dataset=CRS1&amp;Coords=%5bAIDTYPE%5d.%5b0%5d&amp;ShowOnWeb=true&amp;Lang=en" TargetMode="External"/><Relationship Id="rId71" Type="http://schemas.openxmlformats.org/officeDocument/2006/relationships/hyperlink" Target="http://localhost/OECDStat_Metadata/ShowMetadata.ashx?Dataset=CRS1&amp;Coords=%5bAIDTYPE%5d.%5b0%5d&amp;ShowOnWeb=true&amp;Lang=en" TargetMode="External"/><Relationship Id="rId92" Type="http://schemas.openxmlformats.org/officeDocument/2006/relationships/hyperlink" Target="http://localhost/OECDStat_Metadata/ShowMetadata.ashx?Dataset=CRS1&amp;Coords=%5bAIDTYPE%5d.%5b100%5d&amp;ShowOnWeb=true&amp;Lang=en" TargetMode="External"/><Relationship Id="rId213" Type="http://schemas.openxmlformats.org/officeDocument/2006/relationships/hyperlink" Target="http://localhost/OECDStat_Metadata/ShowMetadata.ashx?Dataset=CRS1&amp;Coords=%5bAIDTYPE%5d.%5b0%5d&amp;ShowOnWeb=true&amp;Lang=en" TargetMode="External"/><Relationship Id="rId234" Type="http://schemas.openxmlformats.org/officeDocument/2006/relationships/hyperlink" Target="http://localhost/OECDStat_Metadata/ShowMetadata.ashx?Dataset=CRS1&amp;Coords=%5bAIDTYPE%5d.%5b100%5d&amp;ShowOnWeb=true&amp;Lang=en" TargetMode="External"/><Relationship Id="rId420" Type="http://schemas.openxmlformats.org/officeDocument/2006/relationships/hyperlink" Target="http://localhost/OECDStat_Metadata/ShowMetadata.ashx?Dataset=CRS1&amp;Coords=%5bAIDTYPE%5d.%5b100%5d&amp;ShowOnWeb=true&amp;Lang=en" TargetMode="External"/><Relationship Id="rId2" Type="http://schemas.openxmlformats.org/officeDocument/2006/relationships/hyperlink" Target="http://localhost/OECDStat_Metadata/ShowMetadata.ashx?Dataset=CRS1&amp;Coords=%5bFLOW%5d.%5b100%5d&amp;ShowOnWeb=true&amp;Lang=en" TargetMode="External"/><Relationship Id="rId29" Type="http://schemas.openxmlformats.org/officeDocument/2006/relationships/hyperlink" Target="http://localhost/OECDStat_Metadata/ShowMetadata.ashx?Dataset=CRS1&amp;Coords=%5bAIDTYPE%5d.%5b0%5d&amp;ShowOnWeb=true&amp;Lang=en" TargetMode="External"/><Relationship Id="rId255" Type="http://schemas.openxmlformats.org/officeDocument/2006/relationships/hyperlink" Target="http://localhost/OECDStat_Metadata/ShowMetadata.ashx?Dataset=CRS1&amp;Coords=%5bAIDTYPE%5d.%5b0%5d&amp;ShowOnWeb=true&amp;Lang=en" TargetMode="External"/><Relationship Id="rId276" Type="http://schemas.openxmlformats.org/officeDocument/2006/relationships/hyperlink" Target="http://localhost/OECDStat_Metadata/ShowMetadata.ashx?Dataset=CRS1&amp;Coords=%5bAIDTYPE%5d.%5b100%5d&amp;ShowOnWeb=true&amp;Lang=en" TargetMode="External"/><Relationship Id="rId297" Type="http://schemas.openxmlformats.org/officeDocument/2006/relationships/hyperlink" Target="http://localhost/OECDStat_Metadata/ShowMetadata.ashx?Dataset=CRS1&amp;Coords=%5bAIDTYPE%5d.%5b0%5d&amp;ShowOnWeb=true&amp;Lang=en" TargetMode="External"/><Relationship Id="rId40" Type="http://schemas.openxmlformats.org/officeDocument/2006/relationships/hyperlink" Target="http://localhost/OECDStat_Metadata/ShowMetadata.ashx?Dataset=CRS1&amp;Coords=%5bAIDTYPE%5d.%5b100%5d&amp;ShowOnWeb=true&amp;Lang=en" TargetMode="External"/><Relationship Id="rId115" Type="http://schemas.openxmlformats.org/officeDocument/2006/relationships/hyperlink" Target="http://localhost/OECDStat_Metadata/ShowMetadata.ashx?Dataset=CRS1&amp;Coords=%5bAIDTYPE%5d.%5b0%5d&amp;ShowOnWeb=true&amp;Lang=en" TargetMode="External"/><Relationship Id="rId136" Type="http://schemas.openxmlformats.org/officeDocument/2006/relationships/hyperlink" Target="http://localhost/OECDStat_Metadata/ShowMetadata.ashx?Dataset=CRS1&amp;Coords=%5bAIDTYPE%5d.%5b100%5d&amp;ShowOnWeb=true&amp;Lang=en" TargetMode="External"/><Relationship Id="rId157" Type="http://schemas.openxmlformats.org/officeDocument/2006/relationships/hyperlink" Target="http://localhost/OECDStat_Metadata/ShowMetadata.ashx?Dataset=CRS1&amp;Coords=%5bAIDTYPE%5d.%5b0%5d&amp;ShowOnWeb=true&amp;Lang=en" TargetMode="External"/><Relationship Id="rId178" Type="http://schemas.openxmlformats.org/officeDocument/2006/relationships/hyperlink" Target="http://localhost/OECDStat_Metadata/ShowMetadata.ashx?Dataset=CRS1&amp;Coords=%5bAIDTYPE%5d.%5b100%5d&amp;ShowOnWeb=true&amp;Lang=en" TargetMode="External"/><Relationship Id="rId301" Type="http://schemas.openxmlformats.org/officeDocument/2006/relationships/hyperlink" Target="http://localhost/OECDStat_Metadata/ShowMetadata.ashx?Dataset=CRS1&amp;Coords=%5bAIDTYPE%5d.%5b0%5d&amp;ShowOnWeb=true&amp;Lang=en" TargetMode="External"/><Relationship Id="rId322" Type="http://schemas.openxmlformats.org/officeDocument/2006/relationships/hyperlink" Target="http://localhost/OECDStat_Metadata/ShowMetadata.ashx?Dataset=CRS1&amp;Coords=%5bAIDTYPE%5d.%5b100%5d&amp;ShowOnWeb=true&amp;Lang=en" TargetMode="External"/><Relationship Id="rId343" Type="http://schemas.openxmlformats.org/officeDocument/2006/relationships/hyperlink" Target="http://localhost/OECDStat_Metadata/ShowMetadata.ashx?Dataset=CRS1&amp;Coords=%5bAIDTYPE%5d.%5b0%5d&amp;ShowOnWeb=true&amp;Lang=en" TargetMode="External"/><Relationship Id="rId364" Type="http://schemas.openxmlformats.org/officeDocument/2006/relationships/hyperlink" Target="http://localhost/OECDStat_Metadata/ShowMetadata.ashx?Dataset=CRS1&amp;Coords=%5bAIDTYPE%5d.%5b100%5d&amp;ShowOnWeb=true&amp;Lang=en" TargetMode="External"/><Relationship Id="rId61" Type="http://schemas.openxmlformats.org/officeDocument/2006/relationships/hyperlink" Target="http://localhost/OECDStat_Metadata/ShowMetadata.ashx?Dataset=CRS1&amp;Coords=%5bAIDTYPE%5d.%5b0%5d&amp;ShowOnWeb=true&amp;Lang=en" TargetMode="External"/><Relationship Id="rId82" Type="http://schemas.openxmlformats.org/officeDocument/2006/relationships/hyperlink" Target="http://localhost/OECDStat_Metadata/ShowMetadata.ashx?Dataset=CRS1&amp;Coords=%5bAIDTYPE%5d.%5b100%5d&amp;ShowOnWeb=true&amp;Lang=en" TargetMode="External"/><Relationship Id="rId199" Type="http://schemas.openxmlformats.org/officeDocument/2006/relationships/hyperlink" Target="http://localhost/OECDStat_Metadata/ShowMetadata.ashx?Dataset=CRS1&amp;Coords=%5bAIDTYPE%5d.%5b0%5d&amp;ShowOnWeb=true&amp;Lang=en" TargetMode="External"/><Relationship Id="rId203" Type="http://schemas.openxmlformats.org/officeDocument/2006/relationships/hyperlink" Target="http://localhost/OECDStat_Metadata/ShowMetadata.ashx?Dataset=CRS1&amp;Coords=%5bAIDTYPE%5d.%5b0%5d&amp;ShowOnWeb=true&amp;Lang=en" TargetMode="External"/><Relationship Id="rId385" Type="http://schemas.openxmlformats.org/officeDocument/2006/relationships/hyperlink" Target="http://localhost/OECDStat_Metadata/ShowMetadata.ashx?Dataset=CRS1&amp;Coords=%5bAIDTYPE%5d.%5b0%5d&amp;ShowOnWeb=true&amp;Lang=en" TargetMode="External"/><Relationship Id="rId19" Type="http://schemas.openxmlformats.org/officeDocument/2006/relationships/hyperlink" Target="http://localhost/OECDStat_Metadata/ShowMetadata.ashx?Dataset=CRS1&amp;Coords=%5bAIDTYPE%5d.%5b0%5d&amp;ShowOnWeb=true&amp;Lang=en" TargetMode="External"/><Relationship Id="rId224" Type="http://schemas.openxmlformats.org/officeDocument/2006/relationships/hyperlink" Target="http://localhost/OECDStat_Metadata/ShowMetadata.ashx?Dataset=CRS1&amp;Coords=%5bAIDTYPE%5d.%5b100%5d&amp;ShowOnWeb=true&amp;Lang=en" TargetMode="External"/><Relationship Id="rId245" Type="http://schemas.openxmlformats.org/officeDocument/2006/relationships/hyperlink" Target="http://localhost/OECDStat_Metadata/ShowMetadata.ashx?Dataset=CRS1&amp;Coords=%5bAIDTYPE%5d.%5b0%5d&amp;ShowOnWeb=true&amp;Lang=en" TargetMode="External"/><Relationship Id="rId266" Type="http://schemas.openxmlformats.org/officeDocument/2006/relationships/hyperlink" Target="http://localhost/OECDStat_Metadata/ShowMetadata.ashx?Dataset=CRS1&amp;Coords=%5bAIDTYPE%5d.%5b100%5d&amp;ShowOnWeb=true&amp;Lang=en" TargetMode="External"/><Relationship Id="rId287" Type="http://schemas.openxmlformats.org/officeDocument/2006/relationships/hyperlink" Target="http://localhost/OECDStat_Metadata/ShowMetadata.ashx?Dataset=CRS1&amp;Coords=%5bAIDTYPE%5d.%5b0%5d&amp;ShowOnWeb=true&amp;Lang=en" TargetMode="External"/><Relationship Id="rId410" Type="http://schemas.openxmlformats.org/officeDocument/2006/relationships/hyperlink" Target="http://localhost/OECDStat_Metadata/ShowMetadata.ashx?Dataset=CRS1&amp;Coords=%5bAIDTYPE%5d.%5b100%5d&amp;ShowOnWeb=true&amp;Lang=en" TargetMode="External"/><Relationship Id="rId30" Type="http://schemas.openxmlformats.org/officeDocument/2006/relationships/hyperlink" Target="http://localhost/OECDStat_Metadata/ShowMetadata.ashx?Dataset=CRS1&amp;Coords=%5bAIDTYPE%5d.%5b100%5d&amp;ShowOnWeb=true&amp;Lang=en" TargetMode="External"/><Relationship Id="rId105" Type="http://schemas.openxmlformats.org/officeDocument/2006/relationships/hyperlink" Target="http://localhost/OECDStat_Metadata/ShowMetadata.ashx?Dataset=CRS1&amp;Coords=%5bAIDTYPE%5d.%5b0%5d&amp;ShowOnWeb=true&amp;Lang=en" TargetMode="External"/><Relationship Id="rId126" Type="http://schemas.openxmlformats.org/officeDocument/2006/relationships/hyperlink" Target="http://localhost/OECDStat_Metadata/ShowMetadata.ashx?Dataset=CRS1&amp;Coords=%5bAIDTYPE%5d.%5b100%5d&amp;ShowOnWeb=true&amp;Lang=en" TargetMode="External"/><Relationship Id="rId147" Type="http://schemas.openxmlformats.org/officeDocument/2006/relationships/hyperlink" Target="http://localhost/OECDStat_Metadata/ShowMetadata.ashx?Dataset=CRS1&amp;Coords=%5bAIDTYPE%5d.%5b0%5d&amp;ShowOnWeb=true&amp;Lang=en" TargetMode="External"/><Relationship Id="rId168" Type="http://schemas.openxmlformats.org/officeDocument/2006/relationships/hyperlink" Target="http://localhost/OECDStat_Metadata/ShowMetadata.ashx?Dataset=CRS1&amp;Coords=%5bAIDTYPE%5d.%5b100%5d&amp;ShowOnWeb=true&amp;Lang=en" TargetMode="External"/><Relationship Id="rId312" Type="http://schemas.openxmlformats.org/officeDocument/2006/relationships/hyperlink" Target="http://localhost/OECDStat_Metadata/ShowMetadata.ashx?Dataset=CRS1&amp;Coords=%5bAIDTYPE%5d.%5b100%5d&amp;ShowOnWeb=true&amp;Lang=en" TargetMode="External"/><Relationship Id="rId333" Type="http://schemas.openxmlformats.org/officeDocument/2006/relationships/hyperlink" Target="http://localhost/OECDStat_Metadata/ShowMetadata.ashx?Dataset=CRS1&amp;Coords=%5bAIDTYPE%5d.%5b0%5d&amp;ShowOnWeb=true&amp;Lang=en" TargetMode="External"/><Relationship Id="rId354" Type="http://schemas.openxmlformats.org/officeDocument/2006/relationships/hyperlink" Target="http://localhost/OECDStat_Metadata/ShowMetadata.ashx?Dataset=CRS1&amp;Coords=%5bAIDTYPE%5d.%5b100%5d&amp;ShowOnWeb=true&amp;Lang=en" TargetMode="External"/><Relationship Id="rId51" Type="http://schemas.openxmlformats.org/officeDocument/2006/relationships/hyperlink" Target="http://localhost/OECDStat_Metadata/ShowMetadata.ashx?Dataset=CRS1&amp;Coords=%5bAIDTYPE%5d.%5b0%5d&amp;ShowOnWeb=true&amp;Lang=en" TargetMode="External"/><Relationship Id="rId72" Type="http://schemas.openxmlformats.org/officeDocument/2006/relationships/hyperlink" Target="http://localhost/OECDStat_Metadata/ShowMetadata.ashx?Dataset=CRS1&amp;Coords=%5bAIDTYPE%5d.%5b100%5d&amp;ShowOnWeb=true&amp;Lang=en" TargetMode="External"/><Relationship Id="rId93" Type="http://schemas.openxmlformats.org/officeDocument/2006/relationships/hyperlink" Target="http://localhost/OECDStat_Metadata/ShowMetadata.ashx?Dataset=CRS1&amp;Coords=%5bAIDTYPE%5d.%5b0%5d&amp;ShowOnWeb=true&amp;Lang=en" TargetMode="External"/><Relationship Id="rId189" Type="http://schemas.openxmlformats.org/officeDocument/2006/relationships/hyperlink" Target="http://localhost/OECDStat_Metadata/ShowMetadata.ashx?Dataset=CRS1&amp;Coords=%5bAIDTYPE%5d.%5b0%5d&amp;ShowOnWeb=true&amp;Lang=en" TargetMode="External"/><Relationship Id="rId375" Type="http://schemas.openxmlformats.org/officeDocument/2006/relationships/hyperlink" Target="http://localhost/OECDStat_Metadata/ShowMetadata.ashx?Dataset=CRS1&amp;Coords=%5bAIDTYPE%5d.%5b0%5d&amp;ShowOnWeb=true&amp;Lang=en" TargetMode="External"/><Relationship Id="rId396" Type="http://schemas.openxmlformats.org/officeDocument/2006/relationships/hyperlink" Target="http://localhost/OECDStat_Metadata/ShowMetadata.ashx?Dataset=CRS1&amp;Coords=%5bAIDTYPE%5d.%5b100%5d&amp;ShowOnWeb=true&amp;Lang=en" TargetMode="External"/><Relationship Id="rId3" Type="http://schemas.openxmlformats.org/officeDocument/2006/relationships/hyperlink" Target="http://localhost/OECDStat_Metadata/ShowMetadata.ashx?Dataset=CRS1&amp;Coords=%5bFLOWTYPE%5d.%5b112%5d&amp;ShowOnWeb=true&amp;Lang=en" TargetMode="External"/><Relationship Id="rId214" Type="http://schemas.openxmlformats.org/officeDocument/2006/relationships/hyperlink" Target="http://localhost/OECDStat_Metadata/ShowMetadata.ashx?Dataset=CRS1&amp;Coords=%5bAIDTYPE%5d.%5b100%5d&amp;ShowOnWeb=true&amp;Lang=en" TargetMode="External"/><Relationship Id="rId235" Type="http://schemas.openxmlformats.org/officeDocument/2006/relationships/hyperlink" Target="http://localhost/OECDStat_Metadata/ShowMetadata.ashx?Dataset=CRS1&amp;Coords=%5bAIDTYPE%5d.%5b0%5d&amp;ShowOnWeb=true&amp;Lang=en" TargetMode="External"/><Relationship Id="rId256" Type="http://schemas.openxmlformats.org/officeDocument/2006/relationships/hyperlink" Target="http://localhost/OECDStat_Metadata/ShowMetadata.ashx?Dataset=CRS1&amp;Coords=%5bAIDTYPE%5d.%5b100%5d&amp;ShowOnWeb=true&amp;Lang=en" TargetMode="External"/><Relationship Id="rId277" Type="http://schemas.openxmlformats.org/officeDocument/2006/relationships/hyperlink" Target="http://localhost/OECDStat_Metadata/ShowMetadata.ashx?Dataset=CRS1&amp;Coords=%5bAIDTYPE%5d.%5b0%5d&amp;ShowOnWeb=true&amp;Lang=en" TargetMode="External"/><Relationship Id="rId298" Type="http://schemas.openxmlformats.org/officeDocument/2006/relationships/hyperlink" Target="http://localhost/OECDStat_Metadata/ShowMetadata.ashx?Dataset=CRS1&amp;Coords=%5bAIDTYPE%5d.%5b100%5d&amp;ShowOnWeb=true&amp;Lang=en" TargetMode="External"/><Relationship Id="rId400" Type="http://schemas.openxmlformats.org/officeDocument/2006/relationships/hyperlink" Target="http://localhost/OECDStat_Metadata/ShowMetadata.ashx?Dataset=CRS1&amp;Coords=%5bAIDTYPE%5d.%5b100%5d&amp;ShowOnWeb=true&amp;Lang=en" TargetMode="External"/><Relationship Id="rId421" Type="http://schemas.openxmlformats.org/officeDocument/2006/relationships/hyperlink" Target="http://localhost/OECDStat_Metadata/ShowMetadata.ashx?Dataset=CRS1&amp;Coords=%5bAIDTYPE%5d.%5b0%5d&amp;ShowOnWeb=true&amp;Lang=en" TargetMode="External"/><Relationship Id="rId116" Type="http://schemas.openxmlformats.org/officeDocument/2006/relationships/hyperlink" Target="http://localhost/OECDStat_Metadata/ShowMetadata.ashx?Dataset=CRS1&amp;Coords=%5bAIDTYPE%5d.%5b100%5d&amp;ShowOnWeb=true&amp;Lang=en" TargetMode="External"/><Relationship Id="rId137" Type="http://schemas.openxmlformats.org/officeDocument/2006/relationships/hyperlink" Target="http://localhost/OECDStat_Metadata/ShowMetadata.ashx?Dataset=CRS1&amp;Coords=%5bAIDTYPE%5d.%5b0%5d&amp;ShowOnWeb=true&amp;Lang=en" TargetMode="External"/><Relationship Id="rId158" Type="http://schemas.openxmlformats.org/officeDocument/2006/relationships/hyperlink" Target="http://localhost/OECDStat_Metadata/ShowMetadata.ashx?Dataset=CRS1&amp;Coords=%5bAIDTYPE%5d.%5b100%5d&amp;ShowOnWeb=true&amp;Lang=en" TargetMode="External"/><Relationship Id="rId302" Type="http://schemas.openxmlformats.org/officeDocument/2006/relationships/hyperlink" Target="http://localhost/OECDStat_Metadata/ShowMetadata.ashx?Dataset=CRS1&amp;Coords=%5bAIDTYPE%5d.%5b100%5d&amp;ShowOnWeb=true&amp;Lang=en" TargetMode="External"/><Relationship Id="rId323" Type="http://schemas.openxmlformats.org/officeDocument/2006/relationships/hyperlink" Target="http://localhost/OECDStat_Metadata/ShowMetadata.ashx?Dataset=CRS1&amp;Coords=%5bAIDTYPE%5d.%5b0%5d&amp;ShowOnWeb=true&amp;Lang=en" TargetMode="External"/><Relationship Id="rId344" Type="http://schemas.openxmlformats.org/officeDocument/2006/relationships/hyperlink" Target="http://localhost/OECDStat_Metadata/ShowMetadata.ashx?Dataset=CRS1&amp;Coords=%5bAIDTYPE%5d.%5b100%5d&amp;ShowOnWeb=true&amp;Lang=en" TargetMode="External"/><Relationship Id="rId20" Type="http://schemas.openxmlformats.org/officeDocument/2006/relationships/hyperlink" Target="http://localhost/OECDStat_Metadata/ShowMetadata.ashx?Dataset=CRS1&amp;Coords=%5bAIDTYPE%5d.%5b100%5d&amp;ShowOnWeb=true&amp;Lang=en" TargetMode="External"/><Relationship Id="rId41" Type="http://schemas.openxmlformats.org/officeDocument/2006/relationships/hyperlink" Target="http://localhost/OECDStat_Metadata/ShowMetadata.ashx?Dataset=CRS1&amp;Coords=%5bAIDTYPE%5d.%5b0%5d&amp;ShowOnWeb=true&amp;Lang=en" TargetMode="External"/><Relationship Id="rId62" Type="http://schemas.openxmlformats.org/officeDocument/2006/relationships/hyperlink" Target="http://localhost/OECDStat_Metadata/ShowMetadata.ashx?Dataset=CRS1&amp;Coords=%5bAIDTYPE%5d.%5b100%5d&amp;ShowOnWeb=true&amp;Lang=en" TargetMode="External"/><Relationship Id="rId83" Type="http://schemas.openxmlformats.org/officeDocument/2006/relationships/hyperlink" Target="http://localhost/OECDStat_Metadata/ShowMetadata.ashx?Dataset=CRS1&amp;Coords=%5bAIDTYPE%5d.%5b0%5d&amp;ShowOnWeb=true&amp;Lang=en" TargetMode="External"/><Relationship Id="rId179" Type="http://schemas.openxmlformats.org/officeDocument/2006/relationships/hyperlink" Target="http://localhost/OECDStat_Metadata/ShowMetadata.ashx?Dataset=CRS1&amp;Coords=%5bAIDTYPE%5d.%5b0%5d&amp;ShowOnWeb=true&amp;Lang=en" TargetMode="External"/><Relationship Id="rId365" Type="http://schemas.openxmlformats.org/officeDocument/2006/relationships/hyperlink" Target="http://localhost/OECDStat_Metadata/ShowMetadata.ashx?Dataset=CRS1&amp;Coords=%5bAIDTYPE%5d.%5b0%5d&amp;ShowOnWeb=true&amp;Lang=en" TargetMode="External"/><Relationship Id="rId386" Type="http://schemas.openxmlformats.org/officeDocument/2006/relationships/hyperlink" Target="http://localhost/OECDStat_Metadata/ShowMetadata.ashx?Dataset=CRS1&amp;Coords=%5bAIDTYPE%5d.%5b100%5d&amp;ShowOnWeb=true&amp;Lang=en" TargetMode="External"/><Relationship Id="rId190" Type="http://schemas.openxmlformats.org/officeDocument/2006/relationships/hyperlink" Target="http://localhost/OECDStat_Metadata/ShowMetadata.ashx?Dataset=CRS1&amp;Coords=%5bAIDTYPE%5d.%5b100%5d&amp;ShowOnWeb=true&amp;Lang=en" TargetMode="External"/><Relationship Id="rId204" Type="http://schemas.openxmlformats.org/officeDocument/2006/relationships/hyperlink" Target="http://localhost/OECDStat_Metadata/ShowMetadata.ashx?Dataset=CRS1&amp;Coords=%5bAIDTYPE%5d.%5b100%5d&amp;ShowOnWeb=true&amp;Lang=en" TargetMode="External"/><Relationship Id="rId225" Type="http://schemas.openxmlformats.org/officeDocument/2006/relationships/hyperlink" Target="http://localhost/OECDStat_Metadata/ShowMetadata.ashx?Dataset=CRS1&amp;Coords=%5bAIDTYPE%5d.%5b0%5d&amp;ShowOnWeb=true&amp;Lang=en" TargetMode="External"/><Relationship Id="rId246" Type="http://schemas.openxmlformats.org/officeDocument/2006/relationships/hyperlink" Target="http://localhost/OECDStat_Metadata/ShowMetadata.ashx?Dataset=CRS1&amp;Coords=%5bAIDTYPE%5d.%5b100%5d&amp;ShowOnWeb=true&amp;Lang=en" TargetMode="External"/><Relationship Id="rId267" Type="http://schemas.openxmlformats.org/officeDocument/2006/relationships/hyperlink" Target="http://localhost/OECDStat_Metadata/ShowMetadata.ashx?Dataset=CRS1&amp;Coords=%5bAIDTYPE%5d.%5b0%5d&amp;ShowOnWeb=true&amp;Lang=en" TargetMode="External"/><Relationship Id="rId288" Type="http://schemas.openxmlformats.org/officeDocument/2006/relationships/hyperlink" Target="http://localhost/OECDStat_Metadata/ShowMetadata.ashx?Dataset=CRS1&amp;Coords=%5bAIDTYPE%5d.%5b100%5d&amp;ShowOnWeb=true&amp;Lang=en" TargetMode="External"/><Relationship Id="rId411" Type="http://schemas.openxmlformats.org/officeDocument/2006/relationships/hyperlink" Target="http://localhost/OECDStat_Metadata/ShowMetadata.ashx?Dataset=CRS1&amp;Coords=%5bAIDTYPE%5d.%5b0%5d&amp;ShowOnWeb=true&amp;Lang=en" TargetMode="External"/><Relationship Id="rId106" Type="http://schemas.openxmlformats.org/officeDocument/2006/relationships/hyperlink" Target="http://localhost/OECDStat_Metadata/ShowMetadata.ashx?Dataset=CRS1&amp;Coords=%5bAIDTYPE%5d.%5b100%5d&amp;ShowOnWeb=true&amp;Lang=en" TargetMode="External"/><Relationship Id="rId127" Type="http://schemas.openxmlformats.org/officeDocument/2006/relationships/hyperlink" Target="http://localhost/OECDStat_Metadata/ShowMetadata.ashx?Dataset=CRS1&amp;Coords=%5bAIDTYPE%5d.%5b0%5d&amp;ShowOnWeb=true&amp;Lang=en" TargetMode="External"/><Relationship Id="rId313" Type="http://schemas.openxmlformats.org/officeDocument/2006/relationships/hyperlink" Target="http://localhost/OECDStat_Metadata/ShowMetadata.ashx?Dataset=CRS1&amp;Coords=%5bAIDTYPE%5d.%5b0%5d&amp;ShowOnWeb=true&amp;Lang=en" TargetMode="External"/><Relationship Id="rId10" Type="http://schemas.openxmlformats.org/officeDocument/2006/relationships/hyperlink" Target="http://localhost/OECDStat_Metadata/ShowMetadata.ashx?Dataset=CRS1&amp;Coords=%5bAIDTYPE%5d.%5b100%5d&amp;ShowOnWeb=true&amp;Lang=en" TargetMode="External"/><Relationship Id="rId31" Type="http://schemas.openxmlformats.org/officeDocument/2006/relationships/hyperlink" Target="http://localhost/OECDStat_Metadata/ShowMetadata.ashx?Dataset=CRS1&amp;Coords=%5bAIDTYPE%5d.%5b0%5d&amp;ShowOnWeb=true&amp;Lang=en" TargetMode="External"/><Relationship Id="rId52" Type="http://schemas.openxmlformats.org/officeDocument/2006/relationships/hyperlink" Target="http://localhost/OECDStat_Metadata/ShowMetadata.ashx?Dataset=CRS1&amp;Coords=%5bAIDTYPE%5d.%5b100%5d&amp;ShowOnWeb=true&amp;Lang=en" TargetMode="External"/><Relationship Id="rId73" Type="http://schemas.openxmlformats.org/officeDocument/2006/relationships/hyperlink" Target="http://localhost/OECDStat_Metadata/ShowMetadata.ashx?Dataset=CRS1&amp;Coords=%5bAIDTYPE%5d.%5b0%5d&amp;ShowOnWeb=true&amp;Lang=en" TargetMode="External"/><Relationship Id="rId94" Type="http://schemas.openxmlformats.org/officeDocument/2006/relationships/hyperlink" Target="http://localhost/OECDStat_Metadata/ShowMetadata.ashx?Dataset=CRS1&amp;Coords=%5bAIDTYPE%5d.%5b100%5d&amp;ShowOnWeb=true&amp;Lang=en" TargetMode="External"/><Relationship Id="rId148" Type="http://schemas.openxmlformats.org/officeDocument/2006/relationships/hyperlink" Target="http://localhost/OECDStat_Metadata/ShowMetadata.ashx?Dataset=CRS1&amp;Coords=%5bAIDTYPE%5d.%5b100%5d&amp;ShowOnWeb=true&amp;Lang=en" TargetMode="External"/><Relationship Id="rId169" Type="http://schemas.openxmlformats.org/officeDocument/2006/relationships/hyperlink" Target="http://localhost/OECDStat_Metadata/ShowMetadata.ashx?Dataset=CRS1&amp;Coords=%5bAIDTYPE%5d.%5b0%5d&amp;ShowOnWeb=true&amp;Lang=en" TargetMode="External"/><Relationship Id="rId334" Type="http://schemas.openxmlformats.org/officeDocument/2006/relationships/hyperlink" Target="http://localhost/OECDStat_Metadata/ShowMetadata.ashx?Dataset=CRS1&amp;Coords=%5bAIDTYPE%5d.%5b100%5d&amp;ShowOnWeb=true&amp;Lang=en" TargetMode="External"/><Relationship Id="rId355" Type="http://schemas.openxmlformats.org/officeDocument/2006/relationships/hyperlink" Target="http://localhost/OECDStat_Metadata/ShowMetadata.ashx?Dataset=CRS1&amp;Coords=%5bAIDTYPE%5d.%5b0%5d&amp;ShowOnWeb=true&amp;Lang=en" TargetMode="External"/><Relationship Id="rId376" Type="http://schemas.openxmlformats.org/officeDocument/2006/relationships/hyperlink" Target="http://localhost/OECDStat_Metadata/ShowMetadata.ashx?Dataset=CRS1&amp;Coords=%5bAIDTYPE%5d.%5b100%5d&amp;ShowOnWeb=true&amp;Lang=en" TargetMode="External"/><Relationship Id="rId397" Type="http://schemas.openxmlformats.org/officeDocument/2006/relationships/hyperlink" Target="http://localhost/OECDStat_Metadata/ShowMetadata.ashx?Dataset=CRS1&amp;Coords=%5bAIDTYPE%5d.%5b0%5d&amp;ShowOnWeb=true&amp;Lang=en" TargetMode="External"/><Relationship Id="rId4" Type="http://schemas.openxmlformats.org/officeDocument/2006/relationships/hyperlink" Target="http://localhost/OECDStat_Metadata/ShowMetadata.ashx?Dataset=CRS1&amp;Coords=%5bAIDTYPE%5d.%5b100%5d&amp;ShowOnWeb=true&amp;Lang=en" TargetMode="External"/><Relationship Id="rId180" Type="http://schemas.openxmlformats.org/officeDocument/2006/relationships/hyperlink" Target="http://localhost/OECDStat_Metadata/ShowMetadata.ashx?Dataset=CRS1&amp;Coords=%5bAIDTYPE%5d.%5b100%5d&amp;ShowOnWeb=true&amp;Lang=en" TargetMode="External"/><Relationship Id="rId215" Type="http://schemas.openxmlformats.org/officeDocument/2006/relationships/hyperlink" Target="http://localhost/OECDStat_Metadata/ShowMetadata.ashx?Dataset=CRS1&amp;Coords=%5bAIDTYPE%5d.%5b0%5d&amp;ShowOnWeb=true&amp;Lang=en" TargetMode="External"/><Relationship Id="rId236" Type="http://schemas.openxmlformats.org/officeDocument/2006/relationships/hyperlink" Target="http://localhost/OECDStat_Metadata/ShowMetadata.ashx?Dataset=CRS1&amp;Coords=%5bAIDTYPE%5d.%5b100%5d&amp;ShowOnWeb=true&amp;Lang=en" TargetMode="External"/><Relationship Id="rId257" Type="http://schemas.openxmlformats.org/officeDocument/2006/relationships/hyperlink" Target="http://localhost/OECDStat_Metadata/ShowMetadata.ashx?Dataset=CRS1&amp;Coords=%5bAIDTYPE%5d.%5b0%5d&amp;ShowOnWeb=true&amp;Lang=en" TargetMode="External"/><Relationship Id="rId278" Type="http://schemas.openxmlformats.org/officeDocument/2006/relationships/hyperlink" Target="http://localhost/OECDStat_Metadata/ShowMetadata.ashx?Dataset=CRS1&amp;Coords=%5bAIDTYPE%5d.%5b100%5d&amp;ShowOnWeb=true&amp;Lang=en" TargetMode="External"/><Relationship Id="rId401" Type="http://schemas.openxmlformats.org/officeDocument/2006/relationships/hyperlink" Target="http://localhost/OECDStat_Metadata/ShowMetadata.ashx?Dataset=CRS1&amp;Coords=%5bAIDTYPE%5d.%5b0%5d&amp;ShowOnWeb=true&amp;Lang=en" TargetMode="External"/><Relationship Id="rId422" Type="http://schemas.openxmlformats.org/officeDocument/2006/relationships/hyperlink" Target="https://stats-3.oecd.org/" TargetMode="External"/><Relationship Id="rId303" Type="http://schemas.openxmlformats.org/officeDocument/2006/relationships/hyperlink" Target="http://localhost/OECDStat_Metadata/ShowMetadata.ashx?Dataset=CRS1&amp;Coords=%5bAIDTYPE%5d.%5b0%5d&amp;ShowOnWeb=true&amp;Lang=en" TargetMode="External"/><Relationship Id="rId42" Type="http://schemas.openxmlformats.org/officeDocument/2006/relationships/hyperlink" Target="http://localhost/OECDStat_Metadata/ShowMetadata.ashx?Dataset=CRS1&amp;Coords=%5bAIDTYPE%5d.%5b100%5d&amp;ShowOnWeb=true&amp;Lang=en" TargetMode="External"/><Relationship Id="rId84" Type="http://schemas.openxmlformats.org/officeDocument/2006/relationships/hyperlink" Target="http://localhost/OECDStat_Metadata/ShowMetadata.ashx?Dataset=CRS1&amp;Coords=%5bAIDTYPE%5d.%5b100%5d&amp;ShowOnWeb=true&amp;Lang=en" TargetMode="External"/><Relationship Id="rId138" Type="http://schemas.openxmlformats.org/officeDocument/2006/relationships/hyperlink" Target="http://localhost/OECDStat_Metadata/ShowMetadata.ashx?Dataset=CRS1&amp;Coords=%5bAIDTYPE%5d.%5b100%5d&amp;ShowOnWeb=true&amp;Lang=en" TargetMode="External"/><Relationship Id="rId345" Type="http://schemas.openxmlformats.org/officeDocument/2006/relationships/hyperlink" Target="http://localhost/OECDStat_Metadata/ShowMetadata.ashx?Dataset=CRS1&amp;Coords=%5bAIDTYPE%5d.%5b0%5d&amp;ShowOnWeb=true&amp;Lang=en" TargetMode="External"/><Relationship Id="rId387" Type="http://schemas.openxmlformats.org/officeDocument/2006/relationships/hyperlink" Target="http://localhost/OECDStat_Metadata/ShowMetadata.ashx?Dataset=CRS1&amp;Coords=%5bAIDTYPE%5d.%5b0%5d&amp;ShowOnWeb=true&amp;Lang=en" TargetMode="External"/><Relationship Id="rId191" Type="http://schemas.openxmlformats.org/officeDocument/2006/relationships/hyperlink" Target="http://localhost/OECDStat_Metadata/ShowMetadata.ashx?Dataset=CRS1&amp;Coords=%5bAIDTYPE%5d.%5b0%5d&amp;ShowOnWeb=true&amp;Lang=en" TargetMode="External"/><Relationship Id="rId205" Type="http://schemas.openxmlformats.org/officeDocument/2006/relationships/hyperlink" Target="http://localhost/OECDStat_Metadata/ShowMetadata.ashx?Dataset=CRS1&amp;Coords=%5bAIDTYPE%5d.%5b0%5d&amp;ShowOnWeb=true&amp;Lang=en" TargetMode="External"/><Relationship Id="rId247" Type="http://schemas.openxmlformats.org/officeDocument/2006/relationships/hyperlink" Target="http://localhost/OECDStat_Metadata/ShowMetadata.ashx?Dataset=CRS1&amp;Coords=%5bAIDTYPE%5d.%5b0%5d&amp;ShowOnWeb=true&amp;Lang=en" TargetMode="External"/><Relationship Id="rId412" Type="http://schemas.openxmlformats.org/officeDocument/2006/relationships/hyperlink" Target="http://localhost/OECDStat_Metadata/ShowMetadata.ashx?Dataset=CRS1&amp;Coords=%5bAIDTYPE%5d.%5b100%5d&amp;ShowOnWeb=true&amp;Lang=en" TargetMode="External"/><Relationship Id="rId107" Type="http://schemas.openxmlformats.org/officeDocument/2006/relationships/hyperlink" Target="http://localhost/OECDStat_Metadata/ShowMetadata.ashx?Dataset=CRS1&amp;Coords=%5bAIDTYPE%5d.%5b0%5d&amp;ShowOnWeb=true&amp;Lang=en" TargetMode="External"/><Relationship Id="rId289" Type="http://schemas.openxmlformats.org/officeDocument/2006/relationships/hyperlink" Target="http://localhost/OECDStat_Metadata/ShowMetadata.ashx?Dataset=CRS1&amp;Coords=%5bAIDTYPE%5d.%5b0%5d&amp;ShowOnWeb=true&amp;Lang=en" TargetMode="External"/><Relationship Id="rId11" Type="http://schemas.openxmlformats.org/officeDocument/2006/relationships/hyperlink" Target="http://localhost/OECDStat_Metadata/ShowMetadata.ashx?Dataset=CRS1&amp;Coords=%5bAIDTYPE%5d.%5b0%5d&amp;ShowOnWeb=true&amp;Lang=en" TargetMode="External"/><Relationship Id="rId53" Type="http://schemas.openxmlformats.org/officeDocument/2006/relationships/hyperlink" Target="http://localhost/OECDStat_Metadata/ShowMetadata.ashx?Dataset=CRS1&amp;Coords=%5bAIDTYPE%5d.%5b0%5d&amp;ShowOnWeb=true&amp;Lang=en" TargetMode="External"/><Relationship Id="rId149" Type="http://schemas.openxmlformats.org/officeDocument/2006/relationships/hyperlink" Target="http://localhost/OECDStat_Metadata/ShowMetadata.ashx?Dataset=CRS1&amp;Coords=%5bAIDTYPE%5d.%5b0%5d&amp;ShowOnWeb=true&amp;Lang=en" TargetMode="External"/><Relationship Id="rId314" Type="http://schemas.openxmlformats.org/officeDocument/2006/relationships/hyperlink" Target="http://localhost/OECDStat_Metadata/ShowMetadata.ashx?Dataset=CRS1&amp;Coords=%5bAIDTYPE%5d.%5b100%5d&amp;ShowOnWeb=true&amp;Lang=en" TargetMode="External"/><Relationship Id="rId356" Type="http://schemas.openxmlformats.org/officeDocument/2006/relationships/hyperlink" Target="http://localhost/OECDStat_Metadata/ShowMetadata.ashx?Dataset=CRS1&amp;Coords=%5bAIDTYPE%5d.%5b100%5d&amp;ShowOnWeb=true&amp;Lang=en" TargetMode="External"/><Relationship Id="rId398" Type="http://schemas.openxmlformats.org/officeDocument/2006/relationships/hyperlink" Target="http://localhost/OECDStat_Metadata/ShowMetadata.ashx?Dataset=CRS1&amp;Coords=%5bAIDTYPE%5d.%5b100%5d&amp;ShowOnWeb=true&amp;Lang=en" TargetMode="External"/><Relationship Id="rId95" Type="http://schemas.openxmlformats.org/officeDocument/2006/relationships/hyperlink" Target="http://localhost/OECDStat_Metadata/ShowMetadata.ashx?Dataset=CRS1&amp;Coords=%5bAIDTYPE%5d.%5b0%5d&amp;ShowOnWeb=true&amp;Lang=en" TargetMode="External"/><Relationship Id="rId160" Type="http://schemas.openxmlformats.org/officeDocument/2006/relationships/hyperlink" Target="http://localhost/OECDStat_Metadata/ShowMetadata.ashx?Dataset=CRS1&amp;Coords=%5bAIDTYPE%5d.%5b100%5d&amp;ShowOnWeb=true&amp;Lang=en" TargetMode="External"/><Relationship Id="rId216" Type="http://schemas.openxmlformats.org/officeDocument/2006/relationships/hyperlink" Target="http://localhost/OECDStat_Metadata/ShowMetadata.ashx?Dataset=CRS1&amp;Coords=%5bAIDTYPE%5d.%5b100%5d&amp;ShowOnWeb=true&amp;Lang=en" TargetMode="External"/><Relationship Id="rId258" Type="http://schemas.openxmlformats.org/officeDocument/2006/relationships/hyperlink" Target="http://localhost/OECDStat_Metadata/ShowMetadata.ashx?Dataset=CRS1&amp;Coords=%5bAIDTYPE%5d.%5b100%5d&amp;ShowOnWeb=true&amp;Lang=en" TargetMode="External"/><Relationship Id="rId22" Type="http://schemas.openxmlformats.org/officeDocument/2006/relationships/hyperlink" Target="http://localhost/OECDStat_Metadata/ShowMetadata.ashx?Dataset=CRS1&amp;Coords=%5bAIDTYPE%5d.%5b100%5d&amp;ShowOnWeb=true&amp;Lang=en" TargetMode="External"/><Relationship Id="rId64" Type="http://schemas.openxmlformats.org/officeDocument/2006/relationships/hyperlink" Target="http://localhost/OECDStat_Metadata/ShowMetadata.ashx?Dataset=CRS1&amp;Coords=%5bAIDTYPE%5d.%5b100%5d&amp;ShowOnWeb=true&amp;Lang=en" TargetMode="External"/><Relationship Id="rId118" Type="http://schemas.openxmlformats.org/officeDocument/2006/relationships/hyperlink" Target="http://localhost/OECDStat_Metadata/ShowMetadata.ashx?Dataset=CRS1&amp;Coords=%5bAIDTYPE%5d.%5b100%5d&amp;ShowOnWeb=true&amp;Lang=en" TargetMode="External"/><Relationship Id="rId325" Type="http://schemas.openxmlformats.org/officeDocument/2006/relationships/hyperlink" Target="http://localhost/OECDStat_Metadata/ShowMetadata.ashx?Dataset=CRS1&amp;Coords=%5bAIDTYPE%5d.%5b0%5d&amp;ShowOnWeb=true&amp;Lang=en" TargetMode="External"/><Relationship Id="rId367" Type="http://schemas.openxmlformats.org/officeDocument/2006/relationships/hyperlink" Target="http://localhost/OECDStat_Metadata/ShowMetadata.ashx?Dataset=CRS1&amp;Coords=%5bAIDTYPE%5d.%5b0%5d&amp;ShowOnWeb=true&amp;Lang=en" TargetMode="External"/><Relationship Id="rId171" Type="http://schemas.openxmlformats.org/officeDocument/2006/relationships/hyperlink" Target="http://localhost/OECDStat_Metadata/ShowMetadata.ashx?Dataset=CRS1&amp;Coords=%5bAIDTYPE%5d.%5b0%5d&amp;ShowOnWeb=true&amp;Lang=en" TargetMode="External"/><Relationship Id="rId227" Type="http://schemas.openxmlformats.org/officeDocument/2006/relationships/hyperlink" Target="http://localhost/OECDStat_Metadata/ShowMetadata.ashx?Dataset=CRS1&amp;Coords=%5bAIDTYPE%5d.%5b0%5d&amp;ShowOnWeb=true&amp;Lang=en" TargetMode="External"/><Relationship Id="rId269" Type="http://schemas.openxmlformats.org/officeDocument/2006/relationships/hyperlink" Target="http://localhost/OECDStat_Metadata/ShowMetadata.ashx?Dataset=CRS1&amp;Coords=%5bAIDTYPE%5d.%5b0%5d&amp;ShowOnWeb=true&amp;Lang=en" TargetMode="External"/><Relationship Id="rId33" Type="http://schemas.openxmlformats.org/officeDocument/2006/relationships/hyperlink" Target="http://localhost/OECDStat_Metadata/ShowMetadata.ashx?Dataset=CRS1&amp;Coords=%5bAIDTYPE%5d.%5b0%5d&amp;ShowOnWeb=true&amp;Lang=en" TargetMode="External"/><Relationship Id="rId129" Type="http://schemas.openxmlformats.org/officeDocument/2006/relationships/hyperlink" Target="http://localhost/OECDStat_Metadata/ShowMetadata.ashx?Dataset=CRS1&amp;Coords=%5bAIDTYPE%5d.%5b0%5d&amp;ShowOnWeb=true&amp;Lang=en" TargetMode="External"/><Relationship Id="rId280" Type="http://schemas.openxmlformats.org/officeDocument/2006/relationships/hyperlink" Target="http://localhost/OECDStat_Metadata/ShowMetadata.ashx?Dataset=CRS1&amp;Coords=%5bAIDTYPE%5d.%5b100%5d&amp;ShowOnWeb=true&amp;Lang=en" TargetMode="External"/><Relationship Id="rId336" Type="http://schemas.openxmlformats.org/officeDocument/2006/relationships/hyperlink" Target="http://localhost/OECDStat_Metadata/ShowMetadata.ashx?Dataset=CRS1&amp;Coords=%5bAIDTYPE%5d.%5b100%5d&amp;ShowOnWeb=true&amp;Lang=en" TargetMode="External"/><Relationship Id="rId75" Type="http://schemas.openxmlformats.org/officeDocument/2006/relationships/hyperlink" Target="http://localhost/OECDStat_Metadata/ShowMetadata.ashx?Dataset=CRS1&amp;Coords=%5bAIDTYPE%5d.%5b0%5d&amp;ShowOnWeb=true&amp;Lang=en" TargetMode="External"/><Relationship Id="rId140" Type="http://schemas.openxmlformats.org/officeDocument/2006/relationships/hyperlink" Target="http://localhost/OECDStat_Metadata/ShowMetadata.ashx?Dataset=CRS1&amp;Coords=%5bAIDTYPE%5d.%5b100%5d&amp;ShowOnWeb=true&amp;Lang=en" TargetMode="External"/><Relationship Id="rId182" Type="http://schemas.openxmlformats.org/officeDocument/2006/relationships/hyperlink" Target="http://localhost/OECDStat_Metadata/ShowMetadata.ashx?Dataset=CRS1&amp;Coords=%5bAIDTYPE%5d.%5b100%5d&amp;ShowOnWeb=true&amp;Lang=en" TargetMode="External"/><Relationship Id="rId378" Type="http://schemas.openxmlformats.org/officeDocument/2006/relationships/hyperlink" Target="http://localhost/OECDStat_Metadata/ShowMetadata.ashx?Dataset=CRS1&amp;Coords=%5bAIDTYPE%5d.%5b100%5d&amp;ShowOnWeb=true&amp;Lang=en" TargetMode="External"/><Relationship Id="rId403" Type="http://schemas.openxmlformats.org/officeDocument/2006/relationships/hyperlink" Target="http://localhost/OECDStat_Metadata/ShowMetadata.ashx?Dataset=CRS1&amp;Coords=%5bAIDTYPE%5d.%5b0%5d&amp;ShowOnWeb=true&amp;Lang=en" TargetMode="External"/><Relationship Id="rId6" Type="http://schemas.openxmlformats.org/officeDocument/2006/relationships/hyperlink" Target="http://localhost/OECDStat_Metadata/ShowMetadata.ashx?Dataset=CRS1&amp;Coords=%5bAIDTYPE%5d.%5b100%5d&amp;ShowOnWeb=true&amp;Lang=en" TargetMode="External"/><Relationship Id="rId238" Type="http://schemas.openxmlformats.org/officeDocument/2006/relationships/hyperlink" Target="http://localhost/OECDStat_Metadata/ShowMetadata.ashx?Dataset=CRS1&amp;Coords=%5bAIDTYPE%5d.%5b100%5d&amp;ShowOnWeb=true&amp;Lang=en" TargetMode="External"/><Relationship Id="rId291" Type="http://schemas.openxmlformats.org/officeDocument/2006/relationships/hyperlink" Target="http://localhost/OECDStat_Metadata/ShowMetadata.ashx?Dataset=CRS1&amp;Coords=%5bAIDTYPE%5d.%5b0%5d&amp;ShowOnWeb=true&amp;Lang=en" TargetMode="External"/><Relationship Id="rId305" Type="http://schemas.openxmlformats.org/officeDocument/2006/relationships/hyperlink" Target="http://localhost/OECDStat_Metadata/ShowMetadata.ashx?Dataset=CRS1&amp;Coords=%5bAIDTYPE%5d.%5b0%5d&amp;ShowOnWeb=true&amp;Lang=en" TargetMode="External"/><Relationship Id="rId347" Type="http://schemas.openxmlformats.org/officeDocument/2006/relationships/hyperlink" Target="http://localhost/OECDStat_Metadata/ShowMetadata.ashx?Dataset=CRS1&amp;Coords=%5bAIDTYPE%5d.%5b0%5d&amp;ShowOnWeb=true&amp;Lang=en" TargetMode="External"/><Relationship Id="rId44" Type="http://schemas.openxmlformats.org/officeDocument/2006/relationships/hyperlink" Target="http://localhost/OECDStat_Metadata/ShowMetadata.ashx?Dataset=CRS1&amp;Coords=%5bAIDTYPE%5d.%5b100%5d&amp;ShowOnWeb=true&amp;Lang=en" TargetMode="External"/><Relationship Id="rId86" Type="http://schemas.openxmlformats.org/officeDocument/2006/relationships/hyperlink" Target="http://localhost/OECDStat_Metadata/ShowMetadata.ashx?Dataset=CRS1&amp;Coords=%5bAIDTYPE%5d.%5b100%5d&amp;ShowOnWeb=true&amp;Lang=en" TargetMode="External"/><Relationship Id="rId151" Type="http://schemas.openxmlformats.org/officeDocument/2006/relationships/hyperlink" Target="http://localhost/OECDStat_Metadata/ShowMetadata.ashx?Dataset=CRS1&amp;Coords=%5bAIDTYPE%5d.%5b0%5d&amp;ShowOnWeb=true&amp;Lang=en" TargetMode="External"/><Relationship Id="rId389" Type="http://schemas.openxmlformats.org/officeDocument/2006/relationships/hyperlink" Target="http://localhost/OECDStat_Metadata/ShowMetadata.ashx?Dataset=CRS1&amp;Coords=%5bAIDTYPE%5d.%5b0%5d&amp;ShowOnWeb=true&amp;Lang=en" TargetMode="External"/><Relationship Id="rId193" Type="http://schemas.openxmlformats.org/officeDocument/2006/relationships/hyperlink" Target="http://localhost/OECDStat_Metadata/ShowMetadata.ashx?Dataset=CRS1&amp;Coords=%5bAIDTYPE%5d.%5b0%5d&amp;ShowOnWeb=true&amp;Lang=en" TargetMode="External"/><Relationship Id="rId207" Type="http://schemas.openxmlformats.org/officeDocument/2006/relationships/hyperlink" Target="http://localhost/OECDStat_Metadata/ShowMetadata.ashx?Dataset=CRS1&amp;Coords=%5bAIDTYPE%5d.%5b0%5d&amp;ShowOnWeb=true&amp;Lang=en" TargetMode="External"/><Relationship Id="rId249" Type="http://schemas.openxmlformats.org/officeDocument/2006/relationships/hyperlink" Target="http://localhost/OECDStat_Metadata/ShowMetadata.ashx?Dataset=CRS1&amp;Coords=%5bAIDTYPE%5d.%5b0%5d&amp;ShowOnWeb=true&amp;Lang=en" TargetMode="External"/><Relationship Id="rId414" Type="http://schemas.openxmlformats.org/officeDocument/2006/relationships/hyperlink" Target="http://localhost/OECDStat_Metadata/ShowMetadata.ashx?Dataset=CRS1&amp;Coords=%5bAIDTYPE%5d.%5b100%5d&amp;ShowOnWeb=true&amp;Lang=en" TargetMode="External"/><Relationship Id="rId13" Type="http://schemas.openxmlformats.org/officeDocument/2006/relationships/hyperlink" Target="http://localhost/OECDStat_Metadata/ShowMetadata.ashx?Dataset=CRS1&amp;Coords=%5bAIDTYPE%5d.%5b0%5d&amp;ShowOnWeb=true&amp;Lang=en" TargetMode="External"/><Relationship Id="rId109" Type="http://schemas.openxmlformats.org/officeDocument/2006/relationships/hyperlink" Target="http://localhost/OECDStat_Metadata/ShowMetadata.ashx?Dataset=CRS1&amp;Coords=%5bAIDTYPE%5d.%5b0%5d&amp;ShowOnWeb=true&amp;Lang=en" TargetMode="External"/><Relationship Id="rId260" Type="http://schemas.openxmlformats.org/officeDocument/2006/relationships/hyperlink" Target="http://localhost/OECDStat_Metadata/ShowMetadata.ashx?Dataset=CRS1&amp;Coords=%5bAIDTYPE%5d.%5b100%5d&amp;ShowOnWeb=true&amp;Lang=en" TargetMode="External"/><Relationship Id="rId316" Type="http://schemas.openxmlformats.org/officeDocument/2006/relationships/hyperlink" Target="http://localhost/OECDStat_Metadata/ShowMetadata.ashx?Dataset=CRS1&amp;Coords=%5bAIDTYPE%5d.%5b100%5d&amp;ShowOnWeb=true&amp;Lang=en" TargetMode="External"/><Relationship Id="rId55" Type="http://schemas.openxmlformats.org/officeDocument/2006/relationships/hyperlink" Target="http://localhost/OECDStat_Metadata/ShowMetadata.ashx?Dataset=CRS1&amp;Coords=%5bAIDTYPE%5d.%5b0%5d&amp;ShowOnWeb=true&amp;Lang=en" TargetMode="External"/><Relationship Id="rId97" Type="http://schemas.openxmlformats.org/officeDocument/2006/relationships/hyperlink" Target="http://localhost/OECDStat_Metadata/ShowMetadata.ashx?Dataset=CRS1&amp;Coords=%5bAIDTYPE%5d.%5b0%5d&amp;ShowOnWeb=true&amp;Lang=en" TargetMode="External"/><Relationship Id="rId120" Type="http://schemas.openxmlformats.org/officeDocument/2006/relationships/hyperlink" Target="http://localhost/OECDStat_Metadata/ShowMetadata.ashx?Dataset=CRS1&amp;Coords=%5bAIDTYPE%5d.%5b100%5d&amp;ShowOnWeb=true&amp;Lang=en" TargetMode="External"/><Relationship Id="rId358" Type="http://schemas.openxmlformats.org/officeDocument/2006/relationships/hyperlink" Target="http://localhost/OECDStat_Metadata/ShowMetadata.ashx?Dataset=CRS1&amp;Coords=%5bAIDTYPE%5d.%5b100%5d&amp;ShowOnWeb=true&amp;Lang=en" TargetMode="External"/><Relationship Id="rId162" Type="http://schemas.openxmlformats.org/officeDocument/2006/relationships/hyperlink" Target="http://localhost/OECDStat_Metadata/ShowMetadata.ashx?Dataset=CRS1&amp;Coords=%5bAIDTYPE%5d.%5b100%5d&amp;ShowOnWeb=true&amp;Lang=en" TargetMode="External"/><Relationship Id="rId218" Type="http://schemas.openxmlformats.org/officeDocument/2006/relationships/hyperlink" Target="http://localhost/OECDStat_Metadata/ShowMetadata.ashx?Dataset=CRS1&amp;Coords=%5bAIDTYPE%5d.%5b100%5d&amp;ShowOnWeb=true&amp;Lang=en" TargetMode="External"/><Relationship Id="rId271" Type="http://schemas.openxmlformats.org/officeDocument/2006/relationships/hyperlink" Target="http://localhost/OECDStat_Metadata/ShowMetadata.ashx?Dataset=CRS1&amp;Coords=%5bAIDTYPE%5d.%5b0%5d&amp;ShowOnWeb=true&amp;Lang=en" TargetMode="External"/><Relationship Id="rId24" Type="http://schemas.openxmlformats.org/officeDocument/2006/relationships/hyperlink" Target="http://localhost/OECDStat_Metadata/ShowMetadata.ashx?Dataset=CRS1&amp;Coords=%5bAIDTYPE%5d.%5b100%5d&amp;ShowOnWeb=true&amp;Lang=en" TargetMode="External"/><Relationship Id="rId66" Type="http://schemas.openxmlformats.org/officeDocument/2006/relationships/hyperlink" Target="http://localhost/OECDStat_Metadata/ShowMetadata.ashx?Dataset=CRS1&amp;Coords=%5bAIDTYPE%5d.%5b100%5d&amp;ShowOnWeb=true&amp;Lang=en" TargetMode="External"/><Relationship Id="rId131" Type="http://schemas.openxmlformats.org/officeDocument/2006/relationships/hyperlink" Target="http://localhost/OECDStat_Metadata/ShowMetadata.ashx?Dataset=CRS1&amp;Coords=%5bAIDTYPE%5d.%5b0%5d&amp;ShowOnWeb=true&amp;Lang=en" TargetMode="External"/><Relationship Id="rId327" Type="http://schemas.openxmlformats.org/officeDocument/2006/relationships/hyperlink" Target="http://localhost/OECDStat_Metadata/ShowMetadata.ashx?Dataset=CRS1&amp;Coords=%5bAIDTYPE%5d.%5b0%5d&amp;ShowOnWeb=true&amp;Lang=en" TargetMode="External"/><Relationship Id="rId369" Type="http://schemas.openxmlformats.org/officeDocument/2006/relationships/hyperlink" Target="http://localhost/OECDStat_Metadata/ShowMetadata.ashx?Dataset=CRS1&amp;Coords=%5bAIDTYPE%5d.%5b0%5d&amp;ShowOnWeb=true&amp;Lang=en" TargetMode="External"/><Relationship Id="rId173" Type="http://schemas.openxmlformats.org/officeDocument/2006/relationships/hyperlink" Target="http://localhost/OECDStat_Metadata/ShowMetadata.ashx?Dataset=CRS1&amp;Coords=%5bAIDTYPE%5d.%5b0%5d&amp;ShowOnWeb=true&amp;Lang=en" TargetMode="External"/><Relationship Id="rId229" Type="http://schemas.openxmlformats.org/officeDocument/2006/relationships/hyperlink" Target="http://localhost/OECDStat_Metadata/ShowMetadata.ashx?Dataset=CRS1&amp;Coords=%5bAIDTYPE%5d.%5b0%5d&amp;ShowOnWeb=true&amp;Lang=en" TargetMode="External"/><Relationship Id="rId380" Type="http://schemas.openxmlformats.org/officeDocument/2006/relationships/hyperlink" Target="http://localhost/OECDStat_Metadata/ShowMetadata.ashx?Dataset=CRS1&amp;Coords=%5bAIDTYPE%5d.%5b100%5d&amp;ShowOnWeb=true&amp;Lang=en" TargetMode="External"/><Relationship Id="rId240" Type="http://schemas.openxmlformats.org/officeDocument/2006/relationships/hyperlink" Target="http://localhost/OECDStat_Metadata/ShowMetadata.ashx?Dataset=CRS1&amp;Coords=%5bAIDTYPE%5d.%5b100%5d&amp;ShowOnWeb=true&amp;Lang=en" TargetMode="External"/><Relationship Id="rId35" Type="http://schemas.openxmlformats.org/officeDocument/2006/relationships/hyperlink" Target="http://localhost/OECDStat_Metadata/ShowMetadata.ashx?Dataset=CRS1&amp;Coords=%5bAIDTYPE%5d.%5b0%5d&amp;ShowOnWeb=true&amp;Lang=en" TargetMode="External"/><Relationship Id="rId77" Type="http://schemas.openxmlformats.org/officeDocument/2006/relationships/hyperlink" Target="http://localhost/OECDStat_Metadata/ShowMetadata.ashx?Dataset=CRS1&amp;Coords=%5bAIDTYPE%5d.%5b0%5d&amp;ShowOnWeb=true&amp;Lang=en" TargetMode="External"/><Relationship Id="rId100" Type="http://schemas.openxmlformats.org/officeDocument/2006/relationships/hyperlink" Target="http://localhost/OECDStat_Metadata/ShowMetadata.ashx?Dataset=CRS1&amp;Coords=%5bAIDTYPE%5d.%5b100%5d&amp;ShowOnWeb=true&amp;Lang=en" TargetMode="External"/><Relationship Id="rId282" Type="http://schemas.openxmlformats.org/officeDocument/2006/relationships/hyperlink" Target="http://localhost/OECDStat_Metadata/ShowMetadata.ashx?Dataset=CRS1&amp;Coords=%5bAIDTYPE%5d.%5b100%5d&amp;ShowOnWeb=true&amp;Lang=en" TargetMode="External"/><Relationship Id="rId338" Type="http://schemas.openxmlformats.org/officeDocument/2006/relationships/hyperlink" Target="http://localhost/OECDStat_Metadata/ShowMetadata.ashx?Dataset=CRS1&amp;Coords=%5bAIDTYPE%5d.%5b100%5d&amp;ShowOnWeb=true&amp;Lang=en" TargetMode="External"/><Relationship Id="rId8" Type="http://schemas.openxmlformats.org/officeDocument/2006/relationships/hyperlink" Target="http://localhost/OECDStat_Metadata/ShowMetadata.ashx?Dataset=CRS1&amp;Coords=%5bAIDTYPE%5d.%5b100%5d&amp;ShowOnWeb=true&amp;Lang=en" TargetMode="External"/><Relationship Id="rId142" Type="http://schemas.openxmlformats.org/officeDocument/2006/relationships/hyperlink" Target="http://localhost/OECDStat_Metadata/ShowMetadata.ashx?Dataset=CRS1&amp;Coords=%5bAIDTYPE%5d.%5b100%5d&amp;ShowOnWeb=true&amp;Lang=en" TargetMode="External"/><Relationship Id="rId184" Type="http://schemas.openxmlformats.org/officeDocument/2006/relationships/hyperlink" Target="http://localhost/OECDStat_Metadata/ShowMetadata.ashx?Dataset=CRS1&amp;Coords=%5bAIDTYPE%5d.%5b100%5d&amp;ShowOnWeb=true&amp;Lang=en" TargetMode="External"/><Relationship Id="rId391" Type="http://schemas.openxmlformats.org/officeDocument/2006/relationships/hyperlink" Target="http://localhost/OECDStat_Metadata/ShowMetadata.ashx?Dataset=CRS1&amp;Coords=%5bAIDTYPE%5d.%5b0%5d&amp;ShowOnWeb=true&amp;Lang=en" TargetMode="External"/><Relationship Id="rId405" Type="http://schemas.openxmlformats.org/officeDocument/2006/relationships/hyperlink" Target="http://localhost/OECDStat_Metadata/ShowMetadata.ashx?Dataset=CRS1&amp;Coords=%5bAIDTYPE%5d.%5b0%5d&amp;ShowOnWeb=true&amp;Lang=en" TargetMode="External"/><Relationship Id="rId251" Type="http://schemas.openxmlformats.org/officeDocument/2006/relationships/hyperlink" Target="http://localhost/OECDStat_Metadata/ShowMetadata.ashx?Dataset=CRS1&amp;Coords=%5bAIDTYPE%5d.%5b0%5d&amp;ShowOnWeb=true&amp;Lang=en" TargetMode="External"/><Relationship Id="rId46" Type="http://schemas.openxmlformats.org/officeDocument/2006/relationships/hyperlink" Target="http://localhost/OECDStat_Metadata/ShowMetadata.ashx?Dataset=CRS1&amp;Coords=%5bAIDTYPE%5d.%5b100%5d&amp;ShowOnWeb=true&amp;Lang=en" TargetMode="External"/><Relationship Id="rId293" Type="http://schemas.openxmlformats.org/officeDocument/2006/relationships/hyperlink" Target="http://localhost/OECDStat_Metadata/ShowMetadata.ashx?Dataset=CRS1&amp;Coords=%5bAIDTYPE%5d.%5b0%5d&amp;ShowOnWeb=true&amp;Lang=en" TargetMode="External"/><Relationship Id="rId307" Type="http://schemas.openxmlformats.org/officeDocument/2006/relationships/hyperlink" Target="http://localhost/OECDStat_Metadata/ShowMetadata.ashx?Dataset=CRS1&amp;Coords=%5bAIDTYPE%5d.%5b0%5d&amp;ShowOnWeb=true&amp;Lang=en" TargetMode="External"/><Relationship Id="rId349" Type="http://schemas.openxmlformats.org/officeDocument/2006/relationships/hyperlink" Target="http://localhost/OECDStat_Metadata/ShowMetadata.ashx?Dataset=CRS1&amp;Coords=%5bAIDTYPE%5d.%5b0%5d&amp;ShowOnWeb=true&amp;Lang=en" TargetMode="External"/><Relationship Id="rId88" Type="http://schemas.openxmlformats.org/officeDocument/2006/relationships/hyperlink" Target="http://localhost/OECDStat_Metadata/ShowMetadata.ashx?Dataset=CRS1&amp;Coords=%5bAIDTYPE%5d.%5b100%5d&amp;ShowOnWeb=true&amp;Lang=en" TargetMode="External"/><Relationship Id="rId111" Type="http://schemas.openxmlformats.org/officeDocument/2006/relationships/hyperlink" Target="http://localhost/OECDStat_Metadata/ShowMetadata.ashx?Dataset=CRS1&amp;Coords=%5bAIDTYPE%5d.%5b0%5d&amp;ShowOnWeb=true&amp;Lang=en" TargetMode="External"/><Relationship Id="rId153" Type="http://schemas.openxmlformats.org/officeDocument/2006/relationships/hyperlink" Target="http://localhost/OECDStat_Metadata/ShowMetadata.ashx?Dataset=CRS1&amp;Coords=%5bAIDTYPE%5d.%5b0%5d&amp;ShowOnWeb=true&amp;Lang=en" TargetMode="External"/><Relationship Id="rId195" Type="http://schemas.openxmlformats.org/officeDocument/2006/relationships/hyperlink" Target="http://localhost/OECDStat_Metadata/ShowMetadata.ashx?Dataset=CRS1&amp;Coords=%5bAIDTYPE%5d.%5b0%5d&amp;ShowOnWeb=true&amp;Lang=en" TargetMode="External"/><Relationship Id="rId209" Type="http://schemas.openxmlformats.org/officeDocument/2006/relationships/hyperlink" Target="http://localhost/OECDStat_Metadata/ShowMetadata.ashx?Dataset=CRS1&amp;Coords=%5bAIDTYPE%5d.%5b0%5d&amp;ShowOnWeb=true&amp;Lang=en" TargetMode="External"/><Relationship Id="rId360" Type="http://schemas.openxmlformats.org/officeDocument/2006/relationships/hyperlink" Target="http://localhost/OECDStat_Metadata/ShowMetadata.ashx?Dataset=CRS1&amp;Coords=%5bAIDTYPE%5d.%5b100%5d&amp;ShowOnWeb=true&amp;Lang=en" TargetMode="External"/><Relationship Id="rId416" Type="http://schemas.openxmlformats.org/officeDocument/2006/relationships/hyperlink" Target="http://localhost/OECDStat_Metadata/ShowMetadata.ashx?Dataset=CRS1&amp;Coords=%5bAIDTYPE%5d.%5b100%5d&amp;ShowOnWeb=true&amp;Lang=en" TargetMode="External"/><Relationship Id="rId220" Type="http://schemas.openxmlformats.org/officeDocument/2006/relationships/hyperlink" Target="http://localhost/OECDStat_Metadata/ShowMetadata.ashx?Dataset=CRS1&amp;Coords=%5bAIDTYPE%5d.%5b100%5d&amp;ShowOnWeb=true&amp;Lang=en" TargetMode="External"/><Relationship Id="rId15" Type="http://schemas.openxmlformats.org/officeDocument/2006/relationships/hyperlink" Target="http://localhost/OECDStat_Metadata/ShowMetadata.ashx?Dataset=CRS1&amp;Coords=%5bAIDTYPE%5d.%5b0%5d&amp;ShowOnWeb=true&amp;Lang=en" TargetMode="External"/><Relationship Id="rId57" Type="http://schemas.openxmlformats.org/officeDocument/2006/relationships/hyperlink" Target="http://localhost/OECDStat_Metadata/ShowMetadata.ashx?Dataset=CRS1&amp;Coords=%5bAIDTYPE%5d.%5b0%5d&amp;ShowOnWeb=true&amp;Lang=en" TargetMode="External"/><Relationship Id="rId262" Type="http://schemas.openxmlformats.org/officeDocument/2006/relationships/hyperlink" Target="http://localhost/OECDStat_Metadata/ShowMetadata.ashx?Dataset=CRS1&amp;Coords=%5bAIDTYPE%5d.%5b100%5d&amp;ShowOnWeb=true&amp;Lang=en" TargetMode="External"/><Relationship Id="rId318" Type="http://schemas.openxmlformats.org/officeDocument/2006/relationships/hyperlink" Target="http://localhost/OECDStat_Metadata/ShowMetadata.ashx?Dataset=CRS1&amp;Coords=%5bAIDTYPE%5d.%5b100%5d&amp;ShowOnWeb=true&amp;Lang=en" TargetMode="External"/><Relationship Id="rId99" Type="http://schemas.openxmlformats.org/officeDocument/2006/relationships/hyperlink" Target="http://localhost/OECDStat_Metadata/ShowMetadata.ashx?Dataset=CRS1&amp;Coords=%5bAIDTYPE%5d.%5b0%5d&amp;ShowOnWeb=true&amp;Lang=en" TargetMode="External"/><Relationship Id="rId122" Type="http://schemas.openxmlformats.org/officeDocument/2006/relationships/hyperlink" Target="http://localhost/OECDStat_Metadata/ShowMetadata.ashx?Dataset=CRS1&amp;Coords=%5bAIDTYPE%5d.%5b100%5d&amp;ShowOnWeb=true&amp;Lang=en" TargetMode="External"/><Relationship Id="rId164" Type="http://schemas.openxmlformats.org/officeDocument/2006/relationships/hyperlink" Target="http://localhost/OECDStat_Metadata/ShowMetadata.ashx?Dataset=CRS1&amp;Coords=%5bAIDTYPE%5d.%5b100%5d&amp;ShowOnWeb=true&amp;Lang=en" TargetMode="External"/><Relationship Id="rId371" Type="http://schemas.openxmlformats.org/officeDocument/2006/relationships/hyperlink" Target="http://localhost/OECDStat_Metadata/ShowMetadata.ashx?Dataset=CRS1&amp;Coords=%5bAIDTYPE%5d.%5b0%5d&amp;ShowOnWeb=true&amp;Lang=en" TargetMode="External"/><Relationship Id="rId26" Type="http://schemas.openxmlformats.org/officeDocument/2006/relationships/hyperlink" Target="http://localhost/OECDStat_Metadata/ShowMetadata.ashx?Dataset=CRS1&amp;Coords=%5bAIDTYPE%5d.%5b100%5d&amp;ShowOnWeb=true&amp;Lang=en" TargetMode="External"/><Relationship Id="rId231" Type="http://schemas.openxmlformats.org/officeDocument/2006/relationships/hyperlink" Target="http://localhost/OECDStat_Metadata/ShowMetadata.ashx?Dataset=CRS1&amp;Coords=%5bAIDTYPE%5d.%5b0%5d&amp;ShowOnWeb=true&amp;Lang=en" TargetMode="External"/><Relationship Id="rId273" Type="http://schemas.openxmlformats.org/officeDocument/2006/relationships/hyperlink" Target="http://localhost/OECDStat_Metadata/ShowMetadata.ashx?Dataset=CRS1&amp;Coords=%5bAIDTYPE%5d.%5b0%5d&amp;ShowOnWeb=true&amp;Lang=en" TargetMode="External"/><Relationship Id="rId329" Type="http://schemas.openxmlformats.org/officeDocument/2006/relationships/hyperlink" Target="http://localhost/OECDStat_Metadata/ShowMetadata.ashx?Dataset=CRS1&amp;Coords=%5bAIDTYPE%5d.%5b0%5d&amp;ShowOnWeb=true&amp;Lang=en" TargetMode="External"/><Relationship Id="rId68" Type="http://schemas.openxmlformats.org/officeDocument/2006/relationships/hyperlink" Target="http://localhost/OECDStat_Metadata/ShowMetadata.ashx?Dataset=CRS1&amp;Coords=%5bAIDTYPE%5d.%5b100%5d&amp;ShowOnWeb=true&amp;Lang=en" TargetMode="External"/><Relationship Id="rId133" Type="http://schemas.openxmlformats.org/officeDocument/2006/relationships/hyperlink" Target="http://localhost/OECDStat_Metadata/ShowMetadata.ashx?Dataset=CRS1&amp;Coords=%5bAIDTYPE%5d.%5b0%5d&amp;ShowOnWeb=true&amp;Lang=en" TargetMode="External"/><Relationship Id="rId175" Type="http://schemas.openxmlformats.org/officeDocument/2006/relationships/hyperlink" Target="http://localhost/OECDStat_Metadata/ShowMetadata.ashx?Dataset=CRS1&amp;Coords=%5bAIDTYPE%5d.%5b0%5d&amp;ShowOnWeb=true&amp;Lang=en" TargetMode="External"/><Relationship Id="rId340" Type="http://schemas.openxmlformats.org/officeDocument/2006/relationships/hyperlink" Target="http://localhost/OECDStat_Metadata/ShowMetadata.ashx?Dataset=CRS1&amp;Coords=%5bAIDTYPE%5d.%5b100%5d&amp;ShowOnWeb=true&amp;Lang=en" TargetMode="External"/><Relationship Id="rId200" Type="http://schemas.openxmlformats.org/officeDocument/2006/relationships/hyperlink" Target="http://localhost/OECDStat_Metadata/ShowMetadata.ashx?Dataset=CRS1&amp;Coords=%5bAIDTYPE%5d.%5b100%5d&amp;ShowOnWeb=true&amp;Lang=en" TargetMode="External"/><Relationship Id="rId382" Type="http://schemas.openxmlformats.org/officeDocument/2006/relationships/hyperlink" Target="http://localhost/OECDStat_Metadata/ShowMetadata.ashx?Dataset=CRS1&amp;Coords=%5bAIDTYPE%5d.%5b100%5d&amp;ShowOnWeb=true&amp;Lang=en" TargetMode="External"/><Relationship Id="rId242" Type="http://schemas.openxmlformats.org/officeDocument/2006/relationships/hyperlink" Target="http://localhost/OECDStat_Metadata/ShowMetadata.ashx?Dataset=CRS1&amp;Coords=%5bAIDTYPE%5d.%5b100%5d&amp;ShowOnWeb=true&amp;Lang=en" TargetMode="External"/><Relationship Id="rId284" Type="http://schemas.openxmlformats.org/officeDocument/2006/relationships/hyperlink" Target="http://localhost/OECDStat_Metadata/ShowMetadata.ashx?Dataset=CRS1&amp;Coords=%5bAIDTYPE%5d.%5b100%5d&amp;ShowOnWeb=true&amp;Lang=en" TargetMode="External"/><Relationship Id="rId37" Type="http://schemas.openxmlformats.org/officeDocument/2006/relationships/hyperlink" Target="http://localhost/OECDStat_Metadata/ShowMetadata.ashx?Dataset=CRS1&amp;Coords=%5bAIDTYPE%5d.%5b0%5d&amp;ShowOnWeb=true&amp;Lang=en" TargetMode="External"/><Relationship Id="rId79" Type="http://schemas.openxmlformats.org/officeDocument/2006/relationships/hyperlink" Target="http://localhost/OECDStat_Metadata/ShowMetadata.ashx?Dataset=CRS1&amp;Coords=%5bAIDTYPE%5d.%5b0%5d&amp;ShowOnWeb=true&amp;Lang=en" TargetMode="External"/><Relationship Id="rId102" Type="http://schemas.openxmlformats.org/officeDocument/2006/relationships/hyperlink" Target="http://localhost/OECDStat_Metadata/ShowMetadata.ashx?Dataset=CRS1&amp;Coords=%5bAIDTYPE%5d.%5b100%5d&amp;ShowOnWeb=true&amp;Lang=en" TargetMode="External"/><Relationship Id="rId144" Type="http://schemas.openxmlformats.org/officeDocument/2006/relationships/hyperlink" Target="http://localhost/OECDStat_Metadata/ShowMetadata.ashx?Dataset=CRS1&amp;Coords=%5bAIDTYPE%5d.%5b100%5d&amp;ShowOnWeb=true&amp;Lang=en" TargetMode="External"/><Relationship Id="rId90" Type="http://schemas.openxmlformats.org/officeDocument/2006/relationships/hyperlink" Target="http://localhost/OECDStat_Metadata/ShowMetadata.ashx?Dataset=CRS1&amp;Coords=%5bAIDTYPE%5d.%5b100%5d&amp;ShowOnWeb=true&amp;Lang=en" TargetMode="External"/><Relationship Id="rId186" Type="http://schemas.openxmlformats.org/officeDocument/2006/relationships/hyperlink" Target="http://localhost/OECDStat_Metadata/ShowMetadata.ashx?Dataset=CRS1&amp;Coords=%5bAIDTYPE%5d.%5b100%5d&amp;ShowOnWeb=true&amp;Lang=en" TargetMode="External"/><Relationship Id="rId351" Type="http://schemas.openxmlformats.org/officeDocument/2006/relationships/hyperlink" Target="http://localhost/OECDStat_Metadata/ShowMetadata.ashx?Dataset=CRS1&amp;Coords=%5bAIDTYPE%5d.%5b0%5d&amp;ShowOnWeb=true&amp;Lang=en" TargetMode="External"/><Relationship Id="rId393" Type="http://schemas.openxmlformats.org/officeDocument/2006/relationships/hyperlink" Target="http://localhost/OECDStat_Metadata/ShowMetadata.ashx?Dataset=CRS1&amp;Coords=%5bAIDTYPE%5d.%5b0%5d&amp;ShowOnWeb=true&amp;Lang=en" TargetMode="External"/><Relationship Id="rId407" Type="http://schemas.openxmlformats.org/officeDocument/2006/relationships/hyperlink" Target="http://localhost/OECDStat_Metadata/ShowMetadata.ashx?Dataset=CRS1&amp;Coords=%5bAIDTYPE%5d.%5b0%5d&amp;ShowOnWeb=true&amp;Lang=en" TargetMode="External"/><Relationship Id="rId211" Type="http://schemas.openxmlformats.org/officeDocument/2006/relationships/hyperlink" Target="http://localhost/OECDStat_Metadata/ShowMetadata.ashx?Dataset=CRS1&amp;Coords=%5bAIDTYPE%5d.%5b0%5d&amp;ShowOnWeb=true&amp;Lang=en" TargetMode="External"/><Relationship Id="rId253" Type="http://schemas.openxmlformats.org/officeDocument/2006/relationships/hyperlink" Target="http://localhost/OECDStat_Metadata/ShowMetadata.ashx?Dataset=CRS1&amp;Coords=%5bAIDTYPE%5d.%5b0%5d&amp;ShowOnWeb=true&amp;Lang=en" TargetMode="External"/><Relationship Id="rId295" Type="http://schemas.openxmlformats.org/officeDocument/2006/relationships/hyperlink" Target="http://localhost/OECDStat_Metadata/ShowMetadata.ashx?Dataset=CRS1&amp;Coords=%5bAIDTYPE%5d.%5b0%5d&amp;ShowOnWeb=true&amp;Lang=en" TargetMode="External"/><Relationship Id="rId309" Type="http://schemas.openxmlformats.org/officeDocument/2006/relationships/hyperlink" Target="http://localhost/OECDStat_Metadata/ShowMetadata.ashx?Dataset=CRS1&amp;Coords=%5bAIDTYPE%5d.%5b0%5d&amp;ShowOnWeb=true&amp;Lang=en" TargetMode="External"/><Relationship Id="rId48" Type="http://schemas.openxmlformats.org/officeDocument/2006/relationships/hyperlink" Target="http://localhost/OECDStat_Metadata/ShowMetadata.ashx?Dataset=CRS1&amp;Coords=%5bAIDTYPE%5d.%5b100%5d&amp;ShowOnWeb=true&amp;Lang=en" TargetMode="External"/><Relationship Id="rId113" Type="http://schemas.openxmlformats.org/officeDocument/2006/relationships/hyperlink" Target="http://localhost/OECDStat_Metadata/ShowMetadata.ashx?Dataset=CRS1&amp;Coords=%5bAIDTYPE%5d.%5b0%5d&amp;ShowOnWeb=true&amp;Lang=en" TargetMode="External"/><Relationship Id="rId320" Type="http://schemas.openxmlformats.org/officeDocument/2006/relationships/hyperlink" Target="http://localhost/OECDStat_Metadata/ShowMetadata.ashx?Dataset=CRS1&amp;Coords=%5bAIDTYPE%5d.%5b100%5d&amp;ShowOnWeb=true&amp;Lang=en" TargetMode="External"/><Relationship Id="rId155" Type="http://schemas.openxmlformats.org/officeDocument/2006/relationships/hyperlink" Target="http://localhost/OECDStat_Metadata/ShowMetadata.ashx?Dataset=CRS1&amp;Coords=%5bAIDTYPE%5d.%5b0%5d&amp;ShowOnWeb=true&amp;Lang=en" TargetMode="External"/><Relationship Id="rId197" Type="http://schemas.openxmlformats.org/officeDocument/2006/relationships/hyperlink" Target="http://localhost/OECDStat_Metadata/ShowMetadata.ashx?Dataset=CRS1&amp;Coords=%5bAIDTYPE%5d.%5b0%5d&amp;ShowOnWeb=true&amp;Lang=en" TargetMode="External"/><Relationship Id="rId362" Type="http://schemas.openxmlformats.org/officeDocument/2006/relationships/hyperlink" Target="http://localhost/OECDStat_Metadata/ShowMetadata.ashx?Dataset=CRS1&amp;Coords=%5bAIDTYPE%5d.%5b100%5d&amp;ShowOnWeb=true&amp;Lang=en" TargetMode="External"/><Relationship Id="rId418" Type="http://schemas.openxmlformats.org/officeDocument/2006/relationships/hyperlink" Target="http://localhost/OECDStat_Metadata/ShowMetadata.ashx?Dataset=CRS1&amp;Coords=%5bAIDTYPE%5d.%5b100%5d&amp;ShowOnWeb=true&amp;Lang=en" TargetMode="External"/><Relationship Id="rId222" Type="http://schemas.openxmlformats.org/officeDocument/2006/relationships/hyperlink" Target="http://localhost/OECDStat_Metadata/ShowMetadata.ashx?Dataset=CRS1&amp;Coords=%5bAIDTYPE%5d.%5b100%5d&amp;ShowOnWeb=true&amp;Lang=en" TargetMode="External"/><Relationship Id="rId264" Type="http://schemas.openxmlformats.org/officeDocument/2006/relationships/hyperlink" Target="http://localhost/OECDStat_Metadata/ShowMetadata.ashx?Dataset=CRS1&amp;Coords=%5bAIDTYPE%5d.%5b100%5d&amp;ShowOnWeb=true&amp;Lang=en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://localhost/OECDStat_Metadata/ShowMetadata.ashx?Dataset=CRS1&amp;Coords=%5bAIDTYPE%5d.%5b100%5d&amp;ShowOnWeb=true&amp;Lang=en" TargetMode="External"/><Relationship Id="rId21" Type="http://schemas.openxmlformats.org/officeDocument/2006/relationships/hyperlink" Target="http://localhost/OECDStat_Metadata/ShowMetadata.ashx?Dataset=CRS1&amp;Coords=%5bAIDTYPE%5d.%5b100%5d&amp;ShowOnWeb=true&amp;Lang=en" TargetMode="External"/><Relationship Id="rId42" Type="http://schemas.openxmlformats.org/officeDocument/2006/relationships/hyperlink" Target="http://localhost/OECDStat_Metadata/ShowMetadata.ashx?Dataset=CRS1&amp;Coords=%5bAIDTYPE%5d.%5b100%5d&amp;ShowOnWeb=true&amp;Lang=en" TargetMode="External"/><Relationship Id="rId63" Type="http://schemas.openxmlformats.org/officeDocument/2006/relationships/hyperlink" Target="http://localhost/OECDStat_Metadata/ShowMetadata.ashx?Dataset=CRS1&amp;Coords=%5bAIDTYPE%5d.%5b100%5d&amp;ShowOnWeb=true&amp;Lang=en" TargetMode="External"/><Relationship Id="rId84" Type="http://schemas.openxmlformats.org/officeDocument/2006/relationships/hyperlink" Target="http://localhost/OECDStat_Metadata/ShowMetadata.ashx?Dataset=CRS1&amp;Coords=%5bAIDTYPE%5d.%5b100%5d&amp;ShowOnWeb=true&amp;Lang=en" TargetMode="External"/><Relationship Id="rId138" Type="http://schemas.openxmlformats.org/officeDocument/2006/relationships/hyperlink" Target="http://localhost/OECDStat_Metadata/ShowMetadata.ashx?Dataset=CRS1&amp;Coords=%5bAIDTYPE%5d.%5b100%5d&amp;ShowOnWeb=true&amp;Lang=en" TargetMode="External"/><Relationship Id="rId159" Type="http://schemas.openxmlformats.org/officeDocument/2006/relationships/hyperlink" Target="http://localhost/OECDStat_Metadata/ShowMetadata.ashx?Dataset=CRS1&amp;Coords=%5bAIDTYPE%5d.%5b100%5d&amp;ShowOnWeb=true&amp;Lang=en" TargetMode="External"/><Relationship Id="rId170" Type="http://schemas.openxmlformats.org/officeDocument/2006/relationships/hyperlink" Target="http://localhost/OECDStat_Metadata/ShowMetadata.ashx?Dataset=CRS1&amp;Coords=%5bAIDTYPE%5d.%5b100%5d&amp;ShowOnWeb=true&amp;Lang=en" TargetMode="External"/><Relationship Id="rId191" Type="http://schemas.openxmlformats.org/officeDocument/2006/relationships/hyperlink" Target="http://localhost/OECDStat_Metadata/ShowMetadata.ashx?Dataset=CRS1&amp;Coords=%5bAIDTYPE%5d.%5b100%5d&amp;ShowOnWeb=true&amp;Lang=en" TargetMode="External"/><Relationship Id="rId205" Type="http://schemas.openxmlformats.org/officeDocument/2006/relationships/hyperlink" Target="http://localhost/OECDStat_Metadata/ShowMetadata.ashx?Dataset=CRS1&amp;Coords=%5bAIDTYPE%5d.%5b100%5d&amp;ShowOnWeb=true&amp;Lang=en" TargetMode="External"/><Relationship Id="rId107" Type="http://schemas.openxmlformats.org/officeDocument/2006/relationships/hyperlink" Target="http://localhost/OECDStat_Metadata/ShowMetadata.ashx?Dataset=CRS1&amp;Coords=%5bAIDTYPE%5d.%5b100%5d&amp;ShowOnWeb=true&amp;Lang=en" TargetMode="External"/><Relationship Id="rId11" Type="http://schemas.openxmlformats.org/officeDocument/2006/relationships/hyperlink" Target="http://localhost/OECDStat_Metadata/ShowMetadata.ashx?Dataset=CRS1&amp;Coords=%5bAIDTYPE%5d.%5b100%5d&amp;ShowOnWeb=true&amp;Lang=en" TargetMode="External"/><Relationship Id="rId32" Type="http://schemas.openxmlformats.org/officeDocument/2006/relationships/hyperlink" Target="http://localhost/OECDStat_Metadata/ShowMetadata.ashx?Dataset=CRS1&amp;Coords=%5bAIDTYPE%5d.%5b100%5d&amp;ShowOnWeb=true&amp;Lang=en" TargetMode="External"/><Relationship Id="rId53" Type="http://schemas.openxmlformats.org/officeDocument/2006/relationships/hyperlink" Target="http://localhost/OECDStat_Metadata/ShowMetadata.ashx?Dataset=CRS1&amp;Coords=%5bAIDTYPE%5d.%5b100%5d&amp;ShowOnWeb=true&amp;Lang=en" TargetMode="External"/><Relationship Id="rId74" Type="http://schemas.openxmlformats.org/officeDocument/2006/relationships/hyperlink" Target="http://localhost/OECDStat_Metadata/ShowMetadata.ashx?Dataset=CRS1&amp;Coords=%5bAIDTYPE%5d.%5b100%5d&amp;ShowOnWeb=true&amp;Lang=en" TargetMode="External"/><Relationship Id="rId128" Type="http://schemas.openxmlformats.org/officeDocument/2006/relationships/hyperlink" Target="http://localhost/OECDStat_Metadata/ShowMetadata.ashx?Dataset=CRS1&amp;Coords=%5bAIDTYPE%5d.%5b100%5d&amp;ShowOnWeb=true&amp;Lang=en" TargetMode="External"/><Relationship Id="rId149" Type="http://schemas.openxmlformats.org/officeDocument/2006/relationships/hyperlink" Target="http://localhost/OECDStat_Metadata/ShowMetadata.ashx?Dataset=CRS1&amp;Coords=%5bAIDTYPE%5d.%5b100%5d&amp;ShowOnWeb=true&amp;Lang=en" TargetMode="External"/><Relationship Id="rId5" Type="http://schemas.openxmlformats.org/officeDocument/2006/relationships/hyperlink" Target="http://localhost/OECDStat_Metadata/ShowMetadata.ashx?Dataset=CRS1&amp;Coords=%5bAIDTYPE%5d.%5b100%5d&amp;ShowOnWeb=true&amp;Lang=en" TargetMode="External"/><Relationship Id="rId95" Type="http://schemas.openxmlformats.org/officeDocument/2006/relationships/hyperlink" Target="http://localhost/OECDStat_Metadata/ShowMetadata.ashx?Dataset=CRS1&amp;Coords=%5bAIDTYPE%5d.%5b100%5d&amp;ShowOnWeb=true&amp;Lang=en" TargetMode="External"/><Relationship Id="rId160" Type="http://schemas.openxmlformats.org/officeDocument/2006/relationships/hyperlink" Target="http://localhost/OECDStat_Metadata/ShowMetadata.ashx?Dataset=CRS1&amp;Coords=%5bAIDTYPE%5d.%5b100%5d&amp;ShowOnWeb=true&amp;Lang=en" TargetMode="External"/><Relationship Id="rId181" Type="http://schemas.openxmlformats.org/officeDocument/2006/relationships/hyperlink" Target="http://localhost/OECDStat_Metadata/ShowMetadata.ashx?Dataset=CRS1&amp;Coords=%5bAIDTYPE%5d.%5b100%5d&amp;ShowOnWeb=true&amp;Lang=en" TargetMode="External"/><Relationship Id="rId22" Type="http://schemas.openxmlformats.org/officeDocument/2006/relationships/hyperlink" Target="http://localhost/OECDStat_Metadata/ShowMetadata.ashx?Dataset=CRS1&amp;Coords=%5bAIDTYPE%5d.%5b100%5d&amp;ShowOnWeb=true&amp;Lang=en" TargetMode="External"/><Relationship Id="rId43" Type="http://schemas.openxmlformats.org/officeDocument/2006/relationships/hyperlink" Target="http://localhost/OECDStat_Metadata/ShowMetadata.ashx?Dataset=CRS1&amp;Coords=%5bAIDTYPE%5d.%5b100%5d&amp;ShowOnWeb=true&amp;Lang=en" TargetMode="External"/><Relationship Id="rId64" Type="http://schemas.openxmlformats.org/officeDocument/2006/relationships/hyperlink" Target="http://localhost/OECDStat_Metadata/ShowMetadata.ashx?Dataset=CRS1&amp;Coords=%5bAIDTYPE%5d.%5b100%5d&amp;ShowOnWeb=true&amp;Lang=en" TargetMode="External"/><Relationship Id="rId118" Type="http://schemas.openxmlformats.org/officeDocument/2006/relationships/hyperlink" Target="http://localhost/OECDStat_Metadata/ShowMetadata.ashx?Dataset=CRS1&amp;Coords=%5bAIDTYPE%5d.%5b100%5d&amp;ShowOnWeb=true&amp;Lang=en" TargetMode="External"/><Relationship Id="rId139" Type="http://schemas.openxmlformats.org/officeDocument/2006/relationships/hyperlink" Target="http://localhost/OECDStat_Metadata/ShowMetadata.ashx?Dataset=CRS1&amp;Coords=%5bAIDTYPE%5d.%5b100%5d&amp;ShowOnWeb=true&amp;Lang=en" TargetMode="External"/><Relationship Id="rId85" Type="http://schemas.openxmlformats.org/officeDocument/2006/relationships/hyperlink" Target="http://localhost/OECDStat_Metadata/ShowMetadata.ashx?Dataset=CRS1&amp;Coords=%5bAIDTYPE%5d.%5b100%5d&amp;ShowOnWeb=true&amp;Lang=en" TargetMode="External"/><Relationship Id="rId150" Type="http://schemas.openxmlformats.org/officeDocument/2006/relationships/hyperlink" Target="http://localhost/OECDStat_Metadata/ShowMetadata.ashx?Dataset=CRS1&amp;Coords=%5bAIDTYPE%5d.%5b100%5d&amp;ShowOnWeb=true&amp;Lang=en" TargetMode="External"/><Relationship Id="rId171" Type="http://schemas.openxmlformats.org/officeDocument/2006/relationships/hyperlink" Target="http://localhost/OECDStat_Metadata/ShowMetadata.ashx?Dataset=CRS1&amp;Coords=%5bAIDTYPE%5d.%5b100%5d&amp;ShowOnWeb=true&amp;Lang=en" TargetMode="External"/><Relationship Id="rId192" Type="http://schemas.openxmlformats.org/officeDocument/2006/relationships/hyperlink" Target="http://localhost/OECDStat_Metadata/ShowMetadata.ashx?Dataset=CRS1&amp;Coords=%5bAIDTYPE%5d.%5b100%5d&amp;ShowOnWeb=true&amp;Lang=en" TargetMode="External"/><Relationship Id="rId206" Type="http://schemas.openxmlformats.org/officeDocument/2006/relationships/hyperlink" Target="http://localhost/OECDStat_Metadata/ShowMetadata.ashx?Dataset=CRS1&amp;Coords=%5bAIDTYPE%5d.%5b100%5d&amp;ShowOnWeb=true&amp;Lang=en" TargetMode="External"/><Relationship Id="rId12" Type="http://schemas.openxmlformats.org/officeDocument/2006/relationships/hyperlink" Target="http://localhost/OECDStat_Metadata/ShowMetadata.ashx?Dataset=CRS1&amp;Coords=%5bAIDTYPE%5d.%5b100%5d&amp;ShowOnWeb=true&amp;Lang=en" TargetMode="External"/><Relationship Id="rId33" Type="http://schemas.openxmlformats.org/officeDocument/2006/relationships/hyperlink" Target="http://localhost/OECDStat_Metadata/ShowMetadata.ashx?Dataset=CRS1&amp;Coords=%5bAIDTYPE%5d.%5b100%5d&amp;ShowOnWeb=true&amp;Lang=en" TargetMode="External"/><Relationship Id="rId108" Type="http://schemas.openxmlformats.org/officeDocument/2006/relationships/hyperlink" Target="http://localhost/OECDStat_Metadata/ShowMetadata.ashx?Dataset=CRS1&amp;Coords=%5bAIDTYPE%5d.%5b100%5d&amp;ShowOnWeb=true&amp;Lang=en" TargetMode="External"/><Relationship Id="rId129" Type="http://schemas.openxmlformats.org/officeDocument/2006/relationships/hyperlink" Target="http://localhost/OECDStat_Metadata/ShowMetadata.ashx?Dataset=CRS1&amp;Coords=%5bAIDTYPE%5d.%5b100%5d&amp;ShowOnWeb=true&amp;Lang=en" TargetMode="External"/><Relationship Id="rId54" Type="http://schemas.openxmlformats.org/officeDocument/2006/relationships/hyperlink" Target="http://localhost/OECDStat_Metadata/ShowMetadata.ashx?Dataset=CRS1&amp;Coords=%5bAIDTYPE%5d.%5b100%5d&amp;ShowOnWeb=true&amp;Lang=en" TargetMode="External"/><Relationship Id="rId75" Type="http://schemas.openxmlformats.org/officeDocument/2006/relationships/hyperlink" Target="http://localhost/OECDStat_Metadata/ShowMetadata.ashx?Dataset=CRS1&amp;Coords=%5bAIDTYPE%5d.%5b100%5d&amp;ShowOnWeb=true&amp;Lang=en" TargetMode="External"/><Relationship Id="rId96" Type="http://schemas.openxmlformats.org/officeDocument/2006/relationships/hyperlink" Target="http://localhost/OECDStat_Metadata/ShowMetadata.ashx?Dataset=CRS1&amp;Coords=%5bAIDTYPE%5d.%5b100%5d&amp;ShowOnWeb=true&amp;Lang=en" TargetMode="External"/><Relationship Id="rId140" Type="http://schemas.openxmlformats.org/officeDocument/2006/relationships/hyperlink" Target="http://localhost/OECDStat_Metadata/ShowMetadata.ashx?Dataset=CRS1&amp;Coords=%5bAIDTYPE%5d.%5b100%5d&amp;ShowOnWeb=true&amp;Lang=en" TargetMode="External"/><Relationship Id="rId161" Type="http://schemas.openxmlformats.org/officeDocument/2006/relationships/hyperlink" Target="http://localhost/OECDStat_Metadata/ShowMetadata.ashx?Dataset=CRS1&amp;Coords=%5bAIDTYPE%5d.%5b100%5d&amp;ShowOnWeb=true&amp;Lang=en" TargetMode="External"/><Relationship Id="rId182" Type="http://schemas.openxmlformats.org/officeDocument/2006/relationships/hyperlink" Target="http://localhost/OECDStat_Metadata/ShowMetadata.ashx?Dataset=CRS1&amp;Coords=%5bAIDTYPE%5d.%5b100%5d&amp;ShowOnWeb=true&amp;Lang=en" TargetMode="External"/><Relationship Id="rId6" Type="http://schemas.openxmlformats.org/officeDocument/2006/relationships/hyperlink" Target="http://localhost/OECDStat_Metadata/ShowMetadata.ashx?Dataset=CRS1&amp;Coords=%5bAIDTYPE%5d.%5b100%5d&amp;ShowOnWeb=true&amp;Lang=en" TargetMode="External"/><Relationship Id="rId23" Type="http://schemas.openxmlformats.org/officeDocument/2006/relationships/hyperlink" Target="http://localhost/OECDStat_Metadata/ShowMetadata.ashx?Dataset=CRS1&amp;Coords=%5bAIDTYPE%5d.%5b100%5d&amp;ShowOnWeb=true&amp;Lang=en" TargetMode="External"/><Relationship Id="rId119" Type="http://schemas.openxmlformats.org/officeDocument/2006/relationships/hyperlink" Target="http://localhost/OECDStat_Metadata/ShowMetadata.ashx?Dataset=CRS1&amp;Coords=%5bAIDTYPE%5d.%5b100%5d&amp;ShowOnWeb=true&amp;Lang=en" TargetMode="External"/><Relationship Id="rId44" Type="http://schemas.openxmlformats.org/officeDocument/2006/relationships/hyperlink" Target="http://localhost/OECDStat_Metadata/ShowMetadata.ashx?Dataset=CRS1&amp;Coords=%5bAIDTYPE%5d.%5b100%5d&amp;ShowOnWeb=true&amp;Lang=en" TargetMode="External"/><Relationship Id="rId65" Type="http://schemas.openxmlformats.org/officeDocument/2006/relationships/hyperlink" Target="http://localhost/OECDStat_Metadata/ShowMetadata.ashx?Dataset=CRS1&amp;Coords=%5bAIDTYPE%5d.%5b100%5d&amp;ShowOnWeb=true&amp;Lang=en" TargetMode="External"/><Relationship Id="rId86" Type="http://schemas.openxmlformats.org/officeDocument/2006/relationships/hyperlink" Target="http://localhost/OECDStat_Metadata/ShowMetadata.ashx?Dataset=CRS1&amp;Coords=%5bAIDTYPE%5d.%5b100%5d&amp;ShowOnWeb=true&amp;Lang=en" TargetMode="External"/><Relationship Id="rId130" Type="http://schemas.openxmlformats.org/officeDocument/2006/relationships/hyperlink" Target="http://localhost/OECDStat_Metadata/ShowMetadata.ashx?Dataset=CRS1&amp;Coords=%5bAIDTYPE%5d.%5b100%5d&amp;ShowOnWeb=true&amp;Lang=en" TargetMode="External"/><Relationship Id="rId151" Type="http://schemas.openxmlformats.org/officeDocument/2006/relationships/hyperlink" Target="http://localhost/OECDStat_Metadata/ShowMetadata.ashx?Dataset=CRS1&amp;Coords=%5bAIDTYPE%5d.%5b100%5d&amp;ShowOnWeb=true&amp;Lang=en" TargetMode="External"/><Relationship Id="rId172" Type="http://schemas.openxmlformats.org/officeDocument/2006/relationships/hyperlink" Target="http://localhost/OECDStat_Metadata/ShowMetadata.ashx?Dataset=CRS1&amp;Coords=%5bAIDTYPE%5d.%5b100%5d&amp;ShowOnWeb=true&amp;Lang=en" TargetMode="External"/><Relationship Id="rId193" Type="http://schemas.openxmlformats.org/officeDocument/2006/relationships/hyperlink" Target="http://localhost/OECDStat_Metadata/ShowMetadata.ashx?Dataset=CRS1&amp;Coords=%5bAIDTYPE%5d.%5b100%5d&amp;ShowOnWeb=true&amp;Lang=en" TargetMode="External"/><Relationship Id="rId207" Type="http://schemas.openxmlformats.org/officeDocument/2006/relationships/hyperlink" Target="http://localhost/OECDStat_Metadata/ShowMetadata.ashx?Dataset=CRS1&amp;Coords=%5bAIDTYPE%5d.%5b100%5d&amp;ShowOnWeb=true&amp;Lang=en" TargetMode="External"/><Relationship Id="rId13" Type="http://schemas.openxmlformats.org/officeDocument/2006/relationships/hyperlink" Target="http://localhost/OECDStat_Metadata/ShowMetadata.ashx?Dataset=CRS1&amp;Coords=%5bAIDTYPE%5d.%5b100%5d&amp;ShowOnWeb=true&amp;Lang=en" TargetMode="External"/><Relationship Id="rId109" Type="http://schemas.openxmlformats.org/officeDocument/2006/relationships/hyperlink" Target="http://localhost/OECDStat_Metadata/ShowMetadata.ashx?Dataset=CRS1&amp;Coords=%5bAIDTYPE%5d.%5b100%5d&amp;ShowOnWeb=true&amp;Lang=en" TargetMode="External"/><Relationship Id="rId34" Type="http://schemas.openxmlformats.org/officeDocument/2006/relationships/hyperlink" Target="http://localhost/OECDStat_Metadata/ShowMetadata.ashx?Dataset=CRS1&amp;Coords=%5bAIDTYPE%5d.%5b100%5d&amp;ShowOnWeb=true&amp;Lang=en" TargetMode="External"/><Relationship Id="rId55" Type="http://schemas.openxmlformats.org/officeDocument/2006/relationships/hyperlink" Target="http://localhost/OECDStat_Metadata/ShowMetadata.ashx?Dataset=CRS1&amp;Coords=%5bAIDTYPE%5d.%5b100%5d&amp;ShowOnWeb=true&amp;Lang=en" TargetMode="External"/><Relationship Id="rId76" Type="http://schemas.openxmlformats.org/officeDocument/2006/relationships/hyperlink" Target="http://localhost/OECDStat_Metadata/ShowMetadata.ashx?Dataset=CRS1&amp;Coords=%5bAIDTYPE%5d.%5b100%5d&amp;ShowOnWeb=true&amp;Lang=en" TargetMode="External"/><Relationship Id="rId97" Type="http://schemas.openxmlformats.org/officeDocument/2006/relationships/hyperlink" Target="http://localhost/OECDStat_Metadata/ShowMetadata.ashx?Dataset=CRS1&amp;Coords=%5bAIDTYPE%5d.%5b100%5d&amp;ShowOnWeb=true&amp;Lang=en" TargetMode="External"/><Relationship Id="rId120" Type="http://schemas.openxmlformats.org/officeDocument/2006/relationships/hyperlink" Target="http://localhost/OECDStat_Metadata/ShowMetadata.ashx?Dataset=CRS1&amp;Coords=%5bAIDTYPE%5d.%5b100%5d&amp;ShowOnWeb=true&amp;Lang=en" TargetMode="External"/><Relationship Id="rId141" Type="http://schemas.openxmlformats.org/officeDocument/2006/relationships/hyperlink" Target="http://localhost/OECDStat_Metadata/ShowMetadata.ashx?Dataset=CRS1&amp;Coords=%5bAIDTYPE%5d.%5b100%5d&amp;ShowOnWeb=true&amp;Lang=en" TargetMode="External"/><Relationship Id="rId7" Type="http://schemas.openxmlformats.org/officeDocument/2006/relationships/hyperlink" Target="http://localhost/OECDStat_Metadata/ShowMetadata.ashx?Dataset=CRS1&amp;Coords=%5bAIDTYPE%5d.%5b100%5d&amp;ShowOnWeb=true&amp;Lang=en" TargetMode="External"/><Relationship Id="rId162" Type="http://schemas.openxmlformats.org/officeDocument/2006/relationships/hyperlink" Target="http://localhost/OECDStat_Metadata/ShowMetadata.ashx?Dataset=CRS1&amp;Coords=%5bAIDTYPE%5d.%5b100%5d&amp;ShowOnWeb=true&amp;Lang=en" TargetMode="External"/><Relationship Id="rId183" Type="http://schemas.openxmlformats.org/officeDocument/2006/relationships/hyperlink" Target="http://localhost/OECDStat_Metadata/ShowMetadata.ashx?Dataset=CRS1&amp;Coords=%5bAIDTYPE%5d.%5b100%5d&amp;ShowOnWeb=true&amp;Lang=en" TargetMode="External"/><Relationship Id="rId24" Type="http://schemas.openxmlformats.org/officeDocument/2006/relationships/hyperlink" Target="http://localhost/OECDStat_Metadata/ShowMetadata.ashx?Dataset=CRS1&amp;Coords=%5bAIDTYPE%5d.%5b100%5d&amp;ShowOnWeb=true&amp;Lang=en" TargetMode="External"/><Relationship Id="rId45" Type="http://schemas.openxmlformats.org/officeDocument/2006/relationships/hyperlink" Target="http://localhost/OECDStat_Metadata/ShowMetadata.ashx?Dataset=CRS1&amp;Coords=%5bAIDTYPE%5d.%5b100%5d&amp;ShowOnWeb=true&amp;Lang=en" TargetMode="External"/><Relationship Id="rId66" Type="http://schemas.openxmlformats.org/officeDocument/2006/relationships/hyperlink" Target="http://localhost/OECDStat_Metadata/ShowMetadata.ashx?Dataset=CRS1&amp;Coords=%5bAIDTYPE%5d.%5b100%5d&amp;ShowOnWeb=true&amp;Lang=en" TargetMode="External"/><Relationship Id="rId87" Type="http://schemas.openxmlformats.org/officeDocument/2006/relationships/hyperlink" Target="http://localhost/OECDStat_Metadata/ShowMetadata.ashx?Dataset=CRS1&amp;Coords=%5bAIDTYPE%5d.%5b100%5d&amp;ShowOnWeb=true&amp;Lang=en" TargetMode="External"/><Relationship Id="rId110" Type="http://schemas.openxmlformats.org/officeDocument/2006/relationships/hyperlink" Target="http://localhost/OECDStat_Metadata/ShowMetadata.ashx?Dataset=CRS1&amp;Coords=%5bAIDTYPE%5d.%5b100%5d&amp;ShowOnWeb=true&amp;Lang=en" TargetMode="External"/><Relationship Id="rId131" Type="http://schemas.openxmlformats.org/officeDocument/2006/relationships/hyperlink" Target="http://localhost/OECDStat_Metadata/ShowMetadata.ashx?Dataset=CRS1&amp;Coords=%5bAIDTYPE%5d.%5b100%5d&amp;ShowOnWeb=true&amp;Lang=en" TargetMode="External"/><Relationship Id="rId61" Type="http://schemas.openxmlformats.org/officeDocument/2006/relationships/hyperlink" Target="http://localhost/OECDStat_Metadata/ShowMetadata.ashx?Dataset=CRS1&amp;Coords=%5bAIDTYPE%5d.%5b100%5d&amp;ShowOnWeb=true&amp;Lang=en" TargetMode="External"/><Relationship Id="rId82" Type="http://schemas.openxmlformats.org/officeDocument/2006/relationships/hyperlink" Target="http://localhost/OECDStat_Metadata/ShowMetadata.ashx?Dataset=CRS1&amp;Coords=%5bAIDTYPE%5d.%5b100%5d&amp;ShowOnWeb=true&amp;Lang=en" TargetMode="External"/><Relationship Id="rId152" Type="http://schemas.openxmlformats.org/officeDocument/2006/relationships/hyperlink" Target="http://localhost/OECDStat_Metadata/ShowMetadata.ashx?Dataset=CRS1&amp;Coords=%5bAIDTYPE%5d.%5b100%5d&amp;ShowOnWeb=true&amp;Lang=en" TargetMode="External"/><Relationship Id="rId173" Type="http://schemas.openxmlformats.org/officeDocument/2006/relationships/hyperlink" Target="http://localhost/OECDStat_Metadata/ShowMetadata.ashx?Dataset=CRS1&amp;Coords=%5bAIDTYPE%5d.%5b100%5d&amp;ShowOnWeb=true&amp;Lang=en" TargetMode="External"/><Relationship Id="rId194" Type="http://schemas.openxmlformats.org/officeDocument/2006/relationships/hyperlink" Target="http://localhost/OECDStat_Metadata/ShowMetadata.ashx?Dataset=CRS1&amp;Coords=%5bAIDTYPE%5d.%5b100%5d&amp;ShowOnWeb=true&amp;Lang=en" TargetMode="External"/><Relationship Id="rId199" Type="http://schemas.openxmlformats.org/officeDocument/2006/relationships/hyperlink" Target="http://localhost/OECDStat_Metadata/ShowMetadata.ashx?Dataset=CRS1&amp;Coords=%5bAIDTYPE%5d.%5b100%5d&amp;ShowOnWeb=true&amp;Lang=en" TargetMode="External"/><Relationship Id="rId203" Type="http://schemas.openxmlformats.org/officeDocument/2006/relationships/hyperlink" Target="http://localhost/OECDStat_Metadata/ShowMetadata.ashx?Dataset=CRS1&amp;Coords=%5bAIDTYPE%5d.%5b100%5d&amp;ShowOnWeb=true&amp;Lang=en" TargetMode="External"/><Relationship Id="rId208" Type="http://schemas.openxmlformats.org/officeDocument/2006/relationships/hyperlink" Target="http://localhost/OECDStat_Metadata/ShowMetadata.ashx?Dataset=CRS1&amp;Coords=%5bAIDTYPE%5d.%5b100%5d&amp;ShowOnWeb=true&amp;Lang=en" TargetMode="External"/><Relationship Id="rId19" Type="http://schemas.openxmlformats.org/officeDocument/2006/relationships/hyperlink" Target="http://localhost/OECDStat_Metadata/ShowMetadata.ashx?Dataset=CRS1&amp;Coords=%5bAIDTYPE%5d.%5b100%5d&amp;ShowOnWeb=true&amp;Lang=en" TargetMode="External"/><Relationship Id="rId14" Type="http://schemas.openxmlformats.org/officeDocument/2006/relationships/hyperlink" Target="http://localhost/OECDStat_Metadata/ShowMetadata.ashx?Dataset=CRS1&amp;Coords=%5bAIDTYPE%5d.%5b100%5d&amp;ShowOnWeb=true&amp;Lang=en" TargetMode="External"/><Relationship Id="rId30" Type="http://schemas.openxmlformats.org/officeDocument/2006/relationships/hyperlink" Target="http://localhost/OECDStat_Metadata/ShowMetadata.ashx?Dataset=CRS1&amp;Coords=%5bAIDTYPE%5d.%5b100%5d&amp;ShowOnWeb=true&amp;Lang=en" TargetMode="External"/><Relationship Id="rId35" Type="http://schemas.openxmlformats.org/officeDocument/2006/relationships/hyperlink" Target="http://localhost/OECDStat_Metadata/ShowMetadata.ashx?Dataset=CRS1&amp;Coords=%5bAIDTYPE%5d.%5b100%5d&amp;ShowOnWeb=true&amp;Lang=en" TargetMode="External"/><Relationship Id="rId56" Type="http://schemas.openxmlformats.org/officeDocument/2006/relationships/hyperlink" Target="http://localhost/OECDStat_Metadata/ShowMetadata.ashx?Dataset=CRS1&amp;Coords=%5bAIDTYPE%5d.%5b100%5d&amp;ShowOnWeb=true&amp;Lang=en" TargetMode="External"/><Relationship Id="rId77" Type="http://schemas.openxmlformats.org/officeDocument/2006/relationships/hyperlink" Target="http://localhost/OECDStat_Metadata/ShowMetadata.ashx?Dataset=CRS1&amp;Coords=%5bAIDTYPE%5d.%5b100%5d&amp;ShowOnWeb=true&amp;Lang=en" TargetMode="External"/><Relationship Id="rId100" Type="http://schemas.openxmlformats.org/officeDocument/2006/relationships/hyperlink" Target="http://localhost/OECDStat_Metadata/ShowMetadata.ashx?Dataset=CRS1&amp;Coords=%5bAIDTYPE%5d.%5b100%5d&amp;ShowOnWeb=true&amp;Lang=en" TargetMode="External"/><Relationship Id="rId105" Type="http://schemas.openxmlformats.org/officeDocument/2006/relationships/hyperlink" Target="http://localhost/OECDStat_Metadata/ShowMetadata.ashx?Dataset=CRS1&amp;Coords=%5bAIDTYPE%5d.%5b100%5d&amp;ShowOnWeb=true&amp;Lang=en" TargetMode="External"/><Relationship Id="rId126" Type="http://schemas.openxmlformats.org/officeDocument/2006/relationships/hyperlink" Target="http://localhost/OECDStat_Metadata/ShowMetadata.ashx?Dataset=CRS1&amp;Coords=%5bAIDTYPE%5d.%5b100%5d&amp;ShowOnWeb=true&amp;Lang=en" TargetMode="External"/><Relationship Id="rId147" Type="http://schemas.openxmlformats.org/officeDocument/2006/relationships/hyperlink" Target="http://localhost/OECDStat_Metadata/ShowMetadata.ashx?Dataset=CRS1&amp;Coords=%5bAIDTYPE%5d.%5b100%5d&amp;ShowOnWeb=true&amp;Lang=en" TargetMode="External"/><Relationship Id="rId168" Type="http://schemas.openxmlformats.org/officeDocument/2006/relationships/hyperlink" Target="http://localhost/OECDStat_Metadata/ShowMetadata.ashx?Dataset=CRS1&amp;Coords=%5bAIDTYPE%5d.%5b100%5d&amp;ShowOnWeb=true&amp;Lang=en" TargetMode="External"/><Relationship Id="rId8" Type="http://schemas.openxmlformats.org/officeDocument/2006/relationships/hyperlink" Target="http://localhost/OECDStat_Metadata/ShowMetadata.ashx?Dataset=CRS1&amp;Coords=%5bAIDTYPE%5d.%5b100%5d&amp;ShowOnWeb=true&amp;Lang=en" TargetMode="External"/><Relationship Id="rId51" Type="http://schemas.openxmlformats.org/officeDocument/2006/relationships/hyperlink" Target="http://localhost/OECDStat_Metadata/ShowMetadata.ashx?Dataset=CRS1&amp;Coords=%5bAIDTYPE%5d.%5b100%5d&amp;ShowOnWeb=true&amp;Lang=en" TargetMode="External"/><Relationship Id="rId72" Type="http://schemas.openxmlformats.org/officeDocument/2006/relationships/hyperlink" Target="http://localhost/OECDStat_Metadata/ShowMetadata.ashx?Dataset=CRS1&amp;Coords=%5bAIDTYPE%5d.%5b100%5d&amp;ShowOnWeb=true&amp;Lang=en" TargetMode="External"/><Relationship Id="rId93" Type="http://schemas.openxmlformats.org/officeDocument/2006/relationships/hyperlink" Target="http://localhost/OECDStat_Metadata/ShowMetadata.ashx?Dataset=CRS1&amp;Coords=%5bAIDTYPE%5d.%5b100%5d&amp;ShowOnWeb=true&amp;Lang=en" TargetMode="External"/><Relationship Id="rId98" Type="http://schemas.openxmlformats.org/officeDocument/2006/relationships/hyperlink" Target="http://localhost/OECDStat_Metadata/ShowMetadata.ashx?Dataset=CRS1&amp;Coords=%5bAIDTYPE%5d.%5b100%5d&amp;ShowOnWeb=true&amp;Lang=en" TargetMode="External"/><Relationship Id="rId121" Type="http://schemas.openxmlformats.org/officeDocument/2006/relationships/hyperlink" Target="http://localhost/OECDStat_Metadata/ShowMetadata.ashx?Dataset=CRS1&amp;Coords=%5bAIDTYPE%5d.%5b100%5d&amp;ShowOnWeb=true&amp;Lang=en" TargetMode="External"/><Relationship Id="rId142" Type="http://schemas.openxmlformats.org/officeDocument/2006/relationships/hyperlink" Target="http://localhost/OECDStat_Metadata/ShowMetadata.ashx?Dataset=CRS1&amp;Coords=%5bAIDTYPE%5d.%5b100%5d&amp;ShowOnWeb=true&amp;Lang=en" TargetMode="External"/><Relationship Id="rId163" Type="http://schemas.openxmlformats.org/officeDocument/2006/relationships/hyperlink" Target="http://localhost/OECDStat_Metadata/ShowMetadata.ashx?Dataset=CRS1&amp;Coords=%5bAIDTYPE%5d.%5b100%5d&amp;ShowOnWeb=true&amp;Lang=en" TargetMode="External"/><Relationship Id="rId184" Type="http://schemas.openxmlformats.org/officeDocument/2006/relationships/hyperlink" Target="http://localhost/OECDStat_Metadata/ShowMetadata.ashx?Dataset=CRS1&amp;Coords=%5bAIDTYPE%5d.%5b100%5d&amp;ShowOnWeb=true&amp;Lang=en" TargetMode="External"/><Relationship Id="rId189" Type="http://schemas.openxmlformats.org/officeDocument/2006/relationships/hyperlink" Target="http://localhost/OECDStat_Metadata/ShowMetadata.ashx?Dataset=CRS1&amp;Coords=%5bAIDTYPE%5d.%5b100%5d&amp;ShowOnWeb=true&amp;Lang=en" TargetMode="External"/><Relationship Id="rId3" Type="http://schemas.openxmlformats.org/officeDocument/2006/relationships/hyperlink" Target="http://localhost/OECDStat_Metadata/ShowMetadata.ashx?Dataset=CRS1&amp;Coords=%5bFLOWTYPE%5d.%5b112%5d&amp;ShowOnWeb=true&amp;Lang=en" TargetMode="External"/><Relationship Id="rId25" Type="http://schemas.openxmlformats.org/officeDocument/2006/relationships/hyperlink" Target="http://localhost/OECDStat_Metadata/ShowMetadata.ashx?Dataset=CRS1&amp;Coords=%5bAIDTYPE%5d.%5b100%5d&amp;ShowOnWeb=true&amp;Lang=en" TargetMode="External"/><Relationship Id="rId46" Type="http://schemas.openxmlformats.org/officeDocument/2006/relationships/hyperlink" Target="http://localhost/OECDStat_Metadata/ShowMetadata.ashx?Dataset=CRS1&amp;Coords=%5bAIDTYPE%5d.%5b100%5d&amp;ShowOnWeb=true&amp;Lang=en" TargetMode="External"/><Relationship Id="rId67" Type="http://schemas.openxmlformats.org/officeDocument/2006/relationships/hyperlink" Target="http://localhost/OECDStat_Metadata/ShowMetadata.ashx?Dataset=CRS1&amp;Coords=%5bAIDTYPE%5d.%5b100%5d&amp;ShowOnWeb=true&amp;Lang=en" TargetMode="External"/><Relationship Id="rId116" Type="http://schemas.openxmlformats.org/officeDocument/2006/relationships/hyperlink" Target="http://localhost/OECDStat_Metadata/ShowMetadata.ashx?Dataset=CRS1&amp;Coords=%5bAIDTYPE%5d.%5b100%5d&amp;ShowOnWeb=true&amp;Lang=en" TargetMode="External"/><Relationship Id="rId137" Type="http://schemas.openxmlformats.org/officeDocument/2006/relationships/hyperlink" Target="http://localhost/OECDStat_Metadata/ShowMetadata.ashx?Dataset=CRS1&amp;Coords=%5bAIDTYPE%5d.%5b100%5d&amp;ShowOnWeb=true&amp;Lang=en" TargetMode="External"/><Relationship Id="rId158" Type="http://schemas.openxmlformats.org/officeDocument/2006/relationships/hyperlink" Target="http://localhost/OECDStat_Metadata/ShowMetadata.ashx?Dataset=CRS1&amp;Coords=%5bAIDTYPE%5d.%5b100%5d&amp;ShowOnWeb=true&amp;Lang=en" TargetMode="External"/><Relationship Id="rId20" Type="http://schemas.openxmlformats.org/officeDocument/2006/relationships/hyperlink" Target="http://localhost/OECDStat_Metadata/ShowMetadata.ashx?Dataset=CRS1&amp;Coords=%5bAIDTYPE%5d.%5b100%5d&amp;ShowOnWeb=true&amp;Lang=en" TargetMode="External"/><Relationship Id="rId41" Type="http://schemas.openxmlformats.org/officeDocument/2006/relationships/hyperlink" Target="http://localhost/OECDStat_Metadata/ShowMetadata.ashx?Dataset=CRS1&amp;Coords=%5bAIDTYPE%5d.%5b100%5d&amp;ShowOnWeb=true&amp;Lang=en" TargetMode="External"/><Relationship Id="rId62" Type="http://schemas.openxmlformats.org/officeDocument/2006/relationships/hyperlink" Target="http://localhost/OECDStat_Metadata/ShowMetadata.ashx?Dataset=CRS1&amp;Coords=%5bAIDTYPE%5d.%5b100%5d&amp;ShowOnWeb=true&amp;Lang=en" TargetMode="External"/><Relationship Id="rId83" Type="http://schemas.openxmlformats.org/officeDocument/2006/relationships/hyperlink" Target="http://localhost/OECDStat_Metadata/ShowMetadata.ashx?Dataset=CRS1&amp;Coords=%5bAIDTYPE%5d.%5b100%5d&amp;ShowOnWeb=true&amp;Lang=en" TargetMode="External"/><Relationship Id="rId88" Type="http://schemas.openxmlformats.org/officeDocument/2006/relationships/hyperlink" Target="http://localhost/OECDStat_Metadata/ShowMetadata.ashx?Dataset=CRS1&amp;Coords=%5bAIDTYPE%5d.%5b100%5d&amp;ShowOnWeb=true&amp;Lang=en" TargetMode="External"/><Relationship Id="rId111" Type="http://schemas.openxmlformats.org/officeDocument/2006/relationships/hyperlink" Target="http://localhost/OECDStat_Metadata/ShowMetadata.ashx?Dataset=CRS1&amp;Coords=%5bAIDTYPE%5d.%5b100%5d&amp;ShowOnWeb=true&amp;Lang=en" TargetMode="External"/><Relationship Id="rId132" Type="http://schemas.openxmlformats.org/officeDocument/2006/relationships/hyperlink" Target="http://localhost/OECDStat_Metadata/ShowMetadata.ashx?Dataset=CRS1&amp;Coords=%5bAIDTYPE%5d.%5b100%5d&amp;ShowOnWeb=true&amp;Lang=en" TargetMode="External"/><Relationship Id="rId153" Type="http://schemas.openxmlformats.org/officeDocument/2006/relationships/hyperlink" Target="http://localhost/OECDStat_Metadata/ShowMetadata.ashx?Dataset=CRS1&amp;Coords=%5bAIDTYPE%5d.%5b100%5d&amp;ShowOnWeb=true&amp;Lang=en" TargetMode="External"/><Relationship Id="rId174" Type="http://schemas.openxmlformats.org/officeDocument/2006/relationships/hyperlink" Target="http://localhost/OECDStat_Metadata/ShowMetadata.ashx?Dataset=CRS1&amp;Coords=%5bAIDTYPE%5d.%5b100%5d&amp;ShowOnWeb=true&amp;Lang=en" TargetMode="External"/><Relationship Id="rId179" Type="http://schemas.openxmlformats.org/officeDocument/2006/relationships/hyperlink" Target="http://localhost/OECDStat_Metadata/ShowMetadata.ashx?Dataset=CRS1&amp;Coords=%5bAIDTYPE%5d.%5b100%5d&amp;ShowOnWeb=true&amp;Lang=en" TargetMode="External"/><Relationship Id="rId195" Type="http://schemas.openxmlformats.org/officeDocument/2006/relationships/hyperlink" Target="http://localhost/OECDStat_Metadata/ShowMetadata.ashx?Dataset=CRS1&amp;Coords=%5bAIDTYPE%5d.%5b100%5d&amp;ShowOnWeb=true&amp;Lang=en" TargetMode="External"/><Relationship Id="rId209" Type="http://schemas.openxmlformats.org/officeDocument/2006/relationships/hyperlink" Target="http://localhost/OECDStat_Metadata/ShowMetadata.ashx?Dataset=CRS1&amp;Coords=%5bAIDTYPE%5d.%5b100%5d&amp;ShowOnWeb=true&amp;Lang=en" TargetMode="External"/><Relationship Id="rId190" Type="http://schemas.openxmlformats.org/officeDocument/2006/relationships/hyperlink" Target="http://localhost/OECDStat_Metadata/ShowMetadata.ashx?Dataset=CRS1&amp;Coords=%5bAIDTYPE%5d.%5b100%5d&amp;ShowOnWeb=true&amp;Lang=en" TargetMode="External"/><Relationship Id="rId204" Type="http://schemas.openxmlformats.org/officeDocument/2006/relationships/hyperlink" Target="http://localhost/OECDStat_Metadata/ShowMetadata.ashx?Dataset=CRS1&amp;Coords=%5bAIDTYPE%5d.%5b100%5d&amp;ShowOnWeb=true&amp;Lang=en" TargetMode="External"/><Relationship Id="rId15" Type="http://schemas.openxmlformats.org/officeDocument/2006/relationships/hyperlink" Target="http://localhost/OECDStat_Metadata/ShowMetadata.ashx?Dataset=CRS1&amp;Coords=%5bAIDTYPE%5d.%5b100%5d&amp;ShowOnWeb=true&amp;Lang=en" TargetMode="External"/><Relationship Id="rId36" Type="http://schemas.openxmlformats.org/officeDocument/2006/relationships/hyperlink" Target="http://localhost/OECDStat_Metadata/ShowMetadata.ashx?Dataset=CRS1&amp;Coords=%5bAIDTYPE%5d.%5b100%5d&amp;ShowOnWeb=true&amp;Lang=en" TargetMode="External"/><Relationship Id="rId57" Type="http://schemas.openxmlformats.org/officeDocument/2006/relationships/hyperlink" Target="http://localhost/OECDStat_Metadata/ShowMetadata.ashx?Dataset=CRS1&amp;Coords=%5bAIDTYPE%5d.%5b100%5d&amp;ShowOnWeb=true&amp;Lang=en" TargetMode="External"/><Relationship Id="rId106" Type="http://schemas.openxmlformats.org/officeDocument/2006/relationships/hyperlink" Target="http://localhost/OECDStat_Metadata/ShowMetadata.ashx?Dataset=CRS1&amp;Coords=%5bAIDTYPE%5d.%5b100%5d&amp;ShowOnWeb=true&amp;Lang=en" TargetMode="External"/><Relationship Id="rId127" Type="http://schemas.openxmlformats.org/officeDocument/2006/relationships/hyperlink" Target="http://localhost/OECDStat_Metadata/ShowMetadata.ashx?Dataset=CRS1&amp;Coords=%5bAIDTYPE%5d.%5b100%5d&amp;ShowOnWeb=true&amp;Lang=en" TargetMode="External"/><Relationship Id="rId10" Type="http://schemas.openxmlformats.org/officeDocument/2006/relationships/hyperlink" Target="http://localhost/OECDStat_Metadata/ShowMetadata.ashx?Dataset=CRS1&amp;Coords=%5bAIDTYPE%5d.%5b100%5d&amp;ShowOnWeb=true&amp;Lang=en" TargetMode="External"/><Relationship Id="rId31" Type="http://schemas.openxmlformats.org/officeDocument/2006/relationships/hyperlink" Target="http://localhost/OECDStat_Metadata/ShowMetadata.ashx?Dataset=CRS1&amp;Coords=%5bAIDTYPE%5d.%5b100%5d&amp;ShowOnWeb=true&amp;Lang=en" TargetMode="External"/><Relationship Id="rId52" Type="http://schemas.openxmlformats.org/officeDocument/2006/relationships/hyperlink" Target="http://localhost/OECDStat_Metadata/ShowMetadata.ashx?Dataset=CRS1&amp;Coords=%5bAIDTYPE%5d.%5b100%5d&amp;ShowOnWeb=true&amp;Lang=en" TargetMode="External"/><Relationship Id="rId73" Type="http://schemas.openxmlformats.org/officeDocument/2006/relationships/hyperlink" Target="http://localhost/OECDStat_Metadata/ShowMetadata.ashx?Dataset=CRS1&amp;Coords=%5bAIDTYPE%5d.%5b100%5d&amp;ShowOnWeb=true&amp;Lang=en" TargetMode="External"/><Relationship Id="rId78" Type="http://schemas.openxmlformats.org/officeDocument/2006/relationships/hyperlink" Target="http://localhost/OECDStat_Metadata/ShowMetadata.ashx?Dataset=CRS1&amp;Coords=%5bAIDTYPE%5d.%5b100%5d&amp;ShowOnWeb=true&amp;Lang=en" TargetMode="External"/><Relationship Id="rId94" Type="http://schemas.openxmlformats.org/officeDocument/2006/relationships/hyperlink" Target="http://localhost/OECDStat_Metadata/ShowMetadata.ashx?Dataset=CRS1&amp;Coords=%5bAIDTYPE%5d.%5b100%5d&amp;ShowOnWeb=true&amp;Lang=en" TargetMode="External"/><Relationship Id="rId99" Type="http://schemas.openxmlformats.org/officeDocument/2006/relationships/hyperlink" Target="http://localhost/OECDStat_Metadata/ShowMetadata.ashx?Dataset=CRS1&amp;Coords=%5bAIDTYPE%5d.%5b100%5d&amp;ShowOnWeb=true&amp;Lang=en" TargetMode="External"/><Relationship Id="rId101" Type="http://schemas.openxmlformats.org/officeDocument/2006/relationships/hyperlink" Target="http://localhost/OECDStat_Metadata/ShowMetadata.ashx?Dataset=CRS1&amp;Coords=%5bAIDTYPE%5d.%5b100%5d&amp;ShowOnWeb=true&amp;Lang=en" TargetMode="External"/><Relationship Id="rId122" Type="http://schemas.openxmlformats.org/officeDocument/2006/relationships/hyperlink" Target="http://localhost/OECDStat_Metadata/ShowMetadata.ashx?Dataset=CRS1&amp;Coords=%5bAIDTYPE%5d.%5b100%5d&amp;ShowOnWeb=true&amp;Lang=en" TargetMode="External"/><Relationship Id="rId143" Type="http://schemas.openxmlformats.org/officeDocument/2006/relationships/hyperlink" Target="http://localhost/OECDStat_Metadata/ShowMetadata.ashx?Dataset=CRS1&amp;Coords=%5bAIDTYPE%5d.%5b100%5d&amp;ShowOnWeb=true&amp;Lang=en" TargetMode="External"/><Relationship Id="rId148" Type="http://schemas.openxmlformats.org/officeDocument/2006/relationships/hyperlink" Target="http://localhost/OECDStat_Metadata/ShowMetadata.ashx?Dataset=CRS1&amp;Coords=%5bAIDTYPE%5d.%5b100%5d&amp;ShowOnWeb=true&amp;Lang=en" TargetMode="External"/><Relationship Id="rId164" Type="http://schemas.openxmlformats.org/officeDocument/2006/relationships/hyperlink" Target="http://localhost/OECDStat_Metadata/ShowMetadata.ashx?Dataset=CRS1&amp;Coords=%5bAIDTYPE%5d.%5b100%5d&amp;ShowOnWeb=true&amp;Lang=en" TargetMode="External"/><Relationship Id="rId169" Type="http://schemas.openxmlformats.org/officeDocument/2006/relationships/hyperlink" Target="http://localhost/OECDStat_Metadata/ShowMetadata.ashx?Dataset=CRS1&amp;Coords=%5bAIDTYPE%5d.%5b100%5d&amp;ShowOnWeb=true&amp;Lang=en" TargetMode="External"/><Relationship Id="rId185" Type="http://schemas.openxmlformats.org/officeDocument/2006/relationships/hyperlink" Target="http://localhost/OECDStat_Metadata/ShowMetadata.ashx?Dataset=CRS1&amp;Coords=%5bAIDTYPE%5d.%5b100%5d&amp;ShowOnWeb=true&amp;Lang=en" TargetMode="External"/><Relationship Id="rId4" Type="http://schemas.openxmlformats.org/officeDocument/2006/relationships/hyperlink" Target="http://localhost/OECDStat_Metadata/ShowMetadata.ashx?Dataset=CRS1&amp;Coords=%5bAIDTYPE%5d.%5b100%5d&amp;ShowOnWeb=true&amp;Lang=en" TargetMode="External"/><Relationship Id="rId9" Type="http://schemas.openxmlformats.org/officeDocument/2006/relationships/hyperlink" Target="http://localhost/OECDStat_Metadata/ShowMetadata.ashx?Dataset=CRS1&amp;Coords=%5bAIDTYPE%5d.%5b100%5d&amp;ShowOnWeb=true&amp;Lang=en" TargetMode="External"/><Relationship Id="rId180" Type="http://schemas.openxmlformats.org/officeDocument/2006/relationships/hyperlink" Target="http://localhost/OECDStat_Metadata/ShowMetadata.ashx?Dataset=CRS1&amp;Coords=%5bAIDTYPE%5d.%5b100%5d&amp;ShowOnWeb=true&amp;Lang=en" TargetMode="External"/><Relationship Id="rId210" Type="http://schemas.openxmlformats.org/officeDocument/2006/relationships/hyperlink" Target="http://localhost/OECDStat_Metadata/ShowMetadata.ashx?Dataset=CRS1&amp;Coords=%5bAIDTYPE%5d.%5b100%5d&amp;ShowOnWeb=true&amp;Lang=en" TargetMode="External"/><Relationship Id="rId26" Type="http://schemas.openxmlformats.org/officeDocument/2006/relationships/hyperlink" Target="http://localhost/OECDStat_Metadata/ShowMetadata.ashx?Dataset=CRS1&amp;Coords=%5bAIDTYPE%5d.%5b100%5d&amp;ShowOnWeb=true&amp;Lang=en" TargetMode="External"/><Relationship Id="rId47" Type="http://schemas.openxmlformats.org/officeDocument/2006/relationships/hyperlink" Target="http://localhost/OECDStat_Metadata/ShowMetadata.ashx?Dataset=CRS1&amp;Coords=%5bAIDTYPE%5d.%5b100%5d&amp;ShowOnWeb=true&amp;Lang=en" TargetMode="External"/><Relationship Id="rId68" Type="http://schemas.openxmlformats.org/officeDocument/2006/relationships/hyperlink" Target="http://localhost/OECDStat_Metadata/ShowMetadata.ashx?Dataset=CRS1&amp;Coords=%5bAIDTYPE%5d.%5b100%5d&amp;ShowOnWeb=true&amp;Lang=en" TargetMode="External"/><Relationship Id="rId89" Type="http://schemas.openxmlformats.org/officeDocument/2006/relationships/hyperlink" Target="http://localhost/OECDStat_Metadata/ShowMetadata.ashx?Dataset=CRS1&amp;Coords=%5bAIDTYPE%5d.%5b100%5d&amp;ShowOnWeb=true&amp;Lang=en" TargetMode="External"/><Relationship Id="rId112" Type="http://schemas.openxmlformats.org/officeDocument/2006/relationships/hyperlink" Target="http://localhost/OECDStat_Metadata/ShowMetadata.ashx?Dataset=CRS1&amp;Coords=%5bAIDTYPE%5d.%5b100%5d&amp;ShowOnWeb=true&amp;Lang=en" TargetMode="External"/><Relationship Id="rId133" Type="http://schemas.openxmlformats.org/officeDocument/2006/relationships/hyperlink" Target="http://localhost/OECDStat_Metadata/ShowMetadata.ashx?Dataset=CRS1&amp;Coords=%5bAIDTYPE%5d.%5b100%5d&amp;ShowOnWeb=true&amp;Lang=en" TargetMode="External"/><Relationship Id="rId154" Type="http://schemas.openxmlformats.org/officeDocument/2006/relationships/hyperlink" Target="http://localhost/OECDStat_Metadata/ShowMetadata.ashx?Dataset=CRS1&amp;Coords=%5bAIDTYPE%5d.%5b100%5d&amp;ShowOnWeb=true&amp;Lang=en" TargetMode="External"/><Relationship Id="rId175" Type="http://schemas.openxmlformats.org/officeDocument/2006/relationships/hyperlink" Target="http://localhost/OECDStat_Metadata/ShowMetadata.ashx?Dataset=CRS1&amp;Coords=%5bAIDTYPE%5d.%5b100%5d&amp;ShowOnWeb=true&amp;Lang=en" TargetMode="External"/><Relationship Id="rId196" Type="http://schemas.openxmlformats.org/officeDocument/2006/relationships/hyperlink" Target="http://localhost/OECDStat_Metadata/ShowMetadata.ashx?Dataset=CRS1&amp;Coords=%5bAIDTYPE%5d.%5b100%5d&amp;ShowOnWeb=true&amp;Lang=en" TargetMode="External"/><Relationship Id="rId200" Type="http://schemas.openxmlformats.org/officeDocument/2006/relationships/hyperlink" Target="http://localhost/OECDStat_Metadata/ShowMetadata.ashx?Dataset=CRS1&amp;Coords=%5bAIDTYPE%5d.%5b100%5d&amp;ShowOnWeb=true&amp;Lang=en" TargetMode="External"/><Relationship Id="rId16" Type="http://schemas.openxmlformats.org/officeDocument/2006/relationships/hyperlink" Target="http://localhost/OECDStat_Metadata/ShowMetadata.ashx?Dataset=CRS1&amp;Coords=%5bAIDTYPE%5d.%5b100%5d&amp;ShowOnWeb=true&amp;Lang=en" TargetMode="External"/><Relationship Id="rId37" Type="http://schemas.openxmlformats.org/officeDocument/2006/relationships/hyperlink" Target="http://localhost/OECDStat_Metadata/ShowMetadata.ashx?Dataset=CRS1&amp;Coords=%5bAIDTYPE%5d.%5b100%5d&amp;ShowOnWeb=true&amp;Lang=en" TargetMode="External"/><Relationship Id="rId58" Type="http://schemas.openxmlformats.org/officeDocument/2006/relationships/hyperlink" Target="http://localhost/OECDStat_Metadata/ShowMetadata.ashx?Dataset=CRS1&amp;Coords=%5bAIDTYPE%5d.%5b100%5d&amp;ShowOnWeb=true&amp;Lang=en" TargetMode="External"/><Relationship Id="rId79" Type="http://schemas.openxmlformats.org/officeDocument/2006/relationships/hyperlink" Target="http://localhost/OECDStat_Metadata/ShowMetadata.ashx?Dataset=CRS1&amp;Coords=%5bAIDTYPE%5d.%5b100%5d&amp;ShowOnWeb=true&amp;Lang=en" TargetMode="External"/><Relationship Id="rId102" Type="http://schemas.openxmlformats.org/officeDocument/2006/relationships/hyperlink" Target="http://localhost/OECDStat_Metadata/ShowMetadata.ashx?Dataset=CRS1&amp;Coords=%5bAIDTYPE%5d.%5b100%5d&amp;ShowOnWeb=true&amp;Lang=en" TargetMode="External"/><Relationship Id="rId123" Type="http://schemas.openxmlformats.org/officeDocument/2006/relationships/hyperlink" Target="http://localhost/OECDStat_Metadata/ShowMetadata.ashx?Dataset=CRS1&amp;Coords=%5bAIDTYPE%5d.%5b100%5d&amp;ShowOnWeb=true&amp;Lang=en" TargetMode="External"/><Relationship Id="rId144" Type="http://schemas.openxmlformats.org/officeDocument/2006/relationships/hyperlink" Target="http://localhost/OECDStat_Metadata/ShowMetadata.ashx?Dataset=CRS1&amp;Coords=%5bAIDTYPE%5d.%5b100%5d&amp;ShowOnWeb=true&amp;Lang=en" TargetMode="External"/><Relationship Id="rId90" Type="http://schemas.openxmlformats.org/officeDocument/2006/relationships/hyperlink" Target="http://localhost/OECDStat_Metadata/ShowMetadata.ashx?Dataset=CRS1&amp;Coords=%5bAIDTYPE%5d.%5b100%5d&amp;ShowOnWeb=true&amp;Lang=en" TargetMode="External"/><Relationship Id="rId165" Type="http://schemas.openxmlformats.org/officeDocument/2006/relationships/hyperlink" Target="http://localhost/OECDStat_Metadata/ShowMetadata.ashx?Dataset=CRS1&amp;Coords=%5bAIDTYPE%5d.%5b100%5d&amp;ShowOnWeb=true&amp;Lang=en" TargetMode="External"/><Relationship Id="rId186" Type="http://schemas.openxmlformats.org/officeDocument/2006/relationships/hyperlink" Target="http://localhost/OECDStat_Metadata/ShowMetadata.ashx?Dataset=CRS1&amp;Coords=%5bAIDTYPE%5d.%5b100%5d&amp;ShowOnWeb=true&amp;Lang=en" TargetMode="External"/><Relationship Id="rId211" Type="http://schemas.openxmlformats.org/officeDocument/2006/relationships/hyperlink" Target="http://localhost/OECDStat_Metadata/ShowMetadata.ashx?Dataset=CRS1&amp;Coords=%5bAIDTYPE%5d.%5b100%5d&amp;ShowOnWeb=true&amp;Lang=en" TargetMode="External"/><Relationship Id="rId27" Type="http://schemas.openxmlformats.org/officeDocument/2006/relationships/hyperlink" Target="http://localhost/OECDStat_Metadata/ShowMetadata.ashx?Dataset=CRS1&amp;Coords=%5bAIDTYPE%5d.%5b100%5d&amp;ShowOnWeb=true&amp;Lang=en" TargetMode="External"/><Relationship Id="rId48" Type="http://schemas.openxmlformats.org/officeDocument/2006/relationships/hyperlink" Target="http://localhost/OECDStat_Metadata/ShowMetadata.ashx?Dataset=CRS1&amp;Coords=%5bAIDTYPE%5d.%5b100%5d&amp;ShowOnWeb=true&amp;Lang=en" TargetMode="External"/><Relationship Id="rId69" Type="http://schemas.openxmlformats.org/officeDocument/2006/relationships/hyperlink" Target="http://localhost/OECDStat_Metadata/ShowMetadata.ashx?Dataset=CRS1&amp;Coords=%5bAIDTYPE%5d.%5b100%5d&amp;ShowOnWeb=true&amp;Lang=en" TargetMode="External"/><Relationship Id="rId113" Type="http://schemas.openxmlformats.org/officeDocument/2006/relationships/hyperlink" Target="http://localhost/OECDStat_Metadata/ShowMetadata.ashx?Dataset=CRS1&amp;Coords=%5bAIDTYPE%5d.%5b100%5d&amp;ShowOnWeb=true&amp;Lang=en" TargetMode="External"/><Relationship Id="rId134" Type="http://schemas.openxmlformats.org/officeDocument/2006/relationships/hyperlink" Target="http://localhost/OECDStat_Metadata/ShowMetadata.ashx?Dataset=CRS1&amp;Coords=%5bAIDTYPE%5d.%5b100%5d&amp;ShowOnWeb=true&amp;Lang=en" TargetMode="External"/><Relationship Id="rId80" Type="http://schemas.openxmlformats.org/officeDocument/2006/relationships/hyperlink" Target="http://localhost/OECDStat_Metadata/ShowMetadata.ashx?Dataset=CRS1&amp;Coords=%5bAIDTYPE%5d.%5b100%5d&amp;ShowOnWeb=true&amp;Lang=en" TargetMode="External"/><Relationship Id="rId155" Type="http://schemas.openxmlformats.org/officeDocument/2006/relationships/hyperlink" Target="http://localhost/OECDStat_Metadata/ShowMetadata.ashx?Dataset=CRS1&amp;Coords=%5bAIDTYPE%5d.%5b100%5d&amp;ShowOnWeb=true&amp;Lang=en" TargetMode="External"/><Relationship Id="rId176" Type="http://schemas.openxmlformats.org/officeDocument/2006/relationships/hyperlink" Target="http://localhost/OECDStat_Metadata/ShowMetadata.ashx?Dataset=CRS1&amp;Coords=%5bAIDTYPE%5d.%5b100%5d&amp;ShowOnWeb=true&amp;Lang=en" TargetMode="External"/><Relationship Id="rId197" Type="http://schemas.openxmlformats.org/officeDocument/2006/relationships/hyperlink" Target="http://localhost/OECDStat_Metadata/ShowMetadata.ashx?Dataset=CRS1&amp;Coords=%5bAIDTYPE%5d.%5b100%5d&amp;ShowOnWeb=true&amp;Lang=en" TargetMode="External"/><Relationship Id="rId201" Type="http://schemas.openxmlformats.org/officeDocument/2006/relationships/hyperlink" Target="http://localhost/OECDStat_Metadata/ShowMetadata.ashx?Dataset=CRS1&amp;Coords=%5bAIDTYPE%5d.%5b100%5d&amp;ShowOnWeb=true&amp;Lang=en" TargetMode="External"/><Relationship Id="rId17" Type="http://schemas.openxmlformats.org/officeDocument/2006/relationships/hyperlink" Target="http://localhost/OECDStat_Metadata/ShowMetadata.ashx?Dataset=CRS1&amp;Coords=%5bAIDTYPE%5d.%5b100%5d&amp;ShowOnWeb=true&amp;Lang=en" TargetMode="External"/><Relationship Id="rId38" Type="http://schemas.openxmlformats.org/officeDocument/2006/relationships/hyperlink" Target="http://localhost/OECDStat_Metadata/ShowMetadata.ashx?Dataset=CRS1&amp;Coords=%5bAIDTYPE%5d.%5b100%5d&amp;ShowOnWeb=true&amp;Lang=en" TargetMode="External"/><Relationship Id="rId59" Type="http://schemas.openxmlformats.org/officeDocument/2006/relationships/hyperlink" Target="http://localhost/OECDStat_Metadata/ShowMetadata.ashx?Dataset=CRS1&amp;Coords=%5bAIDTYPE%5d.%5b100%5d&amp;ShowOnWeb=true&amp;Lang=en" TargetMode="External"/><Relationship Id="rId103" Type="http://schemas.openxmlformats.org/officeDocument/2006/relationships/hyperlink" Target="http://localhost/OECDStat_Metadata/ShowMetadata.ashx?Dataset=CRS1&amp;Coords=%5bAIDTYPE%5d.%5b100%5d&amp;ShowOnWeb=true&amp;Lang=en" TargetMode="External"/><Relationship Id="rId124" Type="http://schemas.openxmlformats.org/officeDocument/2006/relationships/hyperlink" Target="http://localhost/OECDStat_Metadata/ShowMetadata.ashx?Dataset=CRS1&amp;Coords=%5bAIDTYPE%5d.%5b100%5d&amp;ShowOnWeb=true&amp;Lang=en" TargetMode="External"/><Relationship Id="rId70" Type="http://schemas.openxmlformats.org/officeDocument/2006/relationships/hyperlink" Target="http://localhost/OECDStat_Metadata/ShowMetadata.ashx?Dataset=CRS1&amp;Coords=%5bAIDTYPE%5d.%5b100%5d&amp;ShowOnWeb=true&amp;Lang=en" TargetMode="External"/><Relationship Id="rId91" Type="http://schemas.openxmlformats.org/officeDocument/2006/relationships/hyperlink" Target="http://localhost/OECDStat_Metadata/ShowMetadata.ashx?Dataset=CRS1&amp;Coords=%5bAIDTYPE%5d.%5b100%5d&amp;ShowOnWeb=true&amp;Lang=en" TargetMode="External"/><Relationship Id="rId145" Type="http://schemas.openxmlformats.org/officeDocument/2006/relationships/hyperlink" Target="http://localhost/OECDStat_Metadata/ShowMetadata.ashx?Dataset=CRS1&amp;Coords=%5bAIDTYPE%5d.%5b100%5d&amp;ShowOnWeb=true&amp;Lang=en" TargetMode="External"/><Relationship Id="rId166" Type="http://schemas.openxmlformats.org/officeDocument/2006/relationships/hyperlink" Target="http://localhost/OECDStat_Metadata/ShowMetadata.ashx?Dataset=CRS1&amp;Coords=%5bAIDTYPE%5d.%5b100%5d&amp;ShowOnWeb=true&amp;Lang=en" TargetMode="External"/><Relationship Id="rId187" Type="http://schemas.openxmlformats.org/officeDocument/2006/relationships/hyperlink" Target="http://localhost/OECDStat_Metadata/ShowMetadata.ashx?Dataset=CRS1&amp;Coords=%5bAIDTYPE%5d.%5b100%5d&amp;ShowOnWeb=true&amp;Lang=en" TargetMode="External"/><Relationship Id="rId1" Type="http://schemas.openxmlformats.org/officeDocument/2006/relationships/hyperlink" Target="http://localhost/OECDStat_Metadata/ShowMetadata.ashx?Dataset=CRS1&amp;ShowOnWeb=true&amp;Lang=en" TargetMode="External"/><Relationship Id="rId212" Type="http://schemas.openxmlformats.org/officeDocument/2006/relationships/hyperlink" Target="http://localhost/OECDStat_Metadata/ShowMetadata.ashx?Dataset=CRS1&amp;Coords=%5bAIDTYPE%5d.%5b100%5d&amp;ShowOnWeb=true&amp;Lang=en" TargetMode="External"/><Relationship Id="rId28" Type="http://schemas.openxmlformats.org/officeDocument/2006/relationships/hyperlink" Target="http://localhost/OECDStat_Metadata/ShowMetadata.ashx?Dataset=CRS1&amp;Coords=%5bAIDTYPE%5d.%5b100%5d&amp;ShowOnWeb=true&amp;Lang=en" TargetMode="External"/><Relationship Id="rId49" Type="http://schemas.openxmlformats.org/officeDocument/2006/relationships/hyperlink" Target="http://localhost/OECDStat_Metadata/ShowMetadata.ashx?Dataset=CRS1&amp;Coords=%5bAIDTYPE%5d.%5b100%5d&amp;ShowOnWeb=true&amp;Lang=en" TargetMode="External"/><Relationship Id="rId114" Type="http://schemas.openxmlformats.org/officeDocument/2006/relationships/hyperlink" Target="http://localhost/OECDStat_Metadata/ShowMetadata.ashx?Dataset=CRS1&amp;Coords=%5bAIDTYPE%5d.%5b100%5d&amp;ShowOnWeb=true&amp;Lang=en" TargetMode="External"/><Relationship Id="rId60" Type="http://schemas.openxmlformats.org/officeDocument/2006/relationships/hyperlink" Target="http://localhost/OECDStat_Metadata/ShowMetadata.ashx?Dataset=CRS1&amp;Coords=%5bAIDTYPE%5d.%5b100%5d&amp;ShowOnWeb=true&amp;Lang=en" TargetMode="External"/><Relationship Id="rId81" Type="http://schemas.openxmlformats.org/officeDocument/2006/relationships/hyperlink" Target="http://localhost/OECDStat_Metadata/ShowMetadata.ashx?Dataset=CRS1&amp;Coords=%5bAIDTYPE%5d.%5b100%5d&amp;ShowOnWeb=true&amp;Lang=en" TargetMode="External"/><Relationship Id="rId135" Type="http://schemas.openxmlformats.org/officeDocument/2006/relationships/hyperlink" Target="http://localhost/OECDStat_Metadata/ShowMetadata.ashx?Dataset=CRS1&amp;Coords=%5bAIDTYPE%5d.%5b100%5d&amp;ShowOnWeb=true&amp;Lang=en" TargetMode="External"/><Relationship Id="rId156" Type="http://schemas.openxmlformats.org/officeDocument/2006/relationships/hyperlink" Target="http://localhost/OECDStat_Metadata/ShowMetadata.ashx?Dataset=CRS1&amp;Coords=%5bAIDTYPE%5d.%5b100%5d&amp;ShowOnWeb=true&amp;Lang=en" TargetMode="External"/><Relationship Id="rId177" Type="http://schemas.openxmlformats.org/officeDocument/2006/relationships/hyperlink" Target="http://localhost/OECDStat_Metadata/ShowMetadata.ashx?Dataset=CRS1&amp;Coords=%5bAIDTYPE%5d.%5b100%5d&amp;ShowOnWeb=true&amp;Lang=en" TargetMode="External"/><Relationship Id="rId198" Type="http://schemas.openxmlformats.org/officeDocument/2006/relationships/hyperlink" Target="http://localhost/OECDStat_Metadata/ShowMetadata.ashx?Dataset=CRS1&amp;Coords=%5bAIDTYPE%5d.%5b100%5d&amp;ShowOnWeb=true&amp;Lang=en" TargetMode="External"/><Relationship Id="rId202" Type="http://schemas.openxmlformats.org/officeDocument/2006/relationships/hyperlink" Target="http://localhost/OECDStat_Metadata/ShowMetadata.ashx?Dataset=CRS1&amp;Coords=%5bAIDTYPE%5d.%5b100%5d&amp;ShowOnWeb=true&amp;Lang=en" TargetMode="External"/><Relationship Id="rId18" Type="http://schemas.openxmlformats.org/officeDocument/2006/relationships/hyperlink" Target="http://localhost/OECDStat_Metadata/ShowMetadata.ashx?Dataset=CRS1&amp;Coords=%5bAIDTYPE%5d.%5b100%5d&amp;ShowOnWeb=true&amp;Lang=en" TargetMode="External"/><Relationship Id="rId39" Type="http://schemas.openxmlformats.org/officeDocument/2006/relationships/hyperlink" Target="http://localhost/OECDStat_Metadata/ShowMetadata.ashx?Dataset=CRS1&amp;Coords=%5bAIDTYPE%5d.%5b100%5d&amp;ShowOnWeb=true&amp;Lang=en" TargetMode="External"/><Relationship Id="rId50" Type="http://schemas.openxmlformats.org/officeDocument/2006/relationships/hyperlink" Target="http://localhost/OECDStat_Metadata/ShowMetadata.ashx?Dataset=CRS1&amp;Coords=%5bAIDTYPE%5d.%5b100%5d&amp;ShowOnWeb=true&amp;Lang=en" TargetMode="External"/><Relationship Id="rId104" Type="http://schemas.openxmlformats.org/officeDocument/2006/relationships/hyperlink" Target="http://localhost/OECDStat_Metadata/ShowMetadata.ashx?Dataset=CRS1&amp;Coords=%5bAIDTYPE%5d.%5b100%5d&amp;ShowOnWeb=true&amp;Lang=en" TargetMode="External"/><Relationship Id="rId125" Type="http://schemas.openxmlformats.org/officeDocument/2006/relationships/hyperlink" Target="http://localhost/OECDStat_Metadata/ShowMetadata.ashx?Dataset=CRS1&amp;Coords=%5bAIDTYPE%5d.%5b100%5d&amp;ShowOnWeb=true&amp;Lang=en" TargetMode="External"/><Relationship Id="rId146" Type="http://schemas.openxmlformats.org/officeDocument/2006/relationships/hyperlink" Target="http://localhost/OECDStat_Metadata/ShowMetadata.ashx?Dataset=CRS1&amp;Coords=%5bAIDTYPE%5d.%5b100%5d&amp;ShowOnWeb=true&amp;Lang=en" TargetMode="External"/><Relationship Id="rId167" Type="http://schemas.openxmlformats.org/officeDocument/2006/relationships/hyperlink" Target="http://localhost/OECDStat_Metadata/ShowMetadata.ashx?Dataset=CRS1&amp;Coords=%5bAIDTYPE%5d.%5b100%5d&amp;ShowOnWeb=true&amp;Lang=en" TargetMode="External"/><Relationship Id="rId188" Type="http://schemas.openxmlformats.org/officeDocument/2006/relationships/hyperlink" Target="http://localhost/OECDStat_Metadata/ShowMetadata.ashx?Dataset=CRS1&amp;Coords=%5bAIDTYPE%5d.%5b100%5d&amp;ShowOnWeb=true&amp;Lang=en" TargetMode="External"/><Relationship Id="rId71" Type="http://schemas.openxmlformats.org/officeDocument/2006/relationships/hyperlink" Target="http://localhost/OECDStat_Metadata/ShowMetadata.ashx?Dataset=CRS1&amp;Coords=%5bAIDTYPE%5d.%5b100%5d&amp;ShowOnWeb=true&amp;Lang=en" TargetMode="External"/><Relationship Id="rId92" Type="http://schemas.openxmlformats.org/officeDocument/2006/relationships/hyperlink" Target="http://localhost/OECDStat_Metadata/ShowMetadata.ashx?Dataset=CRS1&amp;Coords=%5bAIDTYPE%5d.%5b100%5d&amp;ShowOnWeb=true&amp;Lang=en" TargetMode="External"/><Relationship Id="rId2" Type="http://schemas.openxmlformats.org/officeDocument/2006/relationships/hyperlink" Target="http://localhost/OECDStat_Metadata/ShowMetadata.ashx?Dataset=CRS1&amp;Coords=%5bFLOW%5d.%5b100%5d&amp;ShowOnWeb=true&amp;Lang=en" TargetMode="External"/><Relationship Id="rId29" Type="http://schemas.openxmlformats.org/officeDocument/2006/relationships/hyperlink" Target="http://localhost/OECDStat_Metadata/ShowMetadata.ashx?Dataset=CRS1&amp;Coords=%5bAIDTYPE%5d.%5b100%5d&amp;ShowOnWeb=true&amp;Lang=en" TargetMode="External"/><Relationship Id="rId40" Type="http://schemas.openxmlformats.org/officeDocument/2006/relationships/hyperlink" Target="http://localhost/OECDStat_Metadata/ShowMetadata.ashx?Dataset=CRS1&amp;Coords=%5bAIDTYPE%5d.%5b100%5d&amp;ShowOnWeb=true&amp;Lang=en" TargetMode="External"/><Relationship Id="rId115" Type="http://schemas.openxmlformats.org/officeDocument/2006/relationships/hyperlink" Target="http://localhost/OECDStat_Metadata/ShowMetadata.ashx?Dataset=CRS1&amp;Coords=%5bAIDTYPE%5d.%5b100%5d&amp;ShowOnWeb=true&amp;Lang=en" TargetMode="External"/><Relationship Id="rId136" Type="http://schemas.openxmlformats.org/officeDocument/2006/relationships/hyperlink" Target="http://localhost/OECDStat_Metadata/ShowMetadata.ashx?Dataset=CRS1&amp;Coords=%5bAIDTYPE%5d.%5b100%5d&amp;ShowOnWeb=true&amp;Lang=en" TargetMode="External"/><Relationship Id="rId157" Type="http://schemas.openxmlformats.org/officeDocument/2006/relationships/hyperlink" Target="http://localhost/OECDStat_Metadata/ShowMetadata.ashx?Dataset=CRS1&amp;Coords=%5bAIDTYPE%5d.%5b100%5d&amp;ShowOnWeb=true&amp;Lang=en" TargetMode="External"/><Relationship Id="rId178" Type="http://schemas.openxmlformats.org/officeDocument/2006/relationships/hyperlink" Target="http://localhost/OECDStat_Metadata/ShowMetadata.ashx?Dataset=CRS1&amp;Coords=%5bAIDTYPE%5d.%5b100%5d&amp;ShowOnWeb=true&amp;Lang=e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27"/>
  <sheetViews>
    <sheetView zoomScale="130" zoomScaleNormal="130" workbookViewId="0">
      <pane xSplit="3" topLeftCell="P1" activePane="topRight" state="frozen"/>
      <selection pane="topRight" activeCell="V137" sqref="V137"/>
    </sheetView>
  </sheetViews>
  <sheetFormatPr defaultRowHeight="12.75" x14ac:dyDescent="0.2"/>
  <cols>
    <col min="1" max="1" width="25.85546875" customWidth="1"/>
    <col min="3" max="3" width="18.5703125" customWidth="1"/>
    <col min="7" max="21" width="10.42578125" customWidth="1"/>
  </cols>
  <sheetData>
    <row r="1" spans="1:21" x14ac:dyDescent="0.2">
      <c r="A1" s="6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</row>
    <row r="2" spans="1:21" x14ac:dyDescent="0.2">
      <c r="A2" s="11" t="s">
        <v>1</v>
      </c>
      <c r="B2" s="12"/>
      <c r="C2" s="12"/>
      <c r="D2" s="12"/>
      <c r="E2" s="13" t="s">
        <v>2</v>
      </c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5"/>
    </row>
    <row r="3" spans="1:21" x14ac:dyDescent="0.2">
      <c r="A3" s="11" t="s">
        <v>3</v>
      </c>
      <c r="B3" s="12"/>
      <c r="C3" s="12"/>
      <c r="D3" s="12"/>
      <c r="E3" s="13" t="s">
        <v>4</v>
      </c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5"/>
    </row>
    <row r="4" spans="1:21" x14ac:dyDescent="0.2">
      <c r="A4" s="11" t="s">
        <v>5</v>
      </c>
      <c r="B4" s="12"/>
      <c r="C4" s="12"/>
      <c r="D4" s="12"/>
      <c r="E4" s="16" t="s">
        <v>6</v>
      </c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x14ac:dyDescent="0.2">
      <c r="A5" s="11" t="s">
        <v>7</v>
      </c>
      <c r="B5" s="12"/>
      <c r="C5" s="12"/>
      <c r="D5" s="12"/>
      <c r="E5" s="13" t="s">
        <v>8</v>
      </c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5"/>
    </row>
    <row r="6" spans="1:21" x14ac:dyDescent="0.2">
      <c r="A6" s="11" t="s">
        <v>9</v>
      </c>
      <c r="B6" s="12"/>
      <c r="C6" s="12"/>
      <c r="D6" s="12"/>
      <c r="E6" s="16" t="s">
        <v>10</v>
      </c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8"/>
    </row>
    <row r="7" spans="1:21" x14ac:dyDescent="0.2">
      <c r="A7" s="11" t="s">
        <v>11</v>
      </c>
      <c r="B7" s="12"/>
      <c r="C7" s="12"/>
      <c r="D7" s="12"/>
      <c r="E7" s="13" t="s">
        <v>12</v>
      </c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5"/>
    </row>
    <row r="8" spans="1:21" x14ac:dyDescent="0.2">
      <c r="A8" s="11" t="s">
        <v>13</v>
      </c>
      <c r="B8" s="12"/>
      <c r="C8" s="12"/>
      <c r="D8" s="12"/>
      <c r="E8" s="13" t="s">
        <v>14</v>
      </c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5"/>
    </row>
    <row r="9" spans="1:21" x14ac:dyDescent="0.2">
      <c r="A9" s="19" t="s">
        <v>15</v>
      </c>
      <c r="B9" s="20"/>
      <c r="C9" s="20"/>
      <c r="D9" s="20"/>
      <c r="E9" s="7">
        <v>2000</v>
      </c>
      <c r="F9" s="7">
        <v>2001</v>
      </c>
      <c r="G9" s="7">
        <v>2002</v>
      </c>
      <c r="H9" s="7">
        <v>2003</v>
      </c>
      <c r="I9" s="7">
        <v>2004</v>
      </c>
      <c r="J9" s="7">
        <v>2005</v>
      </c>
      <c r="K9" s="7">
        <v>2006</v>
      </c>
      <c r="L9" s="7">
        <v>2007</v>
      </c>
      <c r="M9" s="7">
        <v>2008</v>
      </c>
      <c r="N9" s="7">
        <v>2009</v>
      </c>
      <c r="O9" s="7">
        <v>2010</v>
      </c>
      <c r="P9" s="7">
        <v>2011</v>
      </c>
      <c r="Q9" s="7">
        <v>2012</v>
      </c>
      <c r="R9" s="7">
        <v>2013</v>
      </c>
      <c r="S9" s="7">
        <v>2014</v>
      </c>
      <c r="T9" s="7">
        <v>2015</v>
      </c>
      <c r="U9" s="7">
        <v>2016</v>
      </c>
    </row>
    <row r="10" spans="1:21" hidden="1" x14ac:dyDescent="0.2">
      <c r="A10" s="21" t="s">
        <v>19</v>
      </c>
      <c r="B10" s="9" t="e">
        <v>#N/A</v>
      </c>
      <c r="C10" s="9" t="s">
        <v>981</v>
      </c>
      <c r="D10" s="9"/>
      <c r="E10" s="2"/>
      <c r="F10" s="2"/>
      <c r="G10" s="43" t="e">
        <f>('ODA total and ex non-transfer'!G10*1000000)/SUMIFS(pop_in_poverty!$D:$D,pop_in_poverty!$A:$A,'ODA per poor person'!$B10,pop_in_poverty!$B:$B,'ODA per poor person'!G$9)</f>
        <v>#DIV/0!</v>
      </c>
      <c r="H10" s="43" t="e">
        <f>('ODA total and ex non-transfer'!H10*1000000)/SUMIFS(pop_in_poverty!$D:$D,pop_in_poverty!$A:$A,'ODA per poor person'!$B10,pop_in_poverty!$B:$B,'ODA per poor person'!H$9)</f>
        <v>#DIV/0!</v>
      </c>
      <c r="I10" s="43" t="e">
        <f>('ODA total and ex non-transfer'!I10*1000000)/SUMIFS(pop_in_poverty!$D:$D,pop_in_poverty!$A:$A,'ODA per poor person'!$B10,pop_in_poverty!$B:$B,'ODA per poor person'!I$9)</f>
        <v>#DIV/0!</v>
      </c>
      <c r="J10" s="43" t="e">
        <f>('ODA total and ex non-transfer'!J10*1000000)/SUMIFS(pop_in_poverty!$D:$D,pop_in_poverty!$A:$A,'ODA per poor person'!$B10,pop_in_poverty!$B:$B,'ODA per poor person'!J$9)</f>
        <v>#DIV/0!</v>
      </c>
      <c r="K10" s="43" t="e">
        <f>('ODA total and ex non-transfer'!K10*1000000)/SUMIFS(pop_in_poverty!$D:$D,pop_in_poverty!$A:$A,'ODA per poor person'!$B10,pop_in_poverty!$B:$B,'ODA per poor person'!K$9)</f>
        <v>#DIV/0!</v>
      </c>
      <c r="L10" s="43" t="e">
        <f>('ODA total and ex non-transfer'!L10*1000000)/SUMIFS(pop_in_poverty!$D:$D,pop_in_poverty!$A:$A,'ODA per poor person'!$B10,pop_in_poverty!$B:$B,'ODA per poor person'!L$9)</f>
        <v>#DIV/0!</v>
      </c>
      <c r="M10" s="43" t="e">
        <f>('ODA total and ex non-transfer'!M10*1000000)/SUMIFS(pop_in_poverty!$D:$D,pop_in_poverty!$A:$A,'ODA per poor person'!$B10,pop_in_poverty!$B:$B,'ODA per poor person'!M$9)</f>
        <v>#DIV/0!</v>
      </c>
      <c r="N10" s="43" t="e">
        <f>('ODA total and ex non-transfer'!N10*1000000)/SUMIFS(pop_in_poverty!$D:$D,pop_in_poverty!$A:$A,'ODA per poor person'!$B10,pop_in_poverty!$B:$B,'ODA per poor person'!N$9)</f>
        <v>#DIV/0!</v>
      </c>
      <c r="O10" s="43" t="e">
        <f>('ODA total and ex non-transfer'!O10*1000000)/SUMIFS(pop_in_poverty!$D:$D,pop_in_poverty!$A:$A,'ODA per poor person'!$B10,pop_in_poverty!$B:$B,'ODA per poor person'!O$9)</f>
        <v>#DIV/0!</v>
      </c>
      <c r="P10" s="43" t="e">
        <f>('ODA total and ex non-transfer'!P10*1000000)/SUMIFS(pop_in_poverty!$D:$D,pop_in_poverty!$A:$A,'ODA per poor person'!$B10,pop_in_poverty!$B:$B,'ODA per poor person'!P$9)</f>
        <v>#DIV/0!</v>
      </c>
      <c r="Q10" s="43" t="e">
        <f>('ODA total and ex non-transfer'!Q10*1000000)/SUMIFS(pop_in_poverty!$D:$D,pop_in_poverty!$A:$A,'ODA per poor person'!$B10,pop_in_poverty!$B:$B,'ODA per poor person'!Q$9)</f>
        <v>#DIV/0!</v>
      </c>
      <c r="R10" s="43" t="e">
        <f>('ODA total and ex non-transfer'!R10*1000000)/SUMIFS(pop_in_poverty!$D:$D,pop_in_poverty!$A:$A,'ODA per poor person'!$B10,pop_in_poverty!$B:$B,'ODA per poor person'!R$9)</f>
        <v>#DIV/0!</v>
      </c>
      <c r="S10" s="43" t="e">
        <f>('ODA total and ex non-transfer'!S10*1000000)/SUMIFS(pop_in_poverty!$D:$D,pop_in_poverty!$A:$A,'ODA per poor person'!$B10,pop_in_poverty!$B:$B,'ODA per poor person'!S$9)</f>
        <v>#DIV/0!</v>
      </c>
      <c r="T10" s="43" t="e">
        <f>('ODA total and ex non-transfer'!T10*1000000)/SUMIFS(pop_in_poverty!$D:$D,pop_in_poverty!$A:$A,'ODA per poor person'!$B10,pop_in_poverty!$B:$B,'ODA per poor person'!T$9)</f>
        <v>#DIV/0!</v>
      </c>
      <c r="U10" s="43" t="e">
        <f>('ODA total and ex non-transfer'!U10*1000000)/SUMIFS(pop_in_poverty!$D:$D,pop_in_poverty!$A:$A,'ODA per poor person'!$B10,pop_in_poverty!$B:$B,'ODA per poor person'!U$9)</f>
        <v>#DIV/0!</v>
      </c>
    </row>
    <row r="11" spans="1:21" hidden="1" x14ac:dyDescent="0.2">
      <c r="A11" s="22" t="s">
        <v>19</v>
      </c>
      <c r="B11" s="9" t="e">
        <v>#N/A</v>
      </c>
      <c r="C11" s="10" t="s">
        <v>982</v>
      </c>
      <c r="D11" s="10"/>
      <c r="E11" s="3"/>
      <c r="F11" s="3"/>
      <c r="G11" s="43" t="e">
        <f>('ODA total and ex non-transfer'!G11*1000000)/SUMIFS(pop_in_poverty!$D:$D,pop_in_poverty!$A:$A,'ODA per poor person'!$B11,pop_in_poverty!$B:$B,'ODA per poor person'!G$9)</f>
        <v>#DIV/0!</v>
      </c>
      <c r="H11" s="43" t="e">
        <f>('ODA total and ex non-transfer'!H11*1000000)/SUMIFS(pop_in_poverty!$D:$D,pop_in_poverty!$A:$A,'ODA per poor person'!$B11,pop_in_poverty!$B:$B,'ODA per poor person'!H$9)</f>
        <v>#DIV/0!</v>
      </c>
      <c r="I11" s="43" t="e">
        <f>('ODA total and ex non-transfer'!I11*1000000)/SUMIFS(pop_in_poverty!$D:$D,pop_in_poverty!$A:$A,'ODA per poor person'!$B11,pop_in_poverty!$B:$B,'ODA per poor person'!I$9)</f>
        <v>#DIV/0!</v>
      </c>
      <c r="J11" s="43" t="e">
        <f>('ODA total and ex non-transfer'!J11*1000000)/SUMIFS(pop_in_poverty!$D:$D,pop_in_poverty!$A:$A,'ODA per poor person'!$B11,pop_in_poverty!$B:$B,'ODA per poor person'!J$9)</f>
        <v>#DIV/0!</v>
      </c>
      <c r="K11" s="43" t="e">
        <f>('ODA total and ex non-transfer'!K11*1000000)/SUMIFS(pop_in_poverty!$D:$D,pop_in_poverty!$A:$A,'ODA per poor person'!$B11,pop_in_poverty!$B:$B,'ODA per poor person'!K$9)</f>
        <v>#DIV/0!</v>
      </c>
      <c r="L11" s="43" t="e">
        <f>('ODA total and ex non-transfer'!L11*1000000)/SUMIFS(pop_in_poverty!$D:$D,pop_in_poverty!$A:$A,'ODA per poor person'!$B11,pop_in_poverty!$B:$B,'ODA per poor person'!L$9)</f>
        <v>#DIV/0!</v>
      </c>
      <c r="M11" s="43" t="e">
        <f>('ODA total and ex non-transfer'!M11*1000000)/SUMIFS(pop_in_poverty!$D:$D,pop_in_poverty!$A:$A,'ODA per poor person'!$B11,pop_in_poverty!$B:$B,'ODA per poor person'!M$9)</f>
        <v>#DIV/0!</v>
      </c>
      <c r="N11" s="43" t="e">
        <f>('ODA total and ex non-transfer'!N11*1000000)/SUMIFS(pop_in_poverty!$D:$D,pop_in_poverty!$A:$A,'ODA per poor person'!$B11,pop_in_poverty!$B:$B,'ODA per poor person'!N$9)</f>
        <v>#DIV/0!</v>
      </c>
      <c r="O11" s="43" t="e">
        <f>('ODA total and ex non-transfer'!O11*1000000)/SUMIFS(pop_in_poverty!$D:$D,pop_in_poverty!$A:$A,'ODA per poor person'!$B11,pop_in_poverty!$B:$B,'ODA per poor person'!O$9)</f>
        <v>#DIV/0!</v>
      </c>
      <c r="P11" s="43" t="e">
        <f>('ODA total and ex non-transfer'!P11*1000000)/SUMIFS(pop_in_poverty!$D:$D,pop_in_poverty!$A:$A,'ODA per poor person'!$B11,pop_in_poverty!$B:$B,'ODA per poor person'!P$9)</f>
        <v>#DIV/0!</v>
      </c>
      <c r="Q11" s="43" t="e">
        <f>('ODA total and ex non-transfer'!Q11*1000000)/SUMIFS(pop_in_poverty!$D:$D,pop_in_poverty!$A:$A,'ODA per poor person'!$B11,pop_in_poverty!$B:$B,'ODA per poor person'!Q$9)</f>
        <v>#DIV/0!</v>
      </c>
      <c r="R11" s="43" t="e">
        <f>('ODA total and ex non-transfer'!R11*1000000)/SUMIFS(pop_in_poverty!$D:$D,pop_in_poverty!$A:$A,'ODA per poor person'!$B11,pop_in_poverty!$B:$B,'ODA per poor person'!R$9)</f>
        <v>#DIV/0!</v>
      </c>
      <c r="S11" s="43" t="e">
        <f>('ODA total and ex non-transfer'!S11*1000000)/SUMIFS(pop_in_poverty!$D:$D,pop_in_poverty!$A:$A,'ODA per poor person'!$B11,pop_in_poverty!$B:$B,'ODA per poor person'!S$9)</f>
        <v>#DIV/0!</v>
      </c>
      <c r="T11" s="43" t="e">
        <f>('ODA total and ex non-transfer'!T11*1000000)/SUMIFS(pop_in_poverty!$D:$D,pop_in_poverty!$A:$A,'ODA per poor person'!$B11,pop_in_poverty!$B:$B,'ODA per poor person'!T$9)</f>
        <v>#DIV/0!</v>
      </c>
      <c r="U11" s="43" t="e">
        <f>('ODA total and ex non-transfer'!U11*1000000)/SUMIFS(pop_in_poverty!$D:$D,pop_in_poverty!$A:$A,'ODA per poor person'!$B11,pop_in_poverty!$B:$B,'ODA per poor person'!U$9)</f>
        <v>#DIV/0!</v>
      </c>
    </row>
    <row r="12" spans="1:21" hidden="1" x14ac:dyDescent="0.2">
      <c r="A12" s="21" t="s">
        <v>31</v>
      </c>
      <c r="B12" s="9" t="e">
        <v>#N/A</v>
      </c>
      <c r="C12" s="9" t="s">
        <v>981</v>
      </c>
      <c r="D12" s="9"/>
      <c r="E12" s="2"/>
      <c r="F12" s="2"/>
      <c r="G12" s="43" t="e">
        <f>('ODA total and ex non-transfer'!G12*1000000)/SUMIFS(pop_in_poverty!$D:$D,pop_in_poverty!$A:$A,'ODA per poor person'!$B12,pop_in_poverty!$B:$B,'ODA per poor person'!G$9)</f>
        <v>#DIV/0!</v>
      </c>
      <c r="H12" s="43" t="e">
        <f>('ODA total and ex non-transfer'!H12*1000000)/SUMIFS(pop_in_poverty!$D:$D,pop_in_poverty!$A:$A,'ODA per poor person'!$B12,pop_in_poverty!$B:$B,'ODA per poor person'!H$9)</f>
        <v>#DIV/0!</v>
      </c>
      <c r="I12" s="43" t="e">
        <f>('ODA total and ex non-transfer'!I12*1000000)/SUMIFS(pop_in_poverty!$D:$D,pop_in_poverty!$A:$A,'ODA per poor person'!$B12,pop_in_poverty!$B:$B,'ODA per poor person'!I$9)</f>
        <v>#DIV/0!</v>
      </c>
      <c r="J12" s="43" t="e">
        <f>('ODA total and ex non-transfer'!J12*1000000)/SUMIFS(pop_in_poverty!$D:$D,pop_in_poverty!$A:$A,'ODA per poor person'!$B12,pop_in_poverty!$B:$B,'ODA per poor person'!J$9)</f>
        <v>#DIV/0!</v>
      </c>
      <c r="K12" s="43" t="e">
        <f>('ODA total and ex non-transfer'!K12*1000000)/SUMIFS(pop_in_poverty!$D:$D,pop_in_poverty!$A:$A,'ODA per poor person'!$B12,pop_in_poverty!$B:$B,'ODA per poor person'!K$9)</f>
        <v>#DIV/0!</v>
      </c>
      <c r="L12" s="43" t="e">
        <f>('ODA total and ex non-transfer'!L12*1000000)/SUMIFS(pop_in_poverty!$D:$D,pop_in_poverty!$A:$A,'ODA per poor person'!$B12,pop_in_poverty!$B:$B,'ODA per poor person'!L$9)</f>
        <v>#DIV/0!</v>
      </c>
      <c r="M12" s="43" t="e">
        <f>('ODA total and ex non-transfer'!M12*1000000)/SUMIFS(pop_in_poverty!$D:$D,pop_in_poverty!$A:$A,'ODA per poor person'!$B12,pop_in_poverty!$B:$B,'ODA per poor person'!M$9)</f>
        <v>#DIV/0!</v>
      </c>
      <c r="N12" s="43" t="e">
        <f>('ODA total and ex non-transfer'!N12*1000000)/SUMIFS(pop_in_poverty!$D:$D,pop_in_poverty!$A:$A,'ODA per poor person'!$B12,pop_in_poverty!$B:$B,'ODA per poor person'!N$9)</f>
        <v>#DIV/0!</v>
      </c>
      <c r="O12" s="43" t="e">
        <f>('ODA total and ex non-transfer'!O12*1000000)/SUMIFS(pop_in_poverty!$D:$D,pop_in_poverty!$A:$A,'ODA per poor person'!$B12,pop_in_poverty!$B:$B,'ODA per poor person'!O$9)</f>
        <v>#DIV/0!</v>
      </c>
      <c r="P12" s="43" t="e">
        <f>('ODA total and ex non-transfer'!P12*1000000)/SUMIFS(pop_in_poverty!$D:$D,pop_in_poverty!$A:$A,'ODA per poor person'!$B12,pop_in_poverty!$B:$B,'ODA per poor person'!P$9)</f>
        <v>#DIV/0!</v>
      </c>
      <c r="Q12" s="43" t="e">
        <f>('ODA total and ex non-transfer'!Q12*1000000)/SUMIFS(pop_in_poverty!$D:$D,pop_in_poverty!$A:$A,'ODA per poor person'!$B12,pop_in_poverty!$B:$B,'ODA per poor person'!Q$9)</f>
        <v>#DIV/0!</v>
      </c>
      <c r="R12" s="43" t="e">
        <f>('ODA total and ex non-transfer'!R12*1000000)/SUMIFS(pop_in_poverty!$D:$D,pop_in_poverty!$A:$A,'ODA per poor person'!$B12,pop_in_poverty!$B:$B,'ODA per poor person'!R$9)</f>
        <v>#DIV/0!</v>
      </c>
      <c r="S12" s="43" t="e">
        <f>('ODA total and ex non-transfer'!S12*1000000)/SUMIFS(pop_in_poverty!$D:$D,pop_in_poverty!$A:$A,'ODA per poor person'!$B12,pop_in_poverty!$B:$B,'ODA per poor person'!S$9)</f>
        <v>#DIV/0!</v>
      </c>
      <c r="T12" s="43" t="e">
        <f>('ODA total and ex non-transfer'!T12*1000000)/SUMIFS(pop_in_poverty!$D:$D,pop_in_poverty!$A:$A,'ODA per poor person'!$B12,pop_in_poverty!$B:$B,'ODA per poor person'!T$9)</f>
        <v>#DIV/0!</v>
      </c>
      <c r="U12" s="43" t="e">
        <f>('ODA total and ex non-transfer'!U12*1000000)/SUMIFS(pop_in_poverty!$D:$D,pop_in_poverty!$A:$A,'ODA per poor person'!$B12,pop_in_poverty!$B:$B,'ODA per poor person'!U$9)</f>
        <v>#DIV/0!</v>
      </c>
    </row>
    <row r="13" spans="1:21" hidden="1" x14ac:dyDescent="0.2">
      <c r="A13" s="22" t="s">
        <v>31</v>
      </c>
      <c r="B13" s="9" t="e">
        <v>#N/A</v>
      </c>
      <c r="C13" s="10" t="s">
        <v>982</v>
      </c>
      <c r="D13" s="10"/>
      <c r="E13" s="3"/>
      <c r="F13" s="3"/>
      <c r="G13" s="43" t="e">
        <f>('ODA total and ex non-transfer'!G13*1000000)/SUMIFS(pop_in_poverty!$D:$D,pop_in_poverty!$A:$A,'ODA per poor person'!$B13,pop_in_poverty!$B:$B,'ODA per poor person'!G$9)</f>
        <v>#DIV/0!</v>
      </c>
      <c r="H13" s="43" t="e">
        <f>('ODA total and ex non-transfer'!H13*1000000)/SUMIFS(pop_in_poverty!$D:$D,pop_in_poverty!$A:$A,'ODA per poor person'!$B13,pop_in_poverty!$B:$B,'ODA per poor person'!H$9)</f>
        <v>#DIV/0!</v>
      </c>
      <c r="I13" s="43" t="e">
        <f>('ODA total and ex non-transfer'!I13*1000000)/SUMIFS(pop_in_poverty!$D:$D,pop_in_poverty!$A:$A,'ODA per poor person'!$B13,pop_in_poverty!$B:$B,'ODA per poor person'!I$9)</f>
        <v>#DIV/0!</v>
      </c>
      <c r="J13" s="43" t="e">
        <f>('ODA total and ex non-transfer'!J13*1000000)/SUMIFS(pop_in_poverty!$D:$D,pop_in_poverty!$A:$A,'ODA per poor person'!$B13,pop_in_poverty!$B:$B,'ODA per poor person'!J$9)</f>
        <v>#DIV/0!</v>
      </c>
      <c r="K13" s="43" t="e">
        <f>('ODA total and ex non-transfer'!K13*1000000)/SUMIFS(pop_in_poverty!$D:$D,pop_in_poverty!$A:$A,'ODA per poor person'!$B13,pop_in_poverty!$B:$B,'ODA per poor person'!K$9)</f>
        <v>#DIV/0!</v>
      </c>
      <c r="L13" s="43" t="e">
        <f>('ODA total and ex non-transfer'!L13*1000000)/SUMIFS(pop_in_poverty!$D:$D,pop_in_poverty!$A:$A,'ODA per poor person'!$B13,pop_in_poverty!$B:$B,'ODA per poor person'!L$9)</f>
        <v>#DIV/0!</v>
      </c>
      <c r="M13" s="43" t="e">
        <f>('ODA total and ex non-transfer'!M13*1000000)/SUMIFS(pop_in_poverty!$D:$D,pop_in_poverty!$A:$A,'ODA per poor person'!$B13,pop_in_poverty!$B:$B,'ODA per poor person'!M$9)</f>
        <v>#DIV/0!</v>
      </c>
      <c r="N13" s="43" t="e">
        <f>('ODA total and ex non-transfer'!N13*1000000)/SUMIFS(pop_in_poverty!$D:$D,pop_in_poverty!$A:$A,'ODA per poor person'!$B13,pop_in_poverty!$B:$B,'ODA per poor person'!N$9)</f>
        <v>#DIV/0!</v>
      </c>
      <c r="O13" s="43" t="e">
        <f>('ODA total and ex non-transfer'!O13*1000000)/SUMIFS(pop_in_poverty!$D:$D,pop_in_poverty!$A:$A,'ODA per poor person'!$B13,pop_in_poverty!$B:$B,'ODA per poor person'!O$9)</f>
        <v>#DIV/0!</v>
      </c>
      <c r="P13" s="43" t="e">
        <f>('ODA total and ex non-transfer'!P13*1000000)/SUMIFS(pop_in_poverty!$D:$D,pop_in_poverty!$A:$A,'ODA per poor person'!$B13,pop_in_poverty!$B:$B,'ODA per poor person'!P$9)</f>
        <v>#DIV/0!</v>
      </c>
      <c r="Q13" s="43" t="e">
        <f>('ODA total and ex non-transfer'!Q13*1000000)/SUMIFS(pop_in_poverty!$D:$D,pop_in_poverty!$A:$A,'ODA per poor person'!$B13,pop_in_poverty!$B:$B,'ODA per poor person'!Q$9)</f>
        <v>#DIV/0!</v>
      </c>
      <c r="R13" s="43" t="e">
        <f>('ODA total and ex non-transfer'!R13*1000000)/SUMIFS(pop_in_poverty!$D:$D,pop_in_poverty!$A:$A,'ODA per poor person'!$B13,pop_in_poverty!$B:$B,'ODA per poor person'!R$9)</f>
        <v>#DIV/0!</v>
      </c>
      <c r="S13" s="43" t="e">
        <f>('ODA total and ex non-transfer'!S13*1000000)/SUMIFS(pop_in_poverty!$D:$D,pop_in_poverty!$A:$A,'ODA per poor person'!$B13,pop_in_poverty!$B:$B,'ODA per poor person'!S$9)</f>
        <v>#DIV/0!</v>
      </c>
      <c r="T13" s="43" t="e">
        <f>('ODA total and ex non-transfer'!T13*1000000)/SUMIFS(pop_in_poverty!$D:$D,pop_in_poverty!$A:$A,'ODA per poor person'!$B13,pop_in_poverty!$B:$B,'ODA per poor person'!T$9)</f>
        <v>#DIV/0!</v>
      </c>
      <c r="U13" s="43" t="e">
        <f>('ODA total and ex non-transfer'!U13*1000000)/SUMIFS(pop_in_poverty!$D:$D,pop_in_poverty!$A:$A,'ODA per poor person'!$B13,pop_in_poverty!$B:$B,'ODA per poor person'!U$9)</f>
        <v>#DIV/0!</v>
      </c>
    </row>
    <row r="14" spans="1:21" hidden="1" x14ac:dyDescent="0.2">
      <c r="A14" s="21" t="s">
        <v>32</v>
      </c>
      <c r="B14" s="9" t="s">
        <v>256</v>
      </c>
      <c r="C14" s="9" t="s">
        <v>981</v>
      </c>
      <c r="D14" s="9"/>
      <c r="E14" s="2"/>
      <c r="F14" s="2"/>
      <c r="G14" s="43">
        <f>('ODA total and ex non-transfer'!G14*1000000)/SUMIFS(pop_in_poverty!$D:$D,pop_in_poverty!$A:$A,'ODA per poor person'!$B14,pop_in_poverty!$B:$B,'ODA per poor person'!G$9)</f>
        <v>5591.3235631836005</v>
      </c>
      <c r="H14" s="43">
        <f>('ODA total and ex non-transfer'!H14*1000000)/SUMIFS(pop_in_poverty!$D:$D,pop_in_poverty!$A:$A,'ODA per poor person'!$B14,pop_in_poverty!$B:$B,'ODA per poor person'!H$9)</f>
        <v>6812.4618342748709</v>
      </c>
      <c r="I14" s="43">
        <f>('ODA total and ex non-transfer'!I14*1000000)/SUMIFS(pop_in_poverty!$D:$D,pop_in_poverty!$A:$A,'ODA per poor person'!$B14,pop_in_poverty!$B:$B,'ODA per poor person'!I$9)</f>
        <v>6297.5330975111583</v>
      </c>
      <c r="J14" s="43">
        <f>('ODA total and ex non-transfer'!J14*1000000)/SUMIFS(pop_in_poverty!$D:$D,pop_in_poverty!$A:$A,'ODA per poor person'!$B14,pop_in_poverty!$B:$B,'ODA per poor person'!J$9)</f>
        <v>10367.37735649189</v>
      </c>
      <c r="K14" s="43">
        <f>('ODA total and ex non-transfer'!K14*1000000)/SUMIFS(pop_in_poverty!$D:$D,pop_in_poverty!$A:$A,'ODA per poor person'!$B14,pop_in_poverty!$B:$B,'ODA per poor person'!K$9)</f>
        <v>13038.625162984443</v>
      </c>
      <c r="L14" s="43">
        <f>('ODA total and ex non-transfer'!L14*1000000)/SUMIFS(pop_in_poverty!$D:$D,pop_in_poverty!$A:$A,'ODA per poor person'!$B14,pop_in_poverty!$B:$B,'ODA per poor person'!L$9)</f>
        <v>15940.747458441754</v>
      </c>
      <c r="M14" s="43">
        <f>('ODA total and ex non-transfer'!M14*1000000)/SUMIFS(pop_in_poverty!$D:$D,pop_in_poverty!$A:$A,'ODA per poor person'!$B14,pop_in_poverty!$B:$B,'ODA per poor person'!M$9)</f>
        <v>29973.401324266044</v>
      </c>
      <c r="N14" s="43">
        <f>('ODA total and ex non-transfer'!N14*1000000)/SUMIFS(pop_in_poverty!$D:$D,pop_in_poverty!$A:$A,'ODA per poor person'!$B14,pop_in_poverty!$B:$B,'ODA per poor person'!N$9)</f>
        <v>20819.086692105029</v>
      </c>
      <c r="O14" s="43">
        <f>('ODA total and ex non-transfer'!O14*1000000)/SUMIFS(pop_in_poverty!$D:$D,pop_in_poverty!$A:$A,'ODA per poor person'!$B14,pop_in_poverty!$B:$B,'ODA per poor person'!O$9)</f>
        <v>16994.458478911183</v>
      </c>
      <c r="P14" s="43">
        <f>('ODA total and ex non-transfer'!P14*1000000)/SUMIFS(pop_in_poverty!$D:$D,pop_in_poverty!$A:$A,'ODA per poor person'!$B14,pop_in_poverty!$B:$B,'ODA per poor person'!P$9)</f>
        <v>14402.700424470402</v>
      </c>
      <c r="Q14" s="43">
        <f>('ODA total and ex non-transfer'!Q14*1000000)/SUMIFS(pop_in_poverty!$D:$D,pop_in_poverty!$A:$A,'ODA per poor person'!$B14,pop_in_poverty!$B:$B,'ODA per poor person'!Q$9)</f>
        <v>11435.565222689806</v>
      </c>
      <c r="R14" s="43">
        <f>('ODA total and ex non-transfer'!R14*1000000)/SUMIFS(pop_in_poverty!$D:$D,pop_in_poverty!$A:$A,'ODA per poor person'!$B14,pop_in_poverty!$B:$B,'ODA per poor person'!R$9)</f>
        <v>9752.4736338233215</v>
      </c>
      <c r="S14" s="43">
        <f>('ODA total and ex non-transfer'!S14*1000000)/SUMIFS(pop_in_poverty!$D:$D,pop_in_poverty!$A:$A,'ODA per poor person'!$B14,pop_in_poverty!$B:$B,'ODA per poor person'!S$9)</f>
        <v>10580.950963253783</v>
      </c>
      <c r="T14" s="43">
        <f>('ODA total and ex non-transfer'!T14*1000000)/SUMIFS(pop_in_poverty!$D:$D,pop_in_poverty!$A:$A,'ODA per poor person'!$B14,pop_in_poverty!$B:$B,'ODA per poor person'!T$9)</f>
        <v>14313.236532036311</v>
      </c>
      <c r="U14" s="43">
        <f>('ODA total and ex non-transfer'!U14*1000000)/SUMIFS(pop_in_poverty!$D:$D,pop_in_poverty!$A:$A,'ODA per poor person'!$B14,pop_in_poverty!$B:$B,'ODA per poor person'!U$9)</f>
        <v>10194.552020840845</v>
      </c>
    </row>
    <row r="15" spans="1:21" hidden="1" x14ac:dyDescent="0.2">
      <c r="A15" s="22" t="s">
        <v>32</v>
      </c>
      <c r="B15" s="9" t="s">
        <v>256</v>
      </c>
      <c r="C15" s="10" t="s">
        <v>982</v>
      </c>
      <c r="D15" s="10"/>
      <c r="E15" s="3"/>
      <c r="F15" s="3"/>
      <c r="G15" s="43">
        <f>('ODA total and ex non-transfer'!G15*1000000)/SUMIFS(pop_in_poverty!$D:$D,pop_in_poverty!$A:$A,'ODA per poor person'!$B15,pop_in_poverty!$B:$B,'ODA per poor person'!G$9)</f>
        <v>5591.3235631836005</v>
      </c>
      <c r="H15" s="43">
        <f>('ODA total and ex non-transfer'!H15*1000000)/SUMIFS(pop_in_poverty!$D:$D,pop_in_poverty!$A:$A,'ODA per poor person'!$B15,pop_in_poverty!$B:$B,'ODA per poor person'!H$9)</f>
        <v>6812.4618342748709</v>
      </c>
      <c r="I15" s="43">
        <f>('ODA total and ex non-transfer'!I15*1000000)/SUMIFS(pop_in_poverty!$D:$D,pop_in_poverty!$A:$A,'ODA per poor person'!$B15,pop_in_poverty!$B:$B,'ODA per poor person'!I$9)</f>
        <v>6297.5330975111583</v>
      </c>
      <c r="J15" s="43">
        <f>('ODA total and ex non-transfer'!J15*1000000)/SUMIFS(pop_in_poverty!$D:$D,pop_in_poverty!$A:$A,'ODA per poor person'!$B15,pop_in_poverty!$B:$B,'ODA per poor person'!J$9)</f>
        <v>10367.37735649189</v>
      </c>
      <c r="K15" s="43">
        <f>('ODA total and ex non-transfer'!K15*1000000)/SUMIFS(pop_in_poverty!$D:$D,pop_in_poverty!$A:$A,'ODA per poor person'!$B15,pop_in_poverty!$B:$B,'ODA per poor person'!K$9)</f>
        <v>12422.396913611363</v>
      </c>
      <c r="L15" s="43">
        <f>('ODA total and ex non-transfer'!L15*1000000)/SUMIFS(pop_in_poverty!$D:$D,pop_in_poverty!$A:$A,'ODA per poor person'!$B15,pop_in_poverty!$B:$B,'ODA per poor person'!L$9)</f>
        <v>14278.166398445799</v>
      </c>
      <c r="M15" s="43">
        <f>('ODA total and ex non-transfer'!M15*1000000)/SUMIFS(pop_in_poverty!$D:$D,pop_in_poverty!$A:$A,'ODA per poor person'!$B15,pop_in_poverty!$B:$B,'ODA per poor person'!M$9)</f>
        <v>26160.932916546244</v>
      </c>
      <c r="N15" s="43">
        <f>('ODA total and ex non-transfer'!N15*1000000)/SUMIFS(pop_in_poverty!$D:$D,pop_in_poverty!$A:$A,'ODA per poor person'!$B15,pop_in_poverty!$B:$B,'ODA per poor person'!N$9)</f>
        <v>18066.247066968292</v>
      </c>
      <c r="O15" s="43">
        <f>('ODA total and ex non-transfer'!O15*1000000)/SUMIFS(pop_in_poverty!$D:$D,pop_in_poverty!$A:$A,'ODA per poor person'!$B15,pop_in_poverty!$B:$B,'ODA per poor person'!O$9)</f>
        <v>14833.204285150074</v>
      </c>
      <c r="P15" s="43">
        <f>('ODA total and ex non-transfer'!P15*1000000)/SUMIFS(pop_in_poverty!$D:$D,pop_in_poverty!$A:$A,'ODA per poor person'!$B15,pop_in_poverty!$B:$B,'ODA per poor person'!P$9)</f>
        <v>12646.886205292465</v>
      </c>
      <c r="Q15" s="43">
        <f>('ODA total and ex non-transfer'!Q15*1000000)/SUMIFS(pop_in_poverty!$D:$D,pop_in_poverty!$A:$A,'ODA per poor person'!$B15,pop_in_poverty!$B:$B,'ODA per poor person'!Q$9)</f>
        <v>9946.452027764597</v>
      </c>
      <c r="R15" s="43">
        <f>('ODA total and ex non-transfer'!R15*1000000)/SUMIFS(pop_in_poverty!$D:$D,pop_in_poverty!$A:$A,'ODA per poor person'!$B15,pop_in_poverty!$B:$B,'ODA per poor person'!R$9)</f>
        <v>9208.0633241067062</v>
      </c>
      <c r="S15" s="43">
        <f>('ODA total and ex non-transfer'!S15*1000000)/SUMIFS(pop_in_poverty!$D:$D,pop_in_poverty!$A:$A,'ODA per poor person'!$B15,pop_in_poverty!$B:$B,'ODA per poor person'!S$9)</f>
        <v>10019.719287953558</v>
      </c>
      <c r="T15" s="43">
        <f>('ODA total and ex non-transfer'!T15*1000000)/SUMIFS(pop_in_poverty!$D:$D,pop_in_poverty!$A:$A,'ODA per poor person'!$B15,pop_in_poverty!$B:$B,'ODA per poor person'!T$9)</f>
        <v>13631.644582350096</v>
      </c>
      <c r="U15" s="43">
        <f>('ODA total and ex non-transfer'!U15*1000000)/SUMIFS(pop_in_poverty!$D:$D,pop_in_poverty!$A:$A,'ODA per poor person'!$B15,pop_in_poverty!$B:$B,'ODA per poor person'!U$9)</f>
        <v>9491.4223795776488</v>
      </c>
    </row>
    <row r="16" spans="1:21" hidden="1" x14ac:dyDescent="0.2">
      <c r="A16" s="21" t="s">
        <v>33</v>
      </c>
      <c r="B16" s="9" t="s">
        <v>300</v>
      </c>
      <c r="C16" s="9" t="s">
        <v>981</v>
      </c>
      <c r="D16" s="9"/>
      <c r="E16" s="2"/>
      <c r="F16" s="2"/>
      <c r="G16" s="43">
        <f>('ODA total and ex non-transfer'!G16*1000000)/SUMIFS(pop_in_poverty!$D:$D,pop_in_poverty!$A:$A,'ODA per poor person'!$B16,pop_in_poverty!$B:$B,'ODA per poor person'!G$9)</f>
        <v>0</v>
      </c>
      <c r="H16" s="43">
        <f>('ODA total and ex non-transfer'!H16*1000000)/SUMIFS(pop_in_poverty!$D:$D,pop_in_poverty!$A:$A,'ODA per poor person'!$B16,pop_in_poverty!$B:$B,'ODA per poor person'!H$9)</f>
        <v>0</v>
      </c>
      <c r="I16" s="43">
        <f>('ODA total and ex non-transfer'!I16*1000000)/SUMIFS(pop_in_poverty!$D:$D,pop_in_poverty!$A:$A,'ODA per poor person'!$B16,pop_in_poverty!$B:$B,'ODA per poor person'!I$9)</f>
        <v>0</v>
      </c>
      <c r="J16" s="43">
        <f>('ODA total and ex non-transfer'!J16*1000000)/SUMIFS(pop_in_poverty!$D:$D,pop_in_poverty!$A:$A,'ODA per poor person'!$B16,pop_in_poverty!$B:$B,'ODA per poor person'!J$9)</f>
        <v>1368.5468821255854</v>
      </c>
      <c r="K16" s="43">
        <f>('ODA total and ex non-transfer'!K16*1000000)/SUMIFS(pop_in_poverty!$D:$D,pop_in_poverty!$A:$A,'ODA per poor person'!$B16,pop_in_poverty!$B:$B,'ODA per poor person'!K$9)</f>
        <v>2693.9159065810463</v>
      </c>
      <c r="L16" s="43">
        <f>('ODA total and ex non-transfer'!L16*1000000)/SUMIFS(pop_in_poverty!$D:$D,pop_in_poverty!$A:$A,'ODA per poor person'!$B16,pop_in_poverty!$B:$B,'ODA per poor person'!L$9)</f>
        <v>5277.6435912824782</v>
      </c>
      <c r="M16" s="43" t="e">
        <f>('ODA total and ex non-transfer'!M16*1000000)/SUMIFS(pop_in_poverty!$D:$D,pop_in_poverty!$A:$A,'ODA per poor person'!$B16,pop_in_poverty!$B:$B,'ODA per poor person'!M$9)</f>
        <v>#DIV/0!</v>
      </c>
      <c r="N16" s="43" t="e">
        <f>('ODA total and ex non-transfer'!N16*1000000)/SUMIFS(pop_in_poverty!$D:$D,pop_in_poverty!$A:$A,'ODA per poor person'!$B16,pop_in_poverty!$B:$B,'ODA per poor person'!N$9)</f>
        <v>#DIV/0!</v>
      </c>
      <c r="O16" s="43" t="e">
        <f>('ODA total and ex non-transfer'!O16*1000000)/SUMIFS(pop_in_poverty!$D:$D,pop_in_poverty!$A:$A,'ODA per poor person'!$B16,pop_in_poverty!$B:$B,'ODA per poor person'!O$9)</f>
        <v>#DIV/0!</v>
      </c>
      <c r="P16" s="43" t="e">
        <f>('ODA total and ex non-transfer'!P16*1000000)/SUMIFS(pop_in_poverty!$D:$D,pop_in_poverty!$A:$A,'ODA per poor person'!$B16,pop_in_poverty!$B:$B,'ODA per poor person'!P$9)</f>
        <v>#DIV/0!</v>
      </c>
      <c r="Q16" s="43" t="e">
        <f>('ODA total and ex non-transfer'!Q16*1000000)/SUMIFS(pop_in_poverty!$D:$D,pop_in_poverty!$A:$A,'ODA per poor person'!$B16,pop_in_poverty!$B:$B,'ODA per poor person'!Q$9)</f>
        <v>#DIV/0!</v>
      </c>
      <c r="R16" s="43" t="e">
        <f>('ODA total and ex non-transfer'!R16*1000000)/SUMIFS(pop_in_poverty!$D:$D,pop_in_poverty!$A:$A,'ODA per poor person'!$B16,pop_in_poverty!$B:$B,'ODA per poor person'!R$9)</f>
        <v>#DIV/0!</v>
      </c>
      <c r="S16" s="43" t="e">
        <f>('ODA total and ex non-transfer'!S16*1000000)/SUMIFS(pop_in_poverty!$D:$D,pop_in_poverty!$A:$A,'ODA per poor person'!$B16,pop_in_poverty!$B:$B,'ODA per poor person'!S$9)</f>
        <v>#DIV/0!</v>
      </c>
      <c r="T16" s="43" t="e">
        <f>('ODA total and ex non-transfer'!T16*1000000)/SUMIFS(pop_in_poverty!$D:$D,pop_in_poverty!$A:$A,'ODA per poor person'!$B16,pop_in_poverty!$B:$B,'ODA per poor person'!T$9)</f>
        <v>#DIV/0!</v>
      </c>
      <c r="U16" s="43" t="e">
        <f>('ODA total and ex non-transfer'!U16*1000000)/SUMIFS(pop_in_poverty!$D:$D,pop_in_poverty!$A:$A,'ODA per poor person'!$B16,pop_in_poverty!$B:$B,'ODA per poor person'!U$9)</f>
        <v>#DIV/0!</v>
      </c>
    </row>
    <row r="17" spans="1:21" hidden="1" x14ac:dyDescent="0.2">
      <c r="A17" s="22" t="s">
        <v>33</v>
      </c>
      <c r="B17" s="9" t="s">
        <v>300</v>
      </c>
      <c r="C17" s="10" t="s">
        <v>982</v>
      </c>
      <c r="D17" s="10"/>
      <c r="E17" s="3"/>
      <c r="F17" s="3"/>
      <c r="G17" s="43">
        <f>('ODA total and ex non-transfer'!G17*1000000)/SUMIFS(pop_in_poverty!$D:$D,pop_in_poverty!$A:$A,'ODA per poor person'!$B17,pop_in_poverty!$B:$B,'ODA per poor person'!G$9)</f>
        <v>0</v>
      </c>
      <c r="H17" s="43">
        <f>('ODA total and ex non-transfer'!H17*1000000)/SUMIFS(pop_in_poverty!$D:$D,pop_in_poverty!$A:$A,'ODA per poor person'!$B17,pop_in_poverty!$B:$B,'ODA per poor person'!H$9)</f>
        <v>0</v>
      </c>
      <c r="I17" s="43">
        <f>('ODA total and ex non-transfer'!I17*1000000)/SUMIFS(pop_in_poverty!$D:$D,pop_in_poverty!$A:$A,'ODA per poor person'!$B17,pop_in_poverty!$B:$B,'ODA per poor person'!I$9)</f>
        <v>0</v>
      </c>
      <c r="J17" s="43">
        <f>('ODA total and ex non-transfer'!J17*1000000)/SUMIFS(pop_in_poverty!$D:$D,pop_in_poverty!$A:$A,'ODA per poor person'!$B17,pop_in_poverty!$B:$B,'ODA per poor person'!J$9)</f>
        <v>1368.5468821255854</v>
      </c>
      <c r="K17" s="43">
        <f>('ODA total and ex non-transfer'!K17*1000000)/SUMIFS(pop_in_poverty!$D:$D,pop_in_poverty!$A:$A,'ODA per poor person'!$B17,pop_in_poverty!$B:$B,'ODA per poor person'!K$9)</f>
        <v>2053.8959900701252</v>
      </c>
      <c r="L17" s="43">
        <f>('ODA total and ex non-transfer'!L17*1000000)/SUMIFS(pop_in_poverty!$D:$D,pop_in_poverty!$A:$A,'ODA per poor person'!$B17,pop_in_poverty!$B:$B,'ODA per poor person'!L$9)</f>
        <v>4289.1747168825405</v>
      </c>
      <c r="M17" s="43" t="e">
        <f>('ODA total and ex non-transfer'!M17*1000000)/SUMIFS(pop_in_poverty!$D:$D,pop_in_poverty!$A:$A,'ODA per poor person'!$B17,pop_in_poverty!$B:$B,'ODA per poor person'!M$9)</f>
        <v>#DIV/0!</v>
      </c>
      <c r="N17" s="43" t="e">
        <f>('ODA total and ex non-transfer'!N17*1000000)/SUMIFS(pop_in_poverty!$D:$D,pop_in_poverty!$A:$A,'ODA per poor person'!$B17,pop_in_poverty!$B:$B,'ODA per poor person'!N$9)</f>
        <v>#DIV/0!</v>
      </c>
      <c r="O17" s="43" t="e">
        <f>('ODA total and ex non-transfer'!O17*1000000)/SUMIFS(pop_in_poverty!$D:$D,pop_in_poverty!$A:$A,'ODA per poor person'!$B17,pop_in_poverty!$B:$B,'ODA per poor person'!O$9)</f>
        <v>#DIV/0!</v>
      </c>
      <c r="P17" s="43" t="e">
        <f>('ODA total and ex non-transfer'!P17*1000000)/SUMIFS(pop_in_poverty!$D:$D,pop_in_poverty!$A:$A,'ODA per poor person'!$B17,pop_in_poverty!$B:$B,'ODA per poor person'!P$9)</f>
        <v>#DIV/0!</v>
      </c>
      <c r="Q17" s="43" t="e">
        <f>('ODA total and ex non-transfer'!Q17*1000000)/SUMIFS(pop_in_poverty!$D:$D,pop_in_poverty!$A:$A,'ODA per poor person'!$B17,pop_in_poverty!$B:$B,'ODA per poor person'!Q$9)</f>
        <v>#DIV/0!</v>
      </c>
      <c r="R17" s="43" t="e">
        <f>('ODA total and ex non-transfer'!R17*1000000)/SUMIFS(pop_in_poverty!$D:$D,pop_in_poverty!$A:$A,'ODA per poor person'!$B17,pop_in_poverty!$B:$B,'ODA per poor person'!R$9)</f>
        <v>#DIV/0!</v>
      </c>
      <c r="S17" s="43" t="e">
        <f>('ODA total and ex non-transfer'!S17*1000000)/SUMIFS(pop_in_poverty!$D:$D,pop_in_poverty!$A:$A,'ODA per poor person'!$B17,pop_in_poverty!$B:$B,'ODA per poor person'!S$9)</f>
        <v>#DIV/0!</v>
      </c>
      <c r="T17" s="43" t="e">
        <f>('ODA total and ex non-transfer'!T17*1000000)/SUMIFS(pop_in_poverty!$D:$D,pop_in_poverty!$A:$A,'ODA per poor person'!$B17,pop_in_poverty!$B:$B,'ODA per poor person'!T$9)</f>
        <v>#DIV/0!</v>
      </c>
      <c r="U17" s="43" t="e">
        <f>('ODA total and ex non-transfer'!U17*1000000)/SUMIFS(pop_in_poverty!$D:$D,pop_in_poverty!$A:$A,'ODA per poor person'!$B17,pop_in_poverty!$B:$B,'ODA per poor person'!U$9)</f>
        <v>#DIV/0!</v>
      </c>
    </row>
    <row r="18" spans="1:21" hidden="1" x14ac:dyDescent="0.2">
      <c r="A18" s="21" t="s">
        <v>34</v>
      </c>
      <c r="B18" s="9" t="s">
        <v>319</v>
      </c>
      <c r="C18" s="9" t="s">
        <v>981</v>
      </c>
      <c r="D18" s="9"/>
      <c r="E18" s="2"/>
      <c r="F18" s="2"/>
      <c r="G18" s="43">
        <f>('ODA total and ex non-transfer'!G18*1000000)/SUMIFS(pop_in_poverty!$D:$D,pop_in_poverty!$A:$A,'ODA per poor person'!$B18,pop_in_poverty!$B:$B,'ODA per poor person'!G$9)</f>
        <v>41571.062284064436</v>
      </c>
      <c r="H18" s="43">
        <f>('ODA total and ex non-transfer'!H18*1000000)/SUMIFS(pop_in_poverty!$D:$D,pop_in_poverty!$A:$A,'ODA per poor person'!$B18,pop_in_poverty!$B:$B,'ODA per poor person'!H$9)</f>
        <v>44875.518860025732</v>
      </c>
      <c r="I18" s="43">
        <f>('ODA total and ex non-transfer'!I18*1000000)/SUMIFS(pop_in_poverty!$D:$D,pop_in_poverty!$A:$A,'ODA per poor person'!$B18,pop_in_poverty!$B:$B,'ODA per poor person'!I$9)</f>
        <v>74456.705739893703</v>
      </c>
      <c r="J18" s="43">
        <f>('ODA total and ex non-transfer'!J18*1000000)/SUMIFS(pop_in_poverty!$D:$D,pop_in_poverty!$A:$A,'ODA per poor person'!$B18,pop_in_poverty!$B:$B,'ODA per poor person'!J$9)</f>
        <v>117571.7049534668</v>
      </c>
      <c r="K18" s="43">
        <f>('ODA total and ex non-transfer'!K18*1000000)/SUMIFS(pop_in_poverty!$D:$D,pop_in_poverty!$A:$A,'ODA per poor person'!$B18,pop_in_poverty!$B:$B,'ODA per poor person'!K$9)</f>
        <v>113834.50917743985</v>
      </c>
      <c r="L18" s="43">
        <f>('ODA total and ex non-transfer'!L18*1000000)/SUMIFS(pop_in_poverty!$D:$D,pop_in_poverty!$A:$A,'ODA per poor person'!$B18,pop_in_poverty!$B:$B,'ODA per poor person'!L$9)</f>
        <v>129282.36583794808</v>
      </c>
      <c r="M18" s="43">
        <f>('ODA total and ex non-transfer'!M18*1000000)/SUMIFS(pop_in_poverty!$D:$D,pop_in_poverty!$A:$A,'ODA per poor person'!$B18,pop_in_poverty!$B:$B,'ODA per poor person'!M$9)</f>
        <v>180200.60236143536</v>
      </c>
      <c r="N18" s="43">
        <f>('ODA total and ex non-transfer'!N18*1000000)/SUMIFS(pop_in_poverty!$D:$D,pop_in_poverty!$A:$A,'ODA per poor person'!$B18,pop_in_poverty!$B:$B,'ODA per poor person'!N$9)</f>
        <v>167495.66958955288</v>
      </c>
      <c r="O18" s="43">
        <f>('ODA total and ex non-transfer'!O18*1000000)/SUMIFS(pop_in_poverty!$D:$D,pop_in_poverty!$A:$A,'ODA per poor person'!$B18,pop_in_poverty!$B:$B,'ODA per poor person'!O$9)</f>
        <v>215924.6890540407</v>
      </c>
      <c r="P18" s="43">
        <f>('ODA total and ex non-transfer'!P18*1000000)/SUMIFS(pop_in_poverty!$D:$D,pop_in_poverty!$A:$A,'ODA per poor person'!$B18,pop_in_poverty!$B:$B,'ODA per poor person'!P$9)</f>
        <v>246778.13537648146</v>
      </c>
      <c r="Q18" s="43">
        <f>('ODA total and ex non-transfer'!Q18*1000000)/SUMIFS(pop_in_poverty!$D:$D,pop_in_poverty!$A:$A,'ODA per poor person'!$B18,pop_in_poverty!$B:$B,'ODA per poor person'!Q$9)</f>
        <v>152714.85009809124</v>
      </c>
      <c r="R18" s="43">
        <f>('ODA total and ex non-transfer'!R18*1000000)/SUMIFS(pop_in_poverty!$D:$D,pop_in_poverty!$A:$A,'ODA per poor person'!$B18,pop_in_poverty!$B:$B,'ODA per poor person'!R$9)</f>
        <v>101958.27118030412</v>
      </c>
      <c r="S18" s="43">
        <f>('ODA total and ex non-transfer'!S18*1000000)/SUMIFS(pop_in_poverty!$D:$D,pop_in_poverty!$A:$A,'ODA per poor person'!$B18,pop_in_poverty!$B:$B,'ODA per poor person'!S$9)</f>
        <v>123492.25561187544</v>
      </c>
      <c r="T18" s="43">
        <f>('ODA total and ex non-transfer'!T18*1000000)/SUMIFS(pop_in_poverty!$D:$D,pop_in_poverty!$A:$A,'ODA per poor person'!$B18,pop_in_poverty!$B:$B,'ODA per poor person'!T$9)</f>
        <v>104339.480851235</v>
      </c>
      <c r="U18" s="43">
        <f>('ODA total and ex non-transfer'!U18*1000000)/SUMIFS(pop_in_poverty!$D:$D,pop_in_poverty!$A:$A,'ODA per poor person'!$B18,pop_in_poverty!$B:$B,'ODA per poor person'!U$9)</f>
        <v>112350.80316195992</v>
      </c>
    </row>
    <row r="19" spans="1:21" hidden="1" x14ac:dyDescent="0.2">
      <c r="A19" s="22" t="s">
        <v>34</v>
      </c>
      <c r="B19" s="9" t="s">
        <v>319</v>
      </c>
      <c r="C19" s="10" t="s">
        <v>982</v>
      </c>
      <c r="D19" s="10"/>
      <c r="E19" s="3"/>
      <c r="F19" s="3"/>
      <c r="G19" s="43">
        <f>('ODA total and ex non-transfer'!G19*1000000)/SUMIFS(pop_in_poverty!$D:$D,pop_in_poverty!$A:$A,'ODA per poor person'!$B19,pop_in_poverty!$B:$B,'ODA per poor person'!G$9)</f>
        <v>41571.062284064436</v>
      </c>
      <c r="H19" s="43">
        <f>('ODA total and ex non-transfer'!H19*1000000)/SUMIFS(pop_in_poverty!$D:$D,pop_in_poverty!$A:$A,'ODA per poor person'!$B19,pop_in_poverty!$B:$B,'ODA per poor person'!H$9)</f>
        <v>44875.518860025732</v>
      </c>
      <c r="I19" s="43">
        <f>('ODA total and ex non-transfer'!I19*1000000)/SUMIFS(pop_in_poverty!$D:$D,pop_in_poverty!$A:$A,'ODA per poor person'!$B19,pop_in_poverty!$B:$B,'ODA per poor person'!I$9)</f>
        <v>74456.705739893703</v>
      </c>
      <c r="J19" s="43">
        <f>('ODA total and ex non-transfer'!J19*1000000)/SUMIFS(pop_in_poverty!$D:$D,pop_in_poverty!$A:$A,'ODA per poor person'!$B19,pop_in_poverty!$B:$B,'ODA per poor person'!J$9)</f>
        <v>117571.7049534668</v>
      </c>
      <c r="K19" s="43">
        <f>('ODA total and ex non-transfer'!K19*1000000)/SUMIFS(pop_in_poverty!$D:$D,pop_in_poverty!$A:$A,'ODA per poor person'!$B19,pop_in_poverty!$B:$B,'ODA per poor person'!K$9)</f>
        <v>106106.40800002778</v>
      </c>
      <c r="L19" s="43">
        <f>('ODA total and ex non-transfer'!L19*1000000)/SUMIFS(pop_in_poverty!$D:$D,pop_in_poverty!$A:$A,'ODA per poor person'!$B19,pop_in_poverty!$B:$B,'ODA per poor person'!L$9)</f>
        <v>118281.18650734116</v>
      </c>
      <c r="M19" s="43">
        <f>('ODA total and ex non-transfer'!M19*1000000)/SUMIFS(pop_in_poverty!$D:$D,pop_in_poverty!$A:$A,'ODA per poor person'!$B19,pop_in_poverty!$B:$B,'ODA per poor person'!M$9)</f>
        <v>165059.01586133867</v>
      </c>
      <c r="N19" s="43">
        <f>('ODA total and ex non-transfer'!N19*1000000)/SUMIFS(pop_in_poverty!$D:$D,pop_in_poverty!$A:$A,'ODA per poor person'!$B19,pop_in_poverty!$B:$B,'ODA per poor person'!N$9)</f>
        <v>155916.73908684251</v>
      </c>
      <c r="O19" s="43">
        <f>('ODA total and ex non-transfer'!O19*1000000)/SUMIFS(pop_in_poverty!$D:$D,pop_in_poverty!$A:$A,'ODA per poor person'!$B19,pop_in_poverty!$B:$B,'ODA per poor person'!O$9)</f>
        <v>205557.42322102969</v>
      </c>
      <c r="P19" s="43">
        <f>('ODA total and ex non-transfer'!P19*1000000)/SUMIFS(pop_in_poverty!$D:$D,pop_in_poverty!$A:$A,'ODA per poor person'!$B19,pop_in_poverty!$B:$B,'ODA per poor person'!P$9)</f>
        <v>235767.07885275388</v>
      </c>
      <c r="Q19" s="43">
        <f>('ODA total and ex non-transfer'!Q19*1000000)/SUMIFS(pop_in_poverty!$D:$D,pop_in_poverty!$A:$A,'ODA per poor person'!$B19,pop_in_poverty!$B:$B,'ODA per poor person'!Q$9)</f>
        <v>145178.97750782224</v>
      </c>
      <c r="R19" s="43">
        <f>('ODA total and ex non-transfer'!R19*1000000)/SUMIFS(pop_in_poverty!$D:$D,pop_in_poverty!$A:$A,'ODA per poor person'!$B19,pop_in_poverty!$B:$B,'ODA per poor person'!R$9)</f>
        <v>97564.890779628287</v>
      </c>
      <c r="S19" s="43">
        <f>('ODA total and ex non-transfer'!S19*1000000)/SUMIFS(pop_in_poverty!$D:$D,pop_in_poverty!$A:$A,'ODA per poor person'!$B19,pop_in_poverty!$B:$B,'ODA per poor person'!S$9)</f>
        <v>118775.6905221659</v>
      </c>
      <c r="T19" s="43">
        <f>('ODA total and ex non-transfer'!T19*1000000)/SUMIFS(pop_in_poverty!$D:$D,pop_in_poverty!$A:$A,'ODA per poor person'!$B19,pop_in_poverty!$B:$B,'ODA per poor person'!T$9)</f>
        <v>93152.879153592381</v>
      </c>
      <c r="U19" s="43">
        <f>('ODA total and ex non-transfer'!U19*1000000)/SUMIFS(pop_in_poverty!$D:$D,pop_in_poverty!$A:$A,'ODA per poor person'!$B19,pop_in_poverty!$B:$B,'ODA per poor person'!U$9)</f>
        <v>106563.31040308953</v>
      </c>
    </row>
    <row r="20" spans="1:21" hidden="1" x14ac:dyDescent="0.2">
      <c r="A20" s="21" t="s">
        <v>35</v>
      </c>
      <c r="B20" s="9" t="s">
        <v>425</v>
      </c>
      <c r="C20" s="9" t="s">
        <v>981</v>
      </c>
      <c r="D20" s="9"/>
      <c r="E20" s="2"/>
      <c r="F20" s="2"/>
      <c r="G20" s="43">
        <f>('ODA total and ex non-transfer'!G20*1000000)/SUMIFS(pop_in_poverty!$D:$D,pop_in_poverty!$A:$A,'ODA per poor person'!$B20,pop_in_poverty!$B:$B,'ODA per poor person'!G$9)</f>
        <v>47376.774242915824</v>
      </c>
      <c r="H20" s="43">
        <f>('ODA total and ex non-transfer'!H20*1000000)/SUMIFS(pop_in_poverty!$D:$D,pop_in_poverty!$A:$A,'ODA per poor person'!$B20,pop_in_poverty!$B:$B,'ODA per poor person'!H$9)</f>
        <v>57388.943701399054</v>
      </c>
      <c r="I20" s="43">
        <f>('ODA total and ex non-transfer'!I20*1000000)/SUMIFS(pop_in_poverty!$D:$D,pop_in_poverty!$A:$A,'ODA per poor person'!$B20,pop_in_poverty!$B:$B,'ODA per poor person'!I$9)</f>
        <v>117013.94894795022</v>
      </c>
      <c r="J20" s="43" t="e">
        <f>('ODA total and ex non-transfer'!J20*1000000)/SUMIFS(pop_in_poverty!$D:$D,pop_in_poverty!$A:$A,'ODA per poor person'!$B20,pop_in_poverty!$B:$B,'ODA per poor person'!J$9)</f>
        <v>#DIV/0!</v>
      </c>
      <c r="K20" s="43" t="e">
        <f>('ODA total and ex non-transfer'!K20*1000000)/SUMIFS(pop_in_poverty!$D:$D,pop_in_poverty!$A:$A,'ODA per poor person'!$B20,pop_in_poverty!$B:$B,'ODA per poor person'!K$9)</f>
        <v>#DIV/0!</v>
      </c>
      <c r="L20" s="43" t="e">
        <f>('ODA total and ex non-transfer'!L20*1000000)/SUMIFS(pop_in_poverty!$D:$D,pop_in_poverty!$A:$A,'ODA per poor person'!$B20,pop_in_poverty!$B:$B,'ODA per poor person'!L$9)</f>
        <v>#DIV/0!</v>
      </c>
      <c r="M20" s="43" t="e">
        <f>('ODA total and ex non-transfer'!M20*1000000)/SUMIFS(pop_in_poverty!$D:$D,pop_in_poverty!$A:$A,'ODA per poor person'!$B20,pop_in_poverty!$B:$B,'ODA per poor person'!M$9)</f>
        <v>#DIV/0!</v>
      </c>
      <c r="N20" s="43" t="e">
        <f>('ODA total and ex non-transfer'!N20*1000000)/SUMIFS(pop_in_poverty!$D:$D,pop_in_poverty!$A:$A,'ODA per poor person'!$B20,pop_in_poverty!$B:$B,'ODA per poor person'!N$9)</f>
        <v>#DIV/0!</v>
      </c>
      <c r="O20" s="43" t="e">
        <f>('ODA total and ex non-transfer'!O20*1000000)/SUMIFS(pop_in_poverty!$D:$D,pop_in_poverty!$A:$A,'ODA per poor person'!$B20,pop_in_poverty!$B:$B,'ODA per poor person'!O$9)</f>
        <v>#DIV/0!</v>
      </c>
      <c r="P20" s="43">
        <f>('ODA total and ex non-transfer'!P20*1000000)/SUMIFS(pop_in_poverty!$D:$D,pop_in_poverty!$A:$A,'ODA per poor person'!$B20,pop_in_poverty!$B:$B,'ODA per poor person'!P$9)</f>
        <v>0</v>
      </c>
      <c r="Q20" s="43">
        <f>('ODA total and ex non-transfer'!Q20*1000000)/SUMIFS(pop_in_poverty!$D:$D,pop_in_poverty!$A:$A,'ODA per poor person'!$B20,pop_in_poverty!$B:$B,'ODA per poor person'!Q$9)</f>
        <v>0</v>
      </c>
      <c r="R20" s="43">
        <f>('ODA total and ex non-transfer'!R20*1000000)/SUMIFS(pop_in_poverty!$D:$D,pop_in_poverty!$A:$A,'ODA per poor person'!$B20,pop_in_poverty!$B:$B,'ODA per poor person'!R$9)</f>
        <v>0</v>
      </c>
      <c r="S20" s="43">
        <f>('ODA total and ex non-transfer'!S20*1000000)/SUMIFS(pop_in_poverty!$D:$D,pop_in_poverty!$A:$A,'ODA per poor person'!$B20,pop_in_poverty!$B:$B,'ODA per poor person'!S$9)</f>
        <v>0</v>
      </c>
      <c r="T20" s="43">
        <f>('ODA total and ex non-transfer'!T20*1000000)/SUMIFS(pop_in_poverty!$D:$D,pop_in_poverty!$A:$A,'ODA per poor person'!$B20,pop_in_poverty!$B:$B,'ODA per poor person'!T$9)</f>
        <v>0</v>
      </c>
      <c r="U20" s="43">
        <f>('ODA total and ex non-transfer'!U20*1000000)/SUMIFS(pop_in_poverty!$D:$D,pop_in_poverty!$A:$A,'ODA per poor person'!$B20,pop_in_poverty!$B:$B,'ODA per poor person'!U$9)</f>
        <v>0</v>
      </c>
    </row>
    <row r="21" spans="1:21" hidden="1" x14ac:dyDescent="0.2">
      <c r="A21" s="22" t="s">
        <v>35</v>
      </c>
      <c r="B21" s="9" t="s">
        <v>425</v>
      </c>
      <c r="C21" s="10" t="s">
        <v>982</v>
      </c>
      <c r="D21" s="10"/>
      <c r="E21" s="3"/>
      <c r="F21" s="3"/>
      <c r="G21" s="43">
        <f>('ODA total and ex non-transfer'!G21*1000000)/SUMIFS(pop_in_poverty!$D:$D,pop_in_poverty!$A:$A,'ODA per poor person'!$B21,pop_in_poverty!$B:$B,'ODA per poor person'!G$9)</f>
        <v>47376.774242915824</v>
      </c>
      <c r="H21" s="43">
        <f>('ODA total and ex non-transfer'!H21*1000000)/SUMIFS(pop_in_poverty!$D:$D,pop_in_poverty!$A:$A,'ODA per poor person'!$B21,pop_in_poverty!$B:$B,'ODA per poor person'!H$9)</f>
        <v>57388.943701399054</v>
      </c>
      <c r="I21" s="43">
        <f>('ODA total and ex non-transfer'!I21*1000000)/SUMIFS(pop_in_poverty!$D:$D,pop_in_poverty!$A:$A,'ODA per poor person'!$B21,pop_in_poverty!$B:$B,'ODA per poor person'!I$9)</f>
        <v>117013.94894795022</v>
      </c>
      <c r="J21" s="43" t="e">
        <f>('ODA total and ex non-transfer'!J21*1000000)/SUMIFS(pop_in_poverty!$D:$D,pop_in_poverty!$A:$A,'ODA per poor person'!$B21,pop_in_poverty!$B:$B,'ODA per poor person'!J$9)</f>
        <v>#DIV/0!</v>
      </c>
      <c r="K21" s="43" t="e">
        <f>('ODA total and ex non-transfer'!K21*1000000)/SUMIFS(pop_in_poverty!$D:$D,pop_in_poverty!$A:$A,'ODA per poor person'!$B21,pop_in_poverty!$B:$B,'ODA per poor person'!K$9)</f>
        <v>#DIV/0!</v>
      </c>
      <c r="L21" s="43" t="e">
        <f>('ODA total and ex non-transfer'!L21*1000000)/SUMIFS(pop_in_poverty!$D:$D,pop_in_poverty!$A:$A,'ODA per poor person'!$B21,pop_in_poverty!$B:$B,'ODA per poor person'!L$9)</f>
        <v>#DIV/0!</v>
      </c>
      <c r="M21" s="43" t="e">
        <f>('ODA total and ex non-transfer'!M21*1000000)/SUMIFS(pop_in_poverty!$D:$D,pop_in_poverty!$A:$A,'ODA per poor person'!$B21,pop_in_poverty!$B:$B,'ODA per poor person'!M$9)</f>
        <v>#DIV/0!</v>
      </c>
      <c r="N21" s="43" t="e">
        <f>('ODA total and ex non-transfer'!N21*1000000)/SUMIFS(pop_in_poverty!$D:$D,pop_in_poverty!$A:$A,'ODA per poor person'!$B21,pop_in_poverty!$B:$B,'ODA per poor person'!N$9)</f>
        <v>#DIV/0!</v>
      </c>
      <c r="O21" s="43" t="e">
        <f>('ODA total and ex non-transfer'!O21*1000000)/SUMIFS(pop_in_poverty!$D:$D,pop_in_poverty!$A:$A,'ODA per poor person'!$B21,pop_in_poverty!$B:$B,'ODA per poor person'!O$9)</f>
        <v>#DIV/0!</v>
      </c>
      <c r="P21" s="43">
        <f>('ODA total and ex non-transfer'!P21*1000000)/SUMIFS(pop_in_poverty!$D:$D,pop_in_poverty!$A:$A,'ODA per poor person'!$B21,pop_in_poverty!$B:$B,'ODA per poor person'!P$9)</f>
        <v>0</v>
      </c>
      <c r="Q21" s="43">
        <f>('ODA total and ex non-transfer'!Q21*1000000)/SUMIFS(pop_in_poverty!$D:$D,pop_in_poverty!$A:$A,'ODA per poor person'!$B21,pop_in_poverty!$B:$B,'ODA per poor person'!Q$9)</f>
        <v>0</v>
      </c>
      <c r="R21" s="43">
        <f>('ODA total and ex non-transfer'!R21*1000000)/SUMIFS(pop_in_poverty!$D:$D,pop_in_poverty!$A:$A,'ODA per poor person'!$B21,pop_in_poverty!$B:$B,'ODA per poor person'!R$9)</f>
        <v>0</v>
      </c>
      <c r="S21" s="43">
        <f>('ODA total and ex non-transfer'!S21*1000000)/SUMIFS(pop_in_poverty!$D:$D,pop_in_poverty!$A:$A,'ODA per poor person'!$B21,pop_in_poverty!$B:$B,'ODA per poor person'!S$9)</f>
        <v>0</v>
      </c>
      <c r="T21" s="43">
        <f>('ODA total and ex non-transfer'!T21*1000000)/SUMIFS(pop_in_poverty!$D:$D,pop_in_poverty!$A:$A,'ODA per poor person'!$B21,pop_in_poverty!$B:$B,'ODA per poor person'!T$9)</f>
        <v>0</v>
      </c>
      <c r="U21" s="43">
        <f>('ODA total and ex non-transfer'!U21*1000000)/SUMIFS(pop_in_poverty!$D:$D,pop_in_poverty!$A:$A,'ODA per poor person'!$B21,pop_in_poverty!$B:$B,'ODA per poor person'!U$9)</f>
        <v>0</v>
      </c>
    </row>
    <row r="22" spans="1:21" hidden="1" x14ac:dyDescent="0.2">
      <c r="A22" s="21" t="s">
        <v>36</v>
      </c>
      <c r="B22" s="9" t="s">
        <v>433</v>
      </c>
      <c r="C22" s="9" t="s">
        <v>981</v>
      </c>
      <c r="D22" s="9"/>
      <c r="E22" s="2"/>
      <c r="F22" s="2"/>
      <c r="G22" s="43" t="e">
        <f>('ODA total and ex non-transfer'!G22*1000000)/SUMIFS(pop_in_poverty!$D:$D,pop_in_poverty!$A:$A,'ODA per poor person'!$B22,pop_in_poverty!$B:$B,'ODA per poor person'!G$9)</f>
        <v>#DIV/0!</v>
      </c>
      <c r="H22" s="43" t="e">
        <f>('ODA total and ex non-transfer'!H22*1000000)/SUMIFS(pop_in_poverty!$D:$D,pop_in_poverty!$A:$A,'ODA per poor person'!$B22,pop_in_poverty!$B:$B,'ODA per poor person'!H$9)</f>
        <v>#DIV/0!</v>
      </c>
      <c r="I22" s="43" t="e">
        <f>('ODA total and ex non-transfer'!I22*1000000)/SUMIFS(pop_in_poverty!$D:$D,pop_in_poverty!$A:$A,'ODA per poor person'!$B22,pop_in_poverty!$B:$B,'ODA per poor person'!I$9)</f>
        <v>#DIV/0!</v>
      </c>
      <c r="J22" s="43" t="e">
        <f>('ODA total and ex non-transfer'!J22*1000000)/SUMIFS(pop_in_poverty!$D:$D,pop_in_poverty!$A:$A,'ODA per poor person'!$B22,pop_in_poverty!$B:$B,'ODA per poor person'!J$9)</f>
        <v>#DIV/0!</v>
      </c>
      <c r="K22" s="43" t="e">
        <f>('ODA total and ex non-transfer'!K22*1000000)/SUMIFS(pop_in_poverty!$D:$D,pop_in_poverty!$A:$A,'ODA per poor person'!$B22,pop_in_poverty!$B:$B,'ODA per poor person'!K$9)</f>
        <v>#DIV/0!</v>
      </c>
      <c r="L22" s="43" t="e">
        <f>('ODA total and ex non-transfer'!L22*1000000)/SUMIFS(pop_in_poverty!$D:$D,pop_in_poverty!$A:$A,'ODA per poor person'!$B22,pop_in_poverty!$B:$B,'ODA per poor person'!L$9)</f>
        <v>#DIV/0!</v>
      </c>
      <c r="M22" s="43" t="e">
        <f>('ODA total and ex non-transfer'!M22*1000000)/SUMIFS(pop_in_poverty!$D:$D,pop_in_poverty!$A:$A,'ODA per poor person'!$B22,pop_in_poverty!$B:$B,'ODA per poor person'!M$9)</f>
        <v>#DIV/0!</v>
      </c>
      <c r="N22" s="43" t="e">
        <f>('ODA total and ex non-transfer'!N22*1000000)/SUMIFS(pop_in_poverty!$D:$D,pop_in_poverty!$A:$A,'ODA per poor person'!$B22,pop_in_poverty!$B:$B,'ODA per poor person'!N$9)</f>
        <v>#DIV/0!</v>
      </c>
      <c r="O22" s="43" t="e">
        <f>('ODA total and ex non-transfer'!O22*1000000)/SUMIFS(pop_in_poverty!$D:$D,pop_in_poverty!$A:$A,'ODA per poor person'!$B22,pop_in_poverty!$B:$B,'ODA per poor person'!O$9)</f>
        <v>#DIV/0!</v>
      </c>
      <c r="P22" s="43" t="e">
        <f>('ODA total and ex non-transfer'!P22*1000000)/SUMIFS(pop_in_poverty!$D:$D,pop_in_poverty!$A:$A,'ODA per poor person'!$B22,pop_in_poverty!$B:$B,'ODA per poor person'!P$9)</f>
        <v>#DIV/0!</v>
      </c>
      <c r="Q22" s="43" t="e">
        <f>('ODA total and ex non-transfer'!Q22*1000000)/SUMIFS(pop_in_poverty!$D:$D,pop_in_poverty!$A:$A,'ODA per poor person'!$B22,pop_in_poverty!$B:$B,'ODA per poor person'!Q$9)</f>
        <v>#DIV/0!</v>
      </c>
      <c r="R22" s="43" t="e">
        <f>('ODA total and ex non-transfer'!R22*1000000)/SUMIFS(pop_in_poverty!$D:$D,pop_in_poverty!$A:$A,'ODA per poor person'!$B22,pop_in_poverty!$B:$B,'ODA per poor person'!R$9)</f>
        <v>#DIV/0!</v>
      </c>
      <c r="S22" s="43" t="e">
        <f>('ODA total and ex non-transfer'!S22*1000000)/SUMIFS(pop_in_poverty!$D:$D,pop_in_poverty!$A:$A,'ODA per poor person'!$B22,pop_in_poverty!$B:$B,'ODA per poor person'!S$9)</f>
        <v>#DIV/0!</v>
      </c>
      <c r="T22" s="43" t="e">
        <f>('ODA total and ex non-transfer'!T22*1000000)/SUMIFS(pop_in_poverty!$D:$D,pop_in_poverty!$A:$A,'ODA per poor person'!$B22,pop_in_poverty!$B:$B,'ODA per poor person'!T$9)</f>
        <v>#DIV/0!</v>
      </c>
      <c r="U22" s="43" t="e">
        <f>('ODA total and ex non-transfer'!U22*1000000)/SUMIFS(pop_in_poverty!$D:$D,pop_in_poverty!$A:$A,'ODA per poor person'!$B22,pop_in_poverty!$B:$B,'ODA per poor person'!U$9)</f>
        <v>#DIV/0!</v>
      </c>
    </row>
    <row r="23" spans="1:21" hidden="1" x14ac:dyDescent="0.2">
      <c r="A23" s="22" t="s">
        <v>36</v>
      </c>
      <c r="B23" s="9" t="s">
        <v>433</v>
      </c>
      <c r="C23" s="10" t="s">
        <v>982</v>
      </c>
      <c r="D23" s="10"/>
      <c r="E23" s="3"/>
      <c r="F23" s="3"/>
      <c r="G23" s="43" t="e">
        <f>('ODA total and ex non-transfer'!G23*1000000)/SUMIFS(pop_in_poverty!$D:$D,pop_in_poverty!$A:$A,'ODA per poor person'!$B23,pop_in_poverty!$B:$B,'ODA per poor person'!G$9)</f>
        <v>#DIV/0!</v>
      </c>
      <c r="H23" s="43" t="e">
        <f>('ODA total and ex non-transfer'!H23*1000000)/SUMIFS(pop_in_poverty!$D:$D,pop_in_poverty!$A:$A,'ODA per poor person'!$B23,pop_in_poverty!$B:$B,'ODA per poor person'!H$9)</f>
        <v>#DIV/0!</v>
      </c>
      <c r="I23" s="43" t="e">
        <f>('ODA total and ex non-transfer'!I23*1000000)/SUMIFS(pop_in_poverty!$D:$D,pop_in_poverty!$A:$A,'ODA per poor person'!$B23,pop_in_poverty!$B:$B,'ODA per poor person'!I$9)</f>
        <v>#DIV/0!</v>
      </c>
      <c r="J23" s="43" t="e">
        <f>('ODA total and ex non-transfer'!J23*1000000)/SUMIFS(pop_in_poverty!$D:$D,pop_in_poverty!$A:$A,'ODA per poor person'!$B23,pop_in_poverty!$B:$B,'ODA per poor person'!J$9)</f>
        <v>#DIV/0!</v>
      </c>
      <c r="K23" s="43" t="e">
        <f>('ODA total and ex non-transfer'!K23*1000000)/SUMIFS(pop_in_poverty!$D:$D,pop_in_poverty!$A:$A,'ODA per poor person'!$B23,pop_in_poverty!$B:$B,'ODA per poor person'!K$9)</f>
        <v>#DIV/0!</v>
      </c>
      <c r="L23" s="43" t="e">
        <f>('ODA total and ex non-transfer'!L23*1000000)/SUMIFS(pop_in_poverty!$D:$D,pop_in_poverty!$A:$A,'ODA per poor person'!$B23,pop_in_poverty!$B:$B,'ODA per poor person'!L$9)</f>
        <v>#DIV/0!</v>
      </c>
      <c r="M23" s="43" t="e">
        <f>('ODA total and ex non-transfer'!M23*1000000)/SUMIFS(pop_in_poverty!$D:$D,pop_in_poverty!$A:$A,'ODA per poor person'!$B23,pop_in_poverty!$B:$B,'ODA per poor person'!M$9)</f>
        <v>#DIV/0!</v>
      </c>
      <c r="N23" s="43" t="e">
        <f>('ODA total and ex non-transfer'!N23*1000000)/SUMIFS(pop_in_poverty!$D:$D,pop_in_poverty!$A:$A,'ODA per poor person'!$B23,pop_in_poverty!$B:$B,'ODA per poor person'!N$9)</f>
        <v>#DIV/0!</v>
      </c>
      <c r="O23" s="43" t="e">
        <f>('ODA total and ex non-transfer'!O23*1000000)/SUMIFS(pop_in_poverty!$D:$D,pop_in_poverty!$A:$A,'ODA per poor person'!$B23,pop_in_poverty!$B:$B,'ODA per poor person'!O$9)</f>
        <v>#DIV/0!</v>
      </c>
      <c r="P23" s="43" t="e">
        <f>('ODA total and ex non-transfer'!P23*1000000)/SUMIFS(pop_in_poverty!$D:$D,pop_in_poverty!$A:$A,'ODA per poor person'!$B23,pop_in_poverty!$B:$B,'ODA per poor person'!P$9)</f>
        <v>#DIV/0!</v>
      </c>
      <c r="Q23" s="43" t="e">
        <f>('ODA total and ex non-transfer'!Q23*1000000)/SUMIFS(pop_in_poverty!$D:$D,pop_in_poverty!$A:$A,'ODA per poor person'!$B23,pop_in_poverty!$B:$B,'ODA per poor person'!Q$9)</f>
        <v>#DIV/0!</v>
      </c>
      <c r="R23" s="43" t="e">
        <f>('ODA total and ex non-transfer'!R23*1000000)/SUMIFS(pop_in_poverty!$D:$D,pop_in_poverty!$A:$A,'ODA per poor person'!$B23,pop_in_poverty!$B:$B,'ODA per poor person'!R$9)</f>
        <v>#DIV/0!</v>
      </c>
      <c r="S23" s="43" t="e">
        <f>('ODA total and ex non-transfer'!S23*1000000)/SUMIFS(pop_in_poverty!$D:$D,pop_in_poverty!$A:$A,'ODA per poor person'!$B23,pop_in_poverty!$B:$B,'ODA per poor person'!S$9)</f>
        <v>#DIV/0!</v>
      </c>
      <c r="T23" s="43" t="e">
        <f>('ODA total and ex non-transfer'!T23*1000000)/SUMIFS(pop_in_poverty!$D:$D,pop_in_poverty!$A:$A,'ODA per poor person'!$B23,pop_in_poverty!$B:$B,'ODA per poor person'!T$9)</f>
        <v>#DIV/0!</v>
      </c>
      <c r="U23" s="43" t="e">
        <f>('ODA total and ex non-transfer'!U23*1000000)/SUMIFS(pop_in_poverty!$D:$D,pop_in_poverty!$A:$A,'ODA per poor person'!$B23,pop_in_poverty!$B:$B,'ODA per poor person'!U$9)</f>
        <v>#DIV/0!</v>
      </c>
    </row>
    <row r="24" spans="1:21" hidden="1" x14ac:dyDescent="0.2">
      <c r="A24" s="21" t="s">
        <v>37</v>
      </c>
      <c r="B24" s="9" t="s">
        <v>637</v>
      </c>
      <c r="C24" s="9" t="s">
        <v>981</v>
      </c>
      <c r="D24" s="9"/>
      <c r="E24" s="2"/>
      <c r="F24" s="2"/>
      <c r="G24" s="43">
        <f>('ODA total and ex non-transfer'!G24*1000000)/SUMIFS(pop_in_poverty!$D:$D,pop_in_poverty!$A:$A,'ODA per poor person'!$B24,pop_in_poverty!$B:$B,'ODA per poor person'!G$9)</f>
        <v>8761.5957352114438</v>
      </c>
      <c r="H24" s="43">
        <f>('ODA total and ex non-transfer'!H24*1000000)/SUMIFS(pop_in_poverty!$D:$D,pop_in_poverty!$A:$A,'ODA per poor person'!$B24,pop_in_poverty!$B:$B,'ODA per poor person'!H$9)</f>
        <v>9053.8802729609779</v>
      </c>
      <c r="I24" s="43">
        <f>('ODA total and ex non-transfer'!I24*1000000)/SUMIFS(pop_in_poverty!$D:$D,pop_in_poverty!$A:$A,'ODA per poor person'!$B24,pop_in_poverty!$B:$B,'ODA per poor person'!I$9)</f>
        <v>6942.307567398092</v>
      </c>
      <c r="J24" s="43">
        <f>('ODA total and ex non-transfer'!J24*1000000)/SUMIFS(pop_in_poverty!$D:$D,pop_in_poverty!$A:$A,'ODA per poor person'!$B24,pop_in_poverty!$B:$B,'ODA per poor person'!J$9)</f>
        <v>8741.3598131563012</v>
      </c>
      <c r="K24" s="43">
        <f>('ODA total and ex non-transfer'!K24*1000000)/SUMIFS(pop_in_poverty!$D:$D,pop_in_poverty!$A:$A,'ODA per poor person'!$B24,pop_in_poverty!$B:$B,'ODA per poor person'!K$9)</f>
        <v>9473.4753224690976</v>
      </c>
      <c r="L24" s="43">
        <f>('ODA total and ex non-transfer'!L24*1000000)/SUMIFS(pop_in_poverty!$D:$D,pop_in_poverty!$A:$A,'ODA per poor person'!$B24,pop_in_poverty!$B:$B,'ODA per poor person'!L$9)</f>
        <v>11353.523594618699</v>
      </c>
      <c r="M24" s="43">
        <f>('ODA total and ex non-transfer'!M24*1000000)/SUMIFS(pop_in_poverty!$D:$D,pop_in_poverty!$A:$A,'ODA per poor person'!$B24,pop_in_poverty!$B:$B,'ODA per poor person'!M$9)</f>
        <v>13816.426839691092</v>
      </c>
      <c r="N24" s="43">
        <f>('ODA total and ex non-transfer'!N24*1000000)/SUMIFS(pop_in_poverty!$D:$D,pop_in_poverty!$A:$A,'ODA per poor person'!$B24,pop_in_poverty!$B:$B,'ODA per poor person'!N$9)</f>
        <v>1617.7646784423514</v>
      </c>
      <c r="O24" s="43">
        <f>('ODA total and ex non-transfer'!O24*1000000)/SUMIFS(pop_in_poverty!$D:$D,pop_in_poverty!$A:$A,'ODA per poor person'!$B24,pop_in_poverty!$B:$B,'ODA per poor person'!O$9)</f>
        <v>787.90215643490853</v>
      </c>
      <c r="P24" s="43">
        <f>('ODA total and ex non-transfer'!P24*1000000)/SUMIFS(pop_in_poverty!$D:$D,pop_in_poverty!$A:$A,'ODA per poor person'!$B24,pop_in_poverty!$B:$B,'ODA per poor person'!P$9)</f>
        <v>940.34653963559992</v>
      </c>
      <c r="Q24" s="43">
        <f>('ODA total and ex non-transfer'!Q24*1000000)/SUMIFS(pop_in_poverty!$D:$D,pop_in_poverty!$A:$A,'ODA per poor person'!$B24,pop_in_poverty!$B:$B,'ODA per poor person'!Q$9)</f>
        <v>1199.2255465382457</v>
      </c>
      <c r="R24" s="43">
        <f>('ODA total and ex non-transfer'!R24*1000000)/SUMIFS(pop_in_poverty!$D:$D,pop_in_poverty!$A:$A,'ODA per poor person'!$B24,pop_in_poverty!$B:$B,'ODA per poor person'!R$9)</f>
        <v>1798.5352914248945</v>
      </c>
      <c r="S24" s="43">
        <f>('ODA total and ex non-transfer'!S24*1000000)/SUMIFS(pop_in_poverty!$D:$D,pop_in_poverty!$A:$A,'ODA per poor person'!$B24,pop_in_poverty!$B:$B,'ODA per poor person'!S$9)</f>
        <v>2049.6402698243692</v>
      </c>
      <c r="T24" s="43">
        <f>('ODA total and ex non-transfer'!T24*1000000)/SUMIFS(pop_in_poverty!$D:$D,pop_in_poverty!$A:$A,'ODA per poor person'!$B24,pop_in_poverty!$B:$B,'ODA per poor person'!T$9)</f>
        <v>2281.9784589691203</v>
      </c>
      <c r="U24" s="43">
        <f>('ODA total and ex non-transfer'!U24*1000000)/SUMIFS(pop_in_poverty!$D:$D,pop_in_poverty!$A:$A,'ODA per poor person'!$B24,pop_in_poverty!$B:$B,'ODA per poor person'!U$9)</f>
        <v>1921.1530232217976</v>
      </c>
    </row>
    <row r="25" spans="1:21" hidden="1" x14ac:dyDescent="0.2">
      <c r="A25" s="22" t="s">
        <v>37</v>
      </c>
      <c r="B25" s="9" t="s">
        <v>637</v>
      </c>
      <c r="C25" s="10" t="s">
        <v>982</v>
      </c>
      <c r="D25" s="10"/>
      <c r="E25" s="3"/>
      <c r="F25" s="3"/>
      <c r="G25" s="43">
        <f>('ODA total and ex non-transfer'!G25*1000000)/SUMIFS(pop_in_poverty!$D:$D,pop_in_poverty!$A:$A,'ODA per poor person'!$B25,pop_in_poverty!$B:$B,'ODA per poor person'!G$9)</f>
        <v>8761.5957352114438</v>
      </c>
      <c r="H25" s="43">
        <f>('ODA total and ex non-transfer'!H25*1000000)/SUMIFS(pop_in_poverty!$D:$D,pop_in_poverty!$A:$A,'ODA per poor person'!$B25,pop_in_poverty!$B:$B,'ODA per poor person'!H$9)</f>
        <v>9053.8802729609779</v>
      </c>
      <c r="I25" s="43">
        <f>('ODA total and ex non-transfer'!I25*1000000)/SUMIFS(pop_in_poverty!$D:$D,pop_in_poverty!$A:$A,'ODA per poor person'!$B25,pop_in_poverty!$B:$B,'ODA per poor person'!I$9)</f>
        <v>6942.307567398092</v>
      </c>
      <c r="J25" s="43">
        <f>('ODA total and ex non-transfer'!J25*1000000)/SUMIFS(pop_in_poverty!$D:$D,pop_in_poverty!$A:$A,'ODA per poor person'!$B25,pop_in_poverty!$B:$B,'ODA per poor person'!J$9)</f>
        <v>8741.3598131563012</v>
      </c>
      <c r="K25" s="43">
        <f>('ODA total and ex non-transfer'!K25*1000000)/SUMIFS(pop_in_poverty!$D:$D,pop_in_poverty!$A:$A,'ODA per poor person'!$B25,pop_in_poverty!$B:$B,'ODA per poor person'!K$9)</f>
        <v>9126.3201110473565</v>
      </c>
      <c r="L25" s="43">
        <f>('ODA total and ex non-transfer'!L25*1000000)/SUMIFS(pop_in_poverty!$D:$D,pop_in_poverty!$A:$A,'ODA per poor person'!$B25,pop_in_poverty!$B:$B,'ODA per poor person'!L$9)</f>
        <v>10834.579881847736</v>
      </c>
      <c r="M25" s="43">
        <f>('ODA total and ex non-transfer'!M25*1000000)/SUMIFS(pop_in_poverty!$D:$D,pop_in_poverty!$A:$A,'ODA per poor person'!$B25,pop_in_poverty!$B:$B,'ODA per poor person'!M$9)</f>
        <v>12400.056571158808</v>
      </c>
      <c r="N25" s="43">
        <f>('ODA total and ex non-transfer'!N25*1000000)/SUMIFS(pop_in_poverty!$D:$D,pop_in_poverty!$A:$A,'ODA per poor person'!$B25,pop_in_poverty!$B:$B,'ODA per poor person'!N$9)</f>
        <v>1538.0614455139757</v>
      </c>
      <c r="O25" s="43">
        <f>('ODA total and ex non-transfer'!O25*1000000)/SUMIFS(pop_in_poverty!$D:$D,pop_in_poverty!$A:$A,'ODA per poor person'!$B25,pop_in_poverty!$B:$B,'ODA per poor person'!O$9)</f>
        <v>747.22221739400811</v>
      </c>
      <c r="P25" s="43">
        <f>('ODA total and ex non-transfer'!P25*1000000)/SUMIFS(pop_in_poverty!$D:$D,pop_in_poverty!$A:$A,'ODA per poor person'!$B25,pop_in_poverty!$B:$B,'ODA per poor person'!P$9)</f>
        <v>896.94661875379973</v>
      </c>
      <c r="Q25" s="43">
        <f>('ODA total and ex non-transfer'!Q25*1000000)/SUMIFS(pop_in_poverty!$D:$D,pop_in_poverty!$A:$A,'ODA per poor person'!$B25,pop_in_poverty!$B:$B,'ODA per poor person'!Q$9)</f>
        <v>1120.9022253207881</v>
      </c>
      <c r="R25" s="43">
        <f>('ODA total and ex non-transfer'!R25*1000000)/SUMIFS(pop_in_poverty!$D:$D,pop_in_poverty!$A:$A,'ODA per poor person'!$B25,pop_in_poverty!$B:$B,'ODA per poor person'!R$9)</f>
        <v>1698.325422939042</v>
      </c>
      <c r="S25" s="43">
        <f>('ODA total and ex non-transfer'!S25*1000000)/SUMIFS(pop_in_poverty!$D:$D,pop_in_poverty!$A:$A,'ODA per poor person'!$B25,pop_in_poverty!$B:$B,'ODA per poor person'!S$9)</f>
        <v>1961.4416149244141</v>
      </c>
      <c r="T25" s="43">
        <f>('ODA total and ex non-transfer'!T25*1000000)/SUMIFS(pop_in_poverty!$D:$D,pop_in_poverty!$A:$A,'ODA per poor person'!$B25,pop_in_poverty!$B:$B,'ODA per poor person'!T$9)</f>
        <v>2190.382543645178</v>
      </c>
      <c r="U25" s="43">
        <f>('ODA total and ex non-transfer'!U25*1000000)/SUMIFS(pop_in_poverty!$D:$D,pop_in_poverty!$A:$A,'ODA per poor person'!$B25,pop_in_poverty!$B:$B,'ODA per poor person'!U$9)</f>
        <v>1838.5701270671125</v>
      </c>
    </row>
    <row r="26" spans="1:21" hidden="1" x14ac:dyDescent="0.2">
      <c r="A26" s="21" t="s">
        <v>38</v>
      </c>
      <c r="B26" s="9" t="s">
        <v>502</v>
      </c>
      <c r="C26" s="9" t="s">
        <v>981</v>
      </c>
      <c r="D26" s="9"/>
      <c r="E26" s="2"/>
      <c r="F26" s="2"/>
      <c r="G26" s="43" t="e">
        <f>('ODA total and ex non-transfer'!G26*1000000)/SUMIFS(pop_in_poverty!$D:$D,pop_in_poverty!$A:$A,'ODA per poor person'!$B26,pop_in_poverty!$B:$B,'ODA per poor person'!G$9)</f>
        <v>#DIV/0!</v>
      </c>
      <c r="H26" s="43" t="e">
        <f>('ODA total and ex non-transfer'!H26*1000000)/SUMIFS(pop_in_poverty!$D:$D,pop_in_poverty!$A:$A,'ODA per poor person'!$B26,pop_in_poverty!$B:$B,'ODA per poor person'!H$9)</f>
        <v>#DIV/0!</v>
      </c>
      <c r="I26" s="43" t="e">
        <f>('ODA total and ex non-transfer'!I26*1000000)/SUMIFS(pop_in_poverty!$D:$D,pop_in_poverty!$A:$A,'ODA per poor person'!$B26,pop_in_poverty!$B:$B,'ODA per poor person'!I$9)</f>
        <v>#DIV/0!</v>
      </c>
      <c r="J26" s="43" t="e">
        <f>('ODA total and ex non-transfer'!J26*1000000)/SUMIFS(pop_in_poverty!$D:$D,pop_in_poverty!$A:$A,'ODA per poor person'!$B26,pop_in_poverty!$B:$B,'ODA per poor person'!J$9)</f>
        <v>#DIV/0!</v>
      </c>
      <c r="K26" s="43" t="e">
        <f>('ODA total and ex non-transfer'!K26*1000000)/SUMIFS(pop_in_poverty!$D:$D,pop_in_poverty!$A:$A,'ODA per poor person'!$B26,pop_in_poverty!$B:$B,'ODA per poor person'!K$9)</f>
        <v>#DIV/0!</v>
      </c>
      <c r="L26" s="43" t="e">
        <f>('ODA total and ex non-transfer'!L26*1000000)/SUMIFS(pop_in_poverty!$D:$D,pop_in_poverty!$A:$A,'ODA per poor person'!$B26,pop_in_poverty!$B:$B,'ODA per poor person'!L$9)</f>
        <v>#DIV/0!</v>
      </c>
      <c r="M26" s="43" t="e">
        <f>('ODA total and ex non-transfer'!M26*1000000)/SUMIFS(pop_in_poverty!$D:$D,pop_in_poverty!$A:$A,'ODA per poor person'!$B26,pop_in_poverty!$B:$B,'ODA per poor person'!M$9)</f>
        <v>#DIV/0!</v>
      </c>
      <c r="N26" s="43" t="e">
        <f>('ODA total and ex non-transfer'!N26*1000000)/SUMIFS(pop_in_poverty!$D:$D,pop_in_poverty!$A:$A,'ODA per poor person'!$B26,pop_in_poverty!$B:$B,'ODA per poor person'!N$9)</f>
        <v>#DIV/0!</v>
      </c>
      <c r="O26" s="43" t="e">
        <f>('ODA total and ex non-transfer'!O26*1000000)/SUMIFS(pop_in_poverty!$D:$D,pop_in_poverty!$A:$A,'ODA per poor person'!$B26,pop_in_poverty!$B:$B,'ODA per poor person'!O$9)</f>
        <v>#DIV/0!</v>
      </c>
      <c r="P26" s="43" t="e">
        <f>('ODA total and ex non-transfer'!P26*1000000)/SUMIFS(pop_in_poverty!$D:$D,pop_in_poverty!$A:$A,'ODA per poor person'!$B26,pop_in_poverty!$B:$B,'ODA per poor person'!P$9)</f>
        <v>#DIV/0!</v>
      </c>
      <c r="Q26" s="43" t="e">
        <f>('ODA total and ex non-transfer'!Q26*1000000)/SUMIFS(pop_in_poverty!$D:$D,pop_in_poverty!$A:$A,'ODA per poor person'!$B26,pop_in_poverty!$B:$B,'ODA per poor person'!Q$9)</f>
        <v>#DIV/0!</v>
      </c>
      <c r="R26" s="43" t="e">
        <f>('ODA total and ex non-transfer'!R26*1000000)/SUMIFS(pop_in_poverty!$D:$D,pop_in_poverty!$A:$A,'ODA per poor person'!$B26,pop_in_poverty!$B:$B,'ODA per poor person'!R$9)</f>
        <v>#DIV/0!</v>
      </c>
      <c r="S26" s="43" t="e">
        <f>('ODA total and ex non-transfer'!S26*1000000)/SUMIFS(pop_in_poverty!$D:$D,pop_in_poverty!$A:$A,'ODA per poor person'!$B26,pop_in_poverty!$B:$B,'ODA per poor person'!S$9)</f>
        <v>#DIV/0!</v>
      </c>
      <c r="T26" s="43" t="e">
        <f>('ODA total and ex non-transfer'!T26*1000000)/SUMIFS(pop_in_poverty!$D:$D,pop_in_poverty!$A:$A,'ODA per poor person'!$B26,pop_in_poverty!$B:$B,'ODA per poor person'!T$9)</f>
        <v>#DIV/0!</v>
      </c>
      <c r="U26" s="43" t="e">
        <f>('ODA total and ex non-transfer'!U26*1000000)/SUMIFS(pop_in_poverty!$D:$D,pop_in_poverty!$A:$A,'ODA per poor person'!$B26,pop_in_poverty!$B:$B,'ODA per poor person'!U$9)</f>
        <v>#DIV/0!</v>
      </c>
    </row>
    <row r="27" spans="1:21" hidden="1" x14ac:dyDescent="0.2">
      <c r="A27" s="22" t="s">
        <v>38</v>
      </c>
      <c r="B27" s="9" t="s">
        <v>502</v>
      </c>
      <c r="C27" s="10" t="s">
        <v>982</v>
      </c>
      <c r="D27" s="10"/>
      <c r="E27" s="3"/>
      <c r="F27" s="3"/>
      <c r="G27" s="43" t="e">
        <f>('ODA total and ex non-transfer'!G27*1000000)/SUMIFS(pop_in_poverty!$D:$D,pop_in_poverty!$A:$A,'ODA per poor person'!$B27,pop_in_poverty!$B:$B,'ODA per poor person'!G$9)</f>
        <v>#DIV/0!</v>
      </c>
      <c r="H27" s="43" t="e">
        <f>('ODA total and ex non-transfer'!H27*1000000)/SUMIFS(pop_in_poverty!$D:$D,pop_in_poverty!$A:$A,'ODA per poor person'!$B27,pop_in_poverty!$B:$B,'ODA per poor person'!H$9)</f>
        <v>#DIV/0!</v>
      </c>
      <c r="I27" s="43" t="e">
        <f>('ODA total and ex non-transfer'!I27*1000000)/SUMIFS(pop_in_poverty!$D:$D,pop_in_poverty!$A:$A,'ODA per poor person'!$B27,pop_in_poverty!$B:$B,'ODA per poor person'!I$9)</f>
        <v>#DIV/0!</v>
      </c>
      <c r="J27" s="43" t="e">
        <f>('ODA total and ex non-transfer'!J27*1000000)/SUMIFS(pop_in_poverty!$D:$D,pop_in_poverty!$A:$A,'ODA per poor person'!$B27,pop_in_poverty!$B:$B,'ODA per poor person'!J$9)</f>
        <v>#DIV/0!</v>
      </c>
      <c r="K27" s="43" t="e">
        <f>('ODA total and ex non-transfer'!K27*1000000)/SUMIFS(pop_in_poverty!$D:$D,pop_in_poverty!$A:$A,'ODA per poor person'!$B27,pop_in_poverty!$B:$B,'ODA per poor person'!K$9)</f>
        <v>#DIV/0!</v>
      </c>
      <c r="L27" s="43" t="e">
        <f>('ODA total and ex non-transfer'!L27*1000000)/SUMIFS(pop_in_poverty!$D:$D,pop_in_poverty!$A:$A,'ODA per poor person'!$B27,pop_in_poverty!$B:$B,'ODA per poor person'!L$9)</f>
        <v>#DIV/0!</v>
      </c>
      <c r="M27" s="43" t="e">
        <f>('ODA total and ex non-transfer'!M27*1000000)/SUMIFS(pop_in_poverty!$D:$D,pop_in_poverty!$A:$A,'ODA per poor person'!$B27,pop_in_poverty!$B:$B,'ODA per poor person'!M$9)</f>
        <v>#DIV/0!</v>
      </c>
      <c r="N27" s="43" t="e">
        <f>('ODA total and ex non-transfer'!N27*1000000)/SUMIFS(pop_in_poverty!$D:$D,pop_in_poverty!$A:$A,'ODA per poor person'!$B27,pop_in_poverty!$B:$B,'ODA per poor person'!N$9)</f>
        <v>#DIV/0!</v>
      </c>
      <c r="O27" s="43" t="e">
        <f>('ODA total and ex non-transfer'!O27*1000000)/SUMIFS(pop_in_poverty!$D:$D,pop_in_poverty!$A:$A,'ODA per poor person'!$B27,pop_in_poverty!$B:$B,'ODA per poor person'!O$9)</f>
        <v>#DIV/0!</v>
      </c>
      <c r="P27" s="43" t="e">
        <f>('ODA total and ex non-transfer'!P27*1000000)/SUMIFS(pop_in_poverty!$D:$D,pop_in_poverty!$A:$A,'ODA per poor person'!$B27,pop_in_poverty!$B:$B,'ODA per poor person'!P$9)</f>
        <v>#DIV/0!</v>
      </c>
      <c r="Q27" s="43" t="e">
        <f>('ODA total and ex non-transfer'!Q27*1000000)/SUMIFS(pop_in_poverty!$D:$D,pop_in_poverty!$A:$A,'ODA per poor person'!$B27,pop_in_poverty!$B:$B,'ODA per poor person'!Q$9)</f>
        <v>#DIV/0!</v>
      </c>
      <c r="R27" s="43" t="e">
        <f>('ODA total and ex non-transfer'!R27*1000000)/SUMIFS(pop_in_poverty!$D:$D,pop_in_poverty!$A:$A,'ODA per poor person'!$B27,pop_in_poverty!$B:$B,'ODA per poor person'!R$9)</f>
        <v>#DIV/0!</v>
      </c>
      <c r="S27" s="43" t="e">
        <f>('ODA total and ex non-transfer'!S27*1000000)/SUMIFS(pop_in_poverty!$D:$D,pop_in_poverty!$A:$A,'ODA per poor person'!$B27,pop_in_poverty!$B:$B,'ODA per poor person'!S$9)</f>
        <v>#DIV/0!</v>
      </c>
      <c r="T27" s="43" t="e">
        <f>('ODA total and ex non-transfer'!T27*1000000)/SUMIFS(pop_in_poverty!$D:$D,pop_in_poverty!$A:$A,'ODA per poor person'!$B27,pop_in_poverty!$B:$B,'ODA per poor person'!T$9)</f>
        <v>#DIV/0!</v>
      </c>
      <c r="U27" s="43" t="e">
        <f>('ODA total and ex non-transfer'!U27*1000000)/SUMIFS(pop_in_poverty!$D:$D,pop_in_poverty!$A:$A,'ODA per poor person'!$B27,pop_in_poverty!$B:$B,'ODA per poor person'!U$9)</f>
        <v>#DIV/0!</v>
      </c>
    </row>
    <row r="28" spans="1:21" hidden="1" x14ac:dyDescent="0.2">
      <c r="A28" s="21" t="s">
        <v>39</v>
      </c>
      <c r="B28" s="9" t="s">
        <v>588</v>
      </c>
      <c r="C28" s="9" t="s">
        <v>981</v>
      </c>
      <c r="D28" s="9"/>
      <c r="E28" s="2"/>
      <c r="F28" s="2"/>
      <c r="G28" s="43">
        <f>('ODA total and ex non-transfer'!G28*1000000)/SUMIFS(pop_in_poverty!$D:$D,pop_in_poverty!$A:$A,'ODA per poor person'!$B28,pop_in_poverty!$B:$B,'ODA per poor person'!G$9)</f>
        <v>0</v>
      </c>
      <c r="H28" s="43">
        <f>('ODA total and ex non-transfer'!H28*1000000)/SUMIFS(pop_in_poverty!$D:$D,pop_in_poverty!$A:$A,'ODA per poor person'!$B28,pop_in_poverty!$B:$B,'ODA per poor person'!H$9)</f>
        <v>0</v>
      </c>
      <c r="I28" s="43">
        <f>('ODA total and ex non-transfer'!I28*1000000)/SUMIFS(pop_in_poverty!$D:$D,pop_in_poverty!$A:$A,'ODA per poor person'!$B28,pop_in_poverty!$B:$B,'ODA per poor person'!I$9)</f>
        <v>0</v>
      </c>
      <c r="J28" s="43">
        <f>('ODA total and ex non-transfer'!J28*1000000)/SUMIFS(pop_in_poverty!$D:$D,pop_in_poverty!$A:$A,'ODA per poor person'!$B28,pop_in_poverty!$B:$B,'ODA per poor person'!J$9)</f>
        <v>0</v>
      </c>
      <c r="K28" s="43">
        <f>('ODA total and ex non-transfer'!K28*1000000)/SUMIFS(pop_in_poverty!$D:$D,pop_in_poverty!$A:$A,'ODA per poor person'!$B28,pop_in_poverty!$B:$B,'ODA per poor person'!K$9)</f>
        <v>0</v>
      </c>
      <c r="L28" s="43">
        <f>('ODA total and ex non-transfer'!L28*1000000)/SUMIFS(pop_in_poverty!$D:$D,pop_in_poverty!$A:$A,'ODA per poor person'!$B28,pop_in_poverty!$B:$B,'ODA per poor person'!L$9)</f>
        <v>0</v>
      </c>
      <c r="M28" s="43">
        <f>('ODA total and ex non-transfer'!M28*1000000)/SUMIFS(pop_in_poverty!$D:$D,pop_in_poverty!$A:$A,'ODA per poor person'!$B28,pop_in_poverty!$B:$B,'ODA per poor person'!M$9)</f>
        <v>0</v>
      </c>
      <c r="N28" s="43">
        <f>('ODA total and ex non-transfer'!N28*1000000)/SUMIFS(pop_in_poverty!$D:$D,pop_in_poverty!$A:$A,'ODA per poor person'!$B28,pop_in_poverty!$B:$B,'ODA per poor person'!N$9)</f>
        <v>17489.816461098766</v>
      </c>
      <c r="O28" s="43">
        <f>('ODA total and ex non-transfer'!O28*1000000)/SUMIFS(pop_in_poverty!$D:$D,pop_in_poverty!$A:$A,'ODA per poor person'!$B28,pop_in_poverty!$B:$B,'ODA per poor person'!O$9)</f>
        <v>11592.939498787298</v>
      </c>
      <c r="P28" s="43">
        <f>('ODA total and ex non-transfer'!P28*1000000)/SUMIFS(pop_in_poverty!$D:$D,pop_in_poverty!$A:$A,'ODA per poor person'!$B28,pop_in_poverty!$B:$B,'ODA per poor person'!P$9)</f>
        <v>18514.991712372317</v>
      </c>
      <c r="Q28" s="43">
        <f>('ODA total and ex non-transfer'!Q28*1000000)/SUMIFS(pop_in_poverty!$D:$D,pop_in_poverty!$A:$A,'ODA per poor person'!$B28,pop_in_poverty!$B:$B,'ODA per poor person'!Q$9)</f>
        <v>56061.090491094794</v>
      </c>
      <c r="R28" s="43">
        <f>('ODA total and ex non-transfer'!R28*1000000)/SUMIFS(pop_in_poverty!$D:$D,pop_in_poverty!$A:$A,'ODA per poor person'!$B28,pop_in_poverty!$B:$B,'ODA per poor person'!R$9)</f>
        <v>92852.840096264699</v>
      </c>
      <c r="S28" s="43">
        <f>('ODA total and ex non-transfer'!S28*1000000)/SUMIFS(pop_in_poverty!$D:$D,pop_in_poverty!$A:$A,'ODA per poor person'!$B28,pop_in_poverty!$B:$B,'ODA per poor person'!S$9)</f>
        <v>93419.914694198727</v>
      </c>
      <c r="T28" s="43">
        <f>('ODA total and ex non-transfer'!T28*1000000)/SUMIFS(pop_in_poverty!$D:$D,pop_in_poverty!$A:$A,'ODA per poor person'!$B28,pop_in_poverty!$B:$B,'ODA per poor person'!T$9)</f>
        <v>82901.065560333984</v>
      </c>
      <c r="U28" s="43">
        <f>('ODA total and ex non-transfer'!U28*1000000)/SUMIFS(pop_in_poverty!$D:$D,pop_in_poverty!$A:$A,'ODA per poor person'!$B28,pop_in_poverty!$B:$B,'ODA per poor person'!U$9)</f>
        <v>70703.889815980758</v>
      </c>
    </row>
    <row r="29" spans="1:21" hidden="1" x14ac:dyDescent="0.2">
      <c r="A29" s="22" t="s">
        <v>39</v>
      </c>
      <c r="B29" s="9" t="s">
        <v>588</v>
      </c>
      <c r="C29" s="10" t="s">
        <v>982</v>
      </c>
      <c r="D29" s="10"/>
      <c r="E29" s="3"/>
      <c r="F29" s="3"/>
      <c r="G29" s="43">
        <f>('ODA total and ex non-transfer'!G29*1000000)/SUMIFS(pop_in_poverty!$D:$D,pop_in_poverty!$A:$A,'ODA per poor person'!$B29,pop_in_poverty!$B:$B,'ODA per poor person'!G$9)</f>
        <v>0</v>
      </c>
      <c r="H29" s="43">
        <f>('ODA total and ex non-transfer'!H29*1000000)/SUMIFS(pop_in_poverty!$D:$D,pop_in_poverty!$A:$A,'ODA per poor person'!$B29,pop_in_poverty!$B:$B,'ODA per poor person'!H$9)</f>
        <v>0</v>
      </c>
      <c r="I29" s="43">
        <f>('ODA total and ex non-transfer'!I29*1000000)/SUMIFS(pop_in_poverty!$D:$D,pop_in_poverty!$A:$A,'ODA per poor person'!$B29,pop_in_poverty!$B:$B,'ODA per poor person'!I$9)</f>
        <v>0</v>
      </c>
      <c r="J29" s="43">
        <f>('ODA total and ex non-transfer'!J29*1000000)/SUMIFS(pop_in_poverty!$D:$D,pop_in_poverty!$A:$A,'ODA per poor person'!$B29,pop_in_poverty!$B:$B,'ODA per poor person'!J$9)</f>
        <v>0</v>
      </c>
      <c r="K29" s="43">
        <f>('ODA total and ex non-transfer'!K29*1000000)/SUMIFS(pop_in_poverty!$D:$D,pop_in_poverty!$A:$A,'ODA per poor person'!$B29,pop_in_poverty!$B:$B,'ODA per poor person'!K$9)</f>
        <v>0</v>
      </c>
      <c r="L29" s="43">
        <f>('ODA total and ex non-transfer'!L29*1000000)/SUMIFS(pop_in_poverty!$D:$D,pop_in_poverty!$A:$A,'ODA per poor person'!$B29,pop_in_poverty!$B:$B,'ODA per poor person'!L$9)</f>
        <v>0</v>
      </c>
      <c r="M29" s="43">
        <f>('ODA total and ex non-transfer'!M29*1000000)/SUMIFS(pop_in_poverty!$D:$D,pop_in_poverty!$A:$A,'ODA per poor person'!$B29,pop_in_poverty!$B:$B,'ODA per poor person'!M$9)</f>
        <v>0</v>
      </c>
      <c r="N29" s="43">
        <f>('ODA total and ex non-transfer'!N29*1000000)/SUMIFS(pop_in_poverty!$D:$D,pop_in_poverty!$A:$A,'ODA per poor person'!$B29,pop_in_poverty!$B:$B,'ODA per poor person'!N$9)</f>
        <v>17236.466967753397</v>
      </c>
      <c r="O29" s="43">
        <f>('ODA total and ex non-transfer'!O29*1000000)/SUMIFS(pop_in_poverty!$D:$D,pop_in_poverty!$A:$A,'ODA per poor person'!$B29,pop_in_poverty!$B:$B,'ODA per poor person'!O$9)</f>
        <v>11472.198673092447</v>
      </c>
      <c r="P29" s="43">
        <f>('ODA total and ex non-transfer'!P29*1000000)/SUMIFS(pop_in_poverty!$D:$D,pop_in_poverty!$A:$A,'ODA per poor person'!$B29,pop_in_poverty!$B:$B,'ODA per poor person'!P$9)</f>
        <v>18268.914963274587</v>
      </c>
      <c r="Q29" s="43">
        <f>('ODA total and ex non-transfer'!Q29*1000000)/SUMIFS(pop_in_poverty!$D:$D,pop_in_poverty!$A:$A,'ODA per poor person'!$B29,pop_in_poverty!$B:$B,'ODA per poor person'!Q$9)</f>
        <v>55137.784438395713</v>
      </c>
      <c r="R29" s="43">
        <f>('ODA total and ex non-transfer'!R29*1000000)/SUMIFS(pop_in_poverty!$D:$D,pop_in_poverty!$A:$A,'ODA per poor person'!$B29,pop_in_poverty!$B:$B,'ODA per poor person'!R$9)</f>
        <v>91273.495758927049</v>
      </c>
      <c r="S29" s="43">
        <f>('ODA total and ex non-transfer'!S29*1000000)/SUMIFS(pop_in_poverty!$D:$D,pop_in_poverty!$A:$A,'ODA per poor person'!$B29,pop_in_poverty!$B:$B,'ODA per poor person'!S$9)</f>
        <v>91524.566737135334</v>
      </c>
      <c r="T29" s="43">
        <f>('ODA total and ex non-transfer'!T29*1000000)/SUMIFS(pop_in_poverty!$D:$D,pop_in_poverty!$A:$A,'ODA per poor person'!$B29,pop_in_poverty!$B:$B,'ODA per poor person'!T$9)</f>
        <v>80268.991639352666</v>
      </c>
      <c r="U29" s="43">
        <f>('ODA total and ex non-transfer'!U29*1000000)/SUMIFS(pop_in_poverty!$D:$D,pop_in_poverty!$A:$A,'ODA per poor person'!$B29,pop_in_poverty!$B:$B,'ODA per poor person'!U$9)</f>
        <v>68883.084562917953</v>
      </c>
    </row>
    <row r="30" spans="1:21" hidden="1" x14ac:dyDescent="0.2">
      <c r="A30" s="21" t="s">
        <v>40</v>
      </c>
      <c r="B30" s="9" t="s">
        <v>656</v>
      </c>
      <c r="C30" s="9" t="s">
        <v>981</v>
      </c>
      <c r="D30" s="9"/>
      <c r="E30" s="2"/>
      <c r="F30" s="2"/>
      <c r="G30" s="43">
        <f>('ODA total and ex non-transfer'!G30*1000000)/SUMIFS(pop_in_poverty!$D:$D,pop_in_poverty!$A:$A,'ODA per poor person'!$B30,pop_in_poverty!$B:$B,'ODA per poor person'!G$9)</f>
        <v>775.45163104841174</v>
      </c>
      <c r="H30" s="43">
        <f>('ODA total and ex non-transfer'!H30*1000000)/SUMIFS(pop_in_poverty!$D:$D,pop_in_poverty!$A:$A,'ODA per poor person'!$B30,pop_in_poverty!$B:$B,'ODA per poor person'!H$9)</f>
        <v>0</v>
      </c>
      <c r="I30" s="43">
        <f>('ODA total and ex non-transfer'!I30*1000000)/SUMIFS(pop_in_poverty!$D:$D,pop_in_poverty!$A:$A,'ODA per poor person'!$B30,pop_in_poverty!$B:$B,'ODA per poor person'!I$9)</f>
        <v>0</v>
      </c>
      <c r="J30" s="43">
        <f>('ODA total and ex non-transfer'!J30*1000000)/SUMIFS(pop_in_poverty!$D:$D,pop_in_poverty!$A:$A,'ODA per poor person'!$B30,pop_in_poverty!$B:$B,'ODA per poor person'!J$9)</f>
        <v>0</v>
      </c>
      <c r="K30" s="43">
        <f>('ODA total and ex non-transfer'!K30*1000000)/SUMIFS(pop_in_poverty!$D:$D,pop_in_poverty!$A:$A,'ODA per poor person'!$B30,pop_in_poverty!$B:$B,'ODA per poor person'!K$9)</f>
        <v>0</v>
      </c>
      <c r="L30" s="43">
        <f>('ODA total and ex non-transfer'!L30*1000000)/SUMIFS(pop_in_poverty!$D:$D,pop_in_poverty!$A:$A,'ODA per poor person'!$B30,pop_in_poverty!$B:$B,'ODA per poor person'!L$9)</f>
        <v>0</v>
      </c>
      <c r="M30" s="43">
        <f>('ODA total and ex non-transfer'!M30*1000000)/SUMIFS(pop_in_poverty!$D:$D,pop_in_poverty!$A:$A,'ODA per poor person'!$B30,pop_in_poverty!$B:$B,'ODA per poor person'!M$9)</f>
        <v>0</v>
      </c>
      <c r="N30" s="43">
        <f>('ODA total and ex non-transfer'!N30*1000000)/SUMIFS(pop_in_poverty!$D:$D,pop_in_poverty!$A:$A,'ODA per poor person'!$B30,pop_in_poverty!$B:$B,'ODA per poor person'!N$9)</f>
        <v>0</v>
      </c>
      <c r="O30" s="43">
        <f>('ODA total and ex non-transfer'!O30*1000000)/SUMIFS(pop_in_poverty!$D:$D,pop_in_poverty!$A:$A,'ODA per poor person'!$B30,pop_in_poverty!$B:$B,'ODA per poor person'!O$9)</f>
        <v>0</v>
      </c>
      <c r="P30" s="43">
        <f>('ODA total and ex non-transfer'!P30*1000000)/SUMIFS(pop_in_poverty!$D:$D,pop_in_poverty!$A:$A,'ODA per poor person'!$B30,pop_in_poverty!$B:$B,'ODA per poor person'!P$9)</f>
        <v>0</v>
      </c>
      <c r="Q30" s="43">
        <f>('ODA total and ex non-transfer'!Q30*1000000)/SUMIFS(pop_in_poverty!$D:$D,pop_in_poverty!$A:$A,'ODA per poor person'!$B30,pop_in_poverty!$B:$B,'ODA per poor person'!Q$9)</f>
        <v>0</v>
      </c>
      <c r="R30" s="43" t="e">
        <f>('ODA total and ex non-transfer'!R30*1000000)/SUMIFS(pop_in_poverty!$D:$D,pop_in_poverty!$A:$A,'ODA per poor person'!$B30,pop_in_poverty!$B:$B,'ODA per poor person'!R$9)</f>
        <v>#DIV/0!</v>
      </c>
      <c r="S30" s="43" t="e">
        <f>('ODA total and ex non-transfer'!S30*1000000)/SUMIFS(pop_in_poverty!$D:$D,pop_in_poverty!$A:$A,'ODA per poor person'!$B30,pop_in_poverty!$B:$B,'ODA per poor person'!S$9)</f>
        <v>#DIV/0!</v>
      </c>
      <c r="T30" s="43" t="e">
        <f>('ODA total and ex non-transfer'!T30*1000000)/SUMIFS(pop_in_poverty!$D:$D,pop_in_poverty!$A:$A,'ODA per poor person'!$B30,pop_in_poverty!$B:$B,'ODA per poor person'!T$9)</f>
        <v>#DIV/0!</v>
      </c>
      <c r="U30" s="43" t="e">
        <f>('ODA total and ex non-transfer'!U30*1000000)/SUMIFS(pop_in_poverty!$D:$D,pop_in_poverty!$A:$A,'ODA per poor person'!$B30,pop_in_poverty!$B:$B,'ODA per poor person'!U$9)</f>
        <v>#DIV/0!</v>
      </c>
    </row>
    <row r="31" spans="1:21" hidden="1" x14ac:dyDescent="0.2">
      <c r="A31" s="22" t="s">
        <v>40</v>
      </c>
      <c r="B31" s="9" t="s">
        <v>656</v>
      </c>
      <c r="C31" s="10" t="s">
        <v>982</v>
      </c>
      <c r="D31" s="10"/>
      <c r="E31" s="3"/>
      <c r="F31" s="3"/>
      <c r="G31" s="43">
        <f>('ODA total and ex non-transfer'!G31*1000000)/SUMIFS(pop_in_poverty!$D:$D,pop_in_poverty!$A:$A,'ODA per poor person'!$B31,pop_in_poverty!$B:$B,'ODA per poor person'!G$9)</f>
        <v>775.45163104841174</v>
      </c>
      <c r="H31" s="43">
        <f>('ODA total and ex non-transfer'!H31*1000000)/SUMIFS(pop_in_poverty!$D:$D,pop_in_poverty!$A:$A,'ODA per poor person'!$B31,pop_in_poverty!$B:$B,'ODA per poor person'!H$9)</f>
        <v>0</v>
      </c>
      <c r="I31" s="43">
        <f>('ODA total and ex non-transfer'!I31*1000000)/SUMIFS(pop_in_poverty!$D:$D,pop_in_poverty!$A:$A,'ODA per poor person'!$B31,pop_in_poverty!$B:$B,'ODA per poor person'!I$9)</f>
        <v>0</v>
      </c>
      <c r="J31" s="43">
        <f>('ODA total and ex non-transfer'!J31*1000000)/SUMIFS(pop_in_poverty!$D:$D,pop_in_poverty!$A:$A,'ODA per poor person'!$B31,pop_in_poverty!$B:$B,'ODA per poor person'!J$9)</f>
        <v>0</v>
      </c>
      <c r="K31" s="43">
        <f>('ODA total and ex non-transfer'!K31*1000000)/SUMIFS(pop_in_poverty!$D:$D,pop_in_poverty!$A:$A,'ODA per poor person'!$B31,pop_in_poverty!$B:$B,'ODA per poor person'!K$9)</f>
        <v>0</v>
      </c>
      <c r="L31" s="43">
        <f>('ODA total and ex non-transfer'!L31*1000000)/SUMIFS(pop_in_poverty!$D:$D,pop_in_poverty!$A:$A,'ODA per poor person'!$B31,pop_in_poverty!$B:$B,'ODA per poor person'!L$9)</f>
        <v>0</v>
      </c>
      <c r="M31" s="43">
        <f>('ODA total and ex non-transfer'!M31*1000000)/SUMIFS(pop_in_poverty!$D:$D,pop_in_poverty!$A:$A,'ODA per poor person'!$B31,pop_in_poverty!$B:$B,'ODA per poor person'!M$9)</f>
        <v>0</v>
      </c>
      <c r="N31" s="43">
        <f>('ODA total and ex non-transfer'!N31*1000000)/SUMIFS(pop_in_poverty!$D:$D,pop_in_poverty!$A:$A,'ODA per poor person'!$B31,pop_in_poverty!$B:$B,'ODA per poor person'!N$9)</f>
        <v>0</v>
      </c>
      <c r="O31" s="43">
        <f>('ODA total and ex non-transfer'!O31*1000000)/SUMIFS(pop_in_poverty!$D:$D,pop_in_poverty!$A:$A,'ODA per poor person'!$B31,pop_in_poverty!$B:$B,'ODA per poor person'!O$9)</f>
        <v>0</v>
      </c>
      <c r="P31" s="43">
        <f>('ODA total and ex non-transfer'!P31*1000000)/SUMIFS(pop_in_poverty!$D:$D,pop_in_poverty!$A:$A,'ODA per poor person'!$B31,pop_in_poverty!$B:$B,'ODA per poor person'!P$9)</f>
        <v>0</v>
      </c>
      <c r="Q31" s="43">
        <f>('ODA total and ex non-transfer'!Q31*1000000)/SUMIFS(pop_in_poverty!$D:$D,pop_in_poverty!$A:$A,'ODA per poor person'!$B31,pop_in_poverty!$B:$B,'ODA per poor person'!Q$9)</f>
        <v>0</v>
      </c>
      <c r="R31" s="43" t="e">
        <f>('ODA total and ex non-transfer'!R31*1000000)/SUMIFS(pop_in_poverty!$D:$D,pop_in_poverty!$A:$A,'ODA per poor person'!$B31,pop_in_poverty!$B:$B,'ODA per poor person'!R$9)</f>
        <v>#DIV/0!</v>
      </c>
      <c r="S31" s="43" t="e">
        <f>('ODA total and ex non-transfer'!S31*1000000)/SUMIFS(pop_in_poverty!$D:$D,pop_in_poverty!$A:$A,'ODA per poor person'!$B31,pop_in_poverty!$B:$B,'ODA per poor person'!S$9)</f>
        <v>#DIV/0!</v>
      </c>
      <c r="T31" s="43" t="e">
        <f>('ODA total and ex non-transfer'!T31*1000000)/SUMIFS(pop_in_poverty!$D:$D,pop_in_poverty!$A:$A,'ODA per poor person'!$B31,pop_in_poverty!$B:$B,'ODA per poor person'!T$9)</f>
        <v>#DIV/0!</v>
      </c>
      <c r="U31" s="43" t="e">
        <f>('ODA total and ex non-transfer'!U31*1000000)/SUMIFS(pop_in_poverty!$D:$D,pop_in_poverty!$A:$A,'ODA per poor person'!$B31,pop_in_poverty!$B:$B,'ODA per poor person'!U$9)</f>
        <v>#DIV/0!</v>
      </c>
    </row>
    <row r="32" spans="1:21" hidden="1" x14ac:dyDescent="0.2">
      <c r="A32" s="21" t="s">
        <v>41</v>
      </c>
      <c r="B32" s="9" t="s">
        <v>678</v>
      </c>
      <c r="C32" s="9" t="s">
        <v>981</v>
      </c>
      <c r="D32" s="9"/>
      <c r="E32" s="2"/>
      <c r="F32" s="2"/>
      <c r="G32" s="43">
        <f>('ODA total and ex non-transfer'!G32*1000000)/SUMIFS(pop_in_poverty!$D:$D,pop_in_poverty!$A:$A,'ODA per poor person'!$B32,pop_in_poverty!$B:$B,'ODA per poor person'!G$9)</f>
        <v>266.00323605204454</v>
      </c>
      <c r="H32" s="43">
        <f>('ODA total and ex non-transfer'!H32*1000000)/SUMIFS(pop_in_poverty!$D:$D,pop_in_poverty!$A:$A,'ODA per poor person'!$B32,pop_in_poverty!$B:$B,'ODA per poor person'!H$9)</f>
        <v>208.63443668875919</v>
      </c>
      <c r="I32" s="43">
        <f>('ODA total and ex non-transfer'!I32*1000000)/SUMIFS(pop_in_poverty!$D:$D,pop_in_poverty!$A:$A,'ODA per poor person'!$B32,pop_in_poverty!$B:$B,'ODA per poor person'!I$9)</f>
        <v>201.63961157371452</v>
      </c>
      <c r="J32" s="43">
        <f>('ODA total and ex non-transfer'!J32*1000000)/SUMIFS(pop_in_poverty!$D:$D,pop_in_poverty!$A:$A,'ODA per poor person'!$B32,pop_in_poverty!$B:$B,'ODA per poor person'!J$9)</f>
        <v>422.81546182820102</v>
      </c>
      <c r="K32" s="43">
        <f>('ODA total and ex non-transfer'!K32*1000000)/SUMIFS(pop_in_poverty!$D:$D,pop_in_poverty!$A:$A,'ODA per poor person'!$B32,pop_in_poverty!$B:$B,'ODA per poor person'!K$9)</f>
        <v>620.38510099220343</v>
      </c>
      <c r="L32" s="43">
        <f>('ODA total and ex non-transfer'!L32*1000000)/SUMIFS(pop_in_poverty!$D:$D,pop_in_poverty!$A:$A,'ODA per poor person'!$B32,pop_in_poverty!$B:$B,'ODA per poor person'!L$9)</f>
        <v>1213.2058933170456</v>
      </c>
      <c r="M32" s="43">
        <f>('ODA total and ex non-transfer'!M32*1000000)/SUMIFS(pop_in_poverty!$D:$D,pop_in_poverty!$A:$A,'ODA per poor person'!$B32,pop_in_poverty!$B:$B,'ODA per poor person'!M$9)</f>
        <v>5374.7071921538572</v>
      </c>
      <c r="N32" s="43">
        <f>('ODA total and ex non-transfer'!N32*1000000)/SUMIFS(pop_in_poverty!$D:$D,pop_in_poverty!$A:$A,'ODA per poor person'!$B32,pop_in_poverty!$B:$B,'ODA per poor person'!N$9)</f>
        <v>6960.8847822594716</v>
      </c>
      <c r="O32" s="43">
        <f>('ODA total and ex non-transfer'!O32*1000000)/SUMIFS(pop_in_poverty!$D:$D,pop_in_poverty!$A:$A,'ODA per poor person'!$B32,pop_in_poverty!$B:$B,'ODA per poor person'!O$9)</f>
        <v>22231.920118819267</v>
      </c>
      <c r="P32" s="43">
        <f>('ODA total and ex non-transfer'!P32*1000000)/SUMIFS(pop_in_poverty!$D:$D,pop_in_poverty!$A:$A,'ODA per poor person'!$B32,pop_in_poverty!$B:$B,'ODA per poor person'!P$9)</f>
        <v>39745.070700469056</v>
      </c>
      <c r="Q32" s="43">
        <f>('ODA total and ex non-transfer'!Q32*1000000)/SUMIFS(pop_in_poverty!$D:$D,pop_in_poverty!$A:$A,'ODA per poor person'!$B32,pop_in_poverty!$B:$B,'ODA per poor person'!Q$9)</f>
        <v>35148.91880298344</v>
      </c>
      <c r="R32" s="43">
        <f>('ODA total and ex non-transfer'!R32*1000000)/SUMIFS(pop_in_poverty!$D:$D,pop_in_poverty!$A:$A,'ODA per poor person'!$B32,pop_in_poverty!$B:$B,'ODA per poor person'!R$9)</f>
        <v>106421.04975457744</v>
      </c>
      <c r="S32" s="43">
        <f>('ODA total and ex non-transfer'!S32*1000000)/SUMIFS(pop_in_poverty!$D:$D,pop_in_poverty!$A:$A,'ODA per poor person'!$B32,pop_in_poverty!$B:$B,'ODA per poor person'!S$9)</f>
        <v>165817.18551565407</v>
      </c>
      <c r="T32" s="43">
        <f>('ODA total and ex non-transfer'!T32*1000000)/SUMIFS(pop_in_poverty!$D:$D,pop_in_poverty!$A:$A,'ODA per poor person'!$B32,pop_in_poverty!$B:$B,'ODA per poor person'!T$9)</f>
        <v>124324.79302339714</v>
      </c>
      <c r="U32" s="43">
        <f>('ODA total and ex non-transfer'!U32*1000000)/SUMIFS(pop_in_poverty!$D:$D,pop_in_poverty!$A:$A,'ODA per poor person'!$B32,pop_in_poverty!$B:$B,'ODA per poor person'!U$9)</f>
        <v>132902.69240322878</v>
      </c>
    </row>
    <row r="33" spans="1:21" hidden="1" x14ac:dyDescent="0.2">
      <c r="A33" s="22" t="s">
        <v>41</v>
      </c>
      <c r="B33" s="9" t="s">
        <v>678</v>
      </c>
      <c r="C33" s="10" t="s">
        <v>982</v>
      </c>
      <c r="D33" s="10"/>
      <c r="E33" s="3"/>
      <c r="F33" s="3"/>
      <c r="G33" s="43">
        <f>('ODA total and ex non-transfer'!G33*1000000)/SUMIFS(pop_in_poverty!$D:$D,pop_in_poverty!$A:$A,'ODA per poor person'!$B33,pop_in_poverty!$B:$B,'ODA per poor person'!G$9)</f>
        <v>266.00323605204454</v>
      </c>
      <c r="H33" s="43">
        <f>('ODA total and ex non-transfer'!H33*1000000)/SUMIFS(pop_in_poverty!$D:$D,pop_in_poverty!$A:$A,'ODA per poor person'!$B33,pop_in_poverty!$B:$B,'ODA per poor person'!H$9)</f>
        <v>208.63443668875919</v>
      </c>
      <c r="I33" s="43">
        <f>('ODA total and ex non-transfer'!I33*1000000)/SUMIFS(pop_in_poverty!$D:$D,pop_in_poverty!$A:$A,'ODA per poor person'!$B33,pop_in_poverty!$B:$B,'ODA per poor person'!I$9)</f>
        <v>201.63961157371452</v>
      </c>
      <c r="J33" s="43">
        <f>('ODA total and ex non-transfer'!J33*1000000)/SUMIFS(pop_in_poverty!$D:$D,pop_in_poverty!$A:$A,'ODA per poor person'!$B33,pop_in_poverty!$B:$B,'ODA per poor person'!J$9)</f>
        <v>422.81546182820102</v>
      </c>
      <c r="K33" s="43">
        <f>('ODA total and ex non-transfer'!K33*1000000)/SUMIFS(pop_in_poverty!$D:$D,pop_in_poverty!$A:$A,'ODA per poor person'!$B33,pop_in_poverty!$B:$B,'ODA per poor person'!K$9)</f>
        <v>593.64139554694168</v>
      </c>
      <c r="L33" s="43">
        <f>('ODA total and ex non-transfer'!L33*1000000)/SUMIFS(pop_in_poverty!$D:$D,pop_in_poverty!$A:$A,'ODA per poor person'!$B33,pop_in_poverty!$B:$B,'ODA per poor person'!L$9)</f>
        <v>1141.09835543248</v>
      </c>
      <c r="M33" s="43">
        <f>('ODA total and ex non-transfer'!M33*1000000)/SUMIFS(pop_in_poverty!$D:$D,pop_in_poverty!$A:$A,'ODA per poor person'!$B33,pop_in_poverty!$B:$B,'ODA per poor person'!M$9)</f>
        <v>5066.6526267441341</v>
      </c>
      <c r="N33" s="43">
        <f>('ODA total and ex non-transfer'!N33*1000000)/SUMIFS(pop_in_poverty!$D:$D,pop_in_poverty!$A:$A,'ODA per poor person'!$B33,pop_in_poverty!$B:$B,'ODA per poor person'!N$9)</f>
        <v>6568.4167966284085</v>
      </c>
      <c r="O33" s="43">
        <f>('ODA total and ex non-transfer'!O33*1000000)/SUMIFS(pop_in_poverty!$D:$D,pop_in_poverty!$A:$A,'ODA per poor person'!$B33,pop_in_poverty!$B:$B,'ODA per poor person'!O$9)</f>
        <v>21554.936082413809</v>
      </c>
      <c r="P33" s="43">
        <f>('ODA total and ex non-transfer'!P33*1000000)/SUMIFS(pop_in_poverty!$D:$D,pop_in_poverty!$A:$A,'ODA per poor person'!$B33,pop_in_poverty!$B:$B,'ODA per poor person'!P$9)</f>
        <v>38270.548575624525</v>
      </c>
      <c r="Q33" s="43">
        <f>('ODA total and ex non-transfer'!Q33*1000000)/SUMIFS(pop_in_poverty!$D:$D,pop_in_poverty!$A:$A,'ODA per poor person'!$B33,pop_in_poverty!$B:$B,'ODA per poor person'!Q$9)</f>
        <v>33985.324964537867</v>
      </c>
      <c r="R33" s="43">
        <f>('ODA total and ex non-transfer'!R33*1000000)/SUMIFS(pop_in_poverty!$D:$D,pop_in_poverty!$A:$A,'ODA per poor person'!$B33,pop_in_poverty!$B:$B,'ODA per poor person'!R$9)</f>
        <v>102147.33956987351</v>
      </c>
      <c r="S33" s="43">
        <f>('ODA total and ex non-transfer'!S33*1000000)/SUMIFS(pop_in_poverty!$D:$D,pop_in_poverty!$A:$A,'ODA per poor person'!$B33,pop_in_poverty!$B:$B,'ODA per poor person'!S$9)</f>
        <v>156554.55453056417</v>
      </c>
      <c r="T33" s="43">
        <f>('ODA total and ex non-transfer'!T33*1000000)/SUMIFS(pop_in_poverty!$D:$D,pop_in_poverty!$A:$A,'ODA per poor person'!$B33,pop_in_poverty!$B:$B,'ODA per poor person'!T$9)</f>
        <v>114585.4427320449</v>
      </c>
      <c r="U33" s="43">
        <f>('ODA total and ex non-transfer'!U33*1000000)/SUMIFS(pop_in_poverty!$D:$D,pop_in_poverty!$A:$A,'ODA per poor person'!$B33,pop_in_poverty!$B:$B,'ODA per poor person'!U$9)</f>
        <v>123706.8355004389</v>
      </c>
    </row>
    <row r="34" spans="1:21" hidden="1" x14ac:dyDescent="0.2">
      <c r="A34" s="21" t="s">
        <v>42</v>
      </c>
      <c r="B34" s="9" t="s">
        <v>686</v>
      </c>
      <c r="C34" s="9" t="s">
        <v>981</v>
      </c>
      <c r="D34" s="9"/>
      <c r="E34" s="2"/>
      <c r="F34" s="2"/>
      <c r="G34" s="43">
        <f>('ODA total and ex non-transfer'!G34*1000000)/SUMIFS(pop_in_poverty!$D:$D,pop_in_poverty!$A:$A,'ODA per poor person'!$B34,pop_in_poverty!$B:$B,'ODA per poor person'!G$9)</f>
        <v>56.884185231957723</v>
      </c>
      <c r="H34" s="43">
        <f>('ODA total and ex non-transfer'!H34*1000000)/SUMIFS(pop_in_poverty!$D:$D,pop_in_poverty!$A:$A,'ODA per poor person'!$B34,pop_in_poverty!$B:$B,'ODA per poor person'!H$9)</f>
        <v>4693.4954057481573</v>
      </c>
      <c r="I34" s="43">
        <f>('ODA total and ex non-transfer'!I34*1000000)/SUMIFS(pop_in_poverty!$D:$D,pop_in_poverty!$A:$A,'ODA per poor person'!$B34,pop_in_poverty!$B:$B,'ODA per poor person'!I$9)</f>
        <v>12770.823659492518</v>
      </c>
      <c r="J34" s="43">
        <f>('ODA total and ex non-transfer'!J34*1000000)/SUMIFS(pop_in_poverty!$D:$D,pop_in_poverty!$A:$A,'ODA per poor person'!$B34,pop_in_poverty!$B:$B,'ODA per poor person'!J$9)</f>
        <v>2940.3334324230714</v>
      </c>
      <c r="K34" s="43">
        <f>('ODA total and ex non-transfer'!K34*1000000)/SUMIFS(pop_in_poverty!$D:$D,pop_in_poverty!$A:$A,'ODA per poor person'!$B34,pop_in_poverty!$B:$B,'ODA per poor person'!K$9)</f>
        <v>70166.19750392955</v>
      </c>
      <c r="L34" s="43">
        <f>('ODA total and ex non-transfer'!L34*1000000)/SUMIFS(pop_in_poverty!$D:$D,pop_in_poverty!$A:$A,'ODA per poor person'!$B34,pop_in_poverty!$B:$B,'ODA per poor person'!L$9)</f>
        <v>66086.749046324898</v>
      </c>
      <c r="M34" s="43">
        <f>('ODA total and ex non-transfer'!M34*1000000)/SUMIFS(pop_in_poverty!$D:$D,pop_in_poverty!$A:$A,'ODA per poor person'!$B34,pop_in_poverty!$B:$B,'ODA per poor person'!M$9)</f>
        <v>67564.885618130691</v>
      </c>
      <c r="N34" s="43">
        <f>('ODA total and ex non-transfer'!N34*1000000)/SUMIFS(pop_in_poverty!$D:$D,pop_in_poverty!$A:$A,'ODA per poor person'!$B34,pop_in_poverty!$B:$B,'ODA per poor person'!N$9)</f>
        <v>118123.77180518184</v>
      </c>
      <c r="O34" s="43" t="e">
        <f>('ODA total and ex non-transfer'!O34*1000000)/SUMIFS(pop_in_poverty!$D:$D,pop_in_poverty!$A:$A,'ODA per poor person'!$B34,pop_in_poverty!$B:$B,'ODA per poor person'!O$9)</f>
        <v>#DIV/0!</v>
      </c>
      <c r="P34" s="43">
        <f>('ODA total and ex non-transfer'!P34*1000000)/SUMIFS(pop_in_poverty!$D:$D,pop_in_poverty!$A:$A,'ODA per poor person'!$B34,pop_in_poverty!$B:$B,'ODA per poor person'!P$9)</f>
        <v>85012.469263962965</v>
      </c>
      <c r="Q34" s="43">
        <f>('ODA total and ex non-transfer'!Q34*1000000)/SUMIFS(pop_in_poverty!$D:$D,pop_in_poverty!$A:$A,'ODA per poor person'!$B34,pop_in_poverty!$B:$B,'ODA per poor person'!Q$9)</f>
        <v>13097.906274796967</v>
      </c>
      <c r="R34" s="43">
        <f>('ODA total and ex non-transfer'!R34*1000000)/SUMIFS(pop_in_poverty!$D:$D,pop_in_poverty!$A:$A,'ODA per poor person'!$B34,pop_in_poverty!$B:$B,'ODA per poor person'!R$9)</f>
        <v>17707.493638795426</v>
      </c>
      <c r="S34" s="43">
        <f>('ODA total and ex non-transfer'!S34*1000000)/SUMIFS(pop_in_poverty!$D:$D,pop_in_poverty!$A:$A,'ODA per poor person'!$B34,pop_in_poverty!$B:$B,'ODA per poor person'!S$9)</f>
        <v>19480.001584475864</v>
      </c>
      <c r="T34" s="43">
        <f>('ODA total and ex non-transfer'!T34*1000000)/SUMIFS(pop_in_poverty!$D:$D,pop_in_poverty!$A:$A,'ODA per poor person'!$B34,pop_in_poverty!$B:$B,'ODA per poor person'!T$9)</f>
        <v>21793.424891183789</v>
      </c>
      <c r="U34" s="43">
        <f>('ODA total and ex non-transfer'!U34*1000000)/SUMIFS(pop_in_poverty!$D:$D,pop_in_poverty!$A:$A,'ODA per poor person'!$B34,pop_in_poverty!$B:$B,'ODA per poor person'!U$9)</f>
        <v>18987.828273884421</v>
      </c>
    </row>
    <row r="35" spans="1:21" hidden="1" x14ac:dyDescent="0.2">
      <c r="A35" s="22" t="s">
        <v>42</v>
      </c>
      <c r="B35" s="9" t="s">
        <v>686</v>
      </c>
      <c r="C35" s="10" t="s">
        <v>982</v>
      </c>
      <c r="D35" s="10"/>
      <c r="E35" s="3"/>
      <c r="F35" s="3"/>
      <c r="G35" s="43">
        <f>('ODA total and ex non-transfer'!G35*1000000)/SUMIFS(pop_in_poverty!$D:$D,pop_in_poverty!$A:$A,'ODA per poor person'!$B35,pop_in_poverty!$B:$B,'ODA per poor person'!G$9)</f>
        <v>56.884185231957723</v>
      </c>
      <c r="H35" s="43">
        <f>('ODA total and ex non-transfer'!H35*1000000)/SUMIFS(pop_in_poverty!$D:$D,pop_in_poverty!$A:$A,'ODA per poor person'!$B35,pop_in_poverty!$B:$B,'ODA per poor person'!H$9)</f>
        <v>4693.4954057481573</v>
      </c>
      <c r="I35" s="43">
        <f>('ODA total and ex non-transfer'!I35*1000000)/SUMIFS(pop_in_poverty!$D:$D,pop_in_poverty!$A:$A,'ODA per poor person'!$B35,pop_in_poverty!$B:$B,'ODA per poor person'!I$9)</f>
        <v>12770.823659492518</v>
      </c>
      <c r="J35" s="43">
        <f>('ODA total and ex non-transfer'!J35*1000000)/SUMIFS(pop_in_poverty!$D:$D,pop_in_poverty!$A:$A,'ODA per poor person'!$B35,pop_in_poverty!$B:$B,'ODA per poor person'!J$9)</f>
        <v>2940.3334324230714</v>
      </c>
      <c r="K35" s="43">
        <f>('ODA total and ex non-transfer'!K35*1000000)/SUMIFS(pop_in_poverty!$D:$D,pop_in_poverty!$A:$A,'ODA per poor person'!$B35,pop_in_poverty!$B:$B,'ODA per poor person'!K$9)</f>
        <v>53015.609173350735</v>
      </c>
      <c r="L35" s="43">
        <f>('ODA total and ex non-transfer'!L35*1000000)/SUMIFS(pop_in_poverty!$D:$D,pop_in_poverty!$A:$A,'ODA per poor person'!$B35,pop_in_poverty!$B:$B,'ODA per poor person'!L$9)</f>
        <v>62633.289741729641</v>
      </c>
      <c r="M35" s="43">
        <f>('ODA total and ex non-transfer'!M35*1000000)/SUMIFS(pop_in_poverty!$D:$D,pop_in_poverty!$A:$A,'ODA per poor person'!$B35,pop_in_poverty!$B:$B,'ODA per poor person'!M$9)</f>
        <v>64766.684210670966</v>
      </c>
      <c r="N35" s="43">
        <f>('ODA total and ex non-transfer'!N35*1000000)/SUMIFS(pop_in_poverty!$D:$D,pop_in_poverty!$A:$A,'ODA per poor person'!$B35,pop_in_poverty!$B:$B,'ODA per poor person'!N$9)</f>
        <v>115238.71297550893</v>
      </c>
      <c r="O35" s="43" t="e">
        <f>('ODA total and ex non-transfer'!O35*1000000)/SUMIFS(pop_in_poverty!$D:$D,pop_in_poverty!$A:$A,'ODA per poor person'!$B35,pop_in_poverty!$B:$B,'ODA per poor person'!O$9)</f>
        <v>#DIV/0!</v>
      </c>
      <c r="P35" s="43">
        <f>('ODA total and ex non-transfer'!P35*1000000)/SUMIFS(pop_in_poverty!$D:$D,pop_in_poverty!$A:$A,'ODA per poor person'!$B35,pop_in_poverty!$B:$B,'ODA per poor person'!P$9)</f>
        <v>83927.253897150833</v>
      </c>
      <c r="Q35" s="43">
        <f>('ODA total and ex non-transfer'!Q35*1000000)/SUMIFS(pop_in_poverty!$D:$D,pop_in_poverty!$A:$A,'ODA per poor person'!$B35,pop_in_poverty!$B:$B,'ODA per poor person'!Q$9)</f>
        <v>12836.205295292819</v>
      </c>
      <c r="R35" s="43">
        <f>('ODA total and ex non-transfer'!R35*1000000)/SUMIFS(pop_in_poverty!$D:$D,pop_in_poverty!$A:$A,'ODA per poor person'!$B35,pop_in_poverty!$B:$B,'ODA per poor person'!R$9)</f>
        <v>17274.592929509465</v>
      </c>
      <c r="S35" s="43">
        <f>('ODA total and ex non-transfer'!S35*1000000)/SUMIFS(pop_in_poverty!$D:$D,pop_in_poverty!$A:$A,'ODA per poor person'!$B35,pop_in_poverty!$B:$B,'ODA per poor person'!S$9)</f>
        <v>16810.610396025761</v>
      </c>
      <c r="T35" s="43">
        <f>('ODA total and ex non-transfer'!T35*1000000)/SUMIFS(pop_in_poverty!$D:$D,pop_in_poverty!$A:$A,'ODA per poor person'!$B35,pop_in_poverty!$B:$B,'ODA per poor person'!T$9)</f>
        <v>21219.685559211241</v>
      </c>
      <c r="U35" s="43">
        <f>('ODA total and ex non-transfer'!U35*1000000)/SUMIFS(pop_in_poverty!$D:$D,pop_in_poverty!$A:$A,'ODA per poor person'!$B35,pop_in_poverty!$B:$B,'ODA per poor person'!U$9)</f>
        <v>18564.762965517457</v>
      </c>
    </row>
    <row r="36" spans="1:21" hidden="1" x14ac:dyDescent="0.2">
      <c r="A36" s="21" t="s">
        <v>43</v>
      </c>
      <c r="B36" s="9" t="s">
        <v>832</v>
      </c>
      <c r="C36" s="9" t="s">
        <v>981</v>
      </c>
      <c r="D36" s="9"/>
      <c r="E36" s="2"/>
      <c r="F36" s="2"/>
      <c r="G36" s="43">
        <f>('ODA total and ex non-transfer'!G36*1000000)/SUMIFS(pop_in_poverty!$D:$D,pop_in_poverty!$A:$A,'ODA per poor person'!$B36,pop_in_poverty!$B:$B,'ODA per poor person'!G$9)</f>
        <v>222199.38826436867</v>
      </c>
      <c r="H36" s="43">
        <f>('ODA total and ex non-transfer'!H36*1000000)/SUMIFS(pop_in_poverty!$D:$D,pop_in_poverty!$A:$A,'ODA per poor person'!$B36,pop_in_poverty!$B:$B,'ODA per poor person'!H$9)</f>
        <v>38385.782824519447</v>
      </c>
      <c r="I36" s="43">
        <f>('ODA total and ex non-transfer'!I36*1000000)/SUMIFS(pop_in_poverty!$D:$D,pop_in_poverty!$A:$A,'ODA per poor person'!$B36,pop_in_poverty!$B:$B,'ODA per poor person'!I$9)</f>
        <v>15940.436356894488</v>
      </c>
      <c r="J36" s="43">
        <f>('ODA total and ex non-transfer'!J36*1000000)/SUMIFS(pop_in_poverty!$D:$D,pop_in_poverty!$A:$A,'ODA per poor person'!$B36,pop_in_poverty!$B:$B,'ODA per poor person'!J$9)</f>
        <v>17667.627435643826</v>
      </c>
      <c r="K36" s="43">
        <f>('ODA total and ex non-transfer'!K36*1000000)/SUMIFS(pop_in_poverty!$D:$D,pop_in_poverty!$A:$A,'ODA per poor person'!$B36,pop_in_poverty!$B:$B,'ODA per poor person'!K$9)</f>
        <v>34548.473901243953</v>
      </c>
      <c r="L36" s="43">
        <f>('ODA total and ex non-transfer'!L36*1000000)/SUMIFS(pop_in_poverty!$D:$D,pop_in_poverty!$A:$A,'ODA per poor person'!$B36,pop_in_poverty!$B:$B,'ODA per poor person'!L$9)</f>
        <v>28462.454629237527</v>
      </c>
      <c r="M36" s="43">
        <f>('ODA total and ex non-transfer'!M36*1000000)/SUMIFS(pop_in_poverty!$D:$D,pop_in_poverty!$A:$A,'ODA per poor person'!$B36,pop_in_poverty!$B:$B,'ODA per poor person'!M$9)</f>
        <v>99684.181854121474</v>
      </c>
      <c r="N36" s="43">
        <f>('ODA total and ex non-transfer'!N36*1000000)/SUMIFS(pop_in_poverty!$D:$D,pop_in_poverty!$A:$A,'ODA per poor person'!$B36,pop_in_poverty!$B:$B,'ODA per poor person'!N$9)</f>
        <v>48160.329247228859</v>
      </c>
      <c r="O36" s="43">
        <f>('ODA total and ex non-transfer'!O36*1000000)/SUMIFS(pop_in_poverty!$D:$D,pop_in_poverty!$A:$A,'ODA per poor person'!$B36,pop_in_poverty!$B:$B,'ODA per poor person'!O$9)</f>
        <v>42923.770409746066</v>
      </c>
      <c r="P36" s="43">
        <f>('ODA total and ex non-transfer'!P36*1000000)/SUMIFS(pop_in_poverty!$D:$D,pop_in_poverty!$A:$A,'ODA per poor person'!$B36,pop_in_poverty!$B:$B,'ODA per poor person'!P$9)</f>
        <v>98461.664063917735</v>
      </c>
      <c r="Q36" s="43">
        <f>('ODA total and ex non-transfer'!Q36*1000000)/SUMIFS(pop_in_poverty!$D:$D,pop_in_poverty!$A:$A,'ODA per poor person'!$B36,pop_in_poverty!$B:$B,'ODA per poor person'!Q$9)</f>
        <v>2748.690747558433</v>
      </c>
      <c r="R36" s="43">
        <f>('ODA total and ex non-transfer'!R36*1000000)/SUMIFS(pop_in_poverty!$D:$D,pop_in_poverty!$A:$A,'ODA per poor person'!$B36,pop_in_poverty!$B:$B,'ODA per poor person'!R$9)</f>
        <v>39711.197352725751</v>
      </c>
      <c r="S36" s="43">
        <f>('ODA total and ex non-transfer'!S36*1000000)/SUMIFS(pop_in_poverty!$D:$D,pop_in_poverty!$A:$A,'ODA per poor person'!$B36,pop_in_poverty!$B:$B,'ODA per poor person'!S$9)</f>
        <v>29660.509678475195</v>
      </c>
      <c r="T36" s="43">
        <f>('ODA total and ex non-transfer'!T36*1000000)/SUMIFS(pop_in_poverty!$D:$D,pop_in_poverty!$A:$A,'ODA per poor person'!$B36,pop_in_poverty!$B:$B,'ODA per poor person'!T$9)</f>
        <v>34876.177482631778</v>
      </c>
      <c r="U36" s="43">
        <f>('ODA total and ex non-transfer'!U36*1000000)/SUMIFS(pop_in_poverty!$D:$D,pop_in_poverty!$A:$A,'ODA per poor person'!$B36,pop_in_poverty!$B:$B,'ODA per poor person'!U$9)</f>
        <v>45320.937539140941</v>
      </c>
    </row>
    <row r="37" spans="1:21" hidden="1" x14ac:dyDescent="0.2">
      <c r="A37" s="22" t="s">
        <v>43</v>
      </c>
      <c r="B37" s="9" t="s">
        <v>832</v>
      </c>
      <c r="C37" s="10" t="s">
        <v>982</v>
      </c>
      <c r="D37" s="10"/>
      <c r="E37" s="3"/>
      <c r="F37" s="3"/>
      <c r="G37" s="43">
        <f>('ODA total and ex non-transfer'!G37*1000000)/SUMIFS(pop_in_poverty!$D:$D,pop_in_poverty!$A:$A,'ODA per poor person'!$B37,pop_in_poverty!$B:$B,'ODA per poor person'!G$9)</f>
        <v>222199.38826436867</v>
      </c>
      <c r="H37" s="43">
        <f>('ODA total and ex non-transfer'!H37*1000000)/SUMIFS(pop_in_poverty!$D:$D,pop_in_poverty!$A:$A,'ODA per poor person'!$B37,pop_in_poverty!$B:$B,'ODA per poor person'!H$9)</f>
        <v>38385.782824519447</v>
      </c>
      <c r="I37" s="43">
        <f>('ODA total and ex non-transfer'!I37*1000000)/SUMIFS(pop_in_poverty!$D:$D,pop_in_poverty!$A:$A,'ODA per poor person'!$B37,pop_in_poverty!$B:$B,'ODA per poor person'!I$9)</f>
        <v>15940.436356894488</v>
      </c>
      <c r="J37" s="43">
        <f>('ODA total and ex non-transfer'!J37*1000000)/SUMIFS(pop_in_poverty!$D:$D,pop_in_poverty!$A:$A,'ODA per poor person'!$B37,pop_in_poverty!$B:$B,'ODA per poor person'!J$9)</f>
        <v>17667.627435643826</v>
      </c>
      <c r="K37" s="43">
        <f>('ODA total and ex non-transfer'!K37*1000000)/SUMIFS(pop_in_poverty!$D:$D,pop_in_poverty!$A:$A,'ODA per poor person'!$B37,pop_in_poverty!$B:$B,'ODA per poor person'!K$9)</f>
        <v>19153.82859738918</v>
      </c>
      <c r="L37" s="43">
        <f>('ODA total and ex non-transfer'!L37*1000000)/SUMIFS(pop_in_poverty!$D:$D,pop_in_poverty!$A:$A,'ODA per poor person'!$B37,pop_in_poverty!$B:$B,'ODA per poor person'!L$9)</f>
        <v>27597.608848244876</v>
      </c>
      <c r="M37" s="43">
        <f>('ODA total and ex non-transfer'!M37*1000000)/SUMIFS(pop_in_poverty!$D:$D,pop_in_poverty!$A:$A,'ODA per poor person'!$B37,pop_in_poverty!$B:$B,'ODA per poor person'!M$9)</f>
        <v>95439.872525367915</v>
      </c>
      <c r="N37" s="43">
        <f>('ODA total and ex non-transfer'!N37*1000000)/SUMIFS(pop_in_poverty!$D:$D,pop_in_poverty!$A:$A,'ODA per poor person'!$B37,pop_in_poverty!$B:$B,'ODA per poor person'!N$9)</f>
        <v>46319.147935534049</v>
      </c>
      <c r="O37" s="43">
        <f>('ODA total and ex non-transfer'!O37*1000000)/SUMIFS(pop_in_poverty!$D:$D,pop_in_poverty!$A:$A,'ODA per poor person'!$B37,pop_in_poverty!$B:$B,'ODA per poor person'!O$9)</f>
        <v>41679.94774876217</v>
      </c>
      <c r="P37" s="43">
        <f>('ODA total and ex non-transfer'!P37*1000000)/SUMIFS(pop_in_poverty!$D:$D,pop_in_poverty!$A:$A,'ODA per poor person'!$B37,pop_in_poverty!$B:$B,'ODA per poor person'!P$9)</f>
        <v>96518.175392844874</v>
      </c>
      <c r="Q37" s="43">
        <f>('ODA total and ex non-transfer'!Q37*1000000)/SUMIFS(pop_in_poverty!$D:$D,pop_in_poverty!$A:$A,'ODA per poor person'!$B37,pop_in_poverty!$B:$B,'ODA per poor person'!Q$9)</f>
        <v>2687.1260406426213</v>
      </c>
      <c r="R37" s="43">
        <f>('ODA total and ex non-transfer'!R37*1000000)/SUMIFS(pop_in_poverty!$D:$D,pop_in_poverty!$A:$A,'ODA per poor person'!$B37,pop_in_poverty!$B:$B,'ODA per poor person'!R$9)</f>
        <v>38490.291634060748</v>
      </c>
      <c r="S37" s="43">
        <f>('ODA total and ex non-transfer'!S37*1000000)/SUMIFS(pop_in_poverty!$D:$D,pop_in_poverty!$A:$A,'ODA per poor person'!$B37,pop_in_poverty!$B:$B,'ODA per poor person'!S$9)</f>
        <v>28468.54115247805</v>
      </c>
      <c r="T37" s="43">
        <f>('ODA total and ex non-transfer'!T37*1000000)/SUMIFS(pop_in_poverty!$D:$D,pop_in_poverty!$A:$A,'ODA per poor person'!$B37,pop_in_poverty!$B:$B,'ODA per poor person'!T$9)</f>
        <v>33526.207199684744</v>
      </c>
      <c r="U37" s="43">
        <f>('ODA total and ex non-transfer'!U37*1000000)/SUMIFS(pop_in_poverty!$D:$D,pop_in_poverty!$A:$A,'ODA per poor person'!$B37,pop_in_poverty!$B:$B,'ODA per poor person'!U$9)</f>
        <v>43950.669606190742</v>
      </c>
    </row>
    <row r="38" spans="1:21" hidden="1" x14ac:dyDescent="0.2">
      <c r="A38" s="21" t="s">
        <v>44</v>
      </c>
      <c r="B38" s="9" t="s">
        <v>844</v>
      </c>
      <c r="C38" s="9" t="s">
        <v>981</v>
      </c>
      <c r="D38" s="9"/>
      <c r="E38" s="2"/>
      <c r="F38" s="2"/>
      <c r="G38" s="43" t="e">
        <f>('ODA total and ex non-transfer'!G38*1000000)/SUMIFS(pop_in_poverty!$D:$D,pop_in_poverty!$A:$A,'ODA per poor person'!$B38,pop_in_poverty!$B:$B,'ODA per poor person'!G$9)</f>
        <v>#DIV/0!</v>
      </c>
      <c r="H38" s="43" t="e">
        <f>('ODA total and ex non-transfer'!H38*1000000)/SUMIFS(pop_in_poverty!$D:$D,pop_in_poverty!$A:$A,'ODA per poor person'!$B38,pop_in_poverty!$B:$B,'ODA per poor person'!H$9)</f>
        <v>#DIV/0!</v>
      </c>
      <c r="I38" s="43" t="e">
        <f>('ODA total and ex non-transfer'!I38*1000000)/SUMIFS(pop_in_poverty!$D:$D,pop_in_poverty!$A:$A,'ODA per poor person'!$B38,pop_in_poverty!$B:$B,'ODA per poor person'!I$9)</f>
        <v>#DIV/0!</v>
      </c>
      <c r="J38" s="43" t="e">
        <f>('ODA total and ex non-transfer'!J38*1000000)/SUMIFS(pop_in_poverty!$D:$D,pop_in_poverty!$A:$A,'ODA per poor person'!$B38,pop_in_poverty!$B:$B,'ODA per poor person'!J$9)</f>
        <v>#DIV/0!</v>
      </c>
      <c r="K38" s="43" t="e">
        <f>('ODA total and ex non-transfer'!K38*1000000)/SUMIFS(pop_in_poverty!$D:$D,pop_in_poverty!$A:$A,'ODA per poor person'!$B38,pop_in_poverty!$B:$B,'ODA per poor person'!K$9)</f>
        <v>#DIV/0!</v>
      </c>
      <c r="L38" s="43" t="e">
        <f>('ODA total and ex non-transfer'!L38*1000000)/SUMIFS(pop_in_poverty!$D:$D,pop_in_poverty!$A:$A,'ODA per poor person'!$B38,pop_in_poverty!$B:$B,'ODA per poor person'!L$9)</f>
        <v>#DIV/0!</v>
      </c>
      <c r="M38" s="43" t="e">
        <f>('ODA total and ex non-transfer'!M38*1000000)/SUMIFS(pop_in_poverty!$D:$D,pop_in_poverty!$A:$A,'ODA per poor person'!$B38,pop_in_poverty!$B:$B,'ODA per poor person'!M$9)</f>
        <v>#DIV/0!</v>
      </c>
      <c r="N38" s="43" t="e">
        <f>('ODA total and ex non-transfer'!N38*1000000)/SUMIFS(pop_in_poverty!$D:$D,pop_in_poverty!$A:$A,'ODA per poor person'!$B38,pop_in_poverty!$B:$B,'ODA per poor person'!N$9)</f>
        <v>#DIV/0!</v>
      </c>
      <c r="O38" s="43" t="e">
        <f>('ODA total and ex non-transfer'!O38*1000000)/SUMIFS(pop_in_poverty!$D:$D,pop_in_poverty!$A:$A,'ODA per poor person'!$B38,pop_in_poverty!$B:$B,'ODA per poor person'!O$9)</f>
        <v>#DIV/0!</v>
      </c>
      <c r="P38" s="43" t="e">
        <f>('ODA total and ex non-transfer'!P38*1000000)/SUMIFS(pop_in_poverty!$D:$D,pop_in_poverty!$A:$A,'ODA per poor person'!$B38,pop_in_poverty!$B:$B,'ODA per poor person'!P$9)</f>
        <v>#DIV/0!</v>
      </c>
      <c r="Q38" s="43" t="e">
        <f>('ODA total and ex non-transfer'!Q38*1000000)/SUMIFS(pop_in_poverty!$D:$D,pop_in_poverty!$A:$A,'ODA per poor person'!$B38,pop_in_poverty!$B:$B,'ODA per poor person'!Q$9)</f>
        <v>#DIV/0!</v>
      </c>
      <c r="R38" s="43" t="e">
        <f>('ODA total and ex non-transfer'!R38*1000000)/SUMIFS(pop_in_poverty!$D:$D,pop_in_poverty!$A:$A,'ODA per poor person'!$B38,pop_in_poverty!$B:$B,'ODA per poor person'!R$9)</f>
        <v>#DIV/0!</v>
      </c>
      <c r="S38" s="43" t="e">
        <f>('ODA total and ex non-transfer'!S38*1000000)/SUMIFS(pop_in_poverty!$D:$D,pop_in_poverty!$A:$A,'ODA per poor person'!$B38,pop_in_poverty!$B:$B,'ODA per poor person'!S$9)</f>
        <v>#DIV/0!</v>
      </c>
      <c r="T38" s="43" t="e">
        <f>('ODA total and ex non-transfer'!T38*1000000)/SUMIFS(pop_in_poverty!$D:$D,pop_in_poverty!$A:$A,'ODA per poor person'!$B38,pop_in_poverty!$B:$B,'ODA per poor person'!T$9)</f>
        <v>#DIV/0!</v>
      </c>
      <c r="U38" s="43" t="e">
        <f>('ODA total and ex non-transfer'!U38*1000000)/SUMIFS(pop_in_poverty!$D:$D,pop_in_poverty!$A:$A,'ODA per poor person'!$B38,pop_in_poverty!$B:$B,'ODA per poor person'!U$9)</f>
        <v>#DIV/0!</v>
      </c>
    </row>
    <row r="39" spans="1:21" hidden="1" x14ac:dyDescent="0.2">
      <c r="A39" s="22" t="s">
        <v>44</v>
      </c>
      <c r="B39" s="9" t="s">
        <v>844</v>
      </c>
      <c r="C39" s="10" t="s">
        <v>982</v>
      </c>
      <c r="D39" s="10"/>
      <c r="E39" s="3"/>
      <c r="F39" s="3"/>
      <c r="G39" s="43" t="e">
        <f>('ODA total and ex non-transfer'!G39*1000000)/SUMIFS(pop_in_poverty!$D:$D,pop_in_poverty!$A:$A,'ODA per poor person'!$B39,pop_in_poverty!$B:$B,'ODA per poor person'!G$9)</f>
        <v>#DIV/0!</v>
      </c>
      <c r="H39" s="43" t="e">
        <f>('ODA total and ex non-transfer'!H39*1000000)/SUMIFS(pop_in_poverty!$D:$D,pop_in_poverty!$A:$A,'ODA per poor person'!$B39,pop_in_poverty!$B:$B,'ODA per poor person'!H$9)</f>
        <v>#DIV/0!</v>
      </c>
      <c r="I39" s="43" t="e">
        <f>('ODA total and ex non-transfer'!I39*1000000)/SUMIFS(pop_in_poverty!$D:$D,pop_in_poverty!$A:$A,'ODA per poor person'!$B39,pop_in_poverty!$B:$B,'ODA per poor person'!I$9)</f>
        <v>#DIV/0!</v>
      </c>
      <c r="J39" s="43" t="e">
        <f>('ODA total and ex non-transfer'!J39*1000000)/SUMIFS(pop_in_poverty!$D:$D,pop_in_poverty!$A:$A,'ODA per poor person'!$B39,pop_in_poverty!$B:$B,'ODA per poor person'!J$9)</f>
        <v>#DIV/0!</v>
      </c>
      <c r="K39" s="43" t="e">
        <f>('ODA total and ex non-transfer'!K39*1000000)/SUMIFS(pop_in_poverty!$D:$D,pop_in_poverty!$A:$A,'ODA per poor person'!$B39,pop_in_poverty!$B:$B,'ODA per poor person'!K$9)</f>
        <v>#DIV/0!</v>
      </c>
      <c r="L39" s="43" t="e">
        <f>('ODA total and ex non-transfer'!L39*1000000)/SUMIFS(pop_in_poverty!$D:$D,pop_in_poverty!$A:$A,'ODA per poor person'!$B39,pop_in_poverty!$B:$B,'ODA per poor person'!L$9)</f>
        <v>#DIV/0!</v>
      </c>
      <c r="M39" s="43" t="e">
        <f>('ODA total and ex non-transfer'!M39*1000000)/SUMIFS(pop_in_poverty!$D:$D,pop_in_poverty!$A:$A,'ODA per poor person'!$B39,pop_in_poverty!$B:$B,'ODA per poor person'!M$9)</f>
        <v>#DIV/0!</v>
      </c>
      <c r="N39" s="43" t="e">
        <f>('ODA total and ex non-transfer'!N39*1000000)/SUMIFS(pop_in_poverty!$D:$D,pop_in_poverty!$A:$A,'ODA per poor person'!$B39,pop_in_poverty!$B:$B,'ODA per poor person'!N$9)</f>
        <v>#DIV/0!</v>
      </c>
      <c r="O39" s="43" t="e">
        <f>('ODA total and ex non-transfer'!O39*1000000)/SUMIFS(pop_in_poverty!$D:$D,pop_in_poverty!$A:$A,'ODA per poor person'!$B39,pop_in_poverty!$B:$B,'ODA per poor person'!O$9)</f>
        <v>#DIV/0!</v>
      </c>
      <c r="P39" s="43" t="e">
        <f>('ODA total and ex non-transfer'!P39*1000000)/SUMIFS(pop_in_poverty!$D:$D,pop_in_poverty!$A:$A,'ODA per poor person'!$B39,pop_in_poverty!$B:$B,'ODA per poor person'!P$9)</f>
        <v>#DIV/0!</v>
      </c>
      <c r="Q39" s="43" t="e">
        <f>('ODA total and ex non-transfer'!Q39*1000000)/SUMIFS(pop_in_poverty!$D:$D,pop_in_poverty!$A:$A,'ODA per poor person'!$B39,pop_in_poverty!$B:$B,'ODA per poor person'!Q$9)</f>
        <v>#DIV/0!</v>
      </c>
      <c r="R39" s="43" t="e">
        <f>('ODA total and ex non-transfer'!R39*1000000)/SUMIFS(pop_in_poverty!$D:$D,pop_in_poverty!$A:$A,'ODA per poor person'!$B39,pop_in_poverty!$B:$B,'ODA per poor person'!R$9)</f>
        <v>#DIV/0!</v>
      </c>
      <c r="S39" s="43" t="e">
        <f>('ODA total and ex non-transfer'!S39*1000000)/SUMIFS(pop_in_poverty!$D:$D,pop_in_poverty!$A:$A,'ODA per poor person'!$B39,pop_in_poverty!$B:$B,'ODA per poor person'!S$9)</f>
        <v>#DIV/0!</v>
      </c>
      <c r="T39" s="43" t="e">
        <f>('ODA total and ex non-transfer'!T39*1000000)/SUMIFS(pop_in_poverty!$D:$D,pop_in_poverty!$A:$A,'ODA per poor person'!$B39,pop_in_poverty!$B:$B,'ODA per poor person'!T$9)</f>
        <v>#DIV/0!</v>
      </c>
      <c r="U39" s="43" t="e">
        <f>('ODA total and ex non-transfer'!U39*1000000)/SUMIFS(pop_in_poverty!$D:$D,pop_in_poverty!$A:$A,'ODA per poor person'!$B39,pop_in_poverty!$B:$B,'ODA per poor person'!U$9)</f>
        <v>#DIV/0!</v>
      </c>
    </row>
    <row r="40" spans="1:21" hidden="1" x14ac:dyDescent="0.2">
      <c r="A40" s="21" t="s">
        <v>45</v>
      </c>
      <c r="B40" s="9" t="e">
        <v>#N/A</v>
      </c>
      <c r="C40" s="9" t="s">
        <v>981</v>
      </c>
      <c r="D40" s="9"/>
      <c r="E40" s="2"/>
      <c r="F40" s="2"/>
      <c r="G40" s="43" t="e">
        <f>('ODA total and ex non-transfer'!G40*1000000)/SUMIFS(pop_in_poverty!$D:$D,pop_in_poverty!$A:$A,'ODA per poor person'!$B40,pop_in_poverty!$B:$B,'ODA per poor person'!G$9)</f>
        <v>#DIV/0!</v>
      </c>
      <c r="H40" s="43" t="e">
        <f>('ODA total and ex non-transfer'!H40*1000000)/SUMIFS(pop_in_poverty!$D:$D,pop_in_poverty!$A:$A,'ODA per poor person'!$B40,pop_in_poverty!$B:$B,'ODA per poor person'!H$9)</f>
        <v>#DIV/0!</v>
      </c>
      <c r="I40" s="43" t="e">
        <f>('ODA total and ex non-transfer'!I40*1000000)/SUMIFS(pop_in_poverty!$D:$D,pop_in_poverty!$A:$A,'ODA per poor person'!$B40,pop_in_poverty!$B:$B,'ODA per poor person'!I$9)</f>
        <v>#DIV/0!</v>
      </c>
      <c r="J40" s="43" t="e">
        <f>('ODA total and ex non-transfer'!J40*1000000)/SUMIFS(pop_in_poverty!$D:$D,pop_in_poverty!$A:$A,'ODA per poor person'!$B40,pop_in_poverty!$B:$B,'ODA per poor person'!J$9)</f>
        <v>#DIV/0!</v>
      </c>
      <c r="K40" s="43" t="e">
        <f>('ODA total and ex non-transfer'!K40*1000000)/SUMIFS(pop_in_poverty!$D:$D,pop_in_poverty!$A:$A,'ODA per poor person'!$B40,pop_in_poverty!$B:$B,'ODA per poor person'!K$9)</f>
        <v>#DIV/0!</v>
      </c>
      <c r="L40" s="43" t="e">
        <f>('ODA total and ex non-transfer'!L40*1000000)/SUMIFS(pop_in_poverty!$D:$D,pop_in_poverty!$A:$A,'ODA per poor person'!$B40,pop_in_poverty!$B:$B,'ODA per poor person'!L$9)</f>
        <v>#DIV/0!</v>
      </c>
      <c r="M40" s="43" t="e">
        <f>('ODA total and ex non-transfer'!M40*1000000)/SUMIFS(pop_in_poverty!$D:$D,pop_in_poverty!$A:$A,'ODA per poor person'!$B40,pop_in_poverty!$B:$B,'ODA per poor person'!M$9)</f>
        <v>#DIV/0!</v>
      </c>
      <c r="N40" s="43" t="e">
        <f>('ODA total and ex non-transfer'!N40*1000000)/SUMIFS(pop_in_poverty!$D:$D,pop_in_poverty!$A:$A,'ODA per poor person'!$B40,pop_in_poverty!$B:$B,'ODA per poor person'!N$9)</f>
        <v>#DIV/0!</v>
      </c>
      <c r="O40" s="43" t="e">
        <f>('ODA total and ex non-transfer'!O40*1000000)/SUMIFS(pop_in_poverty!$D:$D,pop_in_poverty!$A:$A,'ODA per poor person'!$B40,pop_in_poverty!$B:$B,'ODA per poor person'!O$9)</f>
        <v>#DIV/0!</v>
      </c>
      <c r="P40" s="43" t="e">
        <f>('ODA total and ex non-transfer'!P40*1000000)/SUMIFS(pop_in_poverty!$D:$D,pop_in_poverty!$A:$A,'ODA per poor person'!$B40,pop_in_poverty!$B:$B,'ODA per poor person'!P$9)</f>
        <v>#DIV/0!</v>
      </c>
      <c r="Q40" s="43" t="e">
        <f>('ODA total and ex non-transfer'!Q40*1000000)/SUMIFS(pop_in_poverty!$D:$D,pop_in_poverty!$A:$A,'ODA per poor person'!$B40,pop_in_poverty!$B:$B,'ODA per poor person'!Q$9)</f>
        <v>#DIV/0!</v>
      </c>
      <c r="R40" s="43" t="e">
        <f>('ODA total and ex non-transfer'!R40*1000000)/SUMIFS(pop_in_poverty!$D:$D,pop_in_poverty!$A:$A,'ODA per poor person'!$B40,pop_in_poverty!$B:$B,'ODA per poor person'!R$9)</f>
        <v>#DIV/0!</v>
      </c>
      <c r="S40" s="43" t="e">
        <f>('ODA total and ex non-transfer'!S40*1000000)/SUMIFS(pop_in_poverty!$D:$D,pop_in_poverty!$A:$A,'ODA per poor person'!$B40,pop_in_poverty!$B:$B,'ODA per poor person'!S$9)</f>
        <v>#DIV/0!</v>
      </c>
      <c r="T40" s="43" t="e">
        <f>('ODA total and ex non-transfer'!T40*1000000)/SUMIFS(pop_in_poverty!$D:$D,pop_in_poverty!$A:$A,'ODA per poor person'!$B40,pop_in_poverty!$B:$B,'ODA per poor person'!T$9)</f>
        <v>#DIV/0!</v>
      </c>
      <c r="U40" s="43" t="e">
        <f>('ODA total and ex non-transfer'!U40*1000000)/SUMIFS(pop_in_poverty!$D:$D,pop_in_poverty!$A:$A,'ODA per poor person'!$B40,pop_in_poverty!$B:$B,'ODA per poor person'!U$9)</f>
        <v>#DIV/0!</v>
      </c>
    </row>
    <row r="41" spans="1:21" hidden="1" x14ac:dyDescent="0.2">
      <c r="A41" s="22" t="s">
        <v>45</v>
      </c>
      <c r="B41" s="9" t="e">
        <v>#N/A</v>
      </c>
      <c r="C41" s="10" t="s">
        <v>982</v>
      </c>
      <c r="D41" s="10"/>
      <c r="E41" s="3"/>
      <c r="F41" s="3"/>
      <c r="G41" s="43" t="e">
        <f>('ODA total and ex non-transfer'!G41*1000000)/SUMIFS(pop_in_poverty!$D:$D,pop_in_poverty!$A:$A,'ODA per poor person'!$B41,pop_in_poverty!$B:$B,'ODA per poor person'!G$9)</f>
        <v>#DIV/0!</v>
      </c>
      <c r="H41" s="43" t="e">
        <f>('ODA total and ex non-transfer'!H41*1000000)/SUMIFS(pop_in_poverty!$D:$D,pop_in_poverty!$A:$A,'ODA per poor person'!$B41,pop_in_poverty!$B:$B,'ODA per poor person'!H$9)</f>
        <v>#DIV/0!</v>
      </c>
      <c r="I41" s="43" t="e">
        <f>('ODA total and ex non-transfer'!I41*1000000)/SUMIFS(pop_in_poverty!$D:$D,pop_in_poverty!$A:$A,'ODA per poor person'!$B41,pop_in_poverty!$B:$B,'ODA per poor person'!I$9)</f>
        <v>#DIV/0!</v>
      </c>
      <c r="J41" s="43" t="e">
        <f>('ODA total and ex non-transfer'!J41*1000000)/SUMIFS(pop_in_poverty!$D:$D,pop_in_poverty!$A:$A,'ODA per poor person'!$B41,pop_in_poverty!$B:$B,'ODA per poor person'!J$9)</f>
        <v>#DIV/0!</v>
      </c>
      <c r="K41" s="43" t="e">
        <f>('ODA total and ex non-transfer'!K41*1000000)/SUMIFS(pop_in_poverty!$D:$D,pop_in_poverty!$A:$A,'ODA per poor person'!$B41,pop_in_poverty!$B:$B,'ODA per poor person'!K$9)</f>
        <v>#DIV/0!</v>
      </c>
      <c r="L41" s="43" t="e">
        <f>('ODA total and ex non-transfer'!L41*1000000)/SUMIFS(pop_in_poverty!$D:$D,pop_in_poverty!$A:$A,'ODA per poor person'!$B41,pop_in_poverty!$B:$B,'ODA per poor person'!L$9)</f>
        <v>#DIV/0!</v>
      </c>
      <c r="M41" s="43" t="e">
        <f>('ODA total and ex non-transfer'!M41*1000000)/SUMIFS(pop_in_poverty!$D:$D,pop_in_poverty!$A:$A,'ODA per poor person'!$B41,pop_in_poverty!$B:$B,'ODA per poor person'!M$9)</f>
        <v>#DIV/0!</v>
      </c>
      <c r="N41" s="43" t="e">
        <f>('ODA total and ex non-transfer'!N41*1000000)/SUMIFS(pop_in_poverty!$D:$D,pop_in_poverty!$A:$A,'ODA per poor person'!$B41,pop_in_poverty!$B:$B,'ODA per poor person'!N$9)</f>
        <v>#DIV/0!</v>
      </c>
      <c r="O41" s="43" t="e">
        <f>('ODA total and ex non-transfer'!O41*1000000)/SUMIFS(pop_in_poverty!$D:$D,pop_in_poverty!$A:$A,'ODA per poor person'!$B41,pop_in_poverty!$B:$B,'ODA per poor person'!O$9)</f>
        <v>#DIV/0!</v>
      </c>
      <c r="P41" s="43" t="e">
        <f>('ODA total and ex non-transfer'!P41*1000000)/SUMIFS(pop_in_poverty!$D:$D,pop_in_poverty!$A:$A,'ODA per poor person'!$B41,pop_in_poverty!$B:$B,'ODA per poor person'!P$9)</f>
        <v>#DIV/0!</v>
      </c>
      <c r="Q41" s="43" t="e">
        <f>('ODA total and ex non-transfer'!Q41*1000000)/SUMIFS(pop_in_poverty!$D:$D,pop_in_poverty!$A:$A,'ODA per poor person'!$B41,pop_in_poverty!$B:$B,'ODA per poor person'!Q$9)</f>
        <v>#DIV/0!</v>
      </c>
      <c r="R41" s="43" t="e">
        <f>('ODA total and ex non-transfer'!R41*1000000)/SUMIFS(pop_in_poverty!$D:$D,pop_in_poverty!$A:$A,'ODA per poor person'!$B41,pop_in_poverty!$B:$B,'ODA per poor person'!R$9)</f>
        <v>#DIV/0!</v>
      </c>
      <c r="S41" s="43" t="e">
        <f>('ODA total and ex non-transfer'!S41*1000000)/SUMIFS(pop_in_poverty!$D:$D,pop_in_poverty!$A:$A,'ODA per poor person'!$B41,pop_in_poverty!$B:$B,'ODA per poor person'!S$9)</f>
        <v>#DIV/0!</v>
      </c>
      <c r="T41" s="43" t="e">
        <f>('ODA total and ex non-transfer'!T41*1000000)/SUMIFS(pop_in_poverty!$D:$D,pop_in_poverty!$A:$A,'ODA per poor person'!$B41,pop_in_poverty!$B:$B,'ODA per poor person'!T$9)</f>
        <v>#DIV/0!</v>
      </c>
      <c r="U41" s="43" t="e">
        <f>('ODA total and ex non-transfer'!U41*1000000)/SUMIFS(pop_in_poverty!$D:$D,pop_in_poverty!$A:$A,'ODA per poor person'!$B41,pop_in_poverty!$B:$B,'ODA per poor person'!U$9)</f>
        <v>#DIV/0!</v>
      </c>
    </row>
    <row r="42" spans="1:21" hidden="1" x14ac:dyDescent="0.2">
      <c r="A42" s="21" t="s">
        <v>46</v>
      </c>
      <c r="B42" s="9" t="s">
        <v>912</v>
      </c>
      <c r="C42" s="9" t="s">
        <v>981</v>
      </c>
      <c r="D42" s="9"/>
      <c r="E42" s="2"/>
      <c r="F42" s="2"/>
      <c r="G42" s="43">
        <f>('ODA total and ex non-transfer'!G42*1000000)/SUMIFS(pop_in_poverty!$D:$D,pop_in_poverty!$A:$A,'ODA per poor person'!$B42,pop_in_poverty!$B:$B,'ODA per poor person'!G$9)</f>
        <v>512.93476613467249</v>
      </c>
      <c r="H42" s="43">
        <f>('ODA total and ex non-transfer'!H42*1000000)/SUMIFS(pop_in_poverty!$D:$D,pop_in_poverty!$A:$A,'ODA per poor person'!$B42,pop_in_poverty!$B:$B,'ODA per poor person'!H$9)</f>
        <v>303.04140497358804</v>
      </c>
      <c r="I42" s="43">
        <f>('ODA total and ex non-transfer'!I42*1000000)/SUMIFS(pop_in_poverty!$D:$D,pop_in_poverty!$A:$A,'ODA per poor person'!$B42,pop_in_poverty!$B:$B,'ODA per poor person'!I$9)</f>
        <v>251.58664337836063</v>
      </c>
      <c r="J42" s="43">
        <f>('ODA total and ex non-transfer'!J42*1000000)/SUMIFS(pop_in_poverty!$D:$D,pop_in_poverty!$A:$A,'ODA per poor person'!$B42,pop_in_poverty!$B:$B,'ODA per poor person'!J$9)</f>
        <v>518.16012786781948</v>
      </c>
      <c r="K42" s="43">
        <f>('ODA total and ex non-transfer'!K42*1000000)/SUMIFS(pop_in_poverty!$D:$D,pop_in_poverty!$A:$A,'ODA per poor person'!$B42,pop_in_poverty!$B:$B,'ODA per poor person'!K$9)</f>
        <v>712.87004347347363</v>
      </c>
      <c r="L42" s="43">
        <f>('ODA total and ex non-transfer'!L42*1000000)/SUMIFS(pop_in_poverty!$D:$D,pop_in_poverty!$A:$A,'ODA per poor person'!$B42,pop_in_poverty!$B:$B,'ODA per poor person'!L$9)</f>
        <v>1290.4242233557866</v>
      </c>
      <c r="M42" s="43">
        <f>('ODA total and ex non-transfer'!M42*1000000)/SUMIFS(pop_in_poverty!$D:$D,pop_in_poverty!$A:$A,'ODA per poor person'!$B42,pop_in_poverty!$B:$B,'ODA per poor person'!M$9)</f>
        <v>2999.3531629494141</v>
      </c>
      <c r="N42" s="43">
        <f>('ODA total and ex non-transfer'!N42*1000000)/SUMIFS(pop_in_poverty!$D:$D,pop_in_poverty!$A:$A,'ODA per poor person'!$B42,pop_in_poverty!$B:$B,'ODA per poor person'!N$9)</f>
        <v>3001.68150940953</v>
      </c>
      <c r="O42" s="43">
        <f>('ODA total and ex non-transfer'!O42*1000000)/SUMIFS(pop_in_poverty!$D:$D,pop_in_poverty!$A:$A,'ODA per poor person'!$B42,pop_in_poverty!$B:$B,'ODA per poor person'!O$9)</f>
        <v>2191.6395954403611</v>
      </c>
      <c r="P42" s="43">
        <f>('ODA total and ex non-transfer'!P42*1000000)/SUMIFS(pop_in_poverty!$D:$D,pop_in_poverty!$A:$A,'ODA per poor person'!$B42,pop_in_poverty!$B:$B,'ODA per poor person'!P$9)</f>
        <v>15577.081206005834</v>
      </c>
      <c r="Q42" s="43">
        <f>('ODA total and ex non-transfer'!Q42*1000000)/SUMIFS(pop_in_poverty!$D:$D,pop_in_poverty!$A:$A,'ODA per poor person'!$B42,pop_in_poverty!$B:$B,'ODA per poor person'!Q$9)</f>
        <v>17043.024945533081</v>
      </c>
      <c r="R42" s="43">
        <f>('ODA total and ex non-transfer'!R42*1000000)/SUMIFS(pop_in_poverty!$D:$D,pop_in_poverty!$A:$A,'ODA per poor person'!$B42,pop_in_poverty!$B:$B,'ODA per poor person'!R$9)</f>
        <v>12426.554380346048</v>
      </c>
      <c r="S42" s="43">
        <f>('ODA total and ex non-transfer'!S42*1000000)/SUMIFS(pop_in_poverty!$D:$D,pop_in_poverty!$A:$A,'ODA per poor person'!$B42,pop_in_poverty!$B:$B,'ODA per poor person'!S$9)</f>
        <v>14975.772725372555</v>
      </c>
      <c r="T42" s="43">
        <f>('ODA total and ex non-transfer'!T42*1000000)/SUMIFS(pop_in_poverty!$D:$D,pop_in_poverty!$A:$A,'ODA per poor person'!$B42,pop_in_poverty!$B:$B,'ODA per poor person'!T$9)</f>
        <v>12798.527487219266</v>
      </c>
      <c r="U42" s="43">
        <f>('ODA total and ex non-transfer'!U42*1000000)/SUMIFS(pop_in_poverty!$D:$D,pop_in_poverty!$A:$A,'ODA per poor person'!$B42,pop_in_poverty!$B:$B,'ODA per poor person'!U$9)</f>
        <v>18912.027648388779</v>
      </c>
    </row>
    <row r="43" spans="1:21" hidden="1" x14ac:dyDescent="0.2">
      <c r="A43" s="22" t="s">
        <v>46</v>
      </c>
      <c r="B43" s="9" t="s">
        <v>912</v>
      </c>
      <c r="C43" s="10" t="s">
        <v>982</v>
      </c>
      <c r="D43" s="10"/>
      <c r="E43" s="3"/>
      <c r="F43" s="3"/>
      <c r="G43" s="43">
        <f>('ODA total and ex non-transfer'!G43*1000000)/SUMIFS(pop_in_poverty!$D:$D,pop_in_poverty!$A:$A,'ODA per poor person'!$B43,pop_in_poverty!$B:$B,'ODA per poor person'!G$9)</f>
        <v>512.93476613467249</v>
      </c>
      <c r="H43" s="43">
        <f>('ODA total and ex non-transfer'!H43*1000000)/SUMIFS(pop_in_poverty!$D:$D,pop_in_poverty!$A:$A,'ODA per poor person'!$B43,pop_in_poverty!$B:$B,'ODA per poor person'!H$9)</f>
        <v>303.04140497358804</v>
      </c>
      <c r="I43" s="43">
        <f>('ODA total and ex non-transfer'!I43*1000000)/SUMIFS(pop_in_poverty!$D:$D,pop_in_poverty!$A:$A,'ODA per poor person'!$B43,pop_in_poverty!$B:$B,'ODA per poor person'!I$9)</f>
        <v>251.58664337836063</v>
      </c>
      <c r="J43" s="43">
        <f>('ODA total and ex non-transfer'!J43*1000000)/SUMIFS(pop_in_poverty!$D:$D,pop_in_poverty!$A:$A,'ODA per poor person'!$B43,pop_in_poverty!$B:$B,'ODA per poor person'!J$9)</f>
        <v>518.16012786781948</v>
      </c>
      <c r="K43" s="43">
        <f>('ODA total and ex non-transfer'!K43*1000000)/SUMIFS(pop_in_poverty!$D:$D,pop_in_poverty!$A:$A,'ODA per poor person'!$B43,pop_in_poverty!$B:$B,'ODA per poor person'!K$9)</f>
        <v>629.84851439882766</v>
      </c>
      <c r="L43" s="43">
        <f>('ODA total and ex non-transfer'!L43*1000000)/SUMIFS(pop_in_poverty!$D:$D,pop_in_poverty!$A:$A,'ODA per poor person'!$B43,pop_in_poverty!$B:$B,'ODA per poor person'!L$9)</f>
        <v>1180.927183086028</v>
      </c>
      <c r="M43" s="43">
        <f>('ODA total and ex non-transfer'!M43*1000000)/SUMIFS(pop_in_poverty!$D:$D,pop_in_poverty!$A:$A,'ODA per poor person'!$B43,pop_in_poverty!$B:$B,'ODA per poor person'!M$9)</f>
        <v>2804.5249353828772</v>
      </c>
      <c r="N43" s="43">
        <f>('ODA total and ex non-transfer'!N43*1000000)/SUMIFS(pop_in_poverty!$D:$D,pop_in_poverty!$A:$A,'ODA per poor person'!$B43,pop_in_poverty!$B:$B,'ODA per poor person'!N$9)</f>
        <v>2833.4244650974142</v>
      </c>
      <c r="O43" s="43">
        <f>('ODA total and ex non-transfer'!O43*1000000)/SUMIFS(pop_in_poverty!$D:$D,pop_in_poverty!$A:$A,'ODA per poor person'!$B43,pop_in_poverty!$B:$B,'ODA per poor person'!O$9)</f>
        <v>2040.4241632273861</v>
      </c>
      <c r="P43" s="43">
        <f>('ODA total and ex non-transfer'!P43*1000000)/SUMIFS(pop_in_poverty!$D:$D,pop_in_poverty!$A:$A,'ODA per poor person'!$B43,pop_in_poverty!$B:$B,'ODA per poor person'!P$9)</f>
        <v>15152.034154798113</v>
      </c>
      <c r="Q43" s="43">
        <f>('ODA total and ex non-transfer'!Q43*1000000)/SUMIFS(pop_in_poverty!$D:$D,pop_in_poverty!$A:$A,'ODA per poor person'!$B43,pop_in_poverty!$B:$B,'ODA per poor person'!Q$9)</f>
        <v>16524.480796860084</v>
      </c>
      <c r="R43" s="43">
        <f>('ODA total and ex non-transfer'!R43*1000000)/SUMIFS(pop_in_poverty!$D:$D,pop_in_poverty!$A:$A,'ODA per poor person'!$B43,pop_in_poverty!$B:$B,'ODA per poor person'!R$9)</f>
        <v>12085.616146427514</v>
      </c>
      <c r="S43" s="43">
        <f>('ODA total and ex non-transfer'!S43*1000000)/SUMIFS(pop_in_poverty!$D:$D,pop_in_poverty!$A:$A,'ODA per poor person'!$B43,pop_in_poverty!$B:$B,'ODA per poor person'!S$9)</f>
        <v>14647.689548193384</v>
      </c>
      <c r="T43" s="43">
        <f>('ODA total and ex non-transfer'!T43*1000000)/SUMIFS(pop_in_poverty!$D:$D,pop_in_poverty!$A:$A,'ODA per poor person'!$B43,pop_in_poverty!$B:$B,'ODA per poor person'!T$9)</f>
        <v>12466.241178072931</v>
      </c>
      <c r="U43" s="43">
        <f>('ODA total and ex non-transfer'!U43*1000000)/SUMIFS(pop_in_poverty!$D:$D,pop_in_poverty!$A:$A,'ODA per poor person'!$B43,pop_in_poverty!$B:$B,'ODA per poor person'!U$9)</f>
        <v>18557.988351082167</v>
      </c>
    </row>
    <row r="44" spans="1:21" hidden="1" x14ac:dyDescent="0.2">
      <c r="A44" s="21" t="s">
        <v>47</v>
      </c>
      <c r="B44" s="9" t="s">
        <v>923</v>
      </c>
      <c r="C44" s="9" t="s">
        <v>981</v>
      </c>
      <c r="D44" s="9"/>
      <c r="E44" s="2"/>
      <c r="F44" s="2"/>
      <c r="G44" s="43">
        <f>('ODA total and ex non-transfer'!G44*1000000)/SUMIFS(pop_in_poverty!$D:$D,pop_in_poverty!$A:$A,'ODA per poor person'!$B44,pop_in_poverty!$B:$B,'ODA per poor person'!G$9)</f>
        <v>0</v>
      </c>
      <c r="H44" s="43">
        <f>('ODA total and ex non-transfer'!H44*1000000)/SUMIFS(pop_in_poverty!$D:$D,pop_in_poverty!$A:$A,'ODA per poor person'!$B44,pop_in_poverty!$B:$B,'ODA per poor person'!H$9)</f>
        <v>0</v>
      </c>
      <c r="I44" s="43">
        <f>('ODA total and ex non-transfer'!I44*1000000)/SUMIFS(pop_in_poverty!$D:$D,pop_in_poverty!$A:$A,'ODA per poor person'!$B44,pop_in_poverty!$B:$B,'ODA per poor person'!I$9)</f>
        <v>0</v>
      </c>
      <c r="J44" s="43">
        <f>('ODA total and ex non-transfer'!J44*1000000)/SUMIFS(pop_in_poverty!$D:$D,pop_in_poverty!$A:$A,'ODA per poor person'!$B44,pop_in_poverty!$B:$B,'ODA per poor person'!J$9)</f>
        <v>3425.725289782868</v>
      </c>
      <c r="K44" s="43">
        <f>('ODA total and ex non-transfer'!K44*1000000)/SUMIFS(pop_in_poverty!$D:$D,pop_in_poverty!$A:$A,'ODA per poor person'!$B44,pop_in_poverty!$B:$B,'ODA per poor person'!K$9)</f>
        <v>5853.8032566467036</v>
      </c>
      <c r="L44" s="43">
        <f>('ODA total and ex non-transfer'!L44*1000000)/SUMIFS(pop_in_poverty!$D:$D,pop_in_poverty!$A:$A,'ODA per poor person'!$B44,pop_in_poverty!$B:$B,'ODA per poor person'!L$9)</f>
        <v>8683.5732504509633</v>
      </c>
      <c r="M44" s="43">
        <f>('ODA total and ex non-transfer'!M44*1000000)/SUMIFS(pop_in_poverty!$D:$D,pop_in_poverty!$A:$A,'ODA per poor person'!$B44,pop_in_poverty!$B:$B,'ODA per poor person'!M$9)</f>
        <v>112907.6014945833</v>
      </c>
      <c r="N44" s="43">
        <f>('ODA total and ex non-transfer'!N44*1000000)/SUMIFS(pop_in_poverty!$D:$D,pop_in_poverty!$A:$A,'ODA per poor person'!$B44,pop_in_poverty!$B:$B,'ODA per poor person'!N$9)</f>
        <v>175432.81625050973</v>
      </c>
      <c r="O44" s="43">
        <f>('ODA total and ex non-transfer'!O44*1000000)/SUMIFS(pop_in_poverty!$D:$D,pop_in_poverty!$A:$A,'ODA per poor person'!$B44,pop_in_poverty!$B:$B,'ODA per poor person'!O$9)</f>
        <v>312125.68021724379</v>
      </c>
      <c r="P44" s="43" t="e">
        <f>('ODA total and ex non-transfer'!P44*1000000)/SUMIFS(pop_in_poverty!$D:$D,pop_in_poverty!$A:$A,'ODA per poor person'!$B44,pop_in_poverty!$B:$B,'ODA per poor person'!P$9)</f>
        <v>#DIV/0!</v>
      </c>
      <c r="Q44" s="43" t="e">
        <f>('ODA total and ex non-transfer'!Q44*1000000)/SUMIFS(pop_in_poverty!$D:$D,pop_in_poverty!$A:$A,'ODA per poor person'!$B44,pop_in_poverty!$B:$B,'ODA per poor person'!Q$9)</f>
        <v>#DIV/0!</v>
      </c>
      <c r="R44" s="43" t="e">
        <f>('ODA total and ex non-transfer'!R44*1000000)/SUMIFS(pop_in_poverty!$D:$D,pop_in_poverty!$A:$A,'ODA per poor person'!$B44,pop_in_poverty!$B:$B,'ODA per poor person'!R$9)</f>
        <v>#DIV/0!</v>
      </c>
      <c r="S44" s="43" t="e">
        <f>('ODA total and ex non-transfer'!S44*1000000)/SUMIFS(pop_in_poverty!$D:$D,pop_in_poverty!$A:$A,'ODA per poor person'!$B44,pop_in_poverty!$B:$B,'ODA per poor person'!S$9)</f>
        <v>#DIV/0!</v>
      </c>
      <c r="T44" s="43" t="e">
        <f>('ODA total and ex non-transfer'!T44*1000000)/SUMIFS(pop_in_poverty!$D:$D,pop_in_poverty!$A:$A,'ODA per poor person'!$B44,pop_in_poverty!$B:$B,'ODA per poor person'!T$9)</f>
        <v>#DIV/0!</v>
      </c>
      <c r="U44" s="43" t="e">
        <f>('ODA total and ex non-transfer'!U44*1000000)/SUMIFS(pop_in_poverty!$D:$D,pop_in_poverty!$A:$A,'ODA per poor person'!$B44,pop_in_poverty!$B:$B,'ODA per poor person'!U$9)</f>
        <v>#DIV/0!</v>
      </c>
    </row>
    <row r="45" spans="1:21" hidden="1" x14ac:dyDescent="0.2">
      <c r="A45" s="22" t="s">
        <v>47</v>
      </c>
      <c r="B45" s="9" t="s">
        <v>923</v>
      </c>
      <c r="C45" s="10" t="s">
        <v>982</v>
      </c>
      <c r="D45" s="10"/>
      <c r="E45" s="3"/>
      <c r="F45" s="3"/>
      <c r="G45" s="43">
        <f>('ODA total and ex non-transfer'!G45*1000000)/SUMIFS(pop_in_poverty!$D:$D,pop_in_poverty!$A:$A,'ODA per poor person'!$B45,pop_in_poverty!$B:$B,'ODA per poor person'!G$9)</f>
        <v>0</v>
      </c>
      <c r="H45" s="43">
        <f>('ODA total and ex non-transfer'!H45*1000000)/SUMIFS(pop_in_poverty!$D:$D,pop_in_poverty!$A:$A,'ODA per poor person'!$B45,pop_in_poverty!$B:$B,'ODA per poor person'!H$9)</f>
        <v>0</v>
      </c>
      <c r="I45" s="43">
        <f>('ODA total and ex non-transfer'!I45*1000000)/SUMIFS(pop_in_poverty!$D:$D,pop_in_poverty!$A:$A,'ODA per poor person'!$B45,pop_in_poverty!$B:$B,'ODA per poor person'!I$9)</f>
        <v>0</v>
      </c>
      <c r="J45" s="43">
        <f>('ODA total and ex non-transfer'!J45*1000000)/SUMIFS(pop_in_poverty!$D:$D,pop_in_poverty!$A:$A,'ODA per poor person'!$B45,pop_in_poverty!$B:$B,'ODA per poor person'!J$9)</f>
        <v>3425.725289782868</v>
      </c>
      <c r="K45" s="43">
        <f>('ODA total and ex non-transfer'!K45*1000000)/SUMIFS(pop_in_poverty!$D:$D,pop_in_poverty!$A:$A,'ODA per poor person'!$B45,pop_in_poverty!$B:$B,'ODA per poor person'!K$9)</f>
        <v>5141.9429705945749</v>
      </c>
      <c r="L45" s="43">
        <f>('ODA total and ex non-transfer'!L45*1000000)/SUMIFS(pop_in_poverty!$D:$D,pop_in_poverty!$A:$A,'ODA per poor person'!$B45,pop_in_poverty!$B:$B,'ODA per poor person'!L$9)</f>
        <v>7523.6794370460002</v>
      </c>
      <c r="M45" s="43">
        <f>('ODA total and ex non-transfer'!M45*1000000)/SUMIFS(pop_in_poverty!$D:$D,pop_in_poverty!$A:$A,'ODA per poor person'!$B45,pop_in_poverty!$B:$B,'ODA per poor person'!M$9)</f>
        <v>100970.19371257044</v>
      </c>
      <c r="N45" s="43">
        <f>('ODA total and ex non-transfer'!N45*1000000)/SUMIFS(pop_in_poverty!$D:$D,pop_in_poverty!$A:$A,'ODA per poor person'!$B45,pop_in_poverty!$B:$B,'ODA per poor person'!N$9)</f>
        <v>158200.85767953398</v>
      </c>
      <c r="O45" s="43">
        <f>('ODA total and ex non-transfer'!O45*1000000)/SUMIFS(pop_in_poverty!$D:$D,pop_in_poverty!$A:$A,'ODA per poor person'!$B45,pop_in_poverty!$B:$B,'ODA per poor person'!O$9)</f>
        <v>282503.83473363827</v>
      </c>
      <c r="P45" s="43" t="e">
        <f>('ODA total and ex non-transfer'!P45*1000000)/SUMIFS(pop_in_poverty!$D:$D,pop_in_poverty!$A:$A,'ODA per poor person'!$B45,pop_in_poverty!$B:$B,'ODA per poor person'!P$9)</f>
        <v>#DIV/0!</v>
      </c>
      <c r="Q45" s="43" t="e">
        <f>('ODA total and ex non-transfer'!Q45*1000000)/SUMIFS(pop_in_poverty!$D:$D,pop_in_poverty!$A:$A,'ODA per poor person'!$B45,pop_in_poverty!$B:$B,'ODA per poor person'!Q$9)</f>
        <v>#DIV/0!</v>
      </c>
      <c r="R45" s="43" t="e">
        <f>('ODA total and ex non-transfer'!R45*1000000)/SUMIFS(pop_in_poverty!$D:$D,pop_in_poverty!$A:$A,'ODA per poor person'!$B45,pop_in_poverty!$B:$B,'ODA per poor person'!R$9)</f>
        <v>#DIV/0!</v>
      </c>
      <c r="S45" s="43" t="e">
        <f>('ODA total and ex non-transfer'!S45*1000000)/SUMIFS(pop_in_poverty!$D:$D,pop_in_poverty!$A:$A,'ODA per poor person'!$B45,pop_in_poverty!$B:$B,'ODA per poor person'!S$9)</f>
        <v>#DIV/0!</v>
      </c>
      <c r="T45" s="43" t="e">
        <f>('ODA total and ex non-transfer'!T45*1000000)/SUMIFS(pop_in_poverty!$D:$D,pop_in_poverty!$A:$A,'ODA per poor person'!$B45,pop_in_poverty!$B:$B,'ODA per poor person'!T$9)</f>
        <v>#DIV/0!</v>
      </c>
      <c r="U45" s="43" t="e">
        <f>('ODA total and ex non-transfer'!U45*1000000)/SUMIFS(pop_in_poverty!$D:$D,pop_in_poverty!$A:$A,'ODA per poor person'!$B45,pop_in_poverty!$B:$B,'ODA per poor person'!U$9)</f>
        <v>#DIV/0!</v>
      </c>
    </row>
    <row r="46" spans="1:21" hidden="1" x14ac:dyDescent="0.2">
      <c r="A46" s="21" t="s">
        <v>48</v>
      </c>
      <c r="B46" s="9" t="e">
        <v>#N/A</v>
      </c>
      <c r="C46" s="9" t="s">
        <v>981</v>
      </c>
      <c r="D46" s="9"/>
      <c r="E46" s="2"/>
      <c r="F46" s="2"/>
      <c r="G46" s="43" t="e">
        <f>('ODA total and ex non-transfer'!G46*1000000)/SUMIFS(pop_in_poverty!$D:$D,pop_in_poverty!$A:$A,'ODA per poor person'!$B46,pop_in_poverty!$B:$B,'ODA per poor person'!G$9)</f>
        <v>#DIV/0!</v>
      </c>
      <c r="H46" s="43" t="e">
        <f>('ODA total and ex non-transfer'!H46*1000000)/SUMIFS(pop_in_poverty!$D:$D,pop_in_poverty!$A:$A,'ODA per poor person'!$B46,pop_in_poverty!$B:$B,'ODA per poor person'!H$9)</f>
        <v>#DIV/0!</v>
      </c>
      <c r="I46" s="43" t="e">
        <f>('ODA total and ex non-transfer'!I46*1000000)/SUMIFS(pop_in_poverty!$D:$D,pop_in_poverty!$A:$A,'ODA per poor person'!$B46,pop_in_poverty!$B:$B,'ODA per poor person'!I$9)</f>
        <v>#DIV/0!</v>
      </c>
      <c r="J46" s="43" t="e">
        <f>('ODA total and ex non-transfer'!J46*1000000)/SUMIFS(pop_in_poverty!$D:$D,pop_in_poverty!$A:$A,'ODA per poor person'!$B46,pop_in_poverty!$B:$B,'ODA per poor person'!J$9)</f>
        <v>#DIV/0!</v>
      </c>
      <c r="K46" s="43" t="e">
        <f>('ODA total and ex non-transfer'!K46*1000000)/SUMIFS(pop_in_poverty!$D:$D,pop_in_poverty!$A:$A,'ODA per poor person'!$B46,pop_in_poverty!$B:$B,'ODA per poor person'!K$9)</f>
        <v>#DIV/0!</v>
      </c>
      <c r="L46" s="43" t="e">
        <f>('ODA total and ex non-transfer'!L46*1000000)/SUMIFS(pop_in_poverty!$D:$D,pop_in_poverty!$A:$A,'ODA per poor person'!$B46,pop_in_poverty!$B:$B,'ODA per poor person'!L$9)</f>
        <v>#DIV/0!</v>
      </c>
      <c r="M46" s="43" t="e">
        <f>('ODA total and ex non-transfer'!M46*1000000)/SUMIFS(pop_in_poverty!$D:$D,pop_in_poverty!$A:$A,'ODA per poor person'!$B46,pop_in_poverty!$B:$B,'ODA per poor person'!M$9)</f>
        <v>#DIV/0!</v>
      </c>
      <c r="N46" s="43" t="e">
        <f>('ODA total and ex non-transfer'!N46*1000000)/SUMIFS(pop_in_poverty!$D:$D,pop_in_poverty!$A:$A,'ODA per poor person'!$B46,pop_in_poverty!$B:$B,'ODA per poor person'!N$9)</f>
        <v>#DIV/0!</v>
      </c>
      <c r="O46" s="43" t="e">
        <f>('ODA total and ex non-transfer'!O46*1000000)/SUMIFS(pop_in_poverty!$D:$D,pop_in_poverty!$A:$A,'ODA per poor person'!$B46,pop_in_poverty!$B:$B,'ODA per poor person'!O$9)</f>
        <v>#DIV/0!</v>
      </c>
      <c r="P46" s="43" t="e">
        <f>('ODA total and ex non-transfer'!P46*1000000)/SUMIFS(pop_in_poverty!$D:$D,pop_in_poverty!$A:$A,'ODA per poor person'!$B46,pop_in_poverty!$B:$B,'ODA per poor person'!P$9)</f>
        <v>#DIV/0!</v>
      </c>
      <c r="Q46" s="43" t="e">
        <f>('ODA total and ex non-transfer'!Q46*1000000)/SUMIFS(pop_in_poverty!$D:$D,pop_in_poverty!$A:$A,'ODA per poor person'!$B46,pop_in_poverty!$B:$B,'ODA per poor person'!Q$9)</f>
        <v>#DIV/0!</v>
      </c>
      <c r="R46" s="43" t="e">
        <f>('ODA total and ex non-transfer'!R46*1000000)/SUMIFS(pop_in_poverty!$D:$D,pop_in_poverty!$A:$A,'ODA per poor person'!$B46,pop_in_poverty!$B:$B,'ODA per poor person'!R$9)</f>
        <v>#DIV/0!</v>
      </c>
      <c r="S46" s="43" t="e">
        <f>('ODA total and ex non-transfer'!S46*1000000)/SUMIFS(pop_in_poverty!$D:$D,pop_in_poverty!$A:$A,'ODA per poor person'!$B46,pop_in_poverty!$B:$B,'ODA per poor person'!S$9)</f>
        <v>#DIV/0!</v>
      </c>
      <c r="T46" s="43" t="e">
        <f>('ODA total and ex non-transfer'!T46*1000000)/SUMIFS(pop_in_poverty!$D:$D,pop_in_poverty!$A:$A,'ODA per poor person'!$B46,pop_in_poverty!$B:$B,'ODA per poor person'!T$9)</f>
        <v>#DIV/0!</v>
      </c>
      <c r="U46" s="43" t="e">
        <f>('ODA total and ex non-transfer'!U46*1000000)/SUMIFS(pop_in_poverty!$D:$D,pop_in_poverty!$A:$A,'ODA per poor person'!$B46,pop_in_poverty!$B:$B,'ODA per poor person'!U$9)</f>
        <v>#DIV/0!</v>
      </c>
    </row>
    <row r="47" spans="1:21" hidden="1" x14ac:dyDescent="0.2">
      <c r="A47" s="22" t="s">
        <v>48</v>
      </c>
      <c r="B47" s="9" t="e">
        <v>#N/A</v>
      </c>
      <c r="C47" s="10" t="s">
        <v>982</v>
      </c>
      <c r="D47" s="10"/>
      <c r="E47" s="3"/>
      <c r="F47" s="3"/>
      <c r="G47" s="43" t="e">
        <f>('ODA total and ex non-transfer'!G47*1000000)/SUMIFS(pop_in_poverty!$D:$D,pop_in_poverty!$A:$A,'ODA per poor person'!$B47,pop_in_poverty!$B:$B,'ODA per poor person'!G$9)</f>
        <v>#DIV/0!</v>
      </c>
      <c r="H47" s="43" t="e">
        <f>('ODA total and ex non-transfer'!H47*1000000)/SUMIFS(pop_in_poverty!$D:$D,pop_in_poverty!$A:$A,'ODA per poor person'!$B47,pop_in_poverty!$B:$B,'ODA per poor person'!H$9)</f>
        <v>#DIV/0!</v>
      </c>
      <c r="I47" s="43" t="e">
        <f>('ODA total and ex non-transfer'!I47*1000000)/SUMIFS(pop_in_poverty!$D:$D,pop_in_poverty!$A:$A,'ODA per poor person'!$B47,pop_in_poverty!$B:$B,'ODA per poor person'!I$9)</f>
        <v>#DIV/0!</v>
      </c>
      <c r="J47" s="43" t="e">
        <f>('ODA total and ex non-transfer'!J47*1000000)/SUMIFS(pop_in_poverty!$D:$D,pop_in_poverty!$A:$A,'ODA per poor person'!$B47,pop_in_poverty!$B:$B,'ODA per poor person'!J$9)</f>
        <v>#DIV/0!</v>
      </c>
      <c r="K47" s="43" t="e">
        <f>('ODA total and ex non-transfer'!K47*1000000)/SUMIFS(pop_in_poverty!$D:$D,pop_in_poverty!$A:$A,'ODA per poor person'!$B47,pop_in_poverty!$B:$B,'ODA per poor person'!K$9)</f>
        <v>#DIV/0!</v>
      </c>
      <c r="L47" s="43" t="e">
        <f>('ODA total and ex non-transfer'!L47*1000000)/SUMIFS(pop_in_poverty!$D:$D,pop_in_poverty!$A:$A,'ODA per poor person'!$B47,pop_in_poverty!$B:$B,'ODA per poor person'!L$9)</f>
        <v>#DIV/0!</v>
      </c>
      <c r="M47" s="43" t="e">
        <f>('ODA total and ex non-transfer'!M47*1000000)/SUMIFS(pop_in_poverty!$D:$D,pop_in_poverty!$A:$A,'ODA per poor person'!$B47,pop_in_poverty!$B:$B,'ODA per poor person'!M$9)</f>
        <v>#DIV/0!</v>
      </c>
      <c r="N47" s="43" t="e">
        <f>('ODA total and ex non-transfer'!N47*1000000)/SUMIFS(pop_in_poverty!$D:$D,pop_in_poverty!$A:$A,'ODA per poor person'!$B47,pop_in_poverty!$B:$B,'ODA per poor person'!N$9)</f>
        <v>#DIV/0!</v>
      </c>
      <c r="O47" s="43" t="e">
        <f>('ODA total and ex non-transfer'!O47*1000000)/SUMIFS(pop_in_poverty!$D:$D,pop_in_poverty!$A:$A,'ODA per poor person'!$B47,pop_in_poverty!$B:$B,'ODA per poor person'!O$9)</f>
        <v>#DIV/0!</v>
      </c>
      <c r="P47" s="43" t="e">
        <f>('ODA total and ex non-transfer'!P47*1000000)/SUMIFS(pop_in_poverty!$D:$D,pop_in_poverty!$A:$A,'ODA per poor person'!$B47,pop_in_poverty!$B:$B,'ODA per poor person'!P$9)</f>
        <v>#DIV/0!</v>
      </c>
      <c r="Q47" s="43" t="e">
        <f>('ODA total and ex non-transfer'!Q47*1000000)/SUMIFS(pop_in_poverty!$D:$D,pop_in_poverty!$A:$A,'ODA per poor person'!$B47,pop_in_poverty!$B:$B,'ODA per poor person'!Q$9)</f>
        <v>#DIV/0!</v>
      </c>
      <c r="R47" s="43" t="e">
        <f>('ODA total and ex non-transfer'!R47*1000000)/SUMIFS(pop_in_poverty!$D:$D,pop_in_poverty!$A:$A,'ODA per poor person'!$B47,pop_in_poverty!$B:$B,'ODA per poor person'!R$9)</f>
        <v>#DIV/0!</v>
      </c>
      <c r="S47" s="43" t="e">
        <f>('ODA total and ex non-transfer'!S47*1000000)/SUMIFS(pop_in_poverty!$D:$D,pop_in_poverty!$A:$A,'ODA per poor person'!$B47,pop_in_poverty!$B:$B,'ODA per poor person'!S$9)</f>
        <v>#DIV/0!</v>
      </c>
      <c r="T47" s="43" t="e">
        <f>('ODA total and ex non-transfer'!T47*1000000)/SUMIFS(pop_in_poverty!$D:$D,pop_in_poverty!$A:$A,'ODA per poor person'!$B47,pop_in_poverty!$B:$B,'ODA per poor person'!T$9)</f>
        <v>#DIV/0!</v>
      </c>
      <c r="U47" s="43" t="e">
        <f>('ODA total and ex non-transfer'!U47*1000000)/SUMIFS(pop_in_poverty!$D:$D,pop_in_poverty!$A:$A,'ODA per poor person'!$B47,pop_in_poverty!$B:$B,'ODA per poor person'!U$9)</f>
        <v>#DIV/0!</v>
      </c>
    </row>
    <row r="48" spans="1:21" hidden="1" x14ac:dyDescent="0.2">
      <c r="A48" s="21" t="s">
        <v>49</v>
      </c>
      <c r="B48" s="9" t="e">
        <v>#N/A</v>
      </c>
      <c r="C48" s="9" t="s">
        <v>981</v>
      </c>
      <c r="D48" s="9"/>
      <c r="E48" s="2"/>
      <c r="F48" s="2"/>
      <c r="G48" s="43" t="e">
        <f>('ODA total and ex non-transfer'!G48*1000000)/SUMIFS(pop_in_poverty!$D:$D,pop_in_poverty!$A:$A,'ODA per poor person'!$B48,pop_in_poverty!$B:$B,'ODA per poor person'!G$9)</f>
        <v>#DIV/0!</v>
      </c>
      <c r="H48" s="43" t="e">
        <f>('ODA total and ex non-transfer'!H48*1000000)/SUMIFS(pop_in_poverty!$D:$D,pop_in_poverty!$A:$A,'ODA per poor person'!$B48,pop_in_poverty!$B:$B,'ODA per poor person'!H$9)</f>
        <v>#DIV/0!</v>
      </c>
      <c r="I48" s="43" t="e">
        <f>('ODA total and ex non-transfer'!I48*1000000)/SUMIFS(pop_in_poverty!$D:$D,pop_in_poverty!$A:$A,'ODA per poor person'!$B48,pop_in_poverty!$B:$B,'ODA per poor person'!I$9)</f>
        <v>#DIV/0!</v>
      </c>
      <c r="J48" s="43" t="e">
        <f>('ODA total and ex non-transfer'!J48*1000000)/SUMIFS(pop_in_poverty!$D:$D,pop_in_poverty!$A:$A,'ODA per poor person'!$B48,pop_in_poverty!$B:$B,'ODA per poor person'!J$9)</f>
        <v>#DIV/0!</v>
      </c>
      <c r="K48" s="43" t="e">
        <f>('ODA total and ex non-transfer'!K48*1000000)/SUMIFS(pop_in_poverty!$D:$D,pop_in_poverty!$A:$A,'ODA per poor person'!$B48,pop_in_poverty!$B:$B,'ODA per poor person'!K$9)</f>
        <v>#DIV/0!</v>
      </c>
      <c r="L48" s="43" t="e">
        <f>('ODA total and ex non-transfer'!L48*1000000)/SUMIFS(pop_in_poverty!$D:$D,pop_in_poverty!$A:$A,'ODA per poor person'!$B48,pop_in_poverty!$B:$B,'ODA per poor person'!L$9)</f>
        <v>#DIV/0!</v>
      </c>
      <c r="M48" s="43" t="e">
        <f>('ODA total and ex non-transfer'!M48*1000000)/SUMIFS(pop_in_poverty!$D:$D,pop_in_poverty!$A:$A,'ODA per poor person'!$B48,pop_in_poverty!$B:$B,'ODA per poor person'!M$9)</f>
        <v>#DIV/0!</v>
      </c>
      <c r="N48" s="43" t="e">
        <f>('ODA total and ex non-transfer'!N48*1000000)/SUMIFS(pop_in_poverty!$D:$D,pop_in_poverty!$A:$A,'ODA per poor person'!$B48,pop_in_poverty!$B:$B,'ODA per poor person'!N$9)</f>
        <v>#DIV/0!</v>
      </c>
      <c r="O48" s="43" t="e">
        <f>('ODA total and ex non-transfer'!O48*1000000)/SUMIFS(pop_in_poverty!$D:$D,pop_in_poverty!$A:$A,'ODA per poor person'!$B48,pop_in_poverty!$B:$B,'ODA per poor person'!O$9)</f>
        <v>#DIV/0!</v>
      </c>
      <c r="P48" s="43" t="e">
        <f>('ODA total and ex non-transfer'!P48*1000000)/SUMIFS(pop_in_poverty!$D:$D,pop_in_poverty!$A:$A,'ODA per poor person'!$B48,pop_in_poverty!$B:$B,'ODA per poor person'!P$9)</f>
        <v>#DIV/0!</v>
      </c>
      <c r="Q48" s="43" t="e">
        <f>('ODA total and ex non-transfer'!Q48*1000000)/SUMIFS(pop_in_poverty!$D:$D,pop_in_poverty!$A:$A,'ODA per poor person'!$B48,pop_in_poverty!$B:$B,'ODA per poor person'!Q$9)</f>
        <v>#DIV/0!</v>
      </c>
      <c r="R48" s="43" t="e">
        <f>('ODA total and ex non-transfer'!R48*1000000)/SUMIFS(pop_in_poverty!$D:$D,pop_in_poverty!$A:$A,'ODA per poor person'!$B48,pop_in_poverty!$B:$B,'ODA per poor person'!R$9)</f>
        <v>#DIV/0!</v>
      </c>
      <c r="S48" s="43" t="e">
        <f>('ODA total and ex non-transfer'!S48*1000000)/SUMIFS(pop_in_poverty!$D:$D,pop_in_poverty!$A:$A,'ODA per poor person'!$B48,pop_in_poverty!$B:$B,'ODA per poor person'!S$9)</f>
        <v>#DIV/0!</v>
      </c>
      <c r="T48" s="43" t="e">
        <f>('ODA total and ex non-transfer'!T48*1000000)/SUMIFS(pop_in_poverty!$D:$D,pop_in_poverty!$A:$A,'ODA per poor person'!$B48,pop_in_poverty!$B:$B,'ODA per poor person'!T$9)</f>
        <v>#DIV/0!</v>
      </c>
      <c r="U48" s="43" t="e">
        <f>('ODA total and ex non-transfer'!U48*1000000)/SUMIFS(pop_in_poverty!$D:$D,pop_in_poverty!$A:$A,'ODA per poor person'!$B48,pop_in_poverty!$B:$B,'ODA per poor person'!U$9)</f>
        <v>#DIV/0!</v>
      </c>
    </row>
    <row r="49" spans="1:21" hidden="1" x14ac:dyDescent="0.2">
      <c r="A49" s="22" t="s">
        <v>49</v>
      </c>
      <c r="B49" s="9" t="e">
        <v>#N/A</v>
      </c>
      <c r="C49" s="10" t="s">
        <v>982</v>
      </c>
      <c r="D49" s="10"/>
      <c r="E49" s="3"/>
      <c r="F49" s="3"/>
      <c r="G49" s="43" t="e">
        <f>('ODA total and ex non-transfer'!G49*1000000)/SUMIFS(pop_in_poverty!$D:$D,pop_in_poverty!$A:$A,'ODA per poor person'!$B49,pop_in_poverty!$B:$B,'ODA per poor person'!G$9)</f>
        <v>#DIV/0!</v>
      </c>
      <c r="H49" s="43" t="e">
        <f>('ODA total and ex non-transfer'!H49*1000000)/SUMIFS(pop_in_poverty!$D:$D,pop_in_poverty!$A:$A,'ODA per poor person'!$B49,pop_in_poverty!$B:$B,'ODA per poor person'!H$9)</f>
        <v>#DIV/0!</v>
      </c>
      <c r="I49" s="43" t="e">
        <f>('ODA total and ex non-transfer'!I49*1000000)/SUMIFS(pop_in_poverty!$D:$D,pop_in_poverty!$A:$A,'ODA per poor person'!$B49,pop_in_poverty!$B:$B,'ODA per poor person'!I$9)</f>
        <v>#DIV/0!</v>
      </c>
      <c r="J49" s="43" t="e">
        <f>('ODA total and ex non-transfer'!J49*1000000)/SUMIFS(pop_in_poverty!$D:$D,pop_in_poverty!$A:$A,'ODA per poor person'!$B49,pop_in_poverty!$B:$B,'ODA per poor person'!J$9)</f>
        <v>#DIV/0!</v>
      </c>
      <c r="K49" s="43" t="e">
        <f>('ODA total and ex non-transfer'!K49*1000000)/SUMIFS(pop_in_poverty!$D:$D,pop_in_poverty!$A:$A,'ODA per poor person'!$B49,pop_in_poverty!$B:$B,'ODA per poor person'!K$9)</f>
        <v>#DIV/0!</v>
      </c>
      <c r="L49" s="43" t="e">
        <f>('ODA total and ex non-transfer'!L49*1000000)/SUMIFS(pop_in_poverty!$D:$D,pop_in_poverty!$A:$A,'ODA per poor person'!$B49,pop_in_poverty!$B:$B,'ODA per poor person'!L$9)</f>
        <v>#DIV/0!</v>
      </c>
      <c r="M49" s="43" t="e">
        <f>('ODA total and ex non-transfer'!M49*1000000)/SUMIFS(pop_in_poverty!$D:$D,pop_in_poverty!$A:$A,'ODA per poor person'!$B49,pop_in_poverty!$B:$B,'ODA per poor person'!M$9)</f>
        <v>#DIV/0!</v>
      </c>
      <c r="N49" s="43" t="e">
        <f>('ODA total and ex non-transfer'!N49*1000000)/SUMIFS(pop_in_poverty!$D:$D,pop_in_poverty!$A:$A,'ODA per poor person'!$B49,pop_in_poverty!$B:$B,'ODA per poor person'!N$9)</f>
        <v>#DIV/0!</v>
      </c>
      <c r="O49" s="43" t="e">
        <f>('ODA total and ex non-transfer'!O49*1000000)/SUMIFS(pop_in_poverty!$D:$D,pop_in_poverty!$A:$A,'ODA per poor person'!$B49,pop_in_poverty!$B:$B,'ODA per poor person'!O$9)</f>
        <v>#DIV/0!</v>
      </c>
      <c r="P49" s="43" t="e">
        <f>('ODA total and ex non-transfer'!P49*1000000)/SUMIFS(pop_in_poverty!$D:$D,pop_in_poverty!$A:$A,'ODA per poor person'!$B49,pop_in_poverty!$B:$B,'ODA per poor person'!P$9)</f>
        <v>#DIV/0!</v>
      </c>
      <c r="Q49" s="43" t="e">
        <f>('ODA total and ex non-transfer'!Q49*1000000)/SUMIFS(pop_in_poverty!$D:$D,pop_in_poverty!$A:$A,'ODA per poor person'!$B49,pop_in_poverty!$B:$B,'ODA per poor person'!Q$9)</f>
        <v>#DIV/0!</v>
      </c>
      <c r="R49" s="43" t="e">
        <f>('ODA total and ex non-transfer'!R49*1000000)/SUMIFS(pop_in_poverty!$D:$D,pop_in_poverty!$A:$A,'ODA per poor person'!$B49,pop_in_poverty!$B:$B,'ODA per poor person'!R$9)</f>
        <v>#DIV/0!</v>
      </c>
      <c r="S49" s="43" t="e">
        <f>('ODA total and ex non-transfer'!S49*1000000)/SUMIFS(pop_in_poverty!$D:$D,pop_in_poverty!$A:$A,'ODA per poor person'!$B49,pop_in_poverty!$B:$B,'ODA per poor person'!S$9)</f>
        <v>#DIV/0!</v>
      </c>
      <c r="T49" s="43" t="e">
        <f>('ODA total and ex non-transfer'!T49*1000000)/SUMIFS(pop_in_poverty!$D:$D,pop_in_poverty!$A:$A,'ODA per poor person'!$B49,pop_in_poverty!$B:$B,'ODA per poor person'!T$9)</f>
        <v>#DIV/0!</v>
      </c>
      <c r="U49" s="43" t="e">
        <f>('ODA total and ex non-transfer'!U49*1000000)/SUMIFS(pop_in_poverty!$D:$D,pop_in_poverty!$A:$A,'ODA per poor person'!$B49,pop_in_poverty!$B:$B,'ODA per poor person'!U$9)</f>
        <v>#DIV/0!</v>
      </c>
    </row>
    <row r="50" spans="1:21" hidden="1" x14ac:dyDescent="0.2">
      <c r="A50" s="21" t="s">
        <v>50</v>
      </c>
      <c r="B50" s="9" t="e">
        <v>#N/A</v>
      </c>
      <c r="C50" s="9" t="s">
        <v>981</v>
      </c>
      <c r="D50" s="9"/>
      <c r="E50" s="2"/>
      <c r="F50" s="2"/>
      <c r="G50" s="43" t="e">
        <f>('ODA total and ex non-transfer'!G50*1000000)/SUMIFS(pop_in_poverty!$D:$D,pop_in_poverty!$A:$A,'ODA per poor person'!$B50,pop_in_poverty!$B:$B,'ODA per poor person'!G$9)</f>
        <v>#DIV/0!</v>
      </c>
      <c r="H50" s="43" t="e">
        <f>('ODA total and ex non-transfer'!H50*1000000)/SUMIFS(pop_in_poverty!$D:$D,pop_in_poverty!$A:$A,'ODA per poor person'!$B50,pop_in_poverty!$B:$B,'ODA per poor person'!H$9)</f>
        <v>#DIV/0!</v>
      </c>
      <c r="I50" s="43" t="e">
        <f>('ODA total and ex non-transfer'!I50*1000000)/SUMIFS(pop_in_poverty!$D:$D,pop_in_poverty!$A:$A,'ODA per poor person'!$B50,pop_in_poverty!$B:$B,'ODA per poor person'!I$9)</f>
        <v>#DIV/0!</v>
      </c>
      <c r="J50" s="43" t="e">
        <f>('ODA total and ex non-transfer'!J50*1000000)/SUMIFS(pop_in_poverty!$D:$D,pop_in_poverty!$A:$A,'ODA per poor person'!$B50,pop_in_poverty!$B:$B,'ODA per poor person'!J$9)</f>
        <v>#DIV/0!</v>
      </c>
      <c r="K50" s="43" t="e">
        <f>('ODA total and ex non-transfer'!K50*1000000)/SUMIFS(pop_in_poverty!$D:$D,pop_in_poverty!$A:$A,'ODA per poor person'!$B50,pop_in_poverty!$B:$B,'ODA per poor person'!K$9)</f>
        <v>#DIV/0!</v>
      </c>
      <c r="L50" s="43" t="e">
        <f>('ODA total and ex non-transfer'!L50*1000000)/SUMIFS(pop_in_poverty!$D:$D,pop_in_poverty!$A:$A,'ODA per poor person'!$B50,pop_in_poverty!$B:$B,'ODA per poor person'!L$9)</f>
        <v>#DIV/0!</v>
      </c>
      <c r="M50" s="43" t="e">
        <f>('ODA total and ex non-transfer'!M50*1000000)/SUMIFS(pop_in_poverty!$D:$D,pop_in_poverty!$A:$A,'ODA per poor person'!$B50,pop_in_poverty!$B:$B,'ODA per poor person'!M$9)</f>
        <v>#DIV/0!</v>
      </c>
      <c r="N50" s="43" t="e">
        <f>('ODA total and ex non-transfer'!N50*1000000)/SUMIFS(pop_in_poverty!$D:$D,pop_in_poverty!$A:$A,'ODA per poor person'!$B50,pop_in_poverty!$B:$B,'ODA per poor person'!N$9)</f>
        <v>#DIV/0!</v>
      </c>
      <c r="O50" s="43" t="e">
        <f>('ODA total and ex non-transfer'!O50*1000000)/SUMIFS(pop_in_poverty!$D:$D,pop_in_poverty!$A:$A,'ODA per poor person'!$B50,pop_in_poverty!$B:$B,'ODA per poor person'!O$9)</f>
        <v>#DIV/0!</v>
      </c>
      <c r="P50" s="43" t="e">
        <f>('ODA total and ex non-transfer'!P50*1000000)/SUMIFS(pop_in_poverty!$D:$D,pop_in_poverty!$A:$A,'ODA per poor person'!$B50,pop_in_poverty!$B:$B,'ODA per poor person'!P$9)</f>
        <v>#DIV/0!</v>
      </c>
      <c r="Q50" s="43" t="e">
        <f>('ODA total and ex non-transfer'!Q50*1000000)/SUMIFS(pop_in_poverty!$D:$D,pop_in_poverty!$A:$A,'ODA per poor person'!$B50,pop_in_poverty!$B:$B,'ODA per poor person'!Q$9)</f>
        <v>#DIV/0!</v>
      </c>
      <c r="R50" s="43" t="e">
        <f>('ODA total and ex non-transfer'!R50*1000000)/SUMIFS(pop_in_poverty!$D:$D,pop_in_poverty!$A:$A,'ODA per poor person'!$B50,pop_in_poverty!$B:$B,'ODA per poor person'!R$9)</f>
        <v>#DIV/0!</v>
      </c>
      <c r="S50" s="43" t="e">
        <f>('ODA total and ex non-transfer'!S50*1000000)/SUMIFS(pop_in_poverty!$D:$D,pop_in_poverty!$A:$A,'ODA per poor person'!$B50,pop_in_poverty!$B:$B,'ODA per poor person'!S$9)</f>
        <v>#DIV/0!</v>
      </c>
      <c r="T50" s="43" t="e">
        <f>('ODA total and ex non-transfer'!T50*1000000)/SUMIFS(pop_in_poverty!$D:$D,pop_in_poverty!$A:$A,'ODA per poor person'!$B50,pop_in_poverty!$B:$B,'ODA per poor person'!T$9)</f>
        <v>#DIV/0!</v>
      </c>
      <c r="U50" s="43" t="e">
        <f>('ODA total and ex non-transfer'!U50*1000000)/SUMIFS(pop_in_poverty!$D:$D,pop_in_poverty!$A:$A,'ODA per poor person'!$B50,pop_in_poverty!$B:$B,'ODA per poor person'!U$9)</f>
        <v>#DIV/0!</v>
      </c>
    </row>
    <row r="51" spans="1:21" hidden="1" x14ac:dyDescent="0.2">
      <c r="A51" s="22" t="s">
        <v>50</v>
      </c>
      <c r="B51" s="9" t="e">
        <v>#N/A</v>
      </c>
      <c r="C51" s="10" t="s">
        <v>982</v>
      </c>
      <c r="D51" s="10"/>
      <c r="E51" s="3"/>
      <c r="F51" s="3"/>
      <c r="G51" s="43" t="e">
        <f>('ODA total and ex non-transfer'!G51*1000000)/SUMIFS(pop_in_poverty!$D:$D,pop_in_poverty!$A:$A,'ODA per poor person'!$B51,pop_in_poverty!$B:$B,'ODA per poor person'!G$9)</f>
        <v>#DIV/0!</v>
      </c>
      <c r="H51" s="43" t="e">
        <f>('ODA total and ex non-transfer'!H51*1000000)/SUMIFS(pop_in_poverty!$D:$D,pop_in_poverty!$A:$A,'ODA per poor person'!$B51,pop_in_poverty!$B:$B,'ODA per poor person'!H$9)</f>
        <v>#DIV/0!</v>
      </c>
      <c r="I51" s="43" t="e">
        <f>('ODA total and ex non-transfer'!I51*1000000)/SUMIFS(pop_in_poverty!$D:$D,pop_in_poverty!$A:$A,'ODA per poor person'!$B51,pop_in_poverty!$B:$B,'ODA per poor person'!I$9)</f>
        <v>#DIV/0!</v>
      </c>
      <c r="J51" s="43" t="e">
        <f>('ODA total and ex non-transfer'!J51*1000000)/SUMIFS(pop_in_poverty!$D:$D,pop_in_poverty!$A:$A,'ODA per poor person'!$B51,pop_in_poverty!$B:$B,'ODA per poor person'!J$9)</f>
        <v>#DIV/0!</v>
      </c>
      <c r="K51" s="43" t="e">
        <f>('ODA total and ex non-transfer'!K51*1000000)/SUMIFS(pop_in_poverty!$D:$D,pop_in_poverty!$A:$A,'ODA per poor person'!$B51,pop_in_poverty!$B:$B,'ODA per poor person'!K$9)</f>
        <v>#DIV/0!</v>
      </c>
      <c r="L51" s="43" t="e">
        <f>('ODA total and ex non-transfer'!L51*1000000)/SUMIFS(pop_in_poverty!$D:$D,pop_in_poverty!$A:$A,'ODA per poor person'!$B51,pop_in_poverty!$B:$B,'ODA per poor person'!L$9)</f>
        <v>#DIV/0!</v>
      </c>
      <c r="M51" s="43" t="e">
        <f>('ODA total and ex non-transfer'!M51*1000000)/SUMIFS(pop_in_poverty!$D:$D,pop_in_poverty!$A:$A,'ODA per poor person'!$B51,pop_in_poverty!$B:$B,'ODA per poor person'!M$9)</f>
        <v>#DIV/0!</v>
      </c>
      <c r="N51" s="43" t="e">
        <f>('ODA total and ex non-transfer'!N51*1000000)/SUMIFS(pop_in_poverty!$D:$D,pop_in_poverty!$A:$A,'ODA per poor person'!$B51,pop_in_poverty!$B:$B,'ODA per poor person'!N$9)</f>
        <v>#DIV/0!</v>
      </c>
      <c r="O51" s="43" t="e">
        <f>('ODA total and ex non-transfer'!O51*1000000)/SUMIFS(pop_in_poverty!$D:$D,pop_in_poverty!$A:$A,'ODA per poor person'!$B51,pop_in_poverty!$B:$B,'ODA per poor person'!O$9)</f>
        <v>#DIV/0!</v>
      </c>
      <c r="P51" s="43" t="e">
        <f>('ODA total and ex non-transfer'!P51*1000000)/SUMIFS(pop_in_poverty!$D:$D,pop_in_poverty!$A:$A,'ODA per poor person'!$B51,pop_in_poverty!$B:$B,'ODA per poor person'!P$9)</f>
        <v>#DIV/0!</v>
      </c>
      <c r="Q51" s="43" t="e">
        <f>('ODA total and ex non-transfer'!Q51*1000000)/SUMIFS(pop_in_poverty!$D:$D,pop_in_poverty!$A:$A,'ODA per poor person'!$B51,pop_in_poverty!$B:$B,'ODA per poor person'!Q$9)</f>
        <v>#DIV/0!</v>
      </c>
      <c r="R51" s="43" t="e">
        <f>('ODA total and ex non-transfer'!R51*1000000)/SUMIFS(pop_in_poverty!$D:$D,pop_in_poverty!$A:$A,'ODA per poor person'!$B51,pop_in_poverty!$B:$B,'ODA per poor person'!R$9)</f>
        <v>#DIV/0!</v>
      </c>
      <c r="S51" s="43" t="e">
        <f>('ODA total and ex non-transfer'!S51*1000000)/SUMIFS(pop_in_poverty!$D:$D,pop_in_poverty!$A:$A,'ODA per poor person'!$B51,pop_in_poverty!$B:$B,'ODA per poor person'!S$9)</f>
        <v>#DIV/0!</v>
      </c>
      <c r="T51" s="43" t="e">
        <f>('ODA total and ex non-transfer'!T51*1000000)/SUMIFS(pop_in_poverty!$D:$D,pop_in_poverty!$A:$A,'ODA per poor person'!$B51,pop_in_poverty!$B:$B,'ODA per poor person'!T$9)</f>
        <v>#DIV/0!</v>
      </c>
      <c r="U51" s="43" t="e">
        <f>('ODA total and ex non-transfer'!U51*1000000)/SUMIFS(pop_in_poverty!$D:$D,pop_in_poverty!$A:$A,'ODA per poor person'!$B51,pop_in_poverty!$B:$B,'ODA per poor person'!U$9)</f>
        <v>#DIV/0!</v>
      </c>
    </row>
    <row r="52" spans="1:21" hidden="1" x14ac:dyDescent="0.2">
      <c r="A52" s="21" t="s">
        <v>51</v>
      </c>
      <c r="B52" s="9" t="s">
        <v>258</v>
      </c>
      <c r="C52" s="9" t="s">
        <v>981</v>
      </c>
      <c r="D52" s="9"/>
      <c r="E52" s="2"/>
      <c r="F52" s="2"/>
      <c r="G52" s="43">
        <f>('ODA total and ex non-transfer'!G52*1000000)/SUMIFS(pop_in_poverty!$D:$D,pop_in_poverty!$A:$A,'ODA per poor person'!$B52,pop_in_poverty!$B:$B,'ODA per poor person'!G$9)</f>
        <v>175.95840204640635</v>
      </c>
      <c r="H52" s="43">
        <f>('ODA total and ex non-transfer'!H52*1000000)/SUMIFS(pop_in_poverty!$D:$D,pop_in_poverty!$A:$A,'ODA per poor person'!$B52,pop_in_poverty!$B:$B,'ODA per poor person'!H$9)</f>
        <v>233.94571895666675</v>
      </c>
      <c r="I52" s="43">
        <f>('ODA total and ex non-transfer'!I52*1000000)/SUMIFS(pop_in_poverty!$D:$D,pop_in_poverty!$A:$A,'ODA per poor person'!$B52,pop_in_poverty!$B:$B,'ODA per poor person'!I$9)</f>
        <v>316.68851360183817</v>
      </c>
      <c r="J52" s="43">
        <f>('ODA total and ex non-transfer'!J52*1000000)/SUMIFS(pop_in_poverty!$D:$D,pop_in_poverty!$A:$A,'ODA per poor person'!$B52,pop_in_poverty!$B:$B,'ODA per poor person'!J$9)</f>
        <v>618.34958040320703</v>
      </c>
      <c r="K52" s="43">
        <f>('ODA total and ex non-transfer'!K52*1000000)/SUMIFS(pop_in_poverty!$D:$D,pop_in_poverty!$A:$A,'ODA per poor person'!$B52,pop_in_poverty!$B:$B,'ODA per poor person'!K$9)</f>
        <v>665.18906872430944</v>
      </c>
      <c r="L52" s="43">
        <f>('ODA total and ex non-transfer'!L52*1000000)/SUMIFS(pop_in_poverty!$D:$D,pop_in_poverty!$A:$A,'ODA per poor person'!$B52,pop_in_poverty!$B:$B,'ODA per poor person'!L$9)</f>
        <v>787.23360701394995</v>
      </c>
      <c r="M52" s="43">
        <f>('ODA total and ex non-transfer'!M52*1000000)/SUMIFS(pop_in_poverty!$D:$D,pop_in_poverty!$A:$A,'ODA per poor person'!$B52,pop_in_poverty!$B:$B,'ODA per poor person'!M$9)</f>
        <v>880.28691154944363</v>
      </c>
      <c r="N52" s="43">
        <f>('ODA total and ex non-transfer'!N52*1000000)/SUMIFS(pop_in_poverty!$D:$D,pop_in_poverty!$A:$A,'ODA per poor person'!$B52,pop_in_poverty!$B:$B,'ODA per poor person'!N$9)</f>
        <v>1063.7020430231589</v>
      </c>
      <c r="O52" s="43">
        <f>('ODA total and ex non-transfer'!O52*1000000)/SUMIFS(pop_in_poverty!$D:$D,pop_in_poverty!$A:$A,'ODA per poor person'!$B52,pop_in_poverty!$B:$B,'ODA per poor person'!O$9)</f>
        <v>1096.5087271392938</v>
      </c>
      <c r="P52" s="43">
        <f>('ODA total and ex non-transfer'!P52*1000000)/SUMIFS(pop_in_poverty!$D:$D,pop_in_poverty!$A:$A,'ODA per poor person'!$B52,pop_in_poverty!$B:$B,'ODA per poor person'!P$9)</f>
        <v>1461.6744489320629</v>
      </c>
      <c r="Q52" s="43">
        <f>('ODA total and ex non-transfer'!Q52*1000000)/SUMIFS(pop_in_poverty!$D:$D,pop_in_poverty!$A:$A,'ODA per poor person'!$B52,pop_in_poverty!$B:$B,'ODA per poor person'!Q$9)</f>
        <v>1421.8938791848625</v>
      </c>
      <c r="R52" s="43">
        <f>('ODA total and ex non-transfer'!R52*1000000)/SUMIFS(pop_in_poverty!$D:$D,pop_in_poverty!$A:$A,'ODA per poor person'!$B52,pop_in_poverty!$B:$B,'ODA per poor person'!R$9)</f>
        <v>1864.6067955130791</v>
      </c>
      <c r="S52" s="43">
        <f>('ODA total and ex non-transfer'!S52*1000000)/SUMIFS(pop_in_poverty!$D:$D,pop_in_poverty!$A:$A,'ODA per poor person'!$B52,pop_in_poverty!$B:$B,'ODA per poor person'!S$9)</f>
        <v>1469.4646304101527</v>
      </c>
      <c r="T52" s="43">
        <f>('ODA total and ex non-transfer'!T52*1000000)/SUMIFS(pop_in_poverty!$D:$D,pop_in_poverty!$A:$A,'ODA per poor person'!$B52,pop_in_poverty!$B:$B,'ODA per poor person'!T$9)</f>
        <v>1287.0853365554769</v>
      </c>
      <c r="U52" s="43">
        <f>('ODA total and ex non-transfer'!U52*1000000)/SUMIFS(pop_in_poverty!$D:$D,pop_in_poverty!$A:$A,'ODA per poor person'!$B52,pop_in_poverty!$B:$B,'ODA per poor person'!U$9)</f>
        <v>1426.4163878314657</v>
      </c>
    </row>
    <row r="53" spans="1:21" hidden="1" x14ac:dyDescent="0.2">
      <c r="A53" s="22" t="s">
        <v>51</v>
      </c>
      <c r="B53" s="9" t="s">
        <v>258</v>
      </c>
      <c r="C53" s="10" t="s">
        <v>982</v>
      </c>
      <c r="D53" s="10"/>
      <c r="E53" s="3"/>
      <c r="F53" s="3"/>
      <c r="G53" s="43">
        <f>('ODA total and ex non-transfer'!G53*1000000)/SUMIFS(pop_in_poverty!$D:$D,pop_in_poverty!$A:$A,'ODA per poor person'!$B53,pop_in_poverty!$B:$B,'ODA per poor person'!G$9)</f>
        <v>175.95840204640635</v>
      </c>
      <c r="H53" s="43">
        <f>('ODA total and ex non-transfer'!H53*1000000)/SUMIFS(pop_in_poverty!$D:$D,pop_in_poverty!$A:$A,'ODA per poor person'!$B53,pop_in_poverty!$B:$B,'ODA per poor person'!H$9)</f>
        <v>233.94571895666675</v>
      </c>
      <c r="I53" s="43">
        <f>('ODA total and ex non-transfer'!I53*1000000)/SUMIFS(pop_in_poverty!$D:$D,pop_in_poverty!$A:$A,'ODA per poor person'!$B53,pop_in_poverty!$B:$B,'ODA per poor person'!I$9)</f>
        <v>316.68851360183817</v>
      </c>
      <c r="J53" s="43">
        <f>('ODA total and ex non-transfer'!J53*1000000)/SUMIFS(pop_in_poverty!$D:$D,pop_in_poverty!$A:$A,'ODA per poor person'!$B53,pop_in_poverty!$B:$B,'ODA per poor person'!J$9)</f>
        <v>618.34958040320703</v>
      </c>
      <c r="K53" s="43">
        <f>('ODA total and ex non-transfer'!K53*1000000)/SUMIFS(pop_in_poverty!$D:$D,pop_in_poverty!$A:$A,'ODA per poor person'!$B53,pop_in_poverty!$B:$B,'ODA per poor person'!K$9)</f>
        <v>383.38589465108583</v>
      </c>
      <c r="L53" s="43">
        <f>('ODA total and ex non-transfer'!L53*1000000)/SUMIFS(pop_in_poverty!$D:$D,pop_in_poverty!$A:$A,'ODA per poor person'!$B53,pop_in_poverty!$B:$B,'ODA per poor person'!L$9)</f>
        <v>476.28200221006153</v>
      </c>
      <c r="M53" s="43">
        <f>('ODA total and ex non-transfer'!M53*1000000)/SUMIFS(pop_in_poverty!$D:$D,pop_in_poverty!$A:$A,'ODA per poor person'!$B53,pop_in_poverty!$B:$B,'ODA per poor person'!M$9)</f>
        <v>619.08844114657245</v>
      </c>
      <c r="N53" s="43">
        <f>('ODA total and ex non-transfer'!N53*1000000)/SUMIFS(pop_in_poverty!$D:$D,pop_in_poverty!$A:$A,'ODA per poor person'!$B53,pop_in_poverty!$B:$B,'ODA per poor person'!N$9)</f>
        <v>723.98371797127413</v>
      </c>
      <c r="O53" s="43">
        <f>('ODA total and ex non-transfer'!O53*1000000)/SUMIFS(pop_in_poverty!$D:$D,pop_in_poverty!$A:$A,'ODA per poor person'!$B53,pop_in_poverty!$B:$B,'ODA per poor person'!O$9)</f>
        <v>629.8655479152244</v>
      </c>
      <c r="P53" s="43">
        <f>('ODA total and ex non-transfer'!P53*1000000)/SUMIFS(pop_in_poverty!$D:$D,pop_in_poverty!$A:$A,'ODA per poor person'!$B53,pop_in_poverty!$B:$B,'ODA per poor person'!P$9)</f>
        <v>858.52111573950151</v>
      </c>
      <c r="Q53" s="43">
        <f>('ODA total and ex non-transfer'!Q53*1000000)/SUMIFS(pop_in_poverty!$D:$D,pop_in_poverty!$A:$A,'ODA per poor person'!$B53,pop_in_poverty!$B:$B,'ODA per poor person'!Q$9)</f>
        <v>721.09496838137636</v>
      </c>
      <c r="R53" s="43">
        <f>('ODA total and ex non-transfer'!R53*1000000)/SUMIFS(pop_in_poverty!$D:$D,pop_in_poverty!$A:$A,'ODA per poor person'!$B53,pop_in_poverty!$B:$B,'ODA per poor person'!R$9)</f>
        <v>1123.9933866519668</v>
      </c>
      <c r="S53" s="43">
        <f>('ODA total and ex non-transfer'!S53*1000000)/SUMIFS(pop_in_poverty!$D:$D,pop_in_poverty!$A:$A,'ODA per poor person'!$B53,pop_in_poverty!$B:$B,'ODA per poor person'!S$9)</f>
        <v>792.88039012705315</v>
      </c>
      <c r="T53" s="43">
        <f>('ODA total and ex non-transfer'!T53*1000000)/SUMIFS(pop_in_poverty!$D:$D,pop_in_poverty!$A:$A,'ODA per poor person'!$B53,pop_in_poverty!$B:$B,'ODA per poor person'!T$9)</f>
        <v>695.95136847132278</v>
      </c>
      <c r="U53" s="43">
        <f>('ODA total and ex non-transfer'!U53*1000000)/SUMIFS(pop_in_poverty!$D:$D,pop_in_poverty!$A:$A,'ODA per poor person'!$B53,pop_in_poverty!$B:$B,'ODA per poor person'!U$9)</f>
        <v>785.81687993428875</v>
      </c>
    </row>
    <row r="54" spans="1:21" hidden="1" x14ac:dyDescent="0.2">
      <c r="A54" s="21" t="s">
        <v>52</v>
      </c>
      <c r="B54" s="9" t="s">
        <v>450</v>
      </c>
      <c r="C54" s="9" t="s">
        <v>981</v>
      </c>
      <c r="D54" s="9"/>
      <c r="E54" s="2"/>
      <c r="F54" s="2"/>
      <c r="G54" s="43">
        <f>('ODA total and ex non-transfer'!G54*1000000)/SUMIFS(pop_in_poverty!$D:$D,pop_in_poverty!$A:$A,'ODA per poor person'!$B54,pop_in_poverty!$B:$B,'ODA per poor person'!G$9)</f>
        <v>821.51833266434767</v>
      </c>
      <c r="H54" s="43">
        <f>('ODA total and ex non-transfer'!H54*1000000)/SUMIFS(pop_in_poverty!$D:$D,pop_in_poverty!$A:$A,'ODA per poor person'!$B54,pop_in_poverty!$B:$B,'ODA per poor person'!H$9)</f>
        <v>513.29854937262689</v>
      </c>
      <c r="I54" s="43">
        <f>('ODA total and ex non-transfer'!I54*1000000)/SUMIFS(pop_in_poverty!$D:$D,pop_in_poverty!$A:$A,'ODA per poor person'!$B54,pop_in_poverty!$B:$B,'ODA per poor person'!I$9)</f>
        <v>592.75772048871306</v>
      </c>
      <c r="J54" s="43">
        <f>('ODA total and ex non-transfer'!J54*1000000)/SUMIFS(pop_in_poverty!$D:$D,pop_in_poverty!$A:$A,'ODA per poor person'!$B54,pop_in_poverty!$B:$B,'ODA per poor person'!J$9)</f>
        <v>473.10307062174246</v>
      </c>
      <c r="K54" s="43">
        <f>('ODA total and ex non-transfer'!K54*1000000)/SUMIFS(pop_in_poverty!$D:$D,pop_in_poverty!$A:$A,'ODA per poor person'!$B54,pop_in_poverty!$B:$B,'ODA per poor person'!K$9)</f>
        <v>416.07635787472248</v>
      </c>
      <c r="L54" s="43">
        <f>('ODA total and ex non-transfer'!L54*1000000)/SUMIFS(pop_in_poverty!$D:$D,pop_in_poverty!$A:$A,'ODA per poor person'!$B54,pop_in_poverty!$B:$B,'ODA per poor person'!L$9)</f>
        <v>489.50156537150866</v>
      </c>
      <c r="M54" s="43">
        <f>('ODA total and ex non-transfer'!M54*1000000)/SUMIFS(pop_in_poverty!$D:$D,pop_in_poverty!$A:$A,'ODA per poor person'!$B54,pop_in_poverty!$B:$B,'ODA per poor person'!M$9)</f>
        <v>533.8725168142513</v>
      </c>
      <c r="N54" s="43">
        <f>('ODA total and ex non-transfer'!N54*1000000)/SUMIFS(pop_in_poverty!$D:$D,pop_in_poverty!$A:$A,'ODA per poor person'!$B54,pop_in_poverty!$B:$B,'ODA per poor person'!N$9)</f>
        <v>516.80361233544716</v>
      </c>
      <c r="O54" s="43">
        <f>('ODA total and ex non-transfer'!O54*1000000)/SUMIFS(pop_in_poverty!$D:$D,pop_in_poverty!$A:$A,'ODA per poor person'!$B54,pop_in_poverty!$B:$B,'ODA per poor person'!O$9)</f>
        <v>498.55173423843689</v>
      </c>
      <c r="P54" s="43">
        <f>('ODA total and ex non-transfer'!P54*1000000)/SUMIFS(pop_in_poverty!$D:$D,pop_in_poverty!$A:$A,'ODA per poor person'!$B54,pop_in_poverty!$B:$B,'ODA per poor person'!P$9)</f>
        <v>439.96029590546942</v>
      </c>
      <c r="Q54" s="43">
        <f>('ODA total and ex non-transfer'!Q54*1000000)/SUMIFS(pop_in_poverty!$D:$D,pop_in_poverty!$A:$A,'ODA per poor person'!$B54,pop_in_poverty!$B:$B,'ODA per poor person'!Q$9)</f>
        <v>897.72406896558607</v>
      </c>
      <c r="R54" s="43">
        <f>('ODA total and ex non-transfer'!R54*1000000)/SUMIFS(pop_in_poverty!$D:$D,pop_in_poverty!$A:$A,'ODA per poor person'!$B54,pop_in_poverty!$B:$B,'ODA per poor person'!R$9)</f>
        <v>2780.3698541260233</v>
      </c>
      <c r="S54" s="43">
        <f>('ODA total and ex non-transfer'!S54*1000000)/SUMIFS(pop_in_poverty!$D:$D,pop_in_poverty!$A:$A,'ODA per poor person'!$B54,pop_in_poverty!$B:$B,'ODA per poor person'!S$9)</f>
        <v>2087.7483836231318</v>
      </c>
      <c r="T54" s="43">
        <f>('ODA total and ex non-transfer'!T54*1000000)/SUMIFS(pop_in_poverty!$D:$D,pop_in_poverty!$A:$A,'ODA per poor person'!$B54,pop_in_poverty!$B:$B,'ODA per poor person'!T$9)</f>
        <v>1854.423688742776</v>
      </c>
      <c r="U54" s="43">
        <f>('ODA total and ex non-transfer'!U54*1000000)/SUMIFS(pop_in_poverty!$D:$D,pop_in_poverty!$A:$A,'ODA per poor person'!$B54,pop_in_poverty!$B:$B,'ODA per poor person'!U$9)</f>
        <v>1844.6318468014103</v>
      </c>
    </row>
    <row r="55" spans="1:21" hidden="1" x14ac:dyDescent="0.2">
      <c r="A55" s="22" t="s">
        <v>52</v>
      </c>
      <c r="B55" s="9" t="s">
        <v>450</v>
      </c>
      <c r="C55" s="10" t="s">
        <v>982</v>
      </c>
      <c r="D55" s="10"/>
      <c r="E55" s="3"/>
      <c r="F55" s="3"/>
      <c r="G55" s="43">
        <f>('ODA total and ex non-transfer'!G55*1000000)/SUMIFS(pop_in_poverty!$D:$D,pop_in_poverty!$A:$A,'ODA per poor person'!$B55,pop_in_poverty!$B:$B,'ODA per poor person'!G$9)</f>
        <v>821.51833266434767</v>
      </c>
      <c r="H55" s="43">
        <f>('ODA total and ex non-transfer'!H55*1000000)/SUMIFS(pop_in_poverty!$D:$D,pop_in_poverty!$A:$A,'ODA per poor person'!$B55,pop_in_poverty!$B:$B,'ODA per poor person'!H$9)</f>
        <v>513.29854937262689</v>
      </c>
      <c r="I55" s="43">
        <f>('ODA total and ex non-transfer'!I55*1000000)/SUMIFS(pop_in_poverty!$D:$D,pop_in_poverty!$A:$A,'ODA per poor person'!$B55,pop_in_poverty!$B:$B,'ODA per poor person'!I$9)</f>
        <v>592.75772048871306</v>
      </c>
      <c r="J55" s="43">
        <f>('ODA total and ex non-transfer'!J55*1000000)/SUMIFS(pop_in_poverty!$D:$D,pop_in_poverty!$A:$A,'ODA per poor person'!$B55,pop_in_poverty!$B:$B,'ODA per poor person'!J$9)</f>
        <v>473.10307062174246</v>
      </c>
      <c r="K55" s="43">
        <f>('ODA total and ex non-transfer'!K55*1000000)/SUMIFS(pop_in_poverty!$D:$D,pop_in_poverty!$A:$A,'ODA per poor person'!$B55,pop_in_poverty!$B:$B,'ODA per poor person'!K$9)</f>
        <v>363.20563192685097</v>
      </c>
      <c r="L55" s="43">
        <f>('ODA total and ex non-transfer'!L55*1000000)/SUMIFS(pop_in_poverty!$D:$D,pop_in_poverty!$A:$A,'ODA per poor person'!$B55,pop_in_poverty!$B:$B,'ODA per poor person'!L$9)</f>
        <v>435.56112442116881</v>
      </c>
      <c r="M55" s="43">
        <f>('ODA total and ex non-transfer'!M55*1000000)/SUMIFS(pop_in_poverty!$D:$D,pop_in_poverty!$A:$A,'ODA per poor person'!$B55,pop_in_poverty!$B:$B,'ODA per poor person'!M$9)</f>
        <v>479.73752936436364</v>
      </c>
      <c r="N55" s="43">
        <f>('ODA total and ex non-transfer'!N55*1000000)/SUMIFS(pop_in_poverty!$D:$D,pop_in_poverty!$A:$A,'ODA per poor person'!$B55,pop_in_poverty!$B:$B,'ODA per poor person'!N$9)</f>
        <v>469.72842763479287</v>
      </c>
      <c r="O55" s="43">
        <f>('ODA total and ex non-transfer'!O55*1000000)/SUMIFS(pop_in_poverty!$D:$D,pop_in_poverty!$A:$A,'ODA per poor person'!$B55,pop_in_poverty!$B:$B,'ODA per poor person'!O$9)</f>
        <v>450.92782734403198</v>
      </c>
      <c r="P55" s="43">
        <f>('ODA total and ex non-transfer'!P55*1000000)/SUMIFS(pop_in_poverty!$D:$D,pop_in_poverty!$A:$A,'ODA per poor person'!$B55,pop_in_poverty!$B:$B,'ODA per poor person'!P$9)</f>
        <v>389.72836320458458</v>
      </c>
      <c r="Q55" s="43">
        <f>('ODA total and ex non-transfer'!Q55*1000000)/SUMIFS(pop_in_poverty!$D:$D,pop_in_poverty!$A:$A,'ODA per poor person'!$B55,pop_in_poverty!$B:$B,'ODA per poor person'!Q$9)</f>
        <v>848.99131942126724</v>
      </c>
      <c r="R55" s="43">
        <f>('ODA total and ex non-transfer'!R55*1000000)/SUMIFS(pop_in_poverty!$D:$D,pop_in_poverty!$A:$A,'ODA per poor person'!$B55,pop_in_poverty!$B:$B,'ODA per poor person'!R$9)</f>
        <v>2701.5063932521275</v>
      </c>
      <c r="S55" s="43">
        <f>('ODA total and ex non-transfer'!S55*1000000)/SUMIFS(pop_in_poverty!$D:$D,pop_in_poverty!$A:$A,'ODA per poor person'!$B55,pop_in_poverty!$B:$B,'ODA per poor person'!S$9)</f>
        <v>2020.6494651544333</v>
      </c>
      <c r="T55" s="43">
        <f>('ODA total and ex non-transfer'!T55*1000000)/SUMIFS(pop_in_poverty!$D:$D,pop_in_poverty!$A:$A,'ODA per poor person'!$B55,pop_in_poverty!$B:$B,'ODA per poor person'!T$9)</f>
        <v>1812.6736078419688</v>
      </c>
      <c r="U55" s="43">
        <f>('ODA total and ex non-transfer'!U55*1000000)/SUMIFS(pop_in_poverty!$D:$D,pop_in_poverty!$A:$A,'ODA per poor person'!$B55,pop_in_poverty!$B:$B,'ODA per poor person'!U$9)</f>
        <v>1808.047727434531</v>
      </c>
    </row>
    <row r="56" spans="1:21" hidden="1" x14ac:dyDescent="0.2">
      <c r="A56" s="21" t="s">
        <v>53</v>
      </c>
      <c r="B56" s="9" t="s">
        <v>625</v>
      </c>
      <c r="C56" s="9" t="s">
        <v>981</v>
      </c>
      <c r="D56" s="9"/>
      <c r="E56" s="2"/>
      <c r="F56" s="2"/>
      <c r="G56" s="43" t="e">
        <f>('ODA total and ex non-transfer'!G56*1000000)/SUMIFS(pop_in_poverty!$D:$D,pop_in_poverty!$A:$A,'ODA per poor person'!$B56,pop_in_poverty!$B:$B,'ODA per poor person'!G$9)</f>
        <v>#DIV/0!</v>
      </c>
      <c r="H56" s="43" t="e">
        <f>('ODA total and ex non-transfer'!H56*1000000)/SUMIFS(pop_in_poverty!$D:$D,pop_in_poverty!$A:$A,'ODA per poor person'!$B56,pop_in_poverty!$B:$B,'ODA per poor person'!H$9)</f>
        <v>#DIV/0!</v>
      </c>
      <c r="I56" s="43" t="e">
        <f>('ODA total and ex non-transfer'!I56*1000000)/SUMIFS(pop_in_poverty!$D:$D,pop_in_poverty!$A:$A,'ODA per poor person'!$B56,pop_in_poverty!$B:$B,'ODA per poor person'!I$9)</f>
        <v>#DIV/0!</v>
      </c>
      <c r="J56" s="43" t="e">
        <f>('ODA total and ex non-transfer'!J56*1000000)/SUMIFS(pop_in_poverty!$D:$D,pop_in_poverty!$A:$A,'ODA per poor person'!$B56,pop_in_poverty!$B:$B,'ODA per poor person'!J$9)</f>
        <v>#DIV/0!</v>
      </c>
      <c r="K56" s="43" t="e">
        <f>('ODA total and ex non-transfer'!K56*1000000)/SUMIFS(pop_in_poverty!$D:$D,pop_in_poverty!$A:$A,'ODA per poor person'!$B56,pop_in_poverty!$B:$B,'ODA per poor person'!K$9)</f>
        <v>#DIV/0!</v>
      </c>
      <c r="L56" s="43" t="e">
        <f>('ODA total and ex non-transfer'!L56*1000000)/SUMIFS(pop_in_poverty!$D:$D,pop_in_poverty!$A:$A,'ODA per poor person'!$B56,pop_in_poverty!$B:$B,'ODA per poor person'!L$9)</f>
        <v>#DIV/0!</v>
      </c>
      <c r="M56" s="43" t="e">
        <f>('ODA total and ex non-transfer'!M56*1000000)/SUMIFS(pop_in_poverty!$D:$D,pop_in_poverty!$A:$A,'ODA per poor person'!$B56,pop_in_poverty!$B:$B,'ODA per poor person'!M$9)</f>
        <v>#DIV/0!</v>
      </c>
      <c r="N56" s="43" t="e">
        <f>('ODA total and ex non-transfer'!N56*1000000)/SUMIFS(pop_in_poverty!$D:$D,pop_in_poverty!$A:$A,'ODA per poor person'!$B56,pop_in_poverty!$B:$B,'ODA per poor person'!N$9)</f>
        <v>#DIV/0!</v>
      </c>
      <c r="O56" s="43" t="e">
        <f>('ODA total and ex non-transfer'!O56*1000000)/SUMIFS(pop_in_poverty!$D:$D,pop_in_poverty!$A:$A,'ODA per poor person'!$B56,pop_in_poverty!$B:$B,'ODA per poor person'!O$9)</f>
        <v>#DIV/0!</v>
      </c>
      <c r="P56" s="43" t="e">
        <f>('ODA total and ex non-transfer'!P56*1000000)/SUMIFS(pop_in_poverty!$D:$D,pop_in_poverty!$A:$A,'ODA per poor person'!$B56,pop_in_poverty!$B:$B,'ODA per poor person'!P$9)</f>
        <v>#DIV/0!</v>
      </c>
      <c r="Q56" s="43" t="e">
        <f>('ODA total and ex non-transfer'!Q56*1000000)/SUMIFS(pop_in_poverty!$D:$D,pop_in_poverty!$A:$A,'ODA per poor person'!$B56,pop_in_poverty!$B:$B,'ODA per poor person'!Q$9)</f>
        <v>#DIV/0!</v>
      </c>
      <c r="R56" s="43" t="e">
        <f>('ODA total and ex non-transfer'!R56*1000000)/SUMIFS(pop_in_poverty!$D:$D,pop_in_poverty!$A:$A,'ODA per poor person'!$B56,pop_in_poverty!$B:$B,'ODA per poor person'!R$9)</f>
        <v>#DIV/0!</v>
      </c>
      <c r="S56" s="43" t="e">
        <f>('ODA total and ex non-transfer'!S56*1000000)/SUMIFS(pop_in_poverty!$D:$D,pop_in_poverty!$A:$A,'ODA per poor person'!$B56,pop_in_poverty!$B:$B,'ODA per poor person'!S$9)</f>
        <v>#DIV/0!</v>
      </c>
      <c r="T56" s="43" t="e">
        <f>('ODA total and ex non-transfer'!T56*1000000)/SUMIFS(pop_in_poverty!$D:$D,pop_in_poverty!$A:$A,'ODA per poor person'!$B56,pop_in_poverty!$B:$B,'ODA per poor person'!T$9)</f>
        <v>#DIV/0!</v>
      </c>
      <c r="U56" s="43" t="e">
        <f>('ODA total and ex non-transfer'!U56*1000000)/SUMIFS(pop_in_poverty!$D:$D,pop_in_poverty!$A:$A,'ODA per poor person'!$B56,pop_in_poverty!$B:$B,'ODA per poor person'!U$9)</f>
        <v>#DIV/0!</v>
      </c>
    </row>
    <row r="57" spans="1:21" hidden="1" x14ac:dyDescent="0.2">
      <c r="A57" s="22" t="s">
        <v>53</v>
      </c>
      <c r="B57" s="9" t="s">
        <v>625</v>
      </c>
      <c r="C57" s="10" t="s">
        <v>982</v>
      </c>
      <c r="D57" s="10"/>
      <c r="E57" s="3"/>
      <c r="F57" s="3"/>
      <c r="G57" s="43" t="e">
        <f>('ODA total and ex non-transfer'!G57*1000000)/SUMIFS(pop_in_poverty!$D:$D,pop_in_poverty!$A:$A,'ODA per poor person'!$B57,pop_in_poverty!$B:$B,'ODA per poor person'!G$9)</f>
        <v>#DIV/0!</v>
      </c>
      <c r="H57" s="43" t="e">
        <f>('ODA total and ex non-transfer'!H57*1000000)/SUMIFS(pop_in_poverty!$D:$D,pop_in_poverty!$A:$A,'ODA per poor person'!$B57,pop_in_poverty!$B:$B,'ODA per poor person'!H$9)</f>
        <v>#DIV/0!</v>
      </c>
      <c r="I57" s="43" t="e">
        <f>('ODA total and ex non-transfer'!I57*1000000)/SUMIFS(pop_in_poverty!$D:$D,pop_in_poverty!$A:$A,'ODA per poor person'!$B57,pop_in_poverty!$B:$B,'ODA per poor person'!I$9)</f>
        <v>#DIV/0!</v>
      </c>
      <c r="J57" s="43" t="e">
        <f>('ODA total and ex non-transfer'!J57*1000000)/SUMIFS(pop_in_poverty!$D:$D,pop_in_poverty!$A:$A,'ODA per poor person'!$B57,pop_in_poverty!$B:$B,'ODA per poor person'!J$9)</f>
        <v>#DIV/0!</v>
      </c>
      <c r="K57" s="43" t="e">
        <f>('ODA total and ex non-transfer'!K57*1000000)/SUMIFS(pop_in_poverty!$D:$D,pop_in_poverty!$A:$A,'ODA per poor person'!$B57,pop_in_poverty!$B:$B,'ODA per poor person'!K$9)</f>
        <v>#DIV/0!</v>
      </c>
      <c r="L57" s="43" t="e">
        <f>('ODA total and ex non-transfer'!L57*1000000)/SUMIFS(pop_in_poverty!$D:$D,pop_in_poverty!$A:$A,'ODA per poor person'!$B57,pop_in_poverty!$B:$B,'ODA per poor person'!L$9)</f>
        <v>#DIV/0!</v>
      </c>
      <c r="M57" s="43" t="e">
        <f>('ODA total and ex non-transfer'!M57*1000000)/SUMIFS(pop_in_poverty!$D:$D,pop_in_poverty!$A:$A,'ODA per poor person'!$B57,pop_in_poverty!$B:$B,'ODA per poor person'!M$9)</f>
        <v>#DIV/0!</v>
      </c>
      <c r="N57" s="43" t="e">
        <f>('ODA total and ex non-transfer'!N57*1000000)/SUMIFS(pop_in_poverty!$D:$D,pop_in_poverty!$A:$A,'ODA per poor person'!$B57,pop_in_poverty!$B:$B,'ODA per poor person'!N$9)</f>
        <v>#DIV/0!</v>
      </c>
      <c r="O57" s="43" t="e">
        <f>('ODA total and ex non-transfer'!O57*1000000)/SUMIFS(pop_in_poverty!$D:$D,pop_in_poverty!$A:$A,'ODA per poor person'!$B57,pop_in_poverty!$B:$B,'ODA per poor person'!O$9)</f>
        <v>#DIV/0!</v>
      </c>
      <c r="P57" s="43" t="e">
        <f>('ODA total and ex non-transfer'!P57*1000000)/SUMIFS(pop_in_poverty!$D:$D,pop_in_poverty!$A:$A,'ODA per poor person'!$B57,pop_in_poverty!$B:$B,'ODA per poor person'!P$9)</f>
        <v>#DIV/0!</v>
      </c>
      <c r="Q57" s="43" t="e">
        <f>('ODA total and ex non-transfer'!Q57*1000000)/SUMIFS(pop_in_poverty!$D:$D,pop_in_poverty!$A:$A,'ODA per poor person'!$B57,pop_in_poverty!$B:$B,'ODA per poor person'!Q$9)</f>
        <v>#DIV/0!</v>
      </c>
      <c r="R57" s="43" t="e">
        <f>('ODA total and ex non-transfer'!R57*1000000)/SUMIFS(pop_in_poverty!$D:$D,pop_in_poverty!$A:$A,'ODA per poor person'!$B57,pop_in_poverty!$B:$B,'ODA per poor person'!R$9)</f>
        <v>#DIV/0!</v>
      </c>
      <c r="S57" s="43" t="e">
        <f>('ODA total and ex non-transfer'!S57*1000000)/SUMIFS(pop_in_poverty!$D:$D,pop_in_poverty!$A:$A,'ODA per poor person'!$B57,pop_in_poverty!$B:$B,'ODA per poor person'!S$9)</f>
        <v>#DIV/0!</v>
      </c>
      <c r="T57" s="43" t="e">
        <f>('ODA total and ex non-transfer'!T57*1000000)/SUMIFS(pop_in_poverty!$D:$D,pop_in_poverty!$A:$A,'ODA per poor person'!$B57,pop_in_poverty!$B:$B,'ODA per poor person'!T$9)</f>
        <v>#DIV/0!</v>
      </c>
      <c r="U57" s="43" t="e">
        <f>('ODA total and ex non-transfer'!U57*1000000)/SUMIFS(pop_in_poverty!$D:$D,pop_in_poverty!$A:$A,'ODA per poor person'!$B57,pop_in_poverty!$B:$B,'ODA per poor person'!U$9)</f>
        <v>#DIV/0!</v>
      </c>
    </row>
    <row r="58" spans="1:21" hidden="1" x14ac:dyDescent="0.2">
      <c r="A58" s="21" t="s">
        <v>54</v>
      </c>
      <c r="B58" s="9" t="s">
        <v>690</v>
      </c>
      <c r="C58" s="9" t="s">
        <v>981</v>
      </c>
      <c r="D58" s="9"/>
      <c r="E58" s="2"/>
      <c r="F58" s="2"/>
      <c r="G58" s="43">
        <f>('ODA total and ex non-transfer'!G58*1000000)/SUMIFS(pop_in_poverty!$D:$D,pop_in_poverty!$A:$A,'ODA per poor person'!$B58,pop_in_poverty!$B:$B,'ODA per poor person'!G$9)</f>
        <v>480.13957986360407</v>
      </c>
      <c r="H58" s="43">
        <f>('ODA total and ex non-transfer'!H58*1000000)/SUMIFS(pop_in_poverty!$D:$D,pop_in_poverty!$A:$A,'ODA per poor person'!$B58,pop_in_poverty!$B:$B,'ODA per poor person'!H$9)</f>
        <v>391.90590541204983</v>
      </c>
      <c r="I58" s="43">
        <f>('ODA total and ex non-transfer'!I58*1000000)/SUMIFS(pop_in_poverty!$D:$D,pop_in_poverty!$A:$A,'ODA per poor person'!$B58,pop_in_poverty!$B:$B,'ODA per poor person'!I$9)</f>
        <v>440.61327279459778</v>
      </c>
      <c r="J58" s="43">
        <f>('ODA total and ex non-transfer'!J58*1000000)/SUMIFS(pop_in_poverty!$D:$D,pop_in_poverty!$A:$A,'ODA per poor person'!$B58,pop_in_poverty!$B:$B,'ODA per poor person'!J$9)</f>
        <v>729.60239670875785</v>
      </c>
      <c r="K58" s="43">
        <f>('ODA total and ex non-transfer'!K58*1000000)/SUMIFS(pop_in_poverty!$D:$D,pop_in_poverty!$A:$A,'ODA per poor person'!$B58,pop_in_poverty!$B:$B,'ODA per poor person'!K$9)</f>
        <v>1002.6847688064296</v>
      </c>
      <c r="L58" s="43">
        <f>('ODA total and ex non-transfer'!L58*1000000)/SUMIFS(pop_in_poverty!$D:$D,pop_in_poverty!$A:$A,'ODA per poor person'!$B58,pop_in_poverty!$B:$B,'ODA per poor person'!L$9)</f>
        <v>1327.802684607125</v>
      </c>
      <c r="M58" s="43">
        <f>('ODA total and ex non-transfer'!M58*1000000)/SUMIFS(pop_in_poverty!$D:$D,pop_in_poverty!$A:$A,'ODA per poor person'!$B58,pop_in_poverty!$B:$B,'ODA per poor person'!M$9)</f>
        <v>1623.2723468302133</v>
      </c>
      <c r="N58" s="43">
        <f>('ODA total and ex non-transfer'!N58*1000000)/SUMIFS(pop_in_poverty!$D:$D,pop_in_poverty!$A:$A,'ODA per poor person'!$B58,pop_in_poverty!$B:$B,'ODA per poor person'!N$9)</f>
        <v>1770.4645055358328</v>
      </c>
      <c r="O58" s="43">
        <f>('ODA total and ex non-transfer'!O58*1000000)/SUMIFS(pop_in_poverty!$D:$D,pop_in_poverty!$A:$A,'ODA per poor person'!$B58,pop_in_poverty!$B:$B,'ODA per poor person'!O$9)</f>
        <v>2013.0395814796411</v>
      </c>
      <c r="P58" s="43">
        <f>('ODA total and ex non-transfer'!P58*1000000)/SUMIFS(pop_in_poverty!$D:$D,pop_in_poverty!$A:$A,'ODA per poor person'!$B58,pop_in_poverty!$B:$B,'ODA per poor person'!P$9)</f>
        <v>2819.6757680586038</v>
      </c>
      <c r="Q58" s="43">
        <f>('ODA total and ex non-transfer'!Q58*1000000)/SUMIFS(pop_in_poverty!$D:$D,pop_in_poverty!$A:$A,'ODA per poor person'!$B58,pop_in_poverty!$B:$B,'ODA per poor person'!Q$9)</f>
        <v>3677.7963392013648</v>
      </c>
      <c r="R58" s="43">
        <f>('ODA total and ex non-transfer'!R58*1000000)/SUMIFS(pop_in_poverty!$D:$D,pop_in_poverty!$A:$A,'ODA per poor person'!$B58,pop_in_poverty!$B:$B,'ODA per poor person'!R$9)</f>
        <v>4914.0151714166332</v>
      </c>
      <c r="S58" s="43">
        <f>('ODA total and ex non-transfer'!S58*1000000)/SUMIFS(pop_in_poverty!$D:$D,pop_in_poverty!$A:$A,'ODA per poor person'!$B58,pop_in_poverty!$B:$B,'ODA per poor person'!S$9)</f>
        <v>5198.6674596047369</v>
      </c>
      <c r="T58" s="43">
        <f>('ODA total and ex non-transfer'!T58*1000000)/SUMIFS(pop_in_poverty!$D:$D,pop_in_poverty!$A:$A,'ODA per poor person'!$B58,pop_in_poverty!$B:$B,'ODA per poor person'!T$9)</f>
        <v>4322.4369215851993</v>
      </c>
      <c r="U58" s="43">
        <f>('ODA total and ex non-transfer'!U58*1000000)/SUMIFS(pop_in_poverty!$D:$D,pop_in_poverty!$A:$A,'ODA per poor person'!$B58,pop_in_poverty!$B:$B,'ODA per poor person'!U$9)</f>
        <v>5700.5493482451348</v>
      </c>
    </row>
    <row r="59" spans="1:21" hidden="1" x14ac:dyDescent="0.2">
      <c r="A59" s="22" t="s">
        <v>54</v>
      </c>
      <c r="B59" s="9" t="s">
        <v>690</v>
      </c>
      <c r="C59" s="10" t="s">
        <v>982</v>
      </c>
      <c r="D59" s="10"/>
      <c r="E59" s="3"/>
      <c r="F59" s="3"/>
      <c r="G59" s="43">
        <f>('ODA total and ex non-transfer'!G59*1000000)/SUMIFS(pop_in_poverty!$D:$D,pop_in_poverty!$A:$A,'ODA per poor person'!$B59,pop_in_poverty!$B:$B,'ODA per poor person'!G$9)</f>
        <v>480.13957986360407</v>
      </c>
      <c r="H59" s="43">
        <f>('ODA total and ex non-transfer'!H59*1000000)/SUMIFS(pop_in_poverty!$D:$D,pop_in_poverty!$A:$A,'ODA per poor person'!$B59,pop_in_poverty!$B:$B,'ODA per poor person'!H$9)</f>
        <v>391.90590541204983</v>
      </c>
      <c r="I59" s="43">
        <f>('ODA total and ex non-transfer'!I59*1000000)/SUMIFS(pop_in_poverty!$D:$D,pop_in_poverty!$A:$A,'ODA per poor person'!$B59,pop_in_poverty!$B:$B,'ODA per poor person'!I$9)</f>
        <v>440.61327279459778</v>
      </c>
      <c r="J59" s="43">
        <f>('ODA total and ex non-transfer'!J59*1000000)/SUMIFS(pop_in_poverty!$D:$D,pop_in_poverty!$A:$A,'ODA per poor person'!$B59,pop_in_poverty!$B:$B,'ODA per poor person'!J$9)</f>
        <v>729.60239670875785</v>
      </c>
      <c r="K59" s="43">
        <f>('ODA total and ex non-transfer'!K59*1000000)/SUMIFS(pop_in_poverty!$D:$D,pop_in_poverty!$A:$A,'ODA per poor person'!$B59,pop_in_poverty!$B:$B,'ODA per poor person'!K$9)</f>
        <v>790.47070365873333</v>
      </c>
      <c r="L59" s="43">
        <f>('ODA total and ex non-transfer'!L59*1000000)/SUMIFS(pop_in_poverty!$D:$D,pop_in_poverty!$A:$A,'ODA per poor person'!$B59,pop_in_poverty!$B:$B,'ODA per poor person'!L$9)</f>
        <v>1077.9692130074322</v>
      </c>
      <c r="M59" s="43">
        <f>('ODA total and ex non-transfer'!M59*1000000)/SUMIFS(pop_in_poverty!$D:$D,pop_in_poverty!$A:$A,'ODA per poor person'!$B59,pop_in_poverty!$B:$B,'ODA per poor person'!M$9)</f>
        <v>1419.9014531687926</v>
      </c>
      <c r="N59" s="43">
        <f>('ODA total and ex non-transfer'!N59*1000000)/SUMIFS(pop_in_poverty!$D:$D,pop_in_poverty!$A:$A,'ODA per poor person'!$B59,pop_in_poverty!$B:$B,'ODA per poor person'!N$9)</f>
        <v>1552.3276328968773</v>
      </c>
      <c r="O59" s="43">
        <f>('ODA total and ex non-transfer'!O59*1000000)/SUMIFS(pop_in_poverty!$D:$D,pop_in_poverty!$A:$A,'ODA per poor person'!$B59,pop_in_poverty!$B:$B,'ODA per poor person'!O$9)</f>
        <v>1791.7196551020243</v>
      </c>
      <c r="P59" s="43">
        <f>('ODA total and ex non-transfer'!P59*1000000)/SUMIFS(pop_in_poverty!$D:$D,pop_in_poverty!$A:$A,'ODA per poor person'!$B59,pop_in_poverty!$B:$B,'ODA per poor person'!P$9)</f>
        <v>2569.3595040042246</v>
      </c>
      <c r="Q59" s="43">
        <f>('ODA total and ex non-transfer'!Q59*1000000)/SUMIFS(pop_in_poverty!$D:$D,pop_in_poverty!$A:$A,'ODA per poor person'!$B59,pop_in_poverty!$B:$B,'ODA per poor person'!Q$9)</f>
        <v>3379.9669126710969</v>
      </c>
      <c r="R59" s="43">
        <f>('ODA total and ex non-transfer'!R59*1000000)/SUMIFS(pop_in_poverty!$D:$D,pop_in_poverty!$A:$A,'ODA per poor person'!$B59,pop_in_poverty!$B:$B,'ODA per poor person'!R$9)</f>
        <v>4595.8612989419771</v>
      </c>
      <c r="S59" s="43">
        <f>('ODA total and ex non-transfer'!S59*1000000)/SUMIFS(pop_in_poverty!$D:$D,pop_in_poverty!$A:$A,'ODA per poor person'!$B59,pop_in_poverty!$B:$B,'ODA per poor person'!S$9)</f>
        <v>4889.5201023831287</v>
      </c>
      <c r="T59" s="43">
        <f>('ODA total and ex non-transfer'!T59*1000000)/SUMIFS(pop_in_poverty!$D:$D,pop_in_poverty!$A:$A,'ODA per poor person'!$B59,pop_in_poverty!$B:$B,'ODA per poor person'!T$9)</f>
        <v>3995.6493473093528</v>
      </c>
      <c r="U59" s="43">
        <f>('ODA total and ex non-transfer'!U59*1000000)/SUMIFS(pop_in_poverty!$D:$D,pop_in_poverty!$A:$A,'ODA per poor person'!$B59,pop_in_poverty!$B:$B,'ODA per poor person'!U$9)</f>
        <v>5366.7093421352911</v>
      </c>
    </row>
    <row r="60" spans="1:21" hidden="1" x14ac:dyDescent="0.2">
      <c r="A60" s="21" t="s">
        <v>55</v>
      </c>
      <c r="B60" s="9" t="s">
        <v>910</v>
      </c>
      <c r="C60" s="9" t="s">
        <v>981</v>
      </c>
      <c r="D60" s="9"/>
      <c r="E60" s="2"/>
      <c r="F60" s="2"/>
      <c r="G60" s="43">
        <f>('ODA total and ex non-transfer'!G60*1000000)/SUMIFS(pop_in_poverty!$D:$D,pop_in_poverty!$A:$A,'ODA per poor person'!$B60,pop_in_poverty!$B:$B,'ODA per poor person'!G$9)</f>
        <v>853.40184113568739</v>
      </c>
      <c r="H60" s="43">
        <f>('ODA total and ex non-transfer'!H60*1000000)/SUMIFS(pop_in_poverty!$D:$D,pop_in_poverty!$A:$A,'ODA per poor person'!$B60,pop_in_poverty!$B:$B,'ODA per poor person'!H$9)</f>
        <v>1011.2195713666159</v>
      </c>
      <c r="I60" s="43">
        <f>('ODA total and ex non-transfer'!I60*1000000)/SUMIFS(pop_in_poverty!$D:$D,pop_in_poverty!$A:$A,'ODA per poor person'!$B60,pop_in_poverty!$B:$B,'ODA per poor person'!I$9)</f>
        <v>1048.2677710916355</v>
      </c>
      <c r="J60" s="43">
        <f>('ODA total and ex non-transfer'!J60*1000000)/SUMIFS(pop_in_poverty!$D:$D,pop_in_poverty!$A:$A,'ODA per poor person'!$B60,pop_in_poverty!$B:$B,'ODA per poor person'!J$9)</f>
        <v>1570.7530887237078</v>
      </c>
      <c r="K60" s="43">
        <f>('ODA total and ex non-transfer'!K60*1000000)/SUMIFS(pop_in_poverty!$D:$D,pop_in_poverty!$A:$A,'ODA per poor person'!$B60,pop_in_poverty!$B:$B,'ODA per poor person'!K$9)</f>
        <v>2075.5786222740749</v>
      </c>
      <c r="L60" s="43">
        <f>('ODA total and ex non-transfer'!L60*1000000)/SUMIFS(pop_in_poverty!$D:$D,pop_in_poverty!$A:$A,'ODA per poor person'!$B60,pop_in_poverty!$B:$B,'ODA per poor person'!L$9)</f>
        <v>1886.1726690288792</v>
      </c>
      <c r="M60" s="43">
        <f>('ODA total and ex non-transfer'!M60*1000000)/SUMIFS(pop_in_poverty!$D:$D,pop_in_poverty!$A:$A,'ODA per poor person'!$B60,pop_in_poverty!$B:$B,'ODA per poor person'!M$9)</f>
        <v>2191.2986038052559</v>
      </c>
      <c r="N60" s="43">
        <f>('ODA total and ex non-transfer'!N60*1000000)/SUMIFS(pop_in_poverty!$D:$D,pop_in_poverty!$A:$A,'ODA per poor person'!$B60,pop_in_poverty!$B:$B,'ODA per poor person'!N$9)</f>
        <v>2838.3399475547139</v>
      </c>
      <c r="O60" s="43">
        <f>('ODA total and ex non-transfer'!O60*1000000)/SUMIFS(pop_in_poverty!$D:$D,pop_in_poverty!$A:$A,'ODA per poor person'!$B60,pop_in_poverty!$B:$B,'ODA per poor person'!O$9)</f>
        <v>3411.4698696187484</v>
      </c>
      <c r="P60" s="43">
        <f>('ODA total and ex non-transfer'!P60*1000000)/SUMIFS(pop_in_poverty!$D:$D,pop_in_poverty!$A:$A,'ODA per poor person'!$B60,pop_in_poverty!$B:$B,'ODA per poor person'!P$9)</f>
        <v>5383.6870056764019</v>
      </c>
      <c r="Q60" s="43">
        <f>('ODA total and ex non-transfer'!Q60*1000000)/SUMIFS(pop_in_poverty!$D:$D,pop_in_poverty!$A:$A,'ODA per poor person'!$B60,pop_in_poverty!$B:$B,'ODA per poor person'!Q$9)</f>
        <v>7993.2651896852376</v>
      </c>
      <c r="R60" s="43">
        <f>('ODA total and ex non-transfer'!R60*1000000)/SUMIFS(pop_in_poverty!$D:$D,pop_in_poverty!$A:$A,'ODA per poor person'!$B60,pop_in_poverty!$B:$B,'ODA per poor person'!R$9)</f>
        <v>7444.9755742556954</v>
      </c>
      <c r="S60" s="43">
        <f>('ODA total and ex non-transfer'!S60*1000000)/SUMIFS(pop_in_poverty!$D:$D,pop_in_poverty!$A:$A,'ODA per poor person'!$B60,pop_in_poverty!$B:$B,'ODA per poor person'!S$9)</f>
        <v>7882.4780291095112</v>
      </c>
      <c r="T60" s="43">
        <f>('ODA total and ex non-transfer'!T60*1000000)/SUMIFS(pop_in_poverty!$D:$D,pop_in_poverty!$A:$A,'ODA per poor person'!$B60,pop_in_poverty!$B:$B,'ODA per poor person'!T$9)</f>
        <v>7368.1355840628312</v>
      </c>
      <c r="U60" s="43">
        <f>('ODA total and ex non-transfer'!U60*1000000)/SUMIFS(pop_in_poverty!$D:$D,pop_in_poverty!$A:$A,'ODA per poor person'!$B60,pop_in_poverty!$B:$B,'ODA per poor person'!U$9)</f>
        <v>8517.7815652860136</v>
      </c>
    </row>
    <row r="61" spans="1:21" hidden="1" x14ac:dyDescent="0.2">
      <c r="A61" s="22" t="s">
        <v>55</v>
      </c>
      <c r="B61" s="9" t="s">
        <v>910</v>
      </c>
      <c r="C61" s="10" t="s">
        <v>982</v>
      </c>
      <c r="D61" s="10"/>
      <c r="E61" s="3"/>
      <c r="F61" s="3"/>
      <c r="G61" s="43">
        <f>('ODA total and ex non-transfer'!G61*1000000)/SUMIFS(pop_in_poverty!$D:$D,pop_in_poverty!$A:$A,'ODA per poor person'!$B61,pop_in_poverty!$B:$B,'ODA per poor person'!G$9)</f>
        <v>853.40184113568739</v>
      </c>
      <c r="H61" s="43">
        <f>('ODA total and ex non-transfer'!H61*1000000)/SUMIFS(pop_in_poverty!$D:$D,pop_in_poverty!$A:$A,'ODA per poor person'!$B61,pop_in_poverty!$B:$B,'ODA per poor person'!H$9)</f>
        <v>1011.2195713666159</v>
      </c>
      <c r="I61" s="43">
        <f>('ODA total and ex non-transfer'!I61*1000000)/SUMIFS(pop_in_poverty!$D:$D,pop_in_poverty!$A:$A,'ODA per poor person'!$B61,pop_in_poverty!$B:$B,'ODA per poor person'!I$9)</f>
        <v>1048.2677710916355</v>
      </c>
      <c r="J61" s="43">
        <f>('ODA total and ex non-transfer'!J61*1000000)/SUMIFS(pop_in_poverty!$D:$D,pop_in_poverty!$A:$A,'ODA per poor person'!$B61,pop_in_poverty!$B:$B,'ODA per poor person'!J$9)</f>
        <v>1570.7530887237078</v>
      </c>
      <c r="K61" s="43">
        <f>('ODA total and ex non-transfer'!K61*1000000)/SUMIFS(pop_in_poverty!$D:$D,pop_in_poverty!$A:$A,'ODA per poor person'!$B61,pop_in_poverty!$B:$B,'ODA per poor person'!K$9)</f>
        <v>1760.5303215130737</v>
      </c>
      <c r="L61" s="43">
        <f>('ODA total and ex non-transfer'!L61*1000000)/SUMIFS(pop_in_poverty!$D:$D,pop_in_poverty!$A:$A,'ODA per poor person'!$B61,pop_in_poverty!$B:$B,'ODA per poor person'!L$9)</f>
        <v>1545.1621164524895</v>
      </c>
      <c r="M61" s="43">
        <f>('ODA total and ex non-transfer'!M61*1000000)/SUMIFS(pop_in_poverty!$D:$D,pop_in_poverty!$A:$A,'ODA per poor person'!$B61,pop_in_poverty!$B:$B,'ODA per poor person'!M$9)</f>
        <v>1869.6970937413107</v>
      </c>
      <c r="N61" s="43">
        <f>('ODA total and ex non-transfer'!N61*1000000)/SUMIFS(pop_in_poverty!$D:$D,pop_in_poverty!$A:$A,'ODA per poor person'!$B61,pop_in_poverty!$B:$B,'ODA per poor person'!N$9)</f>
        <v>2468.1068890932215</v>
      </c>
      <c r="O61" s="43">
        <f>('ODA total and ex non-transfer'!O61*1000000)/SUMIFS(pop_in_poverty!$D:$D,pop_in_poverty!$A:$A,'ODA per poor person'!$B61,pop_in_poverty!$B:$B,'ODA per poor person'!O$9)</f>
        <v>2990.6994063398529</v>
      </c>
      <c r="P61" s="43">
        <f>('ODA total and ex non-transfer'!P61*1000000)/SUMIFS(pop_in_poverty!$D:$D,pop_in_poverty!$A:$A,'ODA per poor person'!$B61,pop_in_poverty!$B:$B,'ODA per poor person'!P$9)</f>
        <v>4951.3233871182538</v>
      </c>
      <c r="Q61" s="43">
        <f>('ODA total and ex non-transfer'!Q61*1000000)/SUMIFS(pop_in_poverty!$D:$D,pop_in_poverty!$A:$A,'ODA per poor person'!$B61,pop_in_poverty!$B:$B,'ODA per poor person'!Q$9)</f>
        <v>7429.2900935162124</v>
      </c>
      <c r="R61" s="43">
        <f>('ODA total and ex non-transfer'!R61*1000000)/SUMIFS(pop_in_poverty!$D:$D,pop_in_poverty!$A:$A,'ODA per poor person'!$B61,pop_in_poverty!$B:$B,'ODA per poor person'!R$9)</f>
        <v>6786.1077745291987</v>
      </c>
      <c r="S61" s="43">
        <f>('ODA total and ex non-transfer'!S61*1000000)/SUMIFS(pop_in_poverty!$D:$D,pop_in_poverty!$A:$A,'ODA per poor person'!$B61,pop_in_poverty!$B:$B,'ODA per poor person'!S$9)</f>
        <v>7239.2736579757275</v>
      </c>
      <c r="T61" s="43">
        <f>('ODA total and ex non-transfer'!T61*1000000)/SUMIFS(pop_in_poverty!$D:$D,pop_in_poverty!$A:$A,'ODA per poor person'!$B61,pop_in_poverty!$B:$B,'ODA per poor person'!T$9)</f>
        <v>6703.6253493996801</v>
      </c>
      <c r="U61" s="43">
        <f>('ODA total and ex non-transfer'!U61*1000000)/SUMIFS(pop_in_poverty!$D:$D,pop_in_poverty!$A:$A,'ODA per poor person'!$B61,pop_in_poverty!$B:$B,'ODA per poor person'!U$9)</f>
        <v>7826.1982244827223</v>
      </c>
    </row>
    <row r="62" spans="1:21" hidden="1" x14ac:dyDescent="0.2">
      <c r="A62" s="21" t="s">
        <v>56</v>
      </c>
      <c r="B62" s="9" t="e">
        <v>#N/A</v>
      </c>
      <c r="C62" s="9" t="s">
        <v>981</v>
      </c>
      <c r="D62" s="9"/>
      <c r="E62" s="2"/>
      <c r="F62" s="2"/>
      <c r="G62" s="43" t="e">
        <f>('ODA total and ex non-transfer'!G62*1000000)/SUMIFS(pop_in_poverty!$D:$D,pop_in_poverty!$A:$A,'ODA per poor person'!$B62,pop_in_poverty!$B:$B,'ODA per poor person'!G$9)</f>
        <v>#DIV/0!</v>
      </c>
      <c r="H62" s="43" t="e">
        <f>('ODA total and ex non-transfer'!H62*1000000)/SUMIFS(pop_in_poverty!$D:$D,pop_in_poverty!$A:$A,'ODA per poor person'!$B62,pop_in_poverty!$B:$B,'ODA per poor person'!H$9)</f>
        <v>#DIV/0!</v>
      </c>
      <c r="I62" s="43" t="e">
        <f>('ODA total and ex non-transfer'!I62*1000000)/SUMIFS(pop_in_poverty!$D:$D,pop_in_poverty!$A:$A,'ODA per poor person'!$B62,pop_in_poverty!$B:$B,'ODA per poor person'!I$9)</f>
        <v>#DIV/0!</v>
      </c>
      <c r="J62" s="43" t="e">
        <f>('ODA total and ex non-transfer'!J62*1000000)/SUMIFS(pop_in_poverty!$D:$D,pop_in_poverty!$A:$A,'ODA per poor person'!$B62,pop_in_poverty!$B:$B,'ODA per poor person'!J$9)</f>
        <v>#DIV/0!</v>
      </c>
      <c r="K62" s="43" t="e">
        <f>('ODA total and ex non-transfer'!K62*1000000)/SUMIFS(pop_in_poverty!$D:$D,pop_in_poverty!$A:$A,'ODA per poor person'!$B62,pop_in_poverty!$B:$B,'ODA per poor person'!K$9)</f>
        <v>#DIV/0!</v>
      </c>
      <c r="L62" s="43" t="e">
        <f>('ODA total and ex non-transfer'!L62*1000000)/SUMIFS(pop_in_poverty!$D:$D,pop_in_poverty!$A:$A,'ODA per poor person'!$B62,pop_in_poverty!$B:$B,'ODA per poor person'!L$9)</f>
        <v>#DIV/0!</v>
      </c>
      <c r="M62" s="43" t="e">
        <f>('ODA total and ex non-transfer'!M62*1000000)/SUMIFS(pop_in_poverty!$D:$D,pop_in_poverty!$A:$A,'ODA per poor person'!$B62,pop_in_poverty!$B:$B,'ODA per poor person'!M$9)</f>
        <v>#DIV/0!</v>
      </c>
      <c r="N62" s="43" t="e">
        <f>('ODA total and ex non-transfer'!N62*1000000)/SUMIFS(pop_in_poverty!$D:$D,pop_in_poverty!$A:$A,'ODA per poor person'!$B62,pop_in_poverty!$B:$B,'ODA per poor person'!N$9)</f>
        <v>#DIV/0!</v>
      </c>
      <c r="O62" s="43" t="e">
        <f>('ODA total and ex non-transfer'!O62*1000000)/SUMIFS(pop_in_poverty!$D:$D,pop_in_poverty!$A:$A,'ODA per poor person'!$B62,pop_in_poverty!$B:$B,'ODA per poor person'!O$9)</f>
        <v>#DIV/0!</v>
      </c>
      <c r="P62" s="43" t="e">
        <f>('ODA total and ex non-transfer'!P62*1000000)/SUMIFS(pop_in_poverty!$D:$D,pop_in_poverty!$A:$A,'ODA per poor person'!$B62,pop_in_poverty!$B:$B,'ODA per poor person'!P$9)</f>
        <v>#DIV/0!</v>
      </c>
      <c r="Q62" s="43" t="e">
        <f>('ODA total and ex non-transfer'!Q62*1000000)/SUMIFS(pop_in_poverty!$D:$D,pop_in_poverty!$A:$A,'ODA per poor person'!$B62,pop_in_poverty!$B:$B,'ODA per poor person'!Q$9)</f>
        <v>#DIV/0!</v>
      </c>
      <c r="R62" s="43" t="e">
        <f>('ODA total and ex non-transfer'!R62*1000000)/SUMIFS(pop_in_poverty!$D:$D,pop_in_poverty!$A:$A,'ODA per poor person'!$B62,pop_in_poverty!$B:$B,'ODA per poor person'!R$9)</f>
        <v>#DIV/0!</v>
      </c>
      <c r="S62" s="43" t="e">
        <f>('ODA total and ex non-transfer'!S62*1000000)/SUMIFS(pop_in_poverty!$D:$D,pop_in_poverty!$A:$A,'ODA per poor person'!$B62,pop_in_poverty!$B:$B,'ODA per poor person'!S$9)</f>
        <v>#DIV/0!</v>
      </c>
      <c r="T62" s="43" t="e">
        <f>('ODA total and ex non-transfer'!T62*1000000)/SUMIFS(pop_in_poverty!$D:$D,pop_in_poverty!$A:$A,'ODA per poor person'!$B62,pop_in_poverty!$B:$B,'ODA per poor person'!T$9)</f>
        <v>#DIV/0!</v>
      </c>
      <c r="U62" s="43" t="e">
        <f>('ODA total and ex non-transfer'!U62*1000000)/SUMIFS(pop_in_poverty!$D:$D,pop_in_poverty!$A:$A,'ODA per poor person'!$B62,pop_in_poverty!$B:$B,'ODA per poor person'!U$9)</f>
        <v>#DIV/0!</v>
      </c>
    </row>
    <row r="63" spans="1:21" hidden="1" x14ac:dyDescent="0.2">
      <c r="A63" s="22" t="s">
        <v>56</v>
      </c>
      <c r="B63" s="9" t="e">
        <v>#N/A</v>
      </c>
      <c r="C63" s="10" t="s">
        <v>982</v>
      </c>
      <c r="D63" s="10"/>
      <c r="E63" s="3"/>
      <c r="F63" s="3"/>
      <c r="G63" s="43" t="e">
        <f>('ODA total and ex non-transfer'!G63*1000000)/SUMIFS(pop_in_poverty!$D:$D,pop_in_poverty!$A:$A,'ODA per poor person'!$B63,pop_in_poverty!$B:$B,'ODA per poor person'!G$9)</f>
        <v>#DIV/0!</v>
      </c>
      <c r="H63" s="43" t="e">
        <f>('ODA total and ex non-transfer'!H63*1000000)/SUMIFS(pop_in_poverty!$D:$D,pop_in_poverty!$A:$A,'ODA per poor person'!$B63,pop_in_poverty!$B:$B,'ODA per poor person'!H$9)</f>
        <v>#DIV/0!</v>
      </c>
      <c r="I63" s="43" t="e">
        <f>('ODA total and ex non-transfer'!I63*1000000)/SUMIFS(pop_in_poverty!$D:$D,pop_in_poverty!$A:$A,'ODA per poor person'!$B63,pop_in_poverty!$B:$B,'ODA per poor person'!I$9)</f>
        <v>#DIV/0!</v>
      </c>
      <c r="J63" s="43" t="e">
        <f>('ODA total and ex non-transfer'!J63*1000000)/SUMIFS(pop_in_poverty!$D:$D,pop_in_poverty!$A:$A,'ODA per poor person'!$B63,pop_in_poverty!$B:$B,'ODA per poor person'!J$9)</f>
        <v>#DIV/0!</v>
      </c>
      <c r="K63" s="43" t="e">
        <f>('ODA total and ex non-transfer'!K63*1000000)/SUMIFS(pop_in_poverty!$D:$D,pop_in_poverty!$A:$A,'ODA per poor person'!$B63,pop_in_poverty!$B:$B,'ODA per poor person'!K$9)</f>
        <v>#DIV/0!</v>
      </c>
      <c r="L63" s="43" t="e">
        <f>('ODA total and ex non-transfer'!L63*1000000)/SUMIFS(pop_in_poverty!$D:$D,pop_in_poverty!$A:$A,'ODA per poor person'!$B63,pop_in_poverty!$B:$B,'ODA per poor person'!L$9)</f>
        <v>#DIV/0!</v>
      </c>
      <c r="M63" s="43" t="e">
        <f>('ODA total and ex non-transfer'!M63*1000000)/SUMIFS(pop_in_poverty!$D:$D,pop_in_poverty!$A:$A,'ODA per poor person'!$B63,pop_in_poverty!$B:$B,'ODA per poor person'!M$9)</f>
        <v>#DIV/0!</v>
      </c>
      <c r="N63" s="43" t="e">
        <f>('ODA total and ex non-transfer'!N63*1000000)/SUMIFS(pop_in_poverty!$D:$D,pop_in_poverty!$A:$A,'ODA per poor person'!$B63,pop_in_poverty!$B:$B,'ODA per poor person'!N$9)</f>
        <v>#DIV/0!</v>
      </c>
      <c r="O63" s="43" t="e">
        <f>('ODA total and ex non-transfer'!O63*1000000)/SUMIFS(pop_in_poverty!$D:$D,pop_in_poverty!$A:$A,'ODA per poor person'!$B63,pop_in_poverty!$B:$B,'ODA per poor person'!O$9)</f>
        <v>#DIV/0!</v>
      </c>
      <c r="P63" s="43" t="e">
        <f>('ODA total and ex non-transfer'!P63*1000000)/SUMIFS(pop_in_poverty!$D:$D,pop_in_poverty!$A:$A,'ODA per poor person'!$B63,pop_in_poverty!$B:$B,'ODA per poor person'!P$9)</f>
        <v>#DIV/0!</v>
      </c>
      <c r="Q63" s="43" t="e">
        <f>('ODA total and ex non-transfer'!Q63*1000000)/SUMIFS(pop_in_poverty!$D:$D,pop_in_poverty!$A:$A,'ODA per poor person'!$B63,pop_in_poverty!$B:$B,'ODA per poor person'!Q$9)</f>
        <v>#DIV/0!</v>
      </c>
      <c r="R63" s="43" t="e">
        <f>('ODA total and ex non-transfer'!R63*1000000)/SUMIFS(pop_in_poverty!$D:$D,pop_in_poverty!$A:$A,'ODA per poor person'!$B63,pop_in_poverty!$B:$B,'ODA per poor person'!R$9)</f>
        <v>#DIV/0!</v>
      </c>
      <c r="S63" s="43" t="e">
        <f>('ODA total and ex non-transfer'!S63*1000000)/SUMIFS(pop_in_poverty!$D:$D,pop_in_poverty!$A:$A,'ODA per poor person'!$B63,pop_in_poverty!$B:$B,'ODA per poor person'!S$9)</f>
        <v>#DIV/0!</v>
      </c>
      <c r="T63" s="43" t="e">
        <f>('ODA total and ex non-transfer'!T63*1000000)/SUMIFS(pop_in_poverty!$D:$D,pop_in_poverty!$A:$A,'ODA per poor person'!$B63,pop_in_poverty!$B:$B,'ODA per poor person'!T$9)</f>
        <v>#DIV/0!</v>
      </c>
      <c r="U63" s="43" t="e">
        <f>('ODA total and ex non-transfer'!U63*1000000)/SUMIFS(pop_in_poverty!$D:$D,pop_in_poverty!$A:$A,'ODA per poor person'!$B63,pop_in_poverty!$B:$B,'ODA per poor person'!U$9)</f>
        <v>#DIV/0!</v>
      </c>
    </row>
    <row r="64" spans="1:21" hidden="1" x14ac:dyDescent="0.2">
      <c r="A64" s="21" t="s">
        <v>57</v>
      </c>
      <c r="B64" s="9" t="e">
        <v>#N/A</v>
      </c>
      <c r="C64" s="9" t="s">
        <v>981</v>
      </c>
      <c r="D64" s="9"/>
      <c r="E64" s="2"/>
      <c r="F64" s="2"/>
      <c r="G64" s="43" t="e">
        <f>('ODA total and ex non-transfer'!G64*1000000)/SUMIFS(pop_in_poverty!$D:$D,pop_in_poverty!$A:$A,'ODA per poor person'!$B64,pop_in_poverty!$B:$B,'ODA per poor person'!G$9)</f>
        <v>#DIV/0!</v>
      </c>
      <c r="H64" s="43" t="e">
        <f>('ODA total and ex non-transfer'!H64*1000000)/SUMIFS(pop_in_poverty!$D:$D,pop_in_poverty!$A:$A,'ODA per poor person'!$B64,pop_in_poverty!$B:$B,'ODA per poor person'!H$9)</f>
        <v>#DIV/0!</v>
      </c>
      <c r="I64" s="43" t="e">
        <f>('ODA total and ex non-transfer'!I64*1000000)/SUMIFS(pop_in_poverty!$D:$D,pop_in_poverty!$A:$A,'ODA per poor person'!$B64,pop_in_poverty!$B:$B,'ODA per poor person'!I$9)</f>
        <v>#DIV/0!</v>
      </c>
      <c r="J64" s="43" t="e">
        <f>('ODA total and ex non-transfer'!J64*1000000)/SUMIFS(pop_in_poverty!$D:$D,pop_in_poverty!$A:$A,'ODA per poor person'!$B64,pop_in_poverty!$B:$B,'ODA per poor person'!J$9)</f>
        <v>#DIV/0!</v>
      </c>
      <c r="K64" s="43" t="e">
        <f>('ODA total and ex non-transfer'!K64*1000000)/SUMIFS(pop_in_poverty!$D:$D,pop_in_poverty!$A:$A,'ODA per poor person'!$B64,pop_in_poverty!$B:$B,'ODA per poor person'!K$9)</f>
        <v>#DIV/0!</v>
      </c>
      <c r="L64" s="43" t="e">
        <f>('ODA total and ex non-transfer'!L64*1000000)/SUMIFS(pop_in_poverty!$D:$D,pop_in_poverty!$A:$A,'ODA per poor person'!$B64,pop_in_poverty!$B:$B,'ODA per poor person'!L$9)</f>
        <v>#DIV/0!</v>
      </c>
      <c r="M64" s="43" t="e">
        <f>('ODA total and ex non-transfer'!M64*1000000)/SUMIFS(pop_in_poverty!$D:$D,pop_in_poverty!$A:$A,'ODA per poor person'!$B64,pop_in_poverty!$B:$B,'ODA per poor person'!M$9)</f>
        <v>#DIV/0!</v>
      </c>
      <c r="N64" s="43" t="e">
        <f>('ODA total and ex non-transfer'!N64*1000000)/SUMIFS(pop_in_poverty!$D:$D,pop_in_poverty!$A:$A,'ODA per poor person'!$B64,pop_in_poverty!$B:$B,'ODA per poor person'!N$9)</f>
        <v>#DIV/0!</v>
      </c>
      <c r="O64" s="43" t="e">
        <f>('ODA total and ex non-transfer'!O64*1000000)/SUMIFS(pop_in_poverty!$D:$D,pop_in_poverty!$A:$A,'ODA per poor person'!$B64,pop_in_poverty!$B:$B,'ODA per poor person'!O$9)</f>
        <v>#DIV/0!</v>
      </c>
      <c r="P64" s="43" t="e">
        <f>('ODA total and ex non-transfer'!P64*1000000)/SUMIFS(pop_in_poverty!$D:$D,pop_in_poverty!$A:$A,'ODA per poor person'!$B64,pop_in_poverty!$B:$B,'ODA per poor person'!P$9)</f>
        <v>#DIV/0!</v>
      </c>
      <c r="Q64" s="43" t="e">
        <f>('ODA total and ex non-transfer'!Q64*1000000)/SUMIFS(pop_in_poverty!$D:$D,pop_in_poverty!$A:$A,'ODA per poor person'!$B64,pop_in_poverty!$B:$B,'ODA per poor person'!Q$9)</f>
        <v>#DIV/0!</v>
      </c>
      <c r="R64" s="43" t="e">
        <f>('ODA total and ex non-transfer'!R64*1000000)/SUMIFS(pop_in_poverty!$D:$D,pop_in_poverty!$A:$A,'ODA per poor person'!$B64,pop_in_poverty!$B:$B,'ODA per poor person'!R$9)</f>
        <v>#DIV/0!</v>
      </c>
      <c r="S64" s="43" t="e">
        <f>('ODA total and ex non-transfer'!S64*1000000)/SUMIFS(pop_in_poverty!$D:$D,pop_in_poverty!$A:$A,'ODA per poor person'!$B64,pop_in_poverty!$B:$B,'ODA per poor person'!S$9)</f>
        <v>#DIV/0!</v>
      </c>
      <c r="T64" s="43" t="e">
        <f>('ODA total and ex non-transfer'!T64*1000000)/SUMIFS(pop_in_poverty!$D:$D,pop_in_poverty!$A:$A,'ODA per poor person'!$B64,pop_in_poverty!$B:$B,'ODA per poor person'!T$9)</f>
        <v>#DIV/0!</v>
      </c>
      <c r="U64" s="43" t="e">
        <f>('ODA total and ex non-transfer'!U64*1000000)/SUMIFS(pop_in_poverty!$D:$D,pop_in_poverty!$A:$A,'ODA per poor person'!$B64,pop_in_poverty!$B:$B,'ODA per poor person'!U$9)</f>
        <v>#DIV/0!</v>
      </c>
    </row>
    <row r="65" spans="1:21" hidden="1" x14ac:dyDescent="0.2">
      <c r="A65" s="22" t="s">
        <v>57</v>
      </c>
      <c r="B65" s="9" t="e">
        <v>#N/A</v>
      </c>
      <c r="C65" s="10" t="s">
        <v>982</v>
      </c>
      <c r="D65" s="10"/>
      <c r="E65" s="3"/>
      <c r="F65" s="3"/>
      <c r="G65" s="43" t="e">
        <f>('ODA total and ex non-transfer'!G65*1000000)/SUMIFS(pop_in_poverty!$D:$D,pop_in_poverty!$A:$A,'ODA per poor person'!$B65,pop_in_poverty!$B:$B,'ODA per poor person'!G$9)</f>
        <v>#DIV/0!</v>
      </c>
      <c r="H65" s="43" t="e">
        <f>('ODA total and ex non-transfer'!H65*1000000)/SUMIFS(pop_in_poverty!$D:$D,pop_in_poverty!$A:$A,'ODA per poor person'!$B65,pop_in_poverty!$B:$B,'ODA per poor person'!H$9)</f>
        <v>#DIV/0!</v>
      </c>
      <c r="I65" s="43" t="e">
        <f>('ODA total and ex non-transfer'!I65*1000000)/SUMIFS(pop_in_poverty!$D:$D,pop_in_poverty!$A:$A,'ODA per poor person'!$B65,pop_in_poverty!$B:$B,'ODA per poor person'!I$9)</f>
        <v>#DIV/0!</v>
      </c>
      <c r="J65" s="43" t="e">
        <f>('ODA total and ex non-transfer'!J65*1000000)/SUMIFS(pop_in_poverty!$D:$D,pop_in_poverty!$A:$A,'ODA per poor person'!$B65,pop_in_poverty!$B:$B,'ODA per poor person'!J$9)</f>
        <v>#DIV/0!</v>
      </c>
      <c r="K65" s="43" t="e">
        <f>('ODA total and ex non-transfer'!K65*1000000)/SUMIFS(pop_in_poverty!$D:$D,pop_in_poverty!$A:$A,'ODA per poor person'!$B65,pop_in_poverty!$B:$B,'ODA per poor person'!K$9)</f>
        <v>#DIV/0!</v>
      </c>
      <c r="L65" s="43" t="e">
        <f>('ODA total and ex non-transfer'!L65*1000000)/SUMIFS(pop_in_poverty!$D:$D,pop_in_poverty!$A:$A,'ODA per poor person'!$B65,pop_in_poverty!$B:$B,'ODA per poor person'!L$9)</f>
        <v>#DIV/0!</v>
      </c>
      <c r="M65" s="43" t="e">
        <f>('ODA total and ex non-transfer'!M65*1000000)/SUMIFS(pop_in_poverty!$D:$D,pop_in_poverty!$A:$A,'ODA per poor person'!$B65,pop_in_poverty!$B:$B,'ODA per poor person'!M$9)</f>
        <v>#DIV/0!</v>
      </c>
      <c r="N65" s="43" t="e">
        <f>('ODA total and ex non-transfer'!N65*1000000)/SUMIFS(pop_in_poverty!$D:$D,pop_in_poverty!$A:$A,'ODA per poor person'!$B65,pop_in_poverty!$B:$B,'ODA per poor person'!N$9)</f>
        <v>#DIV/0!</v>
      </c>
      <c r="O65" s="43" t="e">
        <f>('ODA total and ex non-transfer'!O65*1000000)/SUMIFS(pop_in_poverty!$D:$D,pop_in_poverty!$A:$A,'ODA per poor person'!$B65,pop_in_poverty!$B:$B,'ODA per poor person'!O$9)</f>
        <v>#DIV/0!</v>
      </c>
      <c r="P65" s="43" t="e">
        <f>('ODA total and ex non-transfer'!P65*1000000)/SUMIFS(pop_in_poverty!$D:$D,pop_in_poverty!$A:$A,'ODA per poor person'!$B65,pop_in_poverty!$B:$B,'ODA per poor person'!P$9)</f>
        <v>#DIV/0!</v>
      </c>
      <c r="Q65" s="43" t="e">
        <f>('ODA total and ex non-transfer'!Q65*1000000)/SUMIFS(pop_in_poverty!$D:$D,pop_in_poverty!$A:$A,'ODA per poor person'!$B65,pop_in_poverty!$B:$B,'ODA per poor person'!Q$9)</f>
        <v>#DIV/0!</v>
      </c>
      <c r="R65" s="43" t="e">
        <f>('ODA total and ex non-transfer'!R65*1000000)/SUMIFS(pop_in_poverty!$D:$D,pop_in_poverty!$A:$A,'ODA per poor person'!$B65,pop_in_poverty!$B:$B,'ODA per poor person'!R$9)</f>
        <v>#DIV/0!</v>
      </c>
      <c r="S65" s="43" t="e">
        <f>('ODA total and ex non-transfer'!S65*1000000)/SUMIFS(pop_in_poverty!$D:$D,pop_in_poverty!$A:$A,'ODA per poor person'!$B65,pop_in_poverty!$B:$B,'ODA per poor person'!S$9)</f>
        <v>#DIV/0!</v>
      </c>
      <c r="T65" s="43" t="e">
        <f>('ODA total and ex non-transfer'!T65*1000000)/SUMIFS(pop_in_poverty!$D:$D,pop_in_poverty!$A:$A,'ODA per poor person'!$B65,pop_in_poverty!$B:$B,'ODA per poor person'!T$9)</f>
        <v>#DIV/0!</v>
      </c>
      <c r="U65" s="43" t="e">
        <f>('ODA total and ex non-transfer'!U65*1000000)/SUMIFS(pop_in_poverty!$D:$D,pop_in_poverty!$A:$A,'ODA per poor person'!$B65,pop_in_poverty!$B:$B,'ODA per poor person'!U$9)</f>
        <v>#DIV/0!</v>
      </c>
    </row>
    <row r="66" spans="1:21" hidden="1" x14ac:dyDescent="0.2">
      <c r="A66" s="21" t="s">
        <v>58</v>
      </c>
      <c r="B66" s="9" t="s">
        <v>266</v>
      </c>
      <c r="C66" s="9" t="s">
        <v>981</v>
      </c>
      <c r="D66" s="9"/>
      <c r="E66" s="2"/>
      <c r="F66" s="2"/>
      <c r="G66" s="43">
        <f>('ODA total and ex non-transfer'!G66*1000000)/SUMIFS(pop_in_poverty!$D:$D,pop_in_poverty!$A:$A,'ODA per poor person'!$B66,pop_in_poverty!$B:$B,'ODA per poor person'!G$9)</f>
        <v>40.04028616448921</v>
      </c>
      <c r="H66" s="43">
        <f>('ODA total and ex non-transfer'!H66*1000000)/SUMIFS(pop_in_poverty!$D:$D,pop_in_poverty!$A:$A,'ODA per poor person'!$B66,pop_in_poverty!$B:$B,'ODA per poor person'!H$9)</f>
        <v>51.695051380859773</v>
      </c>
      <c r="I66" s="43">
        <f>('ODA total and ex non-transfer'!I66*1000000)/SUMIFS(pop_in_poverty!$D:$D,pop_in_poverty!$A:$A,'ODA per poor person'!$B66,pop_in_poverty!$B:$B,'ODA per poor person'!I$9)</f>
        <v>119.71777294639824</v>
      </c>
      <c r="J66" s="43">
        <f>('ODA total and ex non-transfer'!J66*1000000)/SUMIFS(pop_in_poverty!$D:$D,pop_in_poverty!$A:$A,'ODA per poor person'!$B66,pop_in_poverty!$B:$B,'ODA per poor person'!J$9)</f>
        <v>45.631328754712804</v>
      </c>
      <c r="K66" s="43">
        <f>('ODA total and ex non-transfer'!K66*1000000)/SUMIFS(pop_in_poverty!$D:$D,pop_in_poverty!$A:$A,'ODA per poor person'!$B66,pop_in_poverty!$B:$B,'ODA per poor person'!K$9)</f>
        <v>35.122136167237976</v>
      </c>
      <c r="L66" s="43">
        <f>('ODA total and ex non-transfer'!L66*1000000)/SUMIFS(pop_in_poverty!$D:$D,pop_in_poverty!$A:$A,'ODA per poor person'!$B66,pop_in_poverty!$B:$B,'ODA per poor person'!L$9)</f>
        <v>46.898710094110115</v>
      </c>
      <c r="M66" s="43">
        <f>('ODA total and ex non-transfer'!M66*1000000)/SUMIFS(pop_in_poverty!$D:$D,pop_in_poverty!$A:$A,'ODA per poor person'!$B66,pop_in_poverty!$B:$B,'ODA per poor person'!M$9)</f>
        <v>53.564921951297706</v>
      </c>
      <c r="N66" s="43">
        <f>('ODA total and ex non-transfer'!N66*1000000)/SUMIFS(pop_in_poverty!$D:$D,pop_in_poverty!$A:$A,'ODA per poor person'!$B66,pop_in_poverty!$B:$B,'ODA per poor person'!N$9)</f>
        <v>39.627379970002991</v>
      </c>
      <c r="O66" s="43">
        <f>('ODA total and ex non-transfer'!O66*1000000)/SUMIFS(pop_in_poverty!$D:$D,pop_in_poverty!$A:$A,'ODA per poor person'!$B66,pop_in_poverty!$B:$B,'ODA per poor person'!O$9)</f>
        <v>38.180021112299976</v>
      </c>
      <c r="P66" s="43">
        <f>('ODA total and ex non-transfer'!P66*1000000)/SUMIFS(pop_in_poverty!$D:$D,pop_in_poverty!$A:$A,'ODA per poor person'!$B66,pop_in_poverty!$B:$B,'ODA per poor person'!P$9)</f>
        <v>31.265392275813369</v>
      </c>
      <c r="Q66" s="43">
        <f>('ODA total and ex non-transfer'!Q66*1000000)/SUMIFS(pop_in_poverty!$D:$D,pop_in_poverty!$A:$A,'ODA per poor person'!$B66,pop_in_poverty!$B:$B,'ODA per poor person'!Q$9)</f>
        <v>36.792123096456045</v>
      </c>
      <c r="R66" s="43">
        <f>('ODA total and ex non-transfer'!R66*1000000)/SUMIFS(pop_in_poverty!$D:$D,pop_in_poverty!$A:$A,'ODA per poor person'!$B66,pop_in_poverty!$B:$B,'ODA per poor person'!R$9)</f>
        <v>41.693968368358412</v>
      </c>
      <c r="S66" s="43">
        <f>('ODA total and ex non-transfer'!S66*1000000)/SUMIFS(pop_in_poverty!$D:$D,pop_in_poverty!$A:$A,'ODA per poor person'!$B66,pop_in_poverty!$B:$B,'ODA per poor person'!S$9)</f>
        <v>35.860474828735605</v>
      </c>
      <c r="T66" s="43">
        <f>('ODA total and ex non-transfer'!T66*1000000)/SUMIFS(pop_in_poverty!$D:$D,pop_in_poverty!$A:$A,'ODA per poor person'!$B66,pop_in_poverty!$B:$B,'ODA per poor person'!T$9)</f>
        <v>64.254528508294726</v>
      </c>
      <c r="U66" s="43">
        <f>('ODA total and ex non-transfer'!U66*1000000)/SUMIFS(pop_in_poverty!$D:$D,pop_in_poverty!$A:$A,'ODA per poor person'!$B66,pop_in_poverty!$B:$B,'ODA per poor person'!U$9)</f>
        <v>38.142813139546796</v>
      </c>
    </row>
    <row r="67" spans="1:21" hidden="1" x14ac:dyDescent="0.2">
      <c r="A67" s="22" t="s">
        <v>58</v>
      </c>
      <c r="B67" s="9" t="s">
        <v>266</v>
      </c>
      <c r="C67" s="10" t="s">
        <v>982</v>
      </c>
      <c r="D67" s="10"/>
      <c r="E67" s="3"/>
      <c r="F67" s="3"/>
      <c r="G67" s="43">
        <f>('ODA total and ex non-transfer'!G67*1000000)/SUMIFS(pop_in_poverty!$D:$D,pop_in_poverty!$A:$A,'ODA per poor person'!$B67,pop_in_poverty!$B:$B,'ODA per poor person'!G$9)</f>
        <v>40.04028616448921</v>
      </c>
      <c r="H67" s="43">
        <f>('ODA total and ex non-transfer'!H67*1000000)/SUMIFS(pop_in_poverty!$D:$D,pop_in_poverty!$A:$A,'ODA per poor person'!$B67,pop_in_poverty!$B:$B,'ODA per poor person'!H$9)</f>
        <v>51.695051380859773</v>
      </c>
      <c r="I67" s="43">
        <f>('ODA total and ex non-transfer'!I67*1000000)/SUMIFS(pop_in_poverty!$D:$D,pop_in_poverty!$A:$A,'ODA per poor person'!$B67,pop_in_poverty!$B:$B,'ODA per poor person'!I$9)</f>
        <v>119.71777294639824</v>
      </c>
      <c r="J67" s="43">
        <f>('ODA total and ex non-transfer'!J67*1000000)/SUMIFS(pop_in_poverty!$D:$D,pop_in_poverty!$A:$A,'ODA per poor person'!$B67,pop_in_poverty!$B:$B,'ODA per poor person'!J$9)</f>
        <v>45.631328754712804</v>
      </c>
      <c r="K67" s="43">
        <f>('ODA total and ex non-transfer'!K67*1000000)/SUMIFS(pop_in_poverty!$D:$D,pop_in_poverty!$A:$A,'ODA per poor person'!$B67,pop_in_poverty!$B:$B,'ODA per poor person'!K$9)</f>
        <v>34.169309963841712</v>
      </c>
      <c r="L67" s="43">
        <f>('ODA total and ex non-transfer'!L67*1000000)/SUMIFS(pop_in_poverty!$D:$D,pop_in_poverty!$A:$A,'ODA per poor person'!$B67,pop_in_poverty!$B:$B,'ODA per poor person'!L$9)</f>
        <v>45.91302859854455</v>
      </c>
      <c r="M67" s="43">
        <f>('ODA total and ex non-transfer'!M67*1000000)/SUMIFS(pop_in_poverty!$D:$D,pop_in_poverty!$A:$A,'ODA per poor person'!$B67,pop_in_poverty!$B:$B,'ODA per poor person'!M$9)</f>
        <v>48.680387666344409</v>
      </c>
      <c r="N67" s="43">
        <f>('ODA total and ex non-transfer'!N67*1000000)/SUMIFS(pop_in_poverty!$D:$D,pop_in_poverty!$A:$A,'ODA per poor person'!$B67,pop_in_poverty!$B:$B,'ODA per poor person'!N$9)</f>
        <v>38.695466606289791</v>
      </c>
      <c r="O67" s="43">
        <f>('ODA total and ex non-transfer'!O67*1000000)/SUMIFS(pop_in_poverty!$D:$D,pop_in_poverty!$A:$A,'ODA per poor person'!$B67,pop_in_poverty!$B:$B,'ODA per poor person'!O$9)</f>
        <v>36.516682755347432</v>
      </c>
      <c r="P67" s="43">
        <f>('ODA total and ex non-transfer'!P67*1000000)/SUMIFS(pop_in_poverty!$D:$D,pop_in_poverty!$A:$A,'ODA per poor person'!$B67,pop_in_poverty!$B:$B,'ODA per poor person'!P$9)</f>
        <v>30.909978288072111</v>
      </c>
      <c r="Q67" s="43">
        <f>('ODA total and ex non-transfer'!Q67*1000000)/SUMIFS(pop_in_poverty!$D:$D,pop_in_poverty!$A:$A,'ODA per poor person'!$B67,pop_in_poverty!$B:$B,'ODA per poor person'!Q$9)</f>
        <v>36.296435894475131</v>
      </c>
      <c r="R67" s="43">
        <f>('ODA total and ex non-transfer'!R67*1000000)/SUMIFS(pop_in_poverty!$D:$D,pop_in_poverty!$A:$A,'ODA per poor person'!$B67,pop_in_poverty!$B:$B,'ODA per poor person'!R$9)</f>
        <v>41.041672872633015</v>
      </c>
      <c r="S67" s="43">
        <f>('ODA total and ex non-transfer'!S67*1000000)/SUMIFS(pop_in_poverty!$D:$D,pop_in_poverty!$A:$A,'ODA per poor person'!$B67,pop_in_poverty!$B:$B,'ODA per poor person'!S$9)</f>
        <v>35.254445251482878</v>
      </c>
      <c r="T67" s="43">
        <f>('ODA total and ex non-transfer'!T67*1000000)/SUMIFS(pop_in_poverty!$D:$D,pop_in_poverty!$A:$A,'ODA per poor person'!$B67,pop_in_poverty!$B:$B,'ODA per poor person'!T$9)</f>
        <v>63.504436263531595</v>
      </c>
      <c r="U67" s="43">
        <f>('ODA total and ex non-transfer'!U67*1000000)/SUMIFS(pop_in_poverty!$D:$D,pop_in_poverty!$A:$A,'ODA per poor person'!$B67,pop_in_poverty!$B:$B,'ODA per poor person'!U$9)</f>
        <v>37.510345064344271</v>
      </c>
    </row>
    <row r="68" spans="1:21" hidden="1" x14ac:dyDescent="0.2">
      <c r="A68" s="21" t="s">
        <v>59</v>
      </c>
      <c r="B68" s="9" t="s">
        <v>307</v>
      </c>
      <c r="C68" s="9" t="s">
        <v>981</v>
      </c>
      <c r="D68" s="9"/>
      <c r="E68" s="2"/>
      <c r="F68" s="2"/>
      <c r="G68" s="43">
        <f>('ODA total and ex non-transfer'!G68*1000000)/SUMIFS(pop_in_poverty!$D:$D,pop_in_poverty!$A:$A,'ODA per poor person'!$B68,pop_in_poverty!$B:$B,'ODA per poor person'!G$9)</f>
        <v>77.066582072150041</v>
      </c>
      <c r="H68" s="43">
        <f>('ODA total and ex non-transfer'!H68*1000000)/SUMIFS(pop_in_poverty!$D:$D,pop_in_poverty!$A:$A,'ODA per poor person'!$B68,pop_in_poverty!$B:$B,'ODA per poor person'!H$9)</f>
        <v>99.568852927488663</v>
      </c>
      <c r="I68" s="43">
        <f>('ODA total and ex non-transfer'!I68*1000000)/SUMIFS(pop_in_poverty!$D:$D,pop_in_poverty!$A:$A,'ODA per poor person'!$B68,pop_in_poverty!$B:$B,'ODA per poor person'!I$9)</f>
        <v>121.29906446405556</v>
      </c>
      <c r="J68" s="43">
        <f>('ODA total and ex non-transfer'!J68*1000000)/SUMIFS(pop_in_poverty!$D:$D,pop_in_poverty!$A:$A,'ODA per poor person'!$B68,pop_in_poverty!$B:$B,'ODA per poor person'!J$9)</f>
        <v>100.78320385873299</v>
      </c>
      <c r="K68" s="43">
        <f>('ODA total and ex non-transfer'!K68*1000000)/SUMIFS(pop_in_poverty!$D:$D,pop_in_poverty!$A:$A,'ODA per poor person'!$B68,pop_in_poverty!$B:$B,'ODA per poor person'!K$9)</f>
        <v>379.02974077419526</v>
      </c>
      <c r="L68" s="43">
        <f>('ODA total and ex non-transfer'!L68*1000000)/SUMIFS(pop_in_poverty!$D:$D,pop_in_poverty!$A:$A,'ODA per poor person'!$B68,pop_in_poverty!$B:$B,'ODA per poor person'!L$9)</f>
        <v>101.72989784815761</v>
      </c>
      <c r="M68" s="43">
        <f>('ODA total and ex non-transfer'!M68*1000000)/SUMIFS(pop_in_poverty!$D:$D,pop_in_poverty!$A:$A,'ODA per poor person'!$B68,pop_in_poverty!$B:$B,'ODA per poor person'!M$9)</f>
        <v>126.54058977456623</v>
      </c>
      <c r="N68" s="43">
        <f>('ODA total and ex non-transfer'!N68*1000000)/SUMIFS(pop_in_poverty!$D:$D,pop_in_poverty!$A:$A,'ODA per poor person'!$B68,pop_in_poverty!$B:$B,'ODA per poor person'!N$9)</f>
        <v>132.93835289396125</v>
      </c>
      <c r="O68" s="43">
        <f>('ODA total and ex non-transfer'!O68*1000000)/SUMIFS(pop_in_poverty!$D:$D,pop_in_poverty!$A:$A,'ODA per poor person'!$B68,pop_in_poverty!$B:$B,'ODA per poor person'!O$9)</f>
        <v>134.4403833602147</v>
      </c>
      <c r="P68" s="43">
        <f>('ODA total and ex non-transfer'!P68*1000000)/SUMIFS(pop_in_poverty!$D:$D,pop_in_poverty!$A:$A,'ODA per poor person'!$B68,pop_in_poverty!$B:$B,'ODA per poor person'!P$9)</f>
        <v>127.47187104066315</v>
      </c>
      <c r="Q68" s="43">
        <f>('ODA total and ex non-transfer'!Q68*1000000)/SUMIFS(pop_in_poverty!$D:$D,pop_in_poverty!$A:$A,'ODA per poor person'!$B68,pop_in_poverty!$B:$B,'ODA per poor person'!Q$9)</f>
        <v>95.391906888472079</v>
      </c>
      <c r="R68" s="43">
        <f>('ODA total and ex non-transfer'!R68*1000000)/SUMIFS(pop_in_poverty!$D:$D,pop_in_poverty!$A:$A,'ODA per poor person'!$B68,pop_in_poverty!$B:$B,'ODA per poor person'!R$9)</f>
        <v>118.74875528508363</v>
      </c>
      <c r="S68" s="43">
        <f>('ODA total and ex non-transfer'!S68*1000000)/SUMIFS(pop_in_poverty!$D:$D,pop_in_poverty!$A:$A,'ODA per poor person'!$B68,pop_in_poverty!$B:$B,'ODA per poor person'!S$9)</f>
        <v>108.85936314742274</v>
      </c>
      <c r="T68" s="43">
        <f>('ODA total and ex non-transfer'!T68*1000000)/SUMIFS(pop_in_poverty!$D:$D,pop_in_poverty!$A:$A,'ODA per poor person'!$B68,pop_in_poverty!$B:$B,'ODA per poor person'!T$9)</f>
        <v>91.007981836411119</v>
      </c>
      <c r="U68" s="43">
        <f>('ODA total and ex non-transfer'!U68*1000000)/SUMIFS(pop_in_poverty!$D:$D,pop_in_poverty!$A:$A,'ODA per poor person'!$B68,pop_in_poverty!$B:$B,'ODA per poor person'!U$9)</f>
        <v>102.86436279767456</v>
      </c>
    </row>
    <row r="69" spans="1:21" hidden="1" x14ac:dyDescent="0.2">
      <c r="A69" s="22" t="s">
        <v>59</v>
      </c>
      <c r="B69" s="9" t="s">
        <v>307</v>
      </c>
      <c r="C69" s="10" t="s">
        <v>982</v>
      </c>
      <c r="D69" s="10"/>
      <c r="E69" s="3"/>
      <c r="F69" s="3"/>
      <c r="G69" s="43">
        <f>('ODA total and ex non-transfer'!G69*1000000)/SUMIFS(pop_in_poverty!$D:$D,pop_in_poverty!$A:$A,'ODA per poor person'!$B69,pop_in_poverty!$B:$B,'ODA per poor person'!G$9)</f>
        <v>70.819047451083236</v>
      </c>
      <c r="H69" s="43">
        <f>('ODA total and ex non-transfer'!H69*1000000)/SUMIFS(pop_in_poverty!$D:$D,pop_in_poverty!$A:$A,'ODA per poor person'!$B69,pop_in_poverty!$B:$B,'ODA per poor person'!H$9)</f>
        <v>93.609770149394734</v>
      </c>
      <c r="I69" s="43">
        <f>('ODA total and ex non-transfer'!I69*1000000)/SUMIFS(pop_in_poverty!$D:$D,pop_in_poverty!$A:$A,'ODA per poor person'!$B69,pop_in_poverty!$B:$B,'ODA per poor person'!I$9)</f>
        <v>116.14703193933052</v>
      </c>
      <c r="J69" s="43">
        <f>('ODA total and ex non-transfer'!J69*1000000)/SUMIFS(pop_in_poverty!$D:$D,pop_in_poverty!$A:$A,'ODA per poor person'!$B69,pop_in_poverty!$B:$B,'ODA per poor person'!J$9)</f>
        <v>96.55404184808333</v>
      </c>
      <c r="K69" s="43">
        <f>('ODA total and ex non-transfer'!K69*1000000)/SUMIFS(pop_in_poverty!$D:$D,pop_in_poverty!$A:$A,'ODA per poor person'!$B69,pop_in_poverty!$B:$B,'ODA per poor person'!K$9)</f>
        <v>226.23920765070565</v>
      </c>
      <c r="L69" s="43">
        <f>('ODA total and ex non-transfer'!L69*1000000)/SUMIFS(pop_in_poverty!$D:$D,pop_in_poverty!$A:$A,'ODA per poor person'!$B69,pop_in_poverty!$B:$B,'ODA per poor person'!L$9)</f>
        <v>94.526968268024504</v>
      </c>
      <c r="M69" s="43">
        <f>('ODA total and ex non-transfer'!M69*1000000)/SUMIFS(pop_in_poverty!$D:$D,pop_in_poverty!$A:$A,'ODA per poor person'!$B69,pop_in_poverty!$B:$B,'ODA per poor person'!M$9)</f>
        <v>120.68419084271994</v>
      </c>
      <c r="N69" s="43">
        <f>('ODA total and ex non-transfer'!N69*1000000)/SUMIFS(pop_in_poverty!$D:$D,pop_in_poverty!$A:$A,'ODA per poor person'!$B69,pop_in_poverty!$B:$B,'ODA per poor person'!N$9)</f>
        <v>127.67628786203447</v>
      </c>
      <c r="O69" s="43">
        <f>('ODA total and ex non-transfer'!O69*1000000)/SUMIFS(pop_in_poverty!$D:$D,pop_in_poverty!$A:$A,'ODA per poor person'!$B69,pop_in_poverty!$B:$B,'ODA per poor person'!O$9)</f>
        <v>130.23987836058191</v>
      </c>
      <c r="P69" s="43">
        <f>('ODA total and ex non-transfer'!P69*1000000)/SUMIFS(pop_in_poverty!$D:$D,pop_in_poverty!$A:$A,'ODA per poor person'!$B69,pop_in_poverty!$B:$B,'ODA per poor person'!P$9)</f>
        <v>123.31038376259248</v>
      </c>
      <c r="Q69" s="43">
        <f>('ODA total and ex non-transfer'!Q69*1000000)/SUMIFS(pop_in_poverty!$D:$D,pop_in_poverty!$A:$A,'ODA per poor person'!$B69,pop_in_poverty!$B:$B,'ODA per poor person'!Q$9)</f>
        <v>91.333550632996776</v>
      </c>
      <c r="R69" s="43">
        <f>('ODA total and ex non-transfer'!R69*1000000)/SUMIFS(pop_in_poverty!$D:$D,pop_in_poverty!$A:$A,'ODA per poor person'!$B69,pop_in_poverty!$B:$B,'ODA per poor person'!R$9)</f>
        <v>115.74350537057765</v>
      </c>
      <c r="S69" s="43">
        <f>('ODA total and ex non-transfer'!S69*1000000)/SUMIFS(pop_in_poverty!$D:$D,pop_in_poverty!$A:$A,'ODA per poor person'!$B69,pop_in_poverty!$B:$B,'ODA per poor person'!S$9)</f>
        <v>105.42570726854443</v>
      </c>
      <c r="T69" s="43">
        <f>('ODA total and ex non-transfer'!T69*1000000)/SUMIFS(pop_in_poverty!$D:$D,pop_in_poverty!$A:$A,'ODA per poor person'!$B69,pop_in_poverty!$B:$B,'ODA per poor person'!T$9)</f>
        <v>87.690265536591426</v>
      </c>
      <c r="U69" s="43">
        <f>('ODA total and ex non-transfer'!U69*1000000)/SUMIFS(pop_in_poverty!$D:$D,pop_in_poverty!$A:$A,'ODA per poor person'!$B69,pop_in_poverty!$B:$B,'ODA per poor person'!U$9)</f>
        <v>99.254766096188519</v>
      </c>
    </row>
    <row r="70" spans="1:21" hidden="1" x14ac:dyDescent="0.2">
      <c r="A70" s="21" t="s">
        <v>60</v>
      </c>
      <c r="B70" s="9" t="s">
        <v>322</v>
      </c>
      <c r="C70" s="9" t="s">
        <v>981</v>
      </c>
      <c r="D70" s="9"/>
      <c r="E70" s="2"/>
      <c r="F70" s="2"/>
      <c r="G70" s="43">
        <f>('ODA total and ex non-transfer'!G70*1000000)/SUMIFS(pop_in_poverty!$D:$D,pop_in_poverty!$A:$A,'ODA per poor person'!$B70,pop_in_poverty!$B:$B,'ODA per poor person'!G$9)</f>
        <v>99.026027870294243</v>
      </c>
      <c r="H70" s="43">
        <f>('ODA total and ex non-transfer'!H70*1000000)/SUMIFS(pop_in_poverty!$D:$D,pop_in_poverty!$A:$A,'ODA per poor person'!$B70,pop_in_poverty!$B:$B,'ODA per poor person'!H$9)</f>
        <v>84.275753502212027</v>
      </c>
      <c r="I70" s="43">
        <f>('ODA total and ex non-transfer'!I70*1000000)/SUMIFS(pop_in_poverty!$D:$D,pop_in_poverty!$A:$A,'ODA per poor person'!$B70,pop_in_poverty!$B:$B,'ODA per poor person'!I$9)</f>
        <v>133.99685318856046</v>
      </c>
      <c r="J70" s="43">
        <f>('ODA total and ex non-transfer'!J70*1000000)/SUMIFS(pop_in_poverty!$D:$D,pop_in_poverty!$A:$A,'ODA per poor person'!$B70,pop_in_poverty!$B:$B,'ODA per poor person'!J$9)</f>
        <v>146.61035071121304</v>
      </c>
      <c r="K70" s="43">
        <f>('ODA total and ex non-transfer'!K70*1000000)/SUMIFS(pop_in_poverty!$D:$D,pop_in_poverty!$A:$A,'ODA per poor person'!$B70,pop_in_poverty!$B:$B,'ODA per poor person'!K$9)</f>
        <v>209.07736698670772</v>
      </c>
      <c r="L70" s="43">
        <f>('ODA total and ex non-transfer'!L70*1000000)/SUMIFS(pop_in_poverty!$D:$D,pop_in_poverty!$A:$A,'ODA per poor person'!$B70,pop_in_poverty!$B:$B,'ODA per poor person'!L$9)</f>
        <v>298.40632782120315</v>
      </c>
      <c r="M70" s="43">
        <f>('ODA total and ex non-transfer'!M70*1000000)/SUMIFS(pop_in_poverty!$D:$D,pop_in_poverty!$A:$A,'ODA per poor person'!$B70,pop_in_poverty!$B:$B,'ODA per poor person'!M$9)</f>
        <v>2117.2171932902961</v>
      </c>
      <c r="N70" s="43">
        <f>('ODA total and ex non-transfer'!N70*1000000)/SUMIFS(pop_in_poverty!$D:$D,pop_in_poverty!$A:$A,'ODA per poor person'!$B70,pop_in_poverty!$B:$B,'ODA per poor person'!N$9)</f>
        <v>888.59324909856002</v>
      </c>
      <c r="O70" s="43">
        <f>('ODA total and ex non-transfer'!O70*1000000)/SUMIFS(pop_in_poverty!$D:$D,pop_in_poverty!$A:$A,'ODA per poor person'!$B70,pop_in_poverty!$B:$B,'ODA per poor person'!O$9)</f>
        <v>467.56251018116785</v>
      </c>
      <c r="P70" s="43">
        <f>('ODA total and ex non-transfer'!P70*1000000)/SUMIFS(pop_in_poverty!$D:$D,pop_in_poverty!$A:$A,'ODA per poor person'!$B70,pop_in_poverty!$B:$B,'ODA per poor person'!P$9)</f>
        <v>419.34116112606557</v>
      </c>
      <c r="Q70" s="43">
        <f>('ODA total and ex non-transfer'!Q70*1000000)/SUMIFS(pop_in_poverty!$D:$D,pop_in_poverty!$A:$A,'ODA per poor person'!$B70,pop_in_poverty!$B:$B,'ODA per poor person'!Q$9)</f>
        <v>319.91449120086969</v>
      </c>
      <c r="R70" s="43">
        <f>('ODA total and ex non-transfer'!R70*1000000)/SUMIFS(pop_in_poverty!$D:$D,pop_in_poverty!$A:$A,'ODA per poor person'!$B70,pop_in_poverty!$B:$B,'ODA per poor person'!R$9)</f>
        <v>467.17707018848904</v>
      </c>
      <c r="S70" s="43">
        <f>('ODA total and ex non-transfer'!S70*1000000)/SUMIFS(pop_in_poverty!$D:$D,pop_in_poverty!$A:$A,'ODA per poor person'!$B70,pop_in_poverty!$B:$B,'ODA per poor person'!S$9)</f>
        <v>417.77074495852634</v>
      </c>
      <c r="T70" s="43">
        <f>('ODA total and ex non-transfer'!T70*1000000)/SUMIFS(pop_in_poverty!$D:$D,pop_in_poverty!$A:$A,'ODA per poor person'!$B70,pop_in_poverty!$B:$B,'ODA per poor person'!T$9)</f>
        <v>312.40767709410767</v>
      </c>
      <c r="U70" s="43">
        <f>('ODA total and ex non-transfer'!U70*1000000)/SUMIFS(pop_in_poverty!$D:$D,pop_in_poverty!$A:$A,'ODA per poor person'!$B70,pop_in_poverty!$B:$B,'ODA per poor person'!U$9)</f>
        <v>386.35589610410398</v>
      </c>
    </row>
    <row r="71" spans="1:21" hidden="1" x14ac:dyDescent="0.2">
      <c r="A71" s="22" t="s">
        <v>60</v>
      </c>
      <c r="B71" s="9" t="s">
        <v>322</v>
      </c>
      <c r="C71" s="10" t="s">
        <v>982</v>
      </c>
      <c r="D71" s="10"/>
      <c r="E71" s="3"/>
      <c r="F71" s="3"/>
      <c r="G71" s="43">
        <f>('ODA total and ex non-transfer'!G71*1000000)/SUMIFS(pop_in_poverty!$D:$D,pop_in_poverty!$A:$A,'ODA per poor person'!$B71,pop_in_poverty!$B:$B,'ODA per poor person'!G$9)</f>
        <v>99.026027870294243</v>
      </c>
      <c r="H71" s="43">
        <f>('ODA total and ex non-transfer'!H71*1000000)/SUMIFS(pop_in_poverty!$D:$D,pop_in_poverty!$A:$A,'ODA per poor person'!$B71,pop_in_poverty!$B:$B,'ODA per poor person'!H$9)</f>
        <v>84.275753502212027</v>
      </c>
      <c r="I71" s="43">
        <f>('ODA total and ex non-transfer'!I71*1000000)/SUMIFS(pop_in_poverty!$D:$D,pop_in_poverty!$A:$A,'ODA per poor person'!$B71,pop_in_poverty!$B:$B,'ODA per poor person'!I$9)</f>
        <v>133.99685318856046</v>
      </c>
      <c r="J71" s="43">
        <f>('ODA total and ex non-transfer'!J71*1000000)/SUMIFS(pop_in_poverty!$D:$D,pop_in_poverty!$A:$A,'ODA per poor person'!$B71,pop_in_poverty!$B:$B,'ODA per poor person'!J$9)</f>
        <v>146.61035071121304</v>
      </c>
      <c r="K71" s="43">
        <f>('ODA total and ex non-transfer'!K71*1000000)/SUMIFS(pop_in_poverty!$D:$D,pop_in_poverty!$A:$A,'ODA per poor person'!$B71,pop_in_poverty!$B:$B,'ODA per poor person'!K$9)</f>
        <v>196.90063489173821</v>
      </c>
      <c r="L71" s="43">
        <f>('ODA total and ex non-transfer'!L71*1000000)/SUMIFS(pop_in_poverty!$D:$D,pop_in_poverty!$A:$A,'ODA per poor person'!$B71,pop_in_poverty!$B:$B,'ODA per poor person'!L$9)</f>
        <v>286.49695107890784</v>
      </c>
      <c r="M71" s="43">
        <f>('ODA total and ex non-transfer'!M71*1000000)/SUMIFS(pop_in_poverty!$D:$D,pop_in_poverty!$A:$A,'ODA per poor person'!$B71,pop_in_poverty!$B:$B,'ODA per poor person'!M$9)</f>
        <v>917.76091813907169</v>
      </c>
      <c r="N71" s="43">
        <f>('ODA total and ex non-transfer'!N71*1000000)/SUMIFS(pop_in_poverty!$D:$D,pop_in_poverty!$A:$A,'ODA per poor person'!$B71,pop_in_poverty!$B:$B,'ODA per poor person'!N$9)</f>
        <v>885.00787513666887</v>
      </c>
      <c r="O71" s="43">
        <f>('ODA total and ex non-transfer'!O71*1000000)/SUMIFS(pop_in_poverty!$D:$D,pop_in_poverty!$A:$A,'ODA per poor person'!$B71,pop_in_poverty!$B:$B,'ODA per poor person'!O$9)</f>
        <v>464.13035456446192</v>
      </c>
      <c r="P71" s="43">
        <f>('ODA total and ex non-transfer'!P71*1000000)/SUMIFS(pop_in_poverty!$D:$D,pop_in_poverty!$A:$A,'ODA per poor person'!$B71,pop_in_poverty!$B:$B,'ODA per poor person'!P$9)</f>
        <v>408.34895992079169</v>
      </c>
      <c r="Q71" s="43">
        <f>('ODA total and ex non-transfer'!Q71*1000000)/SUMIFS(pop_in_poverty!$D:$D,pop_in_poverty!$A:$A,'ODA per poor person'!$B71,pop_in_poverty!$B:$B,'ODA per poor person'!Q$9)</f>
        <v>311.154970931001</v>
      </c>
      <c r="R71" s="43">
        <f>('ODA total and ex non-transfer'!R71*1000000)/SUMIFS(pop_in_poverty!$D:$D,pop_in_poverty!$A:$A,'ODA per poor person'!$B71,pop_in_poverty!$B:$B,'ODA per poor person'!R$9)</f>
        <v>454.62624758687576</v>
      </c>
      <c r="S71" s="43">
        <f>('ODA total and ex non-transfer'!S71*1000000)/SUMIFS(pop_in_poverty!$D:$D,pop_in_poverty!$A:$A,'ODA per poor person'!$B71,pop_in_poverty!$B:$B,'ODA per poor person'!S$9)</f>
        <v>409.6443127839691</v>
      </c>
      <c r="T71" s="43">
        <f>('ODA total and ex non-transfer'!T71*1000000)/SUMIFS(pop_in_poverty!$D:$D,pop_in_poverty!$A:$A,'ODA per poor person'!$B71,pop_in_poverty!$B:$B,'ODA per poor person'!T$9)</f>
        <v>301.45607566017492</v>
      </c>
      <c r="U71" s="43">
        <f>('ODA total and ex non-transfer'!U71*1000000)/SUMIFS(pop_in_poverty!$D:$D,pop_in_poverty!$A:$A,'ODA per poor person'!$B71,pop_in_poverty!$B:$B,'ODA per poor person'!U$9)</f>
        <v>380.82125794456039</v>
      </c>
    </row>
    <row r="72" spans="1:21" hidden="1" x14ac:dyDescent="0.2">
      <c r="A72" s="21" t="s">
        <v>61</v>
      </c>
      <c r="B72" s="9" t="s">
        <v>340</v>
      </c>
      <c r="C72" s="9" t="s">
        <v>981</v>
      </c>
      <c r="D72" s="9"/>
      <c r="E72" s="2"/>
      <c r="F72" s="2"/>
      <c r="G72" s="43">
        <f>('ODA total and ex non-transfer'!G72*1000000)/SUMIFS(pop_in_poverty!$D:$D,pop_in_poverty!$A:$A,'ODA per poor person'!$B72,pop_in_poverty!$B:$B,'ODA per poor person'!G$9)</f>
        <v>69.945213110073837</v>
      </c>
      <c r="H72" s="43">
        <f>('ODA total and ex non-transfer'!H72*1000000)/SUMIFS(pop_in_poverty!$D:$D,pop_in_poverty!$A:$A,'ODA per poor person'!$B72,pop_in_poverty!$B:$B,'ODA per poor person'!H$9)</f>
        <v>79.888344810969045</v>
      </c>
      <c r="I72" s="43">
        <f>('ODA total and ex non-transfer'!I72*1000000)/SUMIFS(pop_in_poverty!$D:$D,pop_in_poverty!$A:$A,'ODA per poor person'!$B72,pop_in_poverty!$B:$B,'ODA per poor person'!I$9)</f>
        <v>86.433095481516375</v>
      </c>
      <c r="J72" s="43">
        <f>('ODA total and ex non-transfer'!J72*1000000)/SUMIFS(pop_in_poverty!$D:$D,pop_in_poverty!$A:$A,'ODA per poor person'!$B72,pop_in_poverty!$B:$B,'ODA per poor person'!J$9)</f>
        <v>96.99712872346916</v>
      </c>
      <c r="K72" s="43">
        <f>('ODA total and ex non-transfer'!K72*1000000)/SUMIFS(pop_in_poverty!$D:$D,pop_in_poverty!$A:$A,'ODA per poor person'!$B72,pop_in_poverty!$B:$B,'ODA per poor person'!K$9)</f>
        <v>289.63303180075906</v>
      </c>
      <c r="L72" s="43">
        <f>('ODA total and ex non-transfer'!L72*1000000)/SUMIFS(pop_in_poverty!$D:$D,pop_in_poverty!$A:$A,'ODA per poor person'!$B72,pop_in_poverty!$B:$B,'ODA per poor person'!L$9)</f>
        <v>106.10778499051791</v>
      </c>
      <c r="M72" s="43">
        <f>('ODA total and ex non-transfer'!M72*1000000)/SUMIFS(pop_in_poverty!$D:$D,pop_in_poverty!$A:$A,'ODA per poor person'!$B72,pop_in_poverty!$B:$B,'ODA per poor person'!M$9)</f>
        <v>107.3114086466509</v>
      </c>
      <c r="N72" s="43">
        <f>('ODA total and ex non-transfer'!N72*1000000)/SUMIFS(pop_in_poverty!$D:$D,pop_in_poverty!$A:$A,'ODA per poor person'!$B72,pop_in_poverty!$B:$B,'ODA per poor person'!N$9)</f>
        <v>120.39216369326832</v>
      </c>
      <c r="O72" s="43">
        <f>('ODA total and ex non-transfer'!O72*1000000)/SUMIFS(pop_in_poverty!$D:$D,pop_in_poverty!$A:$A,'ODA per poor person'!$B72,pop_in_poverty!$B:$B,'ODA per poor person'!O$9)</f>
        <v>115.6666998118592</v>
      </c>
      <c r="P72" s="43">
        <f>('ODA total and ex non-transfer'!P72*1000000)/SUMIFS(pop_in_poverty!$D:$D,pop_in_poverty!$A:$A,'ODA per poor person'!$B72,pop_in_poverty!$B:$B,'ODA per poor person'!P$9)</f>
        <v>109.07620168705984</v>
      </c>
      <c r="Q72" s="43">
        <f>('ODA total and ex non-transfer'!Q72*1000000)/SUMIFS(pop_in_poverty!$D:$D,pop_in_poverty!$A:$A,'ODA per poor person'!$B72,pop_in_poverty!$B:$B,'ODA per poor person'!Q$9)</f>
        <v>136.85590724239594</v>
      </c>
      <c r="R72" s="43">
        <f>('ODA total and ex non-transfer'!R72*1000000)/SUMIFS(pop_in_poverty!$D:$D,pop_in_poverty!$A:$A,'ODA per poor person'!$B72,pop_in_poverty!$B:$B,'ODA per poor person'!R$9)</f>
        <v>127.92819595952214</v>
      </c>
      <c r="S72" s="43">
        <f>('ODA total and ex non-transfer'!S72*1000000)/SUMIFS(pop_in_poverty!$D:$D,pop_in_poverty!$A:$A,'ODA per poor person'!$B72,pop_in_poverty!$B:$B,'ODA per poor person'!S$9)</f>
        <v>137.1992615085457</v>
      </c>
      <c r="T72" s="43">
        <f>('ODA total and ex non-transfer'!T72*1000000)/SUMIFS(pop_in_poverty!$D:$D,pop_in_poverty!$A:$A,'ODA per poor person'!$B72,pop_in_poverty!$B:$B,'ODA per poor person'!T$9)</f>
        <v>138.07875747113215</v>
      </c>
      <c r="U72" s="43">
        <f>('ODA total and ex non-transfer'!U72*1000000)/SUMIFS(pop_in_poverty!$D:$D,pop_in_poverty!$A:$A,'ODA per poor person'!$B72,pop_in_poverty!$B:$B,'ODA per poor person'!U$9)</f>
        <v>140.82889954790457</v>
      </c>
    </row>
    <row r="73" spans="1:21" hidden="1" x14ac:dyDescent="0.2">
      <c r="A73" s="22" t="s">
        <v>61</v>
      </c>
      <c r="B73" s="9" t="s">
        <v>340</v>
      </c>
      <c r="C73" s="10" t="s">
        <v>982</v>
      </c>
      <c r="D73" s="10"/>
      <c r="E73" s="3"/>
      <c r="F73" s="3"/>
      <c r="G73" s="43">
        <f>('ODA total and ex non-transfer'!G73*1000000)/SUMIFS(pop_in_poverty!$D:$D,pop_in_poverty!$A:$A,'ODA per poor person'!$B73,pop_in_poverty!$B:$B,'ODA per poor person'!G$9)</f>
        <v>66.582088000440649</v>
      </c>
      <c r="H73" s="43">
        <f>('ODA total and ex non-transfer'!H73*1000000)/SUMIFS(pop_in_poverty!$D:$D,pop_in_poverty!$A:$A,'ODA per poor person'!$B73,pop_in_poverty!$B:$B,'ODA per poor person'!H$9)</f>
        <v>75.368469697044432</v>
      </c>
      <c r="I73" s="43">
        <f>('ODA total and ex non-transfer'!I73*1000000)/SUMIFS(pop_in_poverty!$D:$D,pop_in_poverty!$A:$A,'ODA per poor person'!$B73,pop_in_poverty!$B:$B,'ODA per poor person'!I$9)</f>
        <v>81.835210248134189</v>
      </c>
      <c r="J73" s="43">
        <f>('ODA total and ex non-transfer'!J73*1000000)/SUMIFS(pop_in_poverty!$D:$D,pop_in_poverty!$A:$A,'ODA per poor person'!$B73,pop_in_poverty!$B:$B,'ODA per poor person'!J$9)</f>
        <v>92.774643535101433</v>
      </c>
      <c r="K73" s="43">
        <f>('ODA total and ex non-transfer'!K73*1000000)/SUMIFS(pop_in_poverty!$D:$D,pop_in_poverty!$A:$A,'ODA per poor person'!$B73,pop_in_poverty!$B:$B,'ODA per poor person'!K$9)</f>
        <v>196.58696132405083</v>
      </c>
      <c r="L73" s="43">
        <f>('ODA total and ex non-transfer'!L73*1000000)/SUMIFS(pop_in_poverty!$D:$D,pop_in_poverty!$A:$A,'ODA per poor person'!$B73,pop_in_poverty!$B:$B,'ODA per poor person'!L$9)</f>
        <v>102.82576751267121</v>
      </c>
      <c r="M73" s="43">
        <f>('ODA total and ex non-transfer'!M73*1000000)/SUMIFS(pop_in_poverty!$D:$D,pop_in_poverty!$A:$A,'ODA per poor person'!$B73,pop_in_poverty!$B:$B,'ODA per poor person'!M$9)</f>
        <v>103.70505591380328</v>
      </c>
      <c r="N73" s="43">
        <f>('ODA total and ex non-transfer'!N73*1000000)/SUMIFS(pop_in_poverty!$D:$D,pop_in_poverty!$A:$A,'ODA per poor person'!$B73,pop_in_poverty!$B:$B,'ODA per poor person'!N$9)</f>
        <v>117.56645669136181</v>
      </c>
      <c r="O73" s="43">
        <f>('ODA total and ex non-transfer'!O73*1000000)/SUMIFS(pop_in_poverty!$D:$D,pop_in_poverty!$A:$A,'ODA per poor person'!$B73,pop_in_poverty!$B:$B,'ODA per poor person'!O$9)</f>
        <v>112.29237118827852</v>
      </c>
      <c r="P73" s="43">
        <f>('ODA total and ex non-transfer'!P73*1000000)/SUMIFS(pop_in_poverty!$D:$D,pop_in_poverty!$A:$A,'ODA per poor person'!$B73,pop_in_poverty!$B:$B,'ODA per poor person'!P$9)</f>
        <v>106.37103420671259</v>
      </c>
      <c r="Q73" s="43">
        <f>('ODA total and ex non-transfer'!Q73*1000000)/SUMIFS(pop_in_poverty!$D:$D,pop_in_poverty!$A:$A,'ODA per poor person'!$B73,pop_in_poverty!$B:$B,'ODA per poor person'!Q$9)</f>
        <v>132.84906826568366</v>
      </c>
      <c r="R73" s="43">
        <f>('ODA total and ex non-transfer'!R73*1000000)/SUMIFS(pop_in_poverty!$D:$D,pop_in_poverty!$A:$A,'ODA per poor person'!$B73,pop_in_poverty!$B:$B,'ODA per poor person'!R$9)</f>
        <v>125.13825977919443</v>
      </c>
      <c r="S73" s="43">
        <f>('ODA total and ex non-transfer'!S73*1000000)/SUMIFS(pop_in_poverty!$D:$D,pop_in_poverty!$A:$A,'ODA per poor person'!$B73,pop_in_poverty!$B:$B,'ODA per poor person'!S$9)</f>
        <v>134.5830326345058</v>
      </c>
      <c r="T73" s="43">
        <f>('ODA total and ex non-transfer'!T73*1000000)/SUMIFS(pop_in_poverty!$D:$D,pop_in_poverty!$A:$A,'ODA per poor person'!$B73,pop_in_poverty!$B:$B,'ODA per poor person'!T$9)</f>
        <v>135.60735400205655</v>
      </c>
      <c r="U73" s="43">
        <f>('ODA total and ex non-transfer'!U73*1000000)/SUMIFS(pop_in_poverty!$D:$D,pop_in_poverty!$A:$A,'ODA per poor person'!$B73,pop_in_poverty!$B:$B,'ODA per poor person'!U$9)</f>
        <v>138.48078187227142</v>
      </c>
    </row>
    <row r="74" spans="1:21" hidden="1" x14ac:dyDescent="0.2">
      <c r="A74" s="21" t="s">
        <v>62</v>
      </c>
      <c r="B74" s="9" t="s">
        <v>342</v>
      </c>
      <c r="C74" s="9" t="s">
        <v>981</v>
      </c>
      <c r="D74" s="9"/>
      <c r="E74" s="2"/>
      <c r="F74" s="2"/>
      <c r="G74" s="43">
        <f>('ODA total and ex non-transfer'!G74*1000000)/SUMIFS(pop_in_poverty!$D:$D,pop_in_poverty!$A:$A,'ODA per poor person'!$B74,pop_in_poverty!$B:$B,'ODA per poor person'!G$9)</f>
        <v>37.971203616457728</v>
      </c>
      <c r="H74" s="43">
        <f>('ODA total and ex non-transfer'!H74*1000000)/SUMIFS(pop_in_poverty!$D:$D,pop_in_poverty!$A:$A,'ODA per poor person'!$B74,pop_in_poverty!$B:$B,'ODA per poor person'!H$9)</f>
        <v>42.840570174437879</v>
      </c>
      <c r="I74" s="43">
        <f>('ODA total and ex non-transfer'!I74*1000000)/SUMIFS(pop_in_poverty!$D:$D,pop_in_poverty!$A:$A,'ODA per poor person'!$B74,pop_in_poverty!$B:$B,'ODA per poor person'!I$9)</f>
        <v>72.341053163578053</v>
      </c>
      <c r="J74" s="43">
        <f>('ODA total and ex non-transfer'!J74*1000000)/SUMIFS(pop_in_poverty!$D:$D,pop_in_poverty!$A:$A,'ODA per poor person'!$B74,pop_in_poverty!$B:$B,'ODA per poor person'!J$9)</f>
        <v>68.6429475382958</v>
      </c>
      <c r="K74" s="43">
        <f>('ODA total and ex non-transfer'!K74*1000000)/SUMIFS(pop_in_poverty!$D:$D,pop_in_poverty!$A:$A,'ODA per poor person'!$B74,pop_in_poverty!$B:$B,'ODA per poor person'!K$9)</f>
        <v>76.629865958421675</v>
      </c>
      <c r="L74" s="43">
        <f>('ODA total and ex non-transfer'!L74*1000000)/SUMIFS(pop_in_poverty!$D:$D,pop_in_poverty!$A:$A,'ODA per poor person'!$B74,pop_in_poverty!$B:$B,'ODA per poor person'!L$9)</f>
        <v>74.682597002145059</v>
      </c>
      <c r="M74" s="43">
        <f>('ODA total and ex non-transfer'!M74*1000000)/SUMIFS(pop_in_poverty!$D:$D,pop_in_poverty!$A:$A,'ODA per poor person'!$B74,pop_in_poverty!$B:$B,'ODA per poor person'!M$9)</f>
        <v>77.356860332778041</v>
      </c>
      <c r="N74" s="43">
        <f>('ODA total and ex non-transfer'!N74*1000000)/SUMIFS(pop_in_poverty!$D:$D,pop_in_poverty!$A:$A,'ODA per poor person'!$B74,pop_in_poverty!$B:$B,'ODA per poor person'!N$9)</f>
        <v>169.77323879363217</v>
      </c>
      <c r="O74" s="43">
        <f>('ODA total and ex non-transfer'!O74*1000000)/SUMIFS(pop_in_poverty!$D:$D,pop_in_poverty!$A:$A,'ODA per poor person'!$B74,pop_in_poverty!$B:$B,'ODA per poor person'!O$9)</f>
        <v>88.186828783256701</v>
      </c>
      <c r="P74" s="43">
        <f>('ODA total and ex non-transfer'!P74*1000000)/SUMIFS(pop_in_poverty!$D:$D,pop_in_poverty!$A:$A,'ODA per poor person'!$B74,pop_in_poverty!$B:$B,'ODA per poor person'!P$9)</f>
        <v>74.306029386981095</v>
      </c>
      <c r="Q74" s="43">
        <f>('ODA total and ex non-transfer'!Q74*1000000)/SUMIFS(pop_in_poverty!$D:$D,pop_in_poverty!$A:$A,'ODA per poor person'!$B74,pop_in_poverty!$B:$B,'ODA per poor person'!Q$9)</f>
        <v>69.478791875315238</v>
      </c>
      <c r="R74" s="43">
        <f>('ODA total and ex non-transfer'!R74*1000000)/SUMIFS(pop_in_poverty!$D:$D,pop_in_poverty!$A:$A,'ODA per poor person'!$B74,pop_in_poverty!$B:$B,'ODA per poor person'!R$9)</f>
        <v>72.841273709768387</v>
      </c>
      <c r="S74" s="43">
        <f>('ODA total and ex non-transfer'!S74*1000000)/SUMIFS(pop_in_poverty!$D:$D,pop_in_poverty!$A:$A,'ODA per poor person'!$B74,pop_in_poverty!$B:$B,'ODA per poor person'!S$9)</f>
        <v>67.168480234141882</v>
      </c>
      <c r="T74" s="43">
        <f>('ODA total and ex non-transfer'!T74*1000000)/SUMIFS(pop_in_poverty!$D:$D,pop_in_poverty!$A:$A,'ODA per poor person'!$B74,pop_in_poverty!$B:$B,'ODA per poor person'!T$9)</f>
        <v>57.255682142811068</v>
      </c>
      <c r="U74" s="43">
        <f>('ODA total and ex non-transfer'!U74*1000000)/SUMIFS(pop_in_poverty!$D:$D,pop_in_poverty!$A:$A,'ODA per poor person'!$B74,pop_in_poverty!$B:$B,'ODA per poor person'!U$9)</f>
        <v>112.37636518641594</v>
      </c>
    </row>
    <row r="75" spans="1:21" hidden="1" x14ac:dyDescent="0.2">
      <c r="A75" s="22" t="s">
        <v>62</v>
      </c>
      <c r="B75" s="9" t="s">
        <v>342</v>
      </c>
      <c r="C75" s="10" t="s">
        <v>982</v>
      </c>
      <c r="D75" s="10"/>
      <c r="E75" s="3"/>
      <c r="F75" s="3"/>
      <c r="G75" s="43">
        <f>('ODA total and ex non-transfer'!G75*1000000)/SUMIFS(pop_in_poverty!$D:$D,pop_in_poverty!$A:$A,'ODA per poor person'!$B75,pop_in_poverty!$B:$B,'ODA per poor person'!G$9)</f>
        <v>37.971203616457728</v>
      </c>
      <c r="H75" s="43">
        <f>('ODA total and ex non-transfer'!H75*1000000)/SUMIFS(pop_in_poverty!$D:$D,pop_in_poverty!$A:$A,'ODA per poor person'!$B75,pop_in_poverty!$B:$B,'ODA per poor person'!H$9)</f>
        <v>42.840570174437879</v>
      </c>
      <c r="I75" s="43">
        <f>('ODA total and ex non-transfer'!I75*1000000)/SUMIFS(pop_in_poverty!$D:$D,pop_in_poverty!$A:$A,'ODA per poor person'!$B75,pop_in_poverty!$B:$B,'ODA per poor person'!I$9)</f>
        <v>72.341053163578053</v>
      </c>
      <c r="J75" s="43">
        <f>('ODA total and ex non-transfer'!J75*1000000)/SUMIFS(pop_in_poverty!$D:$D,pop_in_poverty!$A:$A,'ODA per poor person'!$B75,pop_in_poverty!$B:$B,'ODA per poor person'!J$9)</f>
        <v>66.560173203286524</v>
      </c>
      <c r="K75" s="43">
        <f>('ODA total and ex non-transfer'!K75*1000000)/SUMIFS(pop_in_poverty!$D:$D,pop_in_poverty!$A:$A,'ODA per poor person'!$B75,pop_in_poverty!$B:$B,'ODA per poor person'!K$9)</f>
        <v>68.414027254751545</v>
      </c>
      <c r="L75" s="43">
        <f>('ODA total and ex non-transfer'!L75*1000000)/SUMIFS(pop_in_poverty!$D:$D,pop_in_poverty!$A:$A,'ODA per poor person'!$B75,pop_in_poverty!$B:$B,'ODA per poor person'!L$9)</f>
        <v>72.426558325207921</v>
      </c>
      <c r="M75" s="43">
        <f>('ODA total and ex non-transfer'!M75*1000000)/SUMIFS(pop_in_poverty!$D:$D,pop_in_poverty!$A:$A,'ODA per poor person'!$B75,pop_in_poverty!$B:$B,'ODA per poor person'!M$9)</f>
        <v>72.756391887397754</v>
      </c>
      <c r="N75" s="43">
        <f>('ODA total and ex non-transfer'!N75*1000000)/SUMIFS(pop_in_poverty!$D:$D,pop_in_poverty!$A:$A,'ODA per poor person'!$B75,pop_in_poverty!$B:$B,'ODA per poor person'!N$9)</f>
        <v>80.939971221872582</v>
      </c>
      <c r="O75" s="43">
        <f>('ODA total and ex non-transfer'!O75*1000000)/SUMIFS(pop_in_poverty!$D:$D,pop_in_poverty!$A:$A,'ODA per poor person'!$B75,pop_in_poverty!$B:$B,'ODA per poor person'!O$9)</f>
        <v>86.400288318852802</v>
      </c>
      <c r="P75" s="43">
        <f>('ODA total and ex non-transfer'!P75*1000000)/SUMIFS(pop_in_poverty!$D:$D,pop_in_poverty!$A:$A,'ODA per poor person'!$B75,pop_in_poverty!$B:$B,'ODA per poor person'!P$9)</f>
        <v>73.095694947147933</v>
      </c>
      <c r="Q75" s="43">
        <f>('ODA total and ex non-transfer'!Q75*1000000)/SUMIFS(pop_in_poverty!$D:$D,pop_in_poverty!$A:$A,'ODA per poor person'!$B75,pop_in_poverty!$B:$B,'ODA per poor person'!Q$9)</f>
        <v>68.338910883416332</v>
      </c>
      <c r="R75" s="43">
        <f>('ODA total and ex non-transfer'!R75*1000000)/SUMIFS(pop_in_poverty!$D:$D,pop_in_poverty!$A:$A,'ODA per poor person'!$B75,pop_in_poverty!$B:$B,'ODA per poor person'!R$9)</f>
        <v>71.673349329910778</v>
      </c>
      <c r="S75" s="43">
        <f>('ODA total and ex non-transfer'!S75*1000000)/SUMIFS(pop_in_poverty!$D:$D,pop_in_poverty!$A:$A,'ODA per poor person'!$B75,pop_in_poverty!$B:$B,'ODA per poor person'!S$9)</f>
        <v>64.78563771248136</v>
      </c>
      <c r="T75" s="43">
        <f>('ODA total and ex non-transfer'!T75*1000000)/SUMIFS(pop_in_poverty!$D:$D,pop_in_poverty!$A:$A,'ODA per poor person'!$B75,pop_in_poverty!$B:$B,'ODA per poor person'!T$9)</f>
        <v>56.002822381661957</v>
      </c>
      <c r="U75" s="43">
        <f>('ODA total and ex non-transfer'!U75*1000000)/SUMIFS(pop_in_poverty!$D:$D,pop_in_poverty!$A:$A,'ODA per poor person'!$B75,pop_in_poverty!$B:$B,'ODA per poor person'!U$9)</f>
        <v>110.00674472240806</v>
      </c>
    </row>
    <row r="76" spans="1:21" hidden="1" x14ac:dyDescent="0.2">
      <c r="A76" s="21" t="s">
        <v>63</v>
      </c>
      <c r="B76" s="9" t="s">
        <v>352</v>
      </c>
      <c r="C76" s="9" t="s">
        <v>981</v>
      </c>
      <c r="D76" s="9"/>
      <c r="E76" s="2"/>
      <c r="F76" s="2"/>
      <c r="G76" s="43">
        <f>('ODA total and ex non-transfer'!G76*1000000)/SUMIFS(pop_in_poverty!$D:$D,pop_in_poverty!$A:$A,'ODA per poor person'!$B76,pop_in_poverty!$B:$B,'ODA per poor person'!G$9)</f>
        <v>1348.7018817312578</v>
      </c>
      <c r="H76" s="43">
        <f>('ODA total and ex non-transfer'!H76*1000000)/SUMIFS(pop_in_poverty!$D:$D,pop_in_poverty!$A:$A,'ODA per poor person'!$B76,pop_in_poverty!$B:$B,'ODA per poor person'!H$9)</f>
        <v>2434.42271485435</v>
      </c>
      <c r="I76" s="43">
        <f>('ODA total and ex non-transfer'!I76*1000000)/SUMIFS(pop_in_poverty!$D:$D,pop_in_poverty!$A:$A,'ODA per poor person'!$B76,pop_in_poverty!$B:$B,'ODA per poor person'!I$9)</f>
        <v>2422.8793067787433</v>
      </c>
      <c r="J76" s="43">
        <f>('ODA total and ex non-transfer'!J76*1000000)/SUMIFS(pop_in_poverty!$D:$D,pop_in_poverty!$A:$A,'ODA per poor person'!$B76,pop_in_poverty!$B:$B,'ODA per poor person'!J$9)</f>
        <v>3286.0962930410838</v>
      </c>
      <c r="K76" s="43">
        <f>('ODA total and ex non-transfer'!K76*1000000)/SUMIFS(pop_in_poverty!$D:$D,pop_in_poverty!$A:$A,'ODA per poor person'!$B76,pop_in_poverty!$B:$B,'ODA per poor person'!K$9)</f>
        <v>3049.7211084515129</v>
      </c>
      <c r="L76" s="43">
        <f>('ODA total and ex non-transfer'!L76*1000000)/SUMIFS(pop_in_poverty!$D:$D,pop_in_poverty!$A:$A,'ODA per poor person'!$B76,pop_in_poverty!$B:$B,'ODA per poor person'!L$9)</f>
        <v>3777.4737942469901</v>
      </c>
      <c r="M76" s="43">
        <f>('ODA total and ex non-transfer'!M76*1000000)/SUMIFS(pop_in_poverty!$D:$D,pop_in_poverty!$A:$A,'ODA per poor person'!$B76,pop_in_poverty!$B:$B,'ODA per poor person'!M$9)</f>
        <v>5632.3021380504561</v>
      </c>
      <c r="N76" s="43">
        <f>('ODA total and ex non-transfer'!N76*1000000)/SUMIFS(pop_in_poverty!$D:$D,pop_in_poverty!$A:$A,'ODA per poor person'!$B76,pop_in_poverty!$B:$B,'ODA per poor person'!N$9)</f>
        <v>5215.3956472893296</v>
      </c>
      <c r="O76" s="43">
        <f>('ODA total and ex non-transfer'!O76*1000000)/SUMIFS(pop_in_poverty!$D:$D,pop_in_poverty!$A:$A,'ODA per poor person'!$B76,pop_in_poverty!$B:$B,'ODA per poor person'!O$9)</f>
        <v>8209.4582780120036</v>
      </c>
      <c r="P76" s="43">
        <f>('ODA total and ex non-transfer'!P76*1000000)/SUMIFS(pop_in_poverty!$D:$D,pop_in_poverty!$A:$A,'ODA per poor person'!$B76,pop_in_poverty!$B:$B,'ODA per poor person'!P$9)</f>
        <v>6685.0145936399067</v>
      </c>
      <c r="Q76" s="43">
        <f>('ODA total and ex non-transfer'!Q76*1000000)/SUMIFS(pop_in_poverty!$D:$D,pop_in_poverty!$A:$A,'ODA per poor person'!$B76,pop_in_poverty!$B:$B,'ODA per poor person'!Q$9)</f>
        <v>6724.2595645219571</v>
      </c>
      <c r="R76" s="43">
        <f>('ODA total and ex non-transfer'!R76*1000000)/SUMIFS(pop_in_poverty!$D:$D,pop_in_poverty!$A:$A,'ODA per poor person'!$B76,pop_in_poverty!$B:$B,'ODA per poor person'!R$9)</f>
        <v>6332.9702686140026</v>
      </c>
      <c r="S76" s="43">
        <f>('ODA total and ex non-transfer'!S76*1000000)/SUMIFS(pop_in_poverty!$D:$D,pop_in_poverty!$A:$A,'ODA per poor person'!$B76,pop_in_poverty!$B:$B,'ODA per poor person'!S$9)</f>
        <v>6121.2881996549741</v>
      </c>
      <c r="T76" s="43">
        <f>('ODA total and ex non-transfer'!T76*1000000)/SUMIFS(pop_in_poverty!$D:$D,pop_in_poverty!$A:$A,'ODA per poor person'!$B76,pop_in_poverty!$B:$B,'ODA per poor person'!T$9)</f>
        <v>4808.0571657020919</v>
      </c>
      <c r="U76" s="43">
        <f>('ODA total and ex non-transfer'!U76*1000000)/SUMIFS(pop_in_poverty!$D:$D,pop_in_poverty!$A:$A,'ODA per poor person'!$B76,pop_in_poverty!$B:$B,'ODA per poor person'!U$9)</f>
        <v>3647.7745499751118</v>
      </c>
    </row>
    <row r="77" spans="1:21" hidden="1" x14ac:dyDescent="0.2">
      <c r="A77" s="22" t="s">
        <v>63</v>
      </c>
      <c r="B77" s="9" t="s">
        <v>352</v>
      </c>
      <c r="C77" s="10" t="s">
        <v>982</v>
      </c>
      <c r="D77" s="10"/>
      <c r="E77" s="3"/>
      <c r="F77" s="3"/>
      <c r="G77" s="43">
        <f>('ODA total and ex non-transfer'!G77*1000000)/SUMIFS(pop_in_poverty!$D:$D,pop_in_poverty!$A:$A,'ODA per poor person'!$B77,pop_in_poverty!$B:$B,'ODA per poor person'!G$9)</f>
        <v>1348.7018817312578</v>
      </c>
      <c r="H77" s="43">
        <f>('ODA total and ex non-transfer'!H77*1000000)/SUMIFS(pop_in_poverty!$D:$D,pop_in_poverty!$A:$A,'ODA per poor person'!$B77,pop_in_poverty!$B:$B,'ODA per poor person'!H$9)</f>
        <v>2434.42271485435</v>
      </c>
      <c r="I77" s="43">
        <f>('ODA total and ex non-transfer'!I77*1000000)/SUMIFS(pop_in_poverty!$D:$D,pop_in_poverty!$A:$A,'ODA per poor person'!$B77,pop_in_poverty!$B:$B,'ODA per poor person'!I$9)</f>
        <v>2422.8793067787433</v>
      </c>
      <c r="J77" s="43">
        <f>('ODA total and ex non-transfer'!J77*1000000)/SUMIFS(pop_in_poverty!$D:$D,pop_in_poverty!$A:$A,'ODA per poor person'!$B77,pop_in_poverty!$B:$B,'ODA per poor person'!J$9)</f>
        <v>3286.0962930410838</v>
      </c>
      <c r="K77" s="43">
        <f>('ODA total and ex non-transfer'!K77*1000000)/SUMIFS(pop_in_poverty!$D:$D,pop_in_poverty!$A:$A,'ODA per poor person'!$B77,pop_in_poverty!$B:$B,'ODA per poor person'!K$9)</f>
        <v>2446.2463165927229</v>
      </c>
      <c r="L77" s="43">
        <f>('ODA total and ex non-transfer'!L77*1000000)/SUMIFS(pop_in_poverty!$D:$D,pop_in_poverty!$A:$A,'ODA per poor person'!$B77,pop_in_poverty!$B:$B,'ODA per poor person'!L$9)</f>
        <v>3101.7793718309181</v>
      </c>
      <c r="M77" s="43">
        <f>('ODA total and ex non-transfer'!M77*1000000)/SUMIFS(pop_in_poverty!$D:$D,pop_in_poverty!$A:$A,'ODA per poor person'!$B77,pop_in_poverty!$B:$B,'ODA per poor person'!M$9)</f>
        <v>4869.0044205516151</v>
      </c>
      <c r="N77" s="43">
        <f>('ODA total and ex non-transfer'!N77*1000000)/SUMIFS(pop_in_poverty!$D:$D,pop_in_poverty!$A:$A,'ODA per poor person'!$B77,pop_in_poverty!$B:$B,'ODA per poor person'!N$9)</f>
        <v>4507.3823559911862</v>
      </c>
      <c r="O77" s="43">
        <f>('ODA total and ex non-transfer'!O77*1000000)/SUMIFS(pop_in_poverty!$D:$D,pop_in_poverty!$A:$A,'ODA per poor person'!$B77,pop_in_poverty!$B:$B,'ODA per poor person'!O$9)</f>
        <v>7651.7287171404241</v>
      </c>
      <c r="P77" s="43">
        <f>('ODA total and ex non-transfer'!P77*1000000)/SUMIFS(pop_in_poverty!$D:$D,pop_in_poverty!$A:$A,'ODA per poor person'!$B77,pop_in_poverty!$B:$B,'ODA per poor person'!P$9)</f>
        <v>6368.9434272605295</v>
      </c>
      <c r="Q77" s="43">
        <f>('ODA total and ex non-transfer'!Q77*1000000)/SUMIFS(pop_in_poverty!$D:$D,pop_in_poverty!$A:$A,'ODA per poor person'!$B77,pop_in_poverty!$B:$B,'ODA per poor person'!Q$9)</f>
        <v>6335.7267989009197</v>
      </c>
      <c r="R77" s="43">
        <f>('ODA total and ex non-transfer'!R77*1000000)/SUMIFS(pop_in_poverty!$D:$D,pop_in_poverty!$A:$A,'ODA per poor person'!$B77,pop_in_poverty!$B:$B,'ODA per poor person'!R$9)</f>
        <v>6011.9266341264647</v>
      </c>
      <c r="S77" s="43">
        <f>('ODA total and ex non-transfer'!S77*1000000)/SUMIFS(pop_in_poverty!$D:$D,pop_in_poverty!$A:$A,'ODA per poor person'!$B77,pop_in_poverty!$B:$B,'ODA per poor person'!S$9)</f>
        <v>5736.4928191423505</v>
      </c>
      <c r="T77" s="43">
        <f>('ODA total and ex non-transfer'!T77*1000000)/SUMIFS(pop_in_poverty!$D:$D,pop_in_poverty!$A:$A,'ODA per poor person'!$B77,pop_in_poverty!$B:$B,'ODA per poor person'!T$9)</f>
        <v>4515.0210874736804</v>
      </c>
      <c r="U77" s="43">
        <f>('ODA total and ex non-transfer'!U77*1000000)/SUMIFS(pop_in_poverty!$D:$D,pop_in_poverty!$A:$A,'ODA per poor person'!$B77,pop_in_poverty!$B:$B,'ODA per poor person'!U$9)</f>
        <v>3385.1810821446338</v>
      </c>
    </row>
    <row r="78" spans="1:21" hidden="1" x14ac:dyDescent="0.2">
      <c r="A78" s="21" t="s">
        <v>64</v>
      </c>
      <c r="B78" s="9" t="s">
        <v>346</v>
      </c>
      <c r="C78" s="9" t="s">
        <v>981</v>
      </c>
      <c r="D78" s="9"/>
      <c r="E78" s="2"/>
      <c r="F78" s="2"/>
      <c r="G78" s="43">
        <f>('ODA total and ex non-transfer'!G78*1000000)/SUMIFS(pop_in_poverty!$D:$D,pop_in_poverty!$A:$A,'ODA per poor person'!$B78,pop_in_poverty!$B:$B,'ODA per poor person'!G$9)</f>
        <v>207.17878958733456</v>
      </c>
      <c r="H78" s="43">
        <f>('ODA total and ex non-transfer'!H78*1000000)/SUMIFS(pop_in_poverty!$D:$D,pop_in_poverty!$A:$A,'ODA per poor person'!$B78,pop_in_poverty!$B:$B,'ODA per poor person'!H$9)</f>
        <v>280.86853762450852</v>
      </c>
      <c r="I78" s="43">
        <f>('ODA total and ex non-transfer'!I78*1000000)/SUMIFS(pop_in_poverty!$D:$D,pop_in_poverty!$A:$A,'ODA per poor person'!$B78,pop_in_poverty!$B:$B,'ODA per poor person'!I$9)</f>
        <v>223.54222051160801</v>
      </c>
      <c r="J78" s="43">
        <f>('ODA total and ex non-transfer'!J78*1000000)/SUMIFS(pop_in_poverty!$D:$D,pop_in_poverty!$A:$A,'ODA per poor person'!$B78,pop_in_poverty!$B:$B,'ODA per poor person'!J$9)</f>
        <v>136.13690383885626</v>
      </c>
      <c r="K78" s="43">
        <f>('ODA total and ex non-transfer'!K78*1000000)/SUMIFS(pop_in_poverty!$D:$D,pop_in_poverty!$A:$A,'ODA per poor person'!$B78,pop_in_poverty!$B:$B,'ODA per poor person'!K$9)</f>
        <v>711.31340337867584</v>
      </c>
      <c r="L78" s="43">
        <f>('ODA total and ex non-transfer'!L78*1000000)/SUMIFS(pop_in_poverty!$D:$D,pop_in_poverty!$A:$A,'ODA per poor person'!$B78,pop_in_poverty!$B:$B,'ODA per poor person'!L$9)</f>
        <v>361.37048165122866</v>
      </c>
      <c r="M78" s="43">
        <f>('ODA total and ex non-transfer'!M78*1000000)/SUMIFS(pop_in_poverty!$D:$D,pop_in_poverty!$A:$A,'ODA per poor person'!$B78,pop_in_poverty!$B:$B,'ODA per poor person'!M$9)</f>
        <v>180.6824064629003</v>
      </c>
      <c r="N78" s="43">
        <f>('ODA total and ex non-transfer'!N78*1000000)/SUMIFS(pop_in_poverty!$D:$D,pop_in_poverty!$A:$A,'ODA per poor person'!$B78,pop_in_poverty!$B:$B,'ODA per poor person'!N$9)</f>
        <v>122.40685632410201</v>
      </c>
      <c r="O78" s="43">
        <f>('ODA total and ex non-transfer'!O78*1000000)/SUMIFS(pop_in_poverty!$D:$D,pop_in_poverty!$A:$A,'ODA per poor person'!$B78,pop_in_poverty!$B:$B,'ODA per poor person'!O$9)</f>
        <v>98.023225337854427</v>
      </c>
      <c r="P78" s="43">
        <f>('ODA total and ex non-transfer'!P78*1000000)/SUMIFS(pop_in_poverty!$D:$D,pop_in_poverty!$A:$A,'ODA per poor person'!$B78,pop_in_poverty!$B:$B,'ODA per poor person'!P$9)</f>
        <v>98.868351419917957</v>
      </c>
      <c r="Q78" s="43">
        <f>('ODA total and ex non-transfer'!Q78*1000000)/SUMIFS(pop_in_poverty!$D:$D,pop_in_poverty!$A:$A,'ODA per poor person'!$B78,pop_in_poverty!$B:$B,'ODA per poor person'!Q$9)</f>
        <v>104.60224142020139</v>
      </c>
      <c r="R78" s="43">
        <f>('ODA total and ex non-transfer'!R78*1000000)/SUMIFS(pop_in_poverty!$D:$D,pop_in_poverty!$A:$A,'ODA per poor person'!$B78,pop_in_poverty!$B:$B,'ODA per poor person'!R$9)</f>
        <v>122.50260054725146</v>
      </c>
      <c r="S78" s="43">
        <f>('ODA total and ex non-transfer'!S78*1000000)/SUMIFS(pop_in_poverty!$D:$D,pop_in_poverty!$A:$A,'ODA per poor person'!$B78,pop_in_poverty!$B:$B,'ODA per poor person'!S$9)</f>
        <v>143.82253146132612</v>
      </c>
      <c r="T78" s="43">
        <f>('ODA total and ex non-transfer'!T78*1000000)/SUMIFS(pop_in_poverty!$D:$D,pop_in_poverty!$A:$A,'ODA per poor person'!$B78,pop_in_poverty!$B:$B,'ODA per poor person'!T$9)</f>
        <v>128.50538573958431</v>
      </c>
      <c r="U78" s="43">
        <f>('ODA total and ex non-transfer'!U78*1000000)/SUMIFS(pop_in_poverty!$D:$D,pop_in_poverty!$A:$A,'ODA per poor person'!$B78,pop_in_poverty!$B:$B,'ODA per poor person'!U$9)</f>
        <v>149.30514925353233</v>
      </c>
    </row>
    <row r="79" spans="1:21" hidden="1" x14ac:dyDescent="0.2">
      <c r="A79" s="22" t="s">
        <v>64</v>
      </c>
      <c r="B79" s="9" t="s">
        <v>346</v>
      </c>
      <c r="C79" s="10" t="s">
        <v>982</v>
      </c>
      <c r="D79" s="10"/>
      <c r="E79" s="3"/>
      <c r="F79" s="3"/>
      <c r="G79" s="43">
        <f>('ODA total and ex non-transfer'!G79*1000000)/SUMIFS(pop_in_poverty!$D:$D,pop_in_poverty!$A:$A,'ODA per poor person'!$B79,pop_in_poverty!$B:$B,'ODA per poor person'!G$9)</f>
        <v>186.44481735427505</v>
      </c>
      <c r="H79" s="43">
        <f>('ODA total and ex non-transfer'!H79*1000000)/SUMIFS(pop_in_poverty!$D:$D,pop_in_poverty!$A:$A,'ODA per poor person'!$B79,pop_in_poverty!$B:$B,'ODA per poor person'!H$9)</f>
        <v>274.34449136884734</v>
      </c>
      <c r="I79" s="43">
        <f>('ODA total and ex non-transfer'!I79*1000000)/SUMIFS(pop_in_poverty!$D:$D,pop_in_poverty!$A:$A,'ODA per poor person'!$B79,pop_in_poverty!$B:$B,'ODA per poor person'!I$9)</f>
        <v>222.28343852923527</v>
      </c>
      <c r="J79" s="43">
        <f>('ODA total and ex non-transfer'!J79*1000000)/SUMIFS(pop_in_poverty!$D:$D,pop_in_poverty!$A:$A,'ODA per poor person'!$B79,pop_in_poverty!$B:$B,'ODA per poor person'!J$9)</f>
        <v>135.84067877071132</v>
      </c>
      <c r="K79" s="43">
        <f>('ODA total and ex non-transfer'!K79*1000000)/SUMIFS(pop_in_poverty!$D:$D,pop_in_poverty!$A:$A,'ODA per poor person'!$B79,pop_in_poverty!$B:$B,'ODA per poor person'!K$9)</f>
        <v>264.28734361075919</v>
      </c>
      <c r="L79" s="43">
        <f>('ODA total and ex non-transfer'!L79*1000000)/SUMIFS(pop_in_poverty!$D:$D,pop_in_poverty!$A:$A,'ODA per poor person'!$B79,pop_in_poverty!$B:$B,'ODA per poor person'!L$9)</f>
        <v>65.74402937633856</v>
      </c>
      <c r="M79" s="43">
        <f>('ODA total and ex non-transfer'!M79*1000000)/SUMIFS(pop_in_poverty!$D:$D,pop_in_poverty!$A:$A,'ODA per poor person'!$B79,pop_in_poverty!$B:$B,'ODA per poor person'!M$9)</f>
        <v>85.063405219010917</v>
      </c>
      <c r="N79" s="43">
        <f>('ODA total and ex non-transfer'!N79*1000000)/SUMIFS(pop_in_poverty!$D:$D,pop_in_poverty!$A:$A,'ODA per poor person'!$B79,pop_in_poverty!$B:$B,'ODA per poor person'!N$9)</f>
        <v>81.853378054595453</v>
      </c>
      <c r="O79" s="43">
        <f>('ODA total and ex non-transfer'!O79*1000000)/SUMIFS(pop_in_poverty!$D:$D,pop_in_poverty!$A:$A,'ODA per poor person'!$B79,pop_in_poverty!$B:$B,'ODA per poor person'!O$9)</f>
        <v>81.620762058658386</v>
      </c>
      <c r="P79" s="43">
        <f>('ODA total and ex non-transfer'!P79*1000000)/SUMIFS(pop_in_poverty!$D:$D,pop_in_poverty!$A:$A,'ODA per poor person'!$B79,pop_in_poverty!$B:$B,'ODA per poor person'!P$9)</f>
        <v>86.021743818731025</v>
      </c>
      <c r="Q79" s="43">
        <f>('ODA total and ex non-transfer'!Q79*1000000)/SUMIFS(pop_in_poverty!$D:$D,pop_in_poverty!$A:$A,'ODA per poor person'!$B79,pop_in_poverty!$B:$B,'ODA per poor person'!Q$9)</f>
        <v>91.071316958277663</v>
      </c>
      <c r="R79" s="43">
        <f>('ODA total and ex non-transfer'!R79*1000000)/SUMIFS(pop_in_poverty!$D:$D,pop_in_poverty!$A:$A,'ODA per poor person'!$B79,pop_in_poverty!$B:$B,'ODA per poor person'!R$9)</f>
        <v>109.39497737971374</v>
      </c>
      <c r="S79" s="43">
        <f>('ODA total and ex non-transfer'!S79*1000000)/SUMIFS(pop_in_poverty!$D:$D,pop_in_poverty!$A:$A,'ODA per poor person'!$B79,pop_in_poverty!$B:$B,'ODA per poor person'!S$9)</f>
        <v>130.87351399583437</v>
      </c>
      <c r="T79" s="43">
        <f>('ODA total and ex non-transfer'!T79*1000000)/SUMIFS(pop_in_poverty!$D:$D,pop_in_poverty!$A:$A,'ODA per poor person'!$B79,pop_in_poverty!$B:$B,'ODA per poor person'!T$9)</f>
        <v>115.42351149765048</v>
      </c>
      <c r="U79" s="43">
        <f>('ODA total and ex non-transfer'!U79*1000000)/SUMIFS(pop_in_poverty!$D:$D,pop_in_poverty!$A:$A,'ODA per poor person'!$B79,pop_in_poverty!$B:$B,'ODA per poor person'!U$9)</f>
        <v>135.63631294154757</v>
      </c>
    </row>
    <row r="80" spans="1:21" hidden="1" x14ac:dyDescent="0.2">
      <c r="A80" s="21" t="s">
        <v>65</v>
      </c>
      <c r="B80" s="9" t="s">
        <v>356</v>
      </c>
      <c r="C80" s="9" t="s">
        <v>981</v>
      </c>
      <c r="D80" s="9"/>
      <c r="E80" s="2"/>
      <c r="F80" s="2"/>
      <c r="G80" s="43">
        <f>('ODA total and ex non-transfer'!G80*1000000)/SUMIFS(pop_in_poverty!$D:$D,pop_in_poverty!$A:$A,'ODA per poor person'!$B80,pop_in_poverty!$B:$B,'ODA per poor person'!G$9)</f>
        <v>26.239128954815079</v>
      </c>
      <c r="H80" s="43">
        <f>('ODA total and ex non-transfer'!H80*1000000)/SUMIFS(pop_in_poverty!$D:$D,pop_in_poverty!$A:$A,'ODA per poor person'!$B80,pop_in_poverty!$B:$B,'ODA per poor person'!H$9)</f>
        <v>21.605358811536554</v>
      </c>
      <c r="I80" s="43">
        <f>('ODA total and ex non-transfer'!I80*1000000)/SUMIFS(pop_in_poverty!$D:$D,pop_in_poverty!$A:$A,'ODA per poor person'!$B80,pop_in_poverty!$B:$B,'ODA per poor person'!I$9)</f>
        <v>42.644480522935361</v>
      </c>
      <c r="J80" s="43">
        <f>('ODA total and ex non-transfer'!J80*1000000)/SUMIFS(pop_in_poverty!$D:$D,pop_in_poverty!$A:$A,'ODA per poor person'!$B80,pop_in_poverty!$B:$B,'ODA per poor person'!J$9)</f>
        <v>35.5600546258717</v>
      </c>
      <c r="K80" s="43">
        <f>('ODA total and ex non-transfer'!K80*1000000)/SUMIFS(pop_in_poverty!$D:$D,pop_in_poverty!$A:$A,'ODA per poor person'!$B80,pop_in_poverty!$B:$B,'ODA per poor person'!K$9)</f>
        <v>69.705462849447173</v>
      </c>
      <c r="L80" s="43">
        <f>('ODA total and ex non-transfer'!L80*1000000)/SUMIFS(pop_in_poverty!$D:$D,pop_in_poverty!$A:$A,'ODA per poor person'!$B80,pop_in_poverty!$B:$B,'ODA per poor person'!L$9)</f>
        <v>73.769639517702132</v>
      </c>
      <c r="M80" s="43">
        <f>('ODA total and ex non-transfer'!M80*1000000)/SUMIFS(pop_in_poverty!$D:$D,pop_in_poverty!$A:$A,'ODA per poor person'!$B80,pop_in_poverty!$B:$B,'ODA per poor person'!M$9)</f>
        <v>88.271297658145372</v>
      </c>
      <c r="N80" s="43">
        <f>('ODA total and ex non-transfer'!N80*1000000)/SUMIFS(pop_in_poverty!$D:$D,pop_in_poverty!$A:$A,'ODA per poor person'!$B80,pop_in_poverty!$B:$B,'ODA per poor person'!N$9)</f>
        <v>184.6281729116086</v>
      </c>
      <c r="O80" s="43">
        <f>('ODA total and ex non-transfer'!O80*1000000)/SUMIFS(pop_in_poverty!$D:$D,pop_in_poverty!$A:$A,'ODA per poor person'!$B80,pop_in_poverty!$B:$B,'ODA per poor person'!O$9)</f>
        <v>85.967859731759091</v>
      </c>
      <c r="P80" s="43">
        <f>('ODA total and ex non-transfer'!P80*1000000)/SUMIFS(pop_in_poverty!$D:$D,pop_in_poverty!$A:$A,'ODA per poor person'!$B80,pop_in_poverty!$B:$B,'ODA per poor person'!P$9)</f>
        <v>81.642090703275429</v>
      </c>
      <c r="Q80" s="43">
        <f>('ODA total and ex non-transfer'!Q80*1000000)/SUMIFS(pop_in_poverty!$D:$D,pop_in_poverty!$A:$A,'ODA per poor person'!$B80,pop_in_poverty!$B:$B,'ODA per poor person'!Q$9)</f>
        <v>75.142286661818275</v>
      </c>
      <c r="R80" s="43">
        <f>('ODA total and ex non-transfer'!R80*1000000)/SUMIFS(pop_in_poverty!$D:$D,pop_in_poverty!$A:$A,'ODA per poor person'!$B80,pop_in_poverty!$B:$B,'ODA per poor person'!R$9)</f>
        <v>51.832916690124726</v>
      </c>
      <c r="S80" s="43">
        <f>('ODA total and ex non-transfer'!S80*1000000)/SUMIFS(pop_in_poverty!$D:$D,pop_in_poverty!$A:$A,'ODA per poor person'!$B80,pop_in_poverty!$B:$B,'ODA per poor person'!S$9)</f>
        <v>152.48046538556233</v>
      </c>
      <c r="T80" s="43">
        <f>('ODA total and ex non-transfer'!T80*1000000)/SUMIFS(pop_in_poverty!$D:$D,pop_in_poverty!$A:$A,'ODA per poor person'!$B80,pop_in_poverty!$B:$B,'ODA per poor person'!T$9)</f>
        <v>141.24439156226779</v>
      </c>
      <c r="U80" s="43">
        <f>('ODA total and ex non-transfer'!U80*1000000)/SUMIFS(pop_in_poverty!$D:$D,pop_in_poverty!$A:$A,'ODA per poor person'!$B80,pop_in_poverty!$B:$B,'ODA per poor person'!U$9)</f>
        <v>147.19238132530913</v>
      </c>
    </row>
    <row r="81" spans="1:21" hidden="1" x14ac:dyDescent="0.2">
      <c r="A81" s="22" t="s">
        <v>65</v>
      </c>
      <c r="B81" s="9" t="s">
        <v>356</v>
      </c>
      <c r="C81" s="10" t="s">
        <v>982</v>
      </c>
      <c r="D81" s="10"/>
      <c r="E81" s="3"/>
      <c r="F81" s="3"/>
      <c r="G81" s="43">
        <f>('ODA total and ex non-transfer'!G81*1000000)/SUMIFS(pop_in_poverty!$D:$D,pop_in_poverty!$A:$A,'ODA per poor person'!$B81,pop_in_poverty!$B:$B,'ODA per poor person'!G$9)</f>
        <v>26.239128954815079</v>
      </c>
      <c r="H81" s="43">
        <f>('ODA total and ex non-transfer'!H81*1000000)/SUMIFS(pop_in_poverty!$D:$D,pop_in_poverty!$A:$A,'ODA per poor person'!$B81,pop_in_poverty!$B:$B,'ODA per poor person'!H$9)</f>
        <v>21.605358811536554</v>
      </c>
      <c r="I81" s="43">
        <f>('ODA total and ex non-transfer'!I81*1000000)/SUMIFS(pop_in_poverty!$D:$D,pop_in_poverty!$A:$A,'ODA per poor person'!$B81,pop_in_poverty!$B:$B,'ODA per poor person'!I$9)</f>
        <v>42.644480522935361</v>
      </c>
      <c r="J81" s="43">
        <f>('ODA total and ex non-transfer'!J81*1000000)/SUMIFS(pop_in_poverty!$D:$D,pop_in_poverty!$A:$A,'ODA per poor person'!$B81,pop_in_poverty!$B:$B,'ODA per poor person'!J$9)</f>
        <v>35.5600546258717</v>
      </c>
      <c r="K81" s="43">
        <f>('ODA total and ex non-transfer'!K81*1000000)/SUMIFS(pop_in_poverty!$D:$D,pop_in_poverty!$A:$A,'ODA per poor person'!$B81,pop_in_poverty!$B:$B,'ODA per poor person'!K$9)</f>
        <v>63.452565999510099</v>
      </c>
      <c r="L81" s="43">
        <f>('ODA total and ex non-transfer'!L81*1000000)/SUMIFS(pop_in_poverty!$D:$D,pop_in_poverty!$A:$A,'ODA per poor person'!$B81,pop_in_poverty!$B:$B,'ODA per poor person'!L$9)</f>
        <v>66.883314376622209</v>
      </c>
      <c r="M81" s="43">
        <f>('ODA total and ex non-transfer'!M81*1000000)/SUMIFS(pop_in_poverty!$D:$D,pop_in_poverty!$A:$A,'ODA per poor person'!$B81,pop_in_poverty!$B:$B,'ODA per poor person'!M$9)</f>
        <v>74.704093170181594</v>
      </c>
      <c r="N81" s="43">
        <f>('ODA total and ex non-transfer'!N81*1000000)/SUMIFS(pop_in_poverty!$D:$D,pop_in_poverty!$A:$A,'ODA per poor person'!$B81,pop_in_poverty!$B:$B,'ODA per poor person'!N$9)</f>
        <v>76.685656672683962</v>
      </c>
      <c r="O81" s="43">
        <f>('ODA total and ex non-transfer'!O81*1000000)/SUMIFS(pop_in_poverty!$D:$D,pop_in_poverty!$A:$A,'ODA per poor person'!$B81,pop_in_poverty!$B:$B,'ODA per poor person'!O$9)</f>
        <v>66.023456994871935</v>
      </c>
      <c r="P81" s="43">
        <f>('ODA total and ex non-transfer'!P81*1000000)/SUMIFS(pop_in_poverty!$D:$D,pop_in_poverty!$A:$A,'ODA per poor person'!$B81,pop_in_poverty!$B:$B,'ODA per poor person'!P$9)</f>
        <v>77.582638543384121</v>
      </c>
      <c r="Q81" s="43">
        <f>('ODA total and ex non-transfer'!Q81*1000000)/SUMIFS(pop_in_poverty!$D:$D,pop_in_poverty!$A:$A,'ODA per poor person'!$B81,pop_in_poverty!$B:$B,'ODA per poor person'!Q$9)</f>
        <v>71.779737449167072</v>
      </c>
      <c r="R81" s="43">
        <f>('ODA total and ex non-transfer'!R81*1000000)/SUMIFS(pop_in_poverty!$D:$D,pop_in_poverty!$A:$A,'ODA per poor person'!$B81,pop_in_poverty!$B:$B,'ODA per poor person'!R$9)</f>
        <v>49.323939744569003</v>
      </c>
      <c r="S81" s="43">
        <f>('ODA total and ex non-transfer'!S81*1000000)/SUMIFS(pop_in_poverty!$D:$D,pop_in_poverty!$A:$A,'ODA per poor person'!$B81,pop_in_poverty!$B:$B,'ODA per poor person'!S$9)</f>
        <v>150.38124156034911</v>
      </c>
      <c r="T81" s="43">
        <f>('ODA total and ex non-transfer'!T81*1000000)/SUMIFS(pop_in_poverty!$D:$D,pop_in_poverty!$A:$A,'ODA per poor person'!$B81,pop_in_poverty!$B:$B,'ODA per poor person'!T$9)</f>
        <v>139.82556136195134</v>
      </c>
      <c r="U81" s="43">
        <f>('ODA total and ex non-transfer'!U81*1000000)/SUMIFS(pop_in_poverty!$D:$D,pop_in_poverty!$A:$A,'ODA per poor person'!$B81,pop_in_poverty!$B:$B,'ODA per poor person'!U$9)</f>
        <v>144.84227666733611</v>
      </c>
    </row>
    <row r="82" spans="1:21" hidden="1" x14ac:dyDescent="0.2">
      <c r="A82" s="21" t="s">
        <v>66</v>
      </c>
      <c r="B82" s="9" t="s">
        <v>360</v>
      </c>
      <c r="C82" s="9" t="s">
        <v>981</v>
      </c>
      <c r="D82" s="9"/>
      <c r="E82" s="2"/>
      <c r="F82" s="2"/>
      <c r="G82" s="43">
        <f>('ODA total and ex non-transfer'!G82*1000000)/SUMIFS(pop_in_poverty!$D:$D,pop_in_poverty!$A:$A,'ODA per poor person'!$B82,pop_in_poverty!$B:$B,'ODA per poor person'!G$9)</f>
        <v>53.823496365539668</v>
      </c>
      <c r="H82" s="43">
        <f>('ODA total and ex non-transfer'!H82*1000000)/SUMIFS(pop_in_poverty!$D:$D,pop_in_poverty!$A:$A,'ODA per poor person'!$B82,pop_in_poverty!$B:$B,'ODA per poor person'!H$9)</f>
        <v>58.138211728360353</v>
      </c>
      <c r="I82" s="43">
        <f>('ODA total and ex non-transfer'!I82*1000000)/SUMIFS(pop_in_poverty!$D:$D,pop_in_poverty!$A:$A,'ODA per poor person'!$B82,pop_in_poverty!$B:$B,'ODA per poor person'!I$9)</f>
        <v>74.590325558842892</v>
      </c>
      <c r="J82" s="43">
        <f>('ODA total and ex non-transfer'!J82*1000000)/SUMIFS(pop_in_poverty!$D:$D,pop_in_poverty!$A:$A,'ODA per poor person'!$B82,pop_in_poverty!$B:$B,'ODA per poor person'!J$9)</f>
        <v>105.73885890874102</v>
      </c>
      <c r="K82" s="43">
        <f>('ODA total and ex non-transfer'!K82*1000000)/SUMIFS(pop_in_poverty!$D:$D,pop_in_poverty!$A:$A,'ODA per poor person'!$B82,pop_in_poverty!$B:$B,'ODA per poor person'!K$9)</f>
        <v>75.62933847203368</v>
      </c>
      <c r="L82" s="43">
        <f>('ODA total and ex non-transfer'!L82*1000000)/SUMIFS(pop_in_poverty!$D:$D,pop_in_poverty!$A:$A,'ODA per poor person'!$B82,pop_in_poverty!$B:$B,'ODA per poor person'!L$9)</f>
        <v>79.625523596800221</v>
      </c>
      <c r="M82" s="43">
        <f>('ODA total and ex non-transfer'!M82*1000000)/SUMIFS(pop_in_poverty!$D:$D,pop_in_poverty!$A:$A,'ODA per poor person'!$B82,pop_in_poverty!$B:$B,'ODA per poor person'!M$9)</f>
        <v>95.310357965601895</v>
      </c>
      <c r="N82" s="43">
        <f>('ODA total and ex non-transfer'!N82*1000000)/SUMIFS(pop_in_poverty!$D:$D,pop_in_poverty!$A:$A,'ODA per poor person'!$B82,pop_in_poverty!$B:$B,'ODA per poor person'!N$9)</f>
        <v>120.49299556955508</v>
      </c>
      <c r="O82" s="43">
        <f>('ODA total and ex non-transfer'!O82*1000000)/SUMIFS(pop_in_poverty!$D:$D,pop_in_poverty!$A:$A,'ODA per poor person'!$B82,pop_in_poverty!$B:$B,'ODA per poor person'!O$9)</f>
        <v>108.88921265640056</v>
      </c>
      <c r="P82" s="43">
        <f>('ODA total and ex non-transfer'!P82*1000000)/SUMIFS(pop_in_poverty!$D:$D,pop_in_poverty!$A:$A,'ODA per poor person'!$B82,pop_in_poverty!$B:$B,'ODA per poor person'!P$9)</f>
        <v>96.174128023413047</v>
      </c>
      <c r="Q82" s="43">
        <f>('ODA total and ex non-transfer'!Q82*1000000)/SUMIFS(pop_in_poverty!$D:$D,pop_in_poverty!$A:$A,'ODA per poor person'!$B82,pop_in_poverty!$B:$B,'ODA per poor person'!Q$9)</f>
        <v>106.38439459678611</v>
      </c>
      <c r="R82" s="43">
        <f>('ODA total and ex non-transfer'!R82*1000000)/SUMIFS(pop_in_poverty!$D:$D,pop_in_poverty!$A:$A,'ODA per poor person'!$B82,pop_in_poverty!$B:$B,'ODA per poor person'!R$9)</f>
        <v>101.82775137711971</v>
      </c>
      <c r="S82" s="43">
        <f>('ODA total and ex non-transfer'!S82*1000000)/SUMIFS(pop_in_poverty!$D:$D,pop_in_poverty!$A:$A,'ODA per poor person'!$B82,pop_in_poverty!$B:$B,'ODA per poor person'!S$9)</f>
        <v>86.858981704962773</v>
      </c>
      <c r="T82" s="43">
        <f>('ODA total and ex non-transfer'!T82*1000000)/SUMIFS(pop_in_poverty!$D:$D,pop_in_poverty!$A:$A,'ODA per poor person'!$B82,pop_in_poverty!$B:$B,'ODA per poor person'!T$9)</f>
        <v>256.39031976136226</v>
      </c>
      <c r="U82" s="43">
        <f>('ODA total and ex non-transfer'!U82*1000000)/SUMIFS(pop_in_poverty!$D:$D,pop_in_poverty!$A:$A,'ODA per poor person'!$B82,pop_in_poverty!$B:$B,'ODA per poor person'!U$9)</f>
        <v>140.49434525013248</v>
      </c>
    </row>
    <row r="83" spans="1:21" hidden="1" x14ac:dyDescent="0.2">
      <c r="A83" s="22" t="s">
        <v>66</v>
      </c>
      <c r="B83" s="9" t="s">
        <v>360</v>
      </c>
      <c r="C83" s="10" t="s">
        <v>982</v>
      </c>
      <c r="D83" s="10"/>
      <c r="E83" s="3"/>
      <c r="F83" s="3"/>
      <c r="G83" s="43">
        <f>('ODA total and ex non-transfer'!G83*1000000)/SUMIFS(pop_in_poverty!$D:$D,pop_in_poverty!$A:$A,'ODA per poor person'!$B83,pop_in_poverty!$B:$B,'ODA per poor person'!G$9)</f>
        <v>51.338435785757099</v>
      </c>
      <c r="H83" s="43">
        <f>('ODA total and ex non-transfer'!H83*1000000)/SUMIFS(pop_in_poverty!$D:$D,pop_in_poverty!$A:$A,'ODA per poor person'!$B83,pop_in_poverty!$B:$B,'ODA per poor person'!H$9)</f>
        <v>55.303077038360037</v>
      </c>
      <c r="I83" s="43">
        <f>('ODA total and ex non-transfer'!I83*1000000)/SUMIFS(pop_in_poverty!$D:$D,pop_in_poverty!$A:$A,'ODA per poor person'!$B83,pop_in_poverty!$B:$B,'ODA per poor person'!I$9)</f>
        <v>72.123457282684242</v>
      </c>
      <c r="J83" s="43">
        <f>('ODA total and ex non-transfer'!J83*1000000)/SUMIFS(pop_in_poverty!$D:$D,pop_in_poverty!$A:$A,'ODA per poor person'!$B83,pop_in_poverty!$B:$B,'ODA per poor person'!J$9)</f>
        <v>102.57138988672818</v>
      </c>
      <c r="K83" s="43">
        <f>('ODA total and ex non-transfer'!K83*1000000)/SUMIFS(pop_in_poverty!$D:$D,pop_in_poverty!$A:$A,'ODA per poor person'!$B83,pop_in_poverty!$B:$B,'ODA per poor person'!K$9)</f>
        <v>70.817202303606706</v>
      </c>
      <c r="L83" s="43">
        <f>('ODA total and ex non-transfer'!L83*1000000)/SUMIFS(pop_in_poverty!$D:$D,pop_in_poverty!$A:$A,'ODA per poor person'!$B83,pop_in_poverty!$B:$B,'ODA per poor person'!L$9)</f>
        <v>75.293795527462038</v>
      </c>
      <c r="M83" s="43">
        <f>('ODA total and ex non-transfer'!M83*1000000)/SUMIFS(pop_in_poverty!$D:$D,pop_in_poverty!$A:$A,'ODA per poor person'!$B83,pop_in_poverty!$B:$B,'ODA per poor person'!M$9)</f>
        <v>92.468680878637315</v>
      </c>
      <c r="N83" s="43">
        <f>('ODA total and ex non-transfer'!N83*1000000)/SUMIFS(pop_in_poverty!$D:$D,pop_in_poverty!$A:$A,'ODA per poor person'!$B83,pop_in_poverty!$B:$B,'ODA per poor person'!N$9)</f>
        <v>117.64616215309979</v>
      </c>
      <c r="O83" s="43">
        <f>('ODA total and ex non-transfer'!O83*1000000)/SUMIFS(pop_in_poverty!$D:$D,pop_in_poverty!$A:$A,'ODA per poor person'!$B83,pop_in_poverty!$B:$B,'ODA per poor person'!O$9)</f>
        <v>106.69051681770911</v>
      </c>
      <c r="P83" s="43">
        <f>('ODA total and ex non-transfer'!P83*1000000)/SUMIFS(pop_in_poverty!$D:$D,pop_in_poverty!$A:$A,'ODA per poor person'!$B83,pop_in_poverty!$B:$B,'ODA per poor person'!P$9)</f>
        <v>93.814365366443567</v>
      </c>
      <c r="Q83" s="43">
        <f>('ODA total and ex non-transfer'!Q83*1000000)/SUMIFS(pop_in_poverty!$D:$D,pop_in_poverty!$A:$A,'ODA per poor person'!$B83,pop_in_poverty!$B:$B,'ODA per poor person'!Q$9)</f>
        <v>103.95068456510171</v>
      </c>
      <c r="R83" s="43">
        <f>('ODA total and ex non-transfer'!R83*1000000)/SUMIFS(pop_in_poverty!$D:$D,pop_in_poverty!$A:$A,'ODA per poor person'!$B83,pop_in_poverty!$B:$B,'ODA per poor person'!R$9)</f>
        <v>99.322783801556142</v>
      </c>
      <c r="S83" s="43">
        <f>('ODA total and ex non-transfer'!S83*1000000)/SUMIFS(pop_in_poverty!$D:$D,pop_in_poverty!$A:$A,'ODA per poor person'!$B83,pop_in_poverty!$B:$B,'ODA per poor person'!S$9)</f>
        <v>84.829151569060357</v>
      </c>
      <c r="T83" s="43">
        <f>('ODA total and ex non-transfer'!T83*1000000)/SUMIFS(pop_in_poverty!$D:$D,pop_in_poverty!$A:$A,'ODA per poor person'!$B83,pop_in_poverty!$B:$B,'ODA per poor person'!T$9)</f>
        <v>126.19559321690107</v>
      </c>
      <c r="U83" s="43">
        <f>('ODA total and ex non-transfer'!U83*1000000)/SUMIFS(pop_in_poverty!$D:$D,pop_in_poverty!$A:$A,'ODA per poor person'!$B83,pop_in_poverty!$B:$B,'ODA per poor person'!U$9)</f>
        <v>138.33950115612475</v>
      </c>
    </row>
    <row r="84" spans="1:21" hidden="1" x14ac:dyDescent="0.2">
      <c r="A84" s="21" t="s">
        <v>67</v>
      </c>
      <c r="B84" s="9" t="s">
        <v>394</v>
      </c>
      <c r="C84" s="9" t="s">
        <v>981</v>
      </c>
      <c r="D84" s="9"/>
      <c r="E84" s="2"/>
      <c r="F84" s="2"/>
      <c r="G84" s="43">
        <f>('ODA total and ex non-transfer'!G84*1000000)/SUMIFS(pop_in_poverty!$D:$D,pop_in_poverty!$A:$A,'ODA per poor person'!$B84,pop_in_poverty!$B:$B,'ODA per poor person'!G$9)</f>
        <v>481.37352649415129</v>
      </c>
      <c r="H84" s="43">
        <f>('ODA total and ex non-transfer'!H84*1000000)/SUMIFS(pop_in_poverty!$D:$D,pop_in_poverty!$A:$A,'ODA per poor person'!$B84,pop_in_poverty!$B:$B,'ODA per poor person'!H$9)</f>
        <v>372.60607959170142</v>
      </c>
      <c r="I84" s="43">
        <f>('ODA total and ex non-transfer'!I84*1000000)/SUMIFS(pop_in_poverty!$D:$D,pop_in_poverty!$A:$A,'ODA per poor person'!$B84,pop_in_poverty!$B:$B,'ODA per poor person'!I$9)</f>
        <v>327.14576381881869</v>
      </c>
      <c r="J84" s="43">
        <f>('ODA total and ex non-transfer'!J84*1000000)/SUMIFS(pop_in_poverty!$D:$D,pop_in_poverty!$A:$A,'ODA per poor person'!$B84,pop_in_poverty!$B:$B,'ODA per poor person'!J$9)</f>
        <v>385.04462782751466</v>
      </c>
      <c r="K84" s="43">
        <f>('ODA total and ex non-transfer'!K84*1000000)/SUMIFS(pop_in_poverty!$D:$D,pop_in_poverty!$A:$A,'ODA per poor person'!$B84,pop_in_poverty!$B:$B,'ODA per poor person'!K$9)</f>
        <v>354.42088154128641</v>
      </c>
      <c r="L84" s="43">
        <f>('ODA total and ex non-transfer'!L84*1000000)/SUMIFS(pop_in_poverty!$D:$D,pop_in_poverty!$A:$A,'ODA per poor person'!$B84,pop_in_poverty!$B:$B,'ODA per poor person'!L$9)</f>
        <v>403.77560231237112</v>
      </c>
      <c r="M84" s="43">
        <f>('ODA total and ex non-transfer'!M84*1000000)/SUMIFS(pop_in_poverty!$D:$D,pop_in_poverty!$A:$A,'ODA per poor person'!$B84,pop_in_poverty!$B:$B,'ODA per poor person'!M$9)</f>
        <v>354.6556458162072</v>
      </c>
      <c r="N84" s="43">
        <f>('ODA total and ex non-transfer'!N84*1000000)/SUMIFS(pop_in_poverty!$D:$D,pop_in_poverty!$A:$A,'ODA per poor person'!$B84,pop_in_poverty!$B:$B,'ODA per poor person'!N$9)</f>
        <v>468.71889348640417</v>
      </c>
      <c r="O84" s="43">
        <f>('ODA total and ex non-transfer'!O84*1000000)/SUMIFS(pop_in_poverty!$D:$D,pop_in_poverty!$A:$A,'ODA per poor person'!$B84,pop_in_poverty!$B:$B,'ODA per poor person'!O$9)</f>
        <v>559.69444152016013</v>
      </c>
      <c r="P84" s="43">
        <f>('ODA total and ex non-transfer'!P84*1000000)/SUMIFS(pop_in_poverty!$D:$D,pop_in_poverty!$A:$A,'ODA per poor person'!$B84,pop_in_poverty!$B:$B,'ODA per poor person'!P$9)</f>
        <v>387.53833684816539</v>
      </c>
      <c r="Q84" s="43">
        <f>('ODA total and ex non-transfer'!Q84*1000000)/SUMIFS(pop_in_poverty!$D:$D,pop_in_poverty!$A:$A,'ODA per poor person'!$B84,pop_in_poverty!$B:$B,'ODA per poor person'!Q$9)</f>
        <v>773.67523126446599</v>
      </c>
      <c r="R84" s="43">
        <f>('ODA total and ex non-transfer'!R84*1000000)/SUMIFS(pop_in_poverty!$D:$D,pop_in_poverty!$A:$A,'ODA per poor person'!$B84,pop_in_poverty!$B:$B,'ODA per poor person'!R$9)</f>
        <v>1195.9895511511152</v>
      </c>
      <c r="S84" s="43">
        <f>('ODA total and ex non-transfer'!S84*1000000)/SUMIFS(pop_in_poverty!$D:$D,pop_in_poverty!$A:$A,'ODA per poor person'!$B84,pop_in_poverty!$B:$B,'ODA per poor person'!S$9)</f>
        <v>508.86320022875464</v>
      </c>
      <c r="T84" s="43">
        <f>('ODA total and ex non-transfer'!T84*1000000)/SUMIFS(pop_in_poverty!$D:$D,pop_in_poverty!$A:$A,'ODA per poor person'!$B84,pop_in_poverty!$B:$B,'ODA per poor person'!T$9)</f>
        <v>534.67796003263675</v>
      </c>
      <c r="U84" s="43">
        <f>('ODA total and ex non-transfer'!U84*1000000)/SUMIFS(pop_in_poverty!$D:$D,pop_in_poverty!$A:$A,'ODA per poor person'!$B84,pop_in_poverty!$B:$B,'ODA per poor person'!U$9)</f>
        <v>437.72746951773695</v>
      </c>
    </row>
    <row r="85" spans="1:21" hidden="1" x14ac:dyDescent="0.2">
      <c r="A85" s="22" t="s">
        <v>67</v>
      </c>
      <c r="B85" s="9" t="s">
        <v>394</v>
      </c>
      <c r="C85" s="10" t="s">
        <v>982</v>
      </c>
      <c r="D85" s="10"/>
      <c r="E85" s="3"/>
      <c r="F85" s="3"/>
      <c r="G85" s="43">
        <f>('ODA total and ex non-transfer'!G85*1000000)/SUMIFS(pop_in_poverty!$D:$D,pop_in_poverty!$A:$A,'ODA per poor person'!$B85,pop_in_poverty!$B:$B,'ODA per poor person'!G$9)</f>
        <v>481.37352649415129</v>
      </c>
      <c r="H85" s="43">
        <f>('ODA total and ex non-transfer'!H85*1000000)/SUMIFS(pop_in_poverty!$D:$D,pop_in_poverty!$A:$A,'ODA per poor person'!$B85,pop_in_poverty!$B:$B,'ODA per poor person'!H$9)</f>
        <v>372.60607959170142</v>
      </c>
      <c r="I85" s="43">
        <f>('ODA total and ex non-transfer'!I85*1000000)/SUMIFS(pop_in_poverty!$D:$D,pop_in_poverty!$A:$A,'ODA per poor person'!$B85,pop_in_poverty!$B:$B,'ODA per poor person'!I$9)</f>
        <v>327.14576381881869</v>
      </c>
      <c r="J85" s="43">
        <f>('ODA total and ex non-transfer'!J85*1000000)/SUMIFS(pop_in_poverty!$D:$D,pop_in_poverty!$A:$A,'ODA per poor person'!$B85,pop_in_poverty!$B:$B,'ODA per poor person'!J$9)</f>
        <v>385.04462782751466</v>
      </c>
      <c r="K85" s="43">
        <f>('ODA total and ex non-transfer'!K85*1000000)/SUMIFS(pop_in_poverty!$D:$D,pop_in_poverty!$A:$A,'ODA per poor person'!$B85,pop_in_poverty!$B:$B,'ODA per poor person'!K$9)</f>
        <v>232.40643106613948</v>
      </c>
      <c r="L85" s="43">
        <f>('ODA total and ex non-transfer'!L85*1000000)/SUMIFS(pop_in_poverty!$D:$D,pop_in_poverty!$A:$A,'ODA per poor person'!$B85,pop_in_poverty!$B:$B,'ODA per poor person'!L$9)</f>
        <v>280.7893033363801</v>
      </c>
      <c r="M85" s="43">
        <f>('ODA total and ex non-transfer'!M85*1000000)/SUMIFS(pop_in_poverty!$D:$D,pop_in_poverty!$A:$A,'ODA per poor person'!$B85,pop_in_poverty!$B:$B,'ODA per poor person'!M$9)</f>
        <v>263.83182412749363</v>
      </c>
      <c r="N85" s="43">
        <f>('ODA total and ex non-transfer'!N85*1000000)/SUMIFS(pop_in_poverty!$D:$D,pop_in_poverty!$A:$A,'ODA per poor person'!$B85,pop_in_poverty!$B:$B,'ODA per poor person'!N$9)</f>
        <v>376.15535113361022</v>
      </c>
      <c r="O85" s="43">
        <f>('ODA total and ex non-transfer'!O85*1000000)/SUMIFS(pop_in_poverty!$D:$D,pop_in_poverty!$A:$A,'ODA per poor person'!$B85,pop_in_poverty!$B:$B,'ODA per poor person'!O$9)</f>
        <v>479.26530106024239</v>
      </c>
      <c r="P85" s="43">
        <f>('ODA total and ex non-transfer'!P85*1000000)/SUMIFS(pop_in_poverty!$D:$D,pop_in_poverty!$A:$A,'ODA per poor person'!$B85,pop_in_poverty!$B:$B,'ODA per poor person'!P$9)</f>
        <v>299.15831851523694</v>
      </c>
      <c r="Q85" s="43">
        <f>('ODA total and ex non-transfer'!Q85*1000000)/SUMIFS(pop_in_poverty!$D:$D,pop_in_poverty!$A:$A,'ODA per poor person'!$B85,pop_in_poverty!$B:$B,'ODA per poor person'!Q$9)</f>
        <v>401.87745968592242</v>
      </c>
      <c r="R85" s="43">
        <f>('ODA total and ex non-transfer'!R85*1000000)/SUMIFS(pop_in_poverty!$D:$D,pop_in_poverty!$A:$A,'ODA per poor person'!$B85,pop_in_poverty!$B:$B,'ODA per poor person'!R$9)</f>
        <v>412.78290803515688</v>
      </c>
      <c r="S85" s="43">
        <f>('ODA total and ex non-transfer'!S85*1000000)/SUMIFS(pop_in_poverty!$D:$D,pop_in_poverty!$A:$A,'ODA per poor person'!$B85,pop_in_poverty!$B:$B,'ODA per poor person'!S$9)</f>
        <v>407.60341753043144</v>
      </c>
      <c r="T85" s="43">
        <f>('ODA total and ex non-transfer'!T85*1000000)/SUMIFS(pop_in_poverty!$D:$D,pop_in_poverty!$A:$A,'ODA per poor person'!$B85,pop_in_poverty!$B:$B,'ODA per poor person'!T$9)</f>
        <v>437.41799632297955</v>
      </c>
      <c r="U85" s="43">
        <f>('ODA total and ex non-transfer'!U85*1000000)/SUMIFS(pop_in_poverty!$D:$D,pop_in_poverty!$A:$A,'ODA per poor person'!$B85,pop_in_poverty!$B:$B,'ODA per poor person'!U$9)</f>
        <v>341.09292881957083</v>
      </c>
    </row>
    <row r="86" spans="1:21" hidden="1" x14ac:dyDescent="0.2">
      <c r="A86" s="21" t="s">
        <v>68</v>
      </c>
      <c r="B86" s="9" t="s">
        <v>396</v>
      </c>
      <c r="C86" s="9" t="s">
        <v>981</v>
      </c>
      <c r="D86" s="9"/>
      <c r="E86" s="2"/>
      <c r="F86" s="2"/>
      <c r="G86" s="43">
        <f>('ODA total and ex non-transfer'!G86*1000000)/SUMIFS(pop_in_poverty!$D:$D,pop_in_poverty!$A:$A,'ODA per poor person'!$B86,pop_in_poverty!$B:$B,'ODA per poor person'!G$9)</f>
        <v>56.657825186979217</v>
      </c>
      <c r="H86" s="43">
        <f>('ODA total and ex non-transfer'!H86*1000000)/SUMIFS(pop_in_poverty!$D:$D,pop_in_poverty!$A:$A,'ODA per poor person'!$B86,pop_in_poverty!$B:$B,'ODA per poor person'!H$9)</f>
        <v>48.769536211369427</v>
      </c>
      <c r="I86" s="43">
        <f>('ODA total and ex non-transfer'!I86*1000000)/SUMIFS(pop_in_poverty!$D:$D,pop_in_poverty!$A:$A,'ODA per poor person'!$B86,pop_in_poverty!$B:$B,'ODA per poor person'!I$9)</f>
        <v>58.261400506578475</v>
      </c>
      <c r="J86" s="43">
        <f>('ODA total and ex non-transfer'!J86*1000000)/SUMIFS(pop_in_poverty!$D:$D,pop_in_poverty!$A:$A,'ODA per poor person'!$B86,pop_in_poverty!$B:$B,'ODA per poor person'!J$9)</f>
        <v>840.60502324081324</v>
      </c>
      <c r="K86" s="43">
        <f>('ODA total and ex non-transfer'!K86*1000000)/SUMIFS(pop_in_poverty!$D:$D,pop_in_poverty!$A:$A,'ODA per poor person'!$B86,pop_in_poverty!$B:$B,'ODA per poor person'!K$9)</f>
        <v>216.06211707435475</v>
      </c>
      <c r="L86" s="43">
        <f>('ODA total and ex non-transfer'!L86*1000000)/SUMIFS(pop_in_poverty!$D:$D,pop_in_poverty!$A:$A,'ODA per poor person'!$B86,pop_in_poverty!$B:$B,'ODA per poor person'!L$9)</f>
        <v>64.567328266392323</v>
      </c>
      <c r="M86" s="43">
        <f>('ODA total and ex non-transfer'!M86*1000000)/SUMIFS(pop_in_poverty!$D:$D,pop_in_poverty!$A:$A,'ODA per poor person'!$B86,pop_in_poverty!$B:$B,'ODA per poor person'!M$9)</f>
        <v>218.18837316265041</v>
      </c>
      <c r="N86" s="43">
        <f>('ODA total and ex non-transfer'!N86*1000000)/SUMIFS(pop_in_poverty!$D:$D,pop_in_poverty!$A:$A,'ODA per poor person'!$B86,pop_in_poverty!$B:$B,'ODA per poor person'!N$9)</f>
        <v>155.05686723316646</v>
      </c>
      <c r="O86" s="43">
        <f>('ODA total and ex non-transfer'!O86*1000000)/SUMIFS(pop_in_poverty!$D:$D,pop_in_poverty!$A:$A,'ODA per poor person'!$B86,pop_in_poverty!$B:$B,'ODA per poor person'!O$9)</f>
        <v>757.713199316074</v>
      </c>
      <c r="P86" s="43">
        <f>('ODA total and ex non-transfer'!P86*1000000)/SUMIFS(pop_in_poverty!$D:$D,pop_in_poverty!$A:$A,'ODA per poor person'!$B86,pop_in_poverty!$B:$B,'ODA per poor person'!P$9)</f>
        <v>179.88505936729865</v>
      </c>
      <c r="Q86" s="43">
        <f>('ODA total and ex non-transfer'!Q86*1000000)/SUMIFS(pop_in_poverty!$D:$D,pop_in_poverty!$A:$A,'ODA per poor person'!$B86,pop_in_poverty!$B:$B,'ODA per poor person'!Q$9)</f>
        <v>100.67397904891915</v>
      </c>
      <c r="R86" s="43">
        <f>('ODA total and ex non-transfer'!R86*1000000)/SUMIFS(pop_in_poverty!$D:$D,pop_in_poverty!$A:$A,'ODA per poor person'!$B86,pop_in_poverty!$B:$B,'ODA per poor person'!R$9)</f>
        <v>90.695357462091437</v>
      </c>
      <c r="S86" s="43">
        <f>('ODA total and ex non-transfer'!S86*1000000)/SUMIFS(pop_in_poverty!$D:$D,pop_in_poverty!$A:$A,'ODA per poor person'!$B86,pop_in_poverty!$B:$B,'ODA per poor person'!S$9)</f>
        <v>64.436201732752252</v>
      </c>
      <c r="T86" s="43">
        <f>('ODA total and ex non-transfer'!T86*1000000)/SUMIFS(pop_in_poverty!$D:$D,pop_in_poverty!$A:$A,'ODA per poor person'!$B86,pop_in_poverty!$B:$B,'ODA per poor person'!T$9)</f>
        <v>76.126036446808769</v>
      </c>
      <c r="U86" s="43">
        <f>('ODA total and ex non-transfer'!U86*1000000)/SUMIFS(pop_in_poverty!$D:$D,pop_in_poverty!$A:$A,'ODA per poor person'!$B86,pop_in_poverty!$B:$B,'ODA per poor person'!U$9)</f>
        <v>69.384676584604691</v>
      </c>
    </row>
    <row r="87" spans="1:21" hidden="1" x14ac:dyDescent="0.2">
      <c r="A87" s="22" t="s">
        <v>68</v>
      </c>
      <c r="B87" s="9" t="s">
        <v>396</v>
      </c>
      <c r="C87" s="10" t="s">
        <v>982</v>
      </c>
      <c r="D87" s="10"/>
      <c r="E87" s="3"/>
      <c r="F87" s="3"/>
      <c r="G87" s="43">
        <f>('ODA total and ex non-transfer'!G87*1000000)/SUMIFS(pop_in_poverty!$D:$D,pop_in_poverty!$A:$A,'ODA per poor person'!$B87,pop_in_poverty!$B:$B,'ODA per poor person'!G$9)</f>
        <v>56.657825186979217</v>
      </c>
      <c r="H87" s="43">
        <f>('ODA total and ex non-transfer'!H87*1000000)/SUMIFS(pop_in_poverty!$D:$D,pop_in_poverty!$A:$A,'ODA per poor person'!$B87,pop_in_poverty!$B:$B,'ODA per poor person'!H$9)</f>
        <v>48.769536211369427</v>
      </c>
      <c r="I87" s="43">
        <f>('ODA total and ex non-transfer'!I87*1000000)/SUMIFS(pop_in_poverty!$D:$D,pop_in_poverty!$A:$A,'ODA per poor person'!$B87,pop_in_poverty!$B:$B,'ODA per poor person'!I$9)</f>
        <v>58.261400506578475</v>
      </c>
      <c r="J87" s="43">
        <f>('ODA total and ex non-transfer'!J87*1000000)/SUMIFS(pop_in_poverty!$D:$D,pop_in_poverty!$A:$A,'ODA per poor person'!$B87,pop_in_poverty!$B:$B,'ODA per poor person'!J$9)</f>
        <v>840.60502324081324</v>
      </c>
      <c r="K87" s="43">
        <f>('ODA total and ex non-transfer'!K87*1000000)/SUMIFS(pop_in_poverty!$D:$D,pop_in_poverty!$A:$A,'ODA per poor person'!$B87,pop_in_poverty!$B:$B,'ODA per poor person'!K$9)</f>
        <v>66.709487249082883</v>
      </c>
      <c r="L87" s="43">
        <f>('ODA total and ex non-transfer'!L87*1000000)/SUMIFS(pop_in_poverty!$D:$D,pop_in_poverty!$A:$A,'ODA per poor person'!$B87,pop_in_poverty!$B:$B,'ODA per poor person'!L$9)</f>
        <v>49.172314232862888</v>
      </c>
      <c r="M87" s="43">
        <f>('ODA total and ex non-transfer'!M87*1000000)/SUMIFS(pop_in_poverty!$D:$D,pop_in_poverty!$A:$A,'ODA per poor person'!$B87,pop_in_poverty!$B:$B,'ODA per poor person'!M$9)</f>
        <v>57.099166222613931</v>
      </c>
      <c r="N87" s="43">
        <f>('ODA total and ex non-transfer'!N87*1000000)/SUMIFS(pop_in_poverty!$D:$D,pop_in_poverty!$A:$A,'ODA per poor person'!$B87,pop_in_poverty!$B:$B,'ODA per poor person'!N$9)</f>
        <v>39.581931518536607</v>
      </c>
      <c r="O87" s="43">
        <f>('ODA total and ex non-transfer'!O87*1000000)/SUMIFS(pop_in_poverty!$D:$D,pop_in_poverty!$A:$A,'ODA per poor person'!$B87,pop_in_poverty!$B:$B,'ODA per poor person'!O$9)</f>
        <v>74.771043931664977</v>
      </c>
      <c r="P87" s="43">
        <f>('ODA total and ex non-transfer'!P87*1000000)/SUMIFS(pop_in_poverty!$D:$D,pop_in_poverty!$A:$A,'ODA per poor person'!$B87,pop_in_poverty!$B:$B,'ODA per poor person'!P$9)</f>
        <v>91.581037134965854</v>
      </c>
      <c r="Q87" s="43">
        <f>('ODA total and ex non-transfer'!Q87*1000000)/SUMIFS(pop_in_poverty!$D:$D,pop_in_poverty!$A:$A,'ODA per poor person'!$B87,pop_in_poverty!$B:$B,'ODA per poor person'!Q$9)</f>
        <v>74.985496037693594</v>
      </c>
      <c r="R87" s="43">
        <f>('ODA total and ex non-transfer'!R87*1000000)/SUMIFS(pop_in_poverty!$D:$D,pop_in_poverty!$A:$A,'ODA per poor person'!$B87,pop_in_poverty!$B:$B,'ODA per poor person'!R$9)</f>
        <v>82.053676798626555</v>
      </c>
      <c r="S87" s="43">
        <f>('ODA total and ex non-transfer'!S87*1000000)/SUMIFS(pop_in_poverty!$D:$D,pop_in_poverty!$A:$A,'ODA per poor person'!$B87,pop_in_poverty!$B:$B,'ODA per poor person'!S$9)</f>
        <v>56.050097033373376</v>
      </c>
      <c r="T87" s="43">
        <f>('ODA total and ex non-transfer'!T87*1000000)/SUMIFS(pop_in_poverty!$D:$D,pop_in_poverty!$A:$A,'ODA per poor person'!$B87,pop_in_poverty!$B:$B,'ODA per poor person'!T$9)</f>
        <v>67.930297464340185</v>
      </c>
      <c r="U87" s="43">
        <f>('ODA total and ex non-transfer'!U87*1000000)/SUMIFS(pop_in_poverty!$D:$D,pop_in_poverty!$A:$A,'ODA per poor person'!$B87,pop_in_poverty!$B:$B,'ODA per poor person'!U$9)</f>
        <v>60.895116119521731</v>
      </c>
    </row>
    <row r="88" spans="1:21" hidden="1" x14ac:dyDescent="0.2">
      <c r="A88" s="21" t="s">
        <v>69</v>
      </c>
      <c r="B88" s="9" t="s">
        <v>420</v>
      </c>
      <c r="C88" s="9" t="s">
        <v>981</v>
      </c>
      <c r="D88" s="9"/>
      <c r="E88" s="2"/>
      <c r="F88" s="2"/>
      <c r="G88" s="43">
        <f>('ODA total and ex non-transfer'!G88*1000000)/SUMIFS(pop_in_poverty!$D:$D,pop_in_poverty!$A:$A,'ODA per poor person'!$B88,pop_in_poverty!$B:$B,'ODA per poor person'!G$9)</f>
        <v>371.16150144640858</v>
      </c>
      <c r="H88" s="43">
        <f>('ODA total and ex non-transfer'!H88*1000000)/SUMIFS(pop_in_poverty!$D:$D,pop_in_poverty!$A:$A,'ODA per poor person'!$B88,pop_in_poverty!$B:$B,'ODA per poor person'!H$9)</f>
        <v>110.62091843586252</v>
      </c>
      <c r="I88" s="43">
        <f>('ODA total and ex non-transfer'!I88*1000000)/SUMIFS(pop_in_poverty!$D:$D,pop_in_poverty!$A:$A,'ODA per poor person'!$B88,pop_in_poverty!$B:$B,'ODA per poor person'!I$9)</f>
        <v>75.010841064817967</v>
      </c>
      <c r="J88" s="43">
        <f>('ODA total and ex non-transfer'!J88*1000000)/SUMIFS(pop_in_poverty!$D:$D,pop_in_poverty!$A:$A,'ODA per poor person'!$B88,pop_in_poverty!$B:$B,'ODA per poor person'!J$9)</f>
        <v>52.129193639992813</v>
      </c>
      <c r="K88" s="43">
        <f>('ODA total and ex non-transfer'!K88*1000000)/SUMIFS(pop_in_poverty!$D:$D,pop_in_poverty!$A:$A,'ODA per poor person'!$B88,pop_in_poverty!$B:$B,'ODA per poor person'!K$9)</f>
        <v>65.602450501088029</v>
      </c>
      <c r="L88" s="43">
        <f>('ODA total and ex non-transfer'!L88*1000000)/SUMIFS(pop_in_poverty!$D:$D,pop_in_poverty!$A:$A,'ODA per poor person'!$B88,pop_in_poverty!$B:$B,'ODA per poor person'!L$9)</f>
        <v>50.909372999615769</v>
      </c>
      <c r="M88" s="43">
        <f>('ODA total and ex non-transfer'!M88*1000000)/SUMIFS(pop_in_poverty!$D:$D,pop_in_poverty!$A:$A,'ODA per poor person'!$B88,pop_in_poverty!$B:$B,'ODA per poor person'!M$9)</f>
        <v>129.06903734767525</v>
      </c>
      <c r="N88" s="43">
        <f>('ODA total and ex non-transfer'!N88*1000000)/SUMIFS(pop_in_poverty!$D:$D,pop_in_poverty!$A:$A,'ODA per poor person'!$B88,pop_in_poverty!$B:$B,'ODA per poor person'!N$9)</f>
        <v>376.35840996410462</v>
      </c>
      <c r="O88" s="43">
        <f>('ODA total and ex non-transfer'!O88*1000000)/SUMIFS(pop_in_poverty!$D:$D,pop_in_poverty!$A:$A,'ODA per poor person'!$B88,pop_in_poverty!$B:$B,'ODA per poor person'!O$9)</f>
        <v>136.74261138399228</v>
      </c>
      <c r="P88" s="43">
        <f>('ODA total and ex non-transfer'!P88*1000000)/SUMIFS(pop_in_poverty!$D:$D,pop_in_poverty!$A:$A,'ODA per poor person'!$B88,pop_in_poverty!$B:$B,'ODA per poor person'!P$9)</f>
        <v>177.2619568304311</v>
      </c>
      <c r="Q88" s="43">
        <f>('ODA total and ex non-transfer'!Q88*1000000)/SUMIFS(pop_in_poverty!$D:$D,pop_in_poverty!$A:$A,'ODA per poor person'!$B88,pop_in_poverty!$B:$B,'ODA per poor person'!Q$9)</f>
        <v>386.23060265968741</v>
      </c>
      <c r="R88" s="43">
        <f>('ODA total and ex non-transfer'!R88*1000000)/SUMIFS(pop_in_poverty!$D:$D,pop_in_poverty!$A:$A,'ODA per poor person'!$B88,pop_in_poverty!$B:$B,'ODA per poor person'!R$9)</f>
        <v>270.15066646701962</v>
      </c>
      <c r="S88" s="43">
        <f>('ODA total and ex non-transfer'!S88*1000000)/SUMIFS(pop_in_poverty!$D:$D,pop_in_poverty!$A:$A,'ODA per poor person'!$B88,pop_in_poverty!$B:$B,'ODA per poor person'!S$9)</f>
        <v>154.57774313499669</v>
      </c>
      <c r="T88" s="43">
        <f>('ODA total and ex non-transfer'!T88*1000000)/SUMIFS(pop_in_poverty!$D:$D,pop_in_poverty!$A:$A,'ODA per poor person'!$B88,pop_in_poverty!$B:$B,'ODA per poor person'!T$9)</f>
        <v>140.6066554838221</v>
      </c>
      <c r="U88" s="43">
        <f>('ODA total and ex non-transfer'!U88*1000000)/SUMIFS(pop_in_poverty!$D:$D,pop_in_poverty!$A:$A,'ODA per poor person'!$B88,pop_in_poverty!$B:$B,'ODA per poor person'!U$9)</f>
        <v>139.81777886915444</v>
      </c>
    </row>
    <row r="89" spans="1:21" hidden="1" x14ac:dyDescent="0.2">
      <c r="A89" s="22" t="s">
        <v>69</v>
      </c>
      <c r="B89" s="9" t="s">
        <v>420</v>
      </c>
      <c r="C89" s="10" t="s">
        <v>982</v>
      </c>
      <c r="D89" s="10"/>
      <c r="E89" s="3"/>
      <c r="F89" s="3"/>
      <c r="G89" s="43">
        <f>('ODA total and ex non-transfer'!G89*1000000)/SUMIFS(pop_in_poverty!$D:$D,pop_in_poverty!$A:$A,'ODA per poor person'!$B89,pop_in_poverty!$B:$B,'ODA per poor person'!G$9)</f>
        <v>371.16150144640858</v>
      </c>
      <c r="H89" s="43">
        <f>('ODA total and ex non-transfer'!H89*1000000)/SUMIFS(pop_in_poverty!$D:$D,pop_in_poverty!$A:$A,'ODA per poor person'!$B89,pop_in_poverty!$B:$B,'ODA per poor person'!H$9)</f>
        <v>110.62091843586252</v>
      </c>
      <c r="I89" s="43">
        <f>('ODA total and ex non-transfer'!I89*1000000)/SUMIFS(pop_in_poverty!$D:$D,pop_in_poverty!$A:$A,'ODA per poor person'!$B89,pop_in_poverty!$B:$B,'ODA per poor person'!I$9)</f>
        <v>75.010841064817967</v>
      </c>
      <c r="J89" s="43">
        <f>('ODA total and ex non-transfer'!J89*1000000)/SUMIFS(pop_in_poverty!$D:$D,pop_in_poverty!$A:$A,'ODA per poor person'!$B89,pop_in_poverty!$B:$B,'ODA per poor person'!J$9)</f>
        <v>52.129193639992813</v>
      </c>
      <c r="K89" s="43">
        <f>('ODA total and ex non-transfer'!K89*1000000)/SUMIFS(pop_in_poverty!$D:$D,pop_in_poverty!$A:$A,'ODA per poor person'!$B89,pop_in_poverty!$B:$B,'ODA per poor person'!K$9)</f>
        <v>48.211956528701265</v>
      </c>
      <c r="L89" s="43">
        <f>('ODA total and ex non-transfer'!L89*1000000)/SUMIFS(pop_in_poverty!$D:$D,pop_in_poverty!$A:$A,'ODA per poor person'!$B89,pop_in_poverty!$B:$B,'ODA per poor person'!L$9)</f>
        <v>39.35063757906088</v>
      </c>
      <c r="M89" s="43">
        <f>('ODA total and ex non-transfer'!M89*1000000)/SUMIFS(pop_in_poverty!$D:$D,pop_in_poverty!$A:$A,'ODA per poor person'!$B89,pop_in_poverty!$B:$B,'ODA per poor person'!M$9)</f>
        <v>120.71008656811175</v>
      </c>
      <c r="N89" s="43">
        <f>('ODA total and ex non-transfer'!N89*1000000)/SUMIFS(pop_in_poverty!$D:$D,pop_in_poverty!$A:$A,'ODA per poor person'!$B89,pop_in_poverty!$B:$B,'ODA per poor person'!N$9)</f>
        <v>133.54853904471869</v>
      </c>
      <c r="O89" s="43">
        <f>('ODA total and ex non-transfer'!O89*1000000)/SUMIFS(pop_in_poverty!$D:$D,pop_in_poverty!$A:$A,'ODA per poor person'!$B89,pop_in_poverty!$B:$B,'ODA per poor person'!O$9)</f>
        <v>95.554605985377009</v>
      </c>
      <c r="P89" s="43">
        <f>('ODA total and ex non-transfer'!P89*1000000)/SUMIFS(pop_in_poverty!$D:$D,pop_in_poverty!$A:$A,'ODA per poor person'!$B89,pop_in_poverty!$B:$B,'ODA per poor person'!P$9)</f>
        <v>165.32868902624998</v>
      </c>
      <c r="Q89" s="43">
        <f>('ODA total and ex non-transfer'!Q89*1000000)/SUMIFS(pop_in_poverty!$D:$D,pop_in_poverty!$A:$A,'ODA per poor person'!$B89,pop_in_poverty!$B:$B,'ODA per poor person'!Q$9)</f>
        <v>100.69527295983308</v>
      </c>
      <c r="R89" s="43">
        <f>('ODA total and ex non-transfer'!R89*1000000)/SUMIFS(pop_in_poverty!$D:$D,pop_in_poverty!$A:$A,'ODA per poor person'!$B89,pop_in_poverty!$B:$B,'ODA per poor person'!R$9)</f>
        <v>117.71799899920948</v>
      </c>
      <c r="S89" s="43">
        <f>('ODA total and ex non-transfer'!S89*1000000)/SUMIFS(pop_in_poverty!$D:$D,pop_in_poverty!$A:$A,'ODA per poor person'!$B89,pop_in_poverty!$B:$B,'ODA per poor person'!S$9)</f>
        <v>151.54381696668347</v>
      </c>
      <c r="T89" s="43">
        <f>('ODA total and ex non-transfer'!T89*1000000)/SUMIFS(pop_in_poverty!$D:$D,pop_in_poverty!$A:$A,'ODA per poor person'!$B89,pop_in_poverty!$B:$B,'ODA per poor person'!T$9)</f>
        <v>137.24259484440842</v>
      </c>
      <c r="U89" s="43">
        <f>('ODA total and ex non-transfer'!U89*1000000)/SUMIFS(pop_in_poverty!$D:$D,pop_in_poverty!$A:$A,'ODA per poor person'!$B89,pop_in_poverty!$B:$B,'ODA per poor person'!U$9)</f>
        <v>136.30742322386089</v>
      </c>
    </row>
    <row r="90" spans="1:21" hidden="1" x14ac:dyDescent="0.2">
      <c r="A90" s="21" t="s">
        <v>70</v>
      </c>
      <c r="B90" s="9" t="s">
        <v>404</v>
      </c>
      <c r="C90" s="9" t="s">
        <v>981</v>
      </c>
      <c r="D90" s="9"/>
      <c r="E90" s="2"/>
      <c r="F90" s="2"/>
      <c r="G90" s="43">
        <f>('ODA total and ex non-transfer'!G90*1000000)/SUMIFS(pop_in_poverty!$D:$D,pop_in_poverty!$A:$A,'ODA per poor person'!$B90,pop_in_poverty!$B:$B,'ODA per poor person'!G$9)</f>
        <v>41.098171283751505</v>
      </c>
      <c r="H90" s="43">
        <f>('ODA total and ex non-transfer'!H90*1000000)/SUMIFS(pop_in_poverty!$D:$D,pop_in_poverty!$A:$A,'ODA per poor person'!$B90,pop_in_poverty!$B:$B,'ODA per poor person'!H$9)</f>
        <v>134.65412093835235</v>
      </c>
      <c r="I90" s="43">
        <f>('ODA total and ex non-transfer'!I90*1000000)/SUMIFS(pop_in_poverty!$D:$D,pop_in_poverty!$A:$A,'ODA per poor person'!$B90,pop_in_poverty!$B:$B,'ODA per poor person'!I$9)</f>
        <v>40.44970383026326</v>
      </c>
      <c r="J90" s="43">
        <f>('ODA total and ex non-transfer'!J90*1000000)/SUMIFS(pop_in_poverty!$D:$D,pop_in_poverty!$A:$A,'ODA per poor person'!$B90,pop_in_poverty!$B:$B,'ODA per poor person'!J$9)</f>
        <v>41.405532342699026</v>
      </c>
      <c r="K90" s="43">
        <f>('ODA total and ex non-transfer'!K90*1000000)/SUMIFS(pop_in_poverty!$D:$D,pop_in_poverty!$A:$A,'ODA per poor person'!$B90,pop_in_poverty!$B:$B,'ODA per poor person'!K$9)</f>
        <v>45.932783839045207</v>
      </c>
      <c r="L90" s="43">
        <f>('ODA total and ex non-transfer'!L90*1000000)/SUMIFS(pop_in_poverty!$D:$D,pop_in_poverty!$A:$A,'ODA per poor person'!$B90,pop_in_poverty!$B:$B,'ODA per poor person'!L$9)</f>
        <v>25.088406792664678</v>
      </c>
      <c r="M90" s="43">
        <f>('ODA total and ex non-transfer'!M90*1000000)/SUMIFS(pop_in_poverty!$D:$D,pop_in_poverty!$A:$A,'ODA per poor person'!$B90,pop_in_poverty!$B:$B,'ODA per poor person'!M$9)</f>
        <v>31.753218838864147</v>
      </c>
      <c r="N90" s="43">
        <f>('ODA total and ex non-transfer'!N90*1000000)/SUMIFS(pop_in_poverty!$D:$D,pop_in_poverty!$A:$A,'ODA per poor person'!$B90,pop_in_poverty!$B:$B,'ODA per poor person'!N$9)</f>
        <v>43.492158103116438</v>
      </c>
      <c r="O90" s="43">
        <f>('ODA total and ex non-transfer'!O90*1000000)/SUMIFS(pop_in_poverty!$D:$D,pop_in_poverty!$A:$A,'ODA per poor person'!$B90,pop_in_poverty!$B:$B,'ODA per poor person'!O$9)</f>
        <v>71.120050291243956</v>
      </c>
      <c r="P90" s="43">
        <f>('ODA total and ex non-transfer'!P90*1000000)/SUMIFS(pop_in_poverty!$D:$D,pop_in_poverty!$A:$A,'ODA per poor person'!$B90,pop_in_poverty!$B:$B,'ODA per poor person'!P$9)</f>
        <v>120.41604382827353</v>
      </c>
      <c r="Q90" s="43">
        <f>('ODA total and ex non-transfer'!Q90*1000000)/SUMIFS(pop_in_poverty!$D:$D,pop_in_poverty!$A:$A,'ODA per poor person'!$B90,pop_in_poverty!$B:$B,'ODA per poor person'!Q$9)</f>
        <v>47.529682444366316</v>
      </c>
      <c r="R90" s="43">
        <f>('ODA total and ex non-transfer'!R90*1000000)/SUMIFS(pop_in_poverty!$D:$D,pop_in_poverty!$A:$A,'ODA per poor person'!$B90,pop_in_poverty!$B:$B,'ODA per poor person'!R$9)</f>
        <v>43.520371663649534</v>
      </c>
      <c r="S90" s="43">
        <f>('ODA total and ex non-transfer'!S90*1000000)/SUMIFS(pop_in_poverty!$D:$D,pop_in_poverty!$A:$A,'ODA per poor person'!$B90,pop_in_poverty!$B:$B,'ODA per poor person'!S$9)</f>
        <v>41.272923860305262</v>
      </c>
      <c r="T90" s="43">
        <f>('ODA total and ex non-transfer'!T90*1000000)/SUMIFS(pop_in_poverty!$D:$D,pop_in_poverty!$A:$A,'ODA per poor person'!$B90,pop_in_poverty!$B:$B,'ODA per poor person'!T$9)</f>
        <v>49.937981784450365</v>
      </c>
      <c r="U90" s="43">
        <f>('ODA total and ex non-transfer'!U90*1000000)/SUMIFS(pop_in_poverty!$D:$D,pop_in_poverty!$A:$A,'ODA per poor person'!$B90,pop_in_poverty!$B:$B,'ODA per poor person'!U$9)</f>
        <v>41.484208285270356</v>
      </c>
    </row>
    <row r="91" spans="1:21" hidden="1" x14ac:dyDescent="0.2">
      <c r="A91" s="22" t="s">
        <v>70</v>
      </c>
      <c r="B91" s="9" t="s">
        <v>404</v>
      </c>
      <c r="C91" s="10" t="s">
        <v>982</v>
      </c>
      <c r="D91" s="10"/>
      <c r="E91" s="3"/>
      <c r="F91" s="3"/>
      <c r="G91" s="43">
        <f>('ODA total and ex non-transfer'!G91*1000000)/SUMIFS(pop_in_poverty!$D:$D,pop_in_poverty!$A:$A,'ODA per poor person'!$B91,pop_in_poverty!$B:$B,'ODA per poor person'!G$9)</f>
        <v>41.098171283751505</v>
      </c>
      <c r="H91" s="43">
        <f>('ODA total and ex non-transfer'!H91*1000000)/SUMIFS(pop_in_poverty!$D:$D,pop_in_poverty!$A:$A,'ODA per poor person'!$B91,pop_in_poverty!$B:$B,'ODA per poor person'!H$9)</f>
        <v>134.22102514129517</v>
      </c>
      <c r="I91" s="43">
        <f>('ODA total and ex non-transfer'!I91*1000000)/SUMIFS(pop_in_poverty!$D:$D,pop_in_poverty!$A:$A,'ODA per poor person'!$B91,pop_in_poverty!$B:$B,'ODA per poor person'!I$9)</f>
        <v>37.548180731854316</v>
      </c>
      <c r="J91" s="43">
        <f>('ODA total and ex non-transfer'!J91*1000000)/SUMIFS(pop_in_poverty!$D:$D,pop_in_poverty!$A:$A,'ODA per poor person'!$B91,pop_in_poverty!$B:$B,'ODA per poor person'!J$9)</f>
        <v>38.338273151319321</v>
      </c>
      <c r="K91" s="43">
        <f>('ODA total and ex non-transfer'!K91*1000000)/SUMIFS(pop_in_poverty!$D:$D,pop_in_poverty!$A:$A,'ODA per poor person'!$B91,pop_in_poverty!$B:$B,'ODA per poor person'!K$9)</f>
        <v>23.240534578954428</v>
      </c>
      <c r="L91" s="43">
        <f>('ODA total and ex non-transfer'!L91*1000000)/SUMIFS(pop_in_poverty!$D:$D,pop_in_poverty!$A:$A,'ODA per poor person'!$B91,pop_in_poverty!$B:$B,'ODA per poor person'!L$9)</f>
        <v>20.353078759769922</v>
      </c>
      <c r="M91" s="43">
        <f>('ODA total and ex non-transfer'!M91*1000000)/SUMIFS(pop_in_poverty!$D:$D,pop_in_poverty!$A:$A,'ODA per poor person'!$B91,pop_in_poverty!$B:$B,'ODA per poor person'!M$9)</f>
        <v>29.302589055774696</v>
      </c>
      <c r="N91" s="43">
        <f>('ODA total and ex non-transfer'!N91*1000000)/SUMIFS(pop_in_poverty!$D:$D,pop_in_poverty!$A:$A,'ODA per poor person'!$B91,pop_in_poverty!$B:$B,'ODA per poor person'!N$9)</f>
        <v>40.228387590457345</v>
      </c>
      <c r="O91" s="43">
        <f>('ODA total and ex non-transfer'!O91*1000000)/SUMIFS(pop_in_poverty!$D:$D,pop_in_poverty!$A:$A,'ODA per poor person'!$B91,pop_in_poverty!$B:$B,'ODA per poor person'!O$9)</f>
        <v>35.516235865381702</v>
      </c>
      <c r="P91" s="43">
        <f>('ODA total and ex non-transfer'!P91*1000000)/SUMIFS(pop_in_poverty!$D:$D,pop_in_poverty!$A:$A,'ODA per poor person'!$B91,pop_in_poverty!$B:$B,'ODA per poor person'!P$9)</f>
        <v>37.237664082863503</v>
      </c>
      <c r="Q91" s="43">
        <f>('ODA total and ex non-transfer'!Q91*1000000)/SUMIFS(pop_in_poverty!$D:$D,pop_in_poverty!$A:$A,'ODA per poor person'!$B91,pop_in_poverty!$B:$B,'ODA per poor person'!Q$9)</f>
        <v>36.539294932219867</v>
      </c>
      <c r="R91" s="43">
        <f>('ODA total and ex non-transfer'!R91*1000000)/SUMIFS(pop_in_poverty!$D:$D,pop_in_poverty!$A:$A,'ODA per poor person'!$B91,pop_in_poverty!$B:$B,'ODA per poor person'!R$9)</f>
        <v>41.029185047348136</v>
      </c>
      <c r="S91" s="43">
        <f>('ODA total and ex non-transfer'!S91*1000000)/SUMIFS(pop_in_poverty!$D:$D,pop_in_poverty!$A:$A,'ODA per poor person'!$B91,pop_in_poverty!$B:$B,'ODA per poor person'!S$9)</f>
        <v>38.59005640576796</v>
      </c>
      <c r="T91" s="43">
        <f>('ODA total and ex non-transfer'!T91*1000000)/SUMIFS(pop_in_poverty!$D:$D,pop_in_poverty!$A:$A,'ODA per poor person'!$B91,pop_in_poverty!$B:$B,'ODA per poor person'!T$9)</f>
        <v>47.613554812330364</v>
      </c>
      <c r="U91" s="43">
        <f>('ODA total and ex non-transfer'!U91*1000000)/SUMIFS(pop_in_poverty!$D:$D,pop_in_poverty!$A:$A,'ODA per poor person'!$B91,pop_in_poverty!$B:$B,'ODA per poor person'!U$9)</f>
        <v>38.533489913224301</v>
      </c>
    </row>
    <row r="92" spans="1:21" hidden="1" x14ac:dyDescent="0.2">
      <c r="A92" s="21" t="s">
        <v>71</v>
      </c>
      <c r="B92" s="9" t="s">
        <v>442</v>
      </c>
      <c r="C92" s="9" t="s">
        <v>981</v>
      </c>
      <c r="D92" s="9"/>
      <c r="E92" s="2"/>
      <c r="F92" s="2"/>
      <c r="G92" s="43">
        <f>('ODA total and ex non-transfer'!G92*1000000)/SUMIFS(pop_in_poverty!$D:$D,pop_in_poverty!$A:$A,'ODA per poor person'!$B92,pop_in_poverty!$B:$B,'ODA per poor person'!G$9)</f>
        <v>564.19965742356669</v>
      </c>
      <c r="H92" s="43">
        <f>('ODA total and ex non-transfer'!H92*1000000)/SUMIFS(pop_in_poverty!$D:$D,pop_in_poverty!$A:$A,'ODA per poor person'!$B92,pop_in_poverty!$B:$B,'ODA per poor person'!H$9)</f>
        <v>541.24688560369384</v>
      </c>
      <c r="I92" s="43">
        <f>('ODA total and ex non-transfer'!I92*1000000)/SUMIFS(pop_in_poverty!$D:$D,pop_in_poverty!$A:$A,'ODA per poor person'!$B92,pop_in_poverty!$B:$B,'ODA per poor person'!I$9)</f>
        <v>429.93135630447875</v>
      </c>
      <c r="J92" s="43">
        <f>('ODA total and ex non-transfer'!J92*1000000)/SUMIFS(pop_in_poverty!$D:$D,pop_in_poverty!$A:$A,'ODA per poor person'!$B92,pop_in_poverty!$B:$B,'ODA per poor person'!J$9)</f>
        <v>437.04691509753201</v>
      </c>
      <c r="K92" s="43">
        <f>('ODA total and ex non-transfer'!K92*1000000)/SUMIFS(pop_in_poverty!$D:$D,pop_in_poverty!$A:$A,'ODA per poor person'!$B92,pop_in_poverty!$B:$B,'ODA per poor person'!K$9)</f>
        <v>478.89736555613382</v>
      </c>
      <c r="L92" s="43">
        <f>('ODA total and ex non-transfer'!L92*1000000)/SUMIFS(pop_in_poverty!$D:$D,pop_in_poverty!$A:$A,'ODA per poor person'!$B92,pop_in_poverty!$B:$B,'ODA per poor person'!L$9)</f>
        <v>640.41973925753132</v>
      </c>
      <c r="M92" s="43">
        <f>('ODA total and ex non-transfer'!M92*1000000)/SUMIFS(pop_in_poverty!$D:$D,pop_in_poverty!$A:$A,'ODA per poor person'!$B92,pop_in_poverty!$B:$B,'ODA per poor person'!M$9)</f>
        <v>712.63358137096634</v>
      </c>
      <c r="N92" s="43">
        <f>('ODA total and ex non-transfer'!N92*1000000)/SUMIFS(pop_in_poverty!$D:$D,pop_in_poverty!$A:$A,'ODA per poor person'!$B92,pop_in_poverty!$B:$B,'ODA per poor person'!N$9)</f>
        <v>927.01833823308812</v>
      </c>
      <c r="O92" s="43">
        <f>('ODA total and ex non-transfer'!O92*1000000)/SUMIFS(pop_in_poverty!$D:$D,pop_in_poverty!$A:$A,'ODA per poor person'!$B92,pop_in_poverty!$B:$B,'ODA per poor person'!O$9)</f>
        <v>801.98197084173171</v>
      </c>
      <c r="P92" s="43">
        <f>('ODA total and ex non-transfer'!P92*1000000)/SUMIFS(pop_in_poverty!$D:$D,pop_in_poverty!$A:$A,'ODA per poor person'!$B92,pop_in_poverty!$B:$B,'ODA per poor person'!P$9)</f>
        <v>843.61969277863625</v>
      </c>
      <c r="Q92" s="43">
        <f>('ODA total and ex non-transfer'!Q92*1000000)/SUMIFS(pop_in_poverty!$D:$D,pop_in_poverty!$A:$A,'ODA per poor person'!$B92,pop_in_poverty!$B:$B,'ODA per poor person'!Q$9)</f>
        <v>914.83100169489512</v>
      </c>
      <c r="R92" s="43">
        <f>('ODA total and ex non-transfer'!R92*1000000)/SUMIFS(pop_in_poverty!$D:$D,pop_in_poverty!$A:$A,'ODA per poor person'!$B92,pop_in_poverty!$B:$B,'ODA per poor person'!R$9)</f>
        <v>708.74408169870787</v>
      </c>
      <c r="S92" s="43">
        <f>('ODA total and ex non-transfer'!S92*1000000)/SUMIFS(pop_in_poverty!$D:$D,pop_in_poverty!$A:$A,'ODA per poor person'!$B92,pop_in_poverty!$B:$B,'ODA per poor person'!S$9)</f>
        <v>802.60916416514215</v>
      </c>
      <c r="T92" s="43">
        <f>('ODA total and ex non-transfer'!T92*1000000)/SUMIFS(pop_in_poverty!$D:$D,pop_in_poverty!$A:$A,'ODA per poor person'!$B92,pop_in_poverty!$B:$B,'ODA per poor person'!T$9)</f>
        <v>965.36611564049883</v>
      </c>
      <c r="U92" s="43">
        <f>('ODA total and ex non-transfer'!U92*1000000)/SUMIFS(pop_in_poverty!$D:$D,pop_in_poverty!$A:$A,'ODA per poor person'!$B92,pop_in_poverty!$B:$B,'ODA per poor person'!U$9)</f>
        <v>1007.2521221020306</v>
      </c>
    </row>
    <row r="93" spans="1:21" hidden="1" x14ac:dyDescent="0.2">
      <c r="A93" s="22" t="s">
        <v>71</v>
      </c>
      <c r="B93" s="9" t="s">
        <v>442</v>
      </c>
      <c r="C93" s="10" t="s">
        <v>982</v>
      </c>
      <c r="D93" s="10"/>
      <c r="E93" s="3"/>
      <c r="F93" s="3"/>
      <c r="G93" s="43">
        <f>('ODA total and ex non-transfer'!G93*1000000)/SUMIFS(pop_in_poverty!$D:$D,pop_in_poverty!$A:$A,'ODA per poor person'!$B93,pop_in_poverty!$B:$B,'ODA per poor person'!G$9)</f>
        <v>564.19965742356669</v>
      </c>
      <c r="H93" s="43">
        <f>('ODA total and ex non-transfer'!H93*1000000)/SUMIFS(pop_in_poverty!$D:$D,pop_in_poverty!$A:$A,'ODA per poor person'!$B93,pop_in_poverty!$B:$B,'ODA per poor person'!H$9)</f>
        <v>541.24688560369384</v>
      </c>
      <c r="I93" s="43">
        <f>('ODA total and ex non-transfer'!I93*1000000)/SUMIFS(pop_in_poverty!$D:$D,pop_in_poverty!$A:$A,'ODA per poor person'!$B93,pop_in_poverty!$B:$B,'ODA per poor person'!I$9)</f>
        <v>429.93135630447875</v>
      </c>
      <c r="J93" s="43">
        <f>('ODA total and ex non-transfer'!J93*1000000)/SUMIFS(pop_in_poverty!$D:$D,pop_in_poverty!$A:$A,'ODA per poor person'!$B93,pop_in_poverty!$B:$B,'ODA per poor person'!J$9)</f>
        <v>437.04691509753201</v>
      </c>
      <c r="K93" s="43">
        <f>('ODA total and ex non-transfer'!K93*1000000)/SUMIFS(pop_in_poverty!$D:$D,pop_in_poverty!$A:$A,'ODA per poor person'!$B93,pop_in_poverty!$B:$B,'ODA per poor person'!K$9)</f>
        <v>352.68187677505756</v>
      </c>
      <c r="L93" s="43">
        <f>('ODA total and ex non-transfer'!L93*1000000)/SUMIFS(pop_in_poverty!$D:$D,pop_in_poverty!$A:$A,'ODA per poor person'!$B93,pop_in_poverty!$B:$B,'ODA per poor person'!L$9)</f>
        <v>580.03984203279617</v>
      </c>
      <c r="M93" s="43">
        <f>('ODA total and ex non-transfer'!M93*1000000)/SUMIFS(pop_in_poverty!$D:$D,pop_in_poverty!$A:$A,'ODA per poor person'!$B93,pop_in_poverty!$B:$B,'ODA per poor person'!M$9)</f>
        <v>674.20018996904423</v>
      </c>
      <c r="N93" s="43">
        <f>('ODA total and ex non-transfer'!N93*1000000)/SUMIFS(pop_in_poverty!$D:$D,pop_in_poverty!$A:$A,'ODA per poor person'!$B93,pop_in_poverty!$B:$B,'ODA per poor person'!N$9)</f>
        <v>844.10912287340341</v>
      </c>
      <c r="O93" s="43">
        <f>('ODA total and ex non-transfer'!O93*1000000)/SUMIFS(pop_in_poverty!$D:$D,pop_in_poverty!$A:$A,'ODA per poor person'!$B93,pop_in_poverty!$B:$B,'ODA per poor person'!O$9)</f>
        <v>762.01629035372503</v>
      </c>
      <c r="P93" s="43">
        <f>('ODA total and ex non-transfer'!P93*1000000)/SUMIFS(pop_in_poverty!$D:$D,pop_in_poverty!$A:$A,'ODA per poor person'!$B93,pop_in_poverty!$B:$B,'ODA per poor person'!P$9)</f>
        <v>811.854720702951</v>
      </c>
      <c r="Q93" s="43">
        <f>('ODA total and ex non-transfer'!Q93*1000000)/SUMIFS(pop_in_poverty!$D:$D,pop_in_poverty!$A:$A,'ODA per poor person'!$B93,pop_in_poverty!$B:$B,'ODA per poor person'!Q$9)</f>
        <v>878.6447748508532</v>
      </c>
      <c r="R93" s="43">
        <f>('ODA total and ex non-transfer'!R93*1000000)/SUMIFS(pop_in_poverty!$D:$D,pop_in_poverty!$A:$A,'ODA per poor person'!$B93,pop_in_poverty!$B:$B,'ODA per poor person'!R$9)</f>
        <v>678.37971268485137</v>
      </c>
      <c r="S93" s="43">
        <f>('ODA total and ex non-transfer'!S93*1000000)/SUMIFS(pop_in_poverty!$D:$D,pop_in_poverty!$A:$A,'ODA per poor person'!$B93,pop_in_poverty!$B:$B,'ODA per poor person'!S$9)</f>
        <v>771.36846223832686</v>
      </c>
      <c r="T93" s="43">
        <f>('ODA total and ex non-transfer'!T93*1000000)/SUMIFS(pop_in_poverty!$D:$D,pop_in_poverty!$A:$A,'ODA per poor person'!$B93,pop_in_poverty!$B:$B,'ODA per poor person'!T$9)</f>
        <v>937.40188793564528</v>
      </c>
      <c r="U93" s="43">
        <f>('ODA total and ex non-transfer'!U93*1000000)/SUMIFS(pop_in_poverty!$D:$D,pop_in_poverty!$A:$A,'ODA per poor person'!$B93,pop_in_poverty!$B:$B,'ODA per poor person'!U$9)</f>
        <v>980.77730312952065</v>
      </c>
    </row>
    <row r="94" spans="1:21" hidden="1" x14ac:dyDescent="0.2">
      <c r="A94" s="21" t="s">
        <v>72</v>
      </c>
      <c r="B94" s="9" t="s">
        <v>456</v>
      </c>
      <c r="C94" s="9" t="s">
        <v>981</v>
      </c>
      <c r="D94" s="9"/>
      <c r="E94" s="2"/>
      <c r="F94" s="2"/>
      <c r="G94" s="43" t="e">
        <f>('ODA total and ex non-transfer'!G94*1000000)/SUMIFS(pop_in_poverty!$D:$D,pop_in_poverty!$A:$A,'ODA per poor person'!$B94,pop_in_poverty!$B:$B,'ODA per poor person'!G$9)</f>
        <v>#DIV/0!</v>
      </c>
      <c r="H94" s="43" t="e">
        <f>('ODA total and ex non-transfer'!H94*1000000)/SUMIFS(pop_in_poverty!$D:$D,pop_in_poverty!$A:$A,'ODA per poor person'!$B94,pop_in_poverty!$B:$B,'ODA per poor person'!H$9)</f>
        <v>#DIV/0!</v>
      </c>
      <c r="I94" s="43" t="e">
        <f>('ODA total and ex non-transfer'!I94*1000000)/SUMIFS(pop_in_poverty!$D:$D,pop_in_poverty!$A:$A,'ODA per poor person'!$B94,pop_in_poverty!$B:$B,'ODA per poor person'!I$9)</f>
        <v>#DIV/0!</v>
      </c>
      <c r="J94" s="43" t="e">
        <f>('ODA total and ex non-transfer'!J94*1000000)/SUMIFS(pop_in_poverty!$D:$D,pop_in_poverty!$A:$A,'ODA per poor person'!$B94,pop_in_poverty!$B:$B,'ODA per poor person'!J$9)</f>
        <v>#DIV/0!</v>
      </c>
      <c r="K94" s="43" t="e">
        <f>('ODA total and ex non-transfer'!K94*1000000)/SUMIFS(pop_in_poverty!$D:$D,pop_in_poverty!$A:$A,'ODA per poor person'!$B94,pop_in_poverty!$B:$B,'ODA per poor person'!K$9)</f>
        <v>#DIV/0!</v>
      </c>
      <c r="L94" s="43" t="e">
        <f>('ODA total and ex non-transfer'!L94*1000000)/SUMIFS(pop_in_poverty!$D:$D,pop_in_poverty!$A:$A,'ODA per poor person'!$B94,pop_in_poverty!$B:$B,'ODA per poor person'!L$9)</f>
        <v>#DIV/0!</v>
      </c>
      <c r="M94" s="43" t="e">
        <f>('ODA total and ex non-transfer'!M94*1000000)/SUMIFS(pop_in_poverty!$D:$D,pop_in_poverty!$A:$A,'ODA per poor person'!$B94,pop_in_poverty!$B:$B,'ODA per poor person'!M$9)</f>
        <v>#DIV/0!</v>
      </c>
      <c r="N94" s="43" t="e">
        <f>('ODA total and ex non-transfer'!N94*1000000)/SUMIFS(pop_in_poverty!$D:$D,pop_in_poverty!$A:$A,'ODA per poor person'!$B94,pop_in_poverty!$B:$B,'ODA per poor person'!N$9)</f>
        <v>#DIV/0!</v>
      </c>
      <c r="O94" s="43" t="e">
        <f>('ODA total and ex non-transfer'!O94*1000000)/SUMIFS(pop_in_poverty!$D:$D,pop_in_poverty!$A:$A,'ODA per poor person'!$B94,pop_in_poverty!$B:$B,'ODA per poor person'!O$9)</f>
        <v>#DIV/0!</v>
      </c>
      <c r="P94" s="43" t="e">
        <f>('ODA total and ex non-transfer'!P94*1000000)/SUMIFS(pop_in_poverty!$D:$D,pop_in_poverty!$A:$A,'ODA per poor person'!$B94,pop_in_poverty!$B:$B,'ODA per poor person'!P$9)</f>
        <v>#DIV/0!</v>
      </c>
      <c r="Q94" s="43" t="e">
        <f>('ODA total and ex non-transfer'!Q94*1000000)/SUMIFS(pop_in_poverty!$D:$D,pop_in_poverty!$A:$A,'ODA per poor person'!$B94,pop_in_poverty!$B:$B,'ODA per poor person'!Q$9)</f>
        <v>#DIV/0!</v>
      </c>
      <c r="R94" s="43" t="e">
        <f>('ODA total and ex non-transfer'!R94*1000000)/SUMIFS(pop_in_poverty!$D:$D,pop_in_poverty!$A:$A,'ODA per poor person'!$B94,pop_in_poverty!$B:$B,'ODA per poor person'!R$9)</f>
        <v>#DIV/0!</v>
      </c>
      <c r="S94" s="43" t="e">
        <f>('ODA total and ex non-transfer'!S94*1000000)/SUMIFS(pop_in_poverty!$D:$D,pop_in_poverty!$A:$A,'ODA per poor person'!$B94,pop_in_poverty!$B:$B,'ODA per poor person'!S$9)</f>
        <v>#DIV/0!</v>
      </c>
      <c r="T94" s="43" t="e">
        <f>('ODA total and ex non-transfer'!T94*1000000)/SUMIFS(pop_in_poverty!$D:$D,pop_in_poverty!$A:$A,'ODA per poor person'!$B94,pop_in_poverty!$B:$B,'ODA per poor person'!T$9)</f>
        <v>#DIV/0!</v>
      </c>
      <c r="U94" s="43" t="e">
        <f>('ODA total and ex non-transfer'!U94*1000000)/SUMIFS(pop_in_poverty!$D:$D,pop_in_poverty!$A:$A,'ODA per poor person'!$B94,pop_in_poverty!$B:$B,'ODA per poor person'!U$9)</f>
        <v>#DIV/0!</v>
      </c>
    </row>
    <row r="95" spans="1:21" hidden="1" x14ac:dyDescent="0.2">
      <c r="A95" s="22" t="s">
        <v>72</v>
      </c>
      <c r="B95" s="9" t="s">
        <v>456</v>
      </c>
      <c r="C95" s="10" t="s">
        <v>982</v>
      </c>
      <c r="D95" s="10"/>
      <c r="E95" s="3"/>
      <c r="F95" s="3"/>
      <c r="G95" s="43" t="e">
        <f>('ODA total and ex non-transfer'!G95*1000000)/SUMIFS(pop_in_poverty!$D:$D,pop_in_poverty!$A:$A,'ODA per poor person'!$B95,pop_in_poverty!$B:$B,'ODA per poor person'!G$9)</f>
        <v>#DIV/0!</v>
      </c>
      <c r="H95" s="43" t="e">
        <f>('ODA total and ex non-transfer'!H95*1000000)/SUMIFS(pop_in_poverty!$D:$D,pop_in_poverty!$A:$A,'ODA per poor person'!$B95,pop_in_poverty!$B:$B,'ODA per poor person'!H$9)</f>
        <v>#DIV/0!</v>
      </c>
      <c r="I95" s="43" t="e">
        <f>('ODA total and ex non-transfer'!I95*1000000)/SUMIFS(pop_in_poverty!$D:$D,pop_in_poverty!$A:$A,'ODA per poor person'!$B95,pop_in_poverty!$B:$B,'ODA per poor person'!I$9)</f>
        <v>#DIV/0!</v>
      </c>
      <c r="J95" s="43" t="e">
        <f>('ODA total and ex non-transfer'!J95*1000000)/SUMIFS(pop_in_poverty!$D:$D,pop_in_poverty!$A:$A,'ODA per poor person'!$B95,pop_in_poverty!$B:$B,'ODA per poor person'!J$9)</f>
        <v>#DIV/0!</v>
      </c>
      <c r="K95" s="43" t="e">
        <f>('ODA total and ex non-transfer'!K95*1000000)/SUMIFS(pop_in_poverty!$D:$D,pop_in_poverty!$A:$A,'ODA per poor person'!$B95,pop_in_poverty!$B:$B,'ODA per poor person'!K$9)</f>
        <v>#DIV/0!</v>
      </c>
      <c r="L95" s="43" t="e">
        <f>('ODA total and ex non-transfer'!L95*1000000)/SUMIFS(pop_in_poverty!$D:$D,pop_in_poverty!$A:$A,'ODA per poor person'!$B95,pop_in_poverty!$B:$B,'ODA per poor person'!L$9)</f>
        <v>#DIV/0!</v>
      </c>
      <c r="M95" s="43" t="e">
        <f>('ODA total and ex non-transfer'!M95*1000000)/SUMIFS(pop_in_poverty!$D:$D,pop_in_poverty!$A:$A,'ODA per poor person'!$B95,pop_in_poverty!$B:$B,'ODA per poor person'!M$9)</f>
        <v>#DIV/0!</v>
      </c>
      <c r="N95" s="43" t="e">
        <f>('ODA total and ex non-transfer'!N95*1000000)/SUMIFS(pop_in_poverty!$D:$D,pop_in_poverty!$A:$A,'ODA per poor person'!$B95,pop_in_poverty!$B:$B,'ODA per poor person'!N$9)</f>
        <v>#DIV/0!</v>
      </c>
      <c r="O95" s="43" t="e">
        <f>('ODA total and ex non-transfer'!O95*1000000)/SUMIFS(pop_in_poverty!$D:$D,pop_in_poverty!$A:$A,'ODA per poor person'!$B95,pop_in_poverty!$B:$B,'ODA per poor person'!O$9)</f>
        <v>#DIV/0!</v>
      </c>
      <c r="P95" s="43" t="e">
        <f>('ODA total and ex non-transfer'!P95*1000000)/SUMIFS(pop_in_poverty!$D:$D,pop_in_poverty!$A:$A,'ODA per poor person'!$B95,pop_in_poverty!$B:$B,'ODA per poor person'!P$9)</f>
        <v>#DIV/0!</v>
      </c>
      <c r="Q95" s="43" t="e">
        <f>('ODA total and ex non-transfer'!Q95*1000000)/SUMIFS(pop_in_poverty!$D:$D,pop_in_poverty!$A:$A,'ODA per poor person'!$B95,pop_in_poverty!$B:$B,'ODA per poor person'!Q$9)</f>
        <v>#DIV/0!</v>
      </c>
      <c r="R95" s="43" t="e">
        <f>('ODA total and ex non-transfer'!R95*1000000)/SUMIFS(pop_in_poverty!$D:$D,pop_in_poverty!$A:$A,'ODA per poor person'!$B95,pop_in_poverty!$B:$B,'ODA per poor person'!R$9)</f>
        <v>#DIV/0!</v>
      </c>
      <c r="S95" s="43" t="e">
        <f>('ODA total and ex non-transfer'!S95*1000000)/SUMIFS(pop_in_poverty!$D:$D,pop_in_poverty!$A:$A,'ODA per poor person'!$B95,pop_in_poverty!$B:$B,'ODA per poor person'!S$9)</f>
        <v>#DIV/0!</v>
      </c>
      <c r="T95" s="43" t="e">
        <f>('ODA total and ex non-transfer'!T95*1000000)/SUMIFS(pop_in_poverty!$D:$D,pop_in_poverty!$A:$A,'ODA per poor person'!$B95,pop_in_poverty!$B:$B,'ODA per poor person'!T$9)</f>
        <v>#DIV/0!</v>
      </c>
      <c r="U95" s="43" t="e">
        <f>('ODA total and ex non-transfer'!U95*1000000)/SUMIFS(pop_in_poverty!$D:$D,pop_in_poverty!$A:$A,'ODA per poor person'!$B95,pop_in_poverty!$B:$B,'ODA per poor person'!U$9)</f>
        <v>#DIV/0!</v>
      </c>
    </row>
    <row r="96" spans="1:21" hidden="1" x14ac:dyDescent="0.2">
      <c r="A96" s="21" t="s">
        <v>73</v>
      </c>
      <c r="B96" s="9" t="s">
        <v>458</v>
      </c>
      <c r="C96" s="9" t="s">
        <v>981</v>
      </c>
      <c r="D96" s="9"/>
      <c r="E96" s="2"/>
      <c r="F96" s="2"/>
      <c r="G96" s="43" t="e">
        <f>('ODA total and ex non-transfer'!G96*1000000)/SUMIFS(pop_in_poverty!$D:$D,pop_in_poverty!$A:$A,'ODA per poor person'!$B96,pop_in_poverty!$B:$B,'ODA per poor person'!G$9)</f>
        <v>#DIV/0!</v>
      </c>
      <c r="H96" s="43" t="e">
        <f>('ODA total and ex non-transfer'!H96*1000000)/SUMIFS(pop_in_poverty!$D:$D,pop_in_poverty!$A:$A,'ODA per poor person'!$B96,pop_in_poverty!$B:$B,'ODA per poor person'!H$9)</f>
        <v>#DIV/0!</v>
      </c>
      <c r="I96" s="43" t="e">
        <f>('ODA total and ex non-transfer'!I96*1000000)/SUMIFS(pop_in_poverty!$D:$D,pop_in_poverty!$A:$A,'ODA per poor person'!$B96,pop_in_poverty!$B:$B,'ODA per poor person'!I$9)</f>
        <v>#DIV/0!</v>
      </c>
      <c r="J96" s="43" t="e">
        <f>('ODA total and ex non-transfer'!J96*1000000)/SUMIFS(pop_in_poverty!$D:$D,pop_in_poverty!$A:$A,'ODA per poor person'!$B96,pop_in_poverty!$B:$B,'ODA per poor person'!J$9)</f>
        <v>#DIV/0!</v>
      </c>
      <c r="K96" s="43" t="e">
        <f>('ODA total and ex non-transfer'!K96*1000000)/SUMIFS(pop_in_poverty!$D:$D,pop_in_poverty!$A:$A,'ODA per poor person'!$B96,pop_in_poverty!$B:$B,'ODA per poor person'!K$9)</f>
        <v>#DIV/0!</v>
      </c>
      <c r="L96" s="43" t="e">
        <f>('ODA total and ex non-transfer'!L96*1000000)/SUMIFS(pop_in_poverty!$D:$D,pop_in_poverty!$A:$A,'ODA per poor person'!$B96,pop_in_poverty!$B:$B,'ODA per poor person'!L$9)</f>
        <v>#DIV/0!</v>
      </c>
      <c r="M96" s="43" t="e">
        <f>('ODA total and ex non-transfer'!M96*1000000)/SUMIFS(pop_in_poverty!$D:$D,pop_in_poverty!$A:$A,'ODA per poor person'!$B96,pop_in_poverty!$B:$B,'ODA per poor person'!M$9)</f>
        <v>#DIV/0!</v>
      </c>
      <c r="N96" s="43" t="e">
        <f>('ODA total and ex non-transfer'!N96*1000000)/SUMIFS(pop_in_poverty!$D:$D,pop_in_poverty!$A:$A,'ODA per poor person'!$B96,pop_in_poverty!$B:$B,'ODA per poor person'!N$9)</f>
        <v>#DIV/0!</v>
      </c>
      <c r="O96" s="43" t="e">
        <f>('ODA total and ex non-transfer'!O96*1000000)/SUMIFS(pop_in_poverty!$D:$D,pop_in_poverty!$A:$A,'ODA per poor person'!$B96,pop_in_poverty!$B:$B,'ODA per poor person'!O$9)</f>
        <v>#DIV/0!</v>
      </c>
      <c r="P96" s="43" t="e">
        <f>('ODA total and ex non-transfer'!P96*1000000)/SUMIFS(pop_in_poverty!$D:$D,pop_in_poverty!$A:$A,'ODA per poor person'!$B96,pop_in_poverty!$B:$B,'ODA per poor person'!P$9)</f>
        <v>#DIV/0!</v>
      </c>
      <c r="Q96" s="43" t="e">
        <f>('ODA total and ex non-transfer'!Q96*1000000)/SUMIFS(pop_in_poverty!$D:$D,pop_in_poverty!$A:$A,'ODA per poor person'!$B96,pop_in_poverty!$B:$B,'ODA per poor person'!Q$9)</f>
        <v>#DIV/0!</v>
      </c>
      <c r="R96" s="43" t="e">
        <f>('ODA total and ex non-transfer'!R96*1000000)/SUMIFS(pop_in_poverty!$D:$D,pop_in_poverty!$A:$A,'ODA per poor person'!$B96,pop_in_poverty!$B:$B,'ODA per poor person'!R$9)</f>
        <v>#DIV/0!</v>
      </c>
      <c r="S96" s="43" t="e">
        <f>('ODA total and ex non-transfer'!S96*1000000)/SUMIFS(pop_in_poverty!$D:$D,pop_in_poverty!$A:$A,'ODA per poor person'!$B96,pop_in_poverty!$B:$B,'ODA per poor person'!S$9)</f>
        <v>#DIV/0!</v>
      </c>
      <c r="T96" s="43" t="e">
        <f>('ODA total and ex non-transfer'!T96*1000000)/SUMIFS(pop_in_poverty!$D:$D,pop_in_poverty!$A:$A,'ODA per poor person'!$B96,pop_in_poverty!$B:$B,'ODA per poor person'!T$9)</f>
        <v>#DIV/0!</v>
      </c>
      <c r="U96" s="43" t="e">
        <f>('ODA total and ex non-transfer'!U96*1000000)/SUMIFS(pop_in_poverty!$D:$D,pop_in_poverty!$A:$A,'ODA per poor person'!$B96,pop_in_poverty!$B:$B,'ODA per poor person'!U$9)</f>
        <v>#DIV/0!</v>
      </c>
    </row>
    <row r="97" spans="1:22" hidden="1" x14ac:dyDescent="0.2">
      <c r="A97" s="22" t="s">
        <v>73</v>
      </c>
      <c r="B97" s="9" t="s">
        <v>458</v>
      </c>
      <c r="C97" s="10" t="s">
        <v>982</v>
      </c>
      <c r="D97" s="10"/>
      <c r="E97" s="3"/>
      <c r="F97" s="3"/>
      <c r="G97" s="43" t="e">
        <f>('ODA total and ex non-transfer'!G97*1000000)/SUMIFS(pop_in_poverty!$D:$D,pop_in_poverty!$A:$A,'ODA per poor person'!$B97,pop_in_poverty!$B:$B,'ODA per poor person'!G$9)</f>
        <v>#DIV/0!</v>
      </c>
      <c r="H97" s="43" t="e">
        <f>('ODA total and ex non-transfer'!H97*1000000)/SUMIFS(pop_in_poverty!$D:$D,pop_in_poverty!$A:$A,'ODA per poor person'!$B97,pop_in_poverty!$B:$B,'ODA per poor person'!H$9)</f>
        <v>#DIV/0!</v>
      </c>
      <c r="I97" s="43" t="e">
        <f>('ODA total and ex non-transfer'!I97*1000000)/SUMIFS(pop_in_poverty!$D:$D,pop_in_poverty!$A:$A,'ODA per poor person'!$B97,pop_in_poverty!$B:$B,'ODA per poor person'!I$9)</f>
        <v>#DIV/0!</v>
      </c>
      <c r="J97" s="43" t="e">
        <f>('ODA total and ex non-transfer'!J97*1000000)/SUMIFS(pop_in_poverty!$D:$D,pop_in_poverty!$A:$A,'ODA per poor person'!$B97,pop_in_poverty!$B:$B,'ODA per poor person'!J$9)</f>
        <v>#DIV/0!</v>
      </c>
      <c r="K97" s="43" t="e">
        <f>('ODA total and ex non-transfer'!K97*1000000)/SUMIFS(pop_in_poverty!$D:$D,pop_in_poverty!$A:$A,'ODA per poor person'!$B97,pop_in_poverty!$B:$B,'ODA per poor person'!K$9)</f>
        <v>#DIV/0!</v>
      </c>
      <c r="L97" s="43" t="e">
        <f>('ODA total and ex non-transfer'!L97*1000000)/SUMIFS(pop_in_poverty!$D:$D,pop_in_poverty!$A:$A,'ODA per poor person'!$B97,pop_in_poverty!$B:$B,'ODA per poor person'!L$9)</f>
        <v>#DIV/0!</v>
      </c>
      <c r="M97" s="43" t="e">
        <f>('ODA total and ex non-transfer'!M97*1000000)/SUMIFS(pop_in_poverty!$D:$D,pop_in_poverty!$A:$A,'ODA per poor person'!$B97,pop_in_poverty!$B:$B,'ODA per poor person'!M$9)</f>
        <v>#DIV/0!</v>
      </c>
      <c r="N97" s="43" t="e">
        <f>('ODA total and ex non-transfer'!N97*1000000)/SUMIFS(pop_in_poverty!$D:$D,pop_in_poverty!$A:$A,'ODA per poor person'!$B97,pop_in_poverty!$B:$B,'ODA per poor person'!N$9)</f>
        <v>#DIV/0!</v>
      </c>
      <c r="O97" s="43" t="e">
        <f>('ODA total and ex non-transfer'!O97*1000000)/SUMIFS(pop_in_poverty!$D:$D,pop_in_poverty!$A:$A,'ODA per poor person'!$B97,pop_in_poverty!$B:$B,'ODA per poor person'!O$9)</f>
        <v>#DIV/0!</v>
      </c>
      <c r="P97" s="43" t="e">
        <f>('ODA total and ex non-transfer'!P97*1000000)/SUMIFS(pop_in_poverty!$D:$D,pop_in_poverty!$A:$A,'ODA per poor person'!$B97,pop_in_poverty!$B:$B,'ODA per poor person'!P$9)</f>
        <v>#DIV/0!</v>
      </c>
      <c r="Q97" s="43" t="e">
        <f>('ODA total and ex non-transfer'!Q97*1000000)/SUMIFS(pop_in_poverty!$D:$D,pop_in_poverty!$A:$A,'ODA per poor person'!$B97,pop_in_poverty!$B:$B,'ODA per poor person'!Q$9)</f>
        <v>#DIV/0!</v>
      </c>
      <c r="R97" s="43" t="e">
        <f>('ODA total and ex non-transfer'!R97*1000000)/SUMIFS(pop_in_poverty!$D:$D,pop_in_poverty!$A:$A,'ODA per poor person'!$B97,pop_in_poverty!$B:$B,'ODA per poor person'!R$9)</f>
        <v>#DIV/0!</v>
      </c>
      <c r="S97" s="43" t="e">
        <f>('ODA total and ex non-transfer'!S97*1000000)/SUMIFS(pop_in_poverty!$D:$D,pop_in_poverty!$A:$A,'ODA per poor person'!$B97,pop_in_poverty!$B:$B,'ODA per poor person'!S$9)</f>
        <v>#DIV/0!</v>
      </c>
      <c r="T97" s="43" t="e">
        <f>('ODA total and ex non-transfer'!T97*1000000)/SUMIFS(pop_in_poverty!$D:$D,pop_in_poverty!$A:$A,'ODA per poor person'!$B97,pop_in_poverty!$B:$B,'ODA per poor person'!T$9)</f>
        <v>#DIV/0!</v>
      </c>
      <c r="U97" s="43" t="e">
        <f>('ODA total and ex non-transfer'!U97*1000000)/SUMIFS(pop_in_poverty!$D:$D,pop_in_poverty!$A:$A,'ODA per poor person'!$B97,pop_in_poverty!$B:$B,'ODA per poor person'!U$9)</f>
        <v>#DIV/0!</v>
      </c>
    </row>
    <row r="98" spans="1:22" hidden="1" x14ac:dyDescent="0.2">
      <c r="A98" s="21" t="s">
        <v>74</v>
      </c>
      <c r="B98" s="9" t="s">
        <v>463</v>
      </c>
      <c r="C98" s="9" t="s">
        <v>981</v>
      </c>
      <c r="D98" s="9"/>
      <c r="E98" s="2"/>
      <c r="F98" s="2"/>
      <c r="G98" s="43">
        <f>('ODA total and ex non-transfer'!G98*1000000)/SUMIFS(pop_in_poverty!$D:$D,pop_in_poverty!$A:$A,'ODA per poor person'!$B98,pop_in_poverty!$B:$B,'ODA per poor person'!G$9)</f>
        <v>46.438641572513646</v>
      </c>
      <c r="H98" s="43">
        <f>('ODA total and ex non-transfer'!H98*1000000)/SUMIFS(pop_in_poverty!$D:$D,pop_in_poverty!$A:$A,'ODA per poor person'!$B98,pop_in_poverty!$B:$B,'ODA per poor person'!H$9)</f>
        <v>57.151279596310154</v>
      </c>
      <c r="I98" s="43">
        <f>('ODA total and ex non-transfer'!I98*1000000)/SUMIFS(pop_in_poverty!$D:$D,pop_in_poverty!$A:$A,'ODA per poor person'!$B98,pop_in_poverty!$B:$B,'ODA per poor person'!I$9)</f>
        <v>65.460392945670691</v>
      </c>
      <c r="J98" s="43">
        <f>('ODA total and ex non-transfer'!J98*1000000)/SUMIFS(pop_in_poverty!$D:$D,pop_in_poverty!$A:$A,'ODA per poor person'!$B98,pop_in_poverty!$B:$B,'ODA per poor person'!J$9)</f>
        <v>73.490500243730622</v>
      </c>
      <c r="K98" s="43">
        <f>('ODA total and ex non-transfer'!K98*1000000)/SUMIFS(pop_in_poverty!$D:$D,pop_in_poverty!$A:$A,'ODA per poor person'!$B98,pop_in_poverty!$B:$B,'ODA per poor person'!K$9)</f>
        <v>225.29767712135254</v>
      </c>
      <c r="L98" s="43">
        <f>('ODA total and ex non-transfer'!L98*1000000)/SUMIFS(pop_in_poverty!$D:$D,pop_in_poverty!$A:$A,'ODA per poor person'!$B98,pop_in_poverty!$B:$B,'ODA per poor person'!L$9)</f>
        <v>81.457469001635715</v>
      </c>
      <c r="M98" s="43">
        <f>('ODA total and ex non-transfer'!M98*1000000)/SUMIFS(pop_in_poverty!$D:$D,pop_in_poverty!$A:$A,'ODA per poor person'!$B98,pop_in_poverty!$B:$B,'ODA per poor person'!M$9)</f>
        <v>103.02790103711453</v>
      </c>
      <c r="N98" s="43">
        <f>('ODA total and ex non-transfer'!N98*1000000)/SUMIFS(pop_in_poverty!$D:$D,pop_in_poverty!$A:$A,'ODA per poor person'!$B98,pop_in_poverty!$B:$B,'ODA per poor person'!N$9)</f>
        <v>124.1702656044521</v>
      </c>
      <c r="O98" s="43">
        <f>('ODA total and ex non-transfer'!O98*1000000)/SUMIFS(pop_in_poverty!$D:$D,pop_in_poverty!$A:$A,'ODA per poor person'!$B98,pop_in_poverty!$B:$B,'ODA per poor person'!O$9)</f>
        <v>111.02547365677418</v>
      </c>
      <c r="P98" s="43">
        <f>('ODA total and ex non-transfer'!P98*1000000)/SUMIFS(pop_in_poverty!$D:$D,pop_in_poverty!$A:$A,'ODA per poor person'!$B98,pop_in_poverty!$B:$B,'ODA per poor person'!P$9)</f>
        <v>109.55462476566031</v>
      </c>
      <c r="Q98" s="43">
        <f>('ODA total and ex non-transfer'!Q98*1000000)/SUMIFS(pop_in_poverty!$D:$D,pop_in_poverty!$A:$A,'ODA per poor person'!$B98,pop_in_poverty!$B:$B,'ODA per poor person'!Q$9)</f>
        <v>104.13869520338302</v>
      </c>
      <c r="R98" s="43">
        <f>('ODA total and ex non-transfer'!R98*1000000)/SUMIFS(pop_in_poverty!$D:$D,pop_in_poverty!$A:$A,'ODA per poor person'!$B98,pop_in_poverty!$B:$B,'ODA per poor person'!R$9)</f>
        <v>128.18286428587743</v>
      </c>
      <c r="S98" s="43">
        <f>('ODA total and ex non-transfer'!S98*1000000)/SUMIFS(pop_in_poverty!$D:$D,pop_in_poverty!$A:$A,'ODA per poor person'!$B98,pop_in_poverty!$B:$B,'ODA per poor person'!S$9)</f>
        <v>117.83201376120535</v>
      </c>
      <c r="T98" s="43">
        <f>('ODA total and ex non-transfer'!T98*1000000)/SUMIFS(pop_in_poverty!$D:$D,pop_in_poverty!$A:$A,'ODA per poor person'!$B98,pop_in_poverty!$B:$B,'ODA per poor person'!T$9)</f>
        <v>118.78603080931337</v>
      </c>
      <c r="U98" s="43">
        <f>('ODA total and ex non-transfer'!U98*1000000)/SUMIFS(pop_in_poverty!$D:$D,pop_in_poverty!$A:$A,'ODA per poor person'!$B98,pop_in_poverty!$B:$B,'ODA per poor person'!U$9)</f>
        <v>151.37977111996068</v>
      </c>
    </row>
    <row r="99" spans="1:22" hidden="1" x14ac:dyDescent="0.2">
      <c r="A99" s="22" t="s">
        <v>74</v>
      </c>
      <c r="B99" s="9" t="s">
        <v>463</v>
      </c>
      <c r="C99" s="10" t="s">
        <v>982</v>
      </c>
      <c r="D99" s="10"/>
      <c r="E99" s="3"/>
      <c r="F99" s="3"/>
      <c r="G99" s="43">
        <f>('ODA total and ex non-transfer'!G99*1000000)/SUMIFS(pop_in_poverty!$D:$D,pop_in_poverty!$A:$A,'ODA per poor person'!$B99,pop_in_poverty!$B:$B,'ODA per poor person'!G$9)</f>
        <v>43.989614777154351</v>
      </c>
      <c r="H99" s="43">
        <f>('ODA total and ex non-transfer'!H99*1000000)/SUMIFS(pop_in_poverty!$D:$D,pop_in_poverty!$A:$A,'ODA per poor person'!$B99,pop_in_poverty!$B:$B,'ODA per poor person'!H$9)</f>
        <v>54.71564495285763</v>
      </c>
      <c r="I99" s="43">
        <f>('ODA total and ex non-transfer'!I99*1000000)/SUMIFS(pop_in_poverty!$D:$D,pop_in_poverty!$A:$A,'ODA per poor person'!$B99,pop_in_poverty!$B:$B,'ODA per poor person'!I$9)</f>
        <v>63.053334736677499</v>
      </c>
      <c r="J99" s="43">
        <f>('ODA total and ex non-transfer'!J99*1000000)/SUMIFS(pop_in_poverty!$D:$D,pop_in_poverty!$A:$A,'ODA per poor person'!$B99,pop_in_poverty!$B:$B,'ODA per poor person'!J$9)</f>
        <v>69.929731983056982</v>
      </c>
      <c r="K99" s="43">
        <f>('ODA total and ex non-transfer'!K99*1000000)/SUMIFS(pop_in_poverty!$D:$D,pop_in_poverty!$A:$A,'ODA per poor person'!$B99,pop_in_poverty!$B:$B,'ODA per poor person'!K$9)</f>
        <v>176.30786210125623</v>
      </c>
      <c r="L99" s="43">
        <f>('ODA total and ex non-transfer'!L99*1000000)/SUMIFS(pop_in_poverty!$D:$D,pop_in_poverty!$A:$A,'ODA per poor person'!$B99,pop_in_poverty!$B:$B,'ODA per poor person'!L$9)</f>
        <v>80.498929782737378</v>
      </c>
      <c r="M99" s="43">
        <f>('ODA total and ex non-transfer'!M99*1000000)/SUMIFS(pop_in_poverty!$D:$D,pop_in_poverty!$A:$A,'ODA per poor person'!$B99,pop_in_poverty!$B:$B,'ODA per poor person'!M$9)</f>
        <v>101.84215949237647</v>
      </c>
      <c r="N99" s="43">
        <f>('ODA total and ex non-transfer'!N99*1000000)/SUMIFS(pop_in_poverty!$D:$D,pop_in_poverty!$A:$A,'ODA per poor person'!$B99,pop_in_poverty!$B:$B,'ODA per poor person'!N$9)</f>
        <v>123.30255574565238</v>
      </c>
      <c r="O99" s="43">
        <f>('ODA total and ex non-transfer'!O99*1000000)/SUMIFS(pop_in_poverty!$D:$D,pop_in_poverty!$A:$A,'ODA per poor person'!$B99,pop_in_poverty!$B:$B,'ODA per poor person'!O$9)</f>
        <v>110.27750253723553</v>
      </c>
      <c r="P99" s="43">
        <f>('ODA total and ex non-transfer'!P99*1000000)/SUMIFS(pop_in_poverty!$D:$D,pop_in_poverty!$A:$A,'ODA per poor person'!$B99,pop_in_poverty!$B:$B,'ODA per poor person'!P$9)</f>
        <v>108.86664028143728</v>
      </c>
      <c r="Q99" s="43">
        <f>('ODA total and ex non-transfer'!Q99*1000000)/SUMIFS(pop_in_poverty!$D:$D,pop_in_poverty!$A:$A,'ODA per poor person'!$B99,pop_in_poverty!$B:$B,'ODA per poor person'!Q$9)</f>
        <v>103.27045772607516</v>
      </c>
      <c r="R99" s="43">
        <f>('ODA total and ex non-transfer'!R99*1000000)/SUMIFS(pop_in_poverty!$D:$D,pop_in_poverty!$A:$A,'ODA per poor person'!$B99,pop_in_poverty!$B:$B,'ODA per poor person'!R$9)</f>
        <v>127.2535976678475</v>
      </c>
      <c r="S99" s="43">
        <f>('ODA total and ex non-transfer'!S99*1000000)/SUMIFS(pop_in_poverty!$D:$D,pop_in_poverty!$A:$A,'ODA per poor person'!$B99,pop_in_poverty!$B:$B,'ODA per poor person'!S$9)</f>
        <v>117.1091540802706</v>
      </c>
      <c r="T99" s="43">
        <f>('ODA total and ex non-transfer'!T99*1000000)/SUMIFS(pop_in_poverty!$D:$D,pop_in_poverty!$A:$A,'ODA per poor person'!$B99,pop_in_poverty!$B:$B,'ODA per poor person'!T$9)</f>
        <v>118.00237722962736</v>
      </c>
      <c r="U99" s="43">
        <f>('ODA total and ex non-transfer'!U99*1000000)/SUMIFS(pop_in_poverty!$D:$D,pop_in_poverty!$A:$A,'ODA per poor person'!$B99,pop_in_poverty!$B:$B,'ODA per poor person'!U$9)</f>
        <v>150.84122880643667</v>
      </c>
    </row>
    <row r="100" spans="1:22" hidden="1" x14ac:dyDescent="0.2">
      <c r="A100" s="21" t="s">
        <v>75</v>
      </c>
      <c r="B100" s="9" t="s">
        <v>488</v>
      </c>
      <c r="C100" s="9" t="s">
        <v>981</v>
      </c>
      <c r="D100" s="9"/>
      <c r="E100" s="2"/>
      <c r="F100" s="2"/>
      <c r="G100" s="43">
        <f>('ODA total and ex non-transfer'!G100*1000000)/SUMIFS(pop_in_poverty!$D:$D,pop_in_poverty!$A:$A,'ODA per poor person'!$B100,pop_in_poverty!$B:$B,'ODA per poor person'!G$9)</f>
        <v>1321.6261097666741</v>
      </c>
      <c r="H100" s="43">
        <f>('ODA total and ex non-transfer'!H100*1000000)/SUMIFS(pop_in_poverty!$D:$D,pop_in_poverty!$A:$A,'ODA per poor person'!$B100,pop_in_poverty!$B:$B,'ODA per poor person'!H$9)</f>
        <v>1458.3447254577445</v>
      </c>
      <c r="I100" s="43">
        <f>('ODA total and ex non-transfer'!I100*1000000)/SUMIFS(pop_in_poverty!$D:$D,pop_in_poverty!$A:$A,'ODA per poor person'!$B100,pop_in_poverty!$B:$B,'ODA per poor person'!I$9)</f>
        <v>812.73990586829871</v>
      </c>
      <c r="J100" s="43">
        <f>('ODA total and ex non-transfer'!J100*1000000)/SUMIFS(pop_in_poverty!$D:$D,pop_in_poverty!$A:$A,'ODA per poor person'!$B100,pop_in_poverty!$B:$B,'ODA per poor person'!J$9)</f>
        <v>908.2860604774794</v>
      </c>
      <c r="K100" s="43">
        <f>('ODA total and ex non-transfer'!K100*1000000)/SUMIFS(pop_in_poverty!$D:$D,pop_in_poverty!$A:$A,'ODA per poor person'!$B100,pop_in_poverty!$B:$B,'ODA per poor person'!K$9)</f>
        <v>671.02241432038625</v>
      </c>
      <c r="L100" s="43">
        <f>('ODA total and ex non-transfer'!L100*1000000)/SUMIFS(pop_in_poverty!$D:$D,pop_in_poverty!$A:$A,'ODA per poor person'!$B100,pop_in_poverty!$B:$B,'ODA per poor person'!L$9)</f>
        <v>619.72033770275277</v>
      </c>
      <c r="M100" s="43">
        <f>('ODA total and ex non-transfer'!M100*1000000)/SUMIFS(pop_in_poverty!$D:$D,pop_in_poverty!$A:$A,'ODA per poor person'!$B100,pop_in_poverty!$B:$B,'ODA per poor person'!M$9)</f>
        <v>505.469115042456</v>
      </c>
      <c r="N100" s="43">
        <f>('ODA total and ex non-transfer'!N100*1000000)/SUMIFS(pop_in_poverty!$D:$D,pop_in_poverty!$A:$A,'ODA per poor person'!$B100,pop_in_poverty!$B:$B,'ODA per poor person'!N$9)</f>
        <v>596.14819421956599</v>
      </c>
      <c r="O100" s="43">
        <f>('ODA total and ex non-transfer'!O100*1000000)/SUMIFS(pop_in_poverty!$D:$D,pop_in_poverty!$A:$A,'ODA per poor person'!$B100,pop_in_poverty!$B:$B,'ODA per poor person'!O$9)</f>
        <v>694.04345784264945</v>
      </c>
      <c r="P100" s="43">
        <f>('ODA total and ex non-transfer'!P100*1000000)/SUMIFS(pop_in_poverty!$D:$D,pop_in_poverty!$A:$A,'ODA per poor person'!$B100,pop_in_poverty!$B:$B,'ODA per poor person'!P$9)</f>
        <v>577.86149386139357</v>
      </c>
      <c r="Q100" s="43">
        <f>('ODA total and ex non-transfer'!Q100*1000000)/SUMIFS(pop_in_poverty!$D:$D,pop_in_poverty!$A:$A,'ODA per poor person'!$B100,pop_in_poverty!$B:$B,'ODA per poor person'!Q$9)</f>
        <v>546.68038972728175</v>
      </c>
      <c r="R100" s="43">
        <f>('ODA total and ex non-transfer'!R100*1000000)/SUMIFS(pop_in_poverty!$D:$D,pop_in_poverty!$A:$A,'ODA per poor person'!$B100,pop_in_poverty!$B:$B,'ODA per poor person'!R$9)</f>
        <v>591.16862167372744</v>
      </c>
      <c r="S100" s="43">
        <f>('ODA total and ex non-transfer'!S100*1000000)/SUMIFS(pop_in_poverty!$D:$D,pop_in_poverty!$A:$A,'ODA per poor person'!$B100,pop_in_poverty!$B:$B,'ODA per poor person'!S$9)</f>
        <v>741.94939524907409</v>
      </c>
      <c r="T100" s="43">
        <f>('ODA total and ex non-transfer'!T100*1000000)/SUMIFS(pop_in_poverty!$D:$D,pop_in_poverty!$A:$A,'ODA per poor person'!$B100,pop_in_poverty!$B:$B,'ODA per poor person'!T$9)</f>
        <v>771.52763148571933</v>
      </c>
      <c r="U100" s="43">
        <f>('ODA total and ex non-transfer'!U100*1000000)/SUMIFS(pop_in_poverty!$D:$D,pop_in_poverty!$A:$A,'ODA per poor person'!$B100,pop_in_poverty!$B:$B,'ODA per poor person'!U$9)</f>
        <v>392.20938008763329</v>
      </c>
    </row>
    <row r="101" spans="1:22" hidden="1" x14ac:dyDescent="0.2">
      <c r="A101" s="22" t="s">
        <v>75</v>
      </c>
      <c r="B101" s="9" t="s">
        <v>488</v>
      </c>
      <c r="C101" s="10" t="s">
        <v>982</v>
      </c>
      <c r="D101" s="10"/>
      <c r="E101" s="3"/>
      <c r="F101" s="3"/>
      <c r="G101" s="43">
        <f>('ODA total and ex non-transfer'!G101*1000000)/SUMIFS(pop_in_poverty!$D:$D,pop_in_poverty!$A:$A,'ODA per poor person'!$B101,pop_in_poverty!$B:$B,'ODA per poor person'!G$9)</f>
        <v>1321.6261097666741</v>
      </c>
      <c r="H101" s="43">
        <f>('ODA total and ex non-transfer'!H101*1000000)/SUMIFS(pop_in_poverty!$D:$D,pop_in_poverty!$A:$A,'ODA per poor person'!$B101,pop_in_poverty!$B:$B,'ODA per poor person'!H$9)</f>
        <v>1458.3447254577445</v>
      </c>
      <c r="I101" s="43">
        <f>('ODA total and ex non-transfer'!I101*1000000)/SUMIFS(pop_in_poverty!$D:$D,pop_in_poverty!$A:$A,'ODA per poor person'!$B101,pop_in_poverty!$B:$B,'ODA per poor person'!I$9)</f>
        <v>812.73990586829871</v>
      </c>
      <c r="J101" s="43">
        <f>('ODA total and ex non-transfer'!J101*1000000)/SUMIFS(pop_in_poverty!$D:$D,pop_in_poverty!$A:$A,'ODA per poor person'!$B101,pop_in_poverty!$B:$B,'ODA per poor person'!J$9)</f>
        <v>908.2860604774794</v>
      </c>
      <c r="K101" s="43">
        <f>('ODA total and ex non-transfer'!K101*1000000)/SUMIFS(pop_in_poverty!$D:$D,pop_in_poverty!$A:$A,'ODA per poor person'!$B101,pop_in_poverty!$B:$B,'ODA per poor person'!K$9)</f>
        <v>469.89698568383227</v>
      </c>
      <c r="L101" s="43">
        <f>('ODA total and ex non-transfer'!L101*1000000)/SUMIFS(pop_in_poverty!$D:$D,pop_in_poverty!$A:$A,'ODA per poor person'!$B101,pop_in_poverty!$B:$B,'ODA per poor person'!L$9)</f>
        <v>439.72135764589967</v>
      </c>
      <c r="M101" s="43">
        <f>('ODA total and ex non-transfer'!M101*1000000)/SUMIFS(pop_in_poverty!$D:$D,pop_in_poverty!$A:$A,'ODA per poor person'!$B101,pop_in_poverty!$B:$B,'ODA per poor person'!M$9)</f>
        <v>378.43555675282977</v>
      </c>
      <c r="N101" s="43">
        <f>('ODA total and ex non-transfer'!N101*1000000)/SUMIFS(pop_in_poverty!$D:$D,pop_in_poverty!$A:$A,'ODA per poor person'!$B101,pop_in_poverty!$B:$B,'ODA per poor person'!N$9)</f>
        <v>299.0150288541995</v>
      </c>
      <c r="O101" s="43">
        <f>('ODA total and ex non-transfer'!O101*1000000)/SUMIFS(pop_in_poverty!$D:$D,pop_in_poverty!$A:$A,'ODA per poor person'!$B101,pop_in_poverty!$B:$B,'ODA per poor person'!O$9)</f>
        <v>503.0334524893421</v>
      </c>
      <c r="P101" s="43">
        <f>('ODA total and ex non-transfer'!P101*1000000)/SUMIFS(pop_in_poverty!$D:$D,pop_in_poverty!$A:$A,'ODA per poor person'!$B101,pop_in_poverty!$B:$B,'ODA per poor person'!P$9)</f>
        <v>391.46691991706825</v>
      </c>
      <c r="Q101" s="43">
        <f>('ODA total and ex non-transfer'!Q101*1000000)/SUMIFS(pop_in_poverty!$D:$D,pop_in_poverty!$A:$A,'ODA per poor person'!$B101,pop_in_poverty!$B:$B,'ODA per poor person'!Q$9)</f>
        <v>368.17074620726862</v>
      </c>
      <c r="R101" s="43">
        <f>('ODA total and ex non-transfer'!R101*1000000)/SUMIFS(pop_in_poverty!$D:$D,pop_in_poverty!$A:$A,'ODA per poor person'!$B101,pop_in_poverty!$B:$B,'ODA per poor person'!R$9)</f>
        <v>451.00447050944666</v>
      </c>
      <c r="S101" s="43">
        <f>('ODA total and ex non-transfer'!S101*1000000)/SUMIFS(pop_in_poverty!$D:$D,pop_in_poverty!$A:$A,'ODA per poor person'!$B101,pop_in_poverty!$B:$B,'ODA per poor person'!S$9)</f>
        <v>604.07090856745913</v>
      </c>
      <c r="T101" s="43">
        <f>('ODA total and ex non-transfer'!T101*1000000)/SUMIFS(pop_in_poverty!$D:$D,pop_in_poverty!$A:$A,'ODA per poor person'!$B101,pop_in_poverty!$B:$B,'ODA per poor person'!T$9)</f>
        <v>650.69037365633983</v>
      </c>
      <c r="U101" s="43">
        <f>('ODA total and ex non-transfer'!U101*1000000)/SUMIFS(pop_in_poverty!$D:$D,pop_in_poverty!$A:$A,'ODA per poor person'!$B101,pop_in_poverty!$B:$B,'ODA per poor person'!U$9)</f>
        <v>273.11406169553112</v>
      </c>
    </row>
    <row r="102" spans="1:22" hidden="1" x14ac:dyDescent="0.2">
      <c r="A102" s="21" t="s">
        <v>76</v>
      </c>
      <c r="B102" s="9" t="s">
        <v>490</v>
      </c>
      <c r="C102" s="9" t="s">
        <v>981</v>
      </c>
      <c r="D102" s="9"/>
      <c r="E102" s="2"/>
      <c r="F102" s="2"/>
      <c r="G102" s="43">
        <f>('ODA total and ex non-transfer'!G102*1000000)/SUMIFS(pop_in_poverty!$D:$D,pop_in_poverty!$A:$A,'ODA per poor person'!$B102,pop_in_poverty!$B:$B,'ODA per poor person'!G$9)</f>
        <v>83.539560849117919</v>
      </c>
      <c r="H102" s="43">
        <f>('ODA total and ex non-transfer'!H102*1000000)/SUMIFS(pop_in_poverty!$D:$D,pop_in_poverty!$A:$A,'ODA per poor person'!$B102,pop_in_poverty!$B:$B,'ODA per poor person'!H$9)</f>
        <v>90.299026191068478</v>
      </c>
      <c r="I102" s="43">
        <f>('ODA total and ex non-transfer'!I102*1000000)/SUMIFS(pop_in_poverty!$D:$D,pop_in_poverty!$A:$A,'ODA per poor person'!$B102,pop_in_poverty!$B:$B,'ODA per poor person'!I$9)</f>
        <v>88.580639512191865</v>
      </c>
      <c r="J102" s="43">
        <f>('ODA total and ex non-transfer'!J102*1000000)/SUMIFS(pop_in_poverty!$D:$D,pop_in_poverty!$A:$A,'ODA per poor person'!$B102,pop_in_poverty!$B:$B,'ODA per poor person'!J$9)</f>
        <v>101.53027138188355</v>
      </c>
      <c r="K102" s="43">
        <f>('ODA total and ex non-transfer'!K102*1000000)/SUMIFS(pop_in_poverty!$D:$D,pop_in_poverty!$A:$A,'ODA per poor person'!$B102,pop_in_poverty!$B:$B,'ODA per poor person'!K$9)</f>
        <v>104.46551514118629</v>
      </c>
      <c r="L102" s="43">
        <f>('ODA total and ex non-transfer'!L102*1000000)/SUMIFS(pop_in_poverty!$D:$D,pop_in_poverty!$A:$A,'ODA per poor person'!$B102,pop_in_poverty!$B:$B,'ODA per poor person'!L$9)</f>
        <v>502.95766079653077</v>
      </c>
      <c r="M102" s="43">
        <f>('ODA total and ex non-transfer'!M102*1000000)/SUMIFS(pop_in_poverty!$D:$D,pop_in_poverty!$A:$A,'ODA per poor person'!$B102,pop_in_poverty!$B:$B,'ODA per poor person'!M$9)</f>
        <v>151.37915065295829</v>
      </c>
      <c r="N102" s="43">
        <f>('ODA total and ex non-transfer'!N102*1000000)/SUMIFS(pop_in_poverty!$D:$D,pop_in_poverty!$A:$A,'ODA per poor person'!$B102,pop_in_poverty!$B:$B,'ODA per poor person'!N$9)</f>
        <v>228.63890985497298</v>
      </c>
      <c r="O102" s="43">
        <f>('ODA total and ex non-transfer'!O102*1000000)/SUMIFS(pop_in_poverty!$D:$D,pop_in_poverty!$A:$A,'ODA per poor person'!$B102,pop_in_poverty!$B:$B,'ODA per poor person'!O$9)</f>
        <v>243.64890864900818</v>
      </c>
      <c r="P102" s="43">
        <f>('ODA total and ex non-transfer'!P102*1000000)/SUMIFS(pop_in_poverty!$D:$D,pop_in_poverty!$A:$A,'ODA per poor person'!$B102,pop_in_poverty!$B:$B,'ODA per poor person'!P$9)</f>
        <v>247.80014999303924</v>
      </c>
      <c r="Q102" s="43">
        <f>('ODA total and ex non-transfer'!Q102*1000000)/SUMIFS(pop_in_poverty!$D:$D,pop_in_poverty!$A:$A,'ODA per poor person'!$B102,pop_in_poverty!$B:$B,'ODA per poor person'!Q$9)</f>
        <v>352.65981056584423</v>
      </c>
      <c r="R102" s="43">
        <f>('ODA total and ex non-transfer'!R102*1000000)/SUMIFS(pop_in_poverty!$D:$D,pop_in_poverty!$A:$A,'ODA per poor person'!$B102,pop_in_poverty!$B:$B,'ODA per poor person'!R$9)</f>
        <v>337.02597942059901</v>
      </c>
      <c r="S102" s="43">
        <f>('ODA total and ex non-transfer'!S102*1000000)/SUMIFS(pop_in_poverty!$D:$D,pop_in_poverty!$A:$A,'ODA per poor person'!$B102,pop_in_poverty!$B:$B,'ODA per poor person'!S$9)</f>
        <v>304.97622177510175</v>
      </c>
      <c r="T102" s="43">
        <f>('ODA total and ex non-transfer'!T102*1000000)/SUMIFS(pop_in_poverty!$D:$D,pop_in_poverty!$A:$A,'ODA per poor person'!$B102,pop_in_poverty!$B:$B,'ODA per poor person'!T$9)</f>
        <v>397.24445611099878</v>
      </c>
      <c r="U102" s="43">
        <f>('ODA total and ex non-transfer'!U102*1000000)/SUMIFS(pop_in_poverty!$D:$D,pop_in_poverty!$A:$A,'ODA per poor person'!$B102,pop_in_poverty!$B:$B,'ODA per poor person'!U$9)</f>
        <v>339.01275834173254</v>
      </c>
    </row>
    <row r="103" spans="1:22" hidden="1" x14ac:dyDescent="0.2">
      <c r="A103" s="22" t="s">
        <v>76</v>
      </c>
      <c r="B103" s="9" t="s">
        <v>490</v>
      </c>
      <c r="C103" s="10" t="s">
        <v>982</v>
      </c>
      <c r="D103" s="10"/>
      <c r="E103" s="3"/>
      <c r="F103" s="3"/>
      <c r="G103" s="43">
        <f>('ODA total and ex non-transfer'!G103*1000000)/SUMIFS(pop_in_poverty!$D:$D,pop_in_poverty!$A:$A,'ODA per poor person'!$B103,pop_in_poverty!$B:$B,'ODA per poor person'!G$9)</f>
        <v>76.342957876448764</v>
      </c>
      <c r="H103" s="43">
        <f>('ODA total and ex non-transfer'!H103*1000000)/SUMIFS(pop_in_poverty!$D:$D,pop_in_poverty!$A:$A,'ODA per poor person'!$B103,pop_in_poverty!$B:$B,'ODA per poor person'!H$9)</f>
        <v>83.708131998088689</v>
      </c>
      <c r="I103" s="43">
        <f>('ODA total and ex non-transfer'!I103*1000000)/SUMIFS(pop_in_poverty!$D:$D,pop_in_poverty!$A:$A,'ODA per poor person'!$B103,pop_in_poverty!$B:$B,'ODA per poor person'!I$9)</f>
        <v>84.771286962244815</v>
      </c>
      <c r="J103" s="43">
        <f>('ODA total and ex non-transfer'!J103*1000000)/SUMIFS(pop_in_poverty!$D:$D,pop_in_poverty!$A:$A,'ODA per poor person'!$B103,pop_in_poverty!$B:$B,'ODA per poor person'!J$9)</f>
        <v>100.26861081098546</v>
      </c>
      <c r="K103" s="43">
        <f>('ODA total and ex non-transfer'!K103*1000000)/SUMIFS(pop_in_poverty!$D:$D,pop_in_poverty!$A:$A,'ODA per poor person'!$B103,pop_in_poverty!$B:$B,'ODA per poor person'!K$9)</f>
        <v>103.00125071027267</v>
      </c>
      <c r="L103" s="43">
        <f>('ODA total and ex non-transfer'!L103*1000000)/SUMIFS(pop_in_poverty!$D:$D,pop_in_poverty!$A:$A,'ODA per poor person'!$B103,pop_in_poverty!$B:$B,'ODA per poor person'!L$9)</f>
        <v>142.50257052197631</v>
      </c>
      <c r="M103" s="43">
        <f>('ODA total and ex non-transfer'!M103*1000000)/SUMIFS(pop_in_poverty!$D:$D,pop_in_poverty!$A:$A,'ODA per poor person'!$B103,pop_in_poverty!$B:$B,'ODA per poor person'!M$9)</f>
        <v>148.95230120152024</v>
      </c>
      <c r="N103" s="43">
        <f>('ODA total and ex non-transfer'!N103*1000000)/SUMIFS(pop_in_poverty!$D:$D,pop_in_poverty!$A:$A,'ODA per poor person'!$B103,pop_in_poverty!$B:$B,'ODA per poor person'!N$9)</f>
        <v>227.27624749456095</v>
      </c>
      <c r="O103" s="43">
        <f>('ODA total and ex non-transfer'!O103*1000000)/SUMIFS(pop_in_poverty!$D:$D,pop_in_poverty!$A:$A,'ODA per poor person'!$B103,pop_in_poverty!$B:$B,'ODA per poor person'!O$9)</f>
        <v>242.64590935582177</v>
      </c>
      <c r="P103" s="43">
        <f>('ODA total and ex non-transfer'!P103*1000000)/SUMIFS(pop_in_poverty!$D:$D,pop_in_poverty!$A:$A,'ODA per poor person'!$B103,pop_in_poverty!$B:$B,'ODA per poor person'!P$9)</f>
        <v>244.75961145515703</v>
      </c>
      <c r="Q103" s="43">
        <f>('ODA total and ex non-transfer'!Q103*1000000)/SUMIFS(pop_in_poverty!$D:$D,pop_in_poverty!$A:$A,'ODA per poor person'!$B103,pop_in_poverty!$B:$B,'ODA per poor person'!Q$9)</f>
        <v>350.47091786241816</v>
      </c>
      <c r="R103" s="43">
        <f>('ODA total and ex non-transfer'!R103*1000000)/SUMIFS(pop_in_poverty!$D:$D,pop_in_poverty!$A:$A,'ODA per poor person'!$B103,pop_in_poverty!$B:$B,'ODA per poor person'!R$9)</f>
        <v>330.04460202226403</v>
      </c>
      <c r="S103" s="43">
        <f>('ODA total and ex non-transfer'!S103*1000000)/SUMIFS(pop_in_poverty!$D:$D,pop_in_poverty!$A:$A,'ODA per poor person'!$B103,pop_in_poverty!$B:$B,'ODA per poor person'!S$9)</f>
        <v>300.43097249707944</v>
      </c>
      <c r="T103" s="43">
        <f>('ODA total and ex non-transfer'!T103*1000000)/SUMIFS(pop_in_poverty!$D:$D,pop_in_poverty!$A:$A,'ODA per poor person'!$B103,pop_in_poverty!$B:$B,'ODA per poor person'!T$9)</f>
        <v>390.65896072797295</v>
      </c>
      <c r="U103" s="43">
        <f>('ODA total and ex non-transfer'!U103*1000000)/SUMIFS(pop_in_poverty!$D:$D,pop_in_poverty!$A:$A,'ODA per poor person'!$B103,pop_in_poverty!$B:$B,'ODA per poor person'!U$9)</f>
        <v>335.0690422844533</v>
      </c>
    </row>
    <row r="104" spans="1:22" hidden="1" x14ac:dyDescent="0.2">
      <c r="A104" s="21" t="s">
        <v>77</v>
      </c>
      <c r="B104" s="9" t="s">
        <v>500</v>
      </c>
      <c r="C104" s="9" t="s">
        <v>981</v>
      </c>
      <c r="D104" s="9"/>
      <c r="E104" s="2"/>
      <c r="F104" s="2"/>
      <c r="G104" s="43">
        <f>('ODA total and ex non-transfer'!G104*1000000)/SUMIFS(pop_in_poverty!$D:$D,pop_in_poverty!$A:$A,'ODA per poor person'!$B104,pop_in_poverty!$B:$B,'ODA per poor person'!G$9)</f>
        <v>147.3416349264885</v>
      </c>
      <c r="H104" s="43">
        <f>('ODA total and ex non-transfer'!H104*1000000)/SUMIFS(pop_in_poverty!$D:$D,pop_in_poverty!$A:$A,'ODA per poor person'!$B104,pop_in_poverty!$B:$B,'ODA per poor person'!H$9)</f>
        <v>196.03440041480974</v>
      </c>
      <c r="I104" s="43">
        <f>('ODA total and ex non-transfer'!I104*1000000)/SUMIFS(pop_in_poverty!$D:$D,pop_in_poverty!$A:$A,'ODA per poor person'!$B104,pop_in_poverty!$B:$B,'ODA per poor person'!I$9)</f>
        <v>410.95700334501743</v>
      </c>
      <c r="J104" s="43">
        <f>('ODA total and ex non-transfer'!J104*1000000)/SUMIFS(pop_in_poverty!$D:$D,pop_in_poverty!$A:$A,'ODA per poor person'!$B104,pop_in_poverty!$B:$B,'ODA per poor person'!J$9)</f>
        <v>295.79973751975183</v>
      </c>
      <c r="K104" s="43">
        <f>('ODA total and ex non-transfer'!K104*1000000)/SUMIFS(pop_in_poverty!$D:$D,pop_in_poverty!$A:$A,'ODA per poor person'!$B104,pop_in_poverty!$B:$B,'ODA per poor person'!K$9)</f>
        <v>1145.4968944886575</v>
      </c>
      <c r="L104" s="43">
        <f>('ODA total and ex non-transfer'!L104*1000000)/SUMIFS(pop_in_poverty!$D:$D,pop_in_poverty!$A:$A,'ODA per poor person'!$B104,pop_in_poverty!$B:$B,'ODA per poor person'!L$9)</f>
        <v>199.05101293771307</v>
      </c>
      <c r="M104" s="43">
        <f>('ODA total and ex non-transfer'!M104*1000000)/SUMIFS(pop_in_poverty!$D:$D,pop_in_poverty!$A:$A,'ODA per poor person'!$B104,pop_in_poverty!$B:$B,'ODA per poor person'!M$9)</f>
        <v>231.10509688040185</v>
      </c>
      <c r="N104" s="43">
        <f>('ODA total and ex non-transfer'!N104*1000000)/SUMIFS(pop_in_poverty!$D:$D,pop_in_poverty!$A:$A,'ODA per poor person'!$B104,pop_in_poverty!$B:$B,'ODA per poor person'!N$9)</f>
        <v>322.40718400350198</v>
      </c>
      <c r="O104" s="43">
        <f>('ODA total and ex non-transfer'!O104*1000000)/SUMIFS(pop_in_poverty!$D:$D,pop_in_poverty!$A:$A,'ODA per poor person'!$B104,pop_in_poverty!$B:$B,'ODA per poor person'!O$9)</f>
        <v>351.63479633218299</v>
      </c>
      <c r="P104" s="43">
        <f>('ODA total and ex non-transfer'!P104*1000000)/SUMIFS(pop_in_poverty!$D:$D,pop_in_poverty!$A:$A,'ODA per poor person'!$B104,pop_in_poverty!$B:$B,'ODA per poor person'!P$9)</f>
        <v>446.6444989969122</v>
      </c>
      <c r="Q104" s="43">
        <f>('ODA total and ex non-transfer'!Q104*1000000)/SUMIFS(pop_in_poverty!$D:$D,pop_in_poverty!$A:$A,'ODA per poor person'!$B104,pop_in_poverty!$B:$B,'ODA per poor person'!Q$9)</f>
        <v>512.56728828738494</v>
      </c>
      <c r="R104" s="43">
        <f>('ODA total and ex non-transfer'!R104*1000000)/SUMIFS(pop_in_poverty!$D:$D,pop_in_poverty!$A:$A,'ODA per poor person'!$B104,pop_in_poverty!$B:$B,'ODA per poor person'!R$9)</f>
        <v>407.28389802550555</v>
      </c>
      <c r="S104" s="43">
        <f>('ODA total and ex non-transfer'!S104*1000000)/SUMIFS(pop_in_poverty!$D:$D,pop_in_poverty!$A:$A,'ODA per poor person'!$B104,pop_in_poverty!$B:$B,'ODA per poor person'!S$9)</f>
        <v>344.16315912618842</v>
      </c>
      <c r="T104" s="43">
        <f>('ODA total and ex non-transfer'!T104*1000000)/SUMIFS(pop_in_poverty!$D:$D,pop_in_poverty!$A:$A,'ODA per poor person'!$B104,pop_in_poverty!$B:$B,'ODA per poor person'!T$9)</f>
        <v>607.45016124690358</v>
      </c>
      <c r="U104" s="43">
        <f>('ODA total and ex non-transfer'!U104*1000000)/SUMIFS(pop_in_poverty!$D:$D,pop_in_poverty!$A:$A,'ODA per poor person'!$B104,pop_in_poverty!$B:$B,'ODA per poor person'!U$9)</f>
        <v>464.85760482631292</v>
      </c>
      <c r="V104" s="46">
        <f>(T104-U104)/T104</f>
        <v>0.23473951530096412</v>
      </c>
    </row>
    <row r="105" spans="1:22" hidden="1" x14ac:dyDescent="0.2">
      <c r="A105" s="22" t="s">
        <v>77</v>
      </c>
      <c r="B105" s="9" t="s">
        <v>500</v>
      </c>
      <c r="C105" s="10" t="s">
        <v>982</v>
      </c>
      <c r="D105" s="10"/>
      <c r="E105" s="3"/>
      <c r="F105" s="3"/>
      <c r="G105" s="43">
        <f>('ODA total and ex non-transfer'!G105*1000000)/SUMIFS(pop_in_poverty!$D:$D,pop_in_poverty!$A:$A,'ODA per poor person'!$B105,pop_in_poverty!$B:$B,'ODA per poor person'!G$9)</f>
        <v>134.25781428155648</v>
      </c>
      <c r="H105" s="43">
        <f>('ODA total and ex non-transfer'!H105*1000000)/SUMIFS(pop_in_poverty!$D:$D,pop_in_poverty!$A:$A,'ODA per poor person'!$B105,pop_in_poverty!$B:$B,'ODA per poor person'!H$9)</f>
        <v>179.22040561867297</v>
      </c>
      <c r="I105" s="43">
        <f>('ODA total and ex non-transfer'!I105*1000000)/SUMIFS(pop_in_poverty!$D:$D,pop_in_poverty!$A:$A,'ODA per poor person'!$B105,pop_in_poverty!$B:$B,'ODA per poor person'!I$9)</f>
        <v>394.00111881320834</v>
      </c>
      <c r="J105" s="43">
        <f>('ODA total and ex non-transfer'!J105*1000000)/SUMIFS(pop_in_poverty!$D:$D,pop_in_poverty!$A:$A,'ODA per poor person'!$B105,pop_in_poverty!$B:$B,'ODA per poor person'!J$9)</f>
        <v>277.19460494292048</v>
      </c>
      <c r="K105" s="43">
        <f>('ODA total and ex non-transfer'!K105*1000000)/SUMIFS(pop_in_poverty!$D:$D,pop_in_poverty!$A:$A,'ODA per poor person'!$B105,pop_in_poverty!$B:$B,'ODA per poor person'!K$9)</f>
        <v>888.29882050170431</v>
      </c>
      <c r="L105" s="43">
        <f>('ODA total and ex non-transfer'!L105*1000000)/SUMIFS(pop_in_poverty!$D:$D,pop_in_poverty!$A:$A,'ODA per poor person'!$B105,pop_in_poverty!$B:$B,'ODA per poor person'!L$9)</f>
        <v>194.39257294625958</v>
      </c>
      <c r="M105" s="43">
        <f>('ODA total and ex non-transfer'!M105*1000000)/SUMIFS(pop_in_poverty!$D:$D,pop_in_poverty!$A:$A,'ODA per poor person'!$B105,pop_in_poverty!$B:$B,'ODA per poor person'!M$9)</f>
        <v>228.37994915674727</v>
      </c>
      <c r="N105" s="43">
        <f>('ODA total and ex non-transfer'!N105*1000000)/SUMIFS(pop_in_poverty!$D:$D,pop_in_poverty!$A:$A,'ODA per poor person'!$B105,pop_in_poverty!$B:$B,'ODA per poor person'!N$9)</f>
        <v>303.58286179902751</v>
      </c>
      <c r="O105" s="43">
        <f>('ODA total and ex non-transfer'!O105*1000000)/SUMIFS(pop_in_poverty!$D:$D,pop_in_poverty!$A:$A,'ODA per poor person'!$B105,pop_in_poverty!$B:$B,'ODA per poor person'!O$9)</f>
        <v>349.35164144366422</v>
      </c>
      <c r="P105" s="43">
        <f>('ODA total and ex non-transfer'!P105*1000000)/SUMIFS(pop_in_poverty!$D:$D,pop_in_poverty!$A:$A,'ODA per poor person'!$B105,pop_in_poverty!$B:$B,'ODA per poor person'!P$9)</f>
        <v>443.94696857105021</v>
      </c>
      <c r="Q105" s="43">
        <f>('ODA total and ex non-transfer'!Q105*1000000)/SUMIFS(pop_in_poverty!$D:$D,pop_in_poverty!$A:$A,'ODA per poor person'!$B105,pop_in_poverty!$B:$B,'ODA per poor person'!Q$9)</f>
        <v>509.454018888691</v>
      </c>
      <c r="R105" s="43">
        <f>('ODA total and ex non-transfer'!R105*1000000)/SUMIFS(pop_in_poverty!$D:$D,pop_in_poverty!$A:$A,'ODA per poor person'!$B105,pop_in_poverty!$B:$B,'ODA per poor person'!R$9)</f>
        <v>403.54136717344653</v>
      </c>
      <c r="S105" s="43">
        <f>('ODA total and ex non-transfer'!S105*1000000)/SUMIFS(pop_in_poverty!$D:$D,pop_in_poverty!$A:$A,'ODA per poor person'!$B105,pop_in_poverty!$B:$B,'ODA per poor person'!S$9)</f>
        <v>340.50483164495535</v>
      </c>
      <c r="T105" s="43">
        <f>('ODA total and ex non-transfer'!T105*1000000)/SUMIFS(pop_in_poverty!$D:$D,pop_in_poverty!$A:$A,'ODA per poor person'!$B105,pop_in_poverty!$B:$B,'ODA per poor person'!T$9)</f>
        <v>602.66230734227111</v>
      </c>
      <c r="U105" s="43">
        <f>('ODA total and ex non-transfer'!U105*1000000)/SUMIFS(pop_in_poverty!$D:$D,pop_in_poverty!$A:$A,'ODA per poor person'!$B105,pop_in_poverty!$B:$B,'ODA per poor person'!U$9)</f>
        <v>460.49404814415311</v>
      </c>
    </row>
    <row r="106" spans="1:22" hidden="1" x14ac:dyDescent="0.2">
      <c r="A106" s="21" t="s">
        <v>78</v>
      </c>
      <c r="B106" s="9" t="s">
        <v>523</v>
      </c>
      <c r="C106" s="9" t="s">
        <v>981</v>
      </c>
      <c r="D106" s="9"/>
      <c r="E106" s="2"/>
      <c r="F106" s="2"/>
      <c r="G106" s="43">
        <f>('ODA total and ex non-transfer'!G106*1000000)/SUMIFS(pop_in_poverty!$D:$D,pop_in_poverty!$A:$A,'ODA per poor person'!$B106,pop_in_poverty!$B:$B,'ODA per poor person'!G$9)</f>
        <v>60.346309858412013</v>
      </c>
      <c r="H106" s="43">
        <f>('ODA total and ex non-transfer'!H106*1000000)/SUMIFS(pop_in_poverty!$D:$D,pop_in_poverty!$A:$A,'ODA per poor person'!$B106,pop_in_poverty!$B:$B,'ODA per poor person'!H$9)</f>
        <v>54.917870183290752</v>
      </c>
      <c r="I106" s="43">
        <f>('ODA total and ex non-transfer'!I106*1000000)/SUMIFS(pop_in_poverty!$D:$D,pop_in_poverty!$A:$A,'ODA per poor person'!$B106,pop_in_poverty!$B:$B,'ODA per poor person'!I$9)</f>
        <v>54.253280472343803</v>
      </c>
      <c r="J106" s="43">
        <f>('ODA total and ex non-transfer'!J106*1000000)/SUMIFS(pop_in_poverty!$D:$D,pop_in_poverty!$A:$A,'ODA per poor person'!$B106,pop_in_poverty!$B:$B,'ODA per poor person'!J$9)</f>
        <v>42.322564241350833</v>
      </c>
      <c r="K106" s="43">
        <f>('ODA total and ex non-transfer'!K106*1000000)/SUMIFS(pop_in_poverty!$D:$D,pop_in_poverty!$A:$A,'ODA per poor person'!$B106,pop_in_poverty!$B:$B,'ODA per poor person'!K$9)</f>
        <v>41.804694531398525</v>
      </c>
      <c r="L106" s="43">
        <f>('ODA total and ex non-transfer'!L106*1000000)/SUMIFS(pop_in_poverty!$D:$D,pop_in_poverty!$A:$A,'ODA per poor person'!$B106,pop_in_poverty!$B:$B,'ODA per poor person'!L$9)</f>
        <v>46.713462057481749</v>
      </c>
      <c r="M106" s="43">
        <f>('ODA total and ex non-transfer'!M106*1000000)/SUMIFS(pop_in_poverty!$D:$D,pop_in_poverty!$A:$A,'ODA per poor person'!$B106,pop_in_poverty!$B:$B,'ODA per poor person'!M$9)</f>
        <v>75.917264897492629</v>
      </c>
      <c r="N106" s="43">
        <f>('ODA total and ex non-transfer'!N106*1000000)/SUMIFS(pop_in_poverty!$D:$D,pop_in_poverty!$A:$A,'ODA per poor person'!$B106,pop_in_poverty!$B:$B,'ODA per poor person'!N$9)</f>
        <v>41.133085338605568</v>
      </c>
      <c r="O106" s="43">
        <f>('ODA total and ex non-transfer'!O106*1000000)/SUMIFS(pop_in_poverty!$D:$D,pop_in_poverty!$A:$A,'ODA per poor person'!$B106,pop_in_poverty!$B:$B,'ODA per poor person'!O$9)</f>
        <v>37.666018859338578</v>
      </c>
      <c r="P106" s="43">
        <f>('ODA total and ex non-transfer'!P106*1000000)/SUMIFS(pop_in_poverty!$D:$D,pop_in_poverty!$A:$A,'ODA per poor person'!$B106,pop_in_poverty!$B:$B,'ODA per poor person'!P$9)</f>
        <v>59.018099358530769</v>
      </c>
      <c r="Q106" s="43">
        <f>('ODA total and ex non-transfer'!Q106*1000000)/SUMIFS(pop_in_poverty!$D:$D,pop_in_poverty!$A:$A,'ODA per poor person'!$B106,pop_in_poverty!$B:$B,'ODA per poor person'!Q$9)</f>
        <v>176.01937737579686</v>
      </c>
      <c r="R106" s="43">
        <f>('ODA total and ex non-transfer'!R106*1000000)/SUMIFS(pop_in_poverty!$D:$D,pop_in_poverty!$A:$A,'ODA per poor person'!$B106,pop_in_poverty!$B:$B,'ODA per poor person'!R$9)</f>
        <v>151.74517131751702</v>
      </c>
      <c r="S106" s="43">
        <f>('ODA total and ex non-transfer'!S106*1000000)/SUMIFS(pop_in_poverty!$D:$D,pop_in_poverty!$A:$A,'ODA per poor person'!$B106,pop_in_poverty!$B:$B,'ODA per poor person'!S$9)</f>
        <v>132.79885928436784</v>
      </c>
      <c r="T106" s="43">
        <f>('ODA total and ex non-transfer'!T106*1000000)/SUMIFS(pop_in_poverty!$D:$D,pop_in_poverty!$A:$A,'ODA per poor person'!$B106,pop_in_poverty!$B:$B,'ODA per poor person'!T$9)</f>
        <v>152.94115332150497</v>
      </c>
      <c r="U106" s="43">
        <f>('ODA total and ex non-transfer'!U106*1000000)/SUMIFS(pop_in_poverty!$D:$D,pop_in_poverty!$A:$A,'ODA per poor person'!$B106,pop_in_poverty!$B:$B,'ODA per poor person'!U$9)</f>
        <v>151.25883626668428</v>
      </c>
    </row>
    <row r="107" spans="1:22" hidden="1" x14ac:dyDescent="0.2">
      <c r="A107" s="22" t="s">
        <v>78</v>
      </c>
      <c r="B107" s="9" t="s">
        <v>523</v>
      </c>
      <c r="C107" s="10" t="s">
        <v>982</v>
      </c>
      <c r="D107" s="10"/>
      <c r="E107" s="3"/>
      <c r="F107" s="3"/>
      <c r="G107" s="43">
        <f>('ODA total and ex non-transfer'!G107*1000000)/SUMIFS(pop_in_poverty!$D:$D,pop_in_poverty!$A:$A,'ODA per poor person'!$B107,pop_in_poverty!$B:$B,'ODA per poor person'!G$9)</f>
        <v>54.728626408522587</v>
      </c>
      <c r="H107" s="43">
        <f>('ODA total and ex non-transfer'!H107*1000000)/SUMIFS(pop_in_poverty!$D:$D,pop_in_poverty!$A:$A,'ODA per poor person'!$B107,pop_in_poverty!$B:$B,'ODA per poor person'!H$9)</f>
        <v>49.79209931497077</v>
      </c>
      <c r="I107" s="43">
        <f>('ODA total and ex non-transfer'!I107*1000000)/SUMIFS(pop_in_poverty!$D:$D,pop_in_poverty!$A:$A,'ODA per poor person'!$B107,pop_in_poverty!$B:$B,'ODA per poor person'!I$9)</f>
        <v>51.809221777253711</v>
      </c>
      <c r="J107" s="43">
        <f>('ODA total and ex non-transfer'!J107*1000000)/SUMIFS(pop_in_poverty!$D:$D,pop_in_poverty!$A:$A,'ODA per poor person'!$B107,pop_in_poverty!$B:$B,'ODA per poor person'!J$9)</f>
        <v>39.925978521906863</v>
      </c>
      <c r="K107" s="43">
        <f>('ODA total and ex non-transfer'!K107*1000000)/SUMIFS(pop_in_poverty!$D:$D,pop_in_poverty!$A:$A,'ODA per poor person'!$B107,pop_in_poverty!$B:$B,'ODA per poor person'!K$9)</f>
        <v>32.323181480236585</v>
      </c>
      <c r="L107" s="43">
        <f>('ODA total and ex non-transfer'!L107*1000000)/SUMIFS(pop_in_poverty!$D:$D,pop_in_poverty!$A:$A,'ODA per poor person'!$B107,pop_in_poverty!$B:$B,'ODA per poor person'!L$9)</f>
        <v>40.782991425917878</v>
      </c>
      <c r="M107" s="43">
        <f>('ODA total and ex non-transfer'!M107*1000000)/SUMIFS(pop_in_poverty!$D:$D,pop_in_poverty!$A:$A,'ODA per poor person'!$B107,pop_in_poverty!$B:$B,'ODA per poor person'!M$9)</f>
        <v>40.974073329628034</v>
      </c>
      <c r="N107" s="43">
        <f>('ODA total and ex non-transfer'!N107*1000000)/SUMIFS(pop_in_poverty!$D:$D,pop_in_poverty!$A:$A,'ODA per poor person'!$B107,pop_in_poverty!$B:$B,'ODA per poor person'!N$9)</f>
        <v>30.313948701155063</v>
      </c>
      <c r="O107" s="43">
        <f>('ODA total and ex non-transfer'!O107*1000000)/SUMIFS(pop_in_poverty!$D:$D,pop_in_poverty!$A:$A,'ODA per poor person'!$B107,pop_in_poverty!$B:$B,'ODA per poor person'!O$9)</f>
        <v>32.136038955708514</v>
      </c>
      <c r="P107" s="43">
        <f>('ODA total and ex non-transfer'!P107*1000000)/SUMIFS(pop_in_poverty!$D:$D,pop_in_poverty!$A:$A,'ODA per poor person'!$B107,pop_in_poverty!$B:$B,'ODA per poor person'!P$9)</f>
        <v>51.618676648615832</v>
      </c>
      <c r="Q107" s="43">
        <f>('ODA total and ex non-transfer'!Q107*1000000)/SUMIFS(pop_in_poverty!$D:$D,pop_in_poverty!$A:$A,'ODA per poor person'!$B107,pop_in_poverty!$B:$B,'ODA per poor person'!Q$9)</f>
        <v>75.161594751202813</v>
      </c>
      <c r="R107" s="43">
        <f>('ODA total and ex non-transfer'!R107*1000000)/SUMIFS(pop_in_poverty!$D:$D,pop_in_poverty!$A:$A,'ODA per poor person'!$B107,pop_in_poverty!$B:$B,'ODA per poor person'!R$9)</f>
        <v>71.657650378470635</v>
      </c>
      <c r="S107" s="43">
        <f>('ODA total and ex non-transfer'!S107*1000000)/SUMIFS(pop_in_poverty!$D:$D,pop_in_poverty!$A:$A,'ODA per poor person'!$B107,pop_in_poverty!$B:$B,'ODA per poor person'!S$9)</f>
        <v>126.56784871363304</v>
      </c>
      <c r="T107" s="43">
        <f>('ODA total and ex non-transfer'!T107*1000000)/SUMIFS(pop_in_poverty!$D:$D,pop_in_poverty!$A:$A,'ODA per poor person'!$B107,pop_in_poverty!$B:$B,'ODA per poor person'!T$9)</f>
        <v>139.32692042691545</v>
      </c>
      <c r="U107" s="43">
        <f>('ODA total and ex non-transfer'!U107*1000000)/SUMIFS(pop_in_poverty!$D:$D,pop_in_poverty!$A:$A,'ODA per poor person'!$B107,pop_in_poverty!$B:$B,'ODA per poor person'!U$9)</f>
        <v>139.16960295372689</v>
      </c>
    </row>
    <row r="108" spans="1:22" hidden="1" x14ac:dyDescent="0.2">
      <c r="A108" s="21" t="s">
        <v>79</v>
      </c>
      <c r="B108" s="9" t="s">
        <v>525</v>
      </c>
      <c r="C108" s="9" t="s">
        <v>981</v>
      </c>
      <c r="D108" s="9"/>
      <c r="E108" s="2"/>
      <c r="F108" s="2"/>
      <c r="G108" s="43">
        <f>('ODA total and ex non-transfer'!G108*1000000)/SUMIFS(pop_in_poverty!$D:$D,pop_in_poverty!$A:$A,'ODA per poor person'!$B108,pop_in_poverty!$B:$B,'ODA per poor person'!G$9)</f>
        <v>105.50405281950734</v>
      </c>
      <c r="H108" s="43">
        <f>('ODA total and ex non-transfer'!H108*1000000)/SUMIFS(pop_in_poverty!$D:$D,pop_in_poverty!$A:$A,'ODA per poor person'!$B108,pop_in_poverty!$B:$B,'ODA per poor person'!H$9)</f>
        <v>236.08423310726656</v>
      </c>
      <c r="I108" s="43">
        <f>('ODA total and ex non-transfer'!I108*1000000)/SUMIFS(pop_in_poverty!$D:$D,pop_in_poverty!$A:$A,'ODA per poor person'!$B108,pop_in_poverty!$B:$B,'ODA per poor person'!I$9)</f>
        <v>115.63631854482774</v>
      </c>
      <c r="J108" s="43">
        <f>('ODA total and ex non-transfer'!J108*1000000)/SUMIFS(pop_in_poverty!$D:$D,pop_in_poverty!$A:$A,'ODA per poor person'!$B108,pop_in_poverty!$B:$B,'ODA per poor person'!J$9)</f>
        <v>132.717414638566</v>
      </c>
      <c r="K108" s="43">
        <f>('ODA total and ex non-transfer'!K108*1000000)/SUMIFS(pop_in_poverty!$D:$D,pop_in_poverty!$A:$A,'ODA per poor person'!$B108,pop_in_poverty!$B:$B,'ODA per poor person'!K$9)</f>
        <v>121.57908859085647</v>
      </c>
      <c r="L108" s="43">
        <f>('ODA total and ex non-transfer'!L108*1000000)/SUMIFS(pop_in_poverty!$D:$D,pop_in_poverty!$A:$A,'ODA per poor person'!$B108,pop_in_poverty!$B:$B,'ODA per poor person'!L$9)</f>
        <v>124.84975043609157</v>
      </c>
      <c r="M108" s="43">
        <f>('ODA total and ex non-transfer'!M108*1000000)/SUMIFS(pop_in_poverty!$D:$D,pop_in_poverty!$A:$A,'ODA per poor person'!$B108,pop_in_poverty!$B:$B,'ODA per poor person'!M$9)</f>
        <v>127.4417786616637</v>
      </c>
      <c r="N108" s="43">
        <f>('ODA total and ex non-transfer'!N108*1000000)/SUMIFS(pop_in_poverty!$D:$D,pop_in_poverty!$A:$A,'ODA per poor person'!$B108,pop_in_poverty!$B:$B,'ODA per poor person'!N$9)</f>
        <v>139.34347321978049</v>
      </c>
      <c r="O108" s="43">
        <f>('ODA total and ex non-transfer'!O108*1000000)/SUMIFS(pop_in_poverty!$D:$D,pop_in_poverty!$A:$A,'ODA per poor person'!$B108,pop_in_poverty!$B:$B,'ODA per poor person'!O$9)</f>
        <v>250.56320678438092</v>
      </c>
      <c r="P108" s="43">
        <f>('ODA total and ex non-transfer'!P108*1000000)/SUMIFS(pop_in_poverty!$D:$D,pop_in_poverty!$A:$A,'ODA per poor person'!$B108,pop_in_poverty!$B:$B,'ODA per poor person'!P$9)</f>
        <v>100.34990683369253</v>
      </c>
      <c r="Q108" s="43">
        <f>('ODA total and ex non-transfer'!Q108*1000000)/SUMIFS(pop_in_poverty!$D:$D,pop_in_poverty!$A:$A,'ODA per poor person'!$B108,pop_in_poverty!$B:$B,'ODA per poor person'!Q$9)</f>
        <v>67.389546668394971</v>
      </c>
      <c r="R108" s="43">
        <f>('ODA total and ex non-transfer'!R108*1000000)/SUMIFS(pop_in_poverty!$D:$D,pop_in_poverty!$A:$A,'ODA per poor person'!$B108,pop_in_poverty!$B:$B,'ODA per poor person'!R$9)</f>
        <v>86.056275136297941</v>
      </c>
      <c r="S108" s="43">
        <f>('ODA total and ex non-transfer'!S108*1000000)/SUMIFS(pop_in_poverty!$D:$D,pop_in_poverty!$A:$A,'ODA per poor person'!$B108,pop_in_poverty!$B:$B,'ODA per poor person'!S$9)</f>
        <v>91.401218452702423</v>
      </c>
      <c r="T108" s="43">
        <f>('ODA total and ex non-transfer'!T108*1000000)/SUMIFS(pop_in_poverty!$D:$D,pop_in_poverty!$A:$A,'ODA per poor person'!$B108,pop_in_poverty!$B:$B,'ODA per poor person'!T$9)</f>
        <v>89.490585036312353</v>
      </c>
      <c r="U108" s="43">
        <f>('ODA total and ex non-transfer'!U108*1000000)/SUMIFS(pop_in_poverty!$D:$D,pop_in_poverty!$A:$A,'ODA per poor person'!$B108,pop_in_poverty!$B:$B,'ODA per poor person'!U$9)</f>
        <v>180.37693904992355</v>
      </c>
    </row>
    <row r="109" spans="1:22" hidden="1" x14ac:dyDescent="0.2">
      <c r="A109" s="22" t="s">
        <v>79</v>
      </c>
      <c r="B109" s="9" t="s">
        <v>525</v>
      </c>
      <c r="C109" s="10" t="s">
        <v>982</v>
      </c>
      <c r="D109" s="10"/>
      <c r="E109" s="3"/>
      <c r="F109" s="3"/>
      <c r="G109" s="43">
        <f>('ODA total and ex non-transfer'!G109*1000000)/SUMIFS(pop_in_poverty!$D:$D,pop_in_poverty!$A:$A,'ODA per poor person'!$B109,pop_in_poverty!$B:$B,'ODA per poor person'!G$9)</f>
        <v>89.181338819987474</v>
      </c>
      <c r="H109" s="43">
        <f>('ODA total and ex non-transfer'!H109*1000000)/SUMIFS(pop_in_poverty!$D:$D,pop_in_poverty!$A:$A,'ODA per poor person'!$B109,pop_in_poverty!$B:$B,'ODA per poor person'!H$9)</f>
        <v>222.39622511026911</v>
      </c>
      <c r="I109" s="43">
        <f>('ODA total and ex non-transfer'!I109*1000000)/SUMIFS(pop_in_poverty!$D:$D,pop_in_poverty!$A:$A,'ODA per poor person'!$B109,pop_in_poverty!$B:$B,'ODA per poor person'!I$9)</f>
        <v>102.98087544414925</v>
      </c>
      <c r="J109" s="43">
        <f>('ODA total and ex non-transfer'!J109*1000000)/SUMIFS(pop_in_poverty!$D:$D,pop_in_poverty!$A:$A,'ODA per poor person'!$B109,pop_in_poverty!$B:$B,'ODA per poor person'!J$9)</f>
        <v>120.20060876820374</v>
      </c>
      <c r="K109" s="43">
        <f>('ODA total and ex non-transfer'!K109*1000000)/SUMIFS(pop_in_poverty!$D:$D,pop_in_poverty!$A:$A,'ODA per poor person'!$B109,pop_in_poverty!$B:$B,'ODA per poor person'!K$9)</f>
        <v>97.322481277575491</v>
      </c>
      <c r="L109" s="43">
        <f>('ODA total and ex non-transfer'!L109*1000000)/SUMIFS(pop_in_poverty!$D:$D,pop_in_poverty!$A:$A,'ODA per poor person'!$B109,pop_in_poverty!$B:$B,'ODA per poor person'!L$9)</f>
        <v>119.76107068804458</v>
      </c>
      <c r="M109" s="43">
        <f>('ODA total and ex non-transfer'!M109*1000000)/SUMIFS(pop_in_poverty!$D:$D,pop_in_poverty!$A:$A,'ODA per poor person'!$B109,pop_in_poverty!$B:$B,'ODA per poor person'!M$9)</f>
        <v>121.06747213907543</v>
      </c>
      <c r="N109" s="43">
        <f>('ODA total and ex non-transfer'!N109*1000000)/SUMIFS(pop_in_poverty!$D:$D,pop_in_poverty!$A:$A,'ODA per poor person'!$B109,pop_in_poverty!$B:$B,'ODA per poor person'!N$9)</f>
        <v>130.71680470107981</v>
      </c>
      <c r="O109" s="43">
        <f>('ODA total and ex non-transfer'!O109*1000000)/SUMIFS(pop_in_poverty!$D:$D,pop_in_poverty!$A:$A,'ODA per poor person'!$B109,pop_in_poverty!$B:$B,'ODA per poor person'!O$9)</f>
        <v>112.82737469346606</v>
      </c>
      <c r="P109" s="43">
        <f>('ODA total and ex non-transfer'!P109*1000000)/SUMIFS(pop_in_poverty!$D:$D,pop_in_poverty!$A:$A,'ODA per poor person'!$B109,pop_in_poverty!$B:$B,'ODA per poor person'!P$9)</f>
        <v>88.746486426439276</v>
      </c>
      <c r="Q109" s="43">
        <f>('ODA total and ex non-transfer'!Q109*1000000)/SUMIFS(pop_in_poverty!$D:$D,pop_in_poverty!$A:$A,'ODA per poor person'!$B109,pop_in_poverty!$B:$B,'ODA per poor person'!Q$9)</f>
        <v>65.105111241619767</v>
      </c>
      <c r="R109" s="43">
        <f>('ODA total and ex non-transfer'!R109*1000000)/SUMIFS(pop_in_poverty!$D:$D,pop_in_poverty!$A:$A,'ODA per poor person'!$B109,pop_in_poverty!$B:$B,'ODA per poor person'!R$9)</f>
        <v>74.850575829816606</v>
      </c>
      <c r="S109" s="43">
        <f>('ODA total and ex non-transfer'!S109*1000000)/SUMIFS(pop_in_poverty!$D:$D,pop_in_poverty!$A:$A,'ODA per poor person'!$B109,pop_in_poverty!$B:$B,'ODA per poor person'!S$9)</f>
        <v>86.158653940783907</v>
      </c>
      <c r="T109" s="43">
        <f>('ODA total and ex non-transfer'!T109*1000000)/SUMIFS(pop_in_poverty!$D:$D,pop_in_poverty!$A:$A,'ODA per poor person'!$B109,pop_in_poverty!$B:$B,'ODA per poor person'!T$9)</f>
        <v>85.834950360638018</v>
      </c>
      <c r="U109" s="43">
        <f>('ODA total and ex non-transfer'!U109*1000000)/SUMIFS(pop_in_poverty!$D:$D,pop_in_poverty!$A:$A,'ODA per poor person'!$B109,pop_in_poverty!$B:$B,'ODA per poor person'!U$9)</f>
        <v>84.676398965677222</v>
      </c>
    </row>
    <row r="110" spans="1:22" hidden="1" x14ac:dyDescent="0.2">
      <c r="A110" s="21" t="s">
        <v>80</v>
      </c>
      <c r="B110" s="9" t="s">
        <v>584</v>
      </c>
      <c r="C110" s="9" t="s">
        <v>981</v>
      </c>
      <c r="D110" s="9"/>
      <c r="E110" s="2"/>
      <c r="F110" s="2"/>
      <c r="G110" s="43">
        <f>('ODA total and ex non-transfer'!G110*1000000)/SUMIFS(pop_in_poverty!$D:$D,pop_in_poverty!$A:$A,'ODA per poor person'!$B110,pop_in_poverty!$B:$B,'ODA per poor person'!G$9)</f>
        <v>37.207446649585279</v>
      </c>
      <c r="H110" s="43">
        <f>('ODA total and ex non-transfer'!H110*1000000)/SUMIFS(pop_in_poverty!$D:$D,pop_in_poverty!$A:$A,'ODA per poor person'!$B110,pop_in_poverty!$B:$B,'ODA per poor person'!H$9)</f>
        <v>51.459821225017201</v>
      </c>
      <c r="I110" s="43">
        <f>('ODA total and ex non-transfer'!I110*1000000)/SUMIFS(pop_in_poverty!$D:$D,pop_in_poverty!$A:$A,'ODA per poor person'!$B110,pop_in_poverty!$B:$B,'ODA per poor person'!I$9)</f>
        <v>51.43402966961272</v>
      </c>
      <c r="J110" s="43">
        <f>('ODA total and ex non-transfer'!J110*1000000)/SUMIFS(pop_in_poverty!$D:$D,pop_in_poverty!$A:$A,'ODA per poor person'!$B110,pop_in_poverty!$B:$B,'ODA per poor person'!J$9)</f>
        <v>55.690957188175915</v>
      </c>
      <c r="K110" s="43">
        <f>('ODA total and ex non-transfer'!K110*1000000)/SUMIFS(pop_in_poverty!$D:$D,pop_in_poverty!$A:$A,'ODA per poor person'!$B110,pop_in_poverty!$B:$B,'ODA per poor person'!K$9)</f>
        <v>68.943164189346248</v>
      </c>
      <c r="L110" s="43">
        <f>('ODA total and ex non-transfer'!L110*1000000)/SUMIFS(pop_in_poverty!$D:$D,pop_in_poverty!$A:$A,'ODA per poor person'!$B110,pop_in_poverty!$B:$B,'ODA per poor person'!L$9)</f>
        <v>90.444657515649212</v>
      </c>
      <c r="M110" s="43">
        <f>('ODA total and ex non-transfer'!M110*1000000)/SUMIFS(pop_in_poverty!$D:$D,pop_in_poverty!$A:$A,'ODA per poor person'!$B110,pop_in_poverty!$B:$B,'ODA per poor person'!M$9)</f>
        <v>90.466084195554458</v>
      </c>
      <c r="N110" s="43">
        <f>('ODA total and ex non-transfer'!N110*1000000)/SUMIFS(pop_in_poverty!$D:$D,pop_in_poverty!$A:$A,'ODA per poor person'!$B110,pop_in_poverty!$B:$B,'ODA per poor person'!N$9)</f>
        <v>120.32352899658777</v>
      </c>
      <c r="O110" s="43">
        <f>('ODA total and ex non-transfer'!O110*1000000)/SUMIFS(pop_in_poverty!$D:$D,pop_in_poverty!$A:$A,'ODA per poor person'!$B110,pop_in_poverty!$B:$B,'ODA per poor person'!O$9)</f>
        <v>114.53993044447732</v>
      </c>
      <c r="P110" s="43">
        <f>('ODA total and ex non-transfer'!P110*1000000)/SUMIFS(pop_in_poverty!$D:$D,pop_in_poverty!$A:$A,'ODA per poor person'!$B110,pop_in_poverty!$B:$B,'ODA per poor person'!P$9)</f>
        <v>161.939337047571</v>
      </c>
      <c r="Q110" s="43">
        <f>('ODA total and ex non-transfer'!Q110*1000000)/SUMIFS(pop_in_poverty!$D:$D,pop_in_poverty!$A:$A,'ODA per poor person'!$B110,pop_in_poverty!$B:$B,'ODA per poor person'!Q$9)</f>
        <v>189.71036134617512</v>
      </c>
      <c r="R110" s="43">
        <f>('ODA total and ex non-transfer'!R110*1000000)/SUMIFS(pop_in_poverty!$D:$D,pop_in_poverty!$A:$A,'ODA per poor person'!$B110,pop_in_poverty!$B:$B,'ODA per poor person'!R$9)</f>
        <v>220.46739530438532</v>
      </c>
      <c r="S110" s="43">
        <f>('ODA total and ex non-transfer'!S110*1000000)/SUMIFS(pop_in_poverty!$D:$D,pop_in_poverty!$A:$A,'ODA per poor person'!$B110,pop_in_poverty!$B:$B,'ODA per poor person'!S$9)</f>
        <v>180.3998241132069</v>
      </c>
      <c r="T110" s="43">
        <f>('ODA total and ex non-transfer'!T110*1000000)/SUMIFS(pop_in_poverty!$D:$D,pop_in_poverty!$A:$A,'ODA per poor person'!$B110,pop_in_poverty!$B:$B,'ODA per poor person'!T$9)</f>
        <v>183.02424897636521</v>
      </c>
      <c r="U110" s="43">
        <f>('ODA total and ex non-transfer'!U110*1000000)/SUMIFS(pop_in_poverty!$D:$D,pop_in_poverty!$A:$A,'ODA per poor person'!$B110,pop_in_poverty!$B:$B,'ODA per poor person'!U$9)</f>
        <v>171.45066304382343</v>
      </c>
      <c r="V110" s="46">
        <f>(T110-U110)/T110</f>
        <v>6.3235259793560691E-2</v>
      </c>
    </row>
    <row r="111" spans="1:22" hidden="1" x14ac:dyDescent="0.2">
      <c r="A111" s="22" t="s">
        <v>80</v>
      </c>
      <c r="B111" s="9" t="s">
        <v>584</v>
      </c>
      <c r="C111" s="10" t="s">
        <v>982</v>
      </c>
      <c r="D111" s="10"/>
      <c r="E111" s="3"/>
      <c r="F111" s="3"/>
      <c r="G111" s="43">
        <f>('ODA total and ex non-transfer'!G111*1000000)/SUMIFS(pop_in_poverty!$D:$D,pop_in_poverty!$A:$A,'ODA per poor person'!$B111,pop_in_poverty!$B:$B,'ODA per poor person'!G$9)</f>
        <v>37.207446649585279</v>
      </c>
      <c r="H111" s="43">
        <f>('ODA total and ex non-transfer'!H111*1000000)/SUMIFS(pop_in_poverty!$D:$D,pop_in_poverty!$A:$A,'ODA per poor person'!$B111,pop_in_poverty!$B:$B,'ODA per poor person'!H$9)</f>
        <v>51.459821225017201</v>
      </c>
      <c r="I111" s="43">
        <f>('ODA total and ex non-transfer'!I111*1000000)/SUMIFS(pop_in_poverty!$D:$D,pop_in_poverty!$A:$A,'ODA per poor person'!$B111,pop_in_poverty!$B:$B,'ODA per poor person'!I$9)</f>
        <v>51.43402966961272</v>
      </c>
      <c r="J111" s="43">
        <f>('ODA total and ex non-transfer'!J111*1000000)/SUMIFS(pop_in_poverty!$D:$D,pop_in_poverty!$A:$A,'ODA per poor person'!$B111,pop_in_poverty!$B:$B,'ODA per poor person'!J$9)</f>
        <v>55.690957188175915</v>
      </c>
      <c r="K111" s="43">
        <f>('ODA total and ex non-transfer'!K111*1000000)/SUMIFS(pop_in_poverty!$D:$D,pop_in_poverty!$A:$A,'ODA per poor person'!$B111,pop_in_poverty!$B:$B,'ODA per poor person'!K$9)</f>
        <v>64.529304241299727</v>
      </c>
      <c r="L111" s="43">
        <f>('ODA total and ex non-transfer'!L111*1000000)/SUMIFS(pop_in_poverty!$D:$D,pop_in_poverty!$A:$A,'ODA per poor person'!$B111,pop_in_poverty!$B:$B,'ODA per poor person'!L$9)</f>
        <v>87.960208726632175</v>
      </c>
      <c r="M111" s="43">
        <f>('ODA total and ex non-transfer'!M111*1000000)/SUMIFS(pop_in_poverty!$D:$D,pop_in_poverty!$A:$A,'ODA per poor person'!$B111,pop_in_poverty!$B:$B,'ODA per poor person'!M$9)</f>
        <v>88.317561369000984</v>
      </c>
      <c r="N111" s="43">
        <f>('ODA total and ex non-transfer'!N111*1000000)/SUMIFS(pop_in_poverty!$D:$D,pop_in_poverty!$A:$A,'ODA per poor person'!$B111,pop_in_poverty!$B:$B,'ODA per poor person'!N$9)</f>
        <v>118.81490381967252</v>
      </c>
      <c r="O111" s="43">
        <f>('ODA total and ex non-transfer'!O111*1000000)/SUMIFS(pop_in_poverty!$D:$D,pop_in_poverty!$A:$A,'ODA per poor person'!$B111,pop_in_poverty!$B:$B,'ODA per poor person'!O$9)</f>
        <v>113.19733765059497</v>
      </c>
      <c r="P111" s="43">
        <f>('ODA total and ex non-transfer'!P111*1000000)/SUMIFS(pop_in_poverty!$D:$D,pop_in_poverty!$A:$A,'ODA per poor person'!$B111,pop_in_poverty!$B:$B,'ODA per poor person'!P$9)</f>
        <v>158.76371159808537</v>
      </c>
      <c r="Q111" s="43">
        <f>('ODA total and ex non-transfer'!Q111*1000000)/SUMIFS(pop_in_poverty!$D:$D,pop_in_poverty!$A:$A,'ODA per poor person'!$B111,pop_in_poverty!$B:$B,'ODA per poor person'!Q$9)</f>
        <v>175.70996939842689</v>
      </c>
      <c r="R111" s="43">
        <f>('ODA total and ex non-transfer'!R111*1000000)/SUMIFS(pop_in_poverty!$D:$D,pop_in_poverty!$A:$A,'ODA per poor person'!$B111,pop_in_poverty!$B:$B,'ODA per poor person'!R$9)</f>
        <v>218.28915897830407</v>
      </c>
      <c r="S111" s="43">
        <f>('ODA total and ex non-transfer'!S111*1000000)/SUMIFS(pop_in_poverty!$D:$D,pop_in_poverty!$A:$A,'ODA per poor person'!$B111,pop_in_poverty!$B:$B,'ODA per poor person'!S$9)</f>
        <v>178.85964913516079</v>
      </c>
      <c r="T111" s="43">
        <f>('ODA total and ex non-transfer'!T111*1000000)/SUMIFS(pop_in_poverty!$D:$D,pop_in_poverty!$A:$A,'ODA per poor person'!$B111,pop_in_poverty!$B:$B,'ODA per poor person'!T$9)</f>
        <v>180.70551106615983</v>
      </c>
      <c r="U111" s="43">
        <f>('ODA total and ex non-transfer'!U111*1000000)/SUMIFS(pop_in_poverty!$D:$D,pop_in_poverty!$A:$A,'ODA per poor person'!$B111,pop_in_poverty!$B:$B,'ODA per poor person'!U$9)</f>
        <v>170.29493685878342</v>
      </c>
    </row>
    <row r="112" spans="1:22" hidden="1" x14ac:dyDescent="0.2">
      <c r="A112" s="21" t="s">
        <v>81</v>
      </c>
      <c r="B112" s="9" t="s">
        <v>621</v>
      </c>
      <c r="C112" s="9" t="s">
        <v>981</v>
      </c>
      <c r="D112" s="9"/>
      <c r="E112" s="2"/>
      <c r="F112" s="2"/>
      <c r="G112" s="43">
        <f>('ODA total and ex non-transfer'!G112*1000000)/SUMIFS(pop_in_poverty!$D:$D,pop_in_poverty!$A:$A,'ODA per poor person'!$B112,pop_in_poverty!$B:$B,'ODA per poor person'!G$9)</f>
        <v>91.864118692829109</v>
      </c>
      <c r="H112" s="43">
        <f>('ODA total and ex non-transfer'!H112*1000000)/SUMIFS(pop_in_poverty!$D:$D,pop_in_poverty!$A:$A,'ODA per poor person'!$B112,pop_in_poverty!$B:$B,'ODA per poor person'!H$9)</f>
        <v>82.867412805202946</v>
      </c>
      <c r="I112" s="43">
        <f>('ODA total and ex non-transfer'!I112*1000000)/SUMIFS(pop_in_poverty!$D:$D,pop_in_poverty!$A:$A,'ODA per poor person'!$B112,pop_in_poverty!$B:$B,'ODA per poor person'!I$9)</f>
        <v>83.297630957364291</v>
      </c>
      <c r="J112" s="43">
        <f>('ODA total and ex non-transfer'!J112*1000000)/SUMIFS(pop_in_poverty!$D:$D,pop_in_poverty!$A:$A,'ODA per poor person'!$B112,pop_in_poverty!$B:$B,'ODA per poor person'!J$9)</f>
        <v>57.715029249642768</v>
      </c>
      <c r="K112" s="43">
        <f>('ODA total and ex non-transfer'!K112*1000000)/SUMIFS(pop_in_poverty!$D:$D,pop_in_poverty!$A:$A,'ODA per poor person'!$B112,pop_in_poverty!$B:$B,'ODA per poor person'!K$9)</f>
        <v>65.007820838099377</v>
      </c>
      <c r="L112" s="43">
        <f>('ODA total and ex non-transfer'!L112*1000000)/SUMIFS(pop_in_poverty!$D:$D,pop_in_poverty!$A:$A,'ODA per poor person'!$B112,pop_in_poverty!$B:$B,'ODA per poor person'!L$9)</f>
        <v>99.297937903519042</v>
      </c>
      <c r="M112" s="43">
        <f>('ODA total and ex non-transfer'!M112*1000000)/SUMIFS(pop_in_poverty!$D:$D,pop_in_poverty!$A:$A,'ODA per poor person'!$B112,pop_in_poverty!$B:$B,'ODA per poor person'!M$9)</f>
        <v>114.50770408308057</v>
      </c>
      <c r="N112" s="43">
        <f>('ODA total and ex non-transfer'!N112*1000000)/SUMIFS(pop_in_poverty!$D:$D,pop_in_poverty!$A:$A,'ODA per poor person'!$B112,pop_in_poverty!$B:$B,'ODA per poor person'!N$9)</f>
        <v>105.58238026284018</v>
      </c>
      <c r="O112" s="43">
        <f>('ODA total and ex non-transfer'!O112*1000000)/SUMIFS(pop_in_poverty!$D:$D,pop_in_poverty!$A:$A,'ODA per poor person'!$B112,pop_in_poverty!$B:$B,'ODA per poor person'!O$9)</f>
        <v>216.07494639141723</v>
      </c>
      <c r="P112" s="43">
        <f>('ODA total and ex non-transfer'!P112*1000000)/SUMIFS(pop_in_poverty!$D:$D,pop_in_poverty!$A:$A,'ODA per poor person'!$B112,pop_in_poverty!$B:$B,'ODA per poor person'!P$9)</f>
        <v>222.1895069500024</v>
      </c>
      <c r="Q112" s="43">
        <f>('ODA total and ex non-transfer'!Q112*1000000)/SUMIFS(pop_in_poverty!$D:$D,pop_in_poverty!$A:$A,'ODA per poor person'!$B112,pop_in_poverty!$B:$B,'ODA per poor person'!Q$9)</f>
        <v>250.32915624941964</v>
      </c>
      <c r="R112" s="43">
        <f>('ODA total and ex non-transfer'!R112*1000000)/SUMIFS(pop_in_poverty!$D:$D,pop_in_poverty!$A:$A,'ODA per poor person'!$B112,pop_in_poverty!$B:$B,'ODA per poor person'!R$9)</f>
        <v>279.91297377952367</v>
      </c>
      <c r="S112" s="43">
        <f>('ODA total and ex non-transfer'!S112*1000000)/SUMIFS(pop_in_poverty!$D:$D,pop_in_poverty!$A:$A,'ODA per poor person'!$B112,pop_in_poverty!$B:$B,'ODA per poor person'!S$9)</f>
        <v>106.73695509300033</v>
      </c>
      <c r="T112" s="43">
        <f>('ODA total and ex non-transfer'!T112*1000000)/SUMIFS(pop_in_poverty!$D:$D,pop_in_poverty!$A:$A,'ODA per poor person'!$B112,pop_in_poverty!$B:$B,'ODA per poor person'!T$9)</f>
        <v>87.868826695597917</v>
      </c>
      <c r="U112" s="43">
        <f>('ODA total and ex non-transfer'!U112*1000000)/SUMIFS(pop_in_poverty!$D:$D,pop_in_poverty!$A:$A,'ODA per poor person'!$B112,pop_in_poverty!$B:$B,'ODA per poor person'!U$9)</f>
        <v>116.04231994306417</v>
      </c>
    </row>
    <row r="113" spans="1:22" hidden="1" x14ac:dyDescent="0.2">
      <c r="A113" s="22" t="s">
        <v>81</v>
      </c>
      <c r="B113" s="9" t="s">
        <v>621</v>
      </c>
      <c r="C113" s="10" t="s">
        <v>982</v>
      </c>
      <c r="D113" s="10"/>
      <c r="E113" s="3"/>
      <c r="F113" s="3"/>
      <c r="G113" s="43">
        <f>('ODA total and ex non-transfer'!G113*1000000)/SUMIFS(pop_in_poverty!$D:$D,pop_in_poverty!$A:$A,'ODA per poor person'!$B113,pop_in_poverty!$B:$B,'ODA per poor person'!G$9)</f>
        <v>91.864118692829109</v>
      </c>
      <c r="H113" s="43">
        <f>('ODA total and ex non-transfer'!H113*1000000)/SUMIFS(pop_in_poverty!$D:$D,pop_in_poverty!$A:$A,'ODA per poor person'!$B113,pop_in_poverty!$B:$B,'ODA per poor person'!H$9)</f>
        <v>82.867412805202946</v>
      </c>
      <c r="I113" s="43">
        <f>('ODA total and ex non-transfer'!I113*1000000)/SUMIFS(pop_in_poverty!$D:$D,pop_in_poverty!$A:$A,'ODA per poor person'!$B113,pop_in_poverty!$B:$B,'ODA per poor person'!I$9)</f>
        <v>83.297630957364291</v>
      </c>
      <c r="J113" s="43">
        <f>('ODA total and ex non-transfer'!J113*1000000)/SUMIFS(pop_in_poverty!$D:$D,pop_in_poverty!$A:$A,'ODA per poor person'!$B113,pop_in_poverty!$B:$B,'ODA per poor person'!J$9)</f>
        <v>57.715029249642768</v>
      </c>
      <c r="K113" s="43">
        <f>('ODA total and ex non-transfer'!K113*1000000)/SUMIFS(pop_in_poverty!$D:$D,pop_in_poverty!$A:$A,'ODA per poor person'!$B113,pop_in_poverty!$B:$B,'ODA per poor person'!K$9)</f>
        <v>63.818396477126534</v>
      </c>
      <c r="L113" s="43">
        <f>('ODA total and ex non-transfer'!L113*1000000)/SUMIFS(pop_in_poverty!$D:$D,pop_in_poverty!$A:$A,'ODA per poor person'!$B113,pop_in_poverty!$B:$B,'ODA per poor person'!L$9)</f>
        <v>98.90668792858888</v>
      </c>
      <c r="M113" s="43">
        <f>('ODA total and ex non-transfer'!M113*1000000)/SUMIFS(pop_in_poverty!$D:$D,pop_in_poverty!$A:$A,'ODA per poor person'!$B113,pop_in_poverty!$B:$B,'ODA per poor person'!M$9)</f>
        <v>112.73058913281906</v>
      </c>
      <c r="N113" s="43">
        <f>('ODA total and ex non-transfer'!N113*1000000)/SUMIFS(pop_in_poverty!$D:$D,pop_in_poverty!$A:$A,'ODA per poor person'!$B113,pop_in_poverty!$B:$B,'ODA per poor person'!N$9)</f>
        <v>102.90747574409085</v>
      </c>
      <c r="O113" s="43">
        <f>('ODA total and ex non-transfer'!O113*1000000)/SUMIFS(pop_in_poverty!$D:$D,pop_in_poverty!$A:$A,'ODA per poor person'!$B113,pop_in_poverty!$B:$B,'ODA per poor person'!O$9)</f>
        <v>213.44212631779439</v>
      </c>
      <c r="P113" s="43">
        <f>('ODA total and ex non-transfer'!P113*1000000)/SUMIFS(pop_in_poverty!$D:$D,pop_in_poverty!$A:$A,'ODA per poor person'!$B113,pop_in_poverty!$B:$B,'ODA per poor person'!P$9)</f>
        <v>220.4696983800564</v>
      </c>
      <c r="Q113" s="43">
        <f>('ODA total and ex non-transfer'!Q113*1000000)/SUMIFS(pop_in_poverty!$D:$D,pop_in_poverty!$A:$A,'ODA per poor person'!$B113,pop_in_poverty!$B:$B,'ODA per poor person'!Q$9)</f>
        <v>247.45644041526606</v>
      </c>
      <c r="R113" s="43">
        <f>('ODA total and ex non-transfer'!R113*1000000)/SUMIFS(pop_in_poverty!$D:$D,pop_in_poverty!$A:$A,'ODA per poor person'!$B113,pop_in_poverty!$B:$B,'ODA per poor person'!R$9)</f>
        <v>276.90810481017041</v>
      </c>
      <c r="S113" s="43">
        <f>('ODA total and ex non-transfer'!S113*1000000)/SUMIFS(pop_in_poverty!$D:$D,pop_in_poverty!$A:$A,'ODA per poor person'!$B113,pop_in_poverty!$B:$B,'ODA per poor person'!S$9)</f>
        <v>105.71493898967617</v>
      </c>
      <c r="T113" s="43">
        <f>('ODA total and ex non-transfer'!T113*1000000)/SUMIFS(pop_in_poverty!$D:$D,pop_in_poverty!$A:$A,'ODA per poor person'!$B113,pop_in_poverty!$B:$B,'ODA per poor person'!T$9)</f>
        <v>87.088289735178932</v>
      </c>
      <c r="U113" s="43">
        <f>('ODA total and ex non-transfer'!U113*1000000)/SUMIFS(pop_in_poverty!$D:$D,pop_in_poverty!$A:$A,'ODA per poor person'!$B113,pop_in_poverty!$B:$B,'ODA per poor person'!U$9)</f>
        <v>115.66085716991722</v>
      </c>
    </row>
    <row r="114" spans="1:22" hidden="1" x14ac:dyDescent="0.2">
      <c r="A114" s="21" t="s">
        <v>82</v>
      </c>
      <c r="B114" s="9" t="s">
        <v>623</v>
      </c>
      <c r="C114" s="9" t="s">
        <v>981</v>
      </c>
      <c r="D114" s="9"/>
      <c r="E114" s="2"/>
      <c r="F114" s="2"/>
      <c r="G114" s="43">
        <f>('ODA total and ex non-transfer'!G114*1000000)/SUMIFS(pop_in_poverty!$D:$D,pop_in_poverty!$A:$A,'ODA per poor person'!$B114,pop_in_poverty!$B:$B,'ODA per poor person'!G$9)</f>
        <v>39.243219952545466</v>
      </c>
      <c r="H114" s="43">
        <f>('ODA total and ex non-transfer'!H114*1000000)/SUMIFS(pop_in_poverty!$D:$D,pop_in_poverty!$A:$A,'ODA per poor person'!$B114,pop_in_poverty!$B:$B,'ODA per poor person'!H$9)</f>
        <v>61.874680390690287</v>
      </c>
      <c r="I114" s="43">
        <f>('ODA total and ex non-transfer'!I114*1000000)/SUMIFS(pop_in_poverty!$D:$D,pop_in_poverty!$A:$A,'ODA per poor person'!$B114,pop_in_poverty!$B:$B,'ODA per poor person'!I$9)</f>
        <v>109.68861442785195</v>
      </c>
      <c r="J114" s="43">
        <f>('ODA total and ex non-transfer'!J114*1000000)/SUMIFS(pop_in_poverty!$D:$D,pop_in_poverty!$A:$A,'ODA per poor person'!$B114,pop_in_poverty!$B:$B,'ODA per poor person'!J$9)</f>
        <v>102.41083082539184</v>
      </c>
      <c r="K114" s="43">
        <f>('ODA total and ex non-transfer'!K114*1000000)/SUMIFS(pop_in_poverty!$D:$D,pop_in_poverty!$A:$A,'ODA per poor person'!$B114,pop_in_poverty!$B:$B,'ODA per poor person'!K$9)</f>
        <v>111.48276414716784</v>
      </c>
      <c r="L114" s="43">
        <f>('ODA total and ex non-transfer'!L114*1000000)/SUMIFS(pop_in_poverty!$D:$D,pop_in_poverty!$A:$A,'ODA per poor person'!$B114,pop_in_poverty!$B:$B,'ODA per poor person'!L$9)</f>
        <v>468.80546491175011</v>
      </c>
      <c r="M114" s="43">
        <f>('ODA total and ex non-transfer'!M114*1000000)/SUMIFS(pop_in_poverty!$D:$D,pop_in_poverty!$A:$A,'ODA per poor person'!$B114,pop_in_poverty!$B:$B,'ODA per poor person'!M$9)</f>
        <v>623.39523137069841</v>
      </c>
      <c r="N114" s="43">
        <f>('ODA total and ex non-transfer'!N114*1000000)/SUMIFS(pop_in_poverty!$D:$D,pop_in_poverty!$A:$A,'ODA per poor person'!$B114,pop_in_poverty!$B:$B,'ODA per poor person'!N$9)</f>
        <v>212.15722991695603</v>
      </c>
      <c r="O114" s="43">
        <f>('ODA total and ex non-transfer'!O114*1000000)/SUMIFS(pop_in_poverty!$D:$D,pop_in_poverty!$A:$A,'ODA per poor person'!$B114,pop_in_poverty!$B:$B,'ODA per poor person'!O$9)</f>
        <v>701.60520104792181</v>
      </c>
      <c r="P114" s="43">
        <f>('ODA total and ex non-transfer'!P114*1000000)/SUMIFS(pop_in_poverty!$D:$D,pop_in_poverty!$A:$A,'ODA per poor person'!$B114,pop_in_poverty!$B:$B,'ODA per poor person'!P$9)</f>
        <v>407.79853684220751</v>
      </c>
      <c r="Q114" s="43">
        <f>('ODA total and ex non-transfer'!Q114*1000000)/SUMIFS(pop_in_poverty!$D:$D,pop_in_poverty!$A:$A,'ODA per poor person'!$B114,pop_in_poverty!$B:$B,'ODA per poor person'!Q$9)</f>
        <v>286.78788211668166</v>
      </c>
      <c r="R114" s="43">
        <f>('ODA total and ex non-transfer'!R114*1000000)/SUMIFS(pop_in_poverty!$D:$D,pop_in_poverty!$A:$A,'ODA per poor person'!$B114,pop_in_poverty!$B:$B,'ODA per poor person'!R$9)</f>
        <v>285.84690032022303</v>
      </c>
      <c r="S114" s="43">
        <f>('ODA total and ex non-transfer'!S114*1000000)/SUMIFS(pop_in_poverty!$D:$D,pop_in_poverty!$A:$A,'ODA per poor person'!$B114,pop_in_poverty!$B:$B,'ODA per poor person'!S$9)</f>
        <v>402.31207616028956</v>
      </c>
      <c r="T114" s="43">
        <f>('ODA total and ex non-transfer'!T114*1000000)/SUMIFS(pop_in_poverty!$D:$D,pop_in_poverty!$A:$A,'ODA per poor person'!$B114,pop_in_poverty!$B:$B,'ODA per poor person'!T$9)</f>
        <v>664.88737199290722</v>
      </c>
      <c r="U114" s="43">
        <f>('ODA total and ex non-transfer'!U114*1000000)/SUMIFS(pop_in_poverty!$D:$D,pop_in_poverty!$A:$A,'ODA per poor person'!$B114,pop_in_poverty!$B:$B,'ODA per poor person'!U$9)</f>
        <v>477.55314118600808</v>
      </c>
      <c r="V114" s="46">
        <f>(T114-U114)/T114</f>
        <v>0.28175332950811038</v>
      </c>
    </row>
    <row r="115" spans="1:22" hidden="1" x14ac:dyDescent="0.2">
      <c r="A115" s="22" t="s">
        <v>82</v>
      </c>
      <c r="B115" s="9" t="s">
        <v>623</v>
      </c>
      <c r="C115" s="10" t="s">
        <v>982</v>
      </c>
      <c r="D115" s="10"/>
      <c r="E115" s="3"/>
      <c r="F115" s="3"/>
      <c r="G115" s="43">
        <f>('ODA total and ex non-transfer'!G115*1000000)/SUMIFS(pop_in_poverty!$D:$D,pop_in_poverty!$A:$A,'ODA per poor person'!$B115,pop_in_poverty!$B:$B,'ODA per poor person'!G$9)</f>
        <v>39.243219952545466</v>
      </c>
      <c r="H115" s="43">
        <f>('ODA total and ex non-transfer'!H115*1000000)/SUMIFS(pop_in_poverty!$D:$D,pop_in_poverty!$A:$A,'ODA per poor person'!$B115,pop_in_poverty!$B:$B,'ODA per poor person'!H$9)</f>
        <v>61.874680390690287</v>
      </c>
      <c r="I115" s="43">
        <f>('ODA total and ex non-transfer'!I115*1000000)/SUMIFS(pop_in_poverty!$D:$D,pop_in_poverty!$A:$A,'ODA per poor person'!$B115,pop_in_poverty!$B:$B,'ODA per poor person'!I$9)</f>
        <v>109.68861442785195</v>
      </c>
      <c r="J115" s="43">
        <f>('ODA total and ex non-transfer'!J115*1000000)/SUMIFS(pop_in_poverty!$D:$D,pop_in_poverty!$A:$A,'ODA per poor person'!$B115,pop_in_poverty!$B:$B,'ODA per poor person'!J$9)</f>
        <v>102.41083082539184</v>
      </c>
      <c r="K115" s="43">
        <f>('ODA total and ex non-transfer'!K115*1000000)/SUMIFS(pop_in_poverty!$D:$D,pop_in_poverty!$A:$A,'ODA per poor person'!$B115,pop_in_poverty!$B:$B,'ODA per poor person'!K$9)</f>
        <v>111.22431162296806</v>
      </c>
      <c r="L115" s="43">
        <f>('ODA total and ex non-transfer'!L115*1000000)/SUMIFS(pop_in_poverty!$D:$D,pop_in_poverty!$A:$A,'ODA per poor person'!$B115,pop_in_poverty!$B:$B,'ODA per poor person'!L$9)</f>
        <v>463.47200804482111</v>
      </c>
      <c r="M115" s="43">
        <f>('ODA total and ex non-transfer'!M115*1000000)/SUMIFS(pop_in_poverty!$D:$D,pop_in_poverty!$A:$A,'ODA per poor person'!$B115,pop_in_poverty!$B:$B,'ODA per poor person'!M$9)</f>
        <v>272.83391848920144</v>
      </c>
      <c r="N115" s="43">
        <f>('ODA total and ex non-transfer'!N115*1000000)/SUMIFS(pop_in_poverty!$D:$D,pop_in_poverty!$A:$A,'ODA per poor person'!$B115,pop_in_poverty!$B:$B,'ODA per poor person'!N$9)</f>
        <v>163.29407391591911</v>
      </c>
      <c r="O115" s="43">
        <f>('ODA total and ex non-transfer'!O115*1000000)/SUMIFS(pop_in_poverty!$D:$D,pop_in_poverty!$A:$A,'ODA per poor person'!$B115,pop_in_poverty!$B:$B,'ODA per poor person'!O$9)</f>
        <v>205.81301452518696</v>
      </c>
      <c r="P115" s="43">
        <f>('ODA total and ex non-transfer'!P115*1000000)/SUMIFS(pop_in_poverty!$D:$D,pop_in_poverty!$A:$A,'ODA per poor person'!$B115,pop_in_poverty!$B:$B,'ODA per poor person'!P$9)</f>
        <v>257.38928928150665</v>
      </c>
      <c r="Q115" s="43">
        <f>('ODA total and ex non-transfer'!Q115*1000000)/SUMIFS(pop_in_poverty!$D:$D,pop_in_poverty!$A:$A,'ODA per poor person'!$B115,pop_in_poverty!$B:$B,'ODA per poor person'!Q$9)</f>
        <v>285.83572765476191</v>
      </c>
      <c r="R115" s="43">
        <f>('ODA total and ex non-transfer'!R115*1000000)/SUMIFS(pop_in_poverty!$D:$D,pop_in_poverty!$A:$A,'ODA per poor person'!$B115,pop_in_poverty!$B:$B,'ODA per poor person'!R$9)</f>
        <v>284.38736757400613</v>
      </c>
      <c r="S115" s="43">
        <f>('ODA total and ex non-transfer'!S115*1000000)/SUMIFS(pop_in_poverty!$D:$D,pop_in_poverty!$A:$A,'ODA per poor person'!$B115,pop_in_poverty!$B:$B,'ODA per poor person'!S$9)</f>
        <v>401.63452239265592</v>
      </c>
      <c r="T115" s="43">
        <f>('ODA total and ex non-transfer'!T115*1000000)/SUMIFS(pop_in_poverty!$D:$D,pop_in_poverty!$A:$A,'ODA per poor person'!$B115,pop_in_poverty!$B:$B,'ODA per poor person'!T$9)</f>
        <v>642.84991766696533</v>
      </c>
      <c r="U115" s="43">
        <f>('ODA total and ex non-transfer'!U115*1000000)/SUMIFS(pop_in_poverty!$D:$D,pop_in_poverty!$A:$A,'ODA per poor person'!$B115,pop_in_poverty!$B:$B,'ODA per poor person'!U$9)</f>
        <v>477.12997872022584</v>
      </c>
    </row>
    <row r="116" spans="1:22" hidden="1" x14ac:dyDescent="0.2">
      <c r="A116" s="21" t="s">
        <v>83</v>
      </c>
      <c r="B116" s="9" t="s">
        <v>646</v>
      </c>
      <c r="C116" s="9" t="s">
        <v>981</v>
      </c>
      <c r="D116" s="9"/>
      <c r="E116" s="2"/>
      <c r="F116" s="2"/>
      <c r="G116" s="43">
        <f>('ODA total and ex non-transfer'!G116*1000000)/SUMIFS(pop_in_poverty!$D:$D,pop_in_poverty!$A:$A,'ODA per poor person'!$B116,pop_in_poverty!$B:$B,'ODA per poor person'!G$9)</f>
        <v>40.209392438775815</v>
      </c>
      <c r="H116" s="43">
        <f>('ODA total and ex non-transfer'!H116*1000000)/SUMIFS(pop_in_poverty!$D:$D,pop_in_poverty!$A:$A,'ODA per poor person'!$B116,pop_in_poverty!$B:$B,'ODA per poor person'!H$9)</f>
        <v>55.061671932181177</v>
      </c>
      <c r="I116" s="43">
        <f>('ODA total and ex non-transfer'!I116*1000000)/SUMIFS(pop_in_poverty!$D:$D,pop_in_poverty!$A:$A,'ODA per poor person'!$B116,pop_in_poverty!$B:$B,'ODA per poor person'!I$9)</f>
        <v>101.92041092629343</v>
      </c>
      <c r="J116" s="43">
        <f>('ODA total and ex non-transfer'!J116*1000000)/SUMIFS(pop_in_poverty!$D:$D,pop_in_poverty!$A:$A,'ODA per poor person'!$B116,pop_in_poverty!$B:$B,'ODA per poor person'!J$9)</f>
        <v>87.814374123154806</v>
      </c>
      <c r="K116" s="43">
        <f>('ODA total and ex non-transfer'!K116*1000000)/SUMIFS(pop_in_poverty!$D:$D,pop_in_poverty!$A:$A,'ODA per poor person'!$B116,pop_in_poverty!$B:$B,'ODA per poor person'!K$9)</f>
        <v>249.59550476986507</v>
      </c>
      <c r="L116" s="43">
        <f>('ODA total and ex non-transfer'!L116*1000000)/SUMIFS(pop_in_poverty!$D:$D,pop_in_poverty!$A:$A,'ODA per poor person'!$B116,pop_in_poverty!$B:$B,'ODA per poor person'!L$9)</f>
        <v>60.57460588267142</v>
      </c>
      <c r="M116" s="43">
        <f>('ODA total and ex non-transfer'!M116*1000000)/SUMIFS(pop_in_poverty!$D:$D,pop_in_poverty!$A:$A,'ODA per poor person'!$B116,pop_in_poverty!$B:$B,'ODA per poor person'!M$9)</f>
        <v>53.578469501156768</v>
      </c>
      <c r="N116" s="43">
        <f>('ODA total and ex non-transfer'!N116*1000000)/SUMIFS(pop_in_poverty!$D:$D,pop_in_poverty!$A:$A,'ODA per poor person'!$B116,pop_in_poverty!$B:$B,'ODA per poor person'!N$9)</f>
        <v>26.118219418811577</v>
      </c>
      <c r="O116" s="43">
        <f>('ODA total and ex non-transfer'!O116*1000000)/SUMIFS(pop_in_poverty!$D:$D,pop_in_poverty!$A:$A,'ODA per poor person'!$B116,pop_in_poverty!$B:$B,'ODA per poor person'!O$9)</f>
        <v>27.721346659501371</v>
      </c>
      <c r="P116" s="43">
        <f>('ODA total and ex non-transfer'!P116*1000000)/SUMIFS(pop_in_poverty!$D:$D,pop_in_poverty!$A:$A,'ODA per poor person'!$B116,pop_in_poverty!$B:$B,'ODA per poor person'!P$9)</f>
        <v>24.301591085808397</v>
      </c>
      <c r="Q116" s="43">
        <f>('ODA total and ex non-transfer'!Q116*1000000)/SUMIFS(pop_in_poverty!$D:$D,pop_in_poverty!$A:$A,'ODA per poor person'!$B116,pop_in_poverty!$B:$B,'ODA per poor person'!Q$9)</f>
        <v>20.843111008680388</v>
      </c>
      <c r="R116" s="43">
        <f>('ODA total and ex non-transfer'!R116*1000000)/SUMIFS(pop_in_poverty!$D:$D,pop_in_poverty!$A:$A,'ODA per poor person'!$B116,pop_in_poverty!$B:$B,'ODA per poor person'!R$9)</f>
        <v>33.749118315317155</v>
      </c>
      <c r="S116" s="43">
        <f>('ODA total and ex non-transfer'!S116*1000000)/SUMIFS(pop_in_poverty!$D:$D,pop_in_poverty!$A:$A,'ODA per poor person'!$B116,pop_in_poverty!$B:$B,'ODA per poor person'!S$9)</f>
        <v>31.497999031962433</v>
      </c>
      <c r="T116" s="43">
        <f>('ODA total and ex non-transfer'!T116*1000000)/SUMIFS(pop_in_poverty!$D:$D,pop_in_poverty!$A:$A,'ODA per poor person'!$B116,pop_in_poverty!$B:$B,'ODA per poor person'!T$9)</f>
        <v>40.928724771076489</v>
      </c>
      <c r="U116" s="43">
        <f>('ODA total and ex non-transfer'!U116*1000000)/SUMIFS(pop_in_poverty!$D:$D,pop_in_poverty!$A:$A,'ODA per poor person'!$B116,pop_in_poverty!$B:$B,'ODA per poor person'!U$9)</f>
        <v>37.476527423201574</v>
      </c>
    </row>
    <row r="117" spans="1:22" hidden="1" x14ac:dyDescent="0.2">
      <c r="A117" s="22" t="s">
        <v>83</v>
      </c>
      <c r="B117" s="9" t="s">
        <v>646</v>
      </c>
      <c r="C117" s="10" t="s">
        <v>982</v>
      </c>
      <c r="D117" s="10"/>
      <c r="E117" s="3"/>
      <c r="F117" s="3"/>
      <c r="G117" s="43">
        <f>('ODA total and ex non-transfer'!G117*1000000)/SUMIFS(pop_in_poverty!$D:$D,pop_in_poverty!$A:$A,'ODA per poor person'!$B117,pop_in_poverty!$B:$B,'ODA per poor person'!G$9)</f>
        <v>37.441506445618167</v>
      </c>
      <c r="H117" s="43">
        <f>('ODA total and ex non-transfer'!H117*1000000)/SUMIFS(pop_in_poverty!$D:$D,pop_in_poverty!$A:$A,'ODA per poor person'!$B117,pop_in_poverty!$B:$B,'ODA per poor person'!H$9)</f>
        <v>52.436444714436455</v>
      </c>
      <c r="I117" s="43">
        <f>('ODA total and ex non-transfer'!I117*1000000)/SUMIFS(pop_in_poverty!$D:$D,pop_in_poverty!$A:$A,'ODA per poor person'!$B117,pop_in_poverty!$B:$B,'ODA per poor person'!I$9)</f>
        <v>100.30397865855242</v>
      </c>
      <c r="J117" s="43">
        <f>('ODA total and ex non-transfer'!J117*1000000)/SUMIFS(pop_in_poverty!$D:$D,pop_in_poverty!$A:$A,'ODA per poor person'!$B117,pop_in_poverty!$B:$B,'ODA per poor person'!J$9)</f>
        <v>85.633003729134273</v>
      </c>
      <c r="K117" s="43">
        <f>('ODA total and ex non-transfer'!K117*1000000)/SUMIFS(pop_in_poverty!$D:$D,pop_in_poverty!$A:$A,'ODA per poor person'!$B117,pop_in_poverty!$B:$B,'ODA per poor person'!K$9)</f>
        <v>162.18275830850024</v>
      </c>
      <c r="L117" s="43">
        <f>('ODA total and ex non-transfer'!L117*1000000)/SUMIFS(pop_in_poverty!$D:$D,pop_in_poverty!$A:$A,'ODA per poor person'!$B117,pop_in_poverty!$B:$B,'ODA per poor person'!L$9)</f>
        <v>51.792421229098053</v>
      </c>
      <c r="M117" s="43">
        <f>('ODA total and ex non-transfer'!M117*1000000)/SUMIFS(pop_in_poverty!$D:$D,pop_in_poverty!$A:$A,'ODA per poor person'!$B117,pop_in_poverty!$B:$B,'ODA per poor person'!M$9)</f>
        <v>52.062323391882352</v>
      </c>
      <c r="N117" s="43">
        <f>('ODA total and ex non-transfer'!N117*1000000)/SUMIFS(pop_in_poverty!$D:$D,pop_in_poverty!$A:$A,'ODA per poor person'!$B117,pop_in_poverty!$B:$B,'ODA per poor person'!N$9)</f>
        <v>24.285902574702753</v>
      </c>
      <c r="O117" s="43">
        <f>('ODA total and ex non-transfer'!O117*1000000)/SUMIFS(pop_in_poverty!$D:$D,pop_in_poverty!$A:$A,'ODA per poor person'!$B117,pop_in_poverty!$B:$B,'ODA per poor person'!O$9)</f>
        <v>26.480070054537816</v>
      </c>
      <c r="P117" s="43">
        <f>('ODA total and ex non-transfer'!P117*1000000)/SUMIFS(pop_in_poverty!$D:$D,pop_in_poverty!$A:$A,'ODA per poor person'!$B117,pop_in_poverty!$B:$B,'ODA per poor person'!P$9)</f>
        <v>23.098329382413592</v>
      </c>
      <c r="Q117" s="43">
        <f>('ODA total and ex non-transfer'!Q117*1000000)/SUMIFS(pop_in_poverty!$D:$D,pop_in_poverty!$A:$A,'ODA per poor person'!$B117,pop_in_poverty!$B:$B,'ODA per poor person'!Q$9)</f>
        <v>19.627341928793495</v>
      </c>
      <c r="R117" s="43">
        <f>('ODA total and ex non-transfer'!R117*1000000)/SUMIFS(pop_in_poverty!$D:$D,pop_in_poverty!$A:$A,'ODA per poor person'!$B117,pop_in_poverty!$B:$B,'ODA per poor person'!R$9)</f>
        <v>22.982566247013171</v>
      </c>
      <c r="S117" s="43">
        <f>('ODA total and ex non-transfer'!S117*1000000)/SUMIFS(pop_in_poverty!$D:$D,pop_in_poverty!$A:$A,'ODA per poor person'!$B117,pop_in_poverty!$B:$B,'ODA per poor person'!S$9)</f>
        <v>30.493808799158252</v>
      </c>
      <c r="T117" s="43">
        <f>('ODA total and ex non-transfer'!T117*1000000)/SUMIFS(pop_in_poverty!$D:$D,pop_in_poverty!$A:$A,'ODA per poor person'!$B117,pop_in_poverty!$B:$B,'ODA per poor person'!T$9)</f>
        <v>40.002126296089585</v>
      </c>
      <c r="U117" s="43">
        <f>('ODA total and ex non-transfer'!U117*1000000)/SUMIFS(pop_in_poverty!$D:$D,pop_in_poverty!$A:$A,'ODA per poor person'!$B117,pop_in_poverty!$B:$B,'ODA per poor person'!U$9)</f>
        <v>36.18883785869869</v>
      </c>
    </row>
    <row r="118" spans="1:22" hidden="1" x14ac:dyDescent="0.2">
      <c r="A118" s="21" t="s">
        <v>84</v>
      </c>
      <c r="B118" s="9" t="s">
        <v>648</v>
      </c>
      <c r="C118" s="9" t="s">
        <v>981</v>
      </c>
      <c r="D118" s="9"/>
      <c r="E118" s="2"/>
      <c r="F118" s="2"/>
      <c r="G118" s="43">
        <f>('ODA total and ex non-transfer'!G118*1000000)/SUMIFS(pop_in_poverty!$D:$D,pop_in_poverty!$A:$A,'ODA per poor person'!$B118,pop_in_poverty!$B:$B,'ODA per poor person'!G$9)</f>
        <v>51.907703689572308</v>
      </c>
      <c r="H118" s="43">
        <f>('ODA total and ex non-transfer'!H118*1000000)/SUMIFS(pop_in_poverty!$D:$D,pop_in_poverty!$A:$A,'ODA per poor person'!$B118,pop_in_poverty!$B:$B,'ODA per poor person'!H$9)</f>
        <v>66.489078202781684</v>
      </c>
      <c r="I118" s="43">
        <f>('ODA total and ex non-transfer'!I118*1000000)/SUMIFS(pop_in_poverty!$D:$D,pop_in_poverty!$A:$A,'ODA per poor person'!$B118,pop_in_poverty!$B:$B,'ODA per poor person'!I$9)</f>
        <v>62.899849547937741</v>
      </c>
      <c r="J118" s="43">
        <f>('ODA total and ex non-transfer'!J118*1000000)/SUMIFS(pop_in_poverty!$D:$D,pop_in_poverty!$A:$A,'ODA per poor person'!$B118,pop_in_poverty!$B:$B,'ODA per poor person'!J$9)</f>
        <v>65.444643301891418</v>
      </c>
      <c r="K118" s="43">
        <f>('ODA total and ex non-transfer'!K118*1000000)/SUMIFS(pop_in_poverty!$D:$D,pop_in_poverty!$A:$A,'ODA per poor person'!$B118,pop_in_poverty!$B:$B,'ODA per poor person'!K$9)</f>
        <v>325.57985100163035</v>
      </c>
      <c r="L118" s="43">
        <f>('ODA total and ex non-transfer'!L118*1000000)/SUMIFS(pop_in_poverty!$D:$D,pop_in_poverty!$A:$A,'ODA per poor person'!$B118,pop_in_poverty!$B:$B,'ODA per poor person'!L$9)</f>
        <v>88.657873616953879</v>
      </c>
      <c r="M118" s="43">
        <f>('ODA total and ex non-transfer'!M118*1000000)/SUMIFS(pop_in_poverty!$D:$D,pop_in_poverty!$A:$A,'ODA per poor person'!$B118,pop_in_poverty!$B:$B,'ODA per poor person'!M$9)</f>
        <v>79.349788909592164</v>
      </c>
      <c r="N118" s="43">
        <f>('ODA total and ex non-transfer'!N118*1000000)/SUMIFS(pop_in_poverty!$D:$D,pop_in_poverty!$A:$A,'ODA per poor person'!$B118,pop_in_poverty!$B:$B,'ODA per poor person'!N$9)</f>
        <v>67.444593132023172</v>
      </c>
      <c r="O118" s="43">
        <f>('ODA total and ex non-transfer'!O118*1000000)/SUMIFS(pop_in_poverty!$D:$D,pop_in_poverty!$A:$A,'ODA per poor person'!$B118,pop_in_poverty!$B:$B,'ODA per poor person'!O$9)</f>
        <v>86.798041977487486</v>
      </c>
      <c r="P118" s="43">
        <f>('ODA total and ex non-transfer'!P118*1000000)/SUMIFS(pop_in_poverty!$D:$D,pop_in_poverty!$A:$A,'ODA per poor person'!$B118,pop_in_poverty!$B:$B,'ODA per poor person'!P$9)</f>
        <v>65.341981638067182</v>
      </c>
      <c r="Q118" s="43">
        <f>('ODA total and ex non-transfer'!Q118*1000000)/SUMIFS(pop_in_poverty!$D:$D,pop_in_poverty!$A:$A,'ODA per poor person'!$B118,pop_in_poverty!$B:$B,'ODA per poor person'!Q$9)</f>
        <v>93.545142114419818</v>
      </c>
      <c r="R118" s="43">
        <f>('ODA total and ex non-transfer'!R118*1000000)/SUMIFS(pop_in_poverty!$D:$D,pop_in_poverty!$A:$A,'ODA per poor person'!$B118,pop_in_poverty!$B:$B,'ODA per poor person'!R$9)</f>
        <v>89.601245280050833</v>
      </c>
      <c r="S118" s="43">
        <f>('ODA total and ex non-transfer'!S118*1000000)/SUMIFS(pop_in_poverty!$D:$D,pop_in_poverty!$A:$A,'ODA per poor person'!$B118,pop_in_poverty!$B:$B,'ODA per poor person'!S$9)</f>
        <v>78.571774775688553</v>
      </c>
      <c r="T118" s="43">
        <f>('ODA total and ex non-transfer'!T118*1000000)/SUMIFS(pop_in_poverty!$D:$D,pop_in_poverty!$A:$A,'ODA per poor person'!$B118,pop_in_poverty!$B:$B,'ODA per poor person'!T$9)</f>
        <v>93.518903719295281</v>
      </c>
      <c r="U118" s="43">
        <f>('ODA total and ex non-transfer'!U118*1000000)/SUMIFS(pop_in_poverty!$D:$D,pop_in_poverty!$A:$A,'ODA per poor person'!$B118,pop_in_poverty!$B:$B,'ODA per poor person'!U$9)</f>
        <v>110.19850190954506</v>
      </c>
    </row>
    <row r="119" spans="1:22" hidden="1" x14ac:dyDescent="0.2">
      <c r="A119" s="22" t="s">
        <v>84</v>
      </c>
      <c r="B119" s="9" t="s">
        <v>648</v>
      </c>
      <c r="C119" s="10" t="s">
        <v>982</v>
      </c>
      <c r="D119" s="10"/>
      <c r="E119" s="3"/>
      <c r="F119" s="3"/>
      <c r="G119" s="43">
        <f>('ODA total and ex non-transfer'!G119*1000000)/SUMIFS(pop_in_poverty!$D:$D,pop_in_poverty!$A:$A,'ODA per poor person'!$B119,pop_in_poverty!$B:$B,'ODA per poor person'!G$9)</f>
        <v>47.877311859788904</v>
      </c>
      <c r="H119" s="43">
        <f>('ODA total and ex non-transfer'!H119*1000000)/SUMIFS(pop_in_poverty!$D:$D,pop_in_poverty!$A:$A,'ODA per poor person'!$B119,pop_in_poverty!$B:$B,'ODA per poor person'!H$9)</f>
        <v>62.428400370740952</v>
      </c>
      <c r="I119" s="43">
        <f>('ODA total and ex non-transfer'!I119*1000000)/SUMIFS(pop_in_poverty!$D:$D,pop_in_poverty!$A:$A,'ODA per poor person'!$B119,pop_in_poverty!$B:$B,'ODA per poor person'!I$9)</f>
        <v>58.867253963727514</v>
      </c>
      <c r="J119" s="43">
        <f>('ODA total and ex non-transfer'!J119*1000000)/SUMIFS(pop_in_poverty!$D:$D,pop_in_poverty!$A:$A,'ODA per poor person'!$B119,pop_in_poverty!$B:$B,'ODA per poor person'!J$9)</f>
        <v>62.3708922543738</v>
      </c>
      <c r="K119" s="43">
        <f>('ODA total and ex non-transfer'!K119*1000000)/SUMIFS(pop_in_poverty!$D:$D,pop_in_poverty!$A:$A,'ODA per poor person'!$B119,pop_in_poverty!$B:$B,'ODA per poor person'!K$9)</f>
        <v>197.86271920695543</v>
      </c>
      <c r="L119" s="43">
        <f>('ODA total and ex non-transfer'!L119*1000000)/SUMIFS(pop_in_poverty!$D:$D,pop_in_poverty!$A:$A,'ODA per poor person'!$B119,pop_in_poverty!$B:$B,'ODA per poor person'!L$9)</f>
        <v>65.480671153876571</v>
      </c>
      <c r="M119" s="43">
        <f>('ODA total and ex non-transfer'!M119*1000000)/SUMIFS(pop_in_poverty!$D:$D,pop_in_poverty!$A:$A,'ODA per poor person'!$B119,pop_in_poverty!$B:$B,'ODA per poor person'!M$9)</f>
        <v>78.089302820527351</v>
      </c>
      <c r="N119" s="43">
        <f>('ODA total and ex non-transfer'!N119*1000000)/SUMIFS(pop_in_poverty!$D:$D,pop_in_poverty!$A:$A,'ODA per poor person'!$B119,pop_in_poverty!$B:$B,'ODA per poor person'!N$9)</f>
        <v>66.771646590130516</v>
      </c>
      <c r="O119" s="43">
        <f>('ODA total and ex non-transfer'!O119*1000000)/SUMIFS(pop_in_poverty!$D:$D,pop_in_poverty!$A:$A,'ODA per poor person'!$B119,pop_in_poverty!$B:$B,'ODA per poor person'!O$9)</f>
        <v>86.242661738736416</v>
      </c>
      <c r="P119" s="43">
        <f>('ODA total and ex non-transfer'!P119*1000000)/SUMIFS(pop_in_poverty!$D:$D,pop_in_poverty!$A:$A,'ODA per poor person'!$B119,pop_in_poverty!$B:$B,'ODA per poor person'!P$9)</f>
        <v>64.666662425555998</v>
      </c>
      <c r="Q119" s="43">
        <f>('ODA total and ex non-transfer'!Q119*1000000)/SUMIFS(pop_in_poverty!$D:$D,pop_in_poverty!$A:$A,'ODA per poor person'!$B119,pop_in_poverty!$B:$B,'ODA per poor person'!Q$9)</f>
        <v>93.109046910775092</v>
      </c>
      <c r="R119" s="43">
        <f>('ODA total and ex non-transfer'!R119*1000000)/SUMIFS(pop_in_poverty!$D:$D,pop_in_poverty!$A:$A,'ODA per poor person'!$B119,pop_in_poverty!$B:$B,'ODA per poor person'!R$9)</f>
        <v>88.93787959485843</v>
      </c>
      <c r="S119" s="43">
        <f>('ODA total and ex non-transfer'!S119*1000000)/SUMIFS(pop_in_poverty!$D:$D,pop_in_poverty!$A:$A,'ODA per poor person'!$B119,pop_in_poverty!$B:$B,'ODA per poor person'!S$9)</f>
        <v>78.026709249983909</v>
      </c>
      <c r="T119" s="43">
        <f>('ODA total and ex non-transfer'!T119*1000000)/SUMIFS(pop_in_poverty!$D:$D,pop_in_poverty!$A:$A,'ODA per poor person'!$B119,pop_in_poverty!$B:$B,'ODA per poor person'!T$9)</f>
        <v>92.732198017384562</v>
      </c>
      <c r="U119" s="43">
        <f>('ODA total and ex non-transfer'!U119*1000000)/SUMIFS(pop_in_poverty!$D:$D,pop_in_poverty!$A:$A,'ODA per poor person'!$B119,pop_in_poverty!$B:$B,'ODA per poor person'!U$9)</f>
        <v>109.76165460263044</v>
      </c>
    </row>
    <row r="120" spans="1:22" hidden="1" x14ac:dyDescent="0.2">
      <c r="A120" s="21" t="s">
        <v>85</v>
      </c>
      <c r="B120" s="9" t="s">
        <v>654</v>
      </c>
      <c r="C120" s="9" t="s">
        <v>981</v>
      </c>
      <c r="D120" s="9"/>
      <c r="E120" s="2"/>
      <c r="F120" s="2"/>
      <c r="G120" s="43">
        <f>('ODA total and ex non-transfer'!G120*1000000)/SUMIFS(pop_in_poverty!$D:$D,pop_in_poverty!$A:$A,'ODA per poor person'!$B120,pop_in_poverty!$B:$B,'ODA per poor person'!G$9)</f>
        <v>90.260988937577409</v>
      </c>
      <c r="H120" s="43">
        <f>('ODA total and ex non-transfer'!H120*1000000)/SUMIFS(pop_in_poverty!$D:$D,pop_in_poverty!$A:$A,'ODA per poor person'!$B120,pop_in_poverty!$B:$B,'ODA per poor person'!H$9)</f>
        <v>103.3603487042475</v>
      </c>
      <c r="I120" s="43">
        <f>('ODA total and ex non-transfer'!I120*1000000)/SUMIFS(pop_in_poverty!$D:$D,pop_in_poverty!$A:$A,'ODA per poor person'!$B120,pop_in_poverty!$B:$B,'ODA per poor person'!I$9)</f>
        <v>110.70219854891933</v>
      </c>
      <c r="J120" s="43">
        <f>('ODA total and ex non-transfer'!J120*1000000)/SUMIFS(pop_in_poverty!$D:$D,pop_in_poverty!$A:$A,'ODA per poor person'!$B120,pop_in_poverty!$B:$B,'ODA per poor person'!J$9)</f>
        <v>118.58693572658964</v>
      </c>
      <c r="K120" s="43">
        <f>('ODA total and ex non-transfer'!K120*1000000)/SUMIFS(pop_in_poverty!$D:$D,pop_in_poverty!$A:$A,'ODA per poor person'!$B120,pop_in_poverty!$B:$B,'ODA per poor person'!K$9)</f>
        <v>425.90207995419303</v>
      </c>
      <c r="L120" s="43">
        <f>('ODA total and ex non-transfer'!L120*1000000)/SUMIFS(pop_in_poverty!$D:$D,pop_in_poverty!$A:$A,'ODA per poor person'!$B120,pop_in_poverty!$B:$B,'ODA per poor person'!L$9)</f>
        <v>129.93390231461106</v>
      </c>
      <c r="M120" s="43">
        <f>('ODA total and ex non-transfer'!M120*1000000)/SUMIFS(pop_in_poverty!$D:$D,pop_in_poverty!$A:$A,'ODA per poor person'!$B120,pop_in_poverty!$B:$B,'ODA per poor person'!M$9)</f>
        <v>116.50780367736481</v>
      </c>
      <c r="N120" s="43">
        <f>('ODA total and ex non-transfer'!N120*1000000)/SUMIFS(pop_in_poverty!$D:$D,pop_in_poverty!$A:$A,'ODA per poor person'!$B120,pop_in_poverty!$B:$B,'ODA per poor person'!N$9)</f>
        <v>124.24680134657326</v>
      </c>
      <c r="O120" s="43">
        <f>('ODA total and ex non-transfer'!O120*1000000)/SUMIFS(pop_in_poverty!$D:$D,pop_in_poverty!$A:$A,'ODA per poor person'!$B120,pop_in_poverty!$B:$B,'ODA per poor person'!O$9)</f>
        <v>137.21680259623452</v>
      </c>
      <c r="P120" s="43">
        <f>('ODA total and ex non-transfer'!P120*1000000)/SUMIFS(pop_in_poverty!$D:$D,pop_in_poverty!$A:$A,'ODA per poor person'!$B120,pop_in_poverty!$B:$B,'ODA per poor person'!P$9)</f>
        <v>149.32090140711867</v>
      </c>
      <c r="Q120" s="43">
        <f>('ODA total and ex non-transfer'!Q120*1000000)/SUMIFS(pop_in_poverty!$D:$D,pop_in_poverty!$A:$A,'ODA per poor person'!$B120,pop_in_poverty!$B:$B,'ODA per poor person'!Q$9)</f>
        <v>117.75100174653078</v>
      </c>
      <c r="R120" s="43">
        <f>('ODA total and ex non-transfer'!R120*1000000)/SUMIFS(pop_in_poverty!$D:$D,pop_in_poverty!$A:$A,'ODA per poor person'!$B120,pop_in_poverty!$B:$B,'ODA per poor person'!R$9)</f>
        <v>149.91974341705037</v>
      </c>
      <c r="S120" s="43">
        <f>('ODA total and ex non-transfer'!S120*1000000)/SUMIFS(pop_in_poverty!$D:$D,pop_in_poverty!$A:$A,'ODA per poor person'!$B120,pop_in_poverty!$B:$B,'ODA per poor person'!S$9)</f>
        <v>133.78720178983156</v>
      </c>
      <c r="T120" s="43">
        <f>('ODA total and ex non-transfer'!T120*1000000)/SUMIFS(pop_in_poverty!$D:$D,pop_in_poverty!$A:$A,'ODA per poor person'!$B120,pop_in_poverty!$B:$B,'ODA per poor person'!T$9)</f>
        <v>149.96154954954653</v>
      </c>
      <c r="U120" s="43">
        <f>('ODA total and ex non-transfer'!U120*1000000)/SUMIFS(pop_in_poverty!$D:$D,pop_in_poverty!$A:$A,'ODA per poor person'!$B120,pop_in_poverty!$B:$B,'ODA per poor person'!U$9)</f>
        <v>147.99777743171614</v>
      </c>
    </row>
    <row r="121" spans="1:22" hidden="1" x14ac:dyDescent="0.2">
      <c r="A121" s="22" t="s">
        <v>85</v>
      </c>
      <c r="B121" s="9" t="s">
        <v>654</v>
      </c>
      <c r="C121" s="10" t="s">
        <v>982</v>
      </c>
      <c r="D121" s="10"/>
      <c r="E121" s="3"/>
      <c r="F121" s="3"/>
      <c r="G121" s="43">
        <f>('ODA total and ex non-transfer'!G121*1000000)/SUMIFS(pop_in_poverty!$D:$D,pop_in_poverty!$A:$A,'ODA per poor person'!$B121,pop_in_poverty!$B:$B,'ODA per poor person'!G$9)</f>
        <v>84.648934007850812</v>
      </c>
      <c r="H121" s="43">
        <f>('ODA total and ex non-transfer'!H121*1000000)/SUMIFS(pop_in_poverty!$D:$D,pop_in_poverty!$A:$A,'ODA per poor person'!$B121,pop_in_poverty!$B:$B,'ODA per poor person'!H$9)</f>
        <v>97.969972839368026</v>
      </c>
      <c r="I121" s="43">
        <f>('ODA total and ex non-transfer'!I121*1000000)/SUMIFS(pop_in_poverty!$D:$D,pop_in_poverty!$A:$A,'ODA per poor person'!$B121,pop_in_poverty!$B:$B,'ODA per poor person'!I$9)</f>
        <v>105.08672328949459</v>
      </c>
      <c r="J121" s="43">
        <f>('ODA total and ex non-transfer'!J121*1000000)/SUMIFS(pop_in_poverty!$D:$D,pop_in_poverty!$A:$A,'ODA per poor person'!$B121,pop_in_poverty!$B:$B,'ODA per poor person'!J$9)</f>
        <v>113.10376443896349</v>
      </c>
      <c r="K121" s="43">
        <f>('ODA total and ex non-transfer'!K121*1000000)/SUMIFS(pop_in_poverty!$D:$D,pop_in_poverty!$A:$A,'ODA per poor person'!$B121,pop_in_poverty!$B:$B,'ODA per poor person'!K$9)</f>
        <v>271.95079491844882</v>
      </c>
      <c r="L121" s="43">
        <f>('ODA total and ex non-transfer'!L121*1000000)/SUMIFS(pop_in_poverty!$D:$D,pop_in_poverty!$A:$A,'ODA per poor person'!$B121,pop_in_poverty!$B:$B,'ODA per poor person'!L$9)</f>
        <v>109.36296057819504</v>
      </c>
      <c r="M121" s="43">
        <f>('ODA total and ex non-transfer'!M121*1000000)/SUMIFS(pop_in_poverty!$D:$D,pop_in_poverty!$A:$A,'ODA per poor person'!$B121,pop_in_poverty!$B:$B,'ODA per poor person'!M$9)</f>
        <v>111.24223624624044</v>
      </c>
      <c r="N121" s="43">
        <f>('ODA total and ex non-transfer'!N121*1000000)/SUMIFS(pop_in_poverty!$D:$D,pop_in_poverty!$A:$A,'ODA per poor person'!$B121,pop_in_poverty!$B:$B,'ODA per poor person'!N$9)</f>
        <v>118.94346401526487</v>
      </c>
      <c r="O121" s="43">
        <f>('ODA total and ex non-transfer'!O121*1000000)/SUMIFS(pop_in_poverty!$D:$D,pop_in_poverty!$A:$A,'ODA per poor person'!$B121,pop_in_poverty!$B:$B,'ODA per poor person'!O$9)</f>
        <v>132.68536364392844</v>
      </c>
      <c r="P121" s="43">
        <f>('ODA total and ex non-transfer'!P121*1000000)/SUMIFS(pop_in_poverty!$D:$D,pop_in_poverty!$A:$A,'ODA per poor person'!$B121,pop_in_poverty!$B:$B,'ODA per poor person'!P$9)</f>
        <v>144.6640561806777</v>
      </c>
      <c r="Q121" s="43">
        <f>('ODA total and ex non-transfer'!Q121*1000000)/SUMIFS(pop_in_poverty!$D:$D,pop_in_poverty!$A:$A,'ODA per poor person'!$B121,pop_in_poverty!$B:$B,'ODA per poor person'!Q$9)</f>
        <v>113.34783434391369</v>
      </c>
      <c r="R121" s="43">
        <f>('ODA total and ex non-transfer'!R121*1000000)/SUMIFS(pop_in_poverty!$D:$D,pop_in_poverty!$A:$A,'ODA per poor person'!$B121,pop_in_poverty!$B:$B,'ODA per poor person'!R$9)</f>
        <v>145.29684522793698</v>
      </c>
      <c r="S121" s="43">
        <f>('ODA total and ex non-transfer'!S121*1000000)/SUMIFS(pop_in_poverty!$D:$D,pop_in_poverty!$A:$A,'ODA per poor person'!$B121,pop_in_poverty!$B:$B,'ODA per poor person'!S$9)</f>
        <v>130.48381511444853</v>
      </c>
      <c r="T121" s="43">
        <f>('ODA total and ex non-transfer'!T121*1000000)/SUMIFS(pop_in_poverty!$D:$D,pop_in_poverty!$A:$A,'ODA per poor person'!$B121,pop_in_poverty!$B:$B,'ODA per poor person'!T$9)</f>
        <v>138.22109882452219</v>
      </c>
      <c r="U121" s="43">
        <f>('ODA total and ex non-transfer'!U121*1000000)/SUMIFS(pop_in_poverty!$D:$D,pop_in_poverty!$A:$A,'ODA per poor person'!$B121,pop_in_poverty!$B:$B,'ODA per poor person'!U$9)</f>
        <v>144.88202274485934</v>
      </c>
    </row>
    <row r="122" spans="1:22" hidden="1" x14ac:dyDescent="0.2">
      <c r="A122" s="21" t="s">
        <v>86</v>
      </c>
      <c r="B122" s="9" t="s">
        <v>663</v>
      </c>
      <c r="C122" s="9" t="s">
        <v>981</v>
      </c>
      <c r="D122" s="9"/>
      <c r="E122" s="2"/>
      <c r="F122" s="2"/>
      <c r="G122" s="43">
        <f>('ODA total and ex non-transfer'!G122*1000000)/SUMIFS(pop_in_poverty!$D:$D,pop_in_poverty!$A:$A,'ODA per poor person'!$B122,pop_in_poverty!$B:$B,'ODA per poor person'!G$9)</f>
        <v>675.86226629966211</v>
      </c>
      <c r="H122" s="43">
        <f>('ODA total and ex non-transfer'!H122*1000000)/SUMIFS(pop_in_poverty!$D:$D,pop_in_poverty!$A:$A,'ODA per poor person'!$B122,pop_in_poverty!$B:$B,'ODA per poor person'!H$9)</f>
        <v>610.56508231760563</v>
      </c>
      <c r="I122" s="43">
        <f>('ODA total and ex non-transfer'!I122*1000000)/SUMIFS(pop_in_poverty!$D:$D,pop_in_poverty!$A:$A,'ODA per poor person'!$B122,pop_in_poverty!$B:$B,'ODA per poor person'!I$9)</f>
        <v>632.46162913192927</v>
      </c>
      <c r="J122" s="43">
        <f>('ODA total and ex non-transfer'!J122*1000000)/SUMIFS(pop_in_poverty!$D:$D,pop_in_poverty!$A:$A,'ODA per poor person'!$B122,pop_in_poverty!$B:$B,'ODA per poor person'!J$9)</f>
        <v>600.60202439080922</v>
      </c>
      <c r="K122" s="43">
        <f>('ODA total and ex non-transfer'!K122*1000000)/SUMIFS(pop_in_poverty!$D:$D,pop_in_poverty!$A:$A,'ODA per poor person'!$B122,pop_in_poverty!$B:$B,'ODA per poor person'!K$9)</f>
        <v>3041.4682233416561</v>
      </c>
      <c r="L122" s="43">
        <f>('ODA total and ex non-transfer'!L122*1000000)/SUMIFS(pop_in_poverty!$D:$D,pop_in_poverty!$A:$A,'ODA per poor person'!$B122,pop_in_poverty!$B:$B,'ODA per poor person'!L$9)</f>
        <v>798.89805657355555</v>
      </c>
      <c r="M122" s="43">
        <f>('ODA total and ex non-transfer'!M122*1000000)/SUMIFS(pop_in_poverty!$D:$D,pop_in_poverty!$A:$A,'ODA per poor person'!$B122,pop_in_poverty!$B:$B,'ODA per poor person'!M$9)</f>
        <v>1088.5631096198588</v>
      </c>
      <c r="N122" s="43">
        <f>('ODA total and ex non-transfer'!N122*1000000)/SUMIFS(pop_in_poverty!$D:$D,pop_in_poverty!$A:$A,'ODA per poor person'!$B122,pop_in_poverty!$B:$B,'ODA per poor person'!N$9)</f>
        <v>840.694077787982</v>
      </c>
      <c r="O122" s="43">
        <f>('ODA total and ex non-transfer'!O122*1000000)/SUMIFS(pop_in_poverty!$D:$D,pop_in_poverty!$A:$A,'ODA per poor person'!$B122,pop_in_poverty!$B:$B,'ODA per poor person'!O$9)</f>
        <v>950.21376104710248</v>
      </c>
      <c r="P122" s="43">
        <f>('ODA total and ex non-transfer'!P122*1000000)/SUMIFS(pop_in_poverty!$D:$D,pop_in_poverty!$A:$A,'ODA per poor person'!$B122,pop_in_poverty!$B:$B,'ODA per poor person'!P$9)</f>
        <v>997.66265583021016</v>
      </c>
      <c r="Q122" s="43">
        <f>('ODA total and ex non-transfer'!Q122*1000000)/SUMIFS(pop_in_poverty!$D:$D,pop_in_poverty!$A:$A,'ODA per poor person'!$B122,pop_in_poverty!$B:$B,'ODA per poor person'!Q$9)</f>
        <v>1349.4139158418002</v>
      </c>
      <c r="R122" s="43">
        <f>('ODA total and ex non-transfer'!R122*1000000)/SUMIFS(pop_in_poverty!$D:$D,pop_in_poverty!$A:$A,'ODA per poor person'!$B122,pop_in_poverty!$B:$B,'ODA per poor person'!R$9)</f>
        <v>1104.9614040699271</v>
      </c>
      <c r="S122" s="43">
        <f>('ODA total and ex non-transfer'!S122*1000000)/SUMIFS(pop_in_poverty!$D:$D,pop_in_poverty!$A:$A,'ODA per poor person'!$B122,pop_in_poverty!$B:$B,'ODA per poor person'!S$9)</f>
        <v>1030.3057484287249</v>
      </c>
      <c r="T122" s="43">
        <f>('ODA total and ex non-transfer'!T122*1000000)/SUMIFS(pop_in_poverty!$D:$D,pop_in_poverty!$A:$A,'ODA per poor person'!$B122,pop_in_poverty!$B:$B,'ODA per poor person'!T$9)</f>
        <v>1427.8598504185536</v>
      </c>
      <c r="U122" s="43">
        <f>('ODA total and ex non-transfer'!U122*1000000)/SUMIFS(pop_in_poverty!$D:$D,pop_in_poverty!$A:$A,'ODA per poor person'!$B122,pop_in_poverty!$B:$B,'ODA per poor person'!U$9)</f>
        <v>1345.1375915204394</v>
      </c>
    </row>
    <row r="123" spans="1:22" hidden="1" x14ac:dyDescent="0.2">
      <c r="A123" s="22" t="s">
        <v>86</v>
      </c>
      <c r="B123" s="9" t="s">
        <v>663</v>
      </c>
      <c r="C123" s="10" t="s">
        <v>982</v>
      </c>
      <c r="D123" s="10"/>
      <c r="E123" s="3"/>
      <c r="F123" s="3"/>
      <c r="G123" s="43">
        <f>('ODA total and ex non-transfer'!G123*1000000)/SUMIFS(pop_in_poverty!$D:$D,pop_in_poverty!$A:$A,'ODA per poor person'!$B123,pop_in_poverty!$B:$B,'ODA per poor person'!G$9)</f>
        <v>612.53237579753818</v>
      </c>
      <c r="H123" s="43">
        <f>('ODA total and ex non-transfer'!H123*1000000)/SUMIFS(pop_in_poverty!$D:$D,pop_in_poverty!$A:$A,'ODA per poor person'!$B123,pop_in_poverty!$B:$B,'ODA per poor person'!H$9)</f>
        <v>548.85987763456353</v>
      </c>
      <c r="I123" s="43">
        <f>('ODA total and ex non-transfer'!I123*1000000)/SUMIFS(pop_in_poverty!$D:$D,pop_in_poverty!$A:$A,'ODA per poor person'!$B123,pop_in_poverty!$B:$B,'ODA per poor person'!I$9)</f>
        <v>576.78485342393412</v>
      </c>
      <c r="J123" s="43">
        <f>('ODA total and ex non-transfer'!J123*1000000)/SUMIFS(pop_in_poverty!$D:$D,pop_in_poverty!$A:$A,'ODA per poor person'!$B123,pop_in_poverty!$B:$B,'ODA per poor person'!J$9)</f>
        <v>549.3850579344313</v>
      </c>
      <c r="K123" s="43">
        <f>('ODA total and ex non-transfer'!K123*1000000)/SUMIFS(pop_in_poverty!$D:$D,pop_in_poverty!$A:$A,'ODA per poor person'!$B123,pop_in_poverty!$B:$B,'ODA per poor person'!K$9)</f>
        <v>1697.2964533955376</v>
      </c>
      <c r="L123" s="43">
        <f>('ODA total and ex non-transfer'!L123*1000000)/SUMIFS(pop_in_poverty!$D:$D,pop_in_poverty!$A:$A,'ODA per poor person'!$B123,pop_in_poverty!$B:$B,'ODA per poor person'!L$9)</f>
        <v>736.41604608442822</v>
      </c>
      <c r="M123" s="43">
        <f>('ODA total and ex non-transfer'!M123*1000000)/SUMIFS(pop_in_poverty!$D:$D,pop_in_poverty!$A:$A,'ODA per poor person'!$B123,pop_in_poverty!$B:$B,'ODA per poor person'!M$9)</f>
        <v>981.52601063294674</v>
      </c>
      <c r="N123" s="43">
        <f>('ODA total and ex non-transfer'!N123*1000000)/SUMIFS(pop_in_poverty!$D:$D,pop_in_poverty!$A:$A,'ODA per poor person'!$B123,pop_in_poverty!$B:$B,'ODA per poor person'!N$9)</f>
        <v>796.09917699351854</v>
      </c>
      <c r="O123" s="43">
        <f>('ODA total and ex non-transfer'!O123*1000000)/SUMIFS(pop_in_poverty!$D:$D,pop_in_poverty!$A:$A,'ODA per poor person'!$B123,pop_in_poverty!$B:$B,'ODA per poor person'!O$9)</f>
        <v>908.31473896468674</v>
      </c>
      <c r="P123" s="43">
        <f>('ODA total and ex non-transfer'!P123*1000000)/SUMIFS(pop_in_poverty!$D:$D,pop_in_poverty!$A:$A,'ODA per poor person'!$B123,pop_in_poverty!$B:$B,'ODA per poor person'!P$9)</f>
        <v>961.0936692548363</v>
      </c>
      <c r="Q123" s="43">
        <f>('ODA total and ex non-transfer'!Q123*1000000)/SUMIFS(pop_in_poverty!$D:$D,pop_in_poverty!$A:$A,'ODA per poor person'!$B123,pop_in_poverty!$B:$B,'ODA per poor person'!Q$9)</f>
        <v>1314.0161069419378</v>
      </c>
      <c r="R123" s="43">
        <f>('ODA total and ex non-transfer'!R123*1000000)/SUMIFS(pop_in_poverty!$D:$D,pop_in_poverty!$A:$A,'ODA per poor person'!$B123,pop_in_poverty!$B:$B,'ODA per poor person'!R$9)</f>
        <v>1067.2200141356307</v>
      </c>
      <c r="S123" s="43">
        <f>('ODA total and ex non-transfer'!S123*1000000)/SUMIFS(pop_in_poverty!$D:$D,pop_in_poverty!$A:$A,'ODA per poor person'!$B123,pop_in_poverty!$B:$B,'ODA per poor person'!S$9)</f>
        <v>997.70293436372117</v>
      </c>
      <c r="T123" s="43">
        <f>('ODA total and ex non-transfer'!T123*1000000)/SUMIFS(pop_in_poverty!$D:$D,pop_in_poverty!$A:$A,'ODA per poor person'!$B123,pop_in_poverty!$B:$B,'ODA per poor person'!T$9)</f>
        <v>1399.5090825788063</v>
      </c>
      <c r="U123" s="43">
        <f>('ODA total and ex non-transfer'!U123*1000000)/SUMIFS(pop_in_poverty!$D:$D,pop_in_poverty!$A:$A,'ODA per poor person'!$B123,pop_in_poverty!$B:$B,'ODA per poor person'!U$9)</f>
        <v>1320.4523064656917</v>
      </c>
    </row>
    <row r="124" spans="1:22" hidden="1" x14ac:dyDescent="0.2">
      <c r="A124" s="21" t="s">
        <v>87</v>
      </c>
      <c r="B124" s="9" t="s">
        <v>665</v>
      </c>
      <c r="C124" s="9" t="s">
        <v>981</v>
      </c>
      <c r="D124" s="9"/>
      <c r="E124" s="2"/>
      <c r="F124" s="2"/>
      <c r="G124" s="43">
        <f>('ODA total and ex non-transfer'!G124*1000000)/SUMIFS(pop_in_poverty!$D:$D,pop_in_poverty!$A:$A,'ODA per poor person'!$B124,pop_in_poverty!$B:$B,'ODA per poor person'!G$9)</f>
        <v>4126.2061906668105</v>
      </c>
      <c r="H124" s="43">
        <f>('ODA total and ex non-transfer'!H124*1000000)/SUMIFS(pop_in_poverty!$D:$D,pop_in_poverty!$A:$A,'ODA per poor person'!$B124,pop_in_poverty!$B:$B,'ODA per poor person'!H$9)</f>
        <v>3703.7042931946767</v>
      </c>
      <c r="I124" s="43">
        <f>('ODA total and ex non-transfer'!I124*1000000)/SUMIFS(pop_in_poverty!$D:$D,pop_in_poverty!$A:$A,'ODA per poor person'!$B124,pop_in_poverty!$B:$B,'ODA per poor person'!I$9)</f>
        <v>5021.3075868736232</v>
      </c>
      <c r="J124" s="43">
        <f>('ODA total and ex non-transfer'!J124*1000000)/SUMIFS(pop_in_poverty!$D:$D,pop_in_poverty!$A:$A,'ODA per poor person'!$B124,pop_in_poverty!$B:$B,'ODA per poor person'!J$9)</f>
        <v>5954.8745248266241</v>
      </c>
      <c r="K124" s="43">
        <f>('ODA total and ex non-transfer'!K124*1000000)/SUMIFS(pop_in_poverty!$D:$D,pop_in_poverty!$A:$A,'ODA per poor person'!$B124,pop_in_poverty!$B:$B,'ODA per poor person'!K$9)</f>
        <v>8044.8988450433708</v>
      </c>
      <c r="L124" s="43">
        <f>('ODA total and ex non-transfer'!L124*1000000)/SUMIFS(pop_in_poverty!$D:$D,pop_in_poverty!$A:$A,'ODA per poor person'!$B124,pop_in_poverty!$B:$B,'ODA per poor person'!L$9)</f>
        <v>13566.662383454021</v>
      </c>
      <c r="M124" s="43">
        <f>('ODA total and ex non-transfer'!M124*1000000)/SUMIFS(pop_in_poverty!$D:$D,pop_in_poverty!$A:$A,'ODA per poor person'!$B124,pop_in_poverty!$B:$B,'ODA per poor person'!M$9)</f>
        <v>25904.764482300849</v>
      </c>
      <c r="N124" s="43">
        <f>('ODA total and ex non-transfer'!N124*1000000)/SUMIFS(pop_in_poverty!$D:$D,pop_in_poverty!$A:$A,'ODA per poor person'!$B124,pop_in_poverty!$B:$B,'ODA per poor person'!N$9)</f>
        <v>27579.348106793299</v>
      </c>
      <c r="O124" s="43">
        <f>('ODA total and ex non-transfer'!O124*1000000)/SUMIFS(pop_in_poverty!$D:$D,pop_in_poverty!$A:$A,'ODA per poor person'!$B124,pop_in_poverty!$B:$B,'ODA per poor person'!O$9)</f>
        <v>21535.210587623198</v>
      </c>
      <c r="P124" s="43">
        <f>('ODA total and ex non-transfer'!P124*1000000)/SUMIFS(pop_in_poverty!$D:$D,pop_in_poverty!$A:$A,'ODA per poor person'!$B124,pop_in_poverty!$B:$B,'ODA per poor person'!P$9)</f>
        <v>28460.873775697073</v>
      </c>
      <c r="Q124" s="43">
        <f>('ODA total and ex non-transfer'!Q124*1000000)/SUMIFS(pop_in_poverty!$D:$D,pop_in_poverty!$A:$A,'ODA per poor person'!$B124,pop_in_poverty!$B:$B,'ODA per poor person'!Q$9)</f>
        <v>26282.635531067888</v>
      </c>
      <c r="R124" s="43">
        <f>('ODA total and ex non-transfer'!R124*1000000)/SUMIFS(pop_in_poverty!$D:$D,pop_in_poverty!$A:$A,'ODA per poor person'!$B124,pop_in_poverty!$B:$B,'ODA per poor person'!R$9)</f>
        <v>24323.337937551321</v>
      </c>
      <c r="S124" s="43">
        <f>('ODA total and ex non-transfer'!S124*1000000)/SUMIFS(pop_in_poverty!$D:$D,pop_in_poverty!$A:$A,'ODA per poor person'!$B124,pop_in_poverty!$B:$B,'ODA per poor person'!S$9)</f>
        <v>16139.349759316812</v>
      </c>
      <c r="T124" s="43">
        <f>('ODA total and ex non-transfer'!T124*1000000)/SUMIFS(pop_in_poverty!$D:$D,pop_in_poverty!$A:$A,'ODA per poor person'!$B124,pop_in_poverty!$B:$B,'ODA per poor person'!T$9)</f>
        <v>19494.536785163757</v>
      </c>
      <c r="U124" s="43">
        <f>('ODA total and ex non-transfer'!U124*1000000)/SUMIFS(pop_in_poverty!$D:$D,pop_in_poverty!$A:$A,'ODA per poor person'!$B124,pop_in_poverty!$B:$B,'ODA per poor person'!U$9)</f>
        <v>13245.229757142884</v>
      </c>
    </row>
    <row r="125" spans="1:22" hidden="1" x14ac:dyDescent="0.2">
      <c r="A125" s="22" t="s">
        <v>87</v>
      </c>
      <c r="B125" s="9" t="s">
        <v>665</v>
      </c>
      <c r="C125" s="10" t="s">
        <v>982</v>
      </c>
      <c r="D125" s="10"/>
      <c r="E125" s="3"/>
      <c r="F125" s="3"/>
      <c r="G125" s="43">
        <f>('ODA total and ex non-transfer'!G125*1000000)/SUMIFS(pop_in_poverty!$D:$D,pop_in_poverty!$A:$A,'ODA per poor person'!$B125,pop_in_poverty!$B:$B,'ODA per poor person'!G$9)</f>
        <v>4126.2061906668105</v>
      </c>
      <c r="H125" s="43">
        <f>('ODA total and ex non-transfer'!H125*1000000)/SUMIFS(pop_in_poverty!$D:$D,pop_in_poverty!$A:$A,'ODA per poor person'!$B125,pop_in_poverty!$B:$B,'ODA per poor person'!H$9)</f>
        <v>3703.7042931946767</v>
      </c>
      <c r="I125" s="43">
        <f>('ODA total and ex non-transfer'!I125*1000000)/SUMIFS(pop_in_poverty!$D:$D,pop_in_poverty!$A:$A,'ODA per poor person'!$B125,pop_in_poverty!$B:$B,'ODA per poor person'!I$9)</f>
        <v>5021.3075868736232</v>
      </c>
      <c r="J125" s="43">
        <f>('ODA total and ex non-transfer'!J125*1000000)/SUMIFS(pop_in_poverty!$D:$D,pop_in_poverty!$A:$A,'ODA per poor person'!$B125,pop_in_poverty!$B:$B,'ODA per poor person'!J$9)</f>
        <v>5954.8745248266241</v>
      </c>
      <c r="K125" s="43">
        <f>('ODA total and ex non-transfer'!K125*1000000)/SUMIFS(pop_in_poverty!$D:$D,pop_in_poverty!$A:$A,'ODA per poor person'!$B125,pop_in_poverty!$B:$B,'ODA per poor person'!K$9)</f>
        <v>6245.5467164773945</v>
      </c>
      <c r="L125" s="43">
        <f>('ODA total and ex non-transfer'!L125*1000000)/SUMIFS(pop_in_poverty!$D:$D,pop_in_poverty!$A:$A,'ODA per poor person'!$B125,pop_in_poverty!$B:$B,'ODA per poor person'!L$9)</f>
        <v>11427.852101083412</v>
      </c>
      <c r="M125" s="43">
        <f>('ODA total and ex non-transfer'!M125*1000000)/SUMIFS(pop_in_poverty!$D:$D,pop_in_poverty!$A:$A,'ODA per poor person'!$B125,pop_in_poverty!$B:$B,'ODA per poor person'!M$9)</f>
        <v>23752.151862022176</v>
      </c>
      <c r="N125" s="43">
        <f>('ODA total and ex non-transfer'!N125*1000000)/SUMIFS(pop_in_poverty!$D:$D,pop_in_poverty!$A:$A,'ODA per poor person'!$B125,pop_in_poverty!$B:$B,'ODA per poor person'!N$9)</f>
        <v>25645.993359140717</v>
      </c>
      <c r="O125" s="43">
        <f>('ODA total and ex non-transfer'!O125*1000000)/SUMIFS(pop_in_poverty!$D:$D,pop_in_poverty!$A:$A,'ODA per poor person'!$B125,pop_in_poverty!$B:$B,'ODA per poor person'!O$9)</f>
        <v>19934.144242253176</v>
      </c>
      <c r="P125" s="43">
        <f>('ODA total and ex non-transfer'!P125*1000000)/SUMIFS(pop_in_poverty!$D:$D,pop_in_poverty!$A:$A,'ODA per poor person'!$B125,pop_in_poverty!$B:$B,'ODA per poor person'!P$9)</f>
        <v>27196.78346561722</v>
      </c>
      <c r="Q125" s="43">
        <f>('ODA total and ex non-transfer'!Q125*1000000)/SUMIFS(pop_in_poverty!$D:$D,pop_in_poverty!$A:$A,'ODA per poor person'!$B125,pop_in_poverty!$B:$B,'ODA per poor person'!Q$9)</f>
        <v>24960.178027745871</v>
      </c>
      <c r="R125" s="43">
        <f>('ODA total and ex non-transfer'!R125*1000000)/SUMIFS(pop_in_poverty!$D:$D,pop_in_poverty!$A:$A,'ODA per poor person'!$B125,pop_in_poverty!$B:$B,'ODA per poor person'!R$9)</f>
        <v>22768.670764061771</v>
      </c>
      <c r="S125" s="43">
        <f>('ODA total and ex non-transfer'!S125*1000000)/SUMIFS(pop_in_poverty!$D:$D,pop_in_poverty!$A:$A,'ODA per poor person'!$B125,pop_in_poverty!$B:$B,'ODA per poor person'!S$9)</f>
        <v>14795.116465437219</v>
      </c>
      <c r="T125" s="43">
        <f>('ODA total and ex non-transfer'!T125*1000000)/SUMIFS(pop_in_poverty!$D:$D,pop_in_poverty!$A:$A,'ODA per poor person'!$B125,pop_in_poverty!$B:$B,'ODA per poor person'!T$9)</f>
        <v>18150.155123179495</v>
      </c>
      <c r="U125" s="43">
        <f>('ODA total and ex non-transfer'!U125*1000000)/SUMIFS(pop_in_poverty!$D:$D,pop_in_poverty!$A:$A,'ODA per poor person'!$B125,pop_in_poverty!$B:$B,'ODA per poor person'!U$9)</f>
        <v>12035.5849202632</v>
      </c>
    </row>
    <row r="126" spans="1:22" hidden="1" x14ac:dyDescent="0.2">
      <c r="A126" s="21" t="s">
        <v>88</v>
      </c>
      <c r="B126" s="9" t="s">
        <v>667</v>
      </c>
      <c r="C126" s="9" t="s">
        <v>981</v>
      </c>
      <c r="D126" s="9"/>
      <c r="E126" s="2"/>
      <c r="F126" s="2"/>
      <c r="G126" s="43" t="e">
        <f>('ODA total and ex non-transfer'!G126*1000000)/SUMIFS(pop_in_poverty!$D:$D,pop_in_poverty!$A:$A,'ODA per poor person'!$B126,pop_in_poverty!$B:$B,'ODA per poor person'!G$9)</f>
        <v>#DIV/0!</v>
      </c>
      <c r="H126" s="43" t="e">
        <f>('ODA total and ex non-transfer'!H126*1000000)/SUMIFS(pop_in_poverty!$D:$D,pop_in_poverty!$A:$A,'ODA per poor person'!$B126,pop_in_poverty!$B:$B,'ODA per poor person'!H$9)</f>
        <v>#DIV/0!</v>
      </c>
      <c r="I126" s="43" t="e">
        <f>('ODA total and ex non-transfer'!I126*1000000)/SUMIFS(pop_in_poverty!$D:$D,pop_in_poverty!$A:$A,'ODA per poor person'!$B126,pop_in_poverty!$B:$B,'ODA per poor person'!I$9)</f>
        <v>#DIV/0!</v>
      </c>
      <c r="J126" s="43" t="e">
        <f>('ODA total and ex non-transfer'!J126*1000000)/SUMIFS(pop_in_poverty!$D:$D,pop_in_poverty!$A:$A,'ODA per poor person'!$B126,pop_in_poverty!$B:$B,'ODA per poor person'!J$9)</f>
        <v>#DIV/0!</v>
      </c>
      <c r="K126" s="43" t="e">
        <f>('ODA total and ex non-transfer'!K126*1000000)/SUMIFS(pop_in_poverty!$D:$D,pop_in_poverty!$A:$A,'ODA per poor person'!$B126,pop_in_poverty!$B:$B,'ODA per poor person'!K$9)</f>
        <v>#DIV/0!</v>
      </c>
      <c r="L126" s="43" t="e">
        <f>('ODA total and ex non-transfer'!L126*1000000)/SUMIFS(pop_in_poverty!$D:$D,pop_in_poverty!$A:$A,'ODA per poor person'!$B126,pop_in_poverty!$B:$B,'ODA per poor person'!L$9)</f>
        <v>#DIV/0!</v>
      </c>
      <c r="M126" s="43" t="e">
        <f>('ODA total and ex non-transfer'!M126*1000000)/SUMIFS(pop_in_poverty!$D:$D,pop_in_poverty!$A:$A,'ODA per poor person'!$B126,pop_in_poverty!$B:$B,'ODA per poor person'!M$9)</f>
        <v>#DIV/0!</v>
      </c>
      <c r="N126" s="43" t="e">
        <f>('ODA total and ex non-transfer'!N126*1000000)/SUMIFS(pop_in_poverty!$D:$D,pop_in_poverty!$A:$A,'ODA per poor person'!$B126,pop_in_poverty!$B:$B,'ODA per poor person'!N$9)</f>
        <v>#DIV/0!</v>
      </c>
      <c r="O126" s="43" t="e">
        <f>('ODA total and ex non-transfer'!O126*1000000)/SUMIFS(pop_in_poverty!$D:$D,pop_in_poverty!$A:$A,'ODA per poor person'!$B126,pop_in_poverty!$B:$B,'ODA per poor person'!O$9)</f>
        <v>#DIV/0!</v>
      </c>
      <c r="P126" s="43" t="e">
        <f>('ODA total and ex non-transfer'!P126*1000000)/SUMIFS(pop_in_poverty!$D:$D,pop_in_poverty!$A:$A,'ODA per poor person'!$B126,pop_in_poverty!$B:$B,'ODA per poor person'!P$9)</f>
        <v>#DIV/0!</v>
      </c>
      <c r="Q126" s="43" t="e">
        <f>('ODA total and ex non-transfer'!Q126*1000000)/SUMIFS(pop_in_poverty!$D:$D,pop_in_poverty!$A:$A,'ODA per poor person'!$B126,pop_in_poverty!$B:$B,'ODA per poor person'!Q$9)</f>
        <v>#DIV/0!</v>
      </c>
      <c r="R126" s="43" t="e">
        <f>('ODA total and ex non-transfer'!R126*1000000)/SUMIFS(pop_in_poverty!$D:$D,pop_in_poverty!$A:$A,'ODA per poor person'!$B126,pop_in_poverty!$B:$B,'ODA per poor person'!R$9)</f>
        <v>#DIV/0!</v>
      </c>
      <c r="S126" s="43" t="e">
        <f>('ODA total and ex non-transfer'!S126*1000000)/SUMIFS(pop_in_poverty!$D:$D,pop_in_poverty!$A:$A,'ODA per poor person'!$B126,pop_in_poverty!$B:$B,'ODA per poor person'!S$9)</f>
        <v>#DIV/0!</v>
      </c>
      <c r="T126" s="43" t="e">
        <f>('ODA total and ex non-transfer'!T126*1000000)/SUMIFS(pop_in_poverty!$D:$D,pop_in_poverty!$A:$A,'ODA per poor person'!$B126,pop_in_poverty!$B:$B,'ODA per poor person'!T$9)</f>
        <v>#DIV/0!</v>
      </c>
      <c r="U126" s="43" t="e">
        <f>('ODA total and ex non-transfer'!U126*1000000)/SUMIFS(pop_in_poverty!$D:$D,pop_in_poverty!$A:$A,'ODA per poor person'!$B126,pop_in_poverty!$B:$B,'ODA per poor person'!U$9)</f>
        <v>#DIV/0!</v>
      </c>
    </row>
    <row r="127" spans="1:22" hidden="1" x14ac:dyDescent="0.2">
      <c r="A127" s="22" t="s">
        <v>88</v>
      </c>
      <c r="B127" s="9" t="s">
        <v>667</v>
      </c>
      <c r="C127" s="10" t="s">
        <v>982</v>
      </c>
      <c r="D127" s="10"/>
      <c r="E127" s="3"/>
      <c r="F127" s="3"/>
      <c r="G127" s="43" t="e">
        <f>('ODA total and ex non-transfer'!G127*1000000)/SUMIFS(pop_in_poverty!$D:$D,pop_in_poverty!$A:$A,'ODA per poor person'!$B127,pop_in_poverty!$B:$B,'ODA per poor person'!G$9)</f>
        <v>#DIV/0!</v>
      </c>
      <c r="H127" s="43" t="e">
        <f>('ODA total and ex non-transfer'!H127*1000000)/SUMIFS(pop_in_poverty!$D:$D,pop_in_poverty!$A:$A,'ODA per poor person'!$B127,pop_in_poverty!$B:$B,'ODA per poor person'!H$9)</f>
        <v>#DIV/0!</v>
      </c>
      <c r="I127" s="43" t="e">
        <f>('ODA total and ex non-transfer'!I127*1000000)/SUMIFS(pop_in_poverty!$D:$D,pop_in_poverty!$A:$A,'ODA per poor person'!$B127,pop_in_poverty!$B:$B,'ODA per poor person'!I$9)</f>
        <v>#DIV/0!</v>
      </c>
      <c r="J127" s="43" t="e">
        <f>('ODA total and ex non-transfer'!J127*1000000)/SUMIFS(pop_in_poverty!$D:$D,pop_in_poverty!$A:$A,'ODA per poor person'!$B127,pop_in_poverty!$B:$B,'ODA per poor person'!J$9)</f>
        <v>#DIV/0!</v>
      </c>
      <c r="K127" s="43" t="e">
        <f>('ODA total and ex non-transfer'!K127*1000000)/SUMIFS(pop_in_poverty!$D:$D,pop_in_poverty!$A:$A,'ODA per poor person'!$B127,pop_in_poverty!$B:$B,'ODA per poor person'!K$9)</f>
        <v>#DIV/0!</v>
      </c>
      <c r="L127" s="43" t="e">
        <f>('ODA total and ex non-transfer'!L127*1000000)/SUMIFS(pop_in_poverty!$D:$D,pop_in_poverty!$A:$A,'ODA per poor person'!$B127,pop_in_poverty!$B:$B,'ODA per poor person'!L$9)</f>
        <v>#DIV/0!</v>
      </c>
      <c r="M127" s="43" t="e">
        <f>('ODA total and ex non-transfer'!M127*1000000)/SUMIFS(pop_in_poverty!$D:$D,pop_in_poverty!$A:$A,'ODA per poor person'!$B127,pop_in_poverty!$B:$B,'ODA per poor person'!M$9)</f>
        <v>#DIV/0!</v>
      </c>
      <c r="N127" s="43" t="e">
        <f>('ODA total and ex non-transfer'!N127*1000000)/SUMIFS(pop_in_poverty!$D:$D,pop_in_poverty!$A:$A,'ODA per poor person'!$B127,pop_in_poverty!$B:$B,'ODA per poor person'!N$9)</f>
        <v>#DIV/0!</v>
      </c>
      <c r="O127" s="43" t="e">
        <f>('ODA total and ex non-transfer'!O127*1000000)/SUMIFS(pop_in_poverty!$D:$D,pop_in_poverty!$A:$A,'ODA per poor person'!$B127,pop_in_poverty!$B:$B,'ODA per poor person'!O$9)</f>
        <v>#DIV/0!</v>
      </c>
      <c r="P127" s="43" t="e">
        <f>('ODA total and ex non-transfer'!P127*1000000)/SUMIFS(pop_in_poverty!$D:$D,pop_in_poverty!$A:$A,'ODA per poor person'!$B127,pop_in_poverty!$B:$B,'ODA per poor person'!P$9)</f>
        <v>#DIV/0!</v>
      </c>
      <c r="Q127" s="43" t="e">
        <f>('ODA total and ex non-transfer'!Q127*1000000)/SUMIFS(pop_in_poverty!$D:$D,pop_in_poverty!$A:$A,'ODA per poor person'!$B127,pop_in_poverty!$B:$B,'ODA per poor person'!Q$9)</f>
        <v>#DIV/0!</v>
      </c>
      <c r="R127" s="43" t="e">
        <f>('ODA total and ex non-transfer'!R127*1000000)/SUMIFS(pop_in_poverty!$D:$D,pop_in_poverty!$A:$A,'ODA per poor person'!$B127,pop_in_poverty!$B:$B,'ODA per poor person'!R$9)</f>
        <v>#DIV/0!</v>
      </c>
      <c r="S127" s="43" t="e">
        <f>('ODA total and ex non-transfer'!S127*1000000)/SUMIFS(pop_in_poverty!$D:$D,pop_in_poverty!$A:$A,'ODA per poor person'!$B127,pop_in_poverty!$B:$B,'ODA per poor person'!S$9)</f>
        <v>#DIV/0!</v>
      </c>
      <c r="T127" s="43" t="e">
        <f>('ODA total and ex non-transfer'!T127*1000000)/SUMIFS(pop_in_poverty!$D:$D,pop_in_poverty!$A:$A,'ODA per poor person'!$B127,pop_in_poverty!$B:$B,'ODA per poor person'!T$9)</f>
        <v>#DIV/0!</v>
      </c>
      <c r="U127" s="43" t="e">
        <f>('ODA total and ex non-transfer'!U127*1000000)/SUMIFS(pop_in_poverty!$D:$D,pop_in_poverty!$A:$A,'ODA per poor person'!$B127,pop_in_poverty!$B:$B,'ODA per poor person'!U$9)</f>
        <v>#DIV/0!</v>
      </c>
    </row>
    <row r="128" spans="1:22" hidden="1" x14ac:dyDescent="0.2">
      <c r="A128" s="21" t="s">
        <v>89</v>
      </c>
      <c r="B128" s="9" t="s">
        <v>692</v>
      </c>
      <c r="C128" s="9" t="s">
        <v>981</v>
      </c>
      <c r="D128" s="9"/>
      <c r="E128" s="2"/>
      <c r="F128" s="2"/>
      <c r="G128" s="43">
        <f>('ODA total and ex non-transfer'!G128*1000000)/SUMIFS(pop_in_poverty!$D:$D,pop_in_poverty!$A:$A,'ODA per poor person'!$B128,pop_in_poverty!$B:$B,'ODA per poor person'!G$9)</f>
        <v>191.90638243817421</v>
      </c>
      <c r="H128" s="43">
        <f>('ODA total and ex non-transfer'!H128*1000000)/SUMIFS(pop_in_poverty!$D:$D,pop_in_poverty!$A:$A,'ODA per poor person'!$B128,pop_in_poverty!$B:$B,'ODA per poor person'!H$9)</f>
        <v>76.219267271901927</v>
      </c>
      <c r="I128" s="43">
        <f>('ODA total and ex non-transfer'!I128*1000000)/SUMIFS(pop_in_poverty!$D:$D,pop_in_poverty!$A:$A,'ODA per poor person'!$B128,pop_in_poverty!$B:$B,'ODA per poor person'!I$9)</f>
        <v>79.892608408592054</v>
      </c>
      <c r="J128" s="43">
        <f>('ODA total and ex non-transfer'!J128*1000000)/SUMIFS(pop_in_poverty!$D:$D,pop_in_poverty!$A:$A,'ODA per poor person'!$B128,pop_in_poverty!$B:$B,'ODA per poor person'!J$9)</f>
        <v>82.398126099992197</v>
      </c>
      <c r="K128" s="43">
        <f>('ODA total and ex non-transfer'!K128*1000000)/SUMIFS(pop_in_poverty!$D:$D,pop_in_poverty!$A:$A,'ODA per poor person'!$B128,pop_in_poverty!$B:$B,'ODA per poor person'!K$9)</f>
        <v>218.92331818330612</v>
      </c>
      <c r="L128" s="43">
        <f>('ODA total and ex non-transfer'!L128*1000000)/SUMIFS(pop_in_poverty!$D:$D,pop_in_poverty!$A:$A,'ODA per poor person'!$B128,pop_in_poverty!$B:$B,'ODA per poor person'!L$9)</f>
        <v>99.121225875417835</v>
      </c>
      <c r="M128" s="43">
        <f>('ODA total and ex non-transfer'!M128*1000000)/SUMIFS(pop_in_poverty!$D:$D,pop_in_poverty!$A:$A,'ODA per poor person'!$B128,pop_in_poverty!$B:$B,'ODA per poor person'!M$9)</f>
        <v>107.66063245103331</v>
      </c>
      <c r="N128" s="43">
        <f>('ODA total and ex non-transfer'!N128*1000000)/SUMIFS(pop_in_poverty!$D:$D,pop_in_poverty!$A:$A,'ODA per poor person'!$B128,pop_in_poverty!$B:$B,'ODA per poor person'!N$9)</f>
        <v>114.66146689534934</v>
      </c>
      <c r="O128" s="43">
        <f>('ODA total and ex non-transfer'!O128*1000000)/SUMIFS(pop_in_poverty!$D:$D,pop_in_poverty!$A:$A,'ODA per poor person'!$B128,pop_in_poverty!$B:$B,'ODA per poor person'!O$9)</f>
        <v>110.63035279462302</v>
      </c>
      <c r="P128" s="43">
        <f>('ODA total and ex non-transfer'!P128*1000000)/SUMIFS(pop_in_poverty!$D:$D,pop_in_poverty!$A:$A,'ODA per poor person'!$B128,pop_in_poverty!$B:$B,'ODA per poor person'!P$9)</f>
        <v>113.55214502468853</v>
      </c>
      <c r="Q128" s="43">
        <f>('ODA total and ex non-transfer'!Q128*1000000)/SUMIFS(pop_in_poverty!$D:$D,pop_in_poverty!$A:$A,'ODA per poor person'!$B128,pop_in_poverty!$B:$B,'ODA per poor person'!Q$9)</f>
        <v>116.99253133805065</v>
      </c>
      <c r="R128" s="43">
        <f>('ODA total and ex non-transfer'!R128*1000000)/SUMIFS(pop_in_poverty!$D:$D,pop_in_poverty!$A:$A,'ODA per poor person'!$B128,pop_in_poverty!$B:$B,'ODA per poor person'!R$9)</f>
        <v>130.32619854708449</v>
      </c>
      <c r="S128" s="43">
        <f>('ODA total and ex non-transfer'!S128*1000000)/SUMIFS(pop_in_poverty!$D:$D,pop_in_poverty!$A:$A,'ODA per poor person'!$B128,pop_in_poverty!$B:$B,'ODA per poor person'!S$9)</f>
        <v>117.43054351140805</v>
      </c>
      <c r="T128" s="43">
        <f>('ODA total and ex non-transfer'!T128*1000000)/SUMIFS(pop_in_poverty!$D:$D,pop_in_poverty!$A:$A,'ODA per poor person'!$B128,pop_in_poverty!$B:$B,'ODA per poor person'!T$9)</f>
        <v>115.46043418588769</v>
      </c>
      <c r="U128" s="43">
        <f>('ODA total and ex non-transfer'!U128*1000000)/SUMIFS(pop_in_poverty!$D:$D,pop_in_poverty!$A:$A,'ODA per poor person'!$B128,pop_in_poverty!$B:$B,'ODA per poor person'!U$9)</f>
        <v>106.91716524000253</v>
      </c>
      <c r="V128" s="46">
        <f>(T128-U128)/T128</f>
        <v>7.3993043644117629E-2</v>
      </c>
    </row>
    <row r="129" spans="1:22" hidden="1" x14ac:dyDescent="0.2">
      <c r="A129" s="22" t="s">
        <v>89</v>
      </c>
      <c r="B129" s="9" t="s">
        <v>692</v>
      </c>
      <c r="C129" s="10" t="s">
        <v>982</v>
      </c>
      <c r="D129" s="10"/>
      <c r="E129" s="3"/>
      <c r="F129" s="3"/>
      <c r="G129" s="43">
        <f>('ODA total and ex non-transfer'!G129*1000000)/SUMIFS(pop_in_poverty!$D:$D,pop_in_poverty!$A:$A,'ODA per poor person'!$B129,pop_in_poverty!$B:$B,'ODA per poor person'!G$9)</f>
        <v>189.74233385660821</v>
      </c>
      <c r="H129" s="43">
        <f>('ODA total and ex non-transfer'!H129*1000000)/SUMIFS(pop_in_poverty!$D:$D,pop_in_poverty!$A:$A,'ODA per poor person'!$B129,pop_in_poverty!$B:$B,'ODA per poor person'!H$9)</f>
        <v>74.518919842480983</v>
      </c>
      <c r="I129" s="43">
        <f>('ODA total and ex non-transfer'!I129*1000000)/SUMIFS(pop_in_poverty!$D:$D,pop_in_poverty!$A:$A,'ODA per poor person'!$B129,pop_in_poverty!$B:$B,'ODA per poor person'!I$9)</f>
        <v>78.158165496538828</v>
      </c>
      <c r="J129" s="43">
        <f>('ODA total and ex non-transfer'!J129*1000000)/SUMIFS(pop_in_poverty!$D:$D,pop_in_poverty!$A:$A,'ODA per poor person'!$B129,pop_in_poverty!$B:$B,'ODA per poor person'!J$9)</f>
        <v>80.546591554430563</v>
      </c>
      <c r="K129" s="43">
        <f>('ODA total and ex non-transfer'!K129*1000000)/SUMIFS(pop_in_poverty!$D:$D,pop_in_poverty!$A:$A,'ODA per poor person'!$B129,pop_in_poverty!$B:$B,'ODA per poor person'!K$9)</f>
        <v>141.72616343801221</v>
      </c>
      <c r="L129" s="43">
        <f>('ODA total and ex non-transfer'!L129*1000000)/SUMIFS(pop_in_poverty!$D:$D,pop_in_poverty!$A:$A,'ODA per poor person'!$B129,pop_in_poverty!$B:$B,'ODA per poor person'!L$9)</f>
        <v>97.803285507749635</v>
      </c>
      <c r="M129" s="43">
        <f>('ODA total and ex non-transfer'!M129*1000000)/SUMIFS(pop_in_poverty!$D:$D,pop_in_poverty!$A:$A,'ODA per poor person'!$B129,pop_in_poverty!$B:$B,'ODA per poor person'!M$9)</f>
        <v>106.60147083490463</v>
      </c>
      <c r="N129" s="43">
        <f>('ODA total and ex non-transfer'!N129*1000000)/SUMIFS(pop_in_poverty!$D:$D,pop_in_poverty!$A:$A,'ODA per poor person'!$B129,pop_in_poverty!$B:$B,'ODA per poor person'!N$9)</f>
        <v>113.19846860569115</v>
      </c>
      <c r="O129" s="43">
        <f>('ODA total and ex non-transfer'!O129*1000000)/SUMIFS(pop_in_poverty!$D:$D,pop_in_poverty!$A:$A,'ODA per poor person'!$B129,pop_in_poverty!$B:$B,'ODA per poor person'!O$9)</f>
        <v>108.81068100327292</v>
      </c>
      <c r="P129" s="43">
        <f>('ODA total and ex non-transfer'!P129*1000000)/SUMIFS(pop_in_poverty!$D:$D,pop_in_poverty!$A:$A,'ODA per poor person'!$B129,pop_in_poverty!$B:$B,'ODA per poor person'!P$9)</f>
        <v>112.29370994303855</v>
      </c>
      <c r="Q129" s="43">
        <f>('ODA total and ex non-transfer'!Q129*1000000)/SUMIFS(pop_in_poverty!$D:$D,pop_in_poverty!$A:$A,'ODA per poor person'!$B129,pop_in_poverty!$B:$B,'ODA per poor person'!Q$9)</f>
        <v>115.81544214300354</v>
      </c>
      <c r="R129" s="43">
        <f>('ODA total and ex non-transfer'!R129*1000000)/SUMIFS(pop_in_poverty!$D:$D,pop_in_poverty!$A:$A,'ODA per poor person'!$B129,pop_in_poverty!$B:$B,'ODA per poor person'!R$9)</f>
        <v>124.47448394720065</v>
      </c>
      <c r="S129" s="43">
        <f>('ODA total and ex non-transfer'!S129*1000000)/SUMIFS(pop_in_poverty!$D:$D,pop_in_poverty!$A:$A,'ODA per poor person'!$B129,pop_in_poverty!$B:$B,'ODA per poor person'!S$9)</f>
        <v>116.2509197234014</v>
      </c>
      <c r="T129" s="43">
        <f>('ODA total and ex non-transfer'!T129*1000000)/SUMIFS(pop_in_poverty!$D:$D,pop_in_poverty!$A:$A,'ODA per poor person'!$B129,pop_in_poverty!$B:$B,'ODA per poor person'!T$9)</f>
        <v>113.47582729156167</v>
      </c>
      <c r="U129" s="43">
        <f>('ODA total and ex non-transfer'!U129*1000000)/SUMIFS(pop_in_poverty!$D:$D,pop_in_poverty!$A:$A,'ODA per poor person'!$B129,pop_in_poverty!$B:$B,'ODA per poor person'!U$9)</f>
        <v>104.7595382394377</v>
      </c>
    </row>
    <row r="130" spans="1:22" hidden="1" x14ac:dyDescent="0.2">
      <c r="A130" s="21" t="s">
        <v>90</v>
      </c>
      <c r="B130" s="9" t="s">
        <v>696</v>
      </c>
      <c r="C130" s="9" t="s">
        <v>981</v>
      </c>
      <c r="D130" s="9"/>
      <c r="E130" s="2"/>
      <c r="F130" s="2"/>
      <c r="G130" s="43">
        <f>('ODA total and ex non-transfer'!G130*1000000)/SUMIFS(pop_in_poverty!$D:$D,pop_in_poverty!$A:$A,'ODA per poor person'!$B130,pop_in_poverty!$B:$B,'ODA per poor person'!G$9)</f>
        <v>175.03796648864653</v>
      </c>
      <c r="H130" s="43">
        <f>('ODA total and ex non-transfer'!H130*1000000)/SUMIFS(pop_in_poverty!$D:$D,pop_in_poverty!$A:$A,'ODA per poor person'!$B130,pop_in_poverty!$B:$B,'ODA per poor person'!H$9)</f>
        <v>218.98716302129219</v>
      </c>
      <c r="I130" s="43">
        <f>('ODA total and ex non-transfer'!I130*1000000)/SUMIFS(pop_in_poverty!$D:$D,pop_in_poverty!$A:$A,'ODA per poor person'!$B130,pop_in_poverty!$B:$B,'ODA per poor person'!I$9)</f>
        <v>252.83582499605697</v>
      </c>
      <c r="J130" s="43">
        <f>('ODA total and ex non-transfer'!J130*1000000)/SUMIFS(pop_in_poverty!$D:$D,pop_in_poverty!$A:$A,'ODA per poor person'!$B130,pop_in_poverty!$B:$B,'ODA per poor person'!J$9)</f>
        <v>195.5735663191048</v>
      </c>
      <c r="K130" s="43">
        <f>('ODA total and ex non-transfer'!K130*1000000)/SUMIFS(pop_in_poverty!$D:$D,pop_in_poverty!$A:$A,'ODA per poor person'!$B130,pop_in_poverty!$B:$B,'ODA per poor person'!K$9)</f>
        <v>297.62689882768257</v>
      </c>
      <c r="L130" s="43">
        <f>('ODA total and ex non-transfer'!L130*1000000)/SUMIFS(pop_in_poverty!$D:$D,pop_in_poverty!$A:$A,'ODA per poor person'!$B130,pop_in_poverty!$B:$B,'ODA per poor person'!L$9)</f>
        <v>391.92624463354935</v>
      </c>
      <c r="M130" s="43">
        <f>('ODA total and ex non-transfer'!M130*1000000)/SUMIFS(pop_in_poverty!$D:$D,pop_in_poverty!$A:$A,'ODA per poor person'!$B130,pop_in_poverty!$B:$B,'ODA per poor person'!M$9)</f>
        <v>392.28517286553586</v>
      </c>
      <c r="N130" s="43">
        <f>('ODA total and ex non-transfer'!N130*1000000)/SUMIFS(pop_in_poverty!$D:$D,pop_in_poverty!$A:$A,'ODA per poor person'!$B130,pop_in_poverty!$B:$B,'ODA per poor person'!N$9)</f>
        <v>573.24386027944308</v>
      </c>
      <c r="O130" s="43">
        <f>('ODA total and ex non-transfer'!O130*1000000)/SUMIFS(pop_in_poverty!$D:$D,pop_in_poverty!$A:$A,'ODA per poor person'!$B130,pop_in_poverty!$B:$B,'ODA per poor person'!O$9)</f>
        <v>562.09124961697125</v>
      </c>
      <c r="P130" s="43">
        <f>('ODA total and ex non-transfer'!P130*1000000)/SUMIFS(pop_in_poverty!$D:$D,pop_in_poverty!$A:$A,'ODA per poor person'!$B130,pop_in_poverty!$B:$B,'ODA per poor person'!P$9)</f>
        <v>626.92936448380124</v>
      </c>
      <c r="Q130" s="43">
        <f>('ODA total and ex non-transfer'!Q130*1000000)/SUMIFS(pop_in_poverty!$D:$D,pop_in_poverty!$A:$A,'ODA per poor person'!$B130,pop_in_poverty!$B:$B,'ODA per poor person'!Q$9)</f>
        <v>659.58543310382936</v>
      </c>
      <c r="R130" s="43">
        <f>('ODA total and ex non-transfer'!R130*1000000)/SUMIFS(pop_in_poverty!$D:$D,pop_in_poverty!$A:$A,'ODA per poor person'!$B130,pop_in_poverty!$B:$B,'ODA per poor person'!R$9)</f>
        <v>702.71138476756448</v>
      </c>
      <c r="S130" s="43">
        <f>('ODA total and ex non-transfer'!S130*1000000)/SUMIFS(pop_in_poverty!$D:$D,pop_in_poverty!$A:$A,'ODA per poor person'!$B130,pop_in_poverty!$B:$B,'ODA per poor person'!S$9)</f>
        <v>630.63544045436174</v>
      </c>
      <c r="T130" s="43">
        <f>('ODA total and ex non-transfer'!T130*1000000)/SUMIFS(pop_in_poverty!$D:$D,pop_in_poverty!$A:$A,'ODA per poor person'!$B130,pop_in_poverty!$B:$B,'ODA per poor person'!T$9)</f>
        <v>439.48523492095711</v>
      </c>
      <c r="U130" s="43">
        <f>('ODA total and ex non-transfer'!U130*1000000)/SUMIFS(pop_in_poverty!$D:$D,pop_in_poverty!$A:$A,'ODA per poor person'!$B130,pop_in_poverty!$B:$B,'ODA per poor person'!U$9)</f>
        <v>494.56869391056875</v>
      </c>
    </row>
    <row r="131" spans="1:22" hidden="1" x14ac:dyDescent="0.2">
      <c r="A131" s="22" t="s">
        <v>90</v>
      </c>
      <c r="B131" s="9" t="s">
        <v>696</v>
      </c>
      <c r="C131" s="10" t="s">
        <v>982</v>
      </c>
      <c r="D131" s="10"/>
      <c r="E131" s="3"/>
      <c r="F131" s="3"/>
      <c r="G131" s="43">
        <f>('ODA total and ex non-transfer'!G131*1000000)/SUMIFS(pop_in_poverty!$D:$D,pop_in_poverty!$A:$A,'ODA per poor person'!$B131,pop_in_poverty!$B:$B,'ODA per poor person'!G$9)</f>
        <v>175.03796648864653</v>
      </c>
      <c r="H131" s="43">
        <f>('ODA total and ex non-transfer'!H131*1000000)/SUMIFS(pop_in_poverty!$D:$D,pop_in_poverty!$A:$A,'ODA per poor person'!$B131,pop_in_poverty!$B:$B,'ODA per poor person'!H$9)</f>
        <v>218.98716302129219</v>
      </c>
      <c r="I131" s="43">
        <f>('ODA total and ex non-transfer'!I131*1000000)/SUMIFS(pop_in_poverty!$D:$D,pop_in_poverty!$A:$A,'ODA per poor person'!$B131,pop_in_poverty!$B:$B,'ODA per poor person'!I$9)</f>
        <v>252.83582499605697</v>
      </c>
      <c r="J131" s="43">
        <f>('ODA total and ex non-transfer'!J131*1000000)/SUMIFS(pop_in_poverty!$D:$D,pop_in_poverty!$A:$A,'ODA per poor person'!$B131,pop_in_poverty!$B:$B,'ODA per poor person'!J$9)</f>
        <v>195.5735663191048</v>
      </c>
      <c r="K131" s="43">
        <f>('ODA total and ex non-transfer'!K131*1000000)/SUMIFS(pop_in_poverty!$D:$D,pop_in_poverty!$A:$A,'ODA per poor person'!$B131,pop_in_poverty!$B:$B,'ODA per poor person'!K$9)</f>
        <v>294.51205228822863</v>
      </c>
      <c r="L131" s="43">
        <f>('ODA total and ex non-transfer'!L131*1000000)/SUMIFS(pop_in_poverty!$D:$D,pop_in_poverty!$A:$A,'ODA per poor person'!$B131,pop_in_poverty!$B:$B,'ODA per poor person'!L$9)</f>
        <v>387.30500895517923</v>
      </c>
      <c r="M131" s="43">
        <f>('ODA total and ex non-transfer'!M131*1000000)/SUMIFS(pop_in_poverty!$D:$D,pop_in_poverty!$A:$A,'ODA per poor person'!$B131,pop_in_poverty!$B:$B,'ODA per poor person'!M$9)</f>
        <v>387.54773436732796</v>
      </c>
      <c r="N131" s="43">
        <f>('ODA total and ex non-transfer'!N131*1000000)/SUMIFS(pop_in_poverty!$D:$D,pop_in_poverty!$A:$A,'ODA per poor person'!$B131,pop_in_poverty!$B:$B,'ODA per poor person'!N$9)</f>
        <v>566.93435359037926</v>
      </c>
      <c r="O131" s="43">
        <f>('ODA total and ex non-transfer'!O131*1000000)/SUMIFS(pop_in_poverty!$D:$D,pop_in_poverty!$A:$A,'ODA per poor person'!$B131,pop_in_poverty!$B:$B,'ODA per poor person'!O$9)</f>
        <v>555.79041134943066</v>
      </c>
      <c r="P131" s="43">
        <f>('ODA total and ex non-transfer'!P131*1000000)/SUMIFS(pop_in_poverty!$D:$D,pop_in_poverty!$A:$A,'ODA per poor person'!$B131,pop_in_poverty!$B:$B,'ODA per poor person'!P$9)</f>
        <v>620.41861703270263</v>
      </c>
      <c r="Q131" s="43">
        <f>('ODA total and ex non-transfer'!Q131*1000000)/SUMIFS(pop_in_poverty!$D:$D,pop_in_poverty!$A:$A,'ODA per poor person'!$B131,pop_in_poverty!$B:$B,'ODA per poor person'!Q$9)</f>
        <v>654.07918801169512</v>
      </c>
      <c r="R131" s="43">
        <f>('ODA total and ex non-transfer'!R131*1000000)/SUMIFS(pop_in_poverty!$D:$D,pop_in_poverty!$A:$A,'ODA per poor person'!$B131,pop_in_poverty!$B:$B,'ODA per poor person'!R$9)</f>
        <v>695.08953226918834</v>
      </c>
      <c r="S131" s="43">
        <f>('ODA total and ex non-transfer'!S131*1000000)/SUMIFS(pop_in_poverty!$D:$D,pop_in_poverty!$A:$A,'ODA per poor person'!$B131,pop_in_poverty!$B:$B,'ODA per poor person'!S$9)</f>
        <v>622.89899454393822</v>
      </c>
      <c r="T131" s="43">
        <f>('ODA total and ex non-transfer'!T131*1000000)/SUMIFS(pop_in_poverty!$D:$D,pop_in_poverty!$A:$A,'ODA per poor person'!$B131,pop_in_poverty!$B:$B,'ODA per poor person'!T$9)</f>
        <v>433.18117892154686</v>
      </c>
      <c r="U131" s="43">
        <f>('ODA total and ex non-transfer'!U131*1000000)/SUMIFS(pop_in_poverty!$D:$D,pop_in_poverty!$A:$A,'ODA per poor person'!$B131,pop_in_poverty!$B:$B,'ODA per poor person'!U$9)</f>
        <v>490.46776602884603</v>
      </c>
    </row>
    <row r="132" spans="1:22" hidden="1" x14ac:dyDescent="0.2">
      <c r="A132" s="21" t="s">
        <v>91</v>
      </c>
      <c r="B132" s="9" t="s">
        <v>716</v>
      </c>
      <c r="C132" s="9" t="s">
        <v>981</v>
      </c>
      <c r="D132" s="9"/>
      <c r="E132" s="2"/>
      <c r="F132" s="2"/>
      <c r="G132" s="43">
        <f>('ODA total and ex non-transfer'!G132*1000000)/SUMIFS(pop_in_poverty!$D:$D,pop_in_poverty!$A:$A,'ODA per poor person'!$B132,pop_in_poverty!$B:$B,'ODA per poor person'!G$9)</f>
        <v>40.98786618503356</v>
      </c>
      <c r="H132" s="43">
        <f>('ODA total and ex non-transfer'!H132*1000000)/SUMIFS(pop_in_poverty!$D:$D,pop_in_poverty!$A:$A,'ODA per poor person'!$B132,pop_in_poverty!$B:$B,'ODA per poor person'!H$9)</f>
        <v>56.540930149041827</v>
      </c>
      <c r="I132" s="43">
        <f>('ODA total and ex non-transfer'!I132*1000000)/SUMIFS(pop_in_poverty!$D:$D,pop_in_poverty!$A:$A,'ODA per poor person'!$B132,pop_in_poverty!$B:$B,'ODA per poor person'!I$9)</f>
        <v>61.121310511210289</v>
      </c>
      <c r="J132" s="43">
        <f>('ODA total and ex non-transfer'!J132*1000000)/SUMIFS(pop_in_poverty!$D:$D,pop_in_poverty!$A:$A,'ODA per poor person'!$B132,pop_in_poverty!$B:$B,'ODA per poor person'!J$9)</f>
        <v>54.837126354658523</v>
      </c>
      <c r="K132" s="43">
        <f>('ODA total and ex non-transfer'!K132*1000000)/SUMIFS(pop_in_poverty!$D:$D,pop_in_poverty!$A:$A,'ODA per poor person'!$B132,pop_in_poverty!$B:$B,'ODA per poor person'!K$9)</f>
        <v>190.03359531536029</v>
      </c>
      <c r="L132" s="43">
        <f>('ODA total and ex non-transfer'!L132*1000000)/SUMIFS(pop_in_poverty!$D:$D,pop_in_poverty!$A:$A,'ODA per poor person'!$B132,pop_in_poverty!$B:$B,'ODA per poor person'!L$9)</f>
        <v>50.742707914197211</v>
      </c>
      <c r="M132" s="43">
        <f>('ODA total and ex non-transfer'!M132*1000000)/SUMIFS(pop_in_poverty!$D:$D,pop_in_poverty!$A:$A,'ODA per poor person'!$B132,pop_in_poverty!$B:$B,'ODA per poor person'!M$9)</f>
        <v>52.138906517446578</v>
      </c>
      <c r="N132" s="43">
        <f>('ODA total and ex non-transfer'!N132*1000000)/SUMIFS(pop_in_poverty!$D:$D,pop_in_poverty!$A:$A,'ODA per poor person'!$B132,pop_in_poverty!$B:$B,'ODA per poor person'!N$9)</f>
        <v>44.256589320152429</v>
      </c>
      <c r="O132" s="43">
        <f>('ODA total and ex non-transfer'!O132*1000000)/SUMIFS(pop_in_poverty!$D:$D,pop_in_poverty!$A:$A,'ODA per poor person'!$B132,pop_in_poverty!$B:$B,'ODA per poor person'!O$9)</f>
        <v>75.314844594756764</v>
      </c>
      <c r="P132" s="43">
        <f>('ODA total and ex non-transfer'!P132*1000000)/SUMIFS(pop_in_poverty!$D:$D,pop_in_poverty!$A:$A,'ODA per poor person'!$B132,pop_in_poverty!$B:$B,'ODA per poor person'!P$9)</f>
        <v>68.265841828901159</v>
      </c>
      <c r="Q132" s="43">
        <f>('ODA total and ex non-transfer'!Q132*1000000)/SUMIFS(pop_in_poverty!$D:$D,pop_in_poverty!$A:$A,'ODA per poor person'!$B132,pop_in_poverty!$B:$B,'ODA per poor person'!Q$9)</f>
        <v>99.55478749269615</v>
      </c>
      <c r="R132" s="43">
        <f>('ODA total and ex non-transfer'!R132*1000000)/SUMIFS(pop_in_poverty!$D:$D,pop_in_poverty!$A:$A,'ODA per poor person'!$B132,pop_in_poverty!$B:$B,'ODA per poor person'!R$9)</f>
        <v>84.317445723007765</v>
      </c>
      <c r="S132" s="43">
        <f>('ODA total and ex non-transfer'!S132*1000000)/SUMIFS(pop_in_poverty!$D:$D,pop_in_poverty!$A:$A,'ODA per poor person'!$B132,pop_in_poverty!$B:$B,'ODA per poor person'!S$9)</f>
        <v>98.493374169254778</v>
      </c>
      <c r="T132" s="43">
        <f>('ODA total and ex non-transfer'!T132*1000000)/SUMIFS(pop_in_poverty!$D:$D,pop_in_poverty!$A:$A,'ODA per poor person'!$B132,pop_in_poverty!$B:$B,'ODA per poor person'!T$9)</f>
        <v>105.86529351392616</v>
      </c>
      <c r="U132" s="43">
        <f>('ODA total and ex non-transfer'!U132*1000000)/SUMIFS(pop_in_poverty!$D:$D,pop_in_poverty!$A:$A,'ODA per poor person'!$B132,pop_in_poverty!$B:$B,'ODA per poor person'!U$9)</f>
        <v>116.78475933500955</v>
      </c>
    </row>
    <row r="133" spans="1:22" hidden="1" x14ac:dyDescent="0.2">
      <c r="A133" s="22" t="s">
        <v>91</v>
      </c>
      <c r="B133" s="9" t="s">
        <v>716</v>
      </c>
      <c r="C133" s="10" t="s">
        <v>982</v>
      </c>
      <c r="D133" s="10"/>
      <c r="E133" s="3"/>
      <c r="F133" s="3"/>
      <c r="G133" s="43">
        <f>('ODA total and ex non-transfer'!G133*1000000)/SUMIFS(pop_in_poverty!$D:$D,pop_in_poverty!$A:$A,'ODA per poor person'!$B133,pop_in_poverty!$B:$B,'ODA per poor person'!G$9)</f>
        <v>39.101504400045997</v>
      </c>
      <c r="H133" s="43">
        <f>('ODA total and ex non-transfer'!H133*1000000)/SUMIFS(pop_in_poverty!$D:$D,pop_in_poverty!$A:$A,'ODA per poor person'!$B133,pop_in_poverty!$B:$B,'ODA per poor person'!H$9)</f>
        <v>54.492353797658787</v>
      </c>
      <c r="I133" s="43">
        <f>('ODA total and ex non-transfer'!I133*1000000)/SUMIFS(pop_in_poverty!$D:$D,pop_in_poverty!$A:$A,'ODA per poor person'!$B133,pop_in_poverty!$B:$B,'ODA per poor person'!I$9)</f>
        <v>58.703034856134188</v>
      </c>
      <c r="J133" s="43">
        <f>('ODA total and ex non-transfer'!J133*1000000)/SUMIFS(pop_in_poverty!$D:$D,pop_in_poverty!$A:$A,'ODA per poor person'!$B133,pop_in_poverty!$B:$B,'ODA per poor person'!J$9)</f>
        <v>51.783131648511542</v>
      </c>
      <c r="K133" s="43">
        <f>('ODA total and ex non-transfer'!K133*1000000)/SUMIFS(pop_in_poverty!$D:$D,pop_in_poverty!$A:$A,'ODA per poor person'!$B133,pop_in_poverty!$B:$B,'ODA per poor person'!K$9)</f>
        <v>140.83979371552348</v>
      </c>
      <c r="L133" s="43">
        <f>('ODA total and ex non-transfer'!L133*1000000)/SUMIFS(pop_in_poverty!$D:$D,pop_in_poverty!$A:$A,'ODA per poor person'!$B133,pop_in_poverty!$B:$B,'ODA per poor person'!L$9)</f>
        <v>48.632380729147059</v>
      </c>
      <c r="M133" s="43">
        <f>('ODA total and ex non-transfer'!M133*1000000)/SUMIFS(pop_in_poverty!$D:$D,pop_in_poverty!$A:$A,'ODA per poor person'!$B133,pop_in_poverty!$B:$B,'ODA per poor person'!M$9)</f>
        <v>50.385611726813501</v>
      </c>
      <c r="N133" s="43">
        <f>('ODA total and ex non-transfer'!N133*1000000)/SUMIFS(pop_in_poverty!$D:$D,pop_in_poverty!$A:$A,'ODA per poor person'!$B133,pop_in_poverty!$B:$B,'ODA per poor person'!N$9)</f>
        <v>42.357460107370962</v>
      </c>
      <c r="O133" s="43">
        <f>('ODA total and ex non-transfer'!O133*1000000)/SUMIFS(pop_in_poverty!$D:$D,pop_in_poverty!$A:$A,'ODA per poor person'!$B133,pop_in_poverty!$B:$B,'ODA per poor person'!O$9)</f>
        <v>71.904544693386313</v>
      </c>
      <c r="P133" s="43">
        <f>('ODA total and ex non-transfer'!P133*1000000)/SUMIFS(pop_in_poverty!$D:$D,pop_in_poverty!$A:$A,'ODA per poor person'!$B133,pop_in_poverty!$B:$B,'ODA per poor person'!P$9)</f>
        <v>66.524813257302768</v>
      </c>
      <c r="Q133" s="43">
        <f>('ODA total and ex non-transfer'!Q133*1000000)/SUMIFS(pop_in_poverty!$D:$D,pop_in_poverty!$A:$A,'ODA per poor person'!$B133,pop_in_poverty!$B:$B,'ODA per poor person'!Q$9)</f>
        <v>97.664167775242035</v>
      </c>
      <c r="R133" s="43">
        <f>('ODA total and ex non-transfer'!R133*1000000)/SUMIFS(pop_in_poverty!$D:$D,pop_in_poverty!$A:$A,'ODA per poor person'!$B133,pop_in_poverty!$B:$B,'ODA per poor person'!R$9)</f>
        <v>82.520077738360158</v>
      </c>
      <c r="S133" s="43">
        <f>('ODA total and ex non-transfer'!S133*1000000)/SUMIFS(pop_in_poverty!$D:$D,pop_in_poverty!$A:$A,'ODA per poor person'!$B133,pop_in_poverty!$B:$B,'ODA per poor person'!S$9)</f>
        <v>97.088407340271402</v>
      </c>
      <c r="T133" s="43">
        <f>('ODA total and ex non-transfer'!T133*1000000)/SUMIFS(pop_in_poverty!$D:$D,pop_in_poverty!$A:$A,'ODA per poor person'!$B133,pop_in_poverty!$B:$B,'ODA per poor person'!T$9)</f>
        <v>104.21598965456172</v>
      </c>
      <c r="U133" s="43">
        <f>('ODA total and ex non-transfer'!U133*1000000)/SUMIFS(pop_in_poverty!$D:$D,pop_in_poverty!$A:$A,'ODA per poor person'!$B133,pop_in_poverty!$B:$B,'ODA per poor person'!U$9)</f>
        <v>115.28320601717945</v>
      </c>
    </row>
    <row r="134" spans="1:22" hidden="1" x14ac:dyDescent="0.2">
      <c r="A134" s="21" t="s">
        <v>92</v>
      </c>
      <c r="B134" s="9" t="s">
        <v>718</v>
      </c>
      <c r="C134" s="9" t="s">
        <v>981</v>
      </c>
      <c r="D134" s="9"/>
      <c r="E134" s="2"/>
      <c r="F134" s="2"/>
      <c r="G134" s="43">
        <f>('ODA total and ex non-transfer'!G134*1000000)/SUMIFS(pop_in_poverty!$D:$D,pop_in_poverty!$A:$A,'ODA per poor person'!$B134,pop_in_poverty!$B:$B,'ODA per poor person'!G$9)</f>
        <v>4.4059239907505914</v>
      </c>
      <c r="H134" s="43">
        <f>('ODA total and ex non-transfer'!H134*1000000)/SUMIFS(pop_in_poverty!$D:$D,pop_in_poverty!$A:$A,'ODA per poor person'!$B134,pop_in_poverty!$B:$B,'ODA per poor person'!H$9)</f>
        <v>4.7145179217787696</v>
      </c>
      <c r="I134" s="43">
        <f>('ODA total and ex non-transfer'!I134*1000000)/SUMIFS(pop_in_poverty!$D:$D,pop_in_poverty!$A:$A,'ODA per poor person'!$B134,pop_in_poverty!$B:$B,'ODA per poor person'!I$9)</f>
        <v>7.4955653634498436</v>
      </c>
      <c r="J134" s="43">
        <f>('ODA total and ex non-transfer'!J134*1000000)/SUMIFS(pop_in_poverty!$D:$D,pop_in_poverty!$A:$A,'ODA per poor person'!$B134,pop_in_poverty!$B:$B,'ODA per poor person'!J$9)</f>
        <v>86.423693416630258</v>
      </c>
      <c r="K134" s="43">
        <f>('ODA total and ex non-transfer'!K134*1000000)/SUMIFS(pop_in_poverty!$D:$D,pop_in_poverty!$A:$A,'ODA per poor person'!$B134,pop_in_poverty!$B:$B,'ODA per poor person'!K$9)</f>
        <v>160.87659893243512</v>
      </c>
      <c r="L134" s="43">
        <f>('ODA total and ex non-transfer'!L134*1000000)/SUMIFS(pop_in_poverty!$D:$D,pop_in_poverty!$A:$A,'ODA per poor person'!$B134,pop_in_poverty!$B:$B,'ODA per poor person'!L$9)</f>
        <v>24.002489457808259</v>
      </c>
      <c r="M134" s="43">
        <f>('ODA total and ex non-transfer'!M134*1000000)/SUMIFS(pop_in_poverty!$D:$D,pop_in_poverty!$A:$A,'ODA per poor person'!$B134,pop_in_poverty!$B:$B,'ODA per poor person'!M$9)</f>
        <v>16.970630397608147</v>
      </c>
      <c r="N134" s="43">
        <f>('ODA total and ex non-transfer'!N134*1000000)/SUMIFS(pop_in_poverty!$D:$D,pop_in_poverty!$A:$A,'ODA per poor person'!$B134,pop_in_poverty!$B:$B,'ODA per poor person'!N$9)</f>
        <v>19.503667364250806</v>
      </c>
      <c r="O134" s="43">
        <f>('ODA total and ex non-transfer'!O134*1000000)/SUMIFS(pop_in_poverty!$D:$D,pop_in_poverty!$A:$A,'ODA per poor person'!$B134,pop_in_poverty!$B:$B,'ODA per poor person'!O$9)</f>
        <v>24.041982192235817</v>
      </c>
      <c r="P134" s="43">
        <f>('ODA total and ex non-transfer'!P134*1000000)/SUMIFS(pop_in_poverty!$D:$D,pop_in_poverty!$A:$A,'ODA per poor person'!$B134,pop_in_poverty!$B:$B,'ODA per poor person'!P$9)</f>
        <v>20.71359106916865</v>
      </c>
      <c r="Q134" s="43">
        <f>('ODA total and ex non-transfer'!Q134*1000000)/SUMIFS(pop_in_poverty!$D:$D,pop_in_poverty!$A:$A,'ODA per poor person'!$B134,pop_in_poverty!$B:$B,'ODA per poor person'!Q$9)</f>
        <v>21.778033593629871</v>
      </c>
      <c r="R134" s="43">
        <f>('ODA total and ex non-transfer'!R134*1000000)/SUMIFS(pop_in_poverty!$D:$D,pop_in_poverty!$A:$A,'ODA per poor person'!$B134,pop_in_poverty!$B:$B,'ODA per poor person'!R$9)</f>
        <v>28.787096089205253</v>
      </c>
      <c r="S134" s="43">
        <f>('ODA total and ex non-transfer'!S134*1000000)/SUMIFS(pop_in_poverty!$D:$D,pop_in_poverty!$A:$A,'ODA per poor person'!$B134,pop_in_poverty!$B:$B,'ODA per poor person'!S$9)</f>
        <v>27.830340745296219</v>
      </c>
      <c r="T134" s="43">
        <f>('ODA total and ex non-transfer'!T134*1000000)/SUMIFS(pop_in_poverty!$D:$D,pop_in_poverty!$A:$A,'ODA per poor person'!$B134,pop_in_poverty!$B:$B,'ODA per poor person'!T$9)</f>
        <v>29.130776268497293</v>
      </c>
      <c r="U134" s="43">
        <f>('ODA total and ex non-transfer'!U134*1000000)/SUMIFS(pop_in_poverty!$D:$D,pop_in_poverty!$A:$A,'ODA per poor person'!$B134,pop_in_poverty!$B:$B,'ODA per poor person'!U$9)</f>
        <v>31.257432049364908</v>
      </c>
    </row>
    <row r="135" spans="1:22" hidden="1" x14ac:dyDescent="0.2">
      <c r="A135" s="22" t="s">
        <v>92</v>
      </c>
      <c r="B135" s="9" t="s">
        <v>718</v>
      </c>
      <c r="C135" s="10" t="s">
        <v>982</v>
      </c>
      <c r="D135" s="10"/>
      <c r="E135" s="3"/>
      <c r="F135" s="3"/>
      <c r="G135" s="43">
        <f>('ODA total and ex non-transfer'!G135*1000000)/SUMIFS(pop_in_poverty!$D:$D,pop_in_poverty!$A:$A,'ODA per poor person'!$B135,pop_in_poverty!$B:$B,'ODA per poor person'!G$9)</f>
        <v>4.4059239907505914</v>
      </c>
      <c r="H135" s="43">
        <f>('ODA total and ex non-transfer'!H135*1000000)/SUMIFS(pop_in_poverty!$D:$D,pop_in_poverty!$A:$A,'ODA per poor person'!$B135,pop_in_poverty!$B:$B,'ODA per poor person'!H$9)</f>
        <v>4.7145179217787696</v>
      </c>
      <c r="I135" s="43">
        <f>('ODA total and ex non-transfer'!I135*1000000)/SUMIFS(pop_in_poverty!$D:$D,pop_in_poverty!$A:$A,'ODA per poor person'!$B135,pop_in_poverty!$B:$B,'ODA per poor person'!I$9)</f>
        <v>7.4955653634498436</v>
      </c>
      <c r="J135" s="43">
        <f>('ODA total and ex non-transfer'!J135*1000000)/SUMIFS(pop_in_poverty!$D:$D,pop_in_poverty!$A:$A,'ODA per poor person'!$B135,pop_in_poverty!$B:$B,'ODA per poor person'!J$9)</f>
        <v>86.423693416630258</v>
      </c>
      <c r="K135" s="43">
        <f>('ODA total and ex non-transfer'!K135*1000000)/SUMIFS(pop_in_poverty!$D:$D,pop_in_poverty!$A:$A,'ODA per poor person'!$B135,pop_in_poverty!$B:$B,'ODA per poor person'!K$9)</f>
        <v>13.639162324268693</v>
      </c>
      <c r="L135" s="43">
        <f>('ODA total and ex non-transfer'!L135*1000000)/SUMIFS(pop_in_poverty!$D:$D,pop_in_poverty!$A:$A,'ODA per poor person'!$B135,pop_in_poverty!$B:$B,'ODA per poor person'!L$9)</f>
        <v>14.962918153037878</v>
      </c>
      <c r="M135" s="43">
        <f>('ODA total and ex non-transfer'!M135*1000000)/SUMIFS(pop_in_poverty!$D:$D,pop_in_poverty!$A:$A,'ODA per poor person'!$B135,pop_in_poverty!$B:$B,'ODA per poor person'!M$9)</f>
        <v>15.838041754429277</v>
      </c>
      <c r="N135" s="43">
        <f>('ODA total and ex non-transfer'!N135*1000000)/SUMIFS(pop_in_poverty!$D:$D,pop_in_poverty!$A:$A,'ODA per poor person'!$B135,pop_in_poverty!$B:$B,'ODA per poor person'!N$9)</f>
        <v>19.346243828855663</v>
      </c>
      <c r="O135" s="43">
        <f>('ODA total and ex non-transfer'!O135*1000000)/SUMIFS(pop_in_poverty!$D:$D,pop_in_poverty!$A:$A,'ODA per poor person'!$B135,pop_in_poverty!$B:$B,'ODA per poor person'!O$9)</f>
        <v>23.711925846824393</v>
      </c>
      <c r="P135" s="43">
        <f>('ODA total and ex non-transfer'!P135*1000000)/SUMIFS(pop_in_poverty!$D:$D,pop_in_poverty!$A:$A,'ODA per poor person'!$B135,pop_in_poverty!$B:$B,'ODA per poor person'!P$9)</f>
        <v>20.549053612530781</v>
      </c>
      <c r="Q135" s="43">
        <f>('ODA total and ex non-transfer'!Q135*1000000)/SUMIFS(pop_in_poverty!$D:$D,pop_in_poverty!$A:$A,'ODA per poor person'!$B135,pop_in_poverty!$B:$B,'ODA per poor person'!Q$9)</f>
        <v>21.603696467466154</v>
      </c>
      <c r="R135" s="43">
        <f>('ODA total and ex non-transfer'!R135*1000000)/SUMIFS(pop_in_poverty!$D:$D,pop_in_poverty!$A:$A,'ODA per poor person'!$B135,pop_in_poverty!$B:$B,'ODA per poor person'!R$9)</f>
        <v>28.558049886787135</v>
      </c>
      <c r="S135" s="43">
        <f>('ODA total and ex non-transfer'!S135*1000000)/SUMIFS(pop_in_poverty!$D:$D,pop_in_poverty!$A:$A,'ODA per poor person'!$B135,pop_in_poverty!$B:$B,'ODA per poor person'!S$9)</f>
        <v>27.620180778933371</v>
      </c>
      <c r="T135" s="43">
        <f>('ODA total and ex non-transfer'!T135*1000000)/SUMIFS(pop_in_poverty!$D:$D,pop_in_poverty!$A:$A,'ODA per poor person'!$B135,pop_in_poverty!$B:$B,'ODA per poor person'!T$9)</f>
        <v>28.856158279227959</v>
      </c>
      <c r="U135" s="43">
        <f>('ODA total and ex non-transfer'!U135*1000000)/SUMIFS(pop_in_poverty!$D:$D,pop_in_poverty!$A:$A,'ODA per poor person'!$B135,pop_in_poverty!$B:$B,'ODA per poor person'!U$9)</f>
        <v>31.035260044325071</v>
      </c>
    </row>
    <row r="136" spans="1:22" x14ac:dyDescent="0.2">
      <c r="A136" s="21" t="s">
        <v>93</v>
      </c>
      <c r="B136" s="9" t="s">
        <v>780</v>
      </c>
      <c r="C136" s="9" t="s">
        <v>981</v>
      </c>
      <c r="D136" s="9"/>
      <c r="E136" s="2"/>
      <c r="F136" s="2"/>
      <c r="G136" s="43">
        <f>('ODA total and ex non-transfer'!G136*1000000)/SUMIFS(pop_in_poverty!$D:$D,pop_in_poverty!$A:$A,'ODA per poor person'!$B136,pop_in_poverty!$B:$B,'ODA per poor person'!G$9)</f>
        <v>74.570290210779078</v>
      </c>
      <c r="H136" s="43">
        <f>('ODA total and ex non-transfer'!H136*1000000)/SUMIFS(pop_in_poverty!$D:$D,pop_in_poverty!$A:$A,'ODA per poor person'!$B136,pop_in_poverty!$B:$B,'ODA per poor person'!H$9)</f>
        <v>61.959562099889318</v>
      </c>
      <c r="I136" s="43">
        <f>('ODA total and ex non-transfer'!I136*1000000)/SUMIFS(pop_in_poverty!$D:$D,pop_in_poverty!$A:$A,'ODA per poor person'!$B136,pop_in_poverty!$B:$B,'ODA per poor person'!I$9)</f>
        <v>86.34597194360218</v>
      </c>
      <c r="J136" s="43">
        <f>('ODA total and ex non-transfer'!J136*1000000)/SUMIFS(pop_in_poverty!$D:$D,pop_in_poverty!$A:$A,'ODA per poor person'!$B136,pop_in_poverty!$B:$B,'ODA per poor person'!J$9)</f>
        <v>104.62382190025608</v>
      </c>
      <c r="K136" s="43">
        <f>('ODA total and ex non-transfer'!K136*1000000)/SUMIFS(pop_in_poverty!$D:$D,pop_in_poverty!$A:$A,'ODA per poor person'!$B136,pop_in_poverty!$B:$B,'ODA per poor person'!K$9)</f>
        <v>319.14743029933635</v>
      </c>
      <c r="L136" s="43">
        <f>('ODA total and ex non-transfer'!L136*1000000)/SUMIFS(pop_in_poverty!$D:$D,pop_in_poverty!$A:$A,'ODA per poor person'!$B136,pop_in_poverty!$B:$B,'ODA per poor person'!L$9)</f>
        <v>113.91962155434175</v>
      </c>
      <c r="M136" s="43">
        <f>('ODA total and ex non-transfer'!M136*1000000)/SUMIFS(pop_in_poverty!$D:$D,pop_in_poverty!$A:$A,'ODA per poor person'!$B136,pop_in_poverty!$B:$B,'ODA per poor person'!M$9)</f>
        <v>129.96259515584632</v>
      </c>
      <c r="N136" s="43">
        <f>('ODA total and ex non-transfer'!N136*1000000)/SUMIFS(pop_in_poverty!$D:$D,pop_in_poverty!$A:$A,'ODA per poor person'!$B136,pop_in_poverty!$B:$B,'ODA per poor person'!N$9)</f>
        <v>138.74347276141569</v>
      </c>
      <c r="O136" s="43">
        <f>('ODA total and ex non-transfer'!O136*1000000)/SUMIFS(pop_in_poverty!$D:$D,pop_in_poverty!$A:$A,'ODA per poor person'!$B136,pop_in_poverty!$B:$B,'ODA per poor person'!O$9)</f>
        <v>153.20196550396463</v>
      </c>
      <c r="P136" s="43">
        <f>('ODA total and ex non-transfer'!P136*1000000)/SUMIFS(pop_in_poverty!$D:$D,pop_in_poverty!$A:$A,'ODA per poor person'!$B136,pop_in_poverty!$B:$B,'ODA per poor person'!P$9)</f>
        <v>180.21936852400302</v>
      </c>
      <c r="Q136" s="43">
        <f>('ODA total and ex non-transfer'!Q136*1000000)/SUMIFS(pop_in_poverty!$D:$D,pop_in_poverty!$A:$A,'ODA per poor person'!$B136,pop_in_poverty!$B:$B,'ODA per poor person'!Q$9)</f>
        <v>127.86152682489879</v>
      </c>
      <c r="R136" s="43">
        <f>('ODA total and ex non-transfer'!R136*1000000)/SUMIFS(pop_in_poverty!$D:$D,pop_in_poverty!$A:$A,'ODA per poor person'!$B136,pop_in_poverty!$B:$B,'ODA per poor person'!R$9)</f>
        <v>149.70478932457476</v>
      </c>
      <c r="S136" s="43">
        <f>('ODA total and ex non-transfer'!S136*1000000)/SUMIFS(pop_in_poverty!$D:$D,pop_in_poverty!$A:$A,'ODA per poor person'!$B136,pop_in_poverty!$B:$B,'ODA per poor person'!S$9)</f>
        <v>141.52980571314643</v>
      </c>
      <c r="T136" s="43">
        <f>('ODA total and ex non-transfer'!T136*1000000)/SUMIFS(pop_in_poverty!$D:$D,pop_in_poverty!$A:$A,'ODA per poor person'!$B136,pop_in_poverty!$B:$B,'ODA per poor person'!T$9)</f>
        <v>166.36605678875756</v>
      </c>
      <c r="U136" s="43">
        <f>('ODA total and ex non-transfer'!U136*1000000)/SUMIFS(pop_in_poverty!$D:$D,pop_in_poverty!$A:$A,'ODA per poor person'!$B136,pop_in_poverty!$B:$B,'ODA per poor person'!U$9)</f>
        <v>177.97092247782675</v>
      </c>
      <c r="V136" s="46">
        <f>(U136-T136)/T136</f>
        <v>6.9755008401770346E-2</v>
      </c>
    </row>
    <row r="137" spans="1:22" x14ac:dyDescent="0.2">
      <c r="A137" s="22" t="s">
        <v>93</v>
      </c>
      <c r="B137" s="9" t="s">
        <v>780</v>
      </c>
      <c r="C137" s="10" t="s">
        <v>982</v>
      </c>
      <c r="D137" s="10"/>
      <c r="E137" s="3"/>
      <c r="F137" s="3"/>
      <c r="G137" s="43">
        <f>('ODA total and ex non-transfer'!G137*1000000)/SUMIFS(pop_in_poverty!$D:$D,pop_in_poverty!$A:$A,'ODA per poor person'!$B137,pop_in_poverty!$B:$B,'ODA per poor person'!G$9)</f>
        <v>69.504035981412414</v>
      </c>
      <c r="H137" s="43">
        <f>('ODA total and ex non-transfer'!H137*1000000)/SUMIFS(pop_in_poverty!$D:$D,pop_in_poverty!$A:$A,'ODA per poor person'!$B137,pop_in_poverty!$B:$B,'ODA per poor person'!H$9)</f>
        <v>58.06142496520134</v>
      </c>
      <c r="I137" s="43">
        <f>('ODA total and ex non-transfer'!I137*1000000)/SUMIFS(pop_in_poverty!$D:$D,pop_in_poverty!$A:$A,'ODA per poor person'!$B137,pop_in_poverty!$B:$B,'ODA per poor person'!I$9)</f>
        <v>81.74446373447924</v>
      </c>
      <c r="J137" s="43">
        <f>('ODA total and ex non-transfer'!J137*1000000)/SUMIFS(pop_in_poverty!$D:$D,pop_in_poverty!$A:$A,'ODA per poor person'!$B137,pop_in_poverty!$B:$B,'ODA per poor person'!J$9)</f>
        <v>99.598079839077258</v>
      </c>
      <c r="K137" s="43">
        <f>('ODA total and ex non-transfer'!K137*1000000)/SUMIFS(pop_in_poverty!$D:$D,pop_in_poverty!$A:$A,'ODA per poor person'!$B137,pop_in_poverty!$B:$B,'ODA per poor person'!K$9)</f>
        <v>235.10330308799089</v>
      </c>
      <c r="L137" s="43">
        <f>('ODA total and ex non-transfer'!L137*1000000)/SUMIFS(pop_in_poverty!$D:$D,pop_in_poverty!$A:$A,'ODA per poor person'!$B137,pop_in_poverty!$B:$B,'ODA per poor person'!L$9)</f>
        <v>112.23172649862708</v>
      </c>
      <c r="M137" s="43">
        <f>('ODA total and ex non-transfer'!M137*1000000)/SUMIFS(pop_in_poverty!$D:$D,pop_in_poverty!$A:$A,'ODA per poor person'!$B137,pop_in_poverty!$B:$B,'ODA per poor person'!M$9)</f>
        <v>128.16325719051582</v>
      </c>
      <c r="N137" s="43">
        <f>('ODA total and ex non-transfer'!N137*1000000)/SUMIFS(pop_in_poverty!$D:$D,pop_in_poverty!$A:$A,'ODA per poor person'!$B137,pop_in_poverty!$B:$B,'ODA per poor person'!N$9)</f>
        <v>136.646660073737</v>
      </c>
      <c r="O137" s="43">
        <f>('ODA total and ex non-transfer'!O137*1000000)/SUMIFS(pop_in_poverty!$D:$D,pop_in_poverty!$A:$A,'ODA per poor person'!$B137,pop_in_poverty!$B:$B,'ODA per poor person'!O$9)</f>
        <v>148.99029655184356</v>
      </c>
      <c r="P137" s="43">
        <f>('ODA total and ex non-transfer'!P137*1000000)/SUMIFS(pop_in_poverty!$D:$D,pop_in_poverty!$A:$A,'ODA per poor person'!$B137,pop_in_poverty!$B:$B,'ODA per poor person'!P$9)</f>
        <v>178.29558592804031</v>
      </c>
      <c r="Q137" s="43">
        <f>('ODA total and ex non-transfer'!Q137*1000000)/SUMIFS(pop_in_poverty!$D:$D,pop_in_poverty!$A:$A,'ODA per poor person'!$B137,pop_in_poverty!$B:$B,'ODA per poor person'!Q$9)</f>
        <v>125.95891491783891</v>
      </c>
      <c r="R137" s="43">
        <f>('ODA total and ex non-transfer'!R137*1000000)/SUMIFS(pop_in_poverty!$D:$D,pop_in_poverty!$A:$A,'ODA per poor person'!$B137,pop_in_poverty!$B:$B,'ODA per poor person'!R$9)</f>
        <v>147.85743330257631</v>
      </c>
      <c r="S137" s="43">
        <f>('ODA total and ex non-transfer'!S137*1000000)/SUMIFS(pop_in_poverty!$D:$D,pop_in_poverty!$A:$A,'ODA per poor person'!$B137,pop_in_poverty!$B:$B,'ODA per poor person'!S$9)</f>
        <v>140.15993947615223</v>
      </c>
      <c r="T137" s="43">
        <f>('ODA total and ex non-transfer'!T137*1000000)/SUMIFS(pop_in_poverty!$D:$D,pop_in_poverty!$A:$A,'ODA per poor person'!$B137,pop_in_poverty!$B:$B,'ODA per poor person'!T$9)</f>
        <v>164.41869378491435</v>
      </c>
      <c r="U137" s="43">
        <f>('ODA total and ex non-transfer'!U137*1000000)/SUMIFS(pop_in_poverty!$D:$D,pop_in_poverty!$A:$A,'ODA per poor person'!$B137,pop_in_poverty!$B:$B,'ODA per poor person'!U$9)</f>
        <v>176.1471658174207</v>
      </c>
    </row>
    <row r="138" spans="1:22" hidden="1" x14ac:dyDescent="0.2">
      <c r="A138" s="21" t="s">
        <v>94</v>
      </c>
      <c r="B138" s="9" t="s">
        <v>785</v>
      </c>
      <c r="C138" s="9" t="s">
        <v>981</v>
      </c>
      <c r="D138" s="9"/>
      <c r="E138" s="2"/>
      <c r="F138" s="2"/>
      <c r="G138" s="43" t="e">
        <f>('ODA total and ex non-transfer'!G138*1000000)/SUMIFS(pop_in_poverty!$D:$D,pop_in_poverty!$A:$A,'ODA per poor person'!$B138,pop_in_poverty!$B:$B,'ODA per poor person'!G$9)</f>
        <v>#DIV/0!</v>
      </c>
      <c r="H138" s="43" t="e">
        <f>('ODA total and ex non-transfer'!H138*1000000)/SUMIFS(pop_in_poverty!$D:$D,pop_in_poverty!$A:$A,'ODA per poor person'!$B138,pop_in_poverty!$B:$B,'ODA per poor person'!H$9)</f>
        <v>#DIV/0!</v>
      </c>
      <c r="I138" s="43" t="e">
        <f>('ODA total and ex non-transfer'!I138*1000000)/SUMIFS(pop_in_poverty!$D:$D,pop_in_poverty!$A:$A,'ODA per poor person'!$B138,pop_in_poverty!$B:$B,'ODA per poor person'!I$9)</f>
        <v>#DIV/0!</v>
      </c>
      <c r="J138" s="43" t="e">
        <f>('ODA total and ex non-transfer'!J138*1000000)/SUMIFS(pop_in_poverty!$D:$D,pop_in_poverty!$A:$A,'ODA per poor person'!$B138,pop_in_poverty!$B:$B,'ODA per poor person'!J$9)</f>
        <v>#DIV/0!</v>
      </c>
      <c r="K138" s="43" t="e">
        <f>('ODA total and ex non-transfer'!K138*1000000)/SUMIFS(pop_in_poverty!$D:$D,pop_in_poverty!$A:$A,'ODA per poor person'!$B138,pop_in_poverty!$B:$B,'ODA per poor person'!K$9)</f>
        <v>#DIV/0!</v>
      </c>
      <c r="L138" s="43" t="e">
        <f>('ODA total and ex non-transfer'!L138*1000000)/SUMIFS(pop_in_poverty!$D:$D,pop_in_poverty!$A:$A,'ODA per poor person'!$B138,pop_in_poverty!$B:$B,'ODA per poor person'!L$9)</f>
        <v>#DIV/0!</v>
      </c>
      <c r="M138" s="43" t="e">
        <f>('ODA total and ex non-transfer'!M138*1000000)/SUMIFS(pop_in_poverty!$D:$D,pop_in_poverty!$A:$A,'ODA per poor person'!$B138,pop_in_poverty!$B:$B,'ODA per poor person'!M$9)</f>
        <v>#DIV/0!</v>
      </c>
      <c r="N138" s="43" t="e">
        <f>('ODA total and ex non-transfer'!N138*1000000)/SUMIFS(pop_in_poverty!$D:$D,pop_in_poverty!$A:$A,'ODA per poor person'!$B138,pop_in_poverty!$B:$B,'ODA per poor person'!N$9)</f>
        <v>#DIV/0!</v>
      </c>
      <c r="O138" s="43" t="e">
        <f>('ODA total and ex non-transfer'!O138*1000000)/SUMIFS(pop_in_poverty!$D:$D,pop_in_poverty!$A:$A,'ODA per poor person'!$B138,pop_in_poverty!$B:$B,'ODA per poor person'!O$9)</f>
        <v>#DIV/0!</v>
      </c>
      <c r="P138" s="43" t="e">
        <f>('ODA total and ex non-transfer'!P138*1000000)/SUMIFS(pop_in_poverty!$D:$D,pop_in_poverty!$A:$A,'ODA per poor person'!$B138,pop_in_poverty!$B:$B,'ODA per poor person'!P$9)</f>
        <v>#DIV/0!</v>
      </c>
      <c r="Q138" s="43" t="e">
        <f>('ODA total and ex non-transfer'!Q138*1000000)/SUMIFS(pop_in_poverty!$D:$D,pop_in_poverty!$A:$A,'ODA per poor person'!$B138,pop_in_poverty!$B:$B,'ODA per poor person'!Q$9)</f>
        <v>#DIV/0!</v>
      </c>
      <c r="R138" s="43" t="e">
        <f>('ODA total and ex non-transfer'!R138*1000000)/SUMIFS(pop_in_poverty!$D:$D,pop_in_poverty!$A:$A,'ODA per poor person'!$B138,pop_in_poverty!$B:$B,'ODA per poor person'!R$9)</f>
        <v>#DIV/0!</v>
      </c>
      <c r="S138" s="43" t="e">
        <f>('ODA total and ex non-transfer'!S138*1000000)/SUMIFS(pop_in_poverty!$D:$D,pop_in_poverty!$A:$A,'ODA per poor person'!$B138,pop_in_poverty!$B:$B,'ODA per poor person'!S$9)</f>
        <v>#DIV/0!</v>
      </c>
      <c r="T138" s="43" t="e">
        <f>('ODA total and ex non-transfer'!T138*1000000)/SUMIFS(pop_in_poverty!$D:$D,pop_in_poverty!$A:$A,'ODA per poor person'!$B138,pop_in_poverty!$B:$B,'ODA per poor person'!T$9)</f>
        <v>#DIV/0!</v>
      </c>
      <c r="U138" s="43" t="e">
        <f>('ODA total and ex non-transfer'!U138*1000000)/SUMIFS(pop_in_poverty!$D:$D,pop_in_poverty!$A:$A,'ODA per poor person'!$B138,pop_in_poverty!$B:$B,'ODA per poor person'!U$9)</f>
        <v>#DIV/0!</v>
      </c>
    </row>
    <row r="139" spans="1:22" hidden="1" x14ac:dyDescent="0.2">
      <c r="A139" s="22" t="s">
        <v>94</v>
      </c>
      <c r="B139" s="9" t="s">
        <v>785</v>
      </c>
      <c r="C139" s="10" t="s">
        <v>982</v>
      </c>
      <c r="D139" s="10"/>
      <c r="E139" s="3"/>
      <c r="F139" s="3"/>
      <c r="G139" s="43" t="e">
        <f>('ODA total and ex non-transfer'!G139*1000000)/SUMIFS(pop_in_poverty!$D:$D,pop_in_poverty!$A:$A,'ODA per poor person'!$B139,pop_in_poverty!$B:$B,'ODA per poor person'!G$9)</f>
        <v>#DIV/0!</v>
      </c>
      <c r="H139" s="43" t="e">
        <f>('ODA total and ex non-transfer'!H139*1000000)/SUMIFS(pop_in_poverty!$D:$D,pop_in_poverty!$A:$A,'ODA per poor person'!$B139,pop_in_poverty!$B:$B,'ODA per poor person'!H$9)</f>
        <v>#DIV/0!</v>
      </c>
      <c r="I139" s="43" t="e">
        <f>('ODA total and ex non-transfer'!I139*1000000)/SUMIFS(pop_in_poverty!$D:$D,pop_in_poverty!$A:$A,'ODA per poor person'!$B139,pop_in_poverty!$B:$B,'ODA per poor person'!I$9)</f>
        <v>#DIV/0!</v>
      </c>
      <c r="J139" s="43" t="e">
        <f>('ODA total and ex non-transfer'!J139*1000000)/SUMIFS(pop_in_poverty!$D:$D,pop_in_poverty!$A:$A,'ODA per poor person'!$B139,pop_in_poverty!$B:$B,'ODA per poor person'!J$9)</f>
        <v>#DIV/0!</v>
      </c>
      <c r="K139" s="43" t="e">
        <f>('ODA total and ex non-transfer'!K139*1000000)/SUMIFS(pop_in_poverty!$D:$D,pop_in_poverty!$A:$A,'ODA per poor person'!$B139,pop_in_poverty!$B:$B,'ODA per poor person'!K$9)</f>
        <v>#DIV/0!</v>
      </c>
      <c r="L139" s="43" t="e">
        <f>('ODA total and ex non-transfer'!L139*1000000)/SUMIFS(pop_in_poverty!$D:$D,pop_in_poverty!$A:$A,'ODA per poor person'!$B139,pop_in_poverty!$B:$B,'ODA per poor person'!L$9)</f>
        <v>#DIV/0!</v>
      </c>
      <c r="M139" s="43" t="e">
        <f>('ODA total and ex non-transfer'!M139*1000000)/SUMIFS(pop_in_poverty!$D:$D,pop_in_poverty!$A:$A,'ODA per poor person'!$B139,pop_in_poverty!$B:$B,'ODA per poor person'!M$9)</f>
        <v>#DIV/0!</v>
      </c>
      <c r="N139" s="43" t="e">
        <f>('ODA total and ex non-transfer'!N139*1000000)/SUMIFS(pop_in_poverty!$D:$D,pop_in_poverty!$A:$A,'ODA per poor person'!$B139,pop_in_poverty!$B:$B,'ODA per poor person'!N$9)</f>
        <v>#DIV/0!</v>
      </c>
      <c r="O139" s="43" t="e">
        <f>('ODA total and ex non-transfer'!O139*1000000)/SUMIFS(pop_in_poverty!$D:$D,pop_in_poverty!$A:$A,'ODA per poor person'!$B139,pop_in_poverty!$B:$B,'ODA per poor person'!O$9)</f>
        <v>#DIV/0!</v>
      </c>
      <c r="P139" s="43" t="e">
        <f>('ODA total and ex non-transfer'!P139*1000000)/SUMIFS(pop_in_poverty!$D:$D,pop_in_poverty!$A:$A,'ODA per poor person'!$B139,pop_in_poverty!$B:$B,'ODA per poor person'!P$9)</f>
        <v>#DIV/0!</v>
      </c>
      <c r="Q139" s="43" t="e">
        <f>('ODA total and ex non-transfer'!Q139*1000000)/SUMIFS(pop_in_poverty!$D:$D,pop_in_poverty!$A:$A,'ODA per poor person'!$B139,pop_in_poverty!$B:$B,'ODA per poor person'!Q$9)</f>
        <v>#DIV/0!</v>
      </c>
      <c r="R139" s="43" t="e">
        <f>('ODA total and ex non-transfer'!R139*1000000)/SUMIFS(pop_in_poverty!$D:$D,pop_in_poverty!$A:$A,'ODA per poor person'!$B139,pop_in_poverty!$B:$B,'ODA per poor person'!R$9)</f>
        <v>#DIV/0!</v>
      </c>
      <c r="S139" s="43" t="e">
        <f>('ODA total and ex non-transfer'!S139*1000000)/SUMIFS(pop_in_poverty!$D:$D,pop_in_poverty!$A:$A,'ODA per poor person'!$B139,pop_in_poverty!$B:$B,'ODA per poor person'!S$9)</f>
        <v>#DIV/0!</v>
      </c>
      <c r="T139" s="43" t="e">
        <f>('ODA total and ex non-transfer'!T139*1000000)/SUMIFS(pop_in_poverty!$D:$D,pop_in_poverty!$A:$A,'ODA per poor person'!$B139,pop_in_poverty!$B:$B,'ODA per poor person'!T$9)</f>
        <v>#DIV/0!</v>
      </c>
      <c r="U139" s="43" t="e">
        <f>('ODA total and ex non-transfer'!U139*1000000)/SUMIFS(pop_in_poverty!$D:$D,pop_in_poverty!$A:$A,'ODA per poor person'!$B139,pop_in_poverty!$B:$B,'ODA per poor person'!U$9)</f>
        <v>#DIV/0!</v>
      </c>
    </row>
    <row r="140" spans="1:22" hidden="1" x14ac:dyDescent="0.2">
      <c r="A140" s="21" t="s">
        <v>95</v>
      </c>
      <c r="B140" s="9" t="s">
        <v>821</v>
      </c>
      <c r="C140" s="9" t="s">
        <v>981</v>
      </c>
      <c r="D140" s="9"/>
      <c r="E140" s="2"/>
      <c r="F140" s="2"/>
      <c r="G140" s="43">
        <f>('ODA total and ex non-transfer'!G140*1000000)/SUMIFS(pop_in_poverty!$D:$D,pop_in_poverty!$A:$A,'ODA per poor person'!$B140,pop_in_poverty!$B:$B,'ODA per poor person'!G$9)</f>
        <v>722.9372670882326</v>
      </c>
      <c r="H140" s="43">
        <f>('ODA total and ex non-transfer'!H140*1000000)/SUMIFS(pop_in_poverty!$D:$D,pop_in_poverty!$A:$A,'ODA per poor person'!$B140,pop_in_poverty!$B:$B,'ODA per poor person'!H$9)</f>
        <v>831.93000908039744</v>
      </c>
      <c r="I140" s="43">
        <f>('ODA total and ex non-transfer'!I140*1000000)/SUMIFS(pop_in_poverty!$D:$D,pop_in_poverty!$A:$A,'ODA per poor person'!$B140,pop_in_poverty!$B:$B,'ODA per poor person'!I$9)</f>
        <v>757.48477304775099</v>
      </c>
      <c r="J140" s="43">
        <f>('ODA total and ex non-transfer'!J140*1000000)/SUMIFS(pop_in_poverty!$D:$D,pop_in_poverty!$A:$A,'ODA per poor person'!$B140,pop_in_poverty!$B:$B,'ODA per poor person'!J$9)</f>
        <v>671.69344154306191</v>
      </c>
      <c r="K140" s="43">
        <f>('ODA total and ex non-transfer'!K140*1000000)/SUMIFS(pop_in_poverty!$D:$D,pop_in_poverty!$A:$A,'ODA per poor person'!$B140,pop_in_poverty!$B:$B,'ODA per poor person'!K$9)</f>
        <v>603.39278652357416</v>
      </c>
      <c r="L140" s="43">
        <f>('ODA total and ex non-transfer'!L140*1000000)/SUMIFS(pop_in_poverty!$D:$D,pop_in_poverty!$A:$A,'ODA per poor person'!$B140,pop_in_poverty!$B:$B,'ODA per poor person'!L$9)</f>
        <v>2938.8512799634468</v>
      </c>
      <c r="M140" s="43">
        <f>('ODA total and ex non-transfer'!M140*1000000)/SUMIFS(pop_in_poverty!$D:$D,pop_in_poverty!$A:$A,'ODA per poor person'!$B140,pop_in_poverty!$B:$B,'ODA per poor person'!M$9)</f>
        <v>1012.0562088926365</v>
      </c>
      <c r="N140" s="43">
        <f>('ODA total and ex non-transfer'!N140*1000000)/SUMIFS(pop_in_poverty!$D:$D,pop_in_poverty!$A:$A,'ODA per poor person'!$B140,pop_in_poverty!$B:$B,'ODA per poor person'!N$9)</f>
        <v>447.61118981272477</v>
      </c>
      <c r="O140" s="43">
        <f>('ODA total and ex non-transfer'!O140*1000000)/SUMIFS(pop_in_poverty!$D:$D,pop_in_poverty!$A:$A,'ODA per poor person'!$B140,pop_in_poverty!$B:$B,'ODA per poor person'!O$9)</f>
        <v>783.81545183495393</v>
      </c>
      <c r="P140" s="43">
        <f>('ODA total and ex non-transfer'!P140*1000000)/SUMIFS(pop_in_poverty!$D:$D,pop_in_poverty!$A:$A,'ODA per poor person'!$B140,pop_in_poverty!$B:$B,'ODA per poor person'!P$9)</f>
        <v>1092.6945424833493</v>
      </c>
      <c r="Q140" s="43">
        <f>('ODA total and ex non-transfer'!Q140*1000000)/SUMIFS(pop_in_poverty!$D:$D,pop_in_poverty!$A:$A,'ODA per poor person'!$B140,pop_in_poverty!$B:$B,'ODA per poor person'!Q$9)</f>
        <v>797.14162148987509</v>
      </c>
      <c r="R140" s="43">
        <f>('ODA total and ex non-transfer'!R140*1000000)/SUMIFS(pop_in_poverty!$D:$D,pop_in_poverty!$A:$A,'ODA per poor person'!$B140,pop_in_poverty!$B:$B,'ODA per poor person'!R$9)</f>
        <v>870.70384682415283</v>
      </c>
      <c r="S140" s="43">
        <f>('ODA total and ex non-transfer'!S140*1000000)/SUMIFS(pop_in_poverty!$D:$D,pop_in_poverty!$A:$A,'ODA per poor person'!$B140,pop_in_poverty!$B:$B,'ODA per poor person'!S$9)</f>
        <v>677.72530161478187</v>
      </c>
      <c r="T140" s="43">
        <f>('ODA total and ex non-transfer'!T140*1000000)/SUMIFS(pop_in_poverty!$D:$D,pop_in_poverty!$A:$A,'ODA per poor person'!$B140,pop_in_poverty!$B:$B,'ODA per poor person'!T$9)</f>
        <v>968.8324573388619</v>
      </c>
      <c r="U140" s="43">
        <f>('ODA total and ex non-transfer'!U140*1000000)/SUMIFS(pop_in_poverty!$D:$D,pop_in_poverty!$A:$A,'ODA per poor person'!$B140,pop_in_poverty!$B:$B,'ODA per poor person'!U$9)</f>
        <v>893.88553876498565</v>
      </c>
    </row>
    <row r="141" spans="1:22" hidden="1" x14ac:dyDescent="0.2">
      <c r="A141" s="22" t="s">
        <v>95</v>
      </c>
      <c r="B141" s="9" t="s">
        <v>821</v>
      </c>
      <c r="C141" s="10" t="s">
        <v>982</v>
      </c>
      <c r="D141" s="10"/>
      <c r="E141" s="3"/>
      <c r="F141" s="3"/>
      <c r="G141" s="43">
        <f>('ODA total and ex non-transfer'!G141*1000000)/SUMIFS(pop_in_poverty!$D:$D,pop_in_poverty!$A:$A,'ODA per poor person'!$B141,pop_in_poverty!$B:$B,'ODA per poor person'!G$9)</f>
        <v>645.21786075923205</v>
      </c>
      <c r="H141" s="43">
        <f>('ODA total and ex non-transfer'!H141*1000000)/SUMIFS(pop_in_poverty!$D:$D,pop_in_poverty!$A:$A,'ODA per poor person'!$B141,pop_in_poverty!$B:$B,'ODA per poor person'!H$9)</f>
        <v>766.99361269165195</v>
      </c>
      <c r="I141" s="43">
        <f>('ODA total and ex non-transfer'!I141*1000000)/SUMIFS(pop_in_poverty!$D:$D,pop_in_poverty!$A:$A,'ODA per poor person'!$B141,pop_in_poverty!$B:$B,'ODA per poor person'!I$9)</f>
        <v>700.34070402718339</v>
      </c>
      <c r="J141" s="43">
        <f>('ODA total and ex non-transfer'!J141*1000000)/SUMIFS(pop_in_poverty!$D:$D,pop_in_poverty!$A:$A,'ODA per poor person'!$B141,pop_in_poverty!$B:$B,'ODA per poor person'!J$9)</f>
        <v>614.90148621843275</v>
      </c>
      <c r="K141" s="43">
        <f>('ODA total and ex non-transfer'!K141*1000000)/SUMIFS(pop_in_poverty!$D:$D,pop_in_poverty!$A:$A,'ODA per poor person'!$B141,pop_in_poverty!$B:$B,'ODA per poor person'!K$9)</f>
        <v>427.54525947299129</v>
      </c>
      <c r="L141" s="43">
        <f>('ODA total and ex non-transfer'!L141*1000000)/SUMIFS(pop_in_poverty!$D:$D,pop_in_poverty!$A:$A,'ODA per poor person'!$B141,pop_in_poverty!$B:$B,'ODA per poor person'!L$9)</f>
        <v>501.06316049945406</v>
      </c>
      <c r="M141" s="43">
        <f>('ODA total and ex non-transfer'!M141*1000000)/SUMIFS(pop_in_poverty!$D:$D,pop_in_poverty!$A:$A,'ODA per poor person'!$B141,pop_in_poverty!$B:$B,'ODA per poor person'!M$9)</f>
        <v>659.87902910373271</v>
      </c>
      <c r="N141" s="43">
        <f>('ODA total and ex non-transfer'!N141*1000000)/SUMIFS(pop_in_poverty!$D:$D,pop_in_poverty!$A:$A,'ODA per poor person'!$B141,pop_in_poverty!$B:$B,'ODA per poor person'!N$9)</f>
        <v>339.26304154926288</v>
      </c>
      <c r="O141" s="43">
        <f>('ODA total and ex non-transfer'!O141*1000000)/SUMIFS(pop_in_poverty!$D:$D,pop_in_poverty!$A:$A,'ODA per poor person'!$B141,pop_in_poverty!$B:$B,'ODA per poor person'!O$9)</f>
        <v>694.77753906986777</v>
      </c>
      <c r="P141" s="43">
        <f>('ODA total and ex non-transfer'!P141*1000000)/SUMIFS(pop_in_poverty!$D:$D,pop_in_poverty!$A:$A,'ODA per poor person'!$B141,pop_in_poverty!$B:$B,'ODA per poor person'!P$9)</f>
        <v>1019.9317409630679</v>
      </c>
      <c r="Q141" s="43">
        <f>('ODA total and ex non-transfer'!Q141*1000000)/SUMIFS(pop_in_poverty!$D:$D,pop_in_poverty!$A:$A,'ODA per poor person'!$B141,pop_in_poverty!$B:$B,'ODA per poor person'!Q$9)</f>
        <v>704.43345491046114</v>
      </c>
      <c r="R141" s="43">
        <f>('ODA total and ex non-transfer'!R141*1000000)/SUMIFS(pop_in_poverty!$D:$D,pop_in_poverty!$A:$A,'ODA per poor person'!$B141,pop_in_poverty!$B:$B,'ODA per poor person'!R$9)</f>
        <v>791.82905591027281</v>
      </c>
      <c r="S141" s="43">
        <f>('ODA total and ex non-transfer'!S141*1000000)/SUMIFS(pop_in_poverty!$D:$D,pop_in_poverty!$A:$A,'ODA per poor person'!$B141,pop_in_poverty!$B:$B,'ODA per poor person'!S$9)</f>
        <v>588.16400894575895</v>
      </c>
      <c r="T141" s="43">
        <f>('ODA total and ex non-transfer'!T141*1000000)/SUMIFS(pop_in_poverty!$D:$D,pop_in_poverty!$A:$A,'ODA per poor person'!$B141,pop_in_poverty!$B:$B,'ODA per poor person'!T$9)</f>
        <v>912.39757911570064</v>
      </c>
      <c r="U141" s="43">
        <f>('ODA total and ex non-transfer'!U141*1000000)/SUMIFS(pop_in_poverty!$D:$D,pop_in_poverty!$A:$A,'ODA per poor person'!$B141,pop_in_poverty!$B:$B,'ODA per poor person'!U$9)</f>
        <v>844.29686237001329</v>
      </c>
    </row>
    <row r="142" spans="1:22" hidden="1" x14ac:dyDescent="0.2">
      <c r="A142" s="21" t="s">
        <v>96</v>
      </c>
      <c r="B142" s="9" t="s">
        <v>830</v>
      </c>
      <c r="C142" s="9" t="s">
        <v>981</v>
      </c>
      <c r="D142" s="9"/>
      <c r="E142" s="2"/>
      <c r="F142" s="2"/>
      <c r="G142" s="43">
        <f>('ODA total and ex non-transfer'!G142*1000000)/SUMIFS(pop_in_poverty!$D:$D,pop_in_poverty!$A:$A,'ODA per poor person'!$B142,pop_in_poverty!$B:$B,'ODA per poor person'!G$9)</f>
        <v>123.7091033451008</v>
      </c>
      <c r="H142" s="43">
        <f>('ODA total and ex non-transfer'!H142*1000000)/SUMIFS(pop_in_poverty!$D:$D,pop_in_poverty!$A:$A,'ODA per poor person'!$B142,pop_in_poverty!$B:$B,'ODA per poor person'!H$9)</f>
        <v>120.85372501943633</v>
      </c>
      <c r="I142" s="43">
        <f>('ODA total and ex non-transfer'!I142*1000000)/SUMIFS(pop_in_poverty!$D:$D,pop_in_poverty!$A:$A,'ODA per poor person'!$B142,pop_in_poverty!$B:$B,'ODA per poor person'!I$9)</f>
        <v>269.32613072578221</v>
      </c>
      <c r="J142" s="43">
        <f>('ODA total and ex non-transfer'!J142*1000000)/SUMIFS(pop_in_poverty!$D:$D,pop_in_poverty!$A:$A,'ODA per poor person'!$B142,pop_in_poverty!$B:$B,'ODA per poor person'!J$9)</f>
        <v>190.93933518295498</v>
      </c>
      <c r="K142" s="43">
        <f>('ODA total and ex non-transfer'!K142*1000000)/SUMIFS(pop_in_poverty!$D:$D,pop_in_poverty!$A:$A,'ODA per poor person'!$B142,pop_in_poverty!$B:$B,'ODA per poor person'!K$9)</f>
        <v>757.90244317576446</v>
      </c>
      <c r="L142" s="43">
        <f>('ODA total and ex non-transfer'!L142*1000000)/SUMIFS(pop_in_poverty!$D:$D,pop_in_poverty!$A:$A,'ODA per poor person'!$B142,pop_in_poverty!$B:$B,'ODA per poor person'!L$9)</f>
        <v>161.36099214821994</v>
      </c>
      <c r="M142" s="43">
        <f>('ODA total and ex non-transfer'!M142*1000000)/SUMIFS(pop_in_poverty!$D:$D,pop_in_poverty!$A:$A,'ODA per poor person'!$B142,pop_in_poverty!$B:$B,'ODA per poor person'!M$9)</f>
        <v>211.59955978776256</v>
      </c>
      <c r="N142" s="43">
        <f>('ODA total and ex non-transfer'!N142*1000000)/SUMIFS(pop_in_poverty!$D:$D,pop_in_poverty!$A:$A,'ODA per poor person'!$B142,pop_in_poverty!$B:$B,'ODA per poor person'!N$9)</f>
        <v>196.04618319592913</v>
      </c>
      <c r="O142" s="43">
        <f>('ODA total and ex non-transfer'!O142*1000000)/SUMIFS(pop_in_poverty!$D:$D,pop_in_poverty!$A:$A,'ODA per poor person'!$B142,pop_in_poverty!$B:$B,'ODA per poor person'!O$9)</f>
        <v>180.78282212462364</v>
      </c>
      <c r="P142" s="43">
        <f>('ODA total and ex non-transfer'!P142*1000000)/SUMIFS(pop_in_poverty!$D:$D,pop_in_poverty!$A:$A,'ODA per poor person'!$B142,pop_in_poverty!$B:$B,'ODA per poor person'!P$9)</f>
        <v>185.95888156108131</v>
      </c>
      <c r="Q142" s="43">
        <f>('ODA total and ex non-transfer'!Q142*1000000)/SUMIFS(pop_in_poverty!$D:$D,pop_in_poverty!$A:$A,'ODA per poor person'!$B142,pop_in_poverty!$B:$B,'ODA per poor person'!Q$9)</f>
        <v>200.90054254530949</v>
      </c>
      <c r="R142" s="43">
        <f>('ODA total and ex non-transfer'!R142*1000000)/SUMIFS(pop_in_poverty!$D:$D,pop_in_poverty!$A:$A,'ODA per poor person'!$B142,pop_in_poverty!$B:$B,'ODA per poor person'!R$9)</f>
        <v>180.41789404296719</v>
      </c>
      <c r="S142" s="43">
        <f>('ODA total and ex non-transfer'!S142*1000000)/SUMIFS(pop_in_poverty!$D:$D,pop_in_poverty!$A:$A,'ODA per poor person'!$B142,pop_in_poverty!$B:$B,'ODA per poor person'!S$9)</f>
        <v>203.79313903987017</v>
      </c>
      <c r="T142" s="43">
        <f>('ODA total and ex non-transfer'!T142*1000000)/SUMIFS(pop_in_poverty!$D:$D,pop_in_poverty!$A:$A,'ODA per poor person'!$B142,pop_in_poverty!$B:$B,'ODA per poor person'!T$9)</f>
        <v>186.06107975891285</v>
      </c>
      <c r="U142" s="43">
        <f>('ODA total and ex non-transfer'!U142*1000000)/SUMIFS(pop_in_poverty!$D:$D,pop_in_poverty!$A:$A,'ODA per poor person'!$B142,pop_in_poverty!$B:$B,'ODA per poor person'!U$9)</f>
        <v>157.93331554700785</v>
      </c>
    </row>
    <row r="143" spans="1:22" hidden="1" x14ac:dyDescent="0.2">
      <c r="A143" s="22" t="s">
        <v>96</v>
      </c>
      <c r="B143" s="9" t="s">
        <v>830</v>
      </c>
      <c r="C143" s="10" t="s">
        <v>982</v>
      </c>
      <c r="D143" s="10"/>
      <c r="E143" s="3"/>
      <c r="F143" s="3"/>
      <c r="G143" s="43">
        <f>('ODA total and ex non-transfer'!G143*1000000)/SUMIFS(pop_in_poverty!$D:$D,pop_in_poverty!$A:$A,'ODA per poor person'!$B143,pop_in_poverty!$B:$B,'ODA per poor person'!G$9)</f>
        <v>116.46458455046074</v>
      </c>
      <c r="H143" s="43">
        <f>('ODA total and ex non-transfer'!H143*1000000)/SUMIFS(pop_in_poverty!$D:$D,pop_in_poverty!$A:$A,'ODA per poor person'!$B143,pop_in_poverty!$B:$B,'ODA per poor person'!H$9)</f>
        <v>115.52029780352389</v>
      </c>
      <c r="I143" s="43">
        <f>('ODA total and ex non-transfer'!I143*1000000)/SUMIFS(pop_in_poverty!$D:$D,pop_in_poverty!$A:$A,'ODA per poor person'!$B143,pop_in_poverty!$B:$B,'ODA per poor person'!I$9)</f>
        <v>259.76244554157438</v>
      </c>
      <c r="J143" s="43">
        <f>('ODA total and ex non-transfer'!J143*1000000)/SUMIFS(pop_in_poverty!$D:$D,pop_in_poverty!$A:$A,'ODA per poor person'!$B143,pop_in_poverty!$B:$B,'ODA per poor person'!J$9)</f>
        <v>178.58321449981145</v>
      </c>
      <c r="K143" s="43">
        <f>('ODA total and ex non-transfer'!K143*1000000)/SUMIFS(pop_in_poverty!$D:$D,pop_in_poverty!$A:$A,'ODA per poor person'!$B143,pop_in_poverty!$B:$B,'ODA per poor person'!K$9)</f>
        <v>505.43686206791699</v>
      </c>
      <c r="L143" s="43">
        <f>('ODA total and ex non-transfer'!L143*1000000)/SUMIFS(pop_in_poverty!$D:$D,pop_in_poverty!$A:$A,'ODA per poor person'!$B143,pop_in_poverty!$B:$B,'ODA per poor person'!L$9)</f>
        <v>141.62180296620397</v>
      </c>
      <c r="M143" s="43">
        <f>('ODA total and ex non-transfer'!M143*1000000)/SUMIFS(pop_in_poverty!$D:$D,pop_in_poverty!$A:$A,'ODA per poor person'!$B143,pop_in_poverty!$B:$B,'ODA per poor person'!M$9)</f>
        <v>179.19762516896557</v>
      </c>
      <c r="N143" s="43">
        <f>('ODA total and ex non-transfer'!N143*1000000)/SUMIFS(pop_in_poverty!$D:$D,pop_in_poverty!$A:$A,'ODA per poor person'!$B143,pop_in_poverty!$B:$B,'ODA per poor person'!N$9)</f>
        <v>181.2208836652934</v>
      </c>
      <c r="O143" s="43">
        <f>('ODA total and ex non-transfer'!O143*1000000)/SUMIFS(pop_in_poverty!$D:$D,pop_in_poverty!$A:$A,'ODA per poor person'!$B143,pop_in_poverty!$B:$B,'ODA per poor person'!O$9)</f>
        <v>166.67786364209388</v>
      </c>
      <c r="P143" s="43">
        <f>('ODA total and ex non-transfer'!P143*1000000)/SUMIFS(pop_in_poverty!$D:$D,pop_in_poverty!$A:$A,'ODA per poor person'!$B143,pop_in_poverty!$B:$B,'ODA per poor person'!P$9)</f>
        <v>173.72942475778632</v>
      </c>
      <c r="Q143" s="43">
        <f>('ODA total and ex non-transfer'!Q143*1000000)/SUMIFS(pop_in_poverty!$D:$D,pop_in_poverty!$A:$A,'ODA per poor person'!$B143,pop_in_poverty!$B:$B,'ODA per poor person'!Q$9)</f>
        <v>189.66873978045913</v>
      </c>
      <c r="R143" s="43">
        <f>('ODA total and ex non-transfer'!R143*1000000)/SUMIFS(pop_in_poverty!$D:$D,pop_in_poverty!$A:$A,'ODA per poor person'!$B143,pop_in_poverty!$B:$B,'ODA per poor person'!R$9)</f>
        <v>169.93215952900414</v>
      </c>
      <c r="S143" s="43">
        <f>('ODA total and ex non-transfer'!S143*1000000)/SUMIFS(pop_in_poverty!$D:$D,pop_in_poverty!$A:$A,'ODA per poor person'!$B143,pop_in_poverty!$B:$B,'ODA per poor person'!S$9)</f>
        <v>193.88493787711792</v>
      </c>
      <c r="T143" s="43">
        <f>('ODA total and ex non-transfer'!T143*1000000)/SUMIFS(pop_in_poverty!$D:$D,pop_in_poverty!$A:$A,'ODA per poor person'!$B143,pop_in_poverty!$B:$B,'ODA per poor person'!T$9)</f>
        <v>176.55387663697084</v>
      </c>
      <c r="U143" s="43">
        <f>('ODA total and ex non-transfer'!U143*1000000)/SUMIFS(pop_in_poverty!$D:$D,pop_in_poverty!$A:$A,'ODA per poor person'!$B143,pop_in_poverty!$B:$B,'ODA per poor person'!U$9)</f>
        <v>148.84744070722979</v>
      </c>
    </row>
    <row r="144" spans="1:22" hidden="1" x14ac:dyDescent="0.2">
      <c r="A144" s="21" t="s">
        <v>97</v>
      </c>
      <c r="B144" s="9" t="s">
        <v>834</v>
      </c>
      <c r="C144" s="9" t="s">
        <v>981</v>
      </c>
      <c r="D144" s="9"/>
      <c r="E144" s="2"/>
      <c r="F144" s="2"/>
      <c r="G144" s="43">
        <f>('ODA total and ex non-transfer'!G144*1000000)/SUMIFS(pop_in_poverty!$D:$D,pop_in_poverty!$A:$A,'ODA per poor person'!$B144,pop_in_poverty!$B:$B,'ODA per poor person'!G$9)</f>
        <v>8874.4760019477908</v>
      </c>
      <c r="H144" s="43">
        <f>('ODA total and ex non-transfer'!H144*1000000)/SUMIFS(pop_in_poverty!$D:$D,pop_in_poverty!$A:$A,'ODA per poor person'!$B144,pop_in_poverty!$B:$B,'ODA per poor person'!H$9)</f>
        <v>14132.336675075629</v>
      </c>
      <c r="I144" s="43">
        <f>('ODA total and ex non-transfer'!I144*1000000)/SUMIFS(pop_in_poverty!$D:$D,pop_in_poverty!$A:$A,'ODA per poor person'!$B144,pop_in_poverty!$B:$B,'ODA per poor person'!I$9)</f>
        <v>14136.984812749619</v>
      </c>
      <c r="J144" s="43">
        <f>('ODA total and ex non-transfer'!J144*1000000)/SUMIFS(pop_in_poverty!$D:$D,pop_in_poverty!$A:$A,'ODA per poor person'!$B144,pop_in_poverty!$B:$B,'ODA per poor person'!J$9)</f>
        <v>20873.467011762958</v>
      </c>
      <c r="K144" s="43">
        <f>('ODA total and ex non-transfer'!K144*1000000)/SUMIFS(pop_in_poverty!$D:$D,pop_in_poverty!$A:$A,'ODA per poor person'!$B144,pop_in_poverty!$B:$B,'ODA per poor person'!K$9)</f>
        <v>29787.515349425827</v>
      </c>
      <c r="L144" s="43">
        <f>('ODA total and ex non-transfer'!L144*1000000)/SUMIFS(pop_in_poverty!$D:$D,pop_in_poverty!$A:$A,'ODA per poor person'!$B144,pop_in_poverty!$B:$B,'ODA per poor person'!L$9)</f>
        <v>15053.562305905061</v>
      </c>
      <c r="M144" s="43">
        <f>('ODA total and ex non-transfer'!M144*1000000)/SUMIFS(pop_in_poverty!$D:$D,pop_in_poverty!$A:$A,'ODA per poor person'!$B144,pop_in_poverty!$B:$B,'ODA per poor person'!M$9)</f>
        <v>17478.237576282583</v>
      </c>
      <c r="N144" s="43">
        <f>('ODA total and ex non-transfer'!N144*1000000)/SUMIFS(pop_in_poverty!$D:$D,pop_in_poverty!$A:$A,'ODA per poor person'!$B144,pop_in_poverty!$B:$B,'ODA per poor person'!N$9)</f>
        <v>26569.261006928205</v>
      </c>
      <c r="O144" s="43">
        <f>('ODA total and ex non-transfer'!O144*1000000)/SUMIFS(pop_in_poverty!$D:$D,pop_in_poverty!$A:$A,'ODA per poor person'!$B144,pop_in_poverty!$B:$B,'ODA per poor person'!O$9)</f>
        <v>53531.485425030543</v>
      </c>
      <c r="P144" s="43">
        <f>('ODA total and ex non-transfer'!P144*1000000)/SUMIFS(pop_in_poverty!$D:$D,pop_in_poverty!$A:$A,'ODA per poor person'!$B144,pop_in_poverty!$B:$B,'ODA per poor person'!P$9)</f>
        <v>19529.989554624281</v>
      </c>
      <c r="Q144" s="43">
        <f>('ODA total and ex non-transfer'!Q144*1000000)/SUMIFS(pop_in_poverty!$D:$D,pop_in_poverty!$A:$A,'ODA per poor person'!$B144,pop_in_poverty!$B:$B,'ODA per poor person'!Q$9)</f>
        <v>31540.341775043889</v>
      </c>
      <c r="R144" s="43">
        <f>('ODA total and ex non-transfer'!R144*1000000)/SUMIFS(pop_in_poverty!$D:$D,pop_in_poverty!$A:$A,'ODA per poor person'!$B144,pop_in_poverty!$B:$B,'ODA per poor person'!R$9)</f>
        <v>28957.690358306732</v>
      </c>
      <c r="S144" s="43">
        <f>('ODA total and ex non-transfer'!S144*1000000)/SUMIFS(pop_in_poverty!$D:$D,pop_in_poverty!$A:$A,'ODA per poor person'!$B144,pop_in_poverty!$B:$B,'ODA per poor person'!S$9)</f>
        <v>15727.743011049955</v>
      </c>
      <c r="T144" s="43">
        <f>('ODA total and ex non-transfer'!T144*1000000)/SUMIFS(pop_in_poverty!$D:$D,pop_in_poverty!$A:$A,'ODA per poor person'!$B144,pop_in_poverty!$B:$B,'ODA per poor person'!T$9)</f>
        <v>11975.702036576273</v>
      </c>
      <c r="U144" s="43">
        <f>('ODA total and ex non-transfer'!U144*1000000)/SUMIFS(pop_in_poverty!$D:$D,pop_in_poverty!$A:$A,'ODA per poor person'!$B144,pop_in_poverty!$B:$B,'ODA per poor person'!U$9)</f>
        <v>23721.748892072348</v>
      </c>
    </row>
    <row r="145" spans="1:22" hidden="1" x14ac:dyDescent="0.2">
      <c r="A145" s="22" t="s">
        <v>97</v>
      </c>
      <c r="B145" s="9" t="s">
        <v>834</v>
      </c>
      <c r="C145" s="10" t="s">
        <v>982</v>
      </c>
      <c r="D145" s="10"/>
      <c r="E145" s="3"/>
      <c r="F145" s="3"/>
      <c r="G145" s="43">
        <f>('ODA total and ex non-transfer'!G145*1000000)/SUMIFS(pop_in_poverty!$D:$D,pop_in_poverty!$A:$A,'ODA per poor person'!$B145,pop_in_poverty!$B:$B,'ODA per poor person'!G$9)</f>
        <v>8874.4760019477908</v>
      </c>
      <c r="H145" s="43">
        <f>('ODA total and ex non-transfer'!H145*1000000)/SUMIFS(pop_in_poverty!$D:$D,pop_in_poverty!$A:$A,'ODA per poor person'!$B145,pop_in_poverty!$B:$B,'ODA per poor person'!H$9)</f>
        <v>14132.336675075629</v>
      </c>
      <c r="I145" s="43">
        <f>('ODA total and ex non-transfer'!I145*1000000)/SUMIFS(pop_in_poverty!$D:$D,pop_in_poverty!$A:$A,'ODA per poor person'!$B145,pop_in_poverty!$B:$B,'ODA per poor person'!I$9)</f>
        <v>14136.984812749619</v>
      </c>
      <c r="J145" s="43">
        <f>('ODA total and ex non-transfer'!J145*1000000)/SUMIFS(pop_in_poverty!$D:$D,pop_in_poverty!$A:$A,'ODA per poor person'!$B145,pop_in_poverty!$B:$B,'ODA per poor person'!J$9)</f>
        <v>20873.467011762958</v>
      </c>
      <c r="K145" s="43">
        <f>('ODA total and ex non-transfer'!K145*1000000)/SUMIFS(pop_in_poverty!$D:$D,pop_in_poverty!$A:$A,'ODA per poor person'!$B145,pop_in_poverty!$B:$B,'ODA per poor person'!K$9)</f>
        <v>22802.518332888278</v>
      </c>
      <c r="L145" s="43">
        <f>('ODA total and ex non-transfer'!L145*1000000)/SUMIFS(pop_in_poverty!$D:$D,pop_in_poverty!$A:$A,'ODA per poor person'!$B145,pop_in_poverty!$B:$B,'ODA per poor person'!L$9)</f>
        <v>13215.059098538957</v>
      </c>
      <c r="M145" s="43">
        <f>('ODA total and ex non-transfer'!M145*1000000)/SUMIFS(pop_in_poverty!$D:$D,pop_in_poverty!$A:$A,'ODA per poor person'!$B145,pop_in_poverty!$B:$B,'ODA per poor person'!M$9)</f>
        <v>15537.317537790044</v>
      </c>
      <c r="N145" s="43">
        <f>('ODA total and ex non-transfer'!N145*1000000)/SUMIFS(pop_in_poverty!$D:$D,pop_in_poverty!$A:$A,'ODA per poor person'!$B145,pop_in_poverty!$B:$B,'ODA per poor person'!N$9)</f>
        <v>25920.611912338107</v>
      </c>
      <c r="O145" s="43">
        <f>('ODA total and ex non-transfer'!O145*1000000)/SUMIFS(pop_in_poverty!$D:$D,pop_in_poverty!$A:$A,'ODA per poor person'!$B145,pop_in_poverty!$B:$B,'ODA per poor person'!O$9)</f>
        <v>21518.442233471029</v>
      </c>
      <c r="P145" s="43">
        <f>('ODA total and ex non-transfer'!P145*1000000)/SUMIFS(pop_in_poverty!$D:$D,pop_in_poverty!$A:$A,'ODA per poor person'!$B145,pop_in_poverty!$B:$B,'ODA per poor person'!P$9)</f>
        <v>17173.367168440225</v>
      </c>
      <c r="Q145" s="43">
        <f>('ODA total and ex non-transfer'!Q145*1000000)/SUMIFS(pop_in_poverty!$D:$D,pop_in_poverty!$A:$A,'ODA per poor person'!$B145,pop_in_poverty!$B:$B,'ODA per poor person'!Q$9)</f>
        <v>29547.966017222749</v>
      </c>
      <c r="R145" s="43">
        <f>('ODA total and ex non-transfer'!R145*1000000)/SUMIFS(pop_in_poverty!$D:$D,pop_in_poverty!$A:$A,'ODA per poor person'!$B145,pop_in_poverty!$B:$B,'ODA per poor person'!R$9)</f>
        <v>27590.292962041432</v>
      </c>
      <c r="S145" s="43">
        <f>('ODA total and ex non-transfer'!S145*1000000)/SUMIFS(pop_in_poverty!$D:$D,pop_in_poverty!$A:$A,'ODA per poor person'!$B145,pop_in_poverty!$B:$B,'ODA per poor person'!S$9)</f>
        <v>14903.311844982281</v>
      </c>
      <c r="T145" s="43">
        <f>('ODA total and ex non-transfer'!T145*1000000)/SUMIFS(pop_in_poverty!$D:$D,pop_in_poverty!$A:$A,'ODA per poor person'!$B145,pop_in_poverty!$B:$B,'ODA per poor person'!T$9)</f>
        <v>10876.982331800244</v>
      </c>
      <c r="U145" s="43">
        <f>('ODA total and ex non-transfer'!U145*1000000)/SUMIFS(pop_in_poverty!$D:$D,pop_in_poverty!$A:$A,'ODA per poor person'!$B145,pop_in_poverty!$B:$B,'ODA per poor person'!U$9)</f>
        <v>22813.688037732372</v>
      </c>
    </row>
    <row r="146" spans="1:22" hidden="1" x14ac:dyDescent="0.2">
      <c r="A146" s="21" t="s">
        <v>98</v>
      </c>
      <c r="B146" s="9" t="s">
        <v>836</v>
      </c>
      <c r="C146" s="9" t="s">
        <v>981</v>
      </c>
      <c r="D146" s="9"/>
      <c r="E146" s="2"/>
      <c r="F146" s="2"/>
      <c r="G146" s="43">
        <f>('ODA total and ex non-transfer'!G146*1000000)/SUMIFS(pop_in_poverty!$D:$D,pop_in_poverty!$A:$A,'ODA per poor person'!$B146,pop_in_poverty!$B:$B,'ODA per poor person'!G$9)</f>
        <v>146.84126140834402</v>
      </c>
      <c r="H146" s="43">
        <f>('ODA total and ex non-transfer'!H146*1000000)/SUMIFS(pop_in_poverty!$D:$D,pop_in_poverty!$A:$A,'ODA per poor person'!$B146,pop_in_poverty!$B:$B,'ODA per poor person'!H$9)</f>
        <v>118.96078463976116</v>
      </c>
      <c r="I146" s="43">
        <f>('ODA total and ex non-transfer'!I146*1000000)/SUMIFS(pop_in_poverty!$D:$D,pop_in_poverty!$A:$A,'ODA per poor person'!$B146,pop_in_poverty!$B:$B,'ODA per poor person'!I$9)</f>
        <v>117.97527667651619</v>
      </c>
      <c r="J146" s="43">
        <f>('ODA total and ex non-transfer'!J146*1000000)/SUMIFS(pop_in_poverty!$D:$D,pop_in_poverty!$A:$A,'ODA per poor person'!$B146,pop_in_poverty!$B:$B,'ODA per poor person'!J$9)</f>
        <v>102.06308880525617</v>
      </c>
      <c r="K146" s="43">
        <f>('ODA total and ex non-transfer'!K146*1000000)/SUMIFS(pop_in_poverty!$D:$D,pop_in_poverty!$A:$A,'ODA per poor person'!$B146,pop_in_poverty!$B:$B,'ODA per poor person'!K$9)</f>
        <v>222.80114457572193</v>
      </c>
      <c r="L146" s="43">
        <f>('ODA total and ex non-transfer'!L146*1000000)/SUMIFS(pop_in_poverty!$D:$D,pop_in_poverty!$A:$A,'ODA per poor person'!$B146,pop_in_poverty!$B:$B,'ODA per poor person'!L$9)</f>
        <v>142.90456266623227</v>
      </c>
      <c r="M146" s="43">
        <f>('ODA total and ex non-transfer'!M146*1000000)/SUMIFS(pop_in_poverty!$D:$D,pop_in_poverty!$A:$A,'ODA per poor person'!$B146,pop_in_poverty!$B:$B,'ODA per poor person'!M$9)</f>
        <v>96.989951986663726</v>
      </c>
      <c r="N146" s="43">
        <f>('ODA total and ex non-transfer'!N146*1000000)/SUMIFS(pop_in_poverty!$D:$D,pop_in_poverty!$A:$A,'ODA per poor person'!$B146,pop_in_poverty!$B:$B,'ODA per poor person'!N$9)</f>
        <v>113.34251467063909</v>
      </c>
      <c r="O146" s="43">
        <f>('ODA total and ex non-transfer'!O146*1000000)/SUMIFS(pop_in_poverty!$D:$D,pop_in_poverty!$A:$A,'ODA per poor person'!$B146,pop_in_poverty!$B:$B,'ODA per poor person'!O$9)</f>
        <v>118.94559092889426</v>
      </c>
      <c r="P146" s="43">
        <f>('ODA total and ex non-transfer'!P146*1000000)/SUMIFS(pop_in_poverty!$D:$D,pop_in_poverty!$A:$A,'ODA per poor person'!$B146,pop_in_poverty!$B:$B,'ODA per poor person'!P$9)</f>
        <v>104.36432412890836</v>
      </c>
      <c r="Q146" s="43">
        <f>('ODA total and ex non-transfer'!Q146*1000000)/SUMIFS(pop_in_poverty!$D:$D,pop_in_poverty!$A:$A,'ODA per poor person'!$B146,pop_in_poverty!$B:$B,'ODA per poor person'!Q$9)</f>
        <v>133.48900415457285</v>
      </c>
      <c r="R146" s="43">
        <f>('ODA total and ex non-transfer'!R146*1000000)/SUMIFS(pop_in_poverty!$D:$D,pop_in_poverty!$A:$A,'ODA per poor person'!$B146,pop_in_poverty!$B:$B,'ODA per poor person'!R$9)</f>
        <v>216.81542737382154</v>
      </c>
      <c r="S146" s="43">
        <f>('ODA total and ex non-transfer'!S146*1000000)/SUMIFS(pop_in_poverty!$D:$D,pop_in_poverty!$A:$A,'ODA per poor person'!$B146,pop_in_poverty!$B:$B,'ODA per poor person'!S$9)</f>
        <v>365.91601512830772</v>
      </c>
      <c r="T146" s="43">
        <f>('ODA total and ex non-transfer'!T146*1000000)/SUMIFS(pop_in_poverty!$D:$D,pop_in_poverty!$A:$A,'ODA per poor person'!$B146,pop_in_poverty!$B:$B,'ODA per poor person'!T$9)</f>
        <v>446.01525012244474</v>
      </c>
      <c r="U146" s="43">
        <f>('ODA total and ex non-transfer'!U146*1000000)/SUMIFS(pop_in_poverty!$D:$D,pop_in_poverty!$A:$A,'ODA per poor person'!$B146,pop_in_poverty!$B:$B,'ODA per poor person'!U$9)</f>
        <v>328.8763619168505</v>
      </c>
    </row>
    <row r="147" spans="1:22" hidden="1" x14ac:dyDescent="0.2">
      <c r="A147" s="22" t="s">
        <v>98</v>
      </c>
      <c r="B147" s="9" t="s">
        <v>836</v>
      </c>
      <c r="C147" s="10" t="s">
        <v>982</v>
      </c>
      <c r="D147" s="10"/>
      <c r="E147" s="3"/>
      <c r="F147" s="3"/>
      <c r="G147" s="43">
        <f>('ODA total and ex non-transfer'!G147*1000000)/SUMIFS(pop_in_poverty!$D:$D,pop_in_poverty!$A:$A,'ODA per poor person'!$B147,pop_in_poverty!$B:$B,'ODA per poor person'!G$9)</f>
        <v>132.06033790230305</v>
      </c>
      <c r="H147" s="43">
        <f>('ODA total and ex non-transfer'!H147*1000000)/SUMIFS(pop_in_poverty!$D:$D,pop_in_poverty!$A:$A,'ODA per poor person'!$B147,pop_in_poverty!$B:$B,'ODA per poor person'!H$9)</f>
        <v>103.64107201670245</v>
      </c>
      <c r="I147" s="43">
        <f>('ODA total and ex non-transfer'!I147*1000000)/SUMIFS(pop_in_poverty!$D:$D,pop_in_poverty!$A:$A,'ODA per poor person'!$B147,pop_in_poverty!$B:$B,'ODA per poor person'!I$9)</f>
        <v>107.2903711601397</v>
      </c>
      <c r="J147" s="43">
        <f>('ODA total and ex non-transfer'!J147*1000000)/SUMIFS(pop_in_poverty!$D:$D,pop_in_poverty!$A:$A,'ODA per poor person'!$B147,pop_in_poverty!$B:$B,'ODA per poor person'!J$9)</f>
        <v>96.552445991617887</v>
      </c>
      <c r="K147" s="43">
        <f>('ODA total and ex non-transfer'!K147*1000000)/SUMIFS(pop_in_poverty!$D:$D,pop_in_poverty!$A:$A,'ODA per poor person'!$B147,pop_in_poverty!$B:$B,'ODA per poor person'!K$9)</f>
        <v>84.041933754398755</v>
      </c>
      <c r="L147" s="43">
        <f>('ODA total and ex non-transfer'!L147*1000000)/SUMIFS(pop_in_poverty!$D:$D,pop_in_poverty!$A:$A,'ODA per poor person'!$B147,pop_in_poverty!$B:$B,'ODA per poor person'!L$9)</f>
        <v>82.817238720714272</v>
      </c>
      <c r="M147" s="43">
        <f>('ODA total and ex non-transfer'!M147*1000000)/SUMIFS(pop_in_poverty!$D:$D,pop_in_poverty!$A:$A,'ODA per poor person'!$B147,pop_in_poverty!$B:$B,'ODA per poor person'!M$9)</f>
        <v>96.701861439041437</v>
      </c>
      <c r="N147" s="43">
        <f>('ODA total and ex non-transfer'!N147*1000000)/SUMIFS(pop_in_poverty!$D:$D,pop_in_poverty!$A:$A,'ODA per poor person'!$B147,pop_in_poverty!$B:$B,'ODA per poor person'!N$9)</f>
        <v>111.95418525321836</v>
      </c>
      <c r="O147" s="43">
        <f>('ODA total and ex non-transfer'!O147*1000000)/SUMIFS(pop_in_poverty!$D:$D,pop_in_poverty!$A:$A,'ODA per poor person'!$B147,pop_in_poverty!$B:$B,'ODA per poor person'!O$9)</f>
        <v>118.56109173204688</v>
      </c>
      <c r="P147" s="43">
        <f>('ODA total and ex non-transfer'!P147*1000000)/SUMIFS(pop_in_poverty!$D:$D,pop_in_poverty!$A:$A,'ODA per poor person'!$B147,pop_in_poverty!$B:$B,'ODA per poor person'!P$9)</f>
        <v>103.63768244157602</v>
      </c>
      <c r="Q147" s="43">
        <f>('ODA total and ex non-transfer'!Q147*1000000)/SUMIFS(pop_in_poverty!$D:$D,pop_in_poverty!$A:$A,'ODA per poor person'!$B147,pop_in_poverty!$B:$B,'ODA per poor person'!Q$9)</f>
        <v>132.10053119906007</v>
      </c>
      <c r="R147" s="43">
        <f>('ODA total and ex non-transfer'!R147*1000000)/SUMIFS(pop_in_poverty!$D:$D,pop_in_poverty!$A:$A,'ODA per poor person'!$B147,pop_in_poverty!$B:$B,'ODA per poor person'!R$9)</f>
        <v>170.92104986718113</v>
      </c>
      <c r="S147" s="43">
        <f>('ODA total and ex non-transfer'!S147*1000000)/SUMIFS(pop_in_poverty!$D:$D,pop_in_poverty!$A:$A,'ODA per poor person'!$B147,pop_in_poverty!$B:$B,'ODA per poor person'!S$9)</f>
        <v>364.27166337588523</v>
      </c>
      <c r="T147" s="43">
        <f>('ODA total and ex non-transfer'!T147*1000000)/SUMIFS(pop_in_poverty!$D:$D,pop_in_poverty!$A:$A,'ODA per poor person'!$B147,pop_in_poverty!$B:$B,'ODA per poor person'!T$9)</f>
        <v>430.25020283882452</v>
      </c>
      <c r="U147" s="43">
        <f>('ODA total and ex non-transfer'!U147*1000000)/SUMIFS(pop_in_poverty!$D:$D,pop_in_poverty!$A:$A,'ODA per poor person'!$B147,pop_in_poverty!$B:$B,'ODA per poor person'!U$9)</f>
        <v>327.68247015207152</v>
      </c>
    </row>
    <row r="148" spans="1:22" hidden="1" x14ac:dyDescent="0.2">
      <c r="A148" s="21" t="s">
        <v>99</v>
      </c>
      <c r="B148" s="9" t="s">
        <v>848</v>
      </c>
      <c r="C148" s="9" t="s">
        <v>981</v>
      </c>
      <c r="D148" s="9"/>
      <c r="E148" s="2"/>
      <c r="F148" s="2"/>
      <c r="G148" s="43" t="e">
        <f>('ODA total and ex non-transfer'!G148*1000000)/SUMIFS(pop_in_poverty!$D:$D,pop_in_poverty!$A:$A,'ODA per poor person'!$B148,pop_in_poverty!$B:$B,'ODA per poor person'!G$9)</f>
        <v>#DIV/0!</v>
      </c>
      <c r="H148" s="43" t="e">
        <f>('ODA total and ex non-transfer'!H148*1000000)/SUMIFS(pop_in_poverty!$D:$D,pop_in_poverty!$A:$A,'ODA per poor person'!$B148,pop_in_poverty!$B:$B,'ODA per poor person'!H$9)</f>
        <v>#DIV/0!</v>
      </c>
      <c r="I148" s="43" t="e">
        <f>('ODA total and ex non-transfer'!I148*1000000)/SUMIFS(pop_in_poverty!$D:$D,pop_in_poverty!$A:$A,'ODA per poor person'!$B148,pop_in_poverty!$B:$B,'ODA per poor person'!I$9)</f>
        <v>#DIV/0!</v>
      </c>
      <c r="J148" s="43" t="e">
        <f>('ODA total and ex non-transfer'!J148*1000000)/SUMIFS(pop_in_poverty!$D:$D,pop_in_poverty!$A:$A,'ODA per poor person'!$B148,pop_in_poverty!$B:$B,'ODA per poor person'!J$9)</f>
        <v>#DIV/0!</v>
      </c>
      <c r="K148" s="43" t="e">
        <f>('ODA total and ex non-transfer'!K148*1000000)/SUMIFS(pop_in_poverty!$D:$D,pop_in_poverty!$A:$A,'ODA per poor person'!$B148,pop_in_poverty!$B:$B,'ODA per poor person'!K$9)</f>
        <v>#DIV/0!</v>
      </c>
      <c r="L148" s="43" t="e">
        <f>('ODA total and ex non-transfer'!L148*1000000)/SUMIFS(pop_in_poverty!$D:$D,pop_in_poverty!$A:$A,'ODA per poor person'!$B148,pop_in_poverty!$B:$B,'ODA per poor person'!L$9)</f>
        <v>#DIV/0!</v>
      </c>
      <c r="M148" s="43" t="e">
        <f>('ODA total and ex non-transfer'!M148*1000000)/SUMIFS(pop_in_poverty!$D:$D,pop_in_poverty!$A:$A,'ODA per poor person'!$B148,pop_in_poverty!$B:$B,'ODA per poor person'!M$9)</f>
        <v>#DIV/0!</v>
      </c>
      <c r="N148" s="43" t="e">
        <f>('ODA total and ex non-transfer'!N148*1000000)/SUMIFS(pop_in_poverty!$D:$D,pop_in_poverty!$A:$A,'ODA per poor person'!$B148,pop_in_poverty!$B:$B,'ODA per poor person'!N$9)</f>
        <v>#DIV/0!</v>
      </c>
      <c r="O148" s="43" t="e">
        <f>('ODA total and ex non-transfer'!O148*1000000)/SUMIFS(pop_in_poverty!$D:$D,pop_in_poverty!$A:$A,'ODA per poor person'!$B148,pop_in_poverty!$B:$B,'ODA per poor person'!O$9)</f>
        <v>#DIV/0!</v>
      </c>
      <c r="P148" s="43" t="e">
        <f>('ODA total and ex non-transfer'!P148*1000000)/SUMIFS(pop_in_poverty!$D:$D,pop_in_poverty!$A:$A,'ODA per poor person'!$B148,pop_in_poverty!$B:$B,'ODA per poor person'!P$9)</f>
        <v>#DIV/0!</v>
      </c>
      <c r="Q148" s="43" t="e">
        <f>('ODA total and ex non-transfer'!Q148*1000000)/SUMIFS(pop_in_poverty!$D:$D,pop_in_poverty!$A:$A,'ODA per poor person'!$B148,pop_in_poverty!$B:$B,'ODA per poor person'!Q$9)</f>
        <v>#DIV/0!</v>
      </c>
      <c r="R148" s="43" t="e">
        <f>('ODA total and ex non-transfer'!R148*1000000)/SUMIFS(pop_in_poverty!$D:$D,pop_in_poverty!$A:$A,'ODA per poor person'!$B148,pop_in_poverty!$B:$B,'ODA per poor person'!R$9)</f>
        <v>#DIV/0!</v>
      </c>
      <c r="S148" s="43" t="e">
        <f>('ODA total and ex non-transfer'!S148*1000000)/SUMIFS(pop_in_poverty!$D:$D,pop_in_poverty!$A:$A,'ODA per poor person'!$B148,pop_in_poverty!$B:$B,'ODA per poor person'!S$9)</f>
        <v>#DIV/0!</v>
      </c>
      <c r="T148" s="43" t="e">
        <f>('ODA total and ex non-transfer'!T148*1000000)/SUMIFS(pop_in_poverty!$D:$D,pop_in_poverty!$A:$A,'ODA per poor person'!$B148,pop_in_poverty!$B:$B,'ODA per poor person'!T$9)</f>
        <v>#DIV/0!</v>
      </c>
      <c r="U148" s="43" t="e">
        <f>('ODA total and ex non-transfer'!U148*1000000)/SUMIFS(pop_in_poverty!$D:$D,pop_in_poverty!$A:$A,'ODA per poor person'!$B148,pop_in_poverty!$B:$B,'ODA per poor person'!U$9)</f>
        <v>#DIV/0!</v>
      </c>
    </row>
    <row r="149" spans="1:22" hidden="1" x14ac:dyDescent="0.2">
      <c r="A149" s="22" t="s">
        <v>99</v>
      </c>
      <c r="B149" s="9" t="s">
        <v>848</v>
      </c>
      <c r="C149" s="10" t="s">
        <v>982</v>
      </c>
      <c r="D149" s="10"/>
      <c r="E149" s="3"/>
      <c r="F149" s="3"/>
      <c r="G149" s="43" t="e">
        <f>('ODA total and ex non-transfer'!G149*1000000)/SUMIFS(pop_in_poverty!$D:$D,pop_in_poverty!$A:$A,'ODA per poor person'!$B149,pop_in_poverty!$B:$B,'ODA per poor person'!G$9)</f>
        <v>#DIV/0!</v>
      </c>
      <c r="H149" s="43" t="e">
        <f>('ODA total and ex non-transfer'!H149*1000000)/SUMIFS(pop_in_poverty!$D:$D,pop_in_poverty!$A:$A,'ODA per poor person'!$B149,pop_in_poverty!$B:$B,'ODA per poor person'!H$9)</f>
        <v>#DIV/0!</v>
      </c>
      <c r="I149" s="43" t="e">
        <f>('ODA total and ex non-transfer'!I149*1000000)/SUMIFS(pop_in_poverty!$D:$D,pop_in_poverty!$A:$A,'ODA per poor person'!$B149,pop_in_poverty!$B:$B,'ODA per poor person'!I$9)</f>
        <v>#DIV/0!</v>
      </c>
      <c r="J149" s="43" t="e">
        <f>('ODA total and ex non-transfer'!J149*1000000)/SUMIFS(pop_in_poverty!$D:$D,pop_in_poverty!$A:$A,'ODA per poor person'!$B149,pop_in_poverty!$B:$B,'ODA per poor person'!J$9)</f>
        <v>#DIV/0!</v>
      </c>
      <c r="K149" s="43" t="e">
        <f>('ODA total and ex non-transfer'!K149*1000000)/SUMIFS(pop_in_poverty!$D:$D,pop_in_poverty!$A:$A,'ODA per poor person'!$B149,pop_in_poverty!$B:$B,'ODA per poor person'!K$9)</f>
        <v>#DIV/0!</v>
      </c>
      <c r="L149" s="43" t="e">
        <f>('ODA total and ex non-transfer'!L149*1000000)/SUMIFS(pop_in_poverty!$D:$D,pop_in_poverty!$A:$A,'ODA per poor person'!$B149,pop_in_poverty!$B:$B,'ODA per poor person'!L$9)</f>
        <v>#DIV/0!</v>
      </c>
      <c r="M149" s="43" t="e">
        <f>('ODA total and ex non-transfer'!M149*1000000)/SUMIFS(pop_in_poverty!$D:$D,pop_in_poverty!$A:$A,'ODA per poor person'!$B149,pop_in_poverty!$B:$B,'ODA per poor person'!M$9)</f>
        <v>#DIV/0!</v>
      </c>
      <c r="N149" s="43" t="e">
        <f>('ODA total and ex non-transfer'!N149*1000000)/SUMIFS(pop_in_poverty!$D:$D,pop_in_poverty!$A:$A,'ODA per poor person'!$B149,pop_in_poverty!$B:$B,'ODA per poor person'!N$9)</f>
        <v>#DIV/0!</v>
      </c>
      <c r="O149" s="43" t="e">
        <f>('ODA total and ex non-transfer'!O149*1000000)/SUMIFS(pop_in_poverty!$D:$D,pop_in_poverty!$A:$A,'ODA per poor person'!$B149,pop_in_poverty!$B:$B,'ODA per poor person'!O$9)</f>
        <v>#DIV/0!</v>
      </c>
      <c r="P149" s="43" t="e">
        <f>('ODA total and ex non-transfer'!P149*1000000)/SUMIFS(pop_in_poverty!$D:$D,pop_in_poverty!$A:$A,'ODA per poor person'!$B149,pop_in_poverty!$B:$B,'ODA per poor person'!P$9)</f>
        <v>#DIV/0!</v>
      </c>
      <c r="Q149" s="43" t="e">
        <f>('ODA total and ex non-transfer'!Q149*1000000)/SUMIFS(pop_in_poverty!$D:$D,pop_in_poverty!$A:$A,'ODA per poor person'!$B149,pop_in_poverty!$B:$B,'ODA per poor person'!Q$9)</f>
        <v>#DIV/0!</v>
      </c>
      <c r="R149" s="43" t="e">
        <f>('ODA total and ex non-transfer'!R149*1000000)/SUMIFS(pop_in_poverty!$D:$D,pop_in_poverty!$A:$A,'ODA per poor person'!$B149,pop_in_poverty!$B:$B,'ODA per poor person'!R$9)</f>
        <v>#DIV/0!</v>
      </c>
      <c r="S149" s="43" t="e">
        <f>('ODA total and ex non-transfer'!S149*1000000)/SUMIFS(pop_in_poverty!$D:$D,pop_in_poverty!$A:$A,'ODA per poor person'!$B149,pop_in_poverty!$B:$B,'ODA per poor person'!S$9)</f>
        <v>#DIV/0!</v>
      </c>
      <c r="T149" s="43" t="e">
        <f>('ODA total and ex non-transfer'!T149*1000000)/SUMIFS(pop_in_poverty!$D:$D,pop_in_poverty!$A:$A,'ODA per poor person'!$B149,pop_in_poverty!$B:$B,'ODA per poor person'!T$9)</f>
        <v>#DIV/0!</v>
      </c>
      <c r="U149" s="43" t="e">
        <f>('ODA total and ex non-transfer'!U149*1000000)/SUMIFS(pop_in_poverty!$D:$D,pop_in_poverty!$A:$A,'ODA per poor person'!$B149,pop_in_poverty!$B:$B,'ODA per poor person'!U$9)</f>
        <v>#DIV/0!</v>
      </c>
    </row>
    <row r="150" spans="1:22" hidden="1" x14ac:dyDescent="0.2">
      <c r="A150" s="21" t="s">
        <v>100</v>
      </c>
      <c r="B150" s="9" t="s">
        <v>850</v>
      </c>
      <c r="C150" s="9" t="s">
        <v>981</v>
      </c>
      <c r="D150" s="9"/>
      <c r="E150" s="2"/>
      <c r="F150" s="2"/>
      <c r="G150" s="43">
        <f>('ODA total and ex non-transfer'!G150*1000000)/SUMIFS(pop_in_poverty!$D:$D,pop_in_poverty!$A:$A,'ODA per poor person'!$B150,pop_in_poverty!$B:$B,'ODA per poor person'!G$9)</f>
        <v>32.448241989565254</v>
      </c>
      <c r="H150" s="43">
        <f>('ODA total and ex non-transfer'!H150*1000000)/SUMIFS(pop_in_poverty!$D:$D,pop_in_poverty!$A:$A,'ODA per poor person'!$B150,pop_in_poverty!$B:$B,'ODA per poor person'!H$9)</f>
        <v>38.346917739542803</v>
      </c>
      <c r="I150" s="43">
        <f>('ODA total and ex non-transfer'!I150*1000000)/SUMIFS(pop_in_poverty!$D:$D,pop_in_poverty!$A:$A,'ODA per poor person'!$B150,pop_in_poverty!$B:$B,'ODA per poor person'!I$9)</f>
        <v>37.681747059764469</v>
      </c>
      <c r="J150" s="43">
        <f>('ODA total and ex non-transfer'!J150*1000000)/SUMIFS(pop_in_poverty!$D:$D,pop_in_poverty!$A:$A,'ODA per poor person'!$B150,pop_in_poverty!$B:$B,'ODA per poor person'!J$9)</f>
        <v>56.948958901380408</v>
      </c>
      <c r="K150" s="43">
        <f>('ODA total and ex non-transfer'!K150*1000000)/SUMIFS(pop_in_poverty!$D:$D,pop_in_poverty!$A:$A,'ODA per poor person'!$B150,pop_in_poverty!$B:$B,'ODA per poor person'!K$9)</f>
        <v>75.250037699313083</v>
      </c>
      <c r="L150" s="43">
        <f>('ODA total and ex non-transfer'!L150*1000000)/SUMIFS(pop_in_poverty!$D:$D,pop_in_poverty!$A:$A,'ODA per poor person'!$B150,pop_in_poverty!$B:$B,'ODA per poor person'!L$9)</f>
        <v>96.418844838979638</v>
      </c>
      <c r="M150" s="43">
        <f>('ODA total and ex non-transfer'!M150*1000000)/SUMIFS(pop_in_poverty!$D:$D,pop_in_poverty!$A:$A,'ODA per poor person'!$B150,pop_in_poverty!$B:$B,'ODA per poor person'!M$9)</f>
        <v>126.20497378750937</v>
      </c>
      <c r="N150" s="43">
        <f>('ODA total and ex non-transfer'!N150*1000000)/SUMIFS(pop_in_poverty!$D:$D,pop_in_poverty!$A:$A,'ODA per poor person'!$B150,pop_in_poverty!$B:$B,'ODA per poor person'!N$9)</f>
        <v>130.27696711891184</v>
      </c>
      <c r="O150" s="43">
        <f>('ODA total and ex non-transfer'!O150*1000000)/SUMIFS(pop_in_poverty!$D:$D,pop_in_poverty!$A:$A,'ODA per poor person'!$B150,pop_in_poverty!$B:$B,'ODA per poor person'!O$9)</f>
        <v>128.51662686025747</v>
      </c>
      <c r="P150" s="43">
        <f>('ODA total and ex non-transfer'!P150*1000000)/SUMIFS(pop_in_poverty!$D:$D,pop_in_poverty!$A:$A,'ODA per poor person'!$B150,pop_in_poverty!$B:$B,'ODA per poor person'!P$9)</f>
        <v>158.63278142588874</v>
      </c>
      <c r="Q150" s="43">
        <f>('ODA total and ex non-transfer'!Q150*1000000)/SUMIFS(pop_in_poverty!$D:$D,pop_in_poverty!$A:$A,'ODA per poor person'!$B150,pop_in_poverty!$B:$B,'ODA per poor person'!Q$9)</f>
        <v>134.1949314922777</v>
      </c>
      <c r="R150" s="43">
        <f>('ODA total and ex non-transfer'!R150*1000000)/SUMIFS(pop_in_poverty!$D:$D,pop_in_poverty!$A:$A,'ODA per poor person'!$B150,pop_in_poverty!$B:$B,'ODA per poor person'!R$9)</f>
        <v>143.40341593985684</v>
      </c>
      <c r="S150" s="43">
        <f>('ODA total and ex non-transfer'!S150*1000000)/SUMIFS(pop_in_poverty!$D:$D,pop_in_poverty!$A:$A,'ODA per poor person'!$B150,pop_in_poverty!$B:$B,'ODA per poor person'!S$9)</f>
        <v>130.4608496189569</v>
      </c>
      <c r="T150" s="43">
        <f>('ODA total and ex non-transfer'!T150*1000000)/SUMIFS(pop_in_poverty!$D:$D,pop_in_poverty!$A:$A,'ODA per poor person'!$B150,pop_in_poverty!$B:$B,'ODA per poor person'!T$9)</f>
        <v>166.15597699444464</v>
      </c>
      <c r="U150" s="43">
        <f>('ODA total and ex non-transfer'!U150*1000000)/SUMIFS(pop_in_poverty!$D:$D,pop_in_poverty!$A:$A,'ODA per poor person'!$B150,pop_in_poverty!$B:$B,'ODA per poor person'!U$9)</f>
        <v>140.71622348368837</v>
      </c>
    </row>
    <row r="151" spans="1:22" hidden="1" x14ac:dyDescent="0.2">
      <c r="A151" s="22" t="s">
        <v>100</v>
      </c>
      <c r="B151" s="9" t="s">
        <v>850</v>
      </c>
      <c r="C151" s="10" t="s">
        <v>982</v>
      </c>
      <c r="D151" s="10"/>
      <c r="E151" s="3"/>
      <c r="F151" s="3"/>
      <c r="G151" s="43">
        <f>('ODA total and ex non-transfer'!G151*1000000)/SUMIFS(pop_in_poverty!$D:$D,pop_in_poverty!$A:$A,'ODA per poor person'!$B151,pop_in_poverty!$B:$B,'ODA per poor person'!G$9)</f>
        <v>32.448241989565254</v>
      </c>
      <c r="H151" s="43">
        <f>('ODA total and ex non-transfer'!H151*1000000)/SUMIFS(pop_in_poverty!$D:$D,pop_in_poverty!$A:$A,'ODA per poor person'!$B151,pop_in_poverty!$B:$B,'ODA per poor person'!H$9)</f>
        <v>38.346917739542803</v>
      </c>
      <c r="I151" s="43">
        <f>('ODA total and ex non-transfer'!I151*1000000)/SUMIFS(pop_in_poverty!$D:$D,pop_in_poverty!$A:$A,'ODA per poor person'!$B151,pop_in_poverty!$B:$B,'ODA per poor person'!I$9)</f>
        <v>37.681747059764469</v>
      </c>
      <c r="J151" s="43">
        <f>('ODA total and ex non-transfer'!J151*1000000)/SUMIFS(pop_in_poverty!$D:$D,pop_in_poverty!$A:$A,'ODA per poor person'!$B151,pop_in_poverty!$B:$B,'ODA per poor person'!J$9)</f>
        <v>56.948958901380408</v>
      </c>
      <c r="K151" s="43">
        <f>('ODA total and ex non-transfer'!K151*1000000)/SUMIFS(pop_in_poverty!$D:$D,pop_in_poverty!$A:$A,'ODA per poor person'!$B151,pop_in_poverty!$B:$B,'ODA per poor person'!K$9)</f>
        <v>74.466670821563099</v>
      </c>
      <c r="L151" s="43">
        <f>('ODA total and ex non-transfer'!L151*1000000)/SUMIFS(pop_in_poverty!$D:$D,pop_in_poverty!$A:$A,'ODA per poor person'!$B151,pop_in_poverty!$B:$B,'ODA per poor person'!L$9)</f>
        <v>95.967849863592448</v>
      </c>
      <c r="M151" s="43">
        <f>('ODA total and ex non-transfer'!M151*1000000)/SUMIFS(pop_in_poverty!$D:$D,pop_in_poverty!$A:$A,'ODA per poor person'!$B151,pop_in_poverty!$B:$B,'ODA per poor person'!M$9)</f>
        <v>125.41616163976083</v>
      </c>
      <c r="N151" s="43">
        <f>('ODA total and ex non-transfer'!N151*1000000)/SUMIFS(pop_in_poverty!$D:$D,pop_in_poverty!$A:$A,'ODA per poor person'!$B151,pop_in_poverty!$B:$B,'ODA per poor person'!N$9)</f>
        <v>129.31434338113957</v>
      </c>
      <c r="O151" s="43">
        <f>('ODA total and ex non-transfer'!O151*1000000)/SUMIFS(pop_in_poverty!$D:$D,pop_in_poverty!$A:$A,'ODA per poor person'!$B151,pop_in_poverty!$B:$B,'ODA per poor person'!O$9)</f>
        <v>127.04745817656958</v>
      </c>
      <c r="P151" s="43">
        <f>('ODA total and ex non-transfer'!P151*1000000)/SUMIFS(pop_in_poverty!$D:$D,pop_in_poverty!$A:$A,'ODA per poor person'!$B151,pop_in_poverty!$B:$B,'ODA per poor person'!P$9)</f>
        <v>157.06205724347848</v>
      </c>
      <c r="Q151" s="43">
        <f>('ODA total and ex non-transfer'!Q151*1000000)/SUMIFS(pop_in_poverty!$D:$D,pop_in_poverty!$A:$A,'ODA per poor person'!$B151,pop_in_poverty!$B:$B,'ODA per poor person'!Q$9)</f>
        <v>132.67968635808455</v>
      </c>
      <c r="R151" s="43">
        <f>('ODA total and ex non-transfer'!R151*1000000)/SUMIFS(pop_in_poverty!$D:$D,pop_in_poverty!$A:$A,'ODA per poor person'!$B151,pop_in_poverty!$B:$B,'ODA per poor person'!R$9)</f>
        <v>141.60134391869099</v>
      </c>
      <c r="S151" s="43">
        <f>('ODA total and ex non-transfer'!S151*1000000)/SUMIFS(pop_in_poverty!$D:$D,pop_in_poverty!$A:$A,'ODA per poor person'!$B151,pop_in_poverty!$B:$B,'ODA per poor person'!S$9)</f>
        <v>128.66470207045617</v>
      </c>
      <c r="T151" s="43">
        <f>('ODA total and ex non-transfer'!T151*1000000)/SUMIFS(pop_in_poverty!$D:$D,pop_in_poverty!$A:$A,'ODA per poor person'!$B151,pop_in_poverty!$B:$B,'ODA per poor person'!T$9)</f>
        <v>164.17118677943384</v>
      </c>
      <c r="U151" s="43">
        <f>('ODA total and ex non-transfer'!U151*1000000)/SUMIFS(pop_in_poverty!$D:$D,pop_in_poverty!$A:$A,'ODA per poor person'!$B151,pop_in_poverty!$B:$B,'ODA per poor person'!U$9)</f>
        <v>139.14113942682604</v>
      </c>
    </row>
    <row r="152" spans="1:22" hidden="1" x14ac:dyDescent="0.2">
      <c r="A152" s="21" t="s">
        <v>101</v>
      </c>
      <c r="B152" s="9" t="s">
        <v>855</v>
      </c>
      <c r="C152" s="9" t="s">
        <v>981</v>
      </c>
      <c r="D152" s="9"/>
      <c r="E152" s="2"/>
      <c r="F152" s="2"/>
      <c r="G152" s="43">
        <f>('ODA total and ex non-transfer'!G152*1000000)/SUMIFS(pop_in_poverty!$D:$D,pop_in_poverty!$A:$A,'ODA per poor person'!$B152,pop_in_poverty!$B:$B,'ODA per poor person'!G$9)</f>
        <v>0</v>
      </c>
      <c r="H152" s="43">
        <f>('ODA total and ex non-transfer'!H152*1000000)/SUMIFS(pop_in_poverty!$D:$D,pop_in_poverty!$A:$A,'ODA per poor person'!$B152,pop_in_poverty!$B:$B,'ODA per poor person'!H$9)</f>
        <v>0</v>
      </c>
      <c r="I152" s="43">
        <f>('ODA total and ex non-transfer'!I152*1000000)/SUMIFS(pop_in_poverty!$D:$D,pop_in_poverty!$A:$A,'ODA per poor person'!$B152,pop_in_poverty!$B:$B,'ODA per poor person'!I$9)</f>
        <v>0</v>
      </c>
      <c r="J152" s="43">
        <f>('ODA total and ex non-transfer'!J152*1000000)/SUMIFS(pop_in_poverty!$D:$D,pop_in_poverty!$A:$A,'ODA per poor person'!$B152,pop_in_poverty!$B:$B,'ODA per poor person'!J$9)</f>
        <v>0</v>
      </c>
      <c r="K152" s="43">
        <f>('ODA total and ex non-transfer'!K152*1000000)/SUMIFS(pop_in_poverty!$D:$D,pop_in_poverty!$A:$A,'ODA per poor person'!$B152,pop_in_poverty!$B:$B,'ODA per poor person'!K$9)</f>
        <v>0</v>
      </c>
      <c r="L152" s="43">
        <f>('ODA total and ex non-transfer'!L152*1000000)/SUMIFS(pop_in_poverty!$D:$D,pop_in_poverty!$A:$A,'ODA per poor person'!$B152,pop_in_poverty!$B:$B,'ODA per poor person'!L$9)</f>
        <v>0</v>
      </c>
      <c r="M152" s="43">
        <f>('ODA total and ex non-transfer'!M152*1000000)/SUMIFS(pop_in_poverty!$D:$D,pop_in_poverty!$A:$A,'ODA per poor person'!$B152,pop_in_poverty!$B:$B,'ODA per poor person'!M$9)</f>
        <v>0</v>
      </c>
      <c r="N152" s="43">
        <f>('ODA total and ex non-transfer'!N152*1000000)/SUMIFS(pop_in_poverty!$D:$D,pop_in_poverty!$A:$A,'ODA per poor person'!$B152,pop_in_poverty!$B:$B,'ODA per poor person'!N$9)</f>
        <v>0</v>
      </c>
      <c r="O152" s="43">
        <f>('ODA total and ex non-transfer'!O152*1000000)/SUMIFS(pop_in_poverty!$D:$D,pop_in_poverty!$A:$A,'ODA per poor person'!$B152,pop_in_poverty!$B:$B,'ODA per poor person'!O$9)</f>
        <v>0</v>
      </c>
      <c r="P152" s="43">
        <f>('ODA total and ex non-transfer'!P152*1000000)/SUMIFS(pop_in_poverty!$D:$D,pop_in_poverty!$A:$A,'ODA per poor person'!$B152,pop_in_poverty!$B:$B,'ODA per poor person'!P$9)</f>
        <v>79.7129919656102</v>
      </c>
      <c r="Q152" s="43">
        <f>('ODA total and ex non-transfer'!Q152*1000000)/SUMIFS(pop_in_poverty!$D:$D,pop_in_poverty!$A:$A,'ODA per poor person'!$B152,pop_in_poverty!$B:$B,'ODA per poor person'!Q$9)</f>
        <v>137.49772074242929</v>
      </c>
      <c r="R152" s="43">
        <f>('ODA total and ex non-transfer'!R152*1000000)/SUMIFS(pop_in_poverty!$D:$D,pop_in_poverty!$A:$A,'ODA per poor person'!$B152,pop_in_poverty!$B:$B,'ODA per poor person'!R$9)</f>
        <v>163.49279617772015</v>
      </c>
      <c r="S152" s="43">
        <f>('ODA total and ex non-transfer'!S152*1000000)/SUMIFS(pop_in_poverty!$D:$D,pop_in_poverty!$A:$A,'ODA per poor person'!$B152,pop_in_poverty!$B:$B,'ODA per poor person'!S$9)</f>
        <v>231.89671601160424</v>
      </c>
      <c r="T152" s="43">
        <f>('ODA total and ex non-transfer'!T152*1000000)/SUMIFS(pop_in_poverty!$D:$D,pop_in_poverty!$A:$A,'ODA per poor person'!$B152,pop_in_poverty!$B:$B,'ODA per poor person'!T$9)</f>
        <v>215.62601448509164</v>
      </c>
      <c r="U152" s="43">
        <f>('ODA total and ex non-transfer'!U152*1000000)/SUMIFS(pop_in_poverty!$D:$D,pop_in_poverty!$A:$A,'ODA per poor person'!$B152,pop_in_poverty!$B:$B,'ODA per poor person'!U$9)</f>
        <v>205.83920225148597</v>
      </c>
    </row>
    <row r="153" spans="1:22" hidden="1" x14ac:dyDescent="0.2">
      <c r="A153" s="22" t="s">
        <v>101</v>
      </c>
      <c r="B153" s="9" t="s">
        <v>855</v>
      </c>
      <c r="C153" s="10" t="s">
        <v>982</v>
      </c>
      <c r="D153" s="10"/>
      <c r="E153" s="3"/>
      <c r="F153" s="3"/>
      <c r="G153" s="43">
        <f>('ODA total and ex non-transfer'!G153*1000000)/SUMIFS(pop_in_poverty!$D:$D,pop_in_poverty!$A:$A,'ODA per poor person'!$B153,pop_in_poverty!$B:$B,'ODA per poor person'!G$9)</f>
        <v>0</v>
      </c>
      <c r="H153" s="43">
        <f>('ODA total and ex non-transfer'!H153*1000000)/SUMIFS(pop_in_poverty!$D:$D,pop_in_poverty!$A:$A,'ODA per poor person'!$B153,pop_in_poverty!$B:$B,'ODA per poor person'!H$9)</f>
        <v>0</v>
      </c>
      <c r="I153" s="43">
        <f>('ODA total and ex non-transfer'!I153*1000000)/SUMIFS(pop_in_poverty!$D:$D,pop_in_poverty!$A:$A,'ODA per poor person'!$B153,pop_in_poverty!$B:$B,'ODA per poor person'!I$9)</f>
        <v>0</v>
      </c>
      <c r="J153" s="43">
        <f>('ODA total and ex non-transfer'!J153*1000000)/SUMIFS(pop_in_poverty!$D:$D,pop_in_poverty!$A:$A,'ODA per poor person'!$B153,pop_in_poverty!$B:$B,'ODA per poor person'!J$9)</f>
        <v>0</v>
      </c>
      <c r="K153" s="43">
        <f>('ODA total and ex non-transfer'!K153*1000000)/SUMIFS(pop_in_poverty!$D:$D,pop_in_poverty!$A:$A,'ODA per poor person'!$B153,pop_in_poverty!$B:$B,'ODA per poor person'!K$9)</f>
        <v>0</v>
      </c>
      <c r="L153" s="43">
        <f>('ODA total and ex non-transfer'!L153*1000000)/SUMIFS(pop_in_poverty!$D:$D,pop_in_poverty!$A:$A,'ODA per poor person'!$B153,pop_in_poverty!$B:$B,'ODA per poor person'!L$9)</f>
        <v>0</v>
      </c>
      <c r="M153" s="43">
        <f>('ODA total and ex non-transfer'!M153*1000000)/SUMIFS(pop_in_poverty!$D:$D,pop_in_poverty!$A:$A,'ODA per poor person'!$B153,pop_in_poverty!$B:$B,'ODA per poor person'!M$9)</f>
        <v>0</v>
      </c>
      <c r="N153" s="43">
        <f>('ODA total and ex non-transfer'!N153*1000000)/SUMIFS(pop_in_poverty!$D:$D,pop_in_poverty!$A:$A,'ODA per poor person'!$B153,pop_in_poverty!$B:$B,'ODA per poor person'!N$9)</f>
        <v>0</v>
      </c>
      <c r="O153" s="43">
        <f>('ODA total and ex non-transfer'!O153*1000000)/SUMIFS(pop_in_poverty!$D:$D,pop_in_poverty!$A:$A,'ODA per poor person'!$B153,pop_in_poverty!$B:$B,'ODA per poor person'!O$9)</f>
        <v>0</v>
      </c>
      <c r="P153" s="43">
        <f>('ODA total and ex non-transfer'!P153*1000000)/SUMIFS(pop_in_poverty!$D:$D,pop_in_poverty!$A:$A,'ODA per poor person'!$B153,pop_in_poverty!$B:$B,'ODA per poor person'!P$9)</f>
        <v>79.441437872959284</v>
      </c>
      <c r="Q153" s="43">
        <f>('ODA total and ex non-transfer'!Q153*1000000)/SUMIFS(pop_in_poverty!$D:$D,pop_in_poverty!$A:$A,'ODA per poor person'!$B153,pop_in_poverty!$B:$B,'ODA per poor person'!Q$9)</f>
        <v>137.23605734601932</v>
      </c>
      <c r="R153" s="43">
        <f>('ODA total and ex non-transfer'!R153*1000000)/SUMIFS(pop_in_poverty!$D:$D,pop_in_poverty!$A:$A,'ODA per poor person'!$B153,pop_in_poverty!$B:$B,'ODA per poor person'!R$9)</f>
        <v>163.08222113498735</v>
      </c>
      <c r="S153" s="43">
        <f>('ODA total and ex non-transfer'!S153*1000000)/SUMIFS(pop_in_poverty!$D:$D,pop_in_poverty!$A:$A,'ODA per poor person'!$B153,pop_in_poverty!$B:$B,'ODA per poor person'!S$9)</f>
        <v>231.68989817440513</v>
      </c>
      <c r="T153" s="43">
        <f>('ODA total and ex non-transfer'!T153*1000000)/SUMIFS(pop_in_poverty!$D:$D,pop_in_poverty!$A:$A,'ODA per poor person'!$B153,pop_in_poverty!$B:$B,'ODA per poor person'!T$9)</f>
        <v>215.14126137758637</v>
      </c>
      <c r="U153" s="43">
        <f>('ODA total and ex non-transfer'!U153*1000000)/SUMIFS(pop_in_poverty!$D:$D,pop_in_poverty!$A:$A,'ODA per poor person'!$B153,pop_in_poverty!$B:$B,'ODA per poor person'!U$9)</f>
        <v>205.77772380649259</v>
      </c>
    </row>
    <row r="154" spans="1:22" hidden="1" x14ac:dyDescent="0.2">
      <c r="A154" s="21" t="s">
        <v>102</v>
      </c>
      <c r="B154" s="9" t="s">
        <v>862</v>
      </c>
      <c r="C154" s="9" t="s">
        <v>981</v>
      </c>
      <c r="D154" s="9"/>
      <c r="E154" s="2"/>
      <c r="F154" s="2"/>
      <c r="G154" s="43">
        <f>('ODA total and ex non-transfer'!G154*1000000)/SUMIFS(pop_in_poverty!$D:$D,pop_in_poverty!$A:$A,'ODA per poor person'!$B154,pop_in_poverty!$B:$B,'ODA per poor person'!G$9)</f>
        <v>37.370654438194954</v>
      </c>
      <c r="H154" s="43">
        <f>('ODA total and ex non-transfer'!H154*1000000)/SUMIFS(pop_in_poverty!$D:$D,pop_in_poverty!$A:$A,'ODA per poor person'!$B154,pop_in_poverty!$B:$B,'ODA per poor person'!H$9)</f>
        <v>59.077633374307204</v>
      </c>
      <c r="I154" s="43">
        <f>('ODA total and ex non-transfer'!I154*1000000)/SUMIFS(pop_in_poverty!$D:$D,pop_in_poverty!$A:$A,'ODA per poor person'!$B154,pop_in_poverty!$B:$B,'ODA per poor person'!I$9)</f>
        <v>126.47968204080262</v>
      </c>
      <c r="J154" s="43">
        <f>('ODA total and ex non-transfer'!J154*1000000)/SUMIFS(pop_in_poverty!$D:$D,pop_in_poverty!$A:$A,'ODA per poor person'!$B154,pop_in_poverty!$B:$B,'ODA per poor person'!J$9)</f>
        <v>254.57464880052476</v>
      </c>
      <c r="K154" s="43">
        <f>('ODA total and ex non-transfer'!K154*1000000)/SUMIFS(pop_in_poverty!$D:$D,pop_in_poverty!$A:$A,'ODA per poor person'!$B154,pop_in_poverty!$B:$B,'ODA per poor person'!K$9)</f>
        <v>298.60390679612698</v>
      </c>
      <c r="L154" s="43">
        <f>('ODA total and ex non-transfer'!L154*1000000)/SUMIFS(pop_in_poverty!$D:$D,pop_in_poverty!$A:$A,'ODA per poor person'!$B154,pop_in_poverty!$B:$B,'ODA per poor person'!L$9)</f>
        <v>332.38089238854121</v>
      </c>
      <c r="M154" s="43">
        <f>('ODA total and ex non-transfer'!M154*1000000)/SUMIFS(pop_in_poverty!$D:$D,pop_in_poverty!$A:$A,'ODA per poor person'!$B154,pop_in_poverty!$B:$B,'ODA per poor person'!M$9)</f>
        <v>449.73925665324509</v>
      </c>
      <c r="N154" s="43">
        <f>('ODA total and ex non-transfer'!N154*1000000)/SUMIFS(pop_in_poverty!$D:$D,pop_in_poverty!$A:$A,'ODA per poor person'!$B154,pop_in_poverty!$B:$B,'ODA per poor person'!N$9)</f>
        <v>463.48249179528341</v>
      </c>
      <c r="O154" s="43">
        <f>('ODA total and ex non-transfer'!O154*1000000)/SUMIFS(pop_in_poverty!$D:$D,pop_in_poverty!$A:$A,'ODA per poor person'!$B154,pop_in_poverty!$B:$B,'ODA per poor person'!O$9)</f>
        <v>395.46694210988397</v>
      </c>
      <c r="P154" s="43">
        <f>('ODA total and ex non-transfer'!P154*1000000)/SUMIFS(pop_in_poverty!$D:$D,pop_in_poverty!$A:$A,'ODA per poor person'!$B154,pop_in_poverty!$B:$B,'ODA per poor person'!P$9)</f>
        <v>394.36213579789109</v>
      </c>
      <c r="Q154" s="43">
        <f>('ODA total and ex non-transfer'!Q154*1000000)/SUMIFS(pop_in_poverty!$D:$D,pop_in_poverty!$A:$A,'ODA per poor person'!$B154,pop_in_poverty!$B:$B,'ODA per poor person'!Q$9)</f>
        <v>415.78517951373624</v>
      </c>
      <c r="R154" s="43">
        <f>('ODA total and ex non-transfer'!R154*1000000)/SUMIFS(pop_in_poverty!$D:$D,pop_in_poverty!$A:$A,'ODA per poor person'!$B154,pop_in_poverty!$B:$B,'ODA per poor person'!R$9)</f>
        <v>487.31558963728452</v>
      </c>
      <c r="S154" s="43">
        <f>('ODA total and ex non-transfer'!S154*1000000)/SUMIFS(pop_in_poverty!$D:$D,pop_in_poverty!$A:$A,'ODA per poor person'!$B154,pop_in_poverty!$B:$B,'ODA per poor person'!S$9)</f>
        <v>282.14780585023527</v>
      </c>
      <c r="T154" s="43">
        <f>('ODA total and ex non-transfer'!T154*1000000)/SUMIFS(pop_in_poverty!$D:$D,pop_in_poverty!$A:$A,'ODA per poor person'!$B154,pop_in_poverty!$B:$B,'ODA per poor person'!T$9)</f>
        <v>345.06221721072103</v>
      </c>
      <c r="U154" s="43">
        <f>('ODA total and ex non-transfer'!U154*1000000)/SUMIFS(pop_in_poverty!$D:$D,pop_in_poverty!$A:$A,'ODA per poor person'!$B154,pop_in_poverty!$B:$B,'ODA per poor person'!U$9)</f>
        <v>277.4225501210405</v>
      </c>
      <c r="V154" s="46">
        <f>(U154-T154)/T154</f>
        <v>-0.1960216555624073</v>
      </c>
    </row>
    <row r="155" spans="1:22" hidden="1" x14ac:dyDescent="0.2">
      <c r="A155" s="22" t="s">
        <v>102</v>
      </c>
      <c r="B155" s="9" t="s">
        <v>862</v>
      </c>
      <c r="C155" s="10" t="s">
        <v>982</v>
      </c>
      <c r="D155" s="10"/>
      <c r="E155" s="3"/>
      <c r="F155" s="3"/>
      <c r="G155" s="43">
        <f>('ODA total and ex non-transfer'!G155*1000000)/SUMIFS(pop_in_poverty!$D:$D,pop_in_poverty!$A:$A,'ODA per poor person'!$B155,pop_in_poverty!$B:$B,'ODA per poor person'!G$9)</f>
        <v>37.370654438194954</v>
      </c>
      <c r="H155" s="43">
        <f>('ODA total and ex non-transfer'!H155*1000000)/SUMIFS(pop_in_poverty!$D:$D,pop_in_poverty!$A:$A,'ODA per poor person'!$B155,pop_in_poverty!$B:$B,'ODA per poor person'!H$9)</f>
        <v>59.077633374307204</v>
      </c>
      <c r="I155" s="43">
        <f>('ODA total and ex non-transfer'!I155*1000000)/SUMIFS(pop_in_poverty!$D:$D,pop_in_poverty!$A:$A,'ODA per poor person'!$B155,pop_in_poverty!$B:$B,'ODA per poor person'!I$9)</f>
        <v>126.47968204080262</v>
      </c>
      <c r="J155" s="43">
        <f>('ODA total and ex non-transfer'!J155*1000000)/SUMIFS(pop_in_poverty!$D:$D,pop_in_poverty!$A:$A,'ODA per poor person'!$B155,pop_in_poverty!$B:$B,'ODA per poor person'!J$9)</f>
        <v>254.57464880052476</v>
      </c>
      <c r="K155" s="43">
        <f>('ODA total and ex non-transfer'!K155*1000000)/SUMIFS(pop_in_poverty!$D:$D,pop_in_poverty!$A:$A,'ODA per poor person'!$B155,pop_in_poverty!$B:$B,'ODA per poor person'!K$9)</f>
        <v>296.55940167689556</v>
      </c>
      <c r="L155" s="43">
        <f>('ODA total and ex non-transfer'!L155*1000000)/SUMIFS(pop_in_poverty!$D:$D,pop_in_poverty!$A:$A,'ODA per poor person'!$B155,pop_in_poverty!$B:$B,'ODA per poor person'!L$9)</f>
        <v>330.37255361708429</v>
      </c>
      <c r="M155" s="43">
        <f>('ODA total and ex non-transfer'!M155*1000000)/SUMIFS(pop_in_poverty!$D:$D,pop_in_poverty!$A:$A,'ODA per poor person'!$B155,pop_in_poverty!$B:$B,'ODA per poor person'!M$9)</f>
        <v>447.3754238128131</v>
      </c>
      <c r="N155" s="43">
        <f>('ODA total and ex non-transfer'!N155*1000000)/SUMIFS(pop_in_poverty!$D:$D,pop_in_poverty!$A:$A,'ODA per poor person'!$B155,pop_in_poverty!$B:$B,'ODA per poor person'!N$9)</f>
        <v>456.29950999380259</v>
      </c>
      <c r="O155" s="43">
        <f>('ODA total and ex non-transfer'!O155*1000000)/SUMIFS(pop_in_poverty!$D:$D,pop_in_poverty!$A:$A,'ODA per poor person'!$B155,pop_in_poverty!$B:$B,'ODA per poor person'!O$9)</f>
        <v>393.8122221510265</v>
      </c>
      <c r="P155" s="43">
        <f>('ODA total and ex non-transfer'!P155*1000000)/SUMIFS(pop_in_poverty!$D:$D,pop_in_poverty!$A:$A,'ODA per poor person'!$B155,pop_in_poverty!$B:$B,'ODA per poor person'!P$9)</f>
        <v>392.47926043086755</v>
      </c>
      <c r="Q155" s="43">
        <f>('ODA total and ex non-transfer'!Q155*1000000)/SUMIFS(pop_in_poverty!$D:$D,pop_in_poverty!$A:$A,'ODA per poor person'!$B155,pop_in_poverty!$B:$B,'ODA per poor person'!Q$9)</f>
        <v>409.81050482571339</v>
      </c>
      <c r="R155" s="43">
        <f>('ODA total and ex non-transfer'!R155*1000000)/SUMIFS(pop_in_poverty!$D:$D,pop_in_poverty!$A:$A,'ODA per poor person'!$B155,pop_in_poverty!$B:$B,'ODA per poor person'!R$9)</f>
        <v>482.99510415806134</v>
      </c>
      <c r="S155" s="43">
        <f>('ODA total and ex non-transfer'!S155*1000000)/SUMIFS(pop_in_poverty!$D:$D,pop_in_poverty!$A:$A,'ODA per poor person'!$B155,pop_in_poverty!$B:$B,'ODA per poor person'!S$9)</f>
        <v>278.7727626362165</v>
      </c>
      <c r="T155" s="43">
        <f>('ODA total and ex non-transfer'!T155*1000000)/SUMIFS(pop_in_poverty!$D:$D,pop_in_poverty!$A:$A,'ODA per poor person'!$B155,pop_in_poverty!$B:$B,'ODA per poor person'!T$9)</f>
        <v>340.84899278428014</v>
      </c>
      <c r="U155" s="43">
        <f>('ODA total and ex non-transfer'!U155*1000000)/SUMIFS(pop_in_poverty!$D:$D,pop_in_poverty!$A:$A,'ODA per poor person'!$B155,pop_in_poverty!$B:$B,'ODA per poor person'!U$9)</f>
        <v>275.10734729513047</v>
      </c>
    </row>
    <row r="156" spans="1:22" hidden="1" x14ac:dyDescent="0.2">
      <c r="A156" s="21" t="s">
        <v>103</v>
      </c>
      <c r="B156" s="9" t="s">
        <v>870</v>
      </c>
      <c r="C156" s="9" t="s">
        <v>981</v>
      </c>
      <c r="D156" s="9"/>
      <c r="E156" s="2"/>
      <c r="F156" s="2"/>
      <c r="G156" s="43">
        <f>('ODA total and ex non-transfer'!G156*1000000)/SUMIFS(pop_in_poverty!$D:$D,pop_in_poverty!$A:$A,'ODA per poor person'!$B156,pop_in_poverty!$B:$B,'ODA per poor person'!G$9)</f>
        <v>46.115027887777465</v>
      </c>
      <c r="H156" s="43">
        <f>('ODA total and ex non-transfer'!H156*1000000)/SUMIFS(pop_in_poverty!$D:$D,pop_in_poverty!$A:$A,'ODA per poor person'!$B156,pop_in_poverty!$B:$B,'ODA per poor person'!H$9)</f>
        <v>65.218477414313739</v>
      </c>
      <c r="I156" s="43">
        <f>('ODA total and ex non-transfer'!I156*1000000)/SUMIFS(pop_in_poverty!$D:$D,pop_in_poverty!$A:$A,'ODA per poor person'!$B156,pop_in_poverty!$B:$B,'ODA per poor person'!I$9)</f>
        <v>53.069710710184381</v>
      </c>
      <c r="J156" s="43">
        <f>('ODA total and ex non-transfer'!J156*1000000)/SUMIFS(pop_in_poverty!$D:$D,pop_in_poverty!$A:$A,'ODA per poor person'!$B156,pop_in_poverty!$B:$B,'ODA per poor person'!J$9)</f>
        <v>125.07733962858504</v>
      </c>
      <c r="K156" s="43">
        <f>('ODA total and ex non-transfer'!K156*1000000)/SUMIFS(pop_in_poverty!$D:$D,pop_in_poverty!$A:$A,'ODA per poor person'!$B156,pop_in_poverty!$B:$B,'ODA per poor person'!K$9)</f>
        <v>92.223435443382996</v>
      </c>
      <c r="L156" s="43">
        <f>('ODA total and ex non-transfer'!L156*1000000)/SUMIFS(pop_in_poverty!$D:$D,pop_in_poverty!$A:$A,'ODA per poor person'!$B156,pop_in_poverty!$B:$B,'ODA per poor person'!L$9)</f>
        <v>101.6579083124888</v>
      </c>
      <c r="M156" s="43">
        <f>('ODA total and ex non-transfer'!M156*1000000)/SUMIFS(pop_in_poverty!$D:$D,pop_in_poverty!$A:$A,'ODA per poor person'!$B156,pop_in_poverty!$B:$B,'ODA per poor person'!M$9)</f>
        <v>99.484056104662088</v>
      </c>
      <c r="N156" s="43">
        <f>('ODA total and ex non-transfer'!N156*1000000)/SUMIFS(pop_in_poverty!$D:$D,pop_in_poverty!$A:$A,'ODA per poor person'!$B156,pop_in_poverty!$B:$B,'ODA per poor person'!N$9)</f>
        <v>125.55368453941213</v>
      </c>
      <c r="O156" s="43">
        <f>('ODA total and ex non-transfer'!O156*1000000)/SUMIFS(pop_in_poverty!$D:$D,pop_in_poverty!$A:$A,'ODA per poor person'!$B156,pop_in_poverty!$B:$B,'ODA per poor person'!O$9)</f>
        <v>189.26286671923654</v>
      </c>
      <c r="P156" s="43">
        <f>('ODA total and ex non-transfer'!P156*1000000)/SUMIFS(pop_in_poverty!$D:$D,pop_in_poverty!$A:$A,'ODA per poor person'!$B156,pop_in_poverty!$B:$B,'ODA per poor person'!P$9)</f>
        <v>246.29764789574133</v>
      </c>
      <c r="Q156" s="43">
        <f>('ODA total and ex non-transfer'!Q156*1000000)/SUMIFS(pop_in_poverty!$D:$D,pop_in_poverty!$A:$A,'ODA per poor person'!$B156,pop_in_poverty!$B:$B,'ODA per poor person'!Q$9)</f>
        <v>191.15139404833232</v>
      </c>
      <c r="R156" s="43">
        <f>('ODA total and ex non-transfer'!R156*1000000)/SUMIFS(pop_in_poverty!$D:$D,pop_in_poverty!$A:$A,'ODA per poor person'!$B156,pop_in_poverty!$B:$B,'ODA per poor person'!R$9)</f>
        <v>241.54523621050541</v>
      </c>
      <c r="S156" s="43">
        <f>('ODA total and ex non-transfer'!S156*1000000)/SUMIFS(pop_in_poverty!$D:$D,pop_in_poverty!$A:$A,'ODA per poor person'!$B156,pop_in_poverty!$B:$B,'ODA per poor person'!S$9)</f>
        <v>186.90235604366103</v>
      </c>
      <c r="T156" s="43">
        <f>('ODA total and ex non-transfer'!T156*1000000)/SUMIFS(pop_in_poverty!$D:$D,pop_in_poverty!$A:$A,'ODA per poor person'!$B156,pop_in_poverty!$B:$B,'ODA per poor person'!T$9)</f>
        <v>217.54060706942772</v>
      </c>
      <c r="U156" s="43">
        <f>('ODA total and ex non-transfer'!U156*1000000)/SUMIFS(pop_in_poverty!$D:$D,pop_in_poverty!$A:$A,'ODA per poor person'!$B156,pop_in_poverty!$B:$B,'ODA per poor person'!U$9)</f>
        <v>327.28085988387568</v>
      </c>
    </row>
    <row r="157" spans="1:22" hidden="1" x14ac:dyDescent="0.2">
      <c r="A157" s="22" t="s">
        <v>103</v>
      </c>
      <c r="B157" s="9" t="s">
        <v>870</v>
      </c>
      <c r="C157" s="10" t="s">
        <v>982</v>
      </c>
      <c r="D157" s="10"/>
      <c r="E157" s="3"/>
      <c r="F157" s="3"/>
      <c r="G157" s="43">
        <f>('ODA total and ex non-transfer'!G157*1000000)/SUMIFS(pop_in_poverty!$D:$D,pop_in_poverty!$A:$A,'ODA per poor person'!$B157,pop_in_poverty!$B:$B,'ODA per poor person'!G$9)</f>
        <v>46.115027887777465</v>
      </c>
      <c r="H157" s="43">
        <f>('ODA total and ex non-transfer'!H157*1000000)/SUMIFS(pop_in_poverty!$D:$D,pop_in_poverty!$A:$A,'ODA per poor person'!$B157,pop_in_poverty!$B:$B,'ODA per poor person'!H$9)</f>
        <v>65.218477414313739</v>
      </c>
      <c r="I157" s="43">
        <f>('ODA total and ex non-transfer'!I157*1000000)/SUMIFS(pop_in_poverty!$D:$D,pop_in_poverty!$A:$A,'ODA per poor person'!$B157,pop_in_poverty!$B:$B,'ODA per poor person'!I$9)</f>
        <v>53.069710710184381</v>
      </c>
      <c r="J157" s="43">
        <f>('ODA total and ex non-transfer'!J157*1000000)/SUMIFS(pop_in_poverty!$D:$D,pop_in_poverty!$A:$A,'ODA per poor person'!$B157,pop_in_poverty!$B:$B,'ODA per poor person'!J$9)</f>
        <v>125.07733962858504</v>
      </c>
      <c r="K157" s="43">
        <f>('ODA total and ex non-transfer'!K157*1000000)/SUMIFS(pop_in_poverty!$D:$D,pop_in_poverty!$A:$A,'ODA per poor person'!$B157,pop_in_poverty!$B:$B,'ODA per poor person'!K$9)</f>
        <v>92.198640746646916</v>
      </c>
      <c r="L157" s="43">
        <f>('ODA total and ex non-transfer'!L157*1000000)/SUMIFS(pop_in_poverty!$D:$D,pop_in_poverty!$A:$A,'ODA per poor person'!$B157,pop_in_poverty!$B:$B,'ODA per poor person'!L$9)</f>
        <v>101.40368909467264</v>
      </c>
      <c r="M157" s="43">
        <f>('ODA total and ex non-transfer'!M157*1000000)/SUMIFS(pop_in_poverty!$D:$D,pop_in_poverty!$A:$A,'ODA per poor person'!$B157,pop_in_poverty!$B:$B,'ODA per poor person'!M$9)</f>
        <v>98.986582156402179</v>
      </c>
      <c r="N157" s="43">
        <f>('ODA total and ex non-transfer'!N157*1000000)/SUMIFS(pop_in_poverty!$D:$D,pop_in_poverty!$A:$A,'ODA per poor person'!$B157,pop_in_poverty!$B:$B,'ODA per poor person'!N$9)</f>
        <v>125.19170043881078</v>
      </c>
      <c r="O157" s="43">
        <f>('ODA total and ex non-transfer'!O157*1000000)/SUMIFS(pop_in_poverty!$D:$D,pop_in_poverty!$A:$A,'ODA per poor person'!$B157,pop_in_poverty!$B:$B,'ODA per poor person'!O$9)</f>
        <v>189.06910197427305</v>
      </c>
      <c r="P157" s="43">
        <f>('ODA total and ex non-transfer'!P157*1000000)/SUMIFS(pop_in_poverty!$D:$D,pop_in_poverty!$A:$A,'ODA per poor person'!$B157,pop_in_poverty!$B:$B,'ODA per poor person'!P$9)</f>
        <v>244.5522507369333</v>
      </c>
      <c r="Q157" s="43">
        <f>('ODA total and ex non-transfer'!Q157*1000000)/SUMIFS(pop_in_poverty!$D:$D,pop_in_poverty!$A:$A,'ODA per poor person'!$B157,pop_in_poverty!$B:$B,'ODA per poor person'!Q$9)</f>
        <v>189.89863191531856</v>
      </c>
      <c r="R157" s="43">
        <f>('ODA total and ex non-transfer'!R157*1000000)/SUMIFS(pop_in_poverty!$D:$D,pop_in_poverty!$A:$A,'ODA per poor person'!$B157,pop_in_poverty!$B:$B,'ODA per poor person'!R$9)</f>
        <v>238.59412589255527</v>
      </c>
      <c r="S157" s="43">
        <f>('ODA total and ex non-transfer'!S157*1000000)/SUMIFS(pop_in_poverty!$D:$D,pop_in_poverty!$A:$A,'ODA per poor person'!$B157,pop_in_poverty!$B:$B,'ODA per poor person'!S$9)</f>
        <v>185.58026335607258</v>
      </c>
      <c r="T157" s="43">
        <f>('ODA total and ex non-transfer'!T157*1000000)/SUMIFS(pop_in_poverty!$D:$D,pop_in_poverty!$A:$A,'ODA per poor person'!$B157,pop_in_poverty!$B:$B,'ODA per poor person'!T$9)</f>
        <v>215.30320395230368</v>
      </c>
      <c r="U157" s="43">
        <f>('ODA total and ex non-transfer'!U157*1000000)/SUMIFS(pop_in_poverty!$D:$D,pop_in_poverty!$A:$A,'ODA per poor person'!$B157,pop_in_poverty!$B:$B,'ODA per poor person'!U$9)</f>
        <v>325.95916998762306</v>
      </c>
    </row>
    <row r="158" spans="1:22" hidden="1" x14ac:dyDescent="0.2">
      <c r="A158" s="21" t="s">
        <v>104</v>
      </c>
      <c r="B158" s="9" t="s">
        <v>892</v>
      </c>
      <c r="C158" s="9" t="s">
        <v>981</v>
      </c>
      <c r="D158" s="9"/>
      <c r="E158" s="2"/>
      <c r="F158" s="2"/>
      <c r="G158" s="43">
        <f>('ODA total and ex non-transfer'!G158*1000000)/SUMIFS(pop_in_poverty!$D:$D,pop_in_poverty!$A:$A,'ODA per poor person'!$B158,pop_in_poverty!$B:$B,'ODA per poor person'!G$9)</f>
        <v>55.633508455345343</v>
      </c>
      <c r="H158" s="43">
        <f>('ODA total and ex non-transfer'!H158*1000000)/SUMIFS(pop_in_poverty!$D:$D,pop_in_poverty!$A:$A,'ODA per poor person'!$B158,pop_in_poverty!$B:$B,'ODA per poor person'!H$9)</f>
        <v>63.466422272684277</v>
      </c>
      <c r="I158" s="43">
        <f>('ODA total and ex non-transfer'!I158*1000000)/SUMIFS(pop_in_poverty!$D:$D,pop_in_poverty!$A:$A,'ODA per poor person'!$B158,pop_in_poverty!$B:$B,'ODA per poor person'!I$9)</f>
        <v>70.477181565136092</v>
      </c>
      <c r="J158" s="43">
        <f>('ODA total and ex non-transfer'!J158*1000000)/SUMIFS(pop_in_poverty!$D:$D,pop_in_poverty!$A:$A,'ODA per poor person'!$B158,pop_in_poverty!$B:$B,'ODA per poor person'!J$9)</f>
        <v>62.04228415504371</v>
      </c>
      <c r="K158" s="43">
        <f>('ODA total and ex non-transfer'!K158*1000000)/SUMIFS(pop_in_poverty!$D:$D,pop_in_poverty!$A:$A,'ODA per poor person'!$B158,pop_in_poverty!$B:$B,'ODA per poor person'!K$9)</f>
        <v>247.73096030267612</v>
      </c>
      <c r="L158" s="43">
        <f>('ODA total and ex non-transfer'!L158*1000000)/SUMIFS(pop_in_poverty!$D:$D,pop_in_poverty!$A:$A,'ODA per poor person'!$B158,pop_in_poverty!$B:$B,'ODA per poor person'!L$9)</f>
        <v>104.22500953000836</v>
      </c>
      <c r="M158" s="43">
        <f>('ODA total and ex non-transfer'!M158*1000000)/SUMIFS(pop_in_poverty!$D:$D,pop_in_poverty!$A:$A,'ODA per poor person'!$B158,pop_in_poverty!$B:$B,'ODA per poor person'!M$9)</f>
        <v>82.634175410933082</v>
      </c>
      <c r="N158" s="43">
        <f>('ODA total and ex non-transfer'!N158*1000000)/SUMIFS(pop_in_poverty!$D:$D,pop_in_poverty!$A:$A,'ODA per poor person'!$B158,pop_in_poverty!$B:$B,'ODA per poor person'!N$9)</f>
        <v>116.2740274763421</v>
      </c>
      <c r="O158" s="43">
        <f>('ODA total and ex non-transfer'!O158*1000000)/SUMIFS(pop_in_poverty!$D:$D,pop_in_poverty!$A:$A,'ODA per poor person'!$B158,pop_in_poverty!$B:$B,'ODA per poor person'!O$9)</f>
        <v>110.76401737142807</v>
      </c>
      <c r="P158" s="43">
        <f>('ODA total and ex non-transfer'!P158*1000000)/SUMIFS(pop_in_poverty!$D:$D,pop_in_poverty!$A:$A,'ODA per poor person'!$B158,pop_in_poverty!$B:$B,'ODA per poor person'!P$9)</f>
        <v>92.836630292935098</v>
      </c>
      <c r="Q158" s="43">
        <f>('ODA total and ex non-transfer'!Q158*1000000)/SUMIFS(pop_in_poverty!$D:$D,pop_in_poverty!$A:$A,'ODA per poor person'!$B158,pop_in_poverty!$B:$B,'ODA per poor person'!Q$9)</f>
        <v>108.61764448222539</v>
      </c>
      <c r="R158" s="43">
        <f>('ODA total and ex non-transfer'!R158*1000000)/SUMIFS(pop_in_poverty!$D:$D,pop_in_poverty!$A:$A,'ODA per poor person'!$B158,pop_in_poverty!$B:$B,'ODA per poor person'!R$9)</f>
        <v>143.10513115867565</v>
      </c>
      <c r="S158" s="43">
        <f>('ODA total and ex non-transfer'!S158*1000000)/SUMIFS(pop_in_poverty!$D:$D,pop_in_poverty!$A:$A,'ODA per poor person'!$B158,pop_in_poverty!$B:$B,'ODA per poor person'!S$9)</f>
        <v>105.91404146124178</v>
      </c>
      <c r="T158" s="43">
        <f>('ODA total and ex non-transfer'!T158*1000000)/SUMIFS(pop_in_poverty!$D:$D,pop_in_poverty!$A:$A,'ODA per poor person'!$B158,pop_in_poverty!$B:$B,'ODA per poor person'!T$9)</f>
        <v>115.42459802118202</v>
      </c>
      <c r="U158" s="43">
        <f>('ODA total and ex non-transfer'!U158*1000000)/SUMIFS(pop_in_poverty!$D:$D,pop_in_poverty!$A:$A,'ODA per poor person'!$B158,pop_in_poverty!$B:$B,'ODA per poor person'!U$9)</f>
        <v>105.34139662106604</v>
      </c>
    </row>
    <row r="159" spans="1:22" hidden="1" x14ac:dyDescent="0.2">
      <c r="A159" s="22" t="s">
        <v>104</v>
      </c>
      <c r="B159" s="9" t="s">
        <v>892</v>
      </c>
      <c r="C159" s="10" t="s">
        <v>982</v>
      </c>
      <c r="D159" s="10"/>
      <c r="E159" s="3"/>
      <c r="F159" s="3"/>
      <c r="G159" s="43">
        <f>('ODA total and ex non-transfer'!G159*1000000)/SUMIFS(pop_in_poverty!$D:$D,pop_in_poverty!$A:$A,'ODA per poor person'!$B159,pop_in_poverty!$B:$B,'ODA per poor person'!G$9)</f>
        <v>52.258064039921969</v>
      </c>
      <c r="H159" s="43">
        <f>('ODA total and ex non-transfer'!H159*1000000)/SUMIFS(pop_in_poverty!$D:$D,pop_in_poverty!$A:$A,'ODA per poor person'!$B159,pop_in_poverty!$B:$B,'ODA per poor person'!H$9)</f>
        <v>60.384848368081045</v>
      </c>
      <c r="I159" s="43">
        <f>('ODA total and ex non-transfer'!I159*1000000)/SUMIFS(pop_in_poverty!$D:$D,pop_in_poverty!$A:$A,'ODA per poor person'!$B159,pop_in_poverty!$B:$B,'ODA per poor person'!I$9)</f>
        <v>67.467385429268873</v>
      </c>
      <c r="J159" s="43">
        <f>('ODA total and ex non-transfer'!J159*1000000)/SUMIFS(pop_in_poverty!$D:$D,pop_in_poverty!$A:$A,'ODA per poor person'!$B159,pop_in_poverty!$B:$B,'ODA per poor person'!J$9)</f>
        <v>59.201938459475535</v>
      </c>
      <c r="K159" s="43">
        <f>('ODA total and ex non-transfer'!K159*1000000)/SUMIFS(pop_in_poverty!$D:$D,pop_in_poverty!$A:$A,'ODA per poor person'!$B159,pop_in_poverty!$B:$B,'ODA per poor person'!K$9)</f>
        <v>175.06124022096699</v>
      </c>
      <c r="L159" s="43">
        <f>('ODA total and ex non-transfer'!L159*1000000)/SUMIFS(pop_in_poverty!$D:$D,pop_in_poverty!$A:$A,'ODA per poor person'!$B159,pop_in_poverty!$B:$B,'ODA per poor person'!L$9)</f>
        <v>77.141006591148312</v>
      </c>
      <c r="M159" s="43">
        <f>('ODA total and ex non-transfer'!M159*1000000)/SUMIFS(pop_in_poverty!$D:$D,pop_in_poverty!$A:$A,'ODA per poor person'!$B159,pop_in_poverty!$B:$B,'ODA per poor person'!M$9)</f>
        <v>82.176475573107311</v>
      </c>
      <c r="N159" s="43">
        <f>('ODA total and ex non-transfer'!N159*1000000)/SUMIFS(pop_in_poverty!$D:$D,pop_in_poverty!$A:$A,'ODA per poor person'!$B159,pop_in_poverty!$B:$B,'ODA per poor person'!N$9)</f>
        <v>114.27400003704984</v>
      </c>
      <c r="O159" s="43">
        <f>('ODA total and ex non-transfer'!O159*1000000)/SUMIFS(pop_in_poverty!$D:$D,pop_in_poverty!$A:$A,'ODA per poor person'!$B159,pop_in_poverty!$B:$B,'ODA per poor person'!O$9)</f>
        <v>110.28982168086623</v>
      </c>
      <c r="P159" s="43">
        <f>('ODA total and ex non-transfer'!P159*1000000)/SUMIFS(pop_in_poverty!$D:$D,pop_in_poverty!$A:$A,'ODA per poor person'!$B159,pop_in_poverty!$B:$B,'ODA per poor person'!P$9)</f>
        <v>91.780649759623202</v>
      </c>
      <c r="Q159" s="43">
        <f>('ODA total and ex non-transfer'!Q159*1000000)/SUMIFS(pop_in_poverty!$D:$D,pop_in_poverty!$A:$A,'ODA per poor person'!$B159,pop_in_poverty!$B:$B,'ODA per poor person'!Q$9)</f>
        <v>107.96695270443107</v>
      </c>
      <c r="R159" s="43">
        <f>('ODA total and ex non-transfer'!R159*1000000)/SUMIFS(pop_in_poverty!$D:$D,pop_in_poverty!$A:$A,'ODA per poor person'!$B159,pop_in_poverty!$B:$B,'ODA per poor person'!R$9)</f>
        <v>133.77921109048486</v>
      </c>
      <c r="S159" s="43">
        <f>('ODA total and ex non-transfer'!S159*1000000)/SUMIFS(pop_in_poverty!$D:$D,pop_in_poverty!$A:$A,'ODA per poor person'!$B159,pop_in_poverty!$B:$B,'ODA per poor person'!S$9)</f>
        <v>105.40054057630044</v>
      </c>
      <c r="T159" s="43">
        <f>('ODA total and ex non-transfer'!T159*1000000)/SUMIFS(pop_in_poverty!$D:$D,pop_in_poverty!$A:$A,'ODA per poor person'!$B159,pop_in_poverty!$B:$B,'ODA per poor person'!T$9)</f>
        <v>114.71470309593673</v>
      </c>
      <c r="U159" s="43">
        <f>('ODA total and ex non-transfer'!U159*1000000)/SUMIFS(pop_in_poverty!$D:$D,pop_in_poverty!$A:$A,'ODA per poor person'!$B159,pop_in_poverty!$B:$B,'ODA per poor person'!U$9)</f>
        <v>104.79430425158199</v>
      </c>
    </row>
    <row r="160" spans="1:22" hidden="1" x14ac:dyDescent="0.2">
      <c r="A160" s="21" t="s">
        <v>105</v>
      </c>
      <c r="B160" s="9" t="s">
        <v>901</v>
      </c>
      <c r="C160" s="9" t="s">
        <v>981</v>
      </c>
      <c r="D160" s="9"/>
      <c r="E160" s="2"/>
      <c r="F160" s="2"/>
      <c r="G160" s="43">
        <f>('ODA total and ex non-transfer'!G160*1000000)/SUMIFS(pop_in_poverty!$D:$D,pop_in_poverty!$A:$A,'ODA per poor person'!$B160,pop_in_poverty!$B:$B,'ODA per poor person'!G$9)</f>
        <v>25.532369416060597</v>
      </c>
      <c r="H160" s="43">
        <f>('ODA total and ex non-transfer'!H160*1000000)/SUMIFS(pop_in_poverty!$D:$D,pop_in_poverty!$A:$A,'ODA per poor person'!$B160,pop_in_poverty!$B:$B,'ODA per poor person'!H$9)</f>
        <v>23.324810182497291</v>
      </c>
      <c r="I160" s="43">
        <f>('ODA total and ex non-transfer'!I160*1000000)/SUMIFS(pop_in_poverty!$D:$D,pop_in_poverty!$A:$A,'ODA per poor person'!$B160,pop_in_poverty!$B:$B,'ODA per poor person'!I$9)</f>
        <v>23.239927738018892</v>
      </c>
      <c r="J160" s="43">
        <f>('ODA total and ex non-transfer'!J160*1000000)/SUMIFS(pop_in_poverty!$D:$D,pop_in_poverty!$A:$A,'ODA per poor person'!$B160,pop_in_poverty!$B:$B,'ODA per poor person'!J$9)</f>
        <v>26.589747766062853</v>
      </c>
      <c r="K160" s="43">
        <f>('ODA total and ex non-transfer'!K160*1000000)/SUMIFS(pop_in_poverty!$D:$D,pop_in_poverty!$A:$A,'ODA per poor person'!$B160,pop_in_poverty!$B:$B,'ODA per poor person'!K$9)</f>
        <v>25.875638994526675</v>
      </c>
      <c r="L160" s="43">
        <f>('ODA total and ex non-transfer'!L160*1000000)/SUMIFS(pop_in_poverty!$D:$D,pop_in_poverty!$A:$A,'ODA per poor person'!$B160,pop_in_poverty!$B:$B,'ODA per poor person'!L$9)</f>
        <v>36.615338531763349</v>
      </c>
      <c r="M160" s="43">
        <f>('ODA total and ex non-transfer'!M160*1000000)/SUMIFS(pop_in_poverty!$D:$D,pop_in_poverty!$A:$A,'ODA per poor person'!$B160,pop_in_poverty!$B:$B,'ODA per poor person'!M$9)</f>
        <v>116.09319137389703</v>
      </c>
      <c r="N160" s="43">
        <f>('ODA total and ex non-transfer'!N160*1000000)/SUMIFS(pop_in_poverty!$D:$D,pop_in_poverty!$A:$A,'ODA per poor person'!$B160,pop_in_poverty!$B:$B,'ODA per poor person'!N$9)</f>
        <v>143.39428503201628</v>
      </c>
      <c r="O160" s="43">
        <f>('ODA total and ex non-transfer'!O160*1000000)/SUMIFS(pop_in_poverty!$D:$D,pop_in_poverty!$A:$A,'ODA per poor person'!$B160,pop_in_poverty!$B:$B,'ODA per poor person'!O$9)</f>
        <v>133.62437692395252</v>
      </c>
      <c r="P160" s="43">
        <f>('ODA total and ex non-transfer'!P160*1000000)/SUMIFS(pop_in_poverty!$D:$D,pop_in_poverty!$A:$A,'ODA per poor person'!$B160,pop_in_poverty!$B:$B,'ODA per poor person'!P$9)</f>
        <v>160.00865560502979</v>
      </c>
      <c r="Q160" s="43">
        <f>('ODA total and ex non-transfer'!Q160*1000000)/SUMIFS(pop_in_poverty!$D:$D,pop_in_poverty!$A:$A,'ODA per poor person'!$B160,pop_in_poverty!$B:$B,'ODA per poor person'!Q$9)</f>
        <v>60.805728388296835</v>
      </c>
      <c r="R160" s="43">
        <f>('ODA total and ex non-transfer'!R160*1000000)/SUMIFS(pop_in_poverty!$D:$D,pop_in_poverty!$A:$A,'ODA per poor person'!$B160,pop_in_poverty!$B:$B,'ODA per poor person'!R$9)</f>
        <v>55.99861593176395</v>
      </c>
      <c r="S160" s="43">
        <f>('ODA total and ex non-transfer'!S160*1000000)/SUMIFS(pop_in_poverty!$D:$D,pop_in_poverty!$A:$A,'ODA per poor person'!$B160,pop_in_poverty!$B:$B,'ODA per poor person'!S$9)</f>
        <v>57.767774923138177</v>
      </c>
      <c r="T160" s="43">
        <f>('ODA total and ex non-transfer'!T160*1000000)/SUMIFS(pop_in_poverty!$D:$D,pop_in_poverty!$A:$A,'ODA per poor person'!$B160,pop_in_poverty!$B:$B,'ODA per poor person'!T$9)</f>
        <v>62.247868603523671</v>
      </c>
      <c r="U160" s="43">
        <f>('ODA total and ex non-transfer'!U160*1000000)/SUMIFS(pop_in_poverty!$D:$D,pop_in_poverty!$A:$A,'ODA per poor person'!$B160,pop_in_poverty!$B:$B,'ODA per poor person'!U$9)</f>
        <v>53.639388886420484</v>
      </c>
    </row>
    <row r="161" spans="1:22" hidden="1" x14ac:dyDescent="0.2">
      <c r="A161" s="22" t="s">
        <v>105</v>
      </c>
      <c r="B161" s="9" t="s">
        <v>901</v>
      </c>
      <c r="C161" s="10" t="s">
        <v>982</v>
      </c>
      <c r="D161" s="10"/>
      <c r="E161" s="3"/>
      <c r="F161" s="3"/>
      <c r="G161" s="43">
        <f>('ODA total and ex non-transfer'!G161*1000000)/SUMIFS(pop_in_poverty!$D:$D,pop_in_poverty!$A:$A,'ODA per poor person'!$B161,pop_in_poverty!$B:$B,'ODA per poor person'!G$9)</f>
        <v>25.532369416060597</v>
      </c>
      <c r="H161" s="43">
        <f>('ODA total and ex non-transfer'!H161*1000000)/SUMIFS(pop_in_poverty!$D:$D,pop_in_poverty!$A:$A,'ODA per poor person'!$B161,pop_in_poverty!$B:$B,'ODA per poor person'!H$9)</f>
        <v>23.324810182497291</v>
      </c>
      <c r="I161" s="43">
        <f>('ODA total and ex non-transfer'!I161*1000000)/SUMIFS(pop_in_poverty!$D:$D,pop_in_poverty!$A:$A,'ODA per poor person'!$B161,pop_in_poverty!$B:$B,'ODA per poor person'!I$9)</f>
        <v>23.239927738018892</v>
      </c>
      <c r="J161" s="43">
        <f>('ODA total and ex non-transfer'!J161*1000000)/SUMIFS(pop_in_poverty!$D:$D,pop_in_poverty!$A:$A,'ODA per poor person'!$B161,pop_in_poverty!$B:$B,'ODA per poor person'!J$9)</f>
        <v>26.589747766062853</v>
      </c>
      <c r="K161" s="43">
        <f>('ODA total and ex non-transfer'!K161*1000000)/SUMIFS(pop_in_poverty!$D:$D,pop_in_poverty!$A:$A,'ODA per poor person'!$B161,pop_in_poverty!$B:$B,'ODA per poor person'!K$9)</f>
        <v>19.011378812388958</v>
      </c>
      <c r="L161" s="43">
        <f>('ODA total and ex non-transfer'!L161*1000000)/SUMIFS(pop_in_poverty!$D:$D,pop_in_poverty!$A:$A,'ODA per poor person'!$B161,pop_in_poverty!$B:$B,'ODA per poor person'!L$9)</f>
        <v>28.307312014845255</v>
      </c>
      <c r="M161" s="43">
        <f>('ODA total and ex non-transfer'!M161*1000000)/SUMIFS(pop_in_poverty!$D:$D,pop_in_poverty!$A:$A,'ODA per poor person'!$B161,pop_in_poverty!$B:$B,'ODA per poor person'!M$9)</f>
        <v>84.763207013429167</v>
      </c>
      <c r="N161" s="43">
        <f>('ODA total and ex non-transfer'!N161*1000000)/SUMIFS(pop_in_poverty!$D:$D,pop_in_poverty!$A:$A,'ODA per poor person'!$B161,pop_in_poverty!$B:$B,'ODA per poor person'!N$9)</f>
        <v>60.772133434337775</v>
      </c>
      <c r="O161" s="43">
        <f>('ODA total and ex non-transfer'!O161*1000000)/SUMIFS(pop_in_poverty!$D:$D,pop_in_poverty!$A:$A,'ODA per poor person'!$B161,pop_in_poverty!$B:$B,'ODA per poor person'!O$9)</f>
        <v>56.889527096659151</v>
      </c>
      <c r="P161" s="43">
        <f>('ODA total and ex non-transfer'!P161*1000000)/SUMIFS(pop_in_poverty!$D:$D,pop_in_poverty!$A:$A,'ODA per poor person'!$B161,pop_in_poverty!$B:$B,'ODA per poor person'!P$9)</f>
        <v>63.303250530263028</v>
      </c>
      <c r="Q161" s="43">
        <f>('ODA total and ex non-transfer'!Q161*1000000)/SUMIFS(pop_in_poverty!$D:$D,pop_in_poverty!$A:$A,'ODA per poor person'!$B161,pop_in_poverty!$B:$B,'ODA per poor person'!Q$9)</f>
        <v>44.998197842805006</v>
      </c>
      <c r="R161" s="43">
        <f>('ODA total and ex non-transfer'!R161*1000000)/SUMIFS(pop_in_poverty!$D:$D,pop_in_poverty!$A:$A,'ODA per poor person'!$B161,pop_in_poverty!$B:$B,'ODA per poor person'!R$9)</f>
        <v>52.636844648944674</v>
      </c>
      <c r="S161" s="43">
        <f>('ODA total and ex non-transfer'!S161*1000000)/SUMIFS(pop_in_poverty!$D:$D,pop_in_poverty!$A:$A,'ODA per poor person'!$B161,pop_in_poverty!$B:$B,'ODA per poor person'!S$9)</f>
        <v>54.357167305257967</v>
      </c>
      <c r="T161" s="43">
        <f>('ODA total and ex non-transfer'!T161*1000000)/SUMIFS(pop_in_poverty!$D:$D,pop_in_poverty!$A:$A,'ODA per poor person'!$B161,pop_in_poverty!$B:$B,'ODA per poor person'!T$9)</f>
        <v>59.062999307829749</v>
      </c>
      <c r="U161" s="43">
        <f>('ODA total and ex non-transfer'!U161*1000000)/SUMIFS(pop_in_poverty!$D:$D,pop_in_poverty!$A:$A,'ODA per poor person'!$B161,pop_in_poverty!$B:$B,'ODA per poor person'!U$9)</f>
        <v>50.385372534824128</v>
      </c>
    </row>
    <row r="162" spans="1:22" hidden="1" x14ac:dyDescent="0.2">
      <c r="A162" s="21" t="s">
        <v>106</v>
      </c>
      <c r="B162" s="9" t="s">
        <v>921</v>
      </c>
      <c r="C162" s="9" t="s">
        <v>981</v>
      </c>
      <c r="D162" s="9"/>
      <c r="E162" s="2"/>
      <c r="F162" s="2"/>
      <c r="G162" s="43">
        <f>('ODA total and ex non-transfer'!G162*1000000)/SUMIFS(pop_in_poverty!$D:$D,pop_in_poverty!$A:$A,'ODA per poor person'!$B162,pop_in_poverty!$B:$B,'ODA per poor person'!G$9)</f>
        <v>57.225496850246365</v>
      </c>
      <c r="H162" s="43">
        <f>('ODA total and ex non-transfer'!H162*1000000)/SUMIFS(pop_in_poverty!$D:$D,pop_in_poverty!$A:$A,'ODA per poor person'!$B162,pop_in_poverty!$B:$B,'ODA per poor person'!H$9)</f>
        <v>69.67692170892866</v>
      </c>
      <c r="I162" s="43">
        <f>('ODA total and ex non-transfer'!I162*1000000)/SUMIFS(pop_in_poverty!$D:$D,pop_in_poverty!$A:$A,'ODA per poor person'!$B162,pop_in_poverty!$B:$B,'ODA per poor person'!I$9)</f>
        <v>82.339352224507905</v>
      </c>
      <c r="J162" s="43">
        <f>('ODA total and ex non-transfer'!J162*1000000)/SUMIFS(pop_in_poverty!$D:$D,pop_in_poverty!$A:$A,'ODA per poor person'!$B162,pop_in_poverty!$B:$B,'ODA per poor person'!J$9)</f>
        <v>81.568192505427206</v>
      </c>
      <c r="K162" s="43">
        <f>('ODA total and ex non-transfer'!K162*1000000)/SUMIFS(pop_in_poverty!$D:$D,pop_in_poverty!$A:$A,'ODA per poor person'!$B162,pop_in_poverty!$B:$B,'ODA per poor person'!K$9)</f>
        <v>338.24538278641012</v>
      </c>
      <c r="L162" s="43">
        <f>('ODA total and ex non-transfer'!L162*1000000)/SUMIFS(pop_in_poverty!$D:$D,pop_in_poverty!$A:$A,'ODA per poor person'!$B162,pop_in_poverty!$B:$B,'ODA per poor person'!L$9)</f>
        <v>102.65463297873332</v>
      </c>
      <c r="M162" s="43">
        <f>('ODA total and ex non-transfer'!M162*1000000)/SUMIFS(pop_in_poverty!$D:$D,pop_in_poverty!$A:$A,'ODA per poor person'!$B162,pop_in_poverty!$B:$B,'ODA per poor person'!M$9)</f>
        <v>102.21921718359734</v>
      </c>
      <c r="N162" s="43">
        <f>('ODA total and ex non-transfer'!N162*1000000)/SUMIFS(pop_in_poverty!$D:$D,pop_in_poverty!$A:$A,'ODA per poor person'!$B162,pop_in_poverty!$B:$B,'ODA per poor person'!N$9)</f>
        <v>116.56373755516545</v>
      </c>
      <c r="O162" s="43">
        <f>('ODA total and ex non-transfer'!O162*1000000)/SUMIFS(pop_in_poverty!$D:$D,pop_in_poverty!$A:$A,'ODA per poor person'!$B162,pop_in_poverty!$B:$B,'ODA per poor person'!O$9)</f>
        <v>111.84768179466651</v>
      </c>
      <c r="P162" s="43">
        <f>('ODA total and ex non-transfer'!P162*1000000)/SUMIFS(pop_in_poverty!$D:$D,pop_in_poverty!$A:$A,'ODA per poor person'!$B162,pop_in_poverty!$B:$B,'ODA per poor person'!P$9)</f>
        <v>108.63512178376124</v>
      </c>
      <c r="Q162" s="43">
        <f>('ODA total and ex non-transfer'!Q162*1000000)/SUMIFS(pop_in_poverty!$D:$D,pop_in_poverty!$A:$A,'ODA per poor person'!$B162,pop_in_poverty!$B:$B,'ODA per poor person'!Q$9)</f>
        <v>116.27030687590306</v>
      </c>
      <c r="R162" s="43">
        <f>('ODA total and ex non-transfer'!R162*1000000)/SUMIFS(pop_in_poverty!$D:$D,pop_in_poverty!$A:$A,'ODA per poor person'!$B162,pop_in_poverty!$B:$B,'ODA per poor person'!R$9)</f>
        <v>124.60482378519826</v>
      </c>
      <c r="S162" s="43">
        <f>('ODA total and ex non-transfer'!S162*1000000)/SUMIFS(pop_in_poverty!$D:$D,pop_in_poverty!$A:$A,'ODA per poor person'!$B162,pop_in_poverty!$B:$B,'ODA per poor person'!S$9)</f>
        <v>117.58126378567259</v>
      </c>
      <c r="T162" s="43">
        <f>('ODA total and ex non-transfer'!T162*1000000)/SUMIFS(pop_in_poverty!$D:$D,pop_in_poverty!$A:$A,'ODA per poor person'!$B162,pop_in_poverty!$B:$B,'ODA per poor person'!T$9)</f>
        <v>125.2258318296727</v>
      </c>
      <c r="U162" s="43">
        <f>('ODA total and ex non-transfer'!U162*1000000)/SUMIFS(pop_in_poverty!$D:$D,pop_in_poverty!$A:$A,'ODA per poor person'!$B162,pop_in_poverty!$B:$B,'ODA per poor person'!U$9)</f>
        <v>134.75221064227068</v>
      </c>
      <c r="V162" s="45"/>
    </row>
    <row r="163" spans="1:22" hidden="1" x14ac:dyDescent="0.2">
      <c r="A163" s="22" t="s">
        <v>106</v>
      </c>
      <c r="B163" s="9" t="s">
        <v>921</v>
      </c>
      <c r="C163" s="10" t="s">
        <v>982</v>
      </c>
      <c r="D163" s="10"/>
      <c r="E163" s="3"/>
      <c r="F163" s="3"/>
      <c r="G163" s="43">
        <f>('ODA total and ex non-transfer'!G163*1000000)/SUMIFS(pop_in_poverty!$D:$D,pop_in_poverty!$A:$A,'ODA per poor person'!$B163,pop_in_poverty!$B:$B,'ODA per poor person'!G$9)</f>
        <v>53.82435862860607</v>
      </c>
      <c r="H163" s="43">
        <f>('ODA total and ex non-transfer'!H163*1000000)/SUMIFS(pop_in_poverty!$D:$D,pop_in_poverty!$A:$A,'ODA per poor person'!$B163,pop_in_poverty!$B:$B,'ODA per poor person'!H$9)</f>
        <v>66.140308757322416</v>
      </c>
      <c r="I163" s="43">
        <f>('ODA total and ex non-transfer'!I163*1000000)/SUMIFS(pop_in_poverty!$D:$D,pop_in_poverty!$A:$A,'ODA per poor person'!$B163,pop_in_poverty!$B:$B,'ODA per poor person'!I$9)</f>
        <v>78.414133434567049</v>
      </c>
      <c r="J163" s="43">
        <f>('ODA total and ex non-transfer'!J163*1000000)/SUMIFS(pop_in_poverty!$D:$D,pop_in_poverty!$A:$A,'ODA per poor person'!$B163,pop_in_poverty!$B:$B,'ODA per poor person'!J$9)</f>
        <v>78.069108173995147</v>
      </c>
      <c r="K163" s="43">
        <f>('ODA total and ex non-transfer'!K163*1000000)/SUMIFS(pop_in_poverty!$D:$D,pop_in_poverty!$A:$A,'ODA per poor person'!$B163,pop_in_poverty!$B:$B,'ODA per poor person'!K$9)</f>
        <v>205.2191742013826</v>
      </c>
      <c r="L163" s="43">
        <f>('ODA total and ex non-transfer'!L163*1000000)/SUMIFS(pop_in_poverty!$D:$D,pop_in_poverty!$A:$A,'ODA per poor person'!$B163,pop_in_poverty!$B:$B,'ODA per poor person'!L$9)</f>
        <v>101.99087702549438</v>
      </c>
      <c r="M163" s="43">
        <f>('ODA total and ex non-transfer'!M163*1000000)/SUMIFS(pop_in_poverty!$D:$D,pop_in_poverty!$A:$A,'ODA per poor person'!$B163,pop_in_poverty!$B:$B,'ODA per poor person'!M$9)</f>
        <v>100.47404779716585</v>
      </c>
      <c r="N163" s="43">
        <f>('ODA total and ex non-transfer'!N163*1000000)/SUMIFS(pop_in_poverty!$D:$D,pop_in_poverty!$A:$A,'ODA per poor person'!$B163,pop_in_poverty!$B:$B,'ODA per poor person'!N$9)</f>
        <v>115.68753340861855</v>
      </c>
      <c r="O163" s="43">
        <f>('ODA total and ex non-transfer'!O163*1000000)/SUMIFS(pop_in_poverty!$D:$D,pop_in_poverty!$A:$A,'ODA per poor person'!$B163,pop_in_poverty!$B:$B,'ODA per poor person'!O$9)</f>
        <v>111.29320130658331</v>
      </c>
      <c r="P163" s="43">
        <f>('ODA total and ex non-transfer'!P163*1000000)/SUMIFS(pop_in_poverty!$D:$D,pop_in_poverty!$A:$A,'ODA per poor person'!$B163,pop_in_poverty!$B:$B,'ODA per poor person'!P$9)</f>
        <v>107.93699712718548</v>
      </c>
      <c r="Q163" s="43">
        <f>('ODA total and ex non-transfer'!Q163*1000000)/SUMIFS(pop_in_poverty!$D:$D,pop_in_poverty!$A:$A,'ODA per poor person'!$B163,pop_in_poverty!$B:$B,'ODA per poor person'!Q$9)</f>
        <v>115.65184213123814</v>
      </c>
      <c r="R163" s="43">
        <f>('ODA total and ex non-transfer'!R163*1000000)/SUMIFS(pop_in_poverty!$D:$D,pop_in_poverty!$A:$A,'ODA per poor person'!$B163,pop_in_poverty!$B:$B,'ODA per poor person'!R$9)</f>
        <v>123.93202738977585</v>
      </c>
      <c r="S163" s="43">
        <f>('ODA total and ex non-transfer'!S163*1000000)/SUMIFS(pop_in_poverty!$D:$D,pop_in_poverty!$A:$A,'ODA per poor person'!$B163,pop_in_poverty!$B:$B,'ODA per poor person'!S$9)</f>
        <v>116.91183068825237</v>
      </c>
      <c r="T163" s="43">
        <f>('ODA total and ex non-transfer'!T163*1000000)/SUMIFS(pop_in_poverty!$D:$D,pop_in_poverty!$A:$A,'ODA per poor person'!$B163,pop_in_poverty!$B:$B,'ODA per poor person'!T$9)</f>
        <v>124.45217916827235</v>
      </c>
      <c r="U163" s="43">
        <f>('ODA total and ex non-transfer'!U163*1000000)/SUMIFS(pop_in_poverty!$D:$D,pop_in_poverty!$A:$A,'ODA per poor person'!$B163,pop_in_poverty!$B:$B,'ODA per poor person'!U$9)</f>
        <v>134.1279189977418</v>
      </c>
    </row>
    <row r="164" spans="1:22" hidden="1" x14ac:dyDescent="0.2">
      <c r="A164" s="21" t="s">
        <v>107</v>
      </c>
      <c r="B164" s="9" t="s">
        <v>973</v>
      </c>
      <c r="C164" s="9" t="s">
        <v>981</v>
      </c>
      <c r="D164" s="9"/>
      <c r="E164" s="2"/>
      <c r="F164" s="2"/>
      <c r="G164" s="43">
        <f>('ODA total and ex non-transfer'!G164*1000000)/SUMIFS(pop_in_poverty!$D:$D,pop_in_poverty!$A:$A,'ODA per poor person'!$B164,pop_in_poverty!$B:$B,'ODA per poor person'!G$9)</f>
        <v>228.60592036291249</v>
      </c>
      <c r="H164" s="43">
        <f>('ODA total and ex non-transfer'!H164*1000000)/SUMIFS(pop_in_poverty!$D:$D,pop_in_poverty!$A:$A,'ODA per poor person'!$B164,pop_in_poverty!$B:$B,'ODA per poor person'!H$9)</f>
        <v>188.35089926097939</v>
      </c>
      <c r="I164" s="43">
        <f>('ODA total and ex non-transfer'!I164*1000000)/SUMIFS(pop_in_poverty!$D:$D,pop_in_poverty!$A:$A,'ODA per poor person'!$B164,pop_in_poverty!$B:$B,'ODA per poor person'!I$9)</f>
        <v>211.96559843003004</v>
      </c>
      <c r="J164" s="43">
        <f>('ODA total and ex non-transfer'!J164*1000000)/SUMIFS(pop_in_poverty!$D:$D,pop_in_poverty!$A:$A,'ODA per poor person'!$B164,pop_in_poverty!$B:$B,'ODA per poor person'!J$9)</f>
        <v>298.18275129222883</v>
      </c>
      <c r="K164" s="43">
        <f>('ODA total and ex non-transfer'!K164*1000000)/SUMIFS(pop_in_poverty!$D:$D,pop_in_poverty!$A:$A,'ODA per poor person'!$B164,pop_in_poverty!$B:$B,'ODA per poor person'!K$9)</f>
        <v>684.04458118202172</v>
      </c>
      <c r="L164" s="43">
        <f>('ODA total and ex non-transfer'!L164*1000000)/SUMIFS(pop_in_poverty!$D:$D,pop_in_poverty!$A:$A,'ODA per poor person'!$B164,pop_in_poverty!$B:$B,'ODA per poor person'!L$9)</f>
        <v>122.7335361922886</v>
      </c>
      <c r="M164" s="43">
        <f>('ODA total and ex non-transfer'!M164*1000000)/SUMIFS(pop_in_poverty!$D:$D,pop_in_poverty!$A:$A,'ODA per poor person'!$B164,pop_in_poverty!$B:$B,'ODA per poor person'!M$9)</f>
        <v>124.14157151579377</v>
      </c>
      <c r="N164" s="43">
        <f>('ODA total and ex non-transfer'!N164*1000000)/SUMIFS(pop_in_poverty!$D:$D,pop_in_poverty!$A:$A,'ODA per poor person'!$B164,pop_in_poverty!$B:$B,'ODA per poor person'!N$9)</f>
        <v>138.56295485308669</v>
      </c>
      <c r="O164" s="43">
        <f>('ODA total and ex non-transfer'!O164*1000000)/SUMIFS(pop_in_poverty!$D:$D,pop_in_poverty!$A:$A,'ODA per poor person'!$B164,pop_in_poverty!$B:$B,'ODA per poor person'!O$9)</f>
        <v>98.740184598595533</v>
      </c>
      <c r="P164" s="43">
        <f>('ODA total and ex non-transfer'!P164*1000000)/SUMIFS(pop_in_poverty!$D:$D,pop_in_poverty!$A:$A,'ODA per poor person'!$B164,pop_in_poverty!$B:$B,'ODA per poor person'!P$9)</f>
        <v>107.80513904117203</v>
      </c>
      <c r="Q164" s="43">
        <f>('ODA total and ex non-transfer'!Q164*1000000)/SUMIFS(pop_in_poverty!$D:$D,pop_in_poverty!$A:$A,'ODA per poor person'!$B164,pop_in_poverty!$B:$B,'ODA per poor person'!Q$9)</f>
        <v>105.85218715405681</v>
      </c>
      <c r="R164" s="43">
        <f>('ODA total and ex non-transfer'!R164*1000000)/SUMIFS(pop_in_poverty!$D:$D,pop_in_poverty!$A:$A,'ODA per poor person'!$B164,pop_in_poverty!$B:$B,'ODA per poor person'!R$9)</f>
        <v>119.18311931536702</v>
      </c>
      <c r="S164" s="43">
        <f>('ODA total and ex non-transfer'!S164*1000000)/SUMIFS(pop_in_poverty!$D:$D,pop_in_poverty!$A:$A,'ODA per poor person'!$B164,pop_in_poverty!$B:$B,'ODA per poor person'!S$9)</f>
        <v>107.47036287015892</v>
      </c>
      <c r="T164" s="43">
        <f>('ODA total and ex non-transfer'!T164*1000000)/SUMIFS(pop_in_poverty!$D:$D,pop_in_poverty!$A:$A,'ODA per poor person'!$B164,pop_in_poverty!$B:$B,'ODA per poor person'!T$9)</f>
        <v>98.762817082415751</v>
      </c>
      <c r="U164" s="43">
        <f>('ODA total and ex non-transfer'!U164*1000000)/SUMIFS(pop_in_poverty!$D:$D,pop_in_poverty!$A:$A,'ODA per poor person'!$B164,pop_in_poverty!$B:$B,'ODA per poor person'!U$9)</f>
        <v>117.8664415405791</v>
      </c>
    </row>
    <row r="165" spans="1:22" hidden="1" x14ac:dyDescent="0.2">
      <c r="A165" s="22" t="s">
        <v>107</v>
      </c>
      <c r="B165" s="9" t="s">
        <v>973</v>
      </c>
      <c r="C165" s="10" t="s">
        <v>982</v>
      </c>
      <c r="D165" s="10"/>
      <c r="E165" s="3"/>
      <c r="F165" s="3"/>
      <c r="G165" s="43">
        <f>('ODA total and ex non-transfer'!G165*1000000)/SUMIFS(pop_in_poverty!$D:$D,pop_in_poverty!$A:$A,'ODA per poor person'!$B165,pop_in_poverty!$B:$B,'ODA per poor person'!G$9)</f>
        <v>180.39330939643284</v>
      </c>
      <c r="H165" s="43">
        <f>('ODA total and ex non-transfer'!H165*1000000)/SUMIFS(pop_in_poverty!$D:$D,pop_in_poverty!$A:$A,'ODA per poor person'!$B165,pop_in_poverty!$B:$B,'ODA per poor person'!H$9)</f>
        <v>146.43005304056334</v>
      </c>
      <c r="I165" s="43">
        <f>('ODA total and ex non-transfer'!I165*1000000)/SUMIFS(pop_in_poverty!$D:$D,pop_in_poverty!$A:$A,'ODA per poor person'!$B165,pop_in_poverty!$B:$B,'ODA per poor person'!I$9)</f>
        <v>206.67531908707005</v>
      </c>
      <c r="J165" s="43">
        <f>('ODA total and ex non-transfer'!J165*1000000)/SUMIFS(pop_in_poverty!$D:$D,pop_in_poverty!$A:$A,'ODA per poor person'!$B165,pop_in_poverty!$B:$B,'ODA per poor person'!J$9)</f>
        <v>256.15193381182831</v>
      </c>
      <c r="K165" s="43">
        <f>('ODA total and ex non-transfer'!K165*1000000)/SUMIFS(pop_in_poverty!$D:$D,pop_in_poverty!$A:$A,'ODA per poor person'!$B165,pop_in_poverty!$B:$B,'ODA per poor person'!K$9)</f>
        <v>393.00562240821284</v>
      </c>
      <c r="L165" s="43">
        <f>('ODA total and ex non-transfer'!L165*1000000)/SUMIFS(pop_in_poverty!$D:$D,pop_in_poverty!$A:$A,'ODA per poor person'!$B165,pop_in_poverty!$B:$B,'ODA per poor person'!L$9)</f>
        <v>112.30324418489559</v>
      </c>
      <c r="M165" s="43">
        <f>('ODA total and ex non-transfer'!M165*1000000)/SUMIFS(pop_in_poverty!$D:$D,pop_in_poverty!$A:$A,'ODA per poor person'!$B165,pop_in_poverty!$B:$B,'ODA per poor person'!M$9)</f>
        <v>122.62866586195</v>
      </c>
      <c r="N165" s="43">
        <f>('ODA total and ex non-transfer'!N165*1000000)/SUMIFS(pop_in_poverty!$D:$D,pop_in_poverty!$A:$A,'ODA per poor person'!$B165,pop_in_poverty!$B:$B,'ODA per poor person'!N$9)</f>
        <v>136.44417115797077</v>
      </c>
      <c r="O165" s="43">
        <f>('ODA total and ex non-transfer'!O165*1000000)/SUMIFS(pop_in_poverty!$D:$D,pop_in_poverty!$A:$A,'ODA per poor person'!$B165,pop_in_poverty!$B:$B,'ODA per poor person'!O$9)</f>
        <v>97.753250802614474</v>
      </c>
      <c r="P165" s="43">
        <f>('ODA total and ex non-transfer'!P165*1000000)/SUMIFS(pop_in_poverty!$D:$D,pop_in_poverty!$A:$A,'ODA per poor person'!$B165,pop_in_poverty!$B:$B,'ODA per poor person'!P$9)</f>
        <v>106.82081733478309</v>
      </c>
      <c r="Q165" s="43">
        <f>('ODA total and ex non-transfer'!Q165*1000000)/SUMIFS(pop_in_poverty!$D:$D,pop_in_poverty!$A:$A,'ODA per poor person'!$B165,pop_in_poverty!$B:$B,'ODA per poor person'!Q$9)</f>
        <v>104.97648925083112</v>
      </c>
      <c r="R165" s="43">
        <f>('ODA total and ex non-transfer'!R165*1000000)/SUMIFS(pop_in_poverty!$D:$D,pop_in_poverty!$A:$A,'ODA per poor person'!$B165,pop_in_poverty!$B:$B,'ODA per poor person'!R$9)</f>
        <v>118.28029140884767</v>
      </c>
      <c r="S165" s="43">
        <f>('ODA total and ex non-transfer'!S165*1000000)/SUMIFS(pop_in_poverty!$D:$D,pop_in_poverty!$A:$A,'ODA per poor person'!$B165,pop_in_poverty!$B:$B,'ODA per poor person'!S$9)</f>
        <v>106.74029313540558</v>
      </c>
      <c r="T165" s="43">
        <f>('ODA total and ex non-transfer'!T165*1000000)/SUMIFS(pop_in_poverty!$D:$D,pop_in_poverty!$A:$A,'ODA per poor person'!$B165,pop_in_poverty!$B:$B,'ODA per poor person'!T$9)</f>
        <v>97.566757788061537</v>
      </c>
      <c r="U165" s="43">
        <f>('ODA total and ex non-transfer'!U165*1000000)/SUMIFS(pop_in_poverty!$D:$D,pop_in_poverty!$A:$A,'ODA per poor person'!$B165,pop_in_poverty!$B:$B,'ODA per poor person'!U$9)</f>
        <v>117.22838330977558</v>
      </c>
    </row>
    <row r="166" spans="1:22" hidden="1" x14ac:dyDescent="0.2">
      <c r="A166" s="21" t="s">
        <v>108</v>
      </c>
      <c r="B166" s="9" t="s">
        <v>975</v>
      </c>
      <c r="C166" s="9" t="s">
        <v>981</v>
      </c>
      <c r="D166" s="9"/>
      <c r="E166" s="2"/>
      <c r="F166" s="2"/>
      <c r="G166" s="43">
        <f>('ODA total and ex non-transfer'!G166*1000000)/SUMIFS(pop_in_poverty!$D:$D,pop_in_poverty!$A:$A,'ODA per poor person'!$B166,pop_in_poverty!$B:$B,'ODA per poor person'!G$9)</f>
        <v>199.47281627459247</v>
      </c>
      <c r="H166" s="43">
        <f>('ODA total and ex non-transfer'!H166*1000000)/SUMIFS(pop_in_poverty!$D:$D,pop_in_poverty!$A:$A,'ODA per poor person'!$B166,pop_in_poverty!$B:$B,'ODA per poor person'!H$9)</f>
        <v>122.54486737320639</v>
      </c>
      <c r="I166" s="43">
        <f>('ODA total and ex non-transfer'!I166*1000000)/SUMIFS(pop_in_poverty!$D:$D,pop_in_poverty!$A:$A,'ODA per poor person'!$B166,pop_in_poverty!$B:$B,'ODA per poor person'!I$9)</f>
        <v>87.16345199001492</v>
      </c>
      <c r="J166" s="43">
        <f>('ODA total and ex non-transfer'!J166*1000000)/SUMIFS(pop_in_poverty!$D:$D,pop_in_poverty!$A:$A,'ODA per poor person'!$B166,pop_in_poverty!$B:$B,'ODA per poor person'!J$9)</f>
        <v>90.000135094041298</v>
      </c>
      <c r="K166" s="43">
        <f>('ODA total and ex non-transfer'!K166*1000000)/SUMIFS(pop_in_poverty!$D:$D,pop_in_poverty!$A:$A,'ODA per poor person'!$B166,pop_in_poverty!$B:$B,'ODA per poor person'!K$9)</f>
        <v>76.437892646670122</v>
      </c>
      <c r="L166" s="43">
        <f>('ODA total and ex non-transfer'!L166*1000000)/SUMIFS(pop_in_poverty!$D:$D,pop_in_poverty!$A:$A,'ODA per poor person'!$B166,pop_in_poverty!$B:$B,'ODA per poor person'!L$9)</f>
        <v>105.34627764924747</v>
      </c>
      <c r="M166" s="43">
        <f>('ODA total and ex non-transfer'!M166*1000000)/SUMIFS(pop_in_poverty!$D:$D,pop_in_poverty!$A:$A,'ODA per poor person'!$B166,pop_in_poverty!$B:$B,'ODA per poor person'!M$9)</f>
        <v>117.52882419191394</v>
      </c>
      <c r="N166" s="43">
        <f>('ODA total and ex non-transfer'!N166*1000000)/SUMIFS(pop_in_poverty!$D:$D,pop_in_poverty!$A:$A,'ODA per poor person'!$B166,pop_in_poverty!$B:$B,'ODA per poor person'!N$9)</f>
        <v>165.53410532535335</v>
      </c>
      <c r="O166" s="43">
        <f>('ODA total and ex non-transfer'!O166*1000000)/SUMIFS(pop_in_poverty!$D:$D,pop_in_poverty!$A:$A,'ODA per poor person'!$B166,pop_in_poverty!$B:$B,'ODA per poor person'!O$9)</f>
        <v>180.92871084079715</v>
      </c>
      <c r="P166" s="43">
        <f>('ODA total and ex non-transfer'!P166*1000000)/SUMIFS(pop_in_poverty!$D:$D,pop_in_poverty!$A:$A,'ODA per poor person'!$B166,pop_in_poverty!$B:$B,'ODA per poor person'!P$9)</f>
        <v>212.45249012316071</v>
      </c>
      <c r="Q166" s="43">
        <f>('ODA total and ex non-transfer'!Q166*1000000)/SUMIFS(pop_in_poverty!$D:$D,pop_in_poverty!$A:$A,'ODA per poor person'!$B166,pop_in_poverty!$B:$B,'ODA per poor person'!Q$9)</f>
        <v>371.23948860048921</v>
      </c>
      <c r="R166" s="43">
        <f>('ODA total and ex non-transfer'!R166*1000000)/SUMIFS(pop_in_poverty!$D:$D,pop_in_poverty!$A:$A,'ODA per poor person'!$B166,pop_in_poverty!$B:$B,'ODA per poor person'!R$9)</f>
        <v>325.31713417546911</v>
      </c>
      <c r="S166" s="43">
        <f>('ODA total and ex non-transfer'!S166*1000000)/SUMIFS(pop_in_poverty!$D:$D,pop_in_poverty!$A:$A,'ODA per poor person'!$B166,pop_in_poverty!$B:$B,'ODA per poor person'!S$9)</f>
        <v>290.5692483091006</v>
      </c>
      <c r="T166" s="43">
        <f>('ODA total and ex non-transfer'!T166*1000000)/SUMIFS(pop_in_poverty!$D:$D,pop_in_poverty!$A:$A,'ODA per poor person'!$B166,pop_in_poverty!$B:$B,'ODA per poor person'!T$9)</f>
        <v>339.54429024353249</v>
      </c>
      <c r="U166" s="43">
        <f>('ODA total and ex non-transfer'!U166*1000000)/SUMIFS(pop_in_poverty!$D:$D,pop_in_poverty!$A:$A,'ODA per poor person'!$B166,pop_in_poverty!$B:$B,'ODA per poor person'!U$9)</f>
        <v>318.87913600727899</v>
      </c>
    </row>
    <row r="167" spans="1:22" hidden="1" x14ac:dyDescent="0.2">
      <c r="A167" s="22" t="s">
        <v>108</v>
      </c>
      <c r="B167" s="9" t="s">
        <v>975</v>
      </c>
      <c r="C167" s="10" t="s">
        <v>982</v>
      </c>
      <c r="D167" s="10"/>
      <c r="E167" s="3"/>
      <c r="F167" s="3"/>
      <c r="G167" s="43">
        <f>('ODA total and ex non-transfer'!G167*1000000)/SUMIFS(pop_in_poverty!$D:$D,pop_in_poverty!$A:$A,'ODA per poor person'!$B167,pop_in_poverty!$B:$B,'ODA per poor person'!G$9)</f>
        <v>199.47281627459247</v>
      </c>
      <c r="H167" s="43">
        <f>('ODA total and ex non-transfer'!H167*1000000)/SUMIFS(pop_in_poverty!$D:$D,pop_in_poverty!$A:$A,'ODA per poor person'!$B167,pop_in_poverty!$B:$B,'ODA per poor person'!H$9)</f>
        <v>122.54486737320639</v>
      </c>
      <c r="I167" s="43">
        <f>('ODA total and ex non-transfer'!I167*1000000)/SUMIFS(pop_in_poverty!$D:$D,pop_in_poverty!$A:$A,'ODA per poor person'!$B167,pop_in_poverty!$B:$B,'ODA per poor person'!I$9)</f>
        <v>87.16345199001492</v>
      </c>
      <c r="J167" s="43">
        <f>('ODA total and ex non-transfer'!J167*1000000)/SUMIFS(pop_in_poverty!$D:$D,pop_in_poverty!$A:$A,'ODA per poor person'!$B167,pop_in_poverty!$B:$B,'ODA per poor person'!J$9)</f>
        <v>90.000135094041298</v>
      </c>
      <c r="K167" s="43">
        <f>('ODA total and ex non-transfer'!K167*1000000)/SUMIFS(pop_in_poverty!$D:$D,pop_in_poverty!$A:$A,'ODA per poor person'!$B167,pop_in_poverty!$B:$B,'ODA per poor person'!K$9)</f>
        <v>75.947600865361849</v>
      </c>
      <c r="L167" s="43">
        <f>('ODA total and ex non-transfer'!L167*1000000)/SUMIFS(pop_in_poverty!$D:$D,pop_in_poverty!$A:$A,'ODA per poor person'!$B167,pop_in_poverty!$B:$B,'ODA per poor person'!L$9)</f>
        <v>104.53849617360669</v>
      </c>
      <c r="M167" s="43">
        <f>('ODA total and ex non-transfer'!M167*1000000)/SUMIFS(pop_in_poverty!$D:$D,pop_in_poverty!$A:$A,'ODA per poor person'!$B167,pop_in_poverty!$B:$B,'ODA per poor person'!M$9)</f>
        <v>117.06806255312377</v>
      </c>
      <c r="N167" s="43">
        <f>('ODA total and ex non-transfer'!N167*1000000)/SUMIFS(pop_in_poverty!$D:$D,pop_in_poverty!$A:$A,'ODA per poor person'!$B167,pop_in_poverty!$B:$B,'ODA per poor person'!N$9)</f>
        <v>164.3008685490536</v>
      </c>
      <c r="O167" s="43">
        <f>('ODA total and ex non-transfer'!O167*1000000)/SUMIFS(pop_in_poverty!$D:$D,pop_in_poverty!$A:$A,'ODA per poor person'!$B167,pop_in_poverty!$B:$B,'ODA per poor person'!O$9)</f>
        <v>180.37514843823053</v>
      </c>
      <c r="P167" s="43">
        <f>('ODA total and ex non-transfer'!P167*1000000)/SUMIFS(pop_in_poverty!$D:$D,pop_in_poverty!$A:$A,'ODA per poor person'!$B167,pop_in_poverty!$B:$B,'ODA per poor person'!P$9)</f>
        <v>211.50739176171479</v>
      </c>
      <c r="Q167" s="43">
        <f>('ODA total and ex non-transfer'!Q167*1000000)/SUMIFS(pop_in_poverty!$D:$D,pop_in_poverty!$A:$A,'ODA per poor person'!$B167,pop_in_poverty!$B:$B,'ODA per poor person'!Q$9)</f>
        <v>367.4821607487869</v>
      </c>
      <c r="R167" s="43">
        <f>('ODA total and ex non-transfer'!R167*1000000)/SUMIFS(pop_in_poverty!$D:$D,pop_in_poverty!$A:$A,'ODA per poor person'!$B167,pop_in_poverty!$B:$B,'ODA per poor person'!R$9)</f>
        <v>322.28563553461362</v>
      </c>
      <c r="S167" s="43">
        <f>('ODA total and ex non-transfer'!S167*1000000)/SUMIFS(pop_in_poverty!$D:$D,pop_in_poverty!$A:$A,'ODA per poor person'!$B167,pop_in_poverty!$B:$B,'ODA per poor person'!S$9)</f>
        <v>287.95744942543979</v>
      </c>
      <c r="T167" s="43">
        <f>('ODA total and ex non-transfer'!T167*1000000)/SUMIFS(pop_in_poverty!$D:$D,pop_in_poverty!$A:$A,'ODA per poor person'!$B167,pop_in_poverty!$B:$B,'ODA per poor person'!T$9)</f>
        <v>335.65055426908765</v>
      </c>
      <c r="U167" s="43">
        <f>('ODA total and ex non-transfer'!U167*1000000)/SUMIFS(pop_in_poverty!$D:$D,pop_in_poverty!$A:$A,'ODA per poor person'!$B167,pop_in_poverty!$B:$B,'ODA per poor person'!U$9)</f>
        <v>317.5980943927205</v>
      </c>
    </row>
    <row r="168" spans="1:22" hidden="1" x14ac:dyDescent="0.2">
      <c r="A168" s="21" t="s">
        <v>109</v>
      </c>
      <c r="B168" s="9" t="e">
        <v>#N/A</v>
      </c>
      <c r="C168" s="9" t="s">
        <v>981</v>
      </c>
      <c r="D168" s="9"/>
      <c r="E168" s="2"/>
      <c r="F168" s="2"/>
      <c r="G168" s="43" t="e">
        <f>('ODA total and ex non-transfer'!G168*1000000)/SUMIFS(pop_in_poverty!$D:$D,pop_in_poverty!$A:$A,'ODA per poor person'!$B168,pop_in_poverty!$B:$B,'ODA per poor person'!G$9)</f>
        <v>#DIV/0!</v>
      </c>
      <c r="H168" s="43" t="e">
        <f>('ODA total and ex non-transfer'!H168*1000000)/SUMIFS(pop_in_poverty!$D:$D,pop_in_poverty!$A:$A,'ODA per poor person'!$B168,pop_in_poverty!$B:$B,'ODA per poor person'!H$9)</f>
        <v>#DIV/0!</v>
      </c>
      <c r="I168" s="43" t="e">
        <f>('ODA total and ex non-transfer'!I168*1000000)/SUMIFS(pop_in_poverty!$D:$D,pop_in_poverty!$A:$A,'ODA per poor person'!$B168,pop_in_poverty!$B:$B,'ODA per poor person'!I$9)</f>
        <v>#DIV/0!</v>
      </c>
      <c r="J168" s="43" t="e">
        <f>('ODA total and ex non-transfer'!J168*1000000)/SUMIFS(pop_in_poverty!$D:$D,pop_in_poverty!$A:$A,'ODA per poor person'!$B168,pop_in_poverty!$B:$B,'ODA per poor person'!J$9)</f>
        <v>#DIV/0!</v>
      </c>
      <c r="K168" s="43" t="e">
        <f>('ODA total and ex non-transfer'!K168*1000000)/SUMIFS(pop_in_poverty!$D:$D,pop_in_poverty!$A:$A,'ODA per poor person'!$B168,pop_in_poverty!$B:$B,'ODA per poor person'!K$9)</f>
        <v>#DIV/0!</v>
      </c>
      <c r="L168" s="43" t="e">
        <f>('ODA total and ex non-transfer'!L168*1000000)/SUMIFS(pop_in_poverty!$D:$D,pop_in_poverty!$A:$A,'ODA per poor person'!$B168,pop_in_poverty!$B:$B,'ODA per poor person'!L$9)</f>
        <v>#DIV/0!</v>
      </c>
      <c r="M168" s="43" t="e">
        <f>('ODA total and ex non-transfer'!M168*1000000)/SUMIFS(pop_in_poverty!$D:$D,pop_in_poverty!$A:$A,'ODA per poor person'!$B168,pop_in_poverty!$B:$B,'ODA per poor person'!M$9)</f>
        <v>#DIV/0!</v>
      </c>
      <c r="N168" s="43" t="e">
        <f>('ODA total and ex non-transfer'!N168*1000000)/SUMIFS(pop_in_poverty!$D:$D,pop_in_poverty!$A:$A,'ODA per poor person'!$B168,pop_in_poverty!$B:$B,'ODA per poor person'!N$9)</f>
        <v>#DIV/0!</v>
      </c>
      <c r="O168" s="43" t="e">
        <f>('ODA total and ex non-transfer'!O168*1000000)/SUMIFS(pop_in_poverty!$D:$D,pop_in_poverty!$A:$A,'ODA per poor person'!$B168,pop_in_poverty!$B:$B,'ODA per poor person'!O$9)</f>
        <v>#DIV/0!</v>
      </c>
      <c r="P168" s="43" t="e">
        <f>('ODA total and ex non-transfer'!P168*1000000)/SUMIFS(pop_in_poverty!$D:$D,pop_in_poverty!$A:$A,'ODA per poor person'!$B168,pop_in_poverty!$B:$B,'ODA per poor person'!P$9)</f>
        <v>#DIV/0!</v>
      </c>
      <c r="Q168" s="43" t="e">
        <f>('ODA total and ex non-transfer'!Q168*1000000)/SUMIFS(pop_in_poverty!$D:$D,pop_in_poverty!$A:$A,'ODA per poor person'!$B168,pop_in_poverty!$B:$B,'ODA per poor person'!Q$9)</f>
        <v>#DIV/0!</v>
      </c>
      <c r="R168" s="43" t="e">
        <f>('ODA total and ex non-transfer'!R168*1000000)/SUMIFS(pop_in_poverty!$D:$D,pop_in_poverty!$A:$A,'ODA per poor person'!$B168,pop_in_poverty!$B:$B,'ODA per poor person'!R$9)</f>
        <v>#DIV/0!</v>
      </c>
      <c r="S168" s="43" t="e">
        <f>('ODA total and ex non-transfer'!S168*1000000)/SUMIFS(pop_in_poverty!$D:$D,pop_in_poverty!$A:$A,'ODA per poor person'!$B168,pop_in_poverty!$B:$B,'ODA per poor person'!S$9)</f>
        <v>#DIV/0!</v>
      </c>
      <c r="T168" s="43" t="e">
        <f>('ODA total and ex non-transfer'!T168*1000000)/SUMIFS(pop_in_poverty!$D:$D,pop_in_poverty!$A:$A,'ODA per poor person'!$B168,pop_in_poverty!$B:$B,'ODA per poor person'!T$9)</f>
        <v>#DIV/0!</v>
      </c>
      <c r="U168" s="43" t="e">
        <f>('ODA total and ex non-transfer'!U168*1000000)/SUMIFS(pop_in_poverty!$D:$D,pop_in_poverty!$A:$A,'ODA per poor person'!$B168,pop_in_poverty!$B:$B,'ODA per poor person'!U$9)</f>
        <v>#DIV/0!</v>
      </c>
    </row>
    <row r="169" spans="1:22" hidden="1" x14ac:dyDescent="0.2">
      <c r="A169" s="22" t="s">
        <v>109</v>
      </c>
      <c r="B169" s="9" t="e">
        <v>#N/A</v>
      </c>
      <c r="C169" s="10" t="s">
        <v>982</v>
      </c>
      <c r="D169" s="10"/>
      <c r="E169" s="3"/>
      <c r="F169" s="3"/>
      <c r="G169" s="43" t="e">
        <f>('ODA total and ex non-transfer'!G169*1000000)/SUMIFS(pop_in_poverty!$D:$D,pop_in_poverty!$A:$A,'ODA per poor person'!$B169,pop_in_poverty!$B:$B,'ODA per poor person'!G$9)</f>
        <v>#DIV/0!</v>
      </c>
      <c r="H169" s="43" t="e">
        <f>('ODA total and ex non-transfer'!H169*1000000)/SUMIFS(pop_in_poverty!$D:$D,pop_in_poverty!$A:$A,'ODA per poor person'!$B169,pop_in_poverty!$B:$B,'ODA per poor person'!H$9)</f>
        <v>#DIV/0!</v>
      </c>
      <c r="I169" s="43" t="e">
        <f>('ODA total and ex non-transfer'!I169*1000000)/SUMIFS(pop_in_poverty!$D:$D,pop_in_poverty!$A:$A,'ODA per poor person'!$B169,pop_in_poverty!$B:$B,'ODA per poor person'!I$9)</f>
        <v>#DIV/0!</v>
      </c>
      <c r="J169" s="43" t="e">
        <f>('ODA total and ex non-transfer'!J169*1000000)/SUMIFS(pop_in_poverty!$D:$D,pop_in_poverty!$A:$A,'ODA per poor person'!$B169,pop_in_poverty!$B:$B,'ODA per poor person'!J$9)</f>
        <v>#DIV/0!</v>
      </c>
      <c r="K169" s="43" t="e">
        <f>('ODA total and ex non-transfer'!K169*1000000)/SUMIFS(pop_in_poverty!$D:$D,pop_in_poverty!$A:$A,'ODA per poor person'!$B169,pop_in_poverty!$B:$B,'ODA per poor person'!K$9)</f>
        <v>#DIV/0!</v>
      </c>
      <c r="L169" s="43" t="e">
        <f>('ODA total and ex non-transfer'!L169*1000000)/SUMIFS(pop_in_poverty!$D:$D,pop_in_poverty!$A:$A,'ODA per poor person'!$B169,pop_in_poverty!$B:$B,'ODA per poor person'!L$9)</f>
        <v>#DIV/0!</v>
      </c>
      <c r="M169" s="43" t="e">
        <f>('ODA total and ex non-transfer'!M169*1000000)/SUMIFS(pop_in_poverty!$D:$D,pop_in_poverty!$A:$A,'ODA per poor person'!$B169,pop_in_poverty!$B:$B,'ODA per poor person'!M$9)</f>
        <v>#DIV/0!</v>
      </c>
      <c r="N169" s="43" t="e">
        <f>('ODA total and ex non-transfer'!N169*1000000)/SUMIFS(pop_in_poverty!$D:$D,pop_in_poverty!$A:$A,'ODA per poor person'!$B169,pop_in_poverty!$B:$B,'ODA per poor person'!N$9)</f>
        <v>#DIV/0!</v>
      </c>
      <c r="O169" s="43" t="e">
        <f>('ODA total and ex non-transfer'!O169*1000000)/SUMIFS(pop_in_poverty!$D:$D,pop_in_poverty!$A:$A,'ODA per poor person'!$B169,pop_in_poverty!$B:$B,'ODA per poor person'!O$9)</f>
        <v>#DIV/0!</v>
      </c>
      <c r="P169" s="43" t="e">
        <f>('ODA total and ex non-transfer'!P169*1000000)/SUMIFS(pop_in_poverty!$D:$D,pop_in_poverty!$A:$A,'ODA per poor person'!$B169,pop_in_poverty!$B:$B,'ODA per poor person'!P$9)</f>
        <v>#DIV/0!</v>
      </c>
      <c r="Q169" s="43" t="e">
        <f>('ODA total and ex non-transfer'!Q169*1000000)/SUMIFS(pop_in_poverty!$D:$D,pop_in_poverty!$A:$A,'ODA per poor person'!$B169,pop_in_poverty!$B:$B,'ODA per poor person'!Q$9)</f>
        <v>#DIV/0!</v>
      </c>
      <c r="R169" s="43" t="e">
        <f>('ODA total and ex non-transfer'!R169*1000000)/SUMIFS(pop_in_poverty!$D:$D,pop_in_poverty!$A:$A,'ODA per poor person'!$B169,pop_in_poverty!$B:$B,'ODA per poor person'!R$9)</f>
        <v>#DIV/0!</v>
      </c>
      <c r="S169" s="43" t="e">
        <f>('ODA total and ex non-transfer'!S169*1000000)/SUMIFS(pop_in_poverty!$D:$D,pop_in_poverty!$A:$A,'ODA per poor person'!$B169,pop_in_poverty!$B:$B,'ODA per poor person'!S$9)</f>
        <v>#DIV/0!</v>
      </c>
      <c r="T169" s="43" t="e">
        <f>('ODA total and ex non-transfer'!T169*1000000)/SUMIFS(pop_in_poverty!$D:$D,pop_in_poverty!$A:$A,'ODA per poor person'!$B169,pop_in_poverty!$B:$B,'ODA per poor person'!T$9)</f>
        <v>#DIV/0!</v>
      </c>
      <c r="U169" s="43" t="e">
        <f>('ODA total and ex non-transfer'!U169*1000000)/SUMIFS(pop_in_poverty!$D:$D,pop_in_poverty!$A:$A,'ODA per poor person'!$B169,pop_in_poverty!$B:$B,'ODA per poor person'!U$9)</f>
        <v>#DIV/0!</v>
      </c>
    </row>
    <row r="170" spans="1:22" hidden="1" x14ac:dyDescent="0.2">
      <c r="A170" s="21" t="s">
        <v>110</v>
      </c>
      <c r="B170" s="9" t="e">
        <v>#N/A</v>
      </c>
      <c r="C170" s="9" t="s">
        <v>981</v>
      </c>
      <c r="D170" s="9"/>
      <c r="E170" s="2"/>
      <c r="F170" s="2"/>
      <c r="G170" s="43" t="e">
        <f>('ODA total and ex non-transfer'!G170*1000000)/SUMIFS(pop_in_poverty!$D:$D,pop_in_poverty!$A:$A,'ODA per poor person'!$B170,pop_in_poverty!$B:$B,'ODA per poor person'!G$9)</f>
        <v>#DIV/0!</v>
      </c>
      <c r="H170" s="43" t="e">
        <f>('ODA total and ex non-transfer'!H170*1000000)/SUMIFS(pop_in_poverty!$D:$D,pop_in_poverty!$A:$A,'ODA per poor person'!$B170,pop_in_poverty!$B:$B,'ODA per poor person'!H$9)</f>
        <v>#DIV/0!</v>
      </c>
      <c r="I170" s="43" t="e">
        <f>('ODA total and ex non-transfer'!I170*1000000)/SUMIFS(pop_in_poverty!$D:$D,pop_in_poverty!$A:$A,'ODA per poor person'!$B170,pop_in_poverty!$B:$B,'ODA per poor person'!I$9)</f>
        <v>#DIV/0!</v>
      </c>
      <c r="J170" s="43" t="e">
        <f>('ODA total and ex non-transfer'!J170*1000000)/SUMIFS(pop_in_poverty!$D:$D,pop_in_poverty!$A:$A,'ODA per poor person'!$B170,pop_in_poverty!$B:$B,'ODA per poor person'!J$9)</f>
        <v>#DIV/0!</v>
      </c>
      <c r="K170" s="43" t="e">
        <f>('ODA total and ex non-transfer'!K170*1000000)/SUMIFS(pop_in_poverty!$D:$D,pop_in_poverty!$A:$A,'ODA per poor person'!$B170,pop_in_poverty!$B:$B,'ODA per poor person'!K$9)</f>
        <v>#DIV/0!</v>
      </c>
      <c r="L170" s="43" t="e">
        <f>('ODA total and ex non-transfer'!L170*1000000)/SUMIFS(pop_in_poverty!$D:$D,pop_in_poverty!$A:$A,'ODA per poor person'!$B170,pop_in_poverty!$B:$B,'ODA per poor person'!L$9)</f>
        <v>#DIV/0!</v>
      </c>
      <c r="M170" s="43" t="e">
        <f>('ODA total and ex non-transfer'!M170*1000000)/SUMIFS(pop_in_poverty!$D:$D,pop_in_poverty!$A:$A,'ODA per poor person'!$B170,pop_in_poverty!$B:$B,'ODA per poor person'!M$9)</f>
        <v>#DIV/0!</v>
      </c>
      <c r="N170" s="43" t="e">
        <f>('ODA total and ex non-transfer'!N170*1000000)/SUMIFS(pop_in_poverty!$D:$D,pop_in_poverty!$A:$A,'ODA per poor person'!$B170,pop_in_poverty!$B:$B,'ODA per poor person'!N$9)</f>
        <v>#DIV/0!</v>
      </c>
      <c r="O170" s="43" t="e">
        <f>('ODA total and ex non-transfer'!O170*1000000)/SUMIFS(pop_in_poverty!$D:$D,pop_in_poverty!$A:$A,'ODA per poor person'!$B170,pop_in_poverty!$B:$B,'ODA per poor person'!O$9)</f>
        <v>#DIV/0!</v>
      </c>
      <c r="P170" s="43" t="e">
        <f>('ODA total and ex non-transfer'!P170*1000000)/SUMIFS(pop_in_poverty!$D:$D,pop_in_poverty!$A:$A,'ODA per poor person'!$B170,pop_in_poverty!$B:$B,'ODA per poor person'!P$9)</f>
        <v>#DIV/0!</v>
      </c>
      <c r="Q170" s="43" t="e">
        <f>('ODA total and ex non-transfer'!Q170*1000000)/SUMIFS(pop_in_poverty!$D:$D,pop_in_poverty!$A:$A,'ODA per poor person'!$B170,pop_in_poverty!$B:$B,'ODA per poor person'!Q$9)</f>
        <v>#DIV/0!</v>
      </c>
      <c r="R170" s="43" t="e">
        <f>('ODA total and ex non-transfer'!R170*1000000)/SUMIFS(pop_in_poverty!$D:$D,pop_in_poverty!$A:$A,'ODA per poor person'!$B170,pop_in_poverty!$B:$B,'ODA per poor person'!R$9)</f>
        <v>#DIV/0!</v>
      </c>
      <c r="S170" s="43" t="e">
        <f>('ODA total and ex non-transfer'!S170*1000000)/SUMIFS(pop_in_poverty!$D:$D,pop_in_poverty!$A:$A,'ODA per poor person'!$B170,pop_in_poverty!$B:$B,'ODA per poor person'!S$9)</f>
        <v>#DIV/0!</v>
      </c>
      <c r="T170" s="43" t="e">
        <f>('ODA total and ex non-transfer'!T170*1000000)/SUMIFS(pop_in_poverty!$D:$D,pop_in_poverty!$A:$A,'ODA per poor person'!$B170,pop_in_poverty!$B:$B,'ODA per poor person'!T$9)</f>
        <v>#DIV/0!</v>
      </c>
      <c r="U170" s="43" t="e">
        <f>('ODA total and ex non-transfer'!U170*1000000)/SUMIFS(pop_in_poverty!$D:$D,pop_in_poverty!$A:$A,'ODA per poor person'!$B170,pop_in_poverty!$B:$B,'ODA per poor person'!U$9)</f>
        <v>#DIV/0!</v>
      </c>
    </row>
    <row r="171" spans="1:22" hidden="1" x14ac:dyDescent="0.2">
      <c r="A171" s="22" t="s">
        <v>110</v>
      </c>
      <c r="B171" s="9" t="e">
        <v>#N/A</v>
      </c>
      <c r="C171" s="10" t="s">
        <v>982</v>
      </c>
      <c r="D171" s="10"/>
      <c r="E171" s="3"/>
      <c r="F171" s="3"/>
      <c r="G171" s="43" t="e">
        <f>('ODA total and ex non-transfer'!G171*1000000)/SUMIFS(pop_in_poverty!$D:$D,pop_in_poverty!$A:$A,'ODA per poor person'!$B171,pop_in_poverty!$B:$B,'ODA per poor person'!G$9)</f>
        <v>#DIV/0!</v>
      </c>
      <c r="H171" s="43" t="e">
        <f>('ODA total and ex non-transfer'!H171*1000000)/SUMIFS(pop_in_poverty!$D:$D,pop_in_poverty!$A:$A,'ODA per poor person'!$B171,pop_in_poverty!$B:$B,'ODA per poor person'!H$9)</f>
        <v>#DIV/0!</v>
      </c>
      <c r="I171" s="43" t="e">
        <f>('ODA total and ex non-transfer'!I171*1000000)/SUMIFS(pop_in_poverty!$D:$D,pop_in_poverty!$A:$A,'ODA per poor person'!$B171,pop_in_poverty!$B:$B,'ODA per poor person'!I$9)</f>
        <v>#DIV/0!</v>
      </c>
      <c r="J171" s="43" t="e">
        <f>('ODA total and ex non-transfer'!J171*1000000)/SUMIFS(pop_in_poverty!$D:$D,pop_in_poverty!$A:$A,'ODA per poor person'!$B171,pop_in_poverty!$B:$B,'ODA per poor person'!J$9)</f>
        <v>#DIV/0!</v>
      </c>
      <c r="K171" s="43" t="e">
        <f>('ODA total and ex non-transfer'!K171*1000000)/SUMIFS(pop_in_poverty!$D:$D,pop_in_poverty!$A:$A,'ODA per poor person'!$B171,pop_in_poverty!$B:$B,'ODA per poor person'!K$9)</f>
        <v>#DIV/0!</v>
      </c>
      <c r="L171" s="43" t="e">
        <f>('ODA total and ex non-transfer'!L171*1000000)/SUMIFS(pop_in_poverty!$D:$D,pop_in_poverty!$A:$A,'ODA per poor person'!$B171,pop_in_poverty!$B:$B,'ODA per poor person'!L$9)</f>
        <v>#DIV/0!</v>
      </c>
      <c r="M171" s="43" t="e">
        <f>('ODA total and ex non-transfer'!M171*1000000)/SUMIFS(pop_in_poverty!$D:$D,pop_in_poverty!$A:$A,'ODA per poor person'!$B171,pop_in_poverty!$B:$B,'ODA per poor person'!M$9)</f>
        <v>#DIV/0!</v>
      </c>
      <c r="N171" s="43" t="e">
        <f>('ODA total and ex non-transfer'!N171*1000000)/SUMIFS(pop_in_poverty!$D:$D,pop_in_poverty!$A:$A,'ODA per poor person'!$B171,pop_in_poverty!$B:$B,'ODA per poor person'!N$9)</f>
        <v>#DIV/0!</v>
      </c>
      <c r="O171" s="43" t="e">
        <f>('ODA total and ex non-transfer'!O171*1000000)/SUMIFS(pop_in_poverty!$D:$D,pop_in_poverty!$A:$A,'ODA per poor person'!$B171,pop_in_poverty!$B:$B,'ODA per poor person'!O$9)</f>
        <v>#DIV/0!</v>
      </c>
      <c r="P171" s="43" t="e">
        <f>('ODA total and ex non-transfer'!P171*1000000)/SUMIFS(pop_in_poverty!$D:$D,pop_in_poverty!$A:$A,'ODA per poor person'!$B171,pop_in_poverty!$B:$B,'ODA per poor person'!P$9)</f>
        <v>#DIV/0!</v>
      </c>
      <c r="Q171" s="43" t="e">
        <f>('ODA total and ex non-transfer'!Q171*1000000)/SUMIFS(pop_in_poverty!$D:$D,pop_in_poverty!$A:$A,'ODA per poor person'!$B171,pop_in_poverty!$B:$B,'ODA per poor person'!Q$9)</f>
        <v>#DIV/0!</v>
      </c>
      <c r="R171" s="43" t="e">
        <f>('ODA total and ex non-transfer'!R171*1000000)/SUMIFS(pop_in_poverty!$D:$D,pop_in_poverty!$A:$A,'ODA per poor person'!$B171,pop_in_poverty!$B:$B,'ODA per poor person'!R$9)</f>
        <v>#DIV/0!</v>
      </c>
      <c r="S171" s="43" t="e">
        <f>('ODA total and ex non-transfer'!S171*1000000)/SUMIFS(pop_in_poverty!$D:$D,pop_in_poverty!$A:$A,'ODA per poor person'!$B171,pop_in_poverty!$B:$B,'ODA per poor person'!S$9)</f>
        <v>#DIV/0!</v>
      </c>
      <c r="T171" s="43" t="e">
        <f>('ODA total and ex non-transfer'!T171*1000000)/SUMIFS(pop_in_poverty!$D:$D,pop_in_poverty!$A:$A,'ODA per poor person'!$B171,pop_in_poverty!$B:$B,'ODA per poor person'!T$9)</f>
        <v>#DIV/0!</v>
      </c>
      <c r="U171" s="43" t="e">
        <f>('ODA total and ex non-transfer'!U171*1000000)/SUMIFS(pop_in_poverty!$D:$D,pop_in_poverty!$A:$A,'ODA per poor person'!$B171,pop_in_poverty!$B:$B,'ODA per poor person'!U$9)</f>
        <v>#DIV/0!</v>
      </c>
    </row>
    <row r="172" spans="1:22" hidden="1" x14ac:dyDescent="0.2">
      <c r="A172" s="21" t="s">
        <v>111</v>
      </c>
      <c r="B172" s="9" t="e">
        <v>#N/A</v>
      </c>
      <c r="C172" s="9" t="s">
        <v>981</v>
      </c>
      <c r="D172" s="9"/>
      <c r="E172" s="2"/>
      <c r="F172" s="2"/>
      <c r="G172" s="43" t="e">
        <f>('ODA total and ex non-transfer'!G172*1000000)/SUMIFS(pop_in_poverty!$D:$D,pop_in_poverty!$A:$A,'ODA per poor person'!$B172,pop_in_poverty!$B:$B,'ODA per poor person'!G$9)</f>
        <v>#DIV/0!</v>
      </c>
      <c r="H172" s="43" t="e">
        <f>('ODA total and ex non-transfer'!H172*1000000)/SUMIFS(pop_in_poverty!$D:$D,pop_in_poverty!$A:$A,'ODA per poor person'!$B172,pop_in_poverty!$B:$B,'ODA per poor person'!H$9)</f>
        <v>#DIV/0!</v>
      </c>
      <c r="I172" s="43" t="e">
        <f>('ODA total and ex non-transfer'!I172*1000000)/SUMIFS(pop_in_poverty!$D:$D,pop_in_poverty!$A:$A,'ODA per poor person'!$B172,pop_in_poverty!$B:$B,'ODA per poor person'!I$9)</f>
        <v>#DIV/0!</v>
      </c>
      <c r="J172" s="43" t="e">
        <f>('ODA total and ex non-transfer'!J172*1000000)/SUMIFS(pop_in_poverty!$D:$D,pop_in_poverty!$A:$A,'ODA per poor person'!$B172,pop_in_poverty!$B:$B,'ODA per poor person'!J$9)</f>
        <v>#DIV/0!</v>
      </c>
      <c r="K172" s="43" t="e">
        <f>('ODA total and ex non-transfer'!K172*1000000)/SUMIFS(pop_in_poverty!$D:$D,pop_in_poverty!$A:$A,'ODA per poor person'!$B172,pop_in_poverty!$B:$B,'ODA per poor person'!K$9)</f>
        <v>#DIV/0!</v>
      </c>
      <c r="L172" s="43" t="e">
        <f>('ODA total and ex non-transfer'!L172*1000000)/SUMIFS(pop_in_poverty!$D:$D,pop_in_poverty!$A:$A,'ODA per poor person'!$B172,pop_in_poverty!$B:$B,'ODA per poor person'!L$9)</f>
        <v>#DIV/0!</v>
      </c>
      <c r="M172" s="43" t="e">
        <f>('ODA total and ex non-transfer'!M172*1000000)/SUMIFS(pop_in_poverty!$D:$D,pop_in_poverty!$A:$A,'ODA per poor person'!$B172,pop_in_poverty!$B:$B,'ODA per poor person'!M$9)</f>
        <v>#DIV/0!</v>
      </c>
      <c r="N172" s="43" t="e">
        <f>('ODA total and ex non-transfer'!N172*1000000)/SUMIFS(pop_in_poverty!$D:$D,pop_in_poverty!$A:$A,'ODA per poor person'!$B172,pop_in_poverty!$B:$B,'ODA per poor person'!N$9)</f>
        <v>#DIV/0!</v>
      </c>
      <c r="O172" s="43" t="e">
        <f>('ODA total and ex non-transfer'!O172*1000000)/SUMIFS(pop_in_poverty!$D:$D,pop_in_poverty!$A:$A,'ODA per poor person'!$B172,pop_in_poverty!$B:$B,'ODA per poor person'!O$9)</f>
        <v>#DIV/0!</v>
      </c>
      <c r="P172" s="43" t="e">
        <f>('ODA total and ex non-transfer'!P172*1000000)/SUMIFS(pop_in_poverty!$D:$D,pop_in_poverty!$A:$A,'ODA per poor person'!$B172,pop_in_poverty!$B:$B,'ODA per poor person'!P$9)</f>
        <v>#DIV/0!</v>
      </c>
      <c r="Q172" s="43" t="e">
        <f>('ODA total and ex non-transfer'!Q172*1000000)/SUMIFS(pop_in_poverty!$D:$D,pop_in_poverty!$A:$A,'ODA per poor person'!$B172,pop_in_poverty!$B:$B,'ODA per poor person'!Q$9)</f>
        <v>#DIV/0!</v>
      </c>
      <c r="R172" s="43" t="e">
        <f>('ODA total and ex non-transfer'!R172*1000000)/SUMIFS(pop_in_poverty!$D:$D,pop_in_poverty!$A:$A,'ODA per poor person'!$B172,pop_in_poverty!$B:$B,'ODA per poor person'!R$9)</f>
        <v>#DIV/0!</v>
      </c>
      <c r="S172" s="43" t="e">
        <f>('ODA total and ex non-transfer'!S172*1000000)/SUMIFS(pop_in_poverty!$D:$D,pop_in_poverty!$A:$A,'ODA per poor person'!$B172,pop_in_poverty!$B:$B,'ODA per poor person'!S$9)</f>
        <v>#DIV/0!</v>
      </c>
      <c r="T172" s="43" t="e">
        <f>('ODA total and ex non-transfer'!T172*1000000)/SUMIFS(pop_in_poverty!$D:$D,pop_in_poverty!$A:$A,'ODA per poor person'!$B172,pop_in_poverty!$B:$B,'ODA per poor person'!T$9)</f>
        <v>#DIV/0!</v>
      </c>
      <c r="U172" s="43" t="e">
        <f>('ODA total and ex non-transfer'!U172*1000000)/SUMIFS(pop_in_poverty!$D:$D,pop_in_poverty!$A:$A,'ODA per poor person'!$B172,pop_in_poverty!$B:$B,'ODA per poor person'!U$9)</f>
        <v>#DIV/0!</v>
      </c>
    </row>
    <row r="173" spans="1:22" hidden="1" x14ac:dyDescent="0.2">
      <c r="A173" s="22" t="s">
        <v>111</v>
      </c>
      <c r="B173" s="9" t="e">
        <v>#N/A</v>
      </c>
      <c r="C173" s="10" t="s">
        <v>982</v>
      </c>
      <c r="D173" s="10"/>
      <c r="E173" s="3"/>
      <c r="F173" s="3"/>
      <c r="G173" s="43" t="e">
        <f>('ODA total and ex non-transfer'!G173*1000000)/SUMIFS(pop_in_poverty!$D:$D,pop_in_poverty!$A:$A,'ODA per poor person'!$B173,pop_in_poverty!$B:$B,'ODA per poor person'!G$9)</f>
        <v>#DIV/0!</v>
      </c>
      <c r="H173" s="43" t="e">
        <f>('ODA total and ex non-transfer'!H173*1000000)/SUMIFS(pop_in_poverty!$D:$D,pop_in_poverty!$A:$A,'ODA per poor person'!$B173,pop_in_poverty!$B:$B,'ODA per poor person'!H$9)</f>
        <v>#DIV/0!</v>
      </c>
      <c r="I173" s="43" t="e">
        <f>('ODA total and ex non-transfer'!I173*1000000)/SUMIFS(pop_in_poverty!$D:$D,pop_in_poverty!$A:$A,'ODA per poor person'!$B173,pop_in_poverty!$B:$B,'ODA per poor person'!I$9)</f>
        <v>#DIV/0!</v>
      </c>
      <c r="J173" s="43" t="e">
        <f>('ODA total and ex non-transfer'!J173*1000000)/SUMIFS(pop_in_poverty!$D:$D,pop_in_poverty!$A:$A,'ODA per poor person'!$B173,pop_in_poverty!$B:$B,'ODA per poor person'!J$9)</f>
        <v>#DIV/0!</v>
      </c>
      <c r="K173" s="43" t="e">
        <f>('ODA total and ex non-transfer'!K173*1000000)/SUMIFS(pop_in_poverty!$D:$D,pop_in_poverty!$A:$A,'ODA per poor person'!$B173,pop_in_poverty!$B:$B,'ODA per poor person'!K$9)</f>
        <v>#DIV/0!</v>
      </c>
      <c r="L173" s="43" t="e">
        <f>('ODA total and ex non-transfer'!L173*1000000)/SUMIFS(pop_in_poverty!$D:$D,pop_in_poverty!$A:$A,'ODA per poor person'!$B173,pop_in_poverty!$B:$B,'ODA per poor person'!L$9)</f>
        <v>#DIV/0!</v>
      </c>
      <c r="M173" s="43" t="e">
        <f>('ODA total and ex non-transfer'!M173*1000000)/SUMIFS(pop_in_poverty!$D:$D,pop_in_poverty!$A:$A,'ODA per poor person'!$B173,pop_in_poverty!$B:$B,'ODA per poor person'!M$9)</f>
        <v>#DIV/0!</v>
      </c>
      <c r="N173" s="43" t="e">
        <f>('ODA total and ex non-transfer'!N173*1000000)/SUMIFS(pop_in_poverty!$D:$D,pop_in_poverty!$A:$A,'ODA per poor person'!$B173,pop_in_poverty!$B:$B,'ODA per poor person'!N$9)</f>
        <v>#DIV/0!</v>
      </c>
      <c r="O173" s="43" t="e">
        <f>('ODA total and ex non-transfer'!O173*1000000)/SUMIFS(pop_in_poverty!$D:$D,pop_in_poverty!$A:$A,'ODA per poor person'!$B173,pop_in_poverty!$B:$B,'ODA per poor person'!O$9)</f>
        <v>#DIV/0!</v>
      </c>
      <c r="P173" s="43" t="e">
        <f>('ODA total and ex non-transfer'!P173*1000000)/SUMIFS(pop_in_poverty!$D:$D,pop_in_poverty!$A:$A,'ODA per poor person'!$B173,pop_in_poverty!$B:$B,'ODA per poor person'!P$9)</f>
        <v>#DIV/0!</v>
      </c>
      <c r="Q173" s="43" t="e">
        <f>('ODA total and ex non-transfer'!Q173*1000000)/SUMIFS(pop_in_poverty!$D:$D,pop_in_poverty!$A:$A,'ODA per poor person'!$B173,pop_in_poverty!$B:$B,'ODA per poor person'!Q$9)</f>
        <v>#DIV/0!</v>
      </c>
      <c r="R173" s="43" t="e">
        <f>('ODA total and ex non-transfer'!R173*1000000)/SUMIFS(pop_in_poverty!$D:$D,pop_in_poverty!$A:$A,'ODA per poor person'!$B173,pop_in_poverty!$B:$B,'ODA per poor person'!R$9)</f>
        <v>#DIV/0!</v>
      </c>
      <c r="S173" s="43" t="e">
        <f>('ODA total and ex non-transfer'!S173*1000000)/SUMIFS(pop_in_poverty!$D:$D,pop_in_poverty!$A:$A,'ODA per poor person'!$B173,pop_in_poverty!$B:$B,'ODA per poor person'!S$9)</f>
        <v>#DIV/0!</v>
      </c>
      <c r="T173" s="43" t="e">
        <f>('ODA total and ex non-transfer'!T173*1000000)/SUMIFS(pop_in_poverty!$D:$D,pop_in_poverty!$A:$A,'ODA per poor person'!$B173,pop_in_poverty!$B:$B,'ODA per poor person'!T$9)</f>
        <v>#DIV/0!</v>
      </c>
      <c r="U173" s="43" t="e">
        <f>('ODA total and ex non-transfer'!U173*1000000)/SUMIFS(pop_in_poverty!$D:$D,pop_in_poverty!$A:$A,'ODA per poor person'!$B173,pop_in_poverty!$B:$B,'ODA per poor person'!U$9)</f>
        <v>#DIV/0!</v>
      </c>
    </row>
    <row r="174" spans="1:22" hidden="1" x14ac:dyDescent="0.2">
      <c r="A174" s="21" t="s">
        <v>112</v>
      </c>
      <c r="B174" s="9" t="e">
        <v>#N/A</v>
      </c>
      <c r="C174" s="9" t="s">
        <v>981</v>
      </c>
      <c r="D174" s="9"/>
      <c r="E174" s="2"/>
      <c r="F174" s="2"/>
      <c r="G174" s="43" t="e">
        <f>('ODA total and ex non-transfer'!G174*1000000)/SUMIFS(pop_in_poverty!$D:$D,pop_in_poverty!$A:$A,'ODA per poor person'!$B174,pop_in_poverty!$B:$B,'ODA per poor person'!G$9)</f>
        <v>#DIV/0!</v>
      </c>
      <c r="H174" s="43" t="e">
        <f>('ODA total and ex non-transfer'!H174*1000000)/SUMIFS(pop_in_poverty!$D:$D,pop_in_poverty!$A:$A,'ODA per poor person'!$B174,pop_in_poverty!$B:$B,'ODA per poor person'!H$9)</f>
        <v>#DIV/0!</v>
      </c>
      <c r="I174" s="43" t="e">
        <f>('ODA total and ex non-transfer'!I174*1000000)/SUMIFS(pop_in_poverty!$D:$D,pop_in_poverty!$A:$A,'ODA per poor person'!$B174,pop_in_poverty!$B:$B,'ODA per poor person'!I$9)</f>
        <v>#DIV/0!</v>
      </c>
      <c r="J174" s="43" t="e">
        <f>('ODA total and ex non-transfer'!J174*1000000)/SUMIFS(pop_in_poverty!$D:$D,pop_in_poverty!$A:$A,'ODA per poor person'!$B174,pop_in_poverty!$B:$B,'ODA per poor person'!J$9)</f>
        <v>#DIV/0!</v>
      </c>
      <c r="K174" s="43" t="e">
        <f>('ODA total and ex non-transfer'!K174*1000000)/SUMIFS(pop_in_poverty!$D:$D,pop_in_poverty!$A:$A,'ODA per poor person'!$B174,pop_in_poverty!$B:$B,'ODA per poor person'!K$9)</f>
        <v>#DIV/0!</v>
      </c>
      <c r="L174" s="43" t="e">
        <f>('ODA total and ex non-transfer'!L174*1000000)/SUMIFS(pop_in_poverty!$D:$D,pop_in_poverty!$A:$A,'ODA per poor person'!$B174,pop_in_poverty!$B:$B,'ODA per poor person'!L$9)</f>
        <v>#DIV/0!</v>
      </c>
      <c r="M174" s="43" t="e">
        <f>('ODA total and ex non-transfer'!M174*1000000)/SUMIFS(pop_in_poverty!$D:$D,pop_in_poverty!$A:$A,'ODA per poor person'!$B174,pop_in_poverty!$B:$B,'ODA per poor person'!M$9)</f>
        <v>#DIV/0!</v>
      </c>
      <c r="N174" s="43" t="e">
        <f>('ODA total and ex non-transfer'!N174*1000000)/SUMIFS(pop_in_poverty!$D:$D,pop_in_poverty!$A:$A,'ODA per poor person'!$B174,pop_in_poverty!$B:$B,'ODA per poor person'!N$9)</f>
        <v>#DIV/0!</v>
      </c>
      <c r="O174" s="43" t="e">
        <f>('ODA total and ex non-transfer'!O174*1000000)/SUMIFS(pop_in_poverty!$D:$D,pop_in_poverty!$A:$A,'ODA per poor person'!$B174,pop_in_poverty!$B:$B,'ODA per poor person'!O$9)</f>
        <v>#DIV/0!</v>
      </c>
      <c r="P174" s="43" t="e">
        <f>('ODA total and ex non-transfer'!P174*1000000)/SUMIFS(pop_in_poverty!$D:$D,pop_in_poverty!$A:$A,'ODA per poor person'!$B174,pop_in_poverty!$B:$B,'ODA per poor person'!P$9)</f>
        <v>#DIV/0!</v>
      </c>
      <c r="Q174" s="43" t="e">
        <f>('ODA total and ex non-transfer'!Q174*1000000)/SUMIFS(pop_in_poverty!$D:$D,pop_in_poverty!$A:$A,'ODA per poor person'!$B174,pop_in_poverty!$B:$B,'ODA per poor person'!Q$9)</f>
        <v>#DIV/0!</v>
      </c>
      <c r="R174" s="43" t="e">
        <f>('ODA total and ex non-transfer'!R174*1000000)/SUMIFS(pop_in_poverty!$D:$D,pop_in_poverty!$A:$A,'ODA per poor person'!$B174,pop_in_poverty!$B:$B,'ODA per poor person'!R$9)</f>
        <v>#DIV/0!</v>
      </c>
      <c r="S174" s="43" t="e">
        <f>('ODA total and ex non-transfer'!S174*1000000)/SUMIFS(pop_in_poverty!$D:$D,pop_in_poverty!$A:$A,'ODA per poor person'!$B174,pop_in_poverty!$B:$B,'ODA per poor person'!S$9)</f>
        <v>#DIV/0!</v>
      </c>
      <c r="T174" s="43" t="e">
        <f>('ODA total and ex non-transfer'!T174*1000000)/SUMIFS(pop_in_poverty!$D:$D,pop_in_poverty!$A:$A,'ODA per poor person'!$B174,pop_in_poverty!$B:$B,'ODA per poor person'!T$9)</f>
        <v>#DIV/0!</v>
      </c>
      <c r="U174" s="43" t="e">
        <f>('ODA total and ex non-transfer'!U174*1000000)/SUMIFS(pop_in_poverty!$D:$D,pop_in_poverty!$A:$A,'ODA per poor person'!$B174,pop_in_poverty!$B:$B,'ODA per poor person'!U$9)</f>
        <v>#DIV/0!</v>
      </c>
    </row>
    <row r="175" spans="1:22" hidden="1" x14ac:dyDescent="0.2">
      <c r="A175" s="22" t="s">
        <v>112</v>
      </c>
      <c r="B175" s="9" t="e">
        <v>#N/A</v>
      </c>
      <c r="C175" s="10" t="s">
        <v>982</v>
      </c>
      <c r="D175" s="10"/>
      <c r="E175" s="3"/>
      <c r="F175" s="3"/>
      <c r="G175" s="43" t="e">
        <f>('ODA total and ex non-transfer'!G175*1000000)/SUMIFS(pop_in_poverty!$D:$D,pop_in_poverty!$A:$A,'ODA per poor person'!$B175,pop_in_poverty!$B:$B,'ODA per poor person'!G$9)</f>
        <v>#DIV/0!</v>
      </c>
      <c r="H175" s="43" t="e">
        <f>('ODA total and ex non-transfer'!H175*1000000)/SUMIFS(pop_in_poverty!$D:$D,pop_in_poverty!$A:$A,'ODA per poor person'!$B175,pop_in_poverty!$B:$B,'ODA per poor person'!H$9)</f>
        <v>#DIV/0!</v>
      </c>
      <c r="I175" s="43" t="e">
        <f>('ODA total and ex non-transfer'!I175*1000000)/SUMIFS(pop_in_poverty!$D:$D,pop_in_poverty!$A:$A,'ODA per poor person'!$B175,pop_in_poverty!$B:$B,'ODA per poor person'!I$9)</f>
        <v>#DIV/0!</v>
      </c>
      <c r="J175" s="43" t="e">
        <f>('ODA total and ex non-transfer'!J175*1000000)/SUMIFS(pop_in_poverty!$D:$D,pop_in_poverty!$A:$A,'ODA per poor person'!$B175,pop_in_poverty!$B:$B,'ODA per poor person'!J$9)</f>
        <v>#DIV/0!</v>
      </c>
      <c r="K175" s="43" t="e">
        <f>('ODA total and ex non-transfer'!K175*1000000)/SUMIFS(pop_in_poverty!$D:$D,pop_in_poverty!$A:$A,'ODA per poor person'!$B175,pop_in_poverty!$B:$B,'ODA per poor person'!K$9)</f>
        <v>#DIV/0!</v>
      </c>
      <c r="L175" s="43" t="e">
        <f>('ODA total and ex non-transfer'!L175*1000000)/SUMIFS(pop_in_poverty!$D:$D,pop_in_poverty!$A:$A,'ODA per poor person'!$B175,pop_in_poverty!$B:$B,'ODA per poor person'!L$9)</f>
        <v>#DIV/0!</v>
      </c>
      <c r="M175" s="43" t="e">
        <f>('ODA total and ex non-transfer'!M175*1000000)/SUMIFS(pop_in_poverty!$D:$D,pop_in_poverty!$A:$A,'ODA per poor person'!$B175,pop_in_poverty!$B:$B,'ODA per poor person'!M$9)</f>
        <v>#DIV/0!</v>
      </c>
      <c r="N175" s="43" t="e">
        <f>('ODA total and ex non-transfer'!N175*1000000)/SUMIFS(pop_in_poverty!$D:$D,pop_in_poverty!$A:$A,'ODA per poor person'!$B175,pop_in_poverty!$B:$B,'ODA per poor person'!N$9)</f>
        <v>#DIV/0!</v>
      </c>
      <c r="O175" s="43" t="e">
        <f>('ODA total and ex non-transfer'!O175*1000000)/SUMIFS(pop_in_poverty!$D:$D,pop_in_poverty!$A:$A,'ODA per poor person'!$B175,pop_in_poverty!$B:$B,'ODA per poor person'!O$9)</f>
        <v>#DIV/0!</v>
      </c>
      <c r="P175" s="43" t="e">
        <f>('ODA total and ex non-transfer'!P175*1000000)/SUMIFS(pop_in_poverty!$D:$D,pop_in_poverty!$A:$A,'ODA per poor person'!$B175,pop_in_poverty!$B:$B,'ODA per poor person'!P$9)</f>
        <v>#DIV/0!</v>
      </c>
      <c r="Q175" s="43" t="e">
        <f>('ODA total and ex non-transfer'!Q175*1000000)/SUMIFS(pop_in_poverty!$D:$D,pop_in_poverty!$A:$A,'ODA per poor person'!$B175,pop_in_poverty!$B:$B,'ODA per poor person'!Q$9)</f>
        <v>#DIV/0!</v>
      </c>
      <c r="R175" s="43" t="e">
        <f>('ODA total and ex non-transfer'!R175*1000000)/SUMIFS(pop_in_poverty!$D:$D,pop_in_poverty!$A:$A,'ODA per poor person'!$B175,pop_in_poverty!$B:$B,'ODA per poor person'!R$9)</f>
        <v>#DIV/0!</v>
      </c>
      <c r="S175" s="43" t="e">
        <f>('ODA total and ex non-transfer'!S175*1000000)/SUMIFS(pop_in_poverty!$D:$D,pop_in_poverty!$A:$A,'ODA per poor person'!$B175,pop_in_poverty!$B:$B,'ODA per poor person'!S$9)</f>
        <v>#DIV/0!</v>
      </c>
      <c r="T175" s="43" t="e">
        <f>('ODA total and ex non-transfer'!T175*1000000)/SUMIFS(pop_in_poverty!$D:$D,pop_in_poverty!$A:$A,'ODA per poor person'!$B175,pop_in_poverty!$B:$B,'ODA per poor person'!T$9)</f>
        <v>#DIV/0!</v>
      </c>
      <c r="U175" s="43" t="e">
        <f>('ODA total and ex non-transfer'!U175*1000000)/SUMIFS(pop_in_poverty!$D:$D,pop_in_poverty!$A:$A,'ODA per poor person'!$B175,pop_in_poverty!$B:$B,'ODA per poor person'!U$9)</f>
        <v>#DIV/0!</v>
      </c>
    </row>
    <row r="176" spans="1:22" hidden="1" x14ac:dyDescent="0.2">
      <c r="A176" s="21" t="s">
        <v>113</v>
      </c>
      <c r="B176" s="9" t="s">
        <v>268</v>
      </c>
      <c r="C176" s="9" t="s">
        <v>981</v>
      </c>
      <c r="D176" s="9"/>
      <c r="E176" s="2"/>
      <c r="F176" s="2"/>
      <c r="G176" s="43" t="e">
        <f>('ODA total and ex non-transfer'!G176*1000000)/SUMIFS(pop_in_poverty!$D:$D,pop_in_poverty!$A:$A,'ODA per poor person'!$B176,pop_in_poverty!$B:$B,'ODA per poor person'!G$9)</f>
        <v>#DIV/0!</v>
      </c>
      <c r="H176" s="43" t="e">
        <f>('ODA total and ex non-transfer'!H176*1000000)/SUMIFS(pop_in_poverty!$D:$D,pop_in_poverty!$A:$A,'ODA per poor person'!$B176,pop_in_poverty!$B:$B,'ODA per poor person'!H$9)</f>
        <v>#DIV/0!</v>
      </c>
      <c r="I176" s="43" t="e">
        <f>('ODA total and ex non-transfer'!I176*1000000)/SUMIFS(pop_in_poverty!$D:$D,pop_in_poverty!$A:$A,'ODA per poor person'!$B176,pop_in_poverty!$B:$B,'ODA per poor person'!I$9)</f>
        <v>#DIV/0!</v>
      </c>
      <c r="J176" s="43" t="e">
        <f>('ODA total and ex non-transfer'!J176*1000000)/SUMIFS(pop_in_poverty!$D:$D,pop_in_poverty!$A:$A,'ODA per poor person'!$B176,pop_in_poverty!$B:$B,'ODA per poor person'!J$9)</f>
        <v>#DIV/0!</v>
      </c>
      <c r="K176" s="43" t="e">
        <f>('ODA total and ex non-transfer'!K176*1000000)/SUMIFS(pop_in_poverty!$D:$D,pop_in_poverty!$A:$A,'ODA per poor person'!$B176,pop_in_poverty!$B:$B,'ODA per poor person'!K$9)</f>
        <v>#DIV/0!</v>
      </c>
      <c r="L176" s="43" t="e">
        <f>('ODA total and ex non-transfer'!L176*1000000)/SUMIFS(pop_in_poverty!$D:$D,pop_in_poverty!$A:$A,'ODA per poor person'!$B176,pop_in_poverty!$B:$B,'ODA per poor person'!L$9)</f>
        <v>#DIV/0!</v>
      </c>
      <c r="M176" s="43" t="e">
        <f>('ODA total and ex non-transfer'!M176*1000000)/SUMIFS(pop_in_poverty!$D:$D,pop_in_poverty!$A:$A,'ODA per poor person'!$B176,pop_in_poverty!$B:$B,'ODA per poor person'!M$9)</f>
        <v>#DIV/0!</v>
      </c>
      <c r="N176" s="43" t="e">
        <f>('ODA total and ex non-transfer'!N176*1000000)/SUMIFS(pop_in_poverty!$D:$D,pop_in_poverty!$A:$A,'ODA per poor person'!$B176,pop_in_poverty!$B:$B,'ODA per poor person'!N$9)</f>
        <v>#DIV/0!</v>
      </c>
      <c r="O176" s="43" t="e">
        <f>('ODA total and ex non-transfer'!O176*1000000)/SUMIFS(pop_in_poverty!$D:$D,pop_in_poverty!$A:$A,'ODA per poor person'!$B176,pop_in_poverty!$B:$B,'ODA per poor person'!O$9)</f>
        <v>#DIV/0!</v>
      </c>
      <c r="P176" s="43" t="e">
        <f>('ODA total and ex non-transfer'!P176*1000000)/SUMIFS(pop_in_poverty!$D:$D,pop_in_poverty!$A:$A,'ODA per poor person'!$B176,pop_in_poverty!$B:$B,'ODA per poor person'!P$9)</f>
        <v>#DIV/0!</v>
      </c>
      <c r="Q176" s="43" t="e">
        <f>('ODA total and ex non-transfer'!Q176*1000000)/SUMIFS(pop_in_poverty!$D:$D,pop_in_poverty!$A:$A,'ODA per poor person'!$B176,pop_in_poverty!$B:$B,'ODA per poor person'!Q$9)</f>
        <v>#DIV/0!</v>
      </c>
      <c r="R176" s="43" t="e">
        <f>('ODA total and ex non-transfer'!R176*1000000)/SUMIFS(pop_in_poverty!$D:$D,pop_in_poverty!$A:$A,'ODA per poor person'!$B176,pop_in_poverty!$B:$B,'ODA per poor person'!R$9)</f>
        <v>#DIV/0!</v>
      </c>
      <c r="S176" s="43" t="e">
        <f>('ODA total and ex non-transfer'!S176*1000000)/SUMIFS(pop_in_poverty!$D:$D,pop_in_poverty!$A:$A,'ODA per poor person'!$B176,pop_in_poverty!$B:$B,'ODA per poor person'!S$9)</f>
        <v>#DIV/0!</v>
      </c>
      <c r="T176" s="43" t="e">
        <f>('ODA total and ex non-transfer'!T176*1000000)/SUMIFS(pop_in_poverty!$D:$D,pop_in_poverty!$A:$A,'ODA per poor person'!$B176,pop_in_poverty!$B:$B,'ODA per poor person'!T$9)</f>
        <v>#DIV/0!</v>
      </c>
      <c r="U176" s="43" t="e">
        <f>('ODA total and ex non-transfer'!U176*1000000)/SUMIFS(pop_in_poverty!$D:$D,pop_in_poverty!$A:$A,'ODA per poor person'!$B176,pop_in_poverty!$B:$B,'ODA per poor person'!U$9)</f>
        <v>#DIV/0!</v>
      </c>
    </row>
    <row r="177" spans="1:21" hidden="1" x14ac:dyDescent="0.2">
      <c r="A177" s="22" t="s">
        <v>113</v>
      </c>
      <c r="B177" s="9" t="s">
        <v>268</v>
      </c>
      <c r="C177" s="10" t="s">
        <v>982</v>
      </c>
      <c r="D177" s="10"/>
      <c r="E177" s="3"/>
      <c r="F177" s="3"/>
      <c r="G177" s="43" t="e">
        <f>('ODA total and ex non-transfer'!G177*1000000)/SUMIFS(pop_in_poverty!$D:$D,pop_in_poverty!$A:$A,'ODA per poor person'!$B177,pop_in_poverty!$B:$B,'ODA per poor person'!G$9)</f>
        <v>#DIV/0!</v>
      </c>
      <c r="H177" s="43" t="e">
        <f>('ODA total and ex non-transfer'!H177*1000000)/SUMIFS(pop_in_poverty!$D:$D,pop_in_poverty!$A:$A,'ODA per poor person'!$B177,pop_in_poverty!$B:$B,'ODA per poor person'!H$9)</f>
        <v>#DIV/0!</v>
      </c>
      <c r="I177" s="43" t="e">
        <f>('ODA total and ex non-transfer'!I177*1000000)/SUMIFS(pop_in_poverty!$D:$D,pop_in_poverty!$A:$A,'ODA per poor person'!$B177,pop_in_poverty!$B:$B,'ODA per poor person'!I$9)</f>
        <v>#DIV/0!</v>
      </c>
      <c r="J177" s="43" t="e">
        <f>('ODA total and ex non-transfer'!J177*1000000)/SUMIFS(pop_in_poverty!$D:$D,pop_in_poverty!$A:$A,'ODA per poor person'!$B177,pop_in_poverty!$B:$B,'ODA per poor person'!J$9)</f>
        <v>#DIV/0!</v>
      </c>
      <c r="K177" s="43" t="e">
        <f>('ODA total and ex non-transfer'!K177*1000000)/SUMIFS(pop_in_poverty!$D:$D,pop_in_poverty!$A:$A,'ODA per poor person'!$B177,pop_in_poverty!$B:$B,'ODA per poor person'!K$9)</f>
        <v>#DIV/0!</v>
      </c>
      <c r="L177" s="43" t="e">
        <f>('ODA total and ex non-transfer'!L177*1000000)/SUMIFS(pop_in_poverty!$D:$D,pop_in_poverty!$A:$A,'ODA per poor person'!$B177,pop_in_poverty!$B:$B,'ODA per poor person'!L$9)</f>
        <v>#DIV/0!</v>
      </c>
      <c r="M177" s="43" t="e">
        <f>('ODA total and ex non-transfer'!M177*1000000)/SUMIFS(pop_in_poverty!$D:$D,pop_in_poverty!$A:$A,'ODA per poor person'!$B177,pop_in_poverty!$B:$B,'ODA per poor person'!M$9)</f>
        <v>#DIV/0!</v>
      </c>
      <c r="N177" s="43" t="e">
        <f>('ODA total and ex non-transfer'!N177*1000000)/SUMIFS(pop_in_poverty!$D:$D,pop_in_poverty!$A:$A,'ODA per poor person'!$B177,pop_in_poverty!$B:$B,'ODA per poor person'!N$9)</f>
        <v>#DIV/0!</v>
      </c>
      <c r="O177" s="43" t="e">
        <f>('ODA total and ex non-transfer'!O177*1000000)/SUMIFS(pop_in_poverty!$D:$D,pop_in_poverty!$A:$A,'ODA per poor person'!$B177,pop_in_poverty!$B:$B,'ODA per poor person'!O$9)</f>
        <v>#DIV/0!</v>
      </c>
      <c r="P177" s="43" t="e">
        <f>('ODA total and ex non-transfer'!P177*1000000)/SUMIFS(pop_in_poverty!$D:$D,pop_in_poverty!$A:$A,'ODA per poor person'!$B177,pop_in_poverty!$B:$B,'ODA per poor person'!P$9)</f>
        <v>#DIV/0!</v>
      </c>
      <c r="Q177" s="43" t="e">
        <f>('ODA total and ex non-transfer'!Q177*1000000)/SUMIFS(pop_in_poverty!$D:$D,pop_in_poverty!$A:$A,'ODA per poor person'!$B177,pop_in_poverty!$B:$B,'ODA per poor person'!Q$9)</f>
        <v>#DIV/0!</v>
      </c>
      <c r="R177" s="43" t="e">
        <f>('ODA total and ex non-transfer'!R177*1000000)/SUMIFS(pop_in_poverty!$D:$D,pop_in_poverty!$A:$A,'ODA per poor person'!$B177,pop_in_poverty!$B:$B,'ODA per poor person'!R$9)</f>
        <v>#DIV/0!</v>
      </c>
      <c r="S177" s="43" t="e">
        <f>('ODA total and ex non-transfer'!S177*1000000)/SUMIFS(pop_in_poverty!$D:$D,pop_in_poverty!$A:$A,'ODA per poor person'!$B177,pop_in_poverty!$B:$B,'ODA per poor person'!S$9)</f>
        <v>#DIV/0!</v>
      </c>
      <c r="T177" s="43" t="e">
        <f>('ODA total and ex non-transfer'!T177*1000000)/SUMIFS(pop_in_poverty!$D:$D,pop_in_poverty!$A:$A,'ODA per poor person'!$B177,pop_in_poverty!$B:$B,'ODA per poor person'!T$9)</f>
        <v>#DIV/0!</v>
      </c>
      <c r="U177" s="43" t="e">
        <f>('ODA total and ex non-transfer'!U177*1000000)/SUMIFS(pop_in_poverty!$D:$D,pop_in_poverty!$A:$A,'ODA per poor person'!$B177,pop_in_poverty!$B:$B,'ODA per poor person'!U$9)</f>
        <v>#DIV/0!</v>
      </c>
    </row>
    <row r="178" spans="1:21" hidden="1" x14ac:dyDescent="0.2">
      <c r="A178" s="21" t="s">
        <v>114</v>
      </c>
      <c r="B178" s="9" t="s">
        <v>273</v>
      </c>
      <c r="C178" s="9" t="s">
        <v>981</v>
      </c>
      <c r="D178" s="9"/>
      <c r="E178" s="2"/>
      <c r="F178" s="2"/>
      <c r="G178" s="43" t="e">
        <f>('ODA total and ex non-transfer'!G178*1000000)/SUMIFS(pop_in_poverty!$D:$D,pop_in_poverty!$A:$A,'ODA per poor person'!$B178,pop_in_poverty!$B:$B,'ODA per poor person'!G$9)</f>
        <v>#DIV/0!</v>
      </c>
      <c r="H178" s="43" t="e">
        <f>('ODA total and ex non-transfer'!H178*1000000)/SUMIFS(pop_in_poverty!$D:$D,pop_in_poverty!$A:$A,'ODA per poor person'!$B178,pop_in_poverty!$B:$B,'ODA per poor person'!H$9)</f>
        <v>#DIV/0!</v>
      </c>
      <c r="I178" s="43" t="e">
        <f>('ODA total and ex non-transfer'!I178*1000000)/SUMIFS(pop_in_poverty!$D:$D,pop_in_poverty!$A:$A,'ODA per poor person'!$B178,pop_in_poverty!$B:$B,'ODA per poor person'!I$9)</f>
        <v>#DIV/0!</v>
      </c>
      <c r="J178" s="43" t="e">
        <f>('ODA total and ex non-transfer'!J178*1000000)/SUMIFS(pop_in_poverty!$D:$D,pop_in_poverty!$A:$A,'ODA per poor person'!$B178,pop_in_poverty!$B:$B,'ODA per poor person'!J$9)</f>
        <v>#DIV/0!</v>
      </c>
      <c r="K178" s="43" t="e">
        <f>('ODA total and ex non-transfer'!K178*1000000)/SUMIFS(pop_in_poverty!$D:$D,pop_in_poverty!$A:$A,'ODA per poor person'!$B178,pop_in_poverty!$B:$B,'ODA per poor person'!K$9)</f>
        <v>#DIV/0!</v>
      </c>
      <c r="L178" s="43" t="e">
        <f>('ODA total and ex non-transfer'!L178*1000000)/SUMIFS(pop_in_poverty!$D:$D,pop_in_poverty!$A:$A,'ODA per poor person'!$B178,pop_in_poverty!$B:$B,'ODA per poor person'!L$9)</f>
        <v>#DIV/0!</v>
      </c>
      <c r="M178" s="43" t="e">
        <f>('ODA total and ex non-transfer'!M178*1000000)/SUMIFS(pop_in_poverty!$D:$D,pop_in_poverty!$A:$A,'ODA per poor person'!$B178,pop_in_poverty!$B:$B,'ODA per poor person'!M$9)</f>
        <v>#DIV/0!</v>
      </c>
      <c r="N178" s="43" t="e">
        <f>('ODA total and ex non-transfer'!N178*1000000)/SUMIFS(pop_in_poverty!$D:$D,pop_in_poverty!$A:$A,'ODA per poor person'!$B178,pop_in_poverty!$B:$B,'ODA per poor person'!N$9)</f>
        <v>#DIV/0!</v>
      </c>
      <c r="O178" s="43" t="e">
        <f>('ODA total and ex non-transfer'!O178*1000000)/SUMIFS(pop_in_poverty!$D:$D,pop_in_poverty!$A:$A,'ODA per poor person'!$B178,pop_in_poverty!$B:$B,'ODA per poor person'!O$9)</f>
        <v>#DIV/0!</v>
      </c>
      <c r="P178" s="43" t="e">
        <f>('ODA total and ex non-transfer'!P178*1000000)/SUMIFS(pop_in_poverty!$D:$D,pop_in_poverty!$A:$A,'ODA per poor person'!$B178,pop_in_poverty!$B:$B,'ODA per poor person'!P$9)</f>
        <v>#DIV/0!</v>
      </c>
      <c r="Q178" s="43" t="e">
        <f>('ODA total and ex non-transfer'!Q178*1000000)/SUMIFS(pop_in_poverty!$D:$D,pop_in_poverty!$A:$A,'ODA per poor person'!$B178,pop_in_poverty!$B:$B,'ODA per poor person'!Q$9)</f>
        <v>#DIV/0!</v>
      </c>
      <c r="R178" s="43" t="e">
        <f>('ODA total and ex non-transfer'!R178*1000000)/SUMIFS(pop_in_poverty!$D:$D,pop_in_poverty!$A:$A,'ODA per poor person'!$B178,pop_in_poverty!$B:$B,'ODA per poor person'!R$9)</f>
        <v>#DIV/0!</v>
      </c>
      <c r="S178" s="43" t="e">
        <f>('ODA total and ex non-transfer'!S178*1000000)/SUMIFS(pop_in_poverty!$D:$D,pop_in_poverty!$A:$A,'ODA per poor person'!$B178,pop_in_poverty!$B:$B,'ODA per poor person'!S$9)</f>
        <v>#DIV/0!</v>
      </c>
      <c r="T178" s="43" t="e">
        <f>('ODA total and ex non-transfer'!T178*1000000)/SUMIFS(pop_in_poverty!$D:$D,pop_in_poverty!$A:$A,'ODA per poor person'!$B178,pop_in_poverty!$B:$B,'ODA per poor person'!T$9)</f>
        <v>#DIV/0!</v>
      </c>
      <c r="U178" s="43" t="e">
        <f>('ODA total and ex non-transfer'!U178*1000000)/SUMIFS(pop_in_poverty!$D:$D,pop_in_poverty!$A:$A,'ODA per poor person'!$B178,pop_in_poverty!$B:$B,'ODA per poor person'!U$9)</f>
        <v>#DIV/0!</v>
      </c>
    </row>
    <row r="179" spans="1:21" hidden="1" x14ac:dyDescent="0.2">
      <c r="A179" s="22" t="s">
        <v>114</v>
      </c>
      <c r="B179" s="9" t="s">
        <v>273</v>
      </c>
      <c r="C179" s="10" t="s">
        <v>982</v>
      </c>
      <c r="D179" s="10"/>
      <c r="E179" s="3"/>
      <c r="F179" s="3"/>
      <c r="G179" s="43" t="e">
        <f>('ODA total and ex non-transfer'!G179*1000000)/SUMIFS(pop_in_poverty!$D:$D,pop_in_poverty!$A:$A,'ODA per poor person'!$B179,pop_in_poverty!$B:$B,'ODA per poor person'!G$9)</f>
        <v>#DIV/0!</v>
      </c>
      <c r="H179" s="43" t="e">
        <f>('ODA total and ex non-transfer'!H179*1000000)/SUMIFS(pop_in_poverty!$D:$D,pop_in_poverty!$A:$A,'ODA per poor person'!$B179,pop_in_poverty!$B:$B,'ODA per poor person'!H$9)</f>
        <v>#DIV/0!</v>
      </c>
      <c r="I179" s="43" t="e">
        <f>('ODA total and ex non-transfer'!I179*1000000)/SUMIFS(pop_in_poverty!$D:$D,pop_in_poverty!$A:$A,'ODA per poor person'!$B179,pop_in_poverty!$B:$B,'ODA per poor person'!I$9)</f>
        <v>#DIV/0!</v>
      </c>
      <c r="J179" s="43" t="e">
        <f>('ODA total and ex non-transfer'!J179*1000000)/SUMIFS(pop_in_poverty!$D:$D,pop_in_poverty!$A:$A,'ODA per poor person'!$B179,pop_in_poverty!$B:$B,'ODA per poor person'!J$9)</f>
        <v>#DIV/0!</v>
      </c>
      <c r="K179" s="43" t="e">
        <f>('ODA total and ex non-transfer'!K179*1000000)/SUMIFS(pop_in_poverty!$D:$D,pop_in_poverty!$A:$A,'ODA per poor person'!$B179,pop_in_poverty!$B:$B,'ODA per poor person'!K$9)</f>
        <v>#DIV/0!</v>
      </c>
      <c r="L179" s="43" t="e">
        <f>('ODA total and ex non-transfer'!L179*1000000)/SUMIFS(pop_in_poverty!$D:$D,pop_in_poverty!$A:$A,'ODA per poor person'!$B179,pop_in_poverty!$B:$B,'ODA per poor person'!L$9)</f>
        <v>#DIV/0!</v>
      </c>
      <c r="M179" s="43" t="e">
        <f>('ODA total and ex non-transfer'!M179*1000000)/SUMIFS(pop_in_poverty!$D:$D,pop_in_poverty!$A:$A,'ODA per poor person'!$B179,pop_in_poverty!$B:$B,'ODA per poor person'!M$9)</f>
        <v>#DIV/0!</v>
      </c>
      <c r="N179" s="43" t="e">
        <f>('ODA total and ex non-transfer'!N179*1000000)/SUMIFS(pop_in_poverty!$D:$D,pop_in_poverty!$A:$A,'ODA per poor person'!$B179,pop_in_poverty!$B:$B,'ODA per poor person'!N$9)</f>
        <v>#DIV/0!</v>
      </c>
      <c r="O179" s="43" t="e">
        <f>('ODA total and ex non-transfer'!O179*1000000)/SUMIFS(pop_in_poverty!$D:$D,pop_in_poverty!$A:$A,'ODA per poor person'!$B179,pop_in_poverty!$B:$B,'ODA per poor person'!O$9)</f>
        <v>#DIV/0!</v>
      </c>
      <c r="P179" s="43" t="e">
        <f>('ODA total and ex non-transfer'!P179*1000000)/SUMIFS(pop_in_poverty!$D:$D,pop_in_poverty!$A:$A,'ODA per poor person'!$B179,pop_in_poverty!$B:$B,'ODA per poor person'!P$9)</f>
        <v>#DIV/0!</v>
      </c>
      <c r="Q179" s="43" t="e">
        <f>('ODA total and ex non-transfer'!Q179*1000000)/SUMIFS(pop_in_poverty!$D:$D,pop_in_poverty!$A:$A,'ODA per poor person'!$B179,pop_in_poverty!$B:$B,'ODA per poor person'!Q$9)</f>
        <v>#DIV/0!</v>
      </c>
      <c r="R179" s="43" t="e">
        <f>('ODA total and ex non-transfer'!R179*1000000)/SUMIFS(pop_in_poverty!$D:$D,pop_in_poverty!$A:$A,'ODA per poor person'!$B179,pop_in_poverty!$B:$B,'ODA per poor person'!R$9)</f>
        <v>#DIV/0!</v>
      </c>
      <c r="S179" s="43" t="e">
        <f>('ODA total and ex non-transfer'!S179*1000000)/SUMIFS(pop_in_poverty!$D:$D,pop_in_poverty!$A:$A,'ODA per poor person'!$B179,pop_in_poverty!$B:$B,'ODA per poor person'!S$9)</f>
        <v>#DIV/0!</v>
      </c>
      <c r="T179" s="43" t="e">
        <f>('ODA total and ex non-transfer'!T179*1000000)/SUMIFS(pop_in_poverty!$D:$D,pop_in_poverty!$A:$A,'ODA per poor person'!$B179,pop_in_poverty!$B:$B,'ODA per poor person'!T$9)</f>
        <v>#DIV/0!</v>
      </c>
      <c r="U179" s="43" t="e">
        <f>('ODA total and ex non-transfer'!U179*1000000)/SUMIFS(pop_in_poverty!$D:$D,pop_in_poverty!$A:$A,'ODA per poor person'!$B179,pop_in_poverty!$B:$B,'ODA per poor person'!U$9)</f>
        <v>#DIV/0!</v>
      </c>
    </row>
    <row r="180" spans="1:21" hidden="1" x14ac:dyDescent="0.2">
      <c r="A180" s="21" t="s">
        <v>115</v>
      </c>
      <c r="B180" s="9" t="s">
        <v>280</v>
      </c>
      <c r="C180" s="9" t="s">
        <v>981</v>
      </c>
      <c r="D180" s="9"/>
      <c r="E180" s="2"/>
      <c r="F180" s="2"/>
      <c r="G180" s="43" t="e">
        <f>('ODA total and ex non-transfer'!G180*1000000)/SUMIFS(pop_in_poverty!$D:$D,pop_in_poverty!$A:$A,'ODA per poor person'!$B180,pop_in_poverty!$B:$B,'ODA per poor person'!G$9)</f>
        <v>#DIV/0!</v>
      </c>
      <c r="H180" s="43" t="e">
        <f>('ODA total and ex non-transfer'!H180*1000000)/SUMIFS(pop_in_poverty!$D:$D,pop_in_poverty!$A:$A,'ODA per poor person'!$B180,pop_in_poverty!$B:$B,'ODA per poor person'!H$9)</f>
        <v>#DIV/0!</v>
      </c>
      <c r="I180" s="43" t="e">
        <f>('ODA total and ex non-transfer'!I180*1000000)/SUMIFS(pop_in_poverty!$D:$D,pop_in_poverty!$A:$A,'ODA per poor person'!$B180,pop_in_poverty!$B:$B,'ODA per poor person'!I$9)</f>
        <v>#DIV/0!</v>
      </c>
      <c r="J180" s="43" t="e">
        <f>('ODA total and ex non-transfer'!J180*1000000)/SUMIFS(pop_in_poverty!$D:$D,pop_in_poverty!$A:$A,'ODA per poor person'!$B180,pop_in_poverty!$B:$B,'ODA per poor person'!J$9)</f>
        <v>#DIV/0!</v>
      </c>
      <c r="K180" s="43" t="e">
        <f>('ODA total and ex non-transfer'!K180*1000000)/SUMIFS(pop_in_poverty!$D:$D,pop_in_poverty!$A:$A,'ODA per poor person'!$B180,pop_in_poverty!$B:$B,'ODA per poor person'!K$9)</f>
        <v>#DIV/0!</v>
      </c>
      <c r="L180" s="43" t="e">
        <f>('ODA total and ex non-transfer'!L180*1000000)/SUMIFS(pop_in_poverty!$D:$D,pop_in_poverty!$A:$A,'ODA per poor person'!$B180,pop_in_poverty!$B:$B,'ODA per poor person'!L$9)</f>
        <v>#DIV/0!</v>
      </c>
      <c r="M180" s="43" t="e">
        <f>('ODA total and ex non-transfer'!M180*1000000)/SUMIFS(pop_in_poverty!$D:$D,pop_in_poverty!$A:$A,'ODA per poor person'!$B180,pop_in_poverty!$B:$B,'ODA per poor person'!M$9)</f>
        <v>#DIV/0!</v>
      </c>
      <c r="N180" s="43" t="e">
        <f>('ODA total and ex non-transfer'!N180*1000000)/SUMIFS(pop_in_poverty!$D:$D,pop_in_poverty!$A:$A,'ODA per poor person'!$B180,pop_in_poverty!$B:$B,'ODA per poor person'!N$9)</f>
        <v>#DIV/0!</v>
      </c>
      <c r="O180" s="43" t="e">
        <f>('ODA total and ex non-transfer'!O180*1000000)/SUMIFS(pop_in_poverty!$D:$D,pop_in_poverty!$A:$A,'ODA per poor person'!$B180,pop_in_poverty!$B:$B,'ODA per poor person'!O$9)</f>
        <v>#DIV/0!</v>
      </c>
      <c r="P180" s="43" t="e">
        <f>('ODA total and ex non-transfer'!P180*1000000)/SUMIFS(pop_in_poverty!$D:$D,pop_in_poverty!$A:$A,'ODA per poor person'!$B180,pop_in_poverty!$B:$B,'ODA per poor person'!P$9)</f>
        <v>#DIV/0!</v>
      </c>
      <c r="Q180" s="43" t="e">
        <f>('ODA total and ex non-transfer'!Q180*1000000)/SUMIFS(pop_in_poverty!$D:$D,pop_in_poverty!$A:$A,'ODA per poor person'!$B180,pop_in_poverty!$B:$B,'ODA per poor person'!Q$9)</f>
        <v>#DIV/0!</v>
      </c>
      <c r="R180" s="43" t="e">
        <f>('ODA total and ex non-transfer'!R180*1000000)/SUMIFS(pop_in_poverty!$D:$D,pop_in_poverty!$A:$A,'ODA per poor person'!$B180,pop_in_poverty!$B:$B,'ODA per poor person'!R$9)</f>
        <v>#DIV/0!</v>
      </c>
      <c r="S180" s="43" t="e">
        <f>('ODA total and ex non-transfer'!S180*1000000)/SUMIFS(pop_in_poverty!$D:$D,pop_in_poverty!$A:$A,'ODA per poor person'!$B180,pop_in_poverty!$B:$B,'ODA per poor person'!S$9)</f>
        <v>#DIV/0!</v>
      </c>
      <c r="T180" s="43" t="e">
        <f>('ODA total and ex non-transfer'!T180*1000000)/SUMIFS(pop_in_poverty!$D:$D,pop_in_poverty!$A:$A,'ODA per poor person'!$B180,pop_in_poverty!$B:$B,'ODA per poor person'!T$9)</f>
        <v>#DIV/0!</v>
      </c>
      <c r="U180" s="43" t="e">
        <f>('ODA total and ex non-transfer'!U180*1000000)/SUMIFS(pop_in_poverty!$D:$D,pop_in_poverty!$A:$A,'ODA per poor person'!$B180,pop_in_poverty!$B:$B,'ODA per poor person'!U$9)</f>
        <v>#DIV/0!</v>
      </c>
    </row>
    <row r="181" spans="1:21" hidden="1" x14ac:dyDescent="0.2">
      <c r="A181" s="22" t="s">
        <v>115</v>
      </c>
      <c r="B181" s="9" t="s">
        <v>280</v>
      </c>
      <c r="C181" s="10" t="s">
        <v>982</v>
      </c>
      <c r="D181" s="10"/>
      <c r="E181" s="3"/>
      <c r="F181" s="3"/>
      <c r="G181" s="43" t="e">
        <f>('ODA total and ex non-transfer'!G181*1000000)/SUMIFS(pop_in_poverty!$D:$D,pop_in_poverty!$A:$A,'ODA per poor person'!$B181,pop_in_poverty!$B:$B,'ODA per poor person'!G$9)</f>
        <v>#DIV/0!</v>
      </c>
      <c r="H181" s="43" t="e">
        <f>('ODA total and ex non-transfer'!H181*1000000)/SUMIFS(pop_in_poverty!$D:$D,pop_in_poverty!$A:$A,'ODA per poor person'!$B181,pop_in_poverty!$B:$B,'ODA per poor person'!H$9)</f>
        <v>#DIV/0!</v>
      </c>
      <c r="I181" s="43" t="e">
        <f>('ODA total and ex non-transfer'!I181*1000000)/SUMIFS(pop_in_poverty!$D:$D,pop_in_poverty!$A:$A,'ODA per poor person'!$B181,pop_in_poverty!$B:$B,'ODA per poor person'!I$9)</f>
        <v>#DIV/0!</v>
      </c>
      <c r="J181" s="43" t="e">
        <f>('ODA total and ex non-transfer'!J181*1000000)/SUMIFS(pop_in_poverty!$D:$D,pop_in_poverty!$A:$A,'ODA per poor person'!$B181,pop_in_poverty!$B:$B,'ODA per poor person'!J$9)</f>
        <v>#DIV/0!</v>
      </c>
      <c r="K181" s="43" t="e">
        <f>('ODA total and ex non-transfer'!K181*1000000)/SUMIFS(pop_in_poverty!$D:$D,pop_in_poverty!$A:$A,'ODA per poor person'!$B181,pop_in_poverty!$B:$B,'ODA per poor person'!K$9)</f>
        <v>#DIV/0!</v>
      </c>
      <c r="L181" s="43" t="e">
        <f>('ODA total and ex non-transfer'!L181*1000000)/SUMIFS(pop_in_poverty!$D:$D,pop_in_poverty!$A:$A,'ODA per poor person'!$B181,pop_in_poverty!$B:$B,'ODA per poor person'!L$9)</f>
        <v>#DIV/0!</v>
      </c>
      <c r="M181" s="43" t="e">
        <f>('ODA total and ex non-transfer'!M181*1000000)/SUMIFS(pop_in_poverty!$D:$D,pop_in_poverty!$A:$A,'ODA per poor person'!$B181,pop_in_poverty!$B:$B,'ODA per poor person'!M$9)</f>
        <v>#DIV/0!</v>
      </c>
      <c r="N181" s="43" t="e">
        <f>('ODA total and ex non-transfer'!N181*1000000)/SUMIFS(pop_in_poverty!$D:$D,pop_in_poverty!$A:$A,'ODA per poor person'!$B181,pop_in_poverty!$B:$B,'ODA per poor person'!N$9)</f>
        <v>#DIV/0!</v>
      </c>
      <c r="O181" s="43" t="e">
        <f>('ODA total and ex non-transfer'!O181*1000000)/SUMIFS(pop_in_poverty!$D:$D,pop_in_poverty!$A:$A,'ODA per poor person'!$B181,pop_in_poverty!$B:$B,'ODA per poor person'!O$9)</f>
        <v>#DIV/0!</v>
      </c>
      <c r="P181" s="43" t="e">
        <f>('ODA total and ex non-transfer'!P181*1000000)/SUMIFS(pop_in_poverty!$D:$D,pop_in_poverty!$A:$A,'ODA per poor person'!$B181,pop_in_poverty!$B:$B,'ODA per poor person'!P$9)</f>
        <v>#DIV/0!</v>
      </c>
      <c r="Q181" s="43" t="e">
        <f>('ODA total and ex non-transfer'!Q181*1000000)/SUMIFS(pop_in_poverty!$D:$D,pop_in_poverty!$A:$A,'ODA per poor person'!$B181,pop_in_poverty!$B:$B,'ODA per poor person'!Q$9)</f>
        <v>#DIV/0!</v>
      </c>
      <c r="R181" s="43" t="e">
        <f>('ODA total and ex non-transfer'!R181*1000000)/SUMIFS(pop_in_poverty!$D:$D,pop_in_poverty!$A:$A,'ODA per poor person'!$B181,pop_in_poverty!$B:$B,'ODA per poor person'!R$9)</f>
        <v>#DIV/0!</v>
      </c>
      <c r="S181" s="43" t="e">
        <f>('ODA total and ex non-transfer'!S181*1000000)/SUMIFS(pop_in_poverty!$D:$D,pop_in_poverty!$A:$A,'ODA per poor person'!$B181,pop_in_poverty!$B:$B,'ODA per poor person'!S$9)</f>
        <v>#DIV/0!</v>
      </c>
      <c r="T181" s="43" t="e">
        <f>('ODA total and ex non-transfer'!T181*1000000)/SUMIFS(pop_in_poverty!$D:$D,pop_in_poverty!$A:$A,'ODA per poor person'!$B181,pop_in_poverty!$B:$B,'ODA per poor person'!T$9)</f>
        <v>#DIV/0!</v>
      </c>
      <c r="U181" s="43" t="e">
        <f>('ODA total and ex non-transfer'!U181*1000000)/SUMIFS(pop_in_poverty!$D:$D,pop_in_poverty!$A:$A,'ODA per poor person'!$B181,pop_in_poverty!$B:$B,'ODA per poor person'!U$9)</f>
        <v>#DIV/0!</v>
      </c>
    </row>
    <row r="182" spans="1:21" hidden="1" x14ac:dyDescent="0.2">
      <c r="A182" s="21" t="s">
        <v>116</v>
      </c>
      <c r="B182" s="9" t="s">
        <v>290</v>
      </c>
      <c r="C182" s="9" t="s">
        <v>981</v>
      </c>
      <c r="D182" s="9"/>
      <c r="E182" s="2"/>
      <c r="F182" s="2"/>
      <c r="G182" s="43" t="e">
        <f>('ODA total and ex non-transfer'!G182*1000000)/SUMIFS(pop_in_poverty!$D:$D,pop_in_poverty!$A:$A,'ODA per poor person'!$B182,pop_in_poverty!$B:$B,'ODA per poor person'!G$9)</f>
        <v>#DIV/0!</v>
      </c>
      <c r="H182" s="43" t="e">
        <f>('ODA total and ex non-transfer'!H182*1000000)/SUMIFS(pop_in_poverty!$D:$D,pop_in_poverty!$A:$A,'ODA per poor person'!$B182,pop_in_poverty!$B:$B,'ODA per poor person'!H$9)</f>
        <v>#DIV/0!</v>
      </c>
      <c r="I182" s="43" t="e">
        <f>('ODA total and ex non-transfer'!I182*1000000)/SUMIFS(pop_in_poverty!$D:$D,pop_in_poverty!$A:$A,'ODA per poor person'!$B182,pop_in_poverty!$B:$B,'ODA per poor person'!I$9)</f>
        <v>#DIV/0!</v>
      </c>
      <c r="J182" s="43" t="e">
        <f>('ODA total and ex non-transfer'!J182*1000000)/SUMIFS(pop_in_poverty!$D:$D,pop_in_poverty!$A:$A,'ODA per poor person'!$B182,pop_in_poverty!$B:$B,'ODA per poor person'!J$9)</f>
        <v>#DIV/0!</v>
      </c>
      <c r="K182" s="43" t="e">
        <f>('ODA total and ex non-transfer'!K182*1000000)/SUMIFS(pop_in_poverty!$D:$D,pop_in_poverty!$A:$A,'ODA per poor person'!$B182,pop_in_poverty!$B:$B,'ODA per poor person'!K$9)</f>
        <v>#DIV/0!</v>
      </c>
      <c r="L182" s="43" t="e">
        <f>('ODA total and ex non-transfer'!L182*1000000)/SUMIFS(pop_in_poverty!$D:$D,pop_in_poverty!$A:$A,'ODA per poor person'!$B182,pop_in_poverty!$B:$B,'ODA per poor person'!L$9)</f>
        <v>#DIV/0!</v>
      </c>
      <c r="M182" s="43" t="e">
        <f>('ODA total and ex non-transfer'!M182*1000000)/SUMIFS(pop_in_poverty!$D:$D,pop_in_poverty!$A:$A,'ODA per poor person'!$B182,pop_in_poverty!$B:$B,'ODA per poor person'!M$9)</f>
        <v>#DIV/0!</v>
      </c>
      <c r="N182" s="43" t="e">
        <f>('ODA total and ex non-transfer'!N182*1000000)/SUMIFS(pop_in_poverty!$D:$D,pop_in_poverty!$A:$A,'ODA per poor person'!$B182,pop_in_poverty!$B:$B,'ODA per poor person'!N$9)</f>
        <v>#DIV/0!</v>
      </c>
      <c r="O182" s="43" t="e">
        <f>('ODA total and ex non-transfer'!O182*1000000)/SUMIFS(pop_in_poverty!$D:$D,pop_in_poverty!$A:$A,'ODA per poor person'!$B182,pop_in_poverty!$B:$B,'ODA per poor person'!O$9)</f>
        <v>#DIV/0!</v>
      </c>
      <c r="P182" s="43" t="e">
        <f>('ODA total and ex non-transfer'!P182*1000000)/SUMIFS(pop_in_poverty!$D:$D,pop_in_poverty!$A:$A,'ODA per poor person'!$B182,pop_in_poverty!$B:$B,'ODA per poor person'!P$9)</f>
        <v>#DIV/0!</v>
      </c>
      <c r="Q182" s="43" t="e">
        <f>('ODA total and ex non-transfer'!Q182*1000000)/SUMIFS(pop_in_poverty!$D:$D,pop_in_poverty!$A:$A,'ODA per poor person'!$B182,pop_in_poverty!$B:$B,'ODA per poor person'!Q$9)</f>
        <v>#DIV/0!</v>
      </c>
      <c r="R182" s="43" t="e">
        <f>('ODA total and ex non-transfer'!R182*1000000)/SUMIFS(pop_in_poverty!$D:$D,pop_in_poverty!$A:$A,'ODA per poor person'!$B182,pop_in_poverty!$B:$B,'ODA per poor person'!R$9)</f>
        <v>#DIV/0!</v>
      </c>
      <c r="S182" s="43" t="e">
        <f>('ODA total and ex non-transfer'!S182*1000000)/SUMIFS(pop_in_poverty!$D:$D,pop_in_poverty!$A:$A,'ODA per poor person'!$B182,pop_in_poverty!$B:$B,'ODA per poor person'!S$9)</f>
        <v>#DIV/0!</v>
      </c>
      <c r="T182" s="43" t="e">
        <f>('ODA total and ex non-transfer'!T182*1000000)/SUMIFS(pop_in_poverty!$D:$D,pop_in_poverty!$A:$A,'ODA per poor person'!$B182,pop_in_poverty!$B:$B,'ODA per poor person'!T$9)</f>
        <v>#DIV/0!</v>
      </c>
      <c r="U182" s="43" t="e">
        <f>('ODA total and ex non-transfer'!U182*1000000)/SUMIFS(pop_in_poverty!$D:$D,pop_in_poverty!$A:$A,'ODA per poor person'!$B182,pop_in_poverty!$B:$B,'ODA per poor person'!U$9)</f>
        <v>#DIV/0!</v>
      </c>
    </row>
    <row r="183" spans="1:21" hidden="1" x14ac:dyDescent="0.2">
      <c r="A183" s="22" t="s">
        <v>116</v>
      </c>
      <c r="B183" s="9" t="s">
        <v>290</v>
      </c>
      <c r="C183" s="10" t="s">
        <v>982</v>
      </c>
      <c r="D183" s="10"/>
      <c r="E183" s="3"/>
      <c r="F183" s="3"/>
      <c r="G183" s="43" t="e">
        <f>('ODA total and ex non-transfer'!G183*1000000)/SUMIFS(pop_in_poverty!$D:$D,pop_in_poverty!$A:$A,'ODA per poor person'!$B183,pop_in_poverty!$B:$B,'ODA per poor person'!G$9)</f>
        <v>#DIV/0!</v>
      </c>
      <c r="H183" s="43" t="e">
        <f>('ODA total and ex non-transfer'!H183*1000000)/SUMIFS(pop_in_poverty!$D:$D,pop_in_poverty!$A:$A,'ODA per poor person'!$B183,pop_in_poverty!$B:$B,'ODA per poor person'!H$9)</f>
        <v>#DIV/0!</v>
      </c>
      <c r="I183" s="43" t="e">
        <f>('ODA total and ex non-transfer'!I183*1000000)/SUMIFS(pop_in_poverty!$D:$D,pop_in_poverty!$A:$A,'ODA per poor person'!$B183,pop_in_poverty!$B:$B,'ODA per poor person'!I$9)</f>
        <v>#DIV/0!</v>
      </c>
      <c r="J183" s="43" t="e">
        <f>('ODA total and ex non-transfer'!J183*1000000)/SUMIFS(pop_in_poverty!$D:$D,pop_in_poverty!$A:$A,'ODA per poor person'!$B183,pop_in_poverty!$B:$B,'ODA per poor person'!J$9)</f>
        <v>#DIV/0!</v>
      </c>
      <c r="K183" s="43" t="e">
        <f>('ODA total and ex non-transfer'!K183*1000000)/SUMIFS(pop_in_poverty!$D:$D,pop_in_poverty!$A:$A,'ODA per poor person'!$B183,pop_in_poverty!$B:$B,'ODA per poor person'!K$9)</f>
        <v>#DIV/0!</v>
      </c>
      <c r="L183" s="43" t="e">
        <f>('ODA total and ex non-transfer'!L183*1000000)/SUMIFS(pop_in_poverty!$D:$D,pop_in_poverty!$A:$A,'ODA per poor person'!$B183,pop_in_poverty!$B:$B,'ODA per poor person'!L$9)</f>
        <v>#DIV/0!</v>
      </c>
      <c r="M183" s="43" t="e">
        <f>('ODA total and ex non-transfer'!M183*1000000)/SUMIFS(pop_in_poverty!$D:$D,pop_in_poverty!$A:$A,'ODA per poor person'!$B183,pop_in_poverty!$B:$B,'ODA per poor person'!M$9)</f>
        <v>#DIV/0!</v>
      </c>
      <c r="N183" s="43" t="e">
        <f>('ODA total and ex non-transfer'!N183*1000000)/SUMIFS(pop_in_poverty!$D:$D,pop_in_poverty!$A:$A,'ODA per poor person'!$B183,pop_in_poverty!$B:$B,'ODA per poor person'!N$9)</f>
        <v>#DIV/0!</v>
      </c>
      <c r="O183" s="43" t="e">
        <f>('ODA total and ex non-transfer'!O183*1000000)/SUMIFS(pop_in_poverty!$D:$D,pop_in_poverty!$A:$A,'ODA per poor person'!$B183,pop_in_poverty!$B:$B,'ODA per poor person'!O$9)</f>
        <v>#DIV/0!</v>
      </c>
      <c r="P183" s="43" t="e">
        <f>('ODA total and ex non-transfer'!P183*1000000)/SUMIFS(pop_in_poverty!$D:$D,pop_in_poverty!$A:$A,'ODA per poor person'!$B183,pop_in_poverty!$B:$B,'ODA per poor person'!P$9)</f>
        <v>#DIV/0!</v>
      </c>
      <c r="Q183" s="43" t="e">
        <f>('ODA total and ex non-transfer'!Q183*1000000)/SUMIFS(pop_in_poverty!$D:$D,pop_in_poverty!$A:$A,'ODA per poor person'!$B183,pop_in_poverty!$B:$B,'ODA per poor person'!Q$9)</f>
        <v>#DIV/0!</v>
      </c>
      <c r="R183" s="43" t="e">
        <f>('ODA total and ex non-transfer'!R183*1000000)/SUMIFS(pop_in_poverty!$D:$D,pop_in_poverty!$A:$A,'ODA per poor person'!$B183,pop_in_poverty!$B:$B,'ODA per poor person'!R$9)</f>
        <v>#DIV/0!</v>
      </c>
      <c r="S183" s="43" t="e">
        <f>('ODA total and ex non-transfer'!S183*1000000)/SUMIFS(pop_in_poverty!$D:$D,pop_in_poverty!$A:$A,'ODA per poor person'!$B183,pop_in_poverty!$B:$B,'ODA per poor person'!S$9)</f>
        <v>#DIV/0!</v>
      </c>
      <c r="T183" s="43" t="e">
        <f>('ODA total and ex non-transfer'!T183*1000000)/SUMIFS(pop_in_poverty!$D:$D,pop_in_poverty!$A:$A,'ODA per poor person'!$B183,pop_in_poverty!$B:$B,'ODA per poor person'!T$9)</f>
        <v>#DIV/0!</v>
      </c>
      <c r="U183" s="43" t="e">
        <f>('ODA total and ex non-transfer'!U183*1000000)/SUMIFS(pop_in_poverty!$D:$D,pop_in_poverty!$A:$A,'ODA per poor person'!$B183,pop_in_poverty!$B:$B,'ODA per poor person'!U$9)</f>
        <v>#DIV/0!</v>
      </c>
    </row>
    <row r="184" spans="1:21" hidden="1" x14ac:dyDescent="0.2">
      <c r="A184" s="21" t="s">
        <v>117</v>
      </c>
      <c r="B184" s="9" t="s">
        <v>298</v>
      </c>
      <c r="C184" s="9" t="s">
        <v>981</v>
      </c>
      <c r="D184" s="9"/>
      <c r="E184" s="2"/>
      <c r="F184" s="2"/>
      <c r="G184" s="43" t="e">
        <f>('ODA total and ex non-transfer'!G184*1000000)/SUMIFS(pop_in_poverty!$D:$D,pop_in_poverty!$A:$A,'ODA per poor person'!$B184,pop_in_poverty!$B:$B,'ODA per poor person'!G$9)</f>
        <v>#DIV/0!</v>
      </c>
      <c r="H184" s="43" t="e">
        <f>('ODA total and ex non-transfer'!H184*1000000)/SUMIFS(pop_in_poverty!$D:$D,pop_in_poverty!$A:$A,'ODA per poor person'!$B184,pop_in_poverty!$B:$B,'ODA per poor person'!H$9)</f>
        <v>#DIV/0!</v>
      </c>
      <c r="I184" s="43" t="e">
        <f>('ODA total and ex non-transfer'!I184*1000000)/SUMIFS(pop_in_poverty!$D:$D,pop_in_poverty!$A:$A,'ODA per poor person'!$B184,pop_in_poverty!$B:$B,'ODA per poor person'!I$9)</f>
        <v>#DIV/0!</v>
      </c>
      <c r="J184" s="43" t="e">
        <f>('ODA total and ex non-transfer'!J184*1000000)/SUMIFS(pop_in_poverty!$D:$D,pop_in_poverty!$A:$A,'ODA per poor person'!$B184,pop_in_poverty!$B:$B,'ODA per poor person'!J$9)</f>
        <v>#DIV/0!</v>
      </c>
      <c r="K184" s="43" t="e">
        <f>('ODA total and ex non-transfer'!K184*1000000)/SUMIFS(pop_in_poverty!$D:$D,pop_in_poverty!$A:$A,'ODA per poor person'!$B184,pop_in_poverty!$B:$B,'ODA per poor person'!K$9)</f>
        <v>#DIV/0!</v>
      </c>
      <c r="L184" s="43" t="e">
        <f>('ODA total and ex non-transfer'!L184*1000000)/SUMIFS(pop_in_poverty!$D:$D,pop_in_poverty!$A:$A,'ODA per poor person'!$B184,pop_in_poverty!$B:$B,'ODA per poor person'!L$9)</f>
        <v>#DIV/0!</v>
      </c>
      <c r="M184" s="43" t="e">
        <f>('ODA total and ex non-transfer'!M184*1000000)/SUMIFS(pop_in_poverty!$D:$D,pop_in_poverty!$A:$A,'ODA per poor person'!$B184,pop_in_poverty!$B:$B,'ODA per poor person'!M$9)</f>
        <v>#DIV/0!</v>
      </c>
      <c r="N184" s="43" t="e">
        <f>('ODA total and ex non-transfer'!N184*1000000)/SUMIFS(pop_in_poverty!$D:$D,pop_in_poverty!$A:$A,'ODA per poor person'!$B184,pop_in_poverty!$B:$B,'ODA per poor person'!N$9)</f>
        <v>#DIV/0!</v>
      </c>
      <c r="O184" s="43" t="e">
        <f>('ODA total and ex non-transfer'!O184*1000000)/SUMIFS(pop_in_poverty!$D:$D,pop_in_poverty!$A:$A,'ODA per poor person'!$B184,pop_in_poverty!$B:$B,'ODA per poor person'!O$9)</f>
        <v>#DIV/0!</v>
      </c>
      <c r="P184" s="43" t="e">
        <f>('ODA total and ex non-transfer'!P184*1000000)/SUMIFS(pop_in_poverty!$D:$D,pop_in_poverty!$A:$A,'ODA per poor person'!$B184,pop_in_poverty!$B:$B,'ODA per poor person'!P$9)</f>
        <v>#DIV/0!</v>
      </c>
      <c r="Q184" s="43" t="e">
        <f>('ODA total and ex non-transfer'!Q184*1000000)/SUMIFS(pop_in_poverty!$D:$D,pop_in_poverty!$A:$A,'ODA per poor person'!$B184,pop_in_poverty!$B:$B,'ODA per poor person'!Q$9)</f>
        <v>#DIV/0!</v>
      </c>
      <c r="R184" s="43" t="e">
        <f>('ODA total and ex non-transfer'!R184*1000000)/SUMIFS(pop_in_poverty!$D:$D,pop_in_poverty!$A:$A,'ODA per poor person'!$B184,pop_in_poverty!$B:$B,'ODA per poor person'!R$9)</f>
        <v>#DIV/0!</v>
      </c>
      <c r="S184" s="43" t="e">
        <f>('ODA total and ex non-transfer'!S184*1000000)/SUMIFS(pop_in_poverty!$D:$D,pop_in_poverty!$A:$A,'ODA per poor person'!$B184,pop_in_poverty!$B:$B,'ODA per poor person'!S$9)</f>
        <v>#DIV/0!</v>
      </c>
      <c r="T184" s="43" t="e">
        <f>('ODA total and ex non-transfer'!T184*1000000)/SUMIFS(pop_in_poverty!$D:$D,pop_in_poverty!$A:$A,'ODA per poor person'!$B184,pop_in_poverty!$B:$B,'ODA per poor person'!T$9)</f>
        <v>#DIV/0!</v>
      </c>
      <c r="U184" s="43" t="e">
        <f>('ODA total and ex non-transfer'!U184*1000000)/SUMIFS(pop_in_poverty!$D:$D,pop_in_poverty!$A:$A,'ODA per poor person'!$B184,pop_in_poverty!$B:$B,'ODA per poor person'!U$9)</f>
        <v>#DIV/0!</v>
      </c>
    </row>
    <row r="185" spans="1:21" hidden="1" x14ac:dyDescent="0.2">
      <c r="A185" s="22" t="s">
        <v>117</v>
      </c>
      <c r="B185" s="9" t="s">
        <v>298</v>
      </c>
      <c r="C185" s="10" t="s">
        <v>982</v>
      </c>
      <c r="D185" s="10"/>
      <c r="E185" s="3"/>
      <c r="F185" s="3"/>
      <c r="G185" s="43" t="e">
        <f>('ODA total and ex non-transfer'!G185*1000000)/SUMIFS(pop_in_poverty!$D:$D,pop_in_poverty!$A:$A,'ODA per poor person'!$B185,pop_in_poverty!$B:$B,'ODA per poor person'!G$9)</f>
        <v>#DIV/0!</v>
      </c>
      <c r="H185" s="43" t="e">
        <f>('ODA total and ex non-transfer'!H185*1000000)/SUMIFS(pop_in_poverty!$D:$D,pop_in_poverty!$A:$A,'ODA per poor person'!$B185,pop_in_poverty!$B:$B,'ODA per poor person'!H$9)</f>
        <v>#DIV/0!</v>
      </c>
      <c r="I185" s="43" t="e">
        <f>('ODA total and ex non-transfer'!I185*1000000)/SUMIFS(pop_in_poverty!$D:$D,pop_in_poverty!$A:$A,'ODA per poor person'!$B185,pop_in_poverty!$B:$B,'ODA per poor person'!I$9)</f>
        <v>#DIV/0!</v>
      </c>
      <c r="J185" s="43" t="e">
        <f>('ODA total and ex non-transfer'!J185*1000000)/SUMIFS(pop_in_poverty!$D:$D,pop_in_poverty!$A:$A,'ODA per poor person'!$B185,pop_in_poverty!$B:$B,'ODA per poor person'!J$9)</f>
        <v>#DIV/0!</v>
      </c>
      <c r="K185" s="43" t="e">
        <f>('ODA total and ex non-transfer'!K185*1000000)/SUMIFS(pop_in_poverty!$D:$D,pop_in_poverty!$A:$A,'ODA per poor person'!$B185,pop_in_poverty!$B:$B,'ODA per poor person'!K$9)</f>
        <v>#DIV/0!</v>
      </c>
      <c r="L185" s="43" t="e">
        <f>('ODA total and ex non-transfer'!L185*1000000)/SUMIFS(pop_in_poverty!$D:$D,pop_in_poverty!$A:$A,'ODA per poor person'!$B185,pop_in_poverty!$B:$B,'ODA per poor person'!L$9)</f>
        <v>#DIV/0!</v>
      </c>
      <c r="M185" s="43" t="e">
        <f>('ODA total and ex non-transfer'!M185*1000000)/SUMIFS(pop_in_poverty!$D:$D,pop_in_poverty!$A:$A,'ODA per poor person'!$B185,pop_in_poverty!$B:$B,'ODA per poor person'!M$9)</f>
        <v>#DIV/0!</v>
      </c>
      <c r="N185" s="43" t="e">
        <f>('ODA total and ex non-transfer'!N185*1000000)/SUMIFS(pop_in_poverty!$D:$D,pop_in_poverty!$A:$A,'ODA per poor person'!$B185,pop_in_poverty!$B:$B,'ODA per poor person'!N$9)</f>
        <v>#DIV/0!</v>
      </c>
      <c r="O185" s="43" t="e">
        <f>('ODA total and ex non-transfer'!O185*1000000)/SUMIFS(pop_in_poverty!$D:$D,pop_in_poverty!$A:$A,'ODA per poor person'!$B185,pop_in_poverty!$B:$B,'ODA per poor person'!O$9)</f>
        <v>#DIV/0!</v>
      </c>
      <c r="P185" s="43" t="e">
        <f>('ODA total and ex non-transfer'!P185*1000000)/SUMIFS(pop_in_poverty!$D:$D,pop_in_poverty!$A:$A,'ODA per poor person'!$B185,pop_in_poverty!$B:$B,'ODA per poor person'!P$9)</f>
        <v>#DIV/0!</v>
      </c>
      <c r="Q185" s="43" t="e">
        <f>('ODA total and ex non-transfer'!Q185*1000000)/SUMIFS(pop_in_poverty!$D:$D,pop_in_poverty!$A:$A,'ODA per poor person'!$B185,pop_in_poverty!$B:$B,'ODA per poor person'!Q$9)</f>
        <v>#DIV/0!</v>
      </c>
      <c r="R185" s="43" t="e">
        <f>('ODA total and ex non-transfer'!R185*1000000)/SUMIFS(pop_in_poverty!$D:$D,pop_in_poverty!$A:$A,'ODA per poor person'!$B185,pop_in_poverty!$B:$B,'ODA per poor person'!R$9)</f>
        <v>#DIV/0!</v>
      </c>
      <c r="S185" s="43" t="e">
        <f>('ODA total and ex non-transfer'!S185*1000000)/SUMIFS(pop_in_poverty!$D:$D,pop_in_poverty!$A:$A,'ODA per poor person'!$B185,pop_in_poverty!$B:$B,'ODA per poor person'!S$9)</f>
        <v>#DIV/0!</v>
      </c>
      <c r="T185" s="43" t="e">
        <f>('ODA total and ex non-transfer'!T185*1000000)/SUMIFS(pop_in_poverty!$D:$D,pop_in_poverty!$A:$A,'ODA per poor person'!$B185,pop_in_poverty!$B:$B,'ODA per poor person'!T$9)</f>
        <v>#DIV/0!</v>
      </c>
      <c r="U185" s="43" t="e">
        <f>('ODA total and ex non-transfer'!U185*1000000)/SUMIFS(pop_in_poverty!$D:$D,pop_in_poverty!$A:$A,'ODA per poor person'!$B185,pop_in_poverty!$B:$B,'ODA per poor person'!U$9)</f>
        <v>#DIV/0!</v>
      </c>
    </row>
    <row r="186" spans="1:21" hidden="1" x14ac:dyDescent="0.2">
      <c r="A186" s="21" t="s">
        <v>118</v>
      </c>
      <c r="B186" s="9" t="s">
        <v>305</v>
      </c>
      <c r="C186" s="9" t="s">
        <v>981</v>
      </c>
      <c r="D186" s="9"/>
      <c r="E186" s="2"/>
      <c r="F186" s="2"/>
      <c r="G186" s="43">
        <f>('ODA total and ex non-transfer'!G186*1000000)/SUMIFS(pop_in_poverty!$D:$D,pop_in_poverty!$A:$A,'ODA per poor person'!$B186,pop_in_poverty!$B:$B,'ODA per poor person'!G$9)</f>
        <v>424.43780069735976</v>
      </c>
      <c r="H186" s="43">
        <f>('ODA total and ex non-transfer'!H186*1000000)/SUMIFS(pop_in_poverty!$D:$D,pop_in_poverty!$A:$A,'ODA per poor person'!$B186,pop_in_poverty!$B:$B,'ODA per poor person'!H$9)</f>
        <v>373.80721328066301</v>
      </c>
      <c r="I186" s="43">
        <f>('ODA total and ex non-transfer'!I186*1000000)/SUMIFS(pop_in_poverty!$D:$D,pop_in_poverty!$A:$A,'ODA per poor person'!$B186,pop_in_poverty!$B:$B,'ODA per poor person'!I$9)</f>
        <v>266.95004079700311</v>
      </c>
      <c r="J186" s="43">
        <f>('ODA total and ex non-transfer'!J186*1000000)/SUMIFS(pop_in_poverty!$D:$D,pop_in_poverty!$A:$A,'ODA per poor person'!$B186,pop_in_poverty!$B:$B,'ODA per poor person'!J$9)</f>
        <v>310.84725312252175</v>
      </c>
      <c r="K186" s="43">
        <f>('ODA total and ex non-transfer'!K186*1000000)/SUMIFS(pop_in_poverty!$D:$D,pop_in_poverty!$A:$A,'ODA per poor person'!$B186,pop_in_poverty!$B:$B,'ODA per poor person'!K$9)</f>
        <v>275.24078357665724</v>
      </c>
      <c r="L186" s="43">
        <f>('ODA total and ex non-transfer'!L186*1000000)/SUMIFS(pop_in_poverty!$D:$D,pop_in_poverty!$A:$A,'ODA per poor person'!$B186,pop_in_poverty!$B:$B,'ODA per poor person'!L$9)</f>
        <v>349.23837076205592</v>
      </c>
      <c r="M186" s="43">
        <f>('ODA total and ex non-transfer'!M186*1000000)/SUMIFS(pop_in_poverty!$D:$D,pop_in_poverty!$A:$A,'ODA per poor person'!$B186,pop_in_poverty!$B:$B,'ODA per poor person'!M$9)</f>
        <v>352.86294400816632</v>
      </c>
      <c r="N186" s="43">
        <f>('ODA total and ex non-transfer'!N186*1000000)/SUMIFS(pop_in_poverty!$D:$D,pop_in_poverty!$A:$A,'ODA per poor person'!$B186,pop_in_poverty!$B:$B,'ODA per poor person'!N$9)</f>
        <v>417.70202063756625</v>
      </c>
      <c r="O186" s="43">
        <f>('ODA total and ex non-transfer'!O186*1000000)/SUMIFS(pop_in_poverty!$D:$D,pop_in_poverty!$A:$A,'ODA per poor person'!$B186,pop_in_poverty!$B:$B,'ODA per poor person'!O$9)</f>
        <v>501.81427421846377</v>
      </c>
      <c r="P186" s="43">
        <f>('ODA total and ex non-transfer'!P186*1000000)/SUMIFS(pop_in_poverty!$D:$D,pop_in_poverty!$A:$A,'ODA per poor person'!$B186,pop_in_poverty!$B:$B,'ODA per poor person'!P$9)</f>
        <v>454.61355323665094</v>
      </c>
      <c r="Q186" s="43">
        <f>('ODA total and ex non-transfer'!Q186*1000000)/SUMIFS(pop_in_poverty!$D:$D,pop_in_poverty!$A:$A,'ODA per poor person'!$B186,pop_in_poverty!$B:$B,'ODA per poor person'!Q$9)</f>
        <v>563.75098121028066</v>
      </c>
      <c r="R186" s="43">
        <f>('ODA total and ex non-transfer'!R186*1000000)/SUMIFS(pop_in_poverty!$D:$D,pop_in_poverty!$A:$A,'ODA per poor person'!$B186,pop_in_poverty!$B:$B,'ODA per poor person'!R$9)</f>
        <v>1100.0618054189758</v>
      </c>
      <c r="S186" s="43">
        <f>('ODA total and ex non-transfer'!S186*1000000)/SUMIFS(pop_in_poverty!$D:$D,pop_in_poverty!$A:$A,'ODA per poor person'!$B186,pop_in_poverty!$B:$B,'ODA per poor person'!S$9)</f>
        <v>759.39489084546346</v>
      </c>
      <c r="T186" s="43">
        <f>('ODA total and ex non-transfer'!T186*1000000)/SUMIFS(pop_in_poverty!$D:$D,pop_in_poverty!$A:$A,'ODA per poor person'!$B186,pop_in_poverty!$B:$B,'ODA per poor person'!T$9)</f>
        <v>809.91920915224739</v>
      </c>
      <c r="U186" s="43">
        <f>('ODA total and ex non-transfer'!U186*1000000)/SUMIFS(pop_in_poverty!$D:$D,pop_in_poverty!$A:$A,'ODA per poor person'!$B186,pop_in_poverty!$B:$B,'ODA per poor person'!U$9)</f>
        <v>1072.6502378550952</v>
      </c>
    </row>
    <row r="187" spans="1:21" hidden="1" x14ac:dyDescent="0.2">
      <c r="A187" s="22" t="s">
        <v>118</v>
      </c>
      <c r="B187" s="9" t="s">
        <v>305</v>
      </c>
      <c r="C187" s="10" t="s">
        <v>982</v>
      </c>
      <c r="D187" s="10"/>
      <c r="E187" s="3"/>
      <c r="F187" s="3"/>
      <c r="G187" s="43">
        <f>('ODA total and ex non-transfer'!G187*1000000)/SUMIFS(pop_in_poverty!$D:$D,pop_in_poverty!$A:$A,'ODA per poor person'!$B187,pop_in_poverty!$B:$B,'ODA per poor person'!G$9)</f>
        <v>424.43780069735976</v>
      </c>
      <c r="H187" s="43">
        <f>('ODA total and ex non-transfer'!H187*1000000)/SUMIFS(pop_in_poverty!$D:$D,pop_in_poverty!$A:$A,'ODA per poor person'!$B187,pop_in_poverty!$B:$B,'ODA per poor person'!H$9)</f>
        <v>373.80721328066301</v>
      </c>
      <c r="I187" s="43">
        <f>('ODA total and ex non-transfer'!I187*1000000)/SUMIFS(pop_in_poverty!$D:$D,pop_in_poverty!$A:$A,'ODA per poor person'!$B187,pop_in_poverty!$B:$B,'ODA per poor person'!I$9)</f>
        <v>266.95004079700311</v>
      </c>
      <c r="J187" s="43">
        <f>('ODA total and ex non-transfer'!J187*1000000)/SUMIFS(pop_in_poverty!$D:$D,pop_in_poverty!$A:$A,'ODA per poor person'!$B187,pop_in_poverty!$B:$B,'ODA per poor person'!J$9)</f>
        <v>310.84725312252175</v>
      </c>
      <c r="K187" s="43">
        <f>('ODA total and ex non-transfer'!K187*1000000)/SUMIFS(pop_in_poverty!$D:$D,pop_in_poverty!$A:$A,'ODA per poor person'!$B187,pop_in_poverty!$B:$B,'ODA per poor person'!K$9)</f>
        <v>274.40962540882475</v>
      </c>
      <c r="L187" s="43">
        <f>('ODA total and ex non-transfer'!L187*1000000)/SUMIFS(pop_in_poverty!$D:$D,pop_in_poverty!$A:$A,'ODA per poor person'!$B187,pop_in_poverty!$B:$B,'ODA per poor person'!L$9)</f>
        <v>320.55223049364128</v>
      </c>
      <c r="M187" s="43">
        <f>('ODA total and ex non-transfer'!M187*1000000)/SUMIFS(pop_in_poverty!$D:$D,pop_in_poverty!$A:$A,'ODA per poor person'!$B187,pop_in_poverty!$B:$B,'ODA per poor person'!M$9)</f>
        <v>348.16293904724364</v>
      </c>
      <c r="N187" s="43">
        <f>('ODA total and ex non-transfer'!N187*1000000)/SUMIFS(pop_in_poverty!$D:$D,pop_in_poverty!$A:$A,'ODA per poor person'!$B187,pop_in_poverty!$B:$B,'ODA per poor person'!N$9)</f>
        <v>411.79287260972006</v>
      </c>
      <c r="O187" s="43">
        <f>('ODA total and ex non-transfer'!O187*1000000)/SUMIFS(pop_in_poverty!$D:$D,pop_in_poverty!$A:$A,'ODA per poor person'!$B187,pop_in_poverty!$B:$B,'ODA per poor person'!O$9)</f>
        <v>498.24991827189058</v>
      </c>
      <c r="P187" s="43">
        <f>('ODA total and ex non-transfer'!P187*1000000)/SUMIFS(pop_in_poverty!$D:$D,pop_in_poverty!$A:$A,'ODA per poor person'!$B187,pop_in_poverty!$B:$B,'ODA per poor person'!P$9)</f>
        <v>449.25167967529126</v>
      </c>
      <c r="Q187" s="43">
        <f>('ODA total and ex non-transfer'!Q187*1000000)/SUMIFS(pop_in_poverty!$D:$D,pop_in_poverty!$A:$A,'ODA per poor person'!$B187,pop_in_poverty!$B:$B,'ODA per poor person'!Q$9)</f>
        <v>556.69218782227085</v>
      </c>
      <c r="R187" s="43">
        <f>('ODA total and ex non-transfer'!R187*1000000)/SUMIFS(pop_in_poverty!$D:$D,pop_in_poverty!$A:$A,'ODA per poor person'!$B187,pop_in_poverty!$B:$B,'ODA per poor person'!R$9)</f>
        <v>1045.6537196070801</v>
      </c>
      <c r="S187" s="43">
        <f>('ODA total and ex non-transfer'!S187*1000000)/SUMIFS(pop_in_poverty!$D:$D,pop_in_poverty!$A:$A,'ODA per poor person'!$B187,pop_in_poverty!$B:$B,'ODA per poor person'!S$9)</f>
        <v>718.86744723064544</v>
      </c>
      <c r="T187" s="43">
        <f>('ODA total and ex non-transfer'!T187*1000000)/SUMIFS(pop_in_poverty!$D:$D,pop_in_poverty!$A:$A,'ODA per poor person'!$B187,pop_in_poverty!$B:$B,'ODA per poor person'!T$9)</f>
        <v>774.24968081215036</v>
      </c>
      <c r="U187" s="43">
        <f>('ODA total and ex non-transfer'!U187*1000000)/SUMIFS(pop_in_poverty!$D:$D,pop_in_poverty!$A:$A,'ODA per poor person'!$B187,pop_in_poverty!$B:$B,'ODA per poor person'!U$9)</f>
        <v>1069.6100699386946</v>
      </c>
    </row>
    <row r="188" spans="1:21" hidden="1" x14ac:dyDescent="0.2">
      <c r="A188" s="21" t="s">
        <v>119</v>
      </c>
      <c r="B188" s="9" t="s">
        <v>309</v>
      </c>
      <c r="C188" s="9" t="s">
        <v>981</v>
      </c>
      <c r="D188" s="9"/>
      <c r="E188" s="2"/>
      <c r="F188" s="2"/>
      <c r="G188" s="43" t="e">
        <f>('ODA total and ex non-transfer'!G188*1000000)/SUMIFS(pop_in_poverty!$D:$D,pop_in_poverty!$A:$A,'ODA per poor person'!$B188,pop_in_poverty!$B:$B,'ODA per poor person'!G$9)</f>
        <v>#DIV/0!</v>
      </c>
      <c r="H188" s="43" t="e">
        <f>('ODA total and ex non-transfer'!H188*1000000)/SUMIFS(pop_in_poverty!$D:$D,pop_in_poverty!$A:$A,'ODA per poor person'!$B188,pop_in_poverty!$B:$B,'ODA per poor person'!H$9)</f>
        <v>#DIV/0!</v>
      </c>
      <c r="I188" s="43" t="e">
        <f>('ODA total and ex non-transfer'!I188*1000000)/SUMIFS(pop_in_poverty!$D:$D,pop_in_poverty!$A:$A,'ODA per poor person'!$B188,pop_in_poverty!$B:$B,'ODA per poor person'!I$9)</f>
        <v>#DIV/0!</v>
      </c>
      <c r="J188" s="43" t="e">
        <f>('ODA total and ex non-transfer'!J188*1000000)/SUMIFS(pop_in_poverty!$D:$D,pop_in_poverty!$A:$A,'ODA per poor person'!$B188,pop_in_poverty!$B:$B,'ODA per poor person'!J$9)</f>
        <v>#DIV/0!</v>
      </c>
      <c r="K188" s="43" t="e">
        <f>('ODA total and ex non-transfer'!K188*1000000)/SUMIFS(pop_in_poverty!$D:$D,pop_in_poverty!$A:$A,'ODA per poor person'!$B188,pop_in_poverty!$B:$B,'ODA per poor person'!K$9)</f>
        <v>#DIV/0!</v>
      </c>
      <c r="L188" s="43" t="e">
        <f>('ODA total and ex non-transfer'!L188*1000000)/SUMIFS(pop_in_poverty!$D:$D,pop_in_poverty!$A:$A,'ODA per poor person'!$B188,pop_in_poverty!$B:$B,'ODA per poor person'!L$9)</f>
        <v>#DIV/0!</v>
      </c>
      <c r="M188" s="43" t="e">
        <f>('ODA total and ex non-transfer'!M188*1000000)/SUMIFS(pop_in_poverty!$D:$D,pop_in_poverty!$A:$A,'ODA per poor person'!$B188,pop_in_poverty!$B:$B,'ODA per poor person'!M$9)</f>
        <v>#DIV/0!</v>
      </c>
      <c r="N188" s="43" t="e">
        <f>('ODA total and ex non-transfer'!N188*1000000)/SUMIFS(pop_in_poverty!$D:$D,pop_in_poverty!$A:$A,'ODA per poor person'!$B188,pop_in_poverty!$B:$B,'ODA per poor person'!N$9)</f>
        <v>#DIV/0!</v>
      </c>
      <c r="O188" s="43" t="e">
        <f>('ODA total and ex non-transfer'!O188*1000000)/SUMIFS(pop_in_poverty!$D:$D,pop_in_poverty!$A:$A,'ODA per poor person'!$B188,pop_in_poverty!$B:$B,'ODA per poor person'!O$9)</f>
        <v>#DIV/0!</v>
      </c>
      <c r="P188" s="43" t="e">
        <f>('ODA total and ex non-transfer'!P188*1000000)/SUMIFS(pop_in_poverty!$D:$D,pop_in_poverty!$A:$A,'ODA per poor person'!$B188,pop_in_poverty!$B:$B,'ODA per poor person'!P$9)</f>
        <v>#DIV/0!</v>
      </c>
      <c r="Q188" s="43" t="e">
        <f>('ODA total and ex non-transfer'!Q188*1000000)/SUMIFS(pop_in_poverty!$D:$D,pop_in_poverty!$A:$A,'ODA per poor person'!$B188,pop_in_poverty!$B:$B,'ODA per poor person'!Q$9)</f>
        <v>#DIV/0!</v>
      </c>
      <c r="R188" s="43" t="e">
        <f>('ODA total and ex non-transfer'!R188*1000000)/SUMIFS(pop_in_poverty!$D:$D,pop_in_poverty!$A:$A,'ODA per poor person'!$B188,pop_in_poverty!$B:$B,'ODA per poor person'!R$9)</f>
        <v>#DIV/0!</v>
      </c>
      <c r="S188" s="43" t="e">
        <f>('ODA total and ex non-transfer'!S188*1000000)/SUMIFS(pop_in_poverty!$D:$D,pop_in_poverty!$A:$A,'ODA per poor person'!$B188,pop_in_poverty!$B:$B,'ODA per poor person'!S$9)</f>
        <v>#DIV/0!</v>
      </c>
      <c r="T188" s="43" t="e">
        <f>('ODA total and ex non-transfer'!T188*1000000)/SUMIFS(pop_in_poverty!$D:$D,pop_in_poverty!$A:$A,'ODA per poor person'!$B188,pop_in_poverty!$B:$B,'ODA per poor person'!T$9)</f>
        <v>#DIV/0!</v>
      </c>
      <c r="U188" s="43" t="e">
        <f>('ODA total and ex non-transfer'!U188*1000000)/SUMIFS(pop_in_poverty!$D:$D,pop_in_poverty!$A:$A,'ODA per poor person'!$B188,pop_in_poverty!$B:$B,'ODA per poor person'!U$9)</f>
        <v>#DIV/0!</v>
      </c>
    </row>
    <row r="189" spans="1:21" hidden="1" x14ac:dyDescent="0.2">
      <c r="A189" s="22" t="s">
        <v>119</v>
      </c>
      <c r="B189" s="9" t="s">
        <v>309</v>
      </c>
      <c r="C189" s="10" t="s">
        <v>982</v>
      </c>
      <c r="D189" s="10"/>
      <c r="E189" s="3"/>
      <c r="F189" s="3"/>
      <c r="G189" s="43" t="e">
        <f>('ODA total and ex non-transfer'!G189*1000000)/SUMIFS(pop_in_poverty!$D:$D,pop_in_poverty!$A:$A,'ODA per poor person'!$B189,pop_in_poverty!$B:$B,'ODA per poor person'!G$9)</f>
        <v>#DIV/0!</v>
      </c>
      <c r="H189" s="43" t="e">
        <f>('ODA total and ex non-transfer'!H189*1000000)/SUMIFS(pop_in_poverty!$D:$D,pop_in_poverty!$A:$A,'ODA per poor person'!$B189,pop_in_poverty!$B:$B,'ODA per poor person'!H$9)</f>
        <v>#DIV/0!</v>
      </c>
      <c r="I189" s="43" t="e">
        <f>('ODA total and ex non-transfer'!I189*1000000)/SUMIFS(pop_in_poverty!$D:$D,pop_in_poverty!$A:$A,'ODA per poor person'!$B189,pop_in_poverty!$B:$B,'ODA per poor person'!I$9)</f>
        <v>#DIV/0!</v>
      </c>
      <c r="J189" s="43" t="e">
        <f>('ODA total and ex non-transfer'!J189*1000000)/SUMIFS(pop_in_poverty!$D:$D,pop_in_poverty!$A:$A,'ODA per poor person'!$B189,pop_in_poverty!$B:$B,'ODA per poor person'!J$9)</f>
        <v>#DIV/0!</v>
      </c>
      <c r="K189" s="43" t="e">
        <f>('ODA total and ex non-transfer'!K189*1000000)/SUMIFS(pop_in_poverty!$D:$D,pop_in_poverty!$A:$A,'ODA per poor person'!$B189,pop_in_poverty!$B:$B,'ODA per poor person'!K$9)</f>
        <v>#DIV/0!</v>
      </c>
      <c r="L189" s="43" t="e">
        <f>('ODA total and ex non-transfer'!L189*1000000)/SUMIFS(pop_in_poverty!$D:$D,pop_in_poverty!$A:$A,'ODA per poor person'!$B189,pop_in_poverty!$B:$B,'ODA per poor person'!L$9)</f>
        <v>#DIV/0!</v>
      </c>
      <c r="M189" s="43" t="e">
        <f>('ODA total and ex non-transfer'!M189*1000000)/SUMIFS(pop_in_poverty!$D:$D,pop_in_poverty!$A:$A,'ODA per poor person'!$B189,pop_in_poverty!$B:$B,'ODA per poor person'!M$9)</f>
        <v>#DIV/0!</v>
      </c>
      <c r="N189" s="43" t="e">
        <f>('ODA total and ex non-transfer'!N189*1000000)/SUMIFS(pop_in_poverty!$D:$D,pop_in_poverty!$A:$A,'ODA per poor person'!$B189,pop_in_poverty!$B:$B,'ODA per poor person'!N$9)</f>
        <v>#DIV/0!</v>
      </c>
      <c r="O189" s="43" t="e">
        <f>('ODA total and ex non-transfer'!O189*1000000)/SUMIFS(pop_in_poverty!$D:$D,pop_in_poverty!$A:$A,'ODA per poor person'!$B189,pop_in_poverty!$B:$B,'ODA per poor person'!O$9)</f>
        <v>#DIV/0!</v>
      </c>
      <c r="P189" s="43" t="e">
        <f>('ODA total and ex non-transfer'!P189*1000000)/SUMIFS(pop_in_poverty!$D:$D,pop_in_poverty!$A:$A,'ODA per poor person'!$B189,pop_in_poverty!$B:$B,'ODA per poor person'!P$9)</f>
        <v>#DIV/0!</v>
      </c>
      <c r="Q189" s="43" t="e">
        <f>('ODA total and ex non-transfer'!Q189*1000000)/SUMIFS(pop_in_poverty!$D:$D,pop_in_poverty!$A:$A,'ODA per poor person'!$B189,pop_in_poverty!$B:$B,'ODA per poor person'!Q$9)</f>
        <v>#DIV/0!</v>
      </c>
      <c r="R189" s="43" t="e">
        <f>('ODA total and ex non-transfer'!R189*1000000)/SUMIFS(pop_in_poverty!$D:$D,pop_in_poverty!$A:$A,'ODA per poor person'!$B189,pop_in_poverty!$B:$B,'ODA per poor person'!R$9)</f>
        <v>#DIV/0!</v>
      </c>
      <c r="S189" s="43" t="e">
        <f>('ODA total and ex non-transfer'!S189*1000000)/SUMIFS(pop_in_poverty!$D:$D,pop_in_poverty!$A:$A,'ODA per poor person'!$B189,pop_in_poverty!$B:$B,'ODA per poor person'!S$9)</f>
        <v>#DIV/0!</v>
      </c>
      <c r="T189" s="43" t="e">
        <f>('ODA total and ex non-transfer'!T189*1000000)/SUMIFS(pop_in_poverty!$D:$D,pop_in_poverty!$A:$A,'ODA per poor person'!$B189,pop_in_poverty!$B:$B,'ODA per poor person'!T$9)</f>
        <v>#DIV/0!</v>
      </c>
      <c r="U189" s="43" t="e">
        <f>('ODA total and ex non-transfer'!U189*1000000)/SUMIFS(pop_in_poverty!$D:$D,pop_in_poverty!$A:$A,'ODA per poor person'!$B189,pop_in_poverty!$B:$B,'ODA per poor person'!U$9)</f>
        <v>#DIV/0!</v>
      </c>
    </row>
    <row r="190" spans="1:21" hidden="1" x14ac:dyDescent="0.2">
      <c r="A190" s="21" t="s">
        <v>120</v>
      </c>
      <c r="B190" s="9" t="s">
        <v>329</v>
      </c>
      <c r="C190" s="9" t="s">
        <v>981</v>
      </c>
      <c r="D190" s="9"/>
      <c r="E190" s="2"/>
      <c r="F190" s="2"/>
      <c r="G190" s="43" t="e">
        <f>('ODA total and ex non-transfer'!G190*1000000)/SUMIFS(pop_in_poverty!$D:$D,pop_in_poverty!$A:$A,'ODA per poor person'!$B190,pop_in_poverty!$B:$B,'ODA per poor person'!G$9)</f>
        <v>#DIV/0!</v>
      </c>
      <c r="H190" s="43" t="e">
        <f>('ODA total and ex non-transfer'!H190*1000000)/SUMIFS(pop_in_poverty!$D:$D,pop_in_poverty!$A:$A,'ODA per poor person'!$B190,pop_in_poverty!$B:$B,'ODA per poor person'!H$9)</f>
        <v>#DIV/0!</v>
      </c>
      <c r="I190" s="43" t="e">
        <f>('ODA total and ex non-transfer'!I190*1000000)/SUMIFS(pop_in_poverty!$D:$D,pop_in_poverty!$A:$A,'ODA per poor person'!$B190,pop_in_poverty!$B:$B,'ODA per poor person'!I$9)</f>
        <v>#DIV/0!</v>
      </c>
      <c r="J190" s="43" t="e">
        <f>('ODA total and ex non-transfer'!J190*1000000)/SUMIFS(pop_in_poverty!$D:$D,pop_in_poverty!$A:$A,'ODA per poor person'!$B190,pop_in_poverty!$B:$B,'ODA per poor person'!J$9)</f>
        <v>#DIV/0!</v>
      </c>
      <c r="K190" s="43" t="e">
        <f>('ODA total and ex non-transfer'!K190*1000000)/SUMIFS(pop_in_poverty!$D:$D,pop_in_poverty!$A:$A,'ODA per poor person'!$B190,pop_in_poverty!$B:$B,'ODA per poor person'!K$9)</f>
        <v>#DIV/0!</v>
      </c>
      <c r="L190" s="43" t="e">
        <f>('ODA total and ex non-transfer'!L190*1000000)/SUMIFS(pop_in_poverty!$D:$D,pop_in_poverty!$A:$A,'ODA per poor person'!$B190,pop_in_poverty!$B:$B,'ODA per poor person'!L$9)</f>
        <v>#DIV/0!</v>
      </c>
      <c r="M190" s="43" t="e">
        <f>('ODA total and ex non-transfer'!M190*1000000)/SUMIFS(pop_in_poverty!$D:$D,pop_in_poverty!$A:$A,'ODA per poor person'!$B190,pop_in_poverty!$B:$B,'ODA per poor person'!M$9)</f>
        <v>#DIV/0!</v>
      </c>
      <c r="N190" s="43" t="e">
        <f>('ODA total and ex non-transfer'!N190*1000000)/SUMIFS(pop_in_poverty!$D:$D,pop_in_poverty!$A:$A,'ODA per poor person'!$B190,pop_in_poverty!$B:$B,'ODA per poor person'!N$9)</f>
        <v>#DIV/0!</v>
      </c>
      <c r="O190" s="43" t="e">
        <f>('ODA total and ex non-transfer'!O190*1000000)/SUMIFS(pop_in_poverty!$D:$D,pop_in_poverty!$A:$A,'ODA per poor person'!$B190,pop_in_poverty!$B:$B,'ODA per poor person'!O$9)</f>
        <v>#DIV/0!</v>
      </c>
      <c r="P190" s="43" t="e">
        <f>('ODA total and ex non-transfer'!P190*1000000)/SUMIFS(pop_in_poverty!$D:$D,pop_in_poverty!$A:$A,'ODA per poor person'!$B190,pop_in_poverty!$B:$B,'ODA per poor person'!P$9)</f>
        <v>#DIV/0!</v>
      </c>
      <c r="Q190" s="43" t="e">
        <f>('ODA total and ex non-transfer'!Q190*1000000)/SUMIFS(pop_in_poverty!$D:$D,pop_in_poverty!$A:$A,'ODA per poor person'!$B190,pop_in_poverty!$B:$B,'ODA per poor person'!Q$9)</f>
        <v>#DIV/0!</v>
      </c>
      <c r="R190" s="43" t="e">
        <f>('ODA total and ex non-transfer'!R190*1000000)/SUMIFS(pop_in_poverty!$D:$D,pop_in_poverty!$A:$A,'ODA per poor person'!$B190,pop_in_poverty!$B:$B,'ODA per poor person'!R$9)</f>
        <v>#DIV/0!</v>
      </c>
      <c r="S190" s="43" t="e">
        <f>('ODA total and ex non-transfer'!S190*1000000)/SUMIFS(pop_in_poverty!$D:$D,pop_in_poverty!$A:$A,'ODA per poor person'!$B190,pop_in_poverty!$B:$B,'ODA per poor person'!S$9)</f>
        <v>#DIV/0!</v>
      </c>
      <c r="T190" s="43" t="e">
        <f>('ODA total and ex non-transfer'!T190*1000000)/SUMIFS(pop_in_poverty!$D:$D,pop_in_poverty!$A:$A,'ODA per poor person'!$B190,pop_in_poverty!$B:$B,'ODA per poor person'!T$9)</f>
        <v>#DIV/0!</v>
      </c>
      <c r="U190" s="43" t="e">
        <f>('ODA total and ex non-transfer'!U190*1000000)/SUMIFS(pop_in_poverty!$D:$D,pop_in_poverty!$A:$A,'ODA per poor person'!$B190,pop_in_poverty!$B:$B,'ODA per poor person'!U$9)</f>
        <v>#DIV/0!</v>
      </c>
    </row>
    <row r="191" spans="1:21" hidden="1" x14ac:dyDescent="0.2">
      <c r="A191" s="22" t="s">
        <v>120</v>
      </c>
      <c r="B191" s="9" t="s">
        <v>329</v>
      </c>
      <c r="C191" s="10" t="s">
        <v>982</v>
      </c>
      <c r="D191" s="10"/>
      <c r="E191" s="3"/>
      <c r="F191" s="3"/>
      <c r="G191" s="43" t="e">
        <f>('ODA total and ex non-transfer'!G191*1000000)/SUMIFS(pop_in_poverty!$D:$D,pop_in_poverty!$A:$A,'ODA per poor person'!$B191,pop_in_poverty!$B:$B,'ODA per poor person'!G$9)</f>
        <v>#DIV/0!</v>
      </c>
      <c r="H191" s="43" t="e">
        <f>('ODA total and ex non-transfer'!H191*1000000)/SUMIFS(pop_in_poverty!$D:$D,pop_in_poverty!$A:$A,'ODA per poor person'!$B191,pop_in_poverty!$B:$B,'ODA per poor person'!H$9)</f>
        <v>#DIV/0!</v>
      </c>
      <c r="I191" s="43" t="e">
        <f>('ODA total and ex non-transfer'!I191*1000000)/SUMIFS(pop_in_poverty!$D:$D,pop_in_poverty!$A:$A,'ODA per poor person'!$B191,pop_in_poverty!$B:$B,'ODA per poor person'!I$9)</f>
        <v>#DIV/0!</v>
      </c>
      <c r="J191" s="43" t="e">
        <f>('ODA total and ex non-transfer'!J191*1000000)/SUMIFS(pop_in_poverty!$D:$D,pop_in_poverty!$A:$A,'ODA per poor person'!$B191,pop_in_poverty!$B:$B,'ODA per poor person'!J$9)</f>
        <v>#DIV/0!</v>
      </c>
      <c r="K191" s="43" t="e">
        <f>('ODA total and ex non-transfer'!K191*1000000)/SUMIFS(pop_in_poverty!$D:$D,pop_in_poverty!$A:$A,'ODA per poor person'!$B191,pop_in_poverty!$B:$B,'ODA per poor person'!K$9)</f>
        <v>#DIV/0!</v>
      </c>
      <c r="L191" s="43" t="e">
        <f>('ODA total and ex non-transfer'!L191*1000000)/SUMIFS(pop_in_poverty!$D:$D,pop_in_poverty!$A:$A,'ODA per poor person'!$B191,pop_in_poverty!$B:$B,'ODA per poor person'!L$9)</f>
        <v>#DIV/0!</v>
      </c>
      <c r="M191" s="43" t="e">
        <f>('ODA total and ex non-transfer'!M191*1000000)/SUMIFS(pop_in_poverty!$D:$D,pop_in_poverty!$A:$A,'ODA per poor person'!$B191,pop_in_poverty!$B:$B,'ODA per poor person'!M$9)</f>
        <v>#DIV/0!</v>
      </c>
      <c r="N191" s="43" t="e">
        <f>('ODA total and ex non-transfer'!N191*1000000)/SUMIFS(pop_in_poverty!$D:$D,pop_in_poverty!$A:$A,'ODA per poor person'!$B191,pop_in_poverty!$B:$B,'ODA per poor person'!N$9)</f>
        <v>#DIV/0!</v>
      </c>
      <c r="O191" s="43" t="e">
        <f>('ODA total and ex non-transfer'!O191*1000000)/SUMIFS(pop_in_poverty!$D:$D,pop_in_poverty!$A:$A,'ODA per poor person'!$B191,pop_in_poverty!$B:$B,'ODA per poor person'!O$9)</f>
        <v>#DIV/0!</v>
      </c>
      <c r="P191" s="43" t="e">
        <f>('ODA total and ex non-transfer'!P191*1000000)/SUMIFS(pop_in_poverty!$D:$D,pop_in_poverty!$A:$A,'ODA per poor person'!$B191,pop_in_poverty!$B:$B,'ODA per poor person'!P$9)</f>
        <v>#DIV/0!</v>
      </c>
      <c r="Q191" s="43" t="e">
        <f>('ODA total and ex non-transfer'!Q191*1000000)/SUMIFS(pop_in_poverty!$D:$D,pop_in_poverty!$A:$A,'ODA per poor person'!$B191,pop_in_poverty!$B:$B,'ODA per poor person'!Q$9)</f>
        <v>#DIV/0!</v>
      </c>
      <c r="R191" s="43" t="e">
        <f>('ODA total and ex non-transfer'!R191*1000000)/SUMIFS(pop_in_poverty!$D:$D,pop_in_poverty!$A:$A,'ODA per poor person'!$B191,pop_in_poverty!$B:$B,'ODA per poor person'!R$9)</f>
        <v>#DIV/0!</v>
      </c>
      <c r="S191" s="43" t="e">
        <f>('ODA total and ex non-transfer'!S191*1000000)/SUMIFS(pop_in_poverty!$D:$D,pop_in_poverty!$A:$A,'ODA per poor person'!$B191,pop_in_poverty!$B:$B,'ODA per poor person'!S$9)</f>
        <v>#DIV/0!</v>
      </c>
      <c r="T191" s="43" t="e">
        <f>('ODA total and ex non-transfer'!T191*1000000)/SUMIFS(pop_in_poverty!$D:$D,pop_in_poverty!$A:$A,'ODA per poor person'!$B191,pop_in_poverty!$B:$B,'ODA per poor person'!T$9)</f>
        <v>#DIV/0!</v>
      </c>
      <c r="U191" s="43" t="e">
        <f>('ODA total and ex non-transfer'!U191*1000000)/SUMIFS(pop_in_poverty!$D:$D,pop_in_poverty!$A:$A,'ODA per poor person'!$B191,pop_in_poverty!$B:$B,'ODA per poor person'!U$9)</f>
        <v>#DIV/0!</v>
      </c>
    </row>
    <row r="192" spans="1:21" hidden="1" x14ac:dyDescent="0.2">
      <c r="A192" s="21" t="s">
        <v>121</v>
      </c>
      <c r="B192" s="9" t="s">
        <v>354</v>
      </c>
      <c r="C192" s="9" t="s">
        <v>981</v>
      </c>
      <c r="D192" s="9"/>
      <c r="E192" s="2"/>
      <c r="F192" s="2"/>
      <c r="G192" s="43" t="e">
        <f>('ODA total and ex non-transfer'!G192*1000000)/SUMIFS(pop_in_poverty!$D:$D,pop_in_poverty!$A:$A,'ODA per poor person'!$B192,pop_in_poverty!$B:$B,'ODA per poor person'!G$9)</f>
        <v>#DIV/0!</v>
      </c>
      <c r="H192" s="43" t="e">
        <f>('ODA total and ex non-transfer'!H192*1000000)/SUMIFS(pop_in_poverty!$D:$D,pop_in_poverty!$A:$A,'ODA per poor person'!$B192,pop_in_poverty!$B:$B,'ODA per poor person'!H$9)</f>
        <v>#DIV/0!</v>
      </c>
      <c r="I192" s="43" t="e">
        <f>('ODA total and ex non-transfer'!I192*1000000)/SUMIFS(pop_in_poverty!$D:$D,pop_in_poverty!$A:$A,'ODA per poor person'!$B192,pop_in_poverty!$B:$B,'ODA per poor person'!I$9)</f>
        <v>#DIV/0!</v>
      </c>
      <c r="J192" s="43" t="e">
        <f>('ODA total and ex non-transfer'!J192*1000000)/SUMIFS(pop_in_poverty!$D:$D,pop_in_poverty!$A:$A,'ODA per poor person'!$B192,pop_in_poverty!$B:$B,'ODA per poor person'!J$9)</f>
        <v>#DIV/0!</v>
      </c>
      <c r="K192" s="43" t="e">
        <f>('ODA total and ex non-transfer'!K192*1000000)/SUMIFS(pop_in_poverty!$D:$D,pop_in_poverty!$A:$A,'ODA per poor person'!$B192,pop_in_poverty!$B:$B,'ODA per poor person'!K$9)</f>
        <v>#DIV/0!</v>
      </c>
      <c r="L192" s="43" t="e">
        <f>('ODA total and ex non-transfer'!L192*1000000)/SUMIFS(pop_in_poverty!$D:$D,pop_in_poverty!$A:$A,'ODA per poor person'!$B192,pop_in_poverty!$B:$B,'ODA per poor person'!L$9)</f>
        <v>#DIV/0!</v>
      </c>
      <c r="M192" s="43" t="e">
        <f>('ODA total and ex non-transfer'!M192*1000000)/SUMIFS(pop_in_poverty!$D:$D,pop_in_poverty!$A:$A,'ODA per poor person'!$B192,pop_in_poverty!$B:$B,'ODA per poor person'!M$9)</f>
        <v>#DIV/0!</v>
      </c>
      <c r="N192" s="43" t="e">
        <f>('ODA total and ex non-transfer'!N192*1000000)/SUMIFS(pop_in_poverty!$D:$D,pop_in_poverty!$A:$A,'ODA per poor person'!$B192,pop_in_poverty!$B:$B,'ODA per poor person'!N$9)</f>
        <v>#DIV/0!</v>
      </c>
      <c r="O192" s="43" t="e">
        <f>('ODA total and ex non-transfer'!O192*1000000)/SUMIFS(pop_in_poverty!$D:$D,pop_in_poverty!$A:$A,'ODA per poor person'!$B192,pop_in_poverty!$B:$B,'ODA per poor person'!O$9)</f>
        <v>#DIV/0!</v>
      </c>
      <c r="P192" s="43" t="e">
        <f>('ODA total and ex non-transfer'!P192*1000000)/SUMIFS(pop_in_poverty!$D:$D,pop_in_poverty!$A:$A,'ODA per poor person'!$B192,pop_in_poverty!$B:$B,'ODA per poor person'!P$9)</f>
        <v>#DIV/0!</v>
      </c>
      <c r="Q192" s="43" t="e">
        <f>('ODA total and ex non-transfer'!Q192*1000000)/SUMIFS(pop_in_poverty!$D:$D,pop_in_poverty!$A:$A,'ODA per poor person'!$B192,pop_in_poverty!$B:$B,'ODA per poor person'!Q$9)</f>
        <v>#DIV/0!</v>
      </c>
      <c r="R192" s="43" t="e">
        <f>('ODA total and ex non-transfer'!R192*1000000)/SUMIFS(pop_in_poverty!$D:$D,pop_in_poverty!$A:$A,'ODA per poor person'!$B192,pop_in_poverty!$B:$B,'ODA per poor person'!R$9)</f>
        <v>#DIV/0!</v>
      </c>
      <c r="S192" s="43" t="e">
        <f>('ODA total and ex non-transfer'!S192*1000000)/SUMIFS(pop_in_poverty!$D:$D,pop_in_poverty!$A:$A,'ODA per poor person'!$B192,pop_in_poverty!$B:$B,'ODA per poor person'!S$9)</f>
        <v>#DIV/0!</v>
      </c>
      <c r="T192" s="43" t="e">
        <f>('ODA total and ex non-transfer'!T192*1000000)/SUMIFS(pop_in_poverty!$D:$D,pop_in_poverty!$A:$A,'ODA per poor person'!$B192,pop_in_poverty!$B:$B,'ODA per poor person'!T$9)</f>
        <v>#DIV/0!</v>
      </c>
      <c r="U192" s="43" t="e">
        <f>('ODA total and ex non-transfer'!U192*1000000)/SUMIFS(pop_in_poverty!$D:$D,pop_in_poverty!$A:$A,'ODA per poor person'!$B192,pop_in_poverty!$B:$B,'ODA per poor person'!U$9)</f>
        <v>#DIV/0!</v>
      </c>
    </row>
    <row r="193" spans="1:21" hidden="1" x14ac:dyDescent="0.2">
      <c r="A193" s="22" t="s">
        <v>121</v>
      </c>
      <c r="B193" s="9" t="s">
        <v>354</v>
      </c>
      <c r="C193" s="10" t="s">
        <v>982</v>
      </c>
      <c r="D193" s="10"/>
      <c r="E193" s="3"/>
      <c r="F193" s="3"/>
      <c r="G193" s="43" t="e">
        <f>('ODA total and ex non-transfer'!G193*1000000)/SUMIFS(pop_in_poverty!$D:$D,pop_in_poverty!$A:$A,'ODA per poor person'!$B193,pop_in_poverty!$B:$B,'ODA per poor person'!G$9)</f>
        <v>#DIV/0!</v>
      </c>
      <c r="H193" s="43" t="e">
        <f>('ODA total and ex non-transfer'!H193*1000000)/SUMIFS(pop_in_poverty!$D:$D,pop_in_poverty!$A:$A,'ODA per poor person'!$B193,pop_in_poverty!$B:$B,'ODA per poor person'!H$9)</f>
        <v>#DIV/0!</v>
      </c>
      <c r="I193" s="43" t="e">
        <f>('ODA total and ex non-transfer'!I193*1000000)/SUMIFS(pop_in_poverty!$D:$D,pop_in_poverty!$A:$A,'ODA per poor person'!$B193,pop_in_poverty!$B:$B,'ODA per poor person'!I$9)</f>
        <v>#DIV/0!</v>
      </c>
      <c r="J193" s="43" t="e">
        <f>('ODA total and ex non-transfer'!J193*1000000)/SUMIFS(pop_in_poverty!$D:$D,pop_in_poverty!$A:$A,'ODA per poor person'!$B193,pop_in_poverty!$B:$B,'ODA per poor person'!J$9)</f>
        <v>#DIV/0!</v>
      </c>
      <c r="K193" s="43" t="e">
        <f>('ODA total and ex non-transfer'!K193*1000000)/SUMIFS(pop_in_poverty!$D:$D,pop_in_poverty!$A:$A,'ODA per poor person'!$B193,pop_in_poverty!$B:$B,'ODA per poor person'!K$9)</f>
        <v>#DIV/0!</v>
      </c>
      <c r="L193" s="43" t="e">
        <f>('ODA total and ex non-transfer'!L193*1000000)/SUMIFS(pop_in_poverty!$D:$D,pop_in_poverty!$A:$A,'ODA per poor person'!$B193,pop_in_poverty!$B:$B,'ODA per poor person'!L$9)</f>
        <v>#DIV/0!</v>
      </c>
      <c r="M193" s="43" t="e">
        <f>('ODA total and ex non-transfer'!M193*1000000)/SUMIFS(pop_in_poverty!$D:$D,pop_in_poverty!$A:$A,'ODA per poor person'!$B193,pop_in_poverty!$B:$B,'ODA per poor person'!M$9)</f>
        <v>#DIV/0!</v>
      </c>
      <c r="N193" s="43" t="e">
        <f>('ODA total and ex non-transfer'!N193*1000000)/SUMIFS(pop_in_poverty!$D:$D,pop_in_poverty!$A:$A,'ODA per poor person'!$B193,pop_in_poverty!$B:$B,'ODA per poor person'!N$9)</f>
        <v>#DIV/0!</v>
      </c>
      <c r="O193" s="43" t="e">
        <f>('ODA total and ex non-transfer'!O193*1000000)/SUMIFS(pop_in_poverty!$D:$D,pop_in_poverty!$A:$A,'ODA per poor person'!$B193,pop_in_poverty!$B:$B,'ODA per poor person'!O$9)</f>
        <v>#DIV/0!</v>
      </c>
      <c r="P193" s="43" t="e">
        <f>('ODA total and ex non-transfer'!P193*1000000)/SUMIFS(pop_in_poverty!$D:$D,pop_in_poverty!$A:$A,'ODA per poor person'!$B193,pop_in_poverty!$B:$B,'ODA per poor person'!P$9)</f>
        <v>#DIV/0!</v>
      </c>
      <c r="Q193" s="43" t="e">
        <f>('ODA total and ex non-transfer'!Q193*1000000)/SUMIFS(pop_in_poverty!$D:$D,pop_in_poverty!$A:$A,'ODA per poor person'!$B193,pop_in_poverty!$B:$B,'ODA per poor person'!Q$9)</f>
        <v>#DIV/0!</v>
      </c>
      <c r="R193" s="43" t="e">
        <f>('ODA total and ex non-transfer'!R193*1000000)/SUMIFS(pop_in_poverty!$D:$D,pop_in_poverty!$A:$A,'ODA per poor person'!$B193,pop_in_poverty!$B:$B,'ODA per poor person'!R$9)</f>
        <v>#DIV/0!</v>
      </c>
      <c r="S193" s="43" t="e">
        <f>('ODA total and ex non-transfer'!S193*1000000)/SUMIFS(pop_in_poverty!$D:$D,pop_in_poverty!$A:$A,'ODA per poor person'!$B193,pop_in_poverty!$B:$B,'ODA per poor person'!S$9)</f>
        <v>#DIV/0!</v>
      </c>
      <c r="T193" s="43" t="e">
        <f>('ODA total and ex non-transfer'!T193*1000000)/SUMIFS(pop_in_poverty!$D:$D,pop_in_poverty!$A:$A,'ODA per poor person'!$B193,pop_in_poverty!$B:$B,'ODA per poor person'!T$9)</f>
        <v>#DIV/0!</v>
      </c>
      <c r="U193" s="43" t="e">
        <f>('ODA total and ex non-transfer'!U193*1000000)/SUMIFS(pop_in_poverty!$D:$D,pop_in_poverty!$A:$A,'ODA per poor person'!$B193,pop_in_poverty!$B:$B,'ODA per poor person'!U$9)</f>
        <v>#DIV/0!</v>
      </c>
    </row>
    <row r="194" spans="1:21" hidden="1" x14ac:dyDescent="0.2">
      <c r="A194" s="21" t="s">
        <v>122</v>
      </c>
      <c r="B194" s="9" t="s">
        <v>418</v>
      </c>
      <c r="C194" s="9" t="s">
        <v>981</v>
      </c>
      <c r="D194" s="9"/>
      <c r="E194" s="2"/>
      <c r="F194" s="2"/>
      <c r="G194" s="43">
        <f>('ODA total and ex non-transfer'!G194*1000000)/SUMIFS(pop_in_poverty!$D:$D,pop_in_poverty!$A:$A,'ODA per poor person'!$B194,pop_in_poverty!$B:$B,'ODA per poor person'!G$9)</f>
        <v>295.32983050312657</v>
      </c>
      <c r="H194" s="43">
        <f>('ODA total and ex non-transfer'!H194*1000000)/SUMIFS(pop_in_poverty!$D:$D,pop_in_poverty!$A:$A,'ODA per poor person'!$B194,pop_in_poverty!$B:$B,'ODA per poor person'!H$9)</f>
        <v>343.92630063795974</v>
      </c>
      <c r="I194" s="43">
        <f>('ODA total and ex non-transfer'!I194*1000000)/SUMIFS(pop_in_poverty!$D:$D,pop_in_poverty!$A:$A,'ODA per poor person'!$B194,pop_in_poverty!$B:$B,'ODA per poor person'!I$9)</f>
        <v>422.29459121294587</v>
      </c>
      <c r="J194" s="43">
        <f>('ODA total and ex non-transfer'!J194*1000000)/SUMIFS(pop_in_poverty!$D:$D,pop_in_poverty!$A:$A,'ODA per poor person'!$B194,pop_in_poverty!$B:$B,'ODA per poor person'!J$9)</f>
        <v>383.92847717843028</v>
      </c>
      <c r="K194" s="43">
        <f>('ODA total and ex non-transfer'!K194*1000000)/SUMIFS(pop_in_poverty!$D:$D,pop_in_poverty!$A:$A,'ODA per poor person'!$B194,pop_in_poverty!$B:$B,'ODA per poor person'!K$9)</f>
        <v>483.03408487775874</v>
      </c>
      <c r="L194" s="43">
        <f>('ODA total and ex non-transfer'!L194*1000000)/SUMIFS(pop_in_poverty!$D:$D,pop_in_poverty!$A:$A,'ODA per poor person'!$B194,pop_in_poverty!$B:$B,'ODA per poor person'!L$9)</f>
        <v>1098.8762911251711</v>
      </c>
      <c r="M194" s="43">
        <f>('ODA total and ex non-transfer'!M194*1000000)/SUMIFS(pop_in_poverty!$D:$D,pop_in_poverty!$A:$A,'ODA per poor person'!$B194,pop_in_poverty!$B:$B,'ODA per poor person'!M$9)</f>
        <v>1024.4792585581738</v>
      </c>
      <c r="N194" s="43">
        <f>('ODA total and ex non-transfer'!N194*1000000)/SUMIFS(pop_in_poverty!$D:$D,pop_in_poverty!$A:$A,'ODA per poor person'!$B194,pop_in_poverty!$B:$B,'ODA per poor person'!N$9)</f>
        <v>1463.7957536623439</v>
      </c>
      <c r="O194" s="43">
        <f>('ODA total and ex non-transfer'!O194*1000000)/SUMIFS(pop_in_poverty!$D:$D,pop_in_poverty!$A:$A,'ODA per poor person'!$B194,pop_in_poverty!$B:$B,'ODA per poor person'!O$9)</f>
        <v>1820.4223530241525</v>
      </c>
      <c r="P194" s="43">
        <f>('ODA total and ex non-transfer'!P194*1000000)/SUMIFS(pop_in_poverty!$D:$D,pop_in_poverty!$A:$A,'ODA per poor person'!$B194,pop_in_poverty!$B:$B,'ODA per poor person'!P$9)</f>
        <v>818.17963041739233</v>
      </c>
      <c r="Q194" s="43">
        <f>('ODA total and ex non-transfer'!Q194*1000000)/SUMIFS(pop_in_poverty!$D:$D,pop_in_poverty!$A:$A,'ODA per poor person'!$B194,pop_in_poverty!$B:$B,'ODA per poor person'!Q$9)</f>
        <v>756.44622912297928</v>
      </c>
      <c r="R194" s="43">
        <f>('ODA total and ex non-transfer'!R194*1000000)/SUMIFS(pop_in_poverty!$D:$D,pop_in_poverty!$A:$A,'ODA per poor person'!$B194,pop_in_poverty!$B:$B,'ODA per poor person'!R$9)</f>
        <v>872.34266887620072</v>
      </c>
      <c r="S194" s="43">
        <f>('ODA total and ex non-transfer'!S194*1000000)/SUMIFS(pop_in_poverty!$D:$D,pop_in_poverty!$A:$A,'ODA per poor person'!$B194,pop_in_poverty!$B:$B,'ODA per poor person'!S$9)</f>
        <v>1028.0631497378142</v>
      </c>
      <c r="T194" s="43">
        <f>('ODA total and ex non-transfer'!T194*1000000)/SUMIFS(pop_in_poverty!$D:$D,pop_in_poverty!$A:$A,'ODA per poor person'!$B194,pop_in_poverty!$B:$B,'ODA per poor person'!T$9)</f>
        <v>1891.1908053018344</v>
      </c>
      <c r="U194" s="43">
        <f>('ODA total and ex non-transfer'!U194*1000000)/SUMIFS(pop_in_poverty!$D:$D,pop_in_poverty!$A:$A,'ODA per poor person'!$B194,pop_in_poverty!$B:$B,'ODA per poor person'!U$9)</f>
        <v>1667.709977721405</v>
      </c>
    </row>
    <row r="195" spans="1:21" hidden="1" x14ac:dyDescent="0.2">
      <c r="A195" s="22" t="s">
        <v>122</v>
      </c>
      <c r="B195" s="9" t="s">
        <v>418</v>
      </c>
      <c r="C195" s="10" t="s">
        <v>982</v>
      </c>
      <c r="D195" s="10"/>
      <c r="E195" s="3"/>
      <c r="F195" s="3"/>
      <c r="G195" s="43">
        <f>('ODA total and ex non-transfer'!G195*1000000)/SUMIFS(pop_in_poverty!$D:$D,pop_in_poverty!$A:$A,'ODA per poor person'!$B195,pop_in_poverty!$B:$B,'ODA per poor person'!G$9)</f>
        <v>295.32983050312657</v>
      </c>
      <c r="H195" s="43">
        <f>('ODA total and ex non-transfer'!H195*1000000)/SUMIFS(pop_in_poverty!$D:$D,pop_in_poverty!$A:$A,'ODA per poor person'!$B195,pop_in_poverty!$B:$B,'ODA per poor person'!H$9)</f>
        <v>343.92630063795974</v>
      </c>
      <c r="I195" s="43">
        <f>('ODA total and ex non-transfer'!I195*1000000)/SUMIFS(pop_in_poverty!$D:$D,pop_in_poverty!$A:$A,'ODA per poor person'!$B195,pop_in_poverty!$B:$B,'ODA per poor person'!I$9)</f>
        <v>422.29459121294587</v>
      </c>
      <c r="J195" s="43">
        <f>('ODA total and ex non-transfer'!J195*1000000)/SUMIFS(pop_in_poverty!$D:$D,pop_in_poverty!$A:$A,'ODA per poor person'!$B195,pop_in_poverty!$B:$B,'ODA per poor person'!J$9)</f>
        <v>383.92847717843028</v>
      </c>
      <c r="K195" s="43">
        <f>('ODA total and ex non-transfer'!K195*1000000)/SUMIFS(pop_in_poverty!$D:$D,pop_in_poverty!$A:$A,'ODA per poor person'!$B195,pop_in_poverty!$B:$B,'ODA per poor person'!K$9)</f>
        <v>464.88208039672554</v>
      </c>
      <c r="L195" s="43">
        <f>('ODA total and ex non-transfer'!L195*1000000)/SUMIFS(pop_in_poverty!$D:$D,pop_in_poverty!$A:$A,'ODA per poor person'!$B195,pop_in_poverty!$B:$B,'ODA per poor person'!L$9)</f>
        <v>858.61182132920294</v>
      </c>
      <c r="M195" s="43">
        <f>('ODA total and ex non-transfer'!M195*1000000)/SUMIFS(pop_in_poverty!$D:$D,pop_in_poverty!$A:$A,'ODA per poor person'!$B195,pop_in_poverty!$B:$B,'ODA per poor person'!M$9)</f>
        <v>981.85517513731179</v>
      </c>
      <c r="N195" s="43">
        <f>('ODA total and ex non-transfer'!N195*1000000)/SUMIFS(pop_in_poverty!$D:$D,pop_in_poverty!$A:$A,'ODA per poor person'!$B195,pop_in_poverty!$B:$B,'ODA per poor person'!N$9)</f>
        <v>1409.8509087953321</v>
      </c>
      <c r="O195" s="43">
        <f>('ODA total and ex non-transfer'!O195*1000000)/SUMIFS(pop_in_poverty!$D:$D,pop_in_poverty!$A:$A,'ODA per poor person'!$B195,pop_in_poverty!$B:$B,'ODA per poor person'!O$9)</f>
        <v>1772.8365469474529</v>
      </c>
      <c r="P195" s="43">
        <f>('ODA total and ex non-transfer'!P195*1000000)/SUMIFS(pop_in_poverty!$D:$D,pop_in_poverty!$A:$A,'ODA per poor person'!$B195,pop_in_poverty!$B:$B,'ODA per poor person'!P$9)</f>
        <v>699.31695173273624</v>
      </c>
      <c r="Q195" s="43">
        <f>('ODA total and ex non-transfer'!Q195*1000000)/SUMIFS(pop_in_poverty!$D:$D,pop_in_poverty!$A:$A,'ODA per poor person'!$B195,pop_in_poverty!$B:$B,'ODA per poor person'!Q$9)</f>
        <v>629.77306490446188</v>
      </c>
      <c r="R195" s="43">
        <f>('ODA total and ex non-transfer'!R195*1000000)/SUMIFS(pop_in_poverty!$D:$D,pop_in_poverty!$A:$A,'ODA per poor person'!$B195,pop_in_poverty!$B:$B,'ODA per poor person'!R$9)</f>
        <v>747.55832096360803</v>
      </c>
      <c r="S195" s="43">
        <f>('ODA total and ex non-transfer'!S195*1000000)/SUMIFS(pop_in_poverty!$D:$D,pop_in_poverty!$A:$A,'ODA per poor person'!$B195,pop_in_poverty!$B:$B,'ODA per poor person'!S$9)</f>
        <v>957.93905979616807</v>
      </c>
      <c r="T195" s="43">
        <f>('ODA total and ex non-transfer'!T195*1000000)/SUMIFS(pop_in_poverty!$D:$D,pop_in_poverty!$A:$A,'ODA per poor person'!$B195,pop_in_poverty!$B:$B,'ODA per poor person'!T$9)</f>
        <v>1804.8031053900588</v>
      </c>
      <c r="U195" s="43">
        <f>('ODA total and ex non-transfer'!U195*1000000)/SUMIFS(pop_in_poverty!$D:$D,pop_in_poverty!$A:$A,'ODA per poor person'!$B195,pop_in_poverty!$B:$B,'ODA per poor person'!U$9)</f>
        <v>1601.0588353871005</v>
      </c>
    </row>
    <row r="196" spans="1:21" hidden="1" x14ac:dyDescent="0.2">
      <c r="A196" s="21" t="s">
        <v>123</v>
      </c>
      <c r="B196" s="9" t="s">
        <v>427</v>
      </c>
      <c r="C196" s="9" t="s">
        <v>981</v>
      </c>
      <c r="D196" s="9"/>
      <c r="E196" s="2"/>
      <c r="F196" s="2"/>
      <c r="G196" s="43" t="e">
        <f>('ODA total and ex non-transfer'!G196*1000000)/SUMIFS(pop_in_poverty!$D:$D,pop_in_poverty!$A:$A,'ODA per poor person'!$B196,pop_in_poverty!$B:$B,'ODA per poor person'!G$9)</f>
        <v>#DIV/0!</v>
      </c>
      <c r="H196" s="43" t="e">
        <f>('ODA total and ex non-transfer'!H196*1000000)/SUMIFS(pop_in_poverty!$D:$D,pop_in_poverty!$A:$A,'ODA per poor person'!$B196,pop_in_poverty!$B:$B,'ODA per poor person'!H$9)</f>
        <v>#DIV/0!</v>
      </c>
      <c r="I196" s="43" t="e">
        <f>('ODA total and ex non-transfer'!I196*1000000)/SUMIFS(pop_in_poverty!$D:$D,pop_in_poverty!$A:$A,'ODA per poor person'!$B196,pop_in_poverty!$B:$B,'ODA per poor person'!I$9)</f>
        <v>#DIV/0!</v>
      </c>
      <c r="J196" s="43" t="e">
        <f>('ODA total and ex non-transfer'!J196*1000000)/SUMIFS(pop_in_poverty!$D:$D,pop_in_poverty!$A:$A,'ODA per poor person'!$B196,pop_in_poverty!$B:$B,'ODA per poor person'!J$9)</f>
        <v>#DIV/0!</v>
      </c>
      <c r="K196" s="43" t="e">
        <f>('ODA total and ex non-transfer'!K196*1000000)/SUMIFS(pop_in_poverty!$D:$D,pop_in_poverty!$A:$A,'ODA per poor person'!$B196,pop_in_poverty!$B:$B,'ODA per poor person'!K$9)</f>
        <v>#DIV/0!</v>
      </c>
      <c r="L196" s="43" t="e">
        <f>('ODA total and ex non-transfer'!L196*1000000)/SUMIFS(pop_in_poverty!$D:$D,pop_in_poverty!$A:$A,'ODA per poor person'!$B196,pop_in_poverty!$B:$B,'ODA per poor person'!L$9)</f>
        <v>#DIV/0!</v>
      </c>
      <c r="M196" s="43" t="e">
        <f>('ODA total and ex non-transfer'!M196*1000000)/SUMIFS(pop_in_poverty!$D:$D,pop_in_poverty!$A:$A,'ODA per poor person'!$B196,pop_in_poverty!$B:$B,'ODA per poor person'!M$9)</f>
        <v>#DIV/0!</v>
      </c>
      <c r="N196" s="43" t="e">
        <f>('ODA total and ex non-transfer'!N196*1000000)/SUMIFS(pop_in_poverty!$D:$D,pop_in_poverty!$A:$A,'ODA per poor person'!$B196,pop_in_poverty!$B:$B,'ODA per poor person'!N$9)</f>
        <v>#DIV/0!</v>
      </c>
      <c r="O196" s="43" t="e">
        <f>('ODA total and ex non-transfer'!O196*1000000)/SUMIFS(pop_in_poverty!$D:$D,pop_in_poverty!$A:$A,'ODA per poor person'!$B196,pop_in_poverty!$B:$B,'ODA per poor person'!O$9)</f>
        <v>#DIV/0!</v>
      </c>
      <c r="P196" s="43" t="e">
        <f>('ODA total and ex non-transfer'!P196*1000000)/SUMIFS(pop_in_poverty!$D:$D,pop_in_poverty!$A:$A,'ODA per poor person'!$B196,pop_in_poverty!$B:$B,'ODA per poor person'!P$9)</f>
        <v>#DIV/0!</v>
      </c>
      <c r="Q196" s="43" t="e">
        <f>('ODA total and ex non-transfer'!Q196*1000000)/SUMIFS(pop_in_poverty!$D:$D,pop_in_poverty!$A:$A,'ODA per poor person'!$B196,pop_in_poverty!$B:$B,'ODA per poor person'!Q$9)</f>
        <v>#DIV/0!</v>
      </c>
      <c r="R196" s="43" t="e">
        <f>('ODA total and ex non-transfer'!R196*1000000)/SUMIFS(pop_in_poverty!$D:$D,pop_in_poverty!$A:$A,'ODA per poor person'!$B196,pop_in_poverty!$B:$B,'ODA per poor person'!R$9)</f>
        <v>#DIV/0!</v>
      </c>
      <c r="S196" s="43" t="e">
        <f>('ODA total and ex non-transfer'!S196*1000000)/SUMIFS(pop_in_poverty!$D:$D,pop_in_poverty!$A:$A,'ODA per poor person'!$B196,pop_in_poverty!$B:$B,'ODA per poor person'!S$9)</f>
        <v>#DIV/0!</v>
      </c>
      <c r="T196" s="43" t="e">
        <f>('ODA total and ex non-transfer'!T196*1000000)/SUMIFS(pop_in_poverty!$D:$D,pop_in_poverty!$A:$A,'ODA per poor person'!$B196,pop_in_poverty!$B:$B,'ODA per poor person'!T$9)</f>
        <v>#DIV/0!</v>
      </c>
      <c r="U196" s="43" t="e">
        <f>('ODA total and ex non-transfer'!U196*1000000)/SUMIFS(pop_in_poverty!$D:$D,pop_in_poverty!$A:$A,'ODA per poor person'!$B196,pop_in_poverty!$B:$B,'ODA per poor person'!U$9)</f>
        <v>#DIV/0!</v>
      </c>
    </row>
    <row r="197" spans="1:21" hidden="1" x14ac:dyDescent="0.2">
      <c r="A197" s="22" t="s">
        <v>123</v>
      </c>
      <c r="B197" s="9" t="s">
        <v>427</v>
      </c>
      <c r="C197" s="10" t="s">
        <v>982</v>
      </c>
      <c r="D197" s="10"/>
      <c r="E197" s="3"/>
      <c r="F197" s="3"/>
      <c r="G197" s="43" t="e">
        <f>('ODA total and ex non-transfer'!G197*1000000)/SUMIFS(pop_in_poverty!$D:$D,pop_in_poverty!$A:$A,'ODA per poor person'!$B197,pop_in_poverty!$B:$B,'ODA per poor person'!G$9)</f>
        <v>#DIV/0!</v>
      </c>
      <c r="H197" s="43" t="e">
        <f>('ODA total and ex non-transfer'!H197*1000000)/SUMIFS(pop_in_poverty!$D:$D,pop_in_poverty!$A:$A,'ODA per poor person'!$B197,pop_in_poverty!$B:$B,'ODA per poor person'!H$9)</f>
        <v>#DIV/0!</v>
      </c>
      <c r="I197" s="43" t="e">
        <f>('ODA total and ex non-transfer'!I197*1000000)/SUMIFS(pop_in_poverty!$D:$D,pop_in_poverty!$A:$A,'ODA per poor person'!$B197,pop_in_poverty!$B:$B,'ODA per poor person'!I$9)</f>
        <v>#DIV/0!</v>
      </c>
      <c r="J197" s="43" t="e">
        <f>('ODA total and ex non-transfer'!J197*1000000)/SUMIFS(pop_in_poverty!$D:$D,pop_in_poverty!$A:$A,'ODA per poor person'!$B197,pop_in_poverty!$B:$B,'ODA per poor person'!J$9)</f>
        <v>#DIV/0!</v>
      </c>
      <c r="K197" s="43" t="e">
        <f>('ODA total and ex non-transfer'!K197*1000000)/SUMIFS(pop_in_poverty!$D:$D,pop_in_poverty!$A:$A,'ODA per poor person'!$B197,pop_in_poverty!$B:$B,'ODA per poor person'!K$9)</f>
        <v>#DIV/0!</v>
      </c>
      <c r="L197" s="43" t="e">
        <f>('ODA total and ex non-transfer'!L197*1000000)/SUMIFS(pop_in_poverty!$D:$D,pop_in_poverty!$A:$A,'ODA per poor person'!$B197,pop_in_poverty!$B:$B,'ODA per poor person'!L$9)</f>
        <v>#DIV/0!</v>
      </c>
      <c r="M197" s="43" t="e">
        <f>('ODA total and ex non-transfer'!M197*1000000)/SUMIFS(pop_in_poverty!$D:$D,pop_in_poverty!$A:$A,'ODA per poor person'!$B197,pop_in_poverty!$B:$B,'ODA per poor person'!M$9)</f>
        <v>#DIV/0!</v>
      </c>
      <c r="N197" s="43" t="e">
        <f>('ODA total and ex non-transfer'!N197*1000000)/SUMIFS(pop_in_poverty!$D:$D,pop_in_poverty!$A:$A,'ODA per poor person'!$B197,pop_in_poverty!$B:$B,'ODA per poor person'!N$9)</f>
        <v>#DIV/0!</v>
      </c>
      <c r="O197" s="43" t="e">
        <f>('ODA total and ex non-transfer'!O197*1000000)/SUMIFS(pop_in_poverty!$D:$D,pop_in_poverty!$A:$A,'ODA per poor person'!$B197,pop_in_poverty!$B:$B,'ODA per poor person'!O$9)</f>
        <v>#DIV/0!</v>
      </c>
      <c r="P197" s="43" t="e">
        <f>('ODA total and ex non-transfer'!P197*1000000)/SUMIFS(pop_in_poverty!$D:$D,pop_in_poverty!$A:$A,'ODA per poor person'!$B197,pop_in_poverty!$B:$B,'ODA per poor person'!P$9)</f>
        <v>#DIV/0!</v>
      </c>
      <c r="Q197" s="43" t="e">
        <f>('ODA total and ex non-transfer'!Q197*1000000)/SUMIFS(pop_in_poverty!$D:$D,pop_in_poverty!$A:$A,'ODA per poor person'!$B197,pop_in_poverty!$B:$B,'ODA per poor person'!Q$9)</f>
        <v>#DIV/0!</v>
      </c>
      <c r="R197" s="43" t="e">
        <f>('ODA total and ex non-transfer'!R197*1000000)/SUMIFS(pop_in_poverty!$D:$D,pop_in_poverty!$A:$A,'ODA per poor person'!$B197,pop_in_poverty!$B:$B,'ODA per poor person'!R$9)</f>
        <v>#DIV/0!</v>
      </c>
      <c r="S197" s="43" t="e">
        <f>('ODA total and ex non-transfer'!S197*1000000)/SUMIFS(pop_in_poverty!$D:$D,pop_in_poverty!$A:$A,'ODA per poor person'!$B197,pop_in_poverty!$B:$B,'ODA per poor person'!S$9)</f>
        <v>#DIV/0!</v>
      </c>
      <c r="T197" s="43" t="e">
        <f>('ODA total and ex non-transfer'!T197*1000000)/SUMIFS(pop_in_poverty!$D:$D,pop_in_poverty!$A:$A,'ODA per poor person'!$B197,pop_in_poverty!$B:$B,'ODA per poor person'!T$9)</f>
        <v>#DIV/0!</v>
      </c>
      <c r="U197" s="43" t="e">
        <f>('ODA total and ex non-transfer'!U197*1000000)/SUMIFS(pop_in_poverty!$D:$D,pop_in_poverty!$A:$A,'ODA per poor person'!$B197,pop_in_poverty!$B:$B,'ODA per poor person'!U$9)</f>
        <v>#DIV/0!</v>
      </c>
    </row>
    <row r="198" spans="1:21" hidden="1" x14ac:dyDescent="0.2">
      <c r="A198" s="21" t="s">
        <v>124</v>
      </c>
      <c r="B198" s="9" t="s">
        <v>444</v>
      </c>
      <c r="C198" s="9" t="s">
        <v>981</v>
      </c>
      <c r="D198" s="9"/>
      <c r="E198" s="2"/>
      <c r="F198" s="2"/>
      <c r="G198" s="43" t="e">
        <f>('ODA total and ex non-transfer'!G198*1000000)/SUMIFS(pop_in_poverty!$D:$D,pop_in_poverty!$A:$A,'ODA per poor person'!$B198,pop_in_poverty!$B:$B,'ODA per poor person'!G$9)</f>
        <v>#DIV/0!</v>
      </c>
      <c r="H198" s="43" t="e">
        <f>('ODA total and ex non-transfer'!H198*1000000)/SUMIFS(pop_in_poverty!$D:$D,pop_in_poverty!$A:$A,'ODA per poor person'!$B198,pop_in_poverty!$B:$B,'ODA per poor person'!H$9)</f>
        <v>#DIV/0!</v>
      </c>
      <c r="I198" s="43" t="e">
        <f>('ODA total and ex non-transfer'!I198*1000000)/SUMIFS(pop_in_poverty!$D:$D,pop_in_poverty!$A:$A,'ODA per poor person'!$B198,pop_in_poverty!$B:$B,'ODA per poor person'!I$9)</f>
        <v>#DIV/0!</v>
      </c>
      <c r="J198" s="43" t="e">
        <f>('ODA total and ex non-transfer'!J198*1000000)/SUMIFS(pop_in_poverty!$D:$D,pop_in_poverty!$A:$A,'ODA per poor person'!$B198,pop_in_poverty!$B:$B,'ODA per poor person'!J$9)</f>
        <v>#DIV/0!</v>
      </c>
      <c r="K198" s="43" t="e">
        <f>('ODA total and ex non-transfer'!K198*1000000)/SUMIFS(pop_in_poverty!$D:$D,pop_in_poverty!$A:$A,'ODA per poor person'!$B198,pop_in_poverty!$B:$B,'ODA per poor person'!K$9)</f>
        <v>#DIV/0!</v>
      </c>
      <c r="L198" s="43" t="e">
        <f>('ODA total and ex non-transfer'!L198*1000000)/SUMIFS(pop_in_poverty!$D:$D,pop_in_poverty!$A:$A,'ODA per poor person'!$B198,pop_in_poverty!$B:$B,'ODA per poor person'!L$9)</f>
        <v>#DIV/0!</v>
      </c>
      <c r="M198" s="43" t="e">
        <f>('ODA total and ex non-transfer'!M198*1000000)/SUMIFS(pop_in_poverty!$D:$D,pop_in_poverty!$A:$A,'ODA per poor person'!$B198,pop_in_poverty!$B:$B,'ODA per poor person'!M$9)</f>
        <v>#DIV/0!</v>
      </c>
      <c r="N198" s="43" t="e">
        <f>('ODA total and ex non-transfer'!N198*1000000)/SUMIFS(pop_in_poverty!$D:$D,pop_in_poverty!$A:$A,'ODA per poor person'!$B198,pop_in_poverty!$B:$B,'ODA per poor person'!N$9)</f>
        <v>#DIV/0!</v>
      </c>
      <c r="O198" s="43" t="e">
        <f>('ODA total and ex non-transfer'!O198*1000000)/SUMIFS(pop_in_poverty!$D:$D,pop_in_poverty!$A:$A,'ODA per poor person'!$B198,pop_in_poverty!$B:$B,'ODA per poor person'!O$9)</f>
        <v>#DIV/0!</v>
      </c>
      <c r="P198" s="43" t="e">
        <f>('ODA total and ex non-transfer'!P198*1000000)/SUMIFS(pop_in_poverty!$D:$D,pop_in_poverty!$A:$A,'ODA per poor person'!$B198,pop_in_poverty!$B:$B,'ODA per poor person'!P$9)</f>
        <v>#DIV/0!</v>
      </c>
      <c r="Q198" s="43" t="e">
        <f>('ODA total and ex non-transfer'!Q198*1000000)/SUMIFS(pop_in_poverty!$D:$D,pop_in_poverty!$A:$A,'ODA per poor person'!$B198,pop_in_poverty!$B:$B,'ODA per poor person'!Q$9)</f>
        <v>#DIV/0!</v>
      </c>
      <c r="R198" s="43" t="e">
        <f>('ODA total and ex non-transfer'!R198*1000000)/SUMIFS(pop_in_poverty!$D:$D,pop_in_poverty!$A:$A,'ODA per poor person'!$B198,pop_in_poverty!$B:$B,'ODA per poor person'!R$9)</f>
        <v>#DIV/0!</v>
      </c>
      <c r="S198" s="43" t="e">
        <f>('ODA total and ex non-transfer'!S198*1000000)/SUMIFS(pop_in_poverty!$D:$D,pop_in_poverty!$A:$A,'ODA per poor person'!$B198,pop_in_poverty!$B:$B,'ODA per poor person'!S$9)</f>
        <v>#DIV/0!</v>
      </c>
      <c r="T198" s="43" t="e">
        <f>('ODA total and ex non-transfer'!T198*1000000)/SUMIFS(pop_in_poverty!$D:$D,pop_in_poverty!$A:$A,'ODA per poor person'!$B198,pop_in_poverty!$B:$B,'ODA per poor person'!T$9)</f>
        <v>#DIV/0!</v>
      </c>
      <c r="U198" s="43" t="e">
        <f>('ODA total and ex non-transfer'!U198*1000000)/SUMIFS(pop_in_poverty!$D:$D,pop_in_poverty!$A:$A,'ODA per poor person'!$B198,pop_in_poverty!$B:$B,'ODA per poor person'!U$9)</f>
        <v>#DIV/0!</v>
      </c>
    </row>
    <row r="199" spans="1:21" hidden="1" x14ac:dyDescent="0.2">
      <c r="A199" s="22" t="s">
        <v>124</v>
      </c>
      <c r="B199" s="9" t="s">
        <v>444</v>
      </c>
      <c r="C199" s="10" t="s">
        <v>982</v>
      </c>
      <c r="D199" s="10"/>
      <c r="E199" s="3"/>
      <c r="F199" s="3"/>
      <c r="G199" s="43" t="e">
        <f>('ODA total and ex non-transfer'!G199*1000000)/SUMIFS(pop_in_poverty!$D:$D,pop_in_poverty!$A:$A,'ODA per poor person'!$B199,pop_in_poverty!$B:$B,'ODA per poor person'!G$9)</f>
        <v>#DIV/0!</v>
      </c>
      <c r="H199" s="43" t="e">
        <f>('ODA total and ex non-transfer'!H199*1000000)/SUMIFS(pop_in_poverty!$D:$D,pop_in_poverty!$A:$A,'ODA per poor person'!$B199,pop_in_poverty!$B:$B,'ODA per poor person'!H$9)</f>
        <v>#DIV/0!</v>
      </c>
      <c r="I199" s="43" t="e">
        <f>('ODA total and ex non-transfer'!I199*1000000)/SUMIFS(pop_in_poverty!$D:$D,pop_in_poverty!$A:$A,'ODA per poor person'!$B199,pop_in_poverty!$B:$B,'ODA per poor person'!I$9)</f>
        <v>#DIV/0!</v>
      </c>
      <c r="J199" s="43" t="e">
        <f>('ODA total and ex non-transfer'!J199*1000000)/SUMIFS(pop_in_poverty!$D:$D,pop_in_poverty!$A:$A,'ODA per poor person'!$B199,pop_in_poverty!$B:$B,'ODA per poor person'!J$9)</f>
        <v>#DIV/0!</v>
      </c>
      <c r="K199" s="43" t="e">
        <f>('ODA total and ex non-transfer'!K199*1000000)/SUMIFS(pop_in_poverty!$D:$D,pop_in_poverty!$A:$A,'ODA per poor person'!$B199,pop_in_poverty!$B:$B,'ODA per poor person'!K$9)</f>
        <v>#DIV/0!</v>
      </c>
      <c r="L199" s="43" t="e">
        <f>('ODA total and ex non-transfer'!L199*1000000)/SUMIFS(pop_in_poverty!$D:$D,pop_in_poverty!$A:$A,'ODA per poor person'!$B199,pop_in_poverty!$B:$B,'ODA per poor person'!L$9)</f>
        <v>#DIV/0!</v>
      </c>
      <c r="M199" s="43" t="e">
        <f>('ODA total and ex non-transfer'!M199*1000000)/SUMIFS(pop_in_poverty!$D:$D,pop_in_poverty!$A:$A,'ODA per poor person'!$B199,pop_in_poverty!$B:$B,'ODA per poor person'!M$9)</f>
        <v>#DIV/0!</v>
      </c>
      <c r="N199" s="43" t="e">
        <f>('ODA total and ex non-transfer'!N199*1000000)/SUMIFS(pop_in_poverty!$D:$D,pop_in_poverty!$A:$A,'ODA per poor person'!$B199,pop_in_poverty!$B:$B,'ODA per poor person'!N$9)</f>
        <v>#DIV/0!</v>
      </c>
      <c r="O199" s="43" t="e">
        <f>('ODA total and ex non-transfer'!O199*1000000)/SUMIFS(pop_in_poverty!$D:$D,pop_in_poverty!$A:$A,'ODA per poor person'!$B199,pop_in_poverty!$B:$B,'ODA per poor person'!O$9)</f>
        <v>#DIV/0!</v>
      </c>
      <c r="P199" s="43" t="e">
        <f>('ODA total and ex non-transfer'!P199*1000000)/SUMIFS(pop_in_poverty!$D:$D,pop_in_poverty!$A:$A,'ODA per poor person'!$B199,pop_in_poverty!$B:$B,'ODA per poor person'!P$9)</f>
        <v>#DIV/0!</v>
      </c>
      <c r="Q199" s="43" t="e">
        <f>('ODA total and ex non-transfer'!Q199*1000000)/SUMIFS(pop_in_poverty!$D:$D,pop_in_poverty!$A:$A,'ODA per poor person'!$B199,pop_in_poverty!$B:$B,'ODA per poor person'!Q$9)</f>
        <v>#DIV/0!</v>
      </c>
      <c r="R199" s="43" t="e">
        <f>('ODA total and ex non-transfer'!R199*1000000)/SUMIFS(pop_in_poverty!$D:$D,pop_in_poverty!$A:$A,'ODA per poor person'!$B199,pop_in_poverty!$B:$B,'ODA per poor person'!R$9)</f>
        <v>#DIV/0!</v>
      </c>
      <c r="S199" s="43" t="e">
        <f>('ODA total and ex non-transfer'!S199*1000000)/SUMIFS(pop_in_poverty!$D:$D,pop_in_poverty!$A:$A,'ODA per poor person'!$B199,pop_in_poverty!$B:$B,'ODA per poor person'!S$9)</f>
        <v>#DIV/0!</v>
      </c>
      <c r="T199" s="43" t="e">
        <f>('ODA total and ex non-transfer'!T199*1000000)/SUMIFS(pop_in_poverty!$D:$D,pop_in_poverty!$A:$A,'ODA per poor person'!$B199,pop_in_poverty!$B:$B,'ODA per poor person'!T$9)</f>
        <v>#DIV/0!</v>
      </c>
      <c r="U199" s="43" t="e">
        <f>('ODA total and ex non-transfer'!U199*1000000)/SUMIFS(pop_in_poverty!$D:$D,pop_in_poverty!$A:$A,'ODA per poor person'!$B199,pop_in_poverty!$B:$B,'ODA per poor person'!U$9)</f>
        <v>#DIV/0!</v>
      </c>
    </row>
    <row r="200" spans="1:21" hidden="1" x14ac:dyDescent="0.2">
      <c r="A200" s="21" t="s">
        <v>125</v>
      </c>
      <c r="B200" s="9" t="s">
        <v>446</v>
      </c>
      <c r="C200" s="9" t="s">
        <v>981</v>
      </c>
      <c r="D200" s="9"/>
      <c r="E200" s="2"/>
      <c r="F200" s="2"/>
      <c r="G200" s="43">
        <f>('ODA total and ex non-transfer'!G200*1000000)/SUMIFS(pop_in_poverty!$D:$D,pop_in_poverty!$A:$A,'ODA per poor person'!$B200,pop_in_poverty!$B:$B,'ODA per poor person'!G$9)</f>
        <v>337.56342412770613</v>
      </c>
      <c r="H200" s="43">
        <f>('ODA total and ex non-transfer'!H200*1000000)/SUMIFS(pop_in_poverty!$D:$D,pop_in_poverty!$A:$A,'ODA per poor person'!$B200,pop_in_poverty!$B:$B,'ODA per poor person'!H$9)</f>
        <v>301.87735603670893</v>
      </c>
      <c r="I200" s="43">
        <f>('ODA total and ex non-transfer'!I200*1000000)/SUMIFS(pop_in_poverty!$D:$D,pop_in_poverty!$A:$A,'ODA per poor person'!$B200,pop_in_poverty!$B:$B,'ODA per poor person'!I$9)</f>
        <v>285.17548962601165</v>
      </c>
      <c r="J200" s="43">
        <f>('ODA total and ex non-transfer'!J200*1000000)/SUMIFS(pop_in_poverty!$D:$D,pop_in_poverty!$A:$A,'ODA per poor person'!$B200,pop_in_poverty!$B:$B,'ODA per poor person'!J$9)</f>
        <v>281.14591672609589</v>
      </c>
      <c r="K200" s="43">
        <f>('ODA total and ex non-transfer'!K200*1000000)/SUMIFS(pop_in_poverty!$D:$D,pop_in_poverty!$A:$A,'ODA per poor person'!$B200,pop_in_poverty!$B:$B,'ODA per poor person'!K$9)</f>
        <v>446.50481853151348</v>
      </c>
      <c r="L200" s="43">
        <f>('ODA total and ex non-transfer'!L200*1000000)/SUMIFS(pop_in_poverty!$D:$D,pop_in_poverty!$A:$A,'ODA per poor person'!$B200,pop_in_poverty!$B:$B,'ODA per poor person'!L$9)</f>
        <v>534.17353858253944</v>
      </c>
      <c r="M200" s="43">
        <f>('ODA total and ex non-transfer'!M200*1000000)/SUMIFS(pop_in_poverty!$D:$D,pop_in_poverty!$A:$A,'ODA per poor person'!$B200,pop_in_poverty!$B:$B,'ODA per poor person'!M$9)</f>
        <v>583.61380939668368</v>
      </c>
      <c r="N200" s="43">
        <f>('ODA total and ex non-transfer'!N200*1000000)/SUMIFS(pop_in_poverty!$D:$D,pop_in_poverty!$A:$A,'ODA per poor person'!$B200,pop_in_poverty!$B:$B,'ODA per poor person'!N$9)</f>
        <v>604.08983938769893</v>
      </c>
      <c r="O200" s="43">
        <f>('ODA total and ex non-transfer'!O200*1000000)/SUMIFS(pop_in_poverty!$D:$D,pop_in_poverty!$A:$A,'ODA per poor person'!$B200,pop_in_poverty!$B:$B,'ODA per poor person'!O$9)</f>
        <v>893.37707590026616</v>
      </c>
      <c r="P200" s="43">
        <f>('ODA total and ex non-transfer'!P200*1000000)/SUMIFS(pop_in_poverty!$D:$D,pop_in_poverty!$A:$A,'ODA per poor person'!$B200,pop_in_poverty!$B:$B,'ODA per poor person'!P$9)</f>
        <v>950.43042025395482</v>
      </c>
      <c r="Q200" s="43">
        <f>('ODA total and ex non-transfer'!Q200*1000000)/SUMIFS(pop_in_poverty!$D:$D,pop_in_poverty!$A:$A,'ODA per poor person'!$B200,pop_in_poverty!$B:$B,'ODA per poor person'!Q$9)</f>
        <v>1168.4624652439611</v>
      </c>
      <c r="R200" s="43">
        <f>('ODA total and ex non-transfer'!R200*1000000)/SUMIFS(pop_in_poverty!$D:$D,pop_in_poverty!$A:$A,'ODA per poor person'!$B200,pop_in_poverty!$B:$B,'ODA per poor person'!R$9)</f>
        <v>789.3103079327517</v>
      </c>
      <c r="S200" s="43">
        <f>('ODA total and ex non-transfer'!S200*1000000)/SUMIFS(pop_in_poverty!$D:$D,pop_in_poverty!$A:$A,'ODA per poor person'!$B200,pop_in_poverty!$B:$B,'ODA per poor person'!S$9)</f>
        <v>855.64270264064965</v>
      </c>
      <c r="T200" s="43">
        <f>('ODA total and ex non-transfer'!T200*1000000)/SUMIFS(pop_in_poverty!$D:$D,pop_in_poverty!$A:$A,'ODA per poor person'!$B200,pop_in_poverty!$B:$B,'ODA per poor person'!T$9)</f>
        <v>1433.0130390672939</v>
      </c>
      <c r="U200" s="43">
        <f>('ODA total and ex non-transfer'!U200*1000000)/SUMIFS(pop_in_poverty!$D:$D,pop_in_poverty!$A:$A,'ODA per poor person'!$B200,pop_in_poverty!$B:$B,'ODA per poor person'!U$9)</f>
        <v>1028.4252402977054</v>
      </c>
    </row>
    <row r="201" spans="1:21" hidden="1" x14ac:dyDescent="0.2">
      <c r="A201" s="22" t="s">
        <v>125</v>
      </c>
      <c r="B201" s="9" t="s">
        <v>446</v>
      </c>
      <c r="C201" s="10" t="s">
        <v>982</v>
      </c>
      <c r="D201" s="10"/>
      <c r="E201" s="3"/>
      <c r="F201" s="3"/>
      <c r="G201" s="43">
        <f>('ODA total and ex non-transfer'!G201*1000000)/SUMIFS(pop_in_poverty!$D:$D,pop_in_poverty!$A:$A,'ODA per poor person'!$B201,pop_in_poverty!$B:$B,'ODA per poor person'!G$9)</f>
        <v>337.56342412770613</v>
      </c>
      <c r="H201" s="43">
        <f>('ODA total and ex non-transfer'!H201*1000000)/SUMIFS(pop_in_poverty!$D:$D,pop_in_poverty!$A:$A,'ODA per poor person'!$B201,pop_in_poverty!$B:$B,'ODA per poor person'!H$9)</f>
        <v>301.87735603670893</v>
      </c>
      <c r="I201" s="43">
        <f>('ODA total and ex non-transfer'!I201*1000000)/SUMIFS(pop_in_poverty!$D:$D,pop_in_poverty!$A:$A,'ODA per poor person'!$B201,pop_in_poverty!$B:$B,'ODA per poor person'!I$9)</f>
        <v>285.17548962601165</v>
      </c>
      <c r="J201" s="43">
        <f>('ODA total and ex non-transfer'!J201*1000000)/SUMIFS(pop_in_poverty!$D:$D,pop_in_poverty!$A:$A,'ODA per poor person'!$B201,pop_in_poverty!$B:$B,'ODA per poor person'!J$9)</f>
        <v>281.14591672609589</v>
      </c>
      <c r="K201" s="43">
        <f>('ODA total and ex non-transfer'!K201*1000000)/SUMIFS(pop_in_poverty!$D:$D,pop_in_poverty!$A:$A,'ODA per poor person'!$B201,pop_in_poverty!$B:$B,'ODA per poor person'!K$9)</f>
        <v>405.05406541141394</v>
      </c>
      <c r="L201" s="43">
        <f>('ODA total and ex non-transfer'!L201*1000000)/SUMIFS(pop_in_poverty!$D:$D,pop_in_poverty!$A:$A,'ODA per poor person'!$B201,pop_in_poverty!$B:$B,'ODA per poor person'!L$9)</f>
        <v>515.82966809069706</v>
      </c>
      <c r="M201" s="43">
        <f>('ODA total and ex non-transfer'!M201*1000000)/SUMIFS(pop_in_poverty!$D:$D,pop_in_poverty!$A:$A,'ODA per poor person'!$B201,pop_in_poverty!$B:$B,'ODA per poor person'!M$9)</f>
        <v>578.76224262707831</v>
      </c>
      <c r="N201" s="43">
        <f>('ODA total and ex non-transfer'!N201*1000000)/SUMIFS(pop_in_poverty!$D:$D,pop_in_poverty!$A:$A,'ODA per poor person'!$B201,pop_in_poverty!$B:$B,'ODA per poor person'!N$9)</f>
        <v>587.00250130307631</v>
      </c>
      <c r="O201" s="43">
        <f>('ODA total and ex non-transfer'!O201*1000000)/SUMIFS(pop_in_poverty!$D:$D,pop_in_poverty!$A:$A,'ODA per poor person'!$B201,pop_in_poverty!$B:$B,'ODA per poor person'!O$9)</f>
        <v>888.19584149363163</v>
      </c>
      <c r="P201" s="43">
        <f>('ODA total and ex non-transfer'!P201*1000000)/SUMIFS(pop_in_poverty!$D:$D,pop_in_poverty!$A:$A,'ODA per poor person'!$B201,pop_in_poverty!$B:$B,'ODA per poor person'!P$9)</f>
        <v>946.62450900466479</v>
      </c>
      <c r="Q201" s="43">
        <f>('ODA total and ex non-transfer'!Q201*1000000)/SUMIFS(pop_in_poverty!$D:$D,pop_in_poverty!$A:$A,'ODA per poor person'!$B201,pop_in_poverty!$B:$B,'ODA per poor person'!Q$9)</f>
        <v>1163.2686614212162</v>
      </c>
      <c r="R201" s="43">
        <f>('ODA total and ex non-transfer'!R201*1000000)/SUMIFS(pop_in_poverty!$D:$D,pop_in_poverty!$A:$A,'ODA per poor person'!$B201,pop_in_poverty!$B:$B,'ODA per poor person'!R$9)</f>
        <v>781.25480105858867</v>
      </c>
      <c r="S201" s="43">
        <f>('ODA total and ex non-transfer'!S201*1000000)/SUMIFS(pop_in_poverty!$D:$D,pop_in_poverty!$A:$A,'ODA per poor person'!$B201,pop_in_poverty!$B:$B,'ODA per poor person'!S$9)</f>
        <v>845.48158453562689</v>
      </c>
      <c r="T201" s="43">
        <f>('ODA total and ex non-transfer'!T201*1000000)/SUMIFS(pop_in_poverty!$D:$D,pop_in_poverty!$A:$A,'ODA per poor person'!$B201,pop_in_poverty!$B:$B,'ODA per poor person'!T$9)</f>
        <v>1423.2748782067129</v>
      </c>
      <c r="U201" s="43">
        <f>('ODA total and ex non-transfer'!U201*1000000)/SUMIFS(pop_in_poverty!$D:$D,pop_in_poverty!$A:$A,'ODA per poor person'!$B201,pop_in_poverty!$B:$B,'ODA per poor person'!U$9)</f>
        <v>1023.3320317495113</v>
      </c>
    </row>
    <row r="202" spans="1:21" hidden="1" x14ac:dyDescent="0.2">
      <c r="A202" s="21" t="s">
        <v>126</v>
      </c>
      <c r="B202" s="9" t="s">
        <v>454</v>
      </c>
      <c r="C202" s="9" t="s">
        <v>981</v>
      </c>
      <c r="D202" s="9"/>
      <c r="E202" s="2"/>
      <c r="F202" s="2"/>
      <c r="G202" s="43">
        <f>('ODA total and ex non-transfer'!G202*1000000)/SUMIFS(pop_in_poverty!$D:$D,pop_in_poverty!$A:$A,'ODA per poor person'!$B202,pop_in_poverty!$B:$B,'ODA per poor person'!G$9)</f>
        <v>274.70822706284622</v>
      </c>
      <c r="H202" s="43">
        <f>('ODA total and ex non-transfer'!H202*1000000)/SUMIFS(pop_in_poverty!$D:$D,pop_in_poverty!$A:$A,'ODA per poor person'!$B202,pop_in_poverty!$B:$B,'ODA per poor person'!H$9)</f>
        <v>292.6643202087073</v>
      </c>
      <c r="I202" s="43">
        <f>('ODA total and ex non-transfer'!I202*1000000)/SUMIFS(pop_in_poverty!$D:$D,pop_in_poverty!$A:$A,'ODA per poor person'!$B202,pop_in_poverty!$B:$B,'ODA per poor person'!I$9)</f>
        <v>378.59160339626396</v>
      </c>
      <c r="J202" s="43">
        <f>('ODA total and ex non-transfer'!J202*1000000)/SUMIFS(pop_in_poverty!$D:$D,pop_in_poverty!$A:$A,'ODA per poor person'!$B202,pop_in_poverty!$B:$B,'ODA per poor person'!J$9)</f>
        <v>398.29473473655003</v>
      </c>
      <c r="K202" s="43">
        <f>('ODA total and ex non-transfer'!K202*1000000)/SUMIFS(pop_in_poverty!$D:$D,pop_in_poverty!$A:$A,'ODA per poor person'!$B202,pop_in_poverty!$B:$B,'ODA per poor person'!K$9)</f>
        <v>354.672341859065</v>
      </c>
      <c r="L202" s="43">
        <f>('ODA total and ex non-transfer'!L202*1000000)/SUMIFS(pop_in_poverty!$D:$D,pop_in_poverty!$A:$A,'ODA per poor person'!$B202,pop_in_poverty!$B:$B,'ODA per poor person'!L$9)</f>
        <v>445.29896137260789</v>
      </c>
      <c r="M202" s="43">
        <f>('ODA total and ex non-transfer'!M202*1000000)/SUMIFS(pop_in_poverty!$D:$D,pop_in_poverty!$A:$A,'ODA per poor person'!$B202,pop_in_poverty!$B:$B,'ODA per poor person'!M$9)</f>
        <v>610.00152745213188</v>
      </c>
      <c r="N202" s="43">
        <f>('ODA total and ex non-transfer'!N202*1000000)/SUMIFS(pop_in_poverty!$D:$D,pop_in_poverty!$A:$A,'ODA per poor person'!$B202,pop_in_poverty!$B:$B,'ODA per poor person'!N$9)</f>
        <v>825.95701712974494</v>
      </c>
      <c r="O202" s="43">
        <f>('ODA total and ex non-transfer'!O202*1000000)/SUMIFS(pop_in_poverty!$D:$D,pop_in_poverty!$A:$A,'ODA per poor person'!$B202,pop_in_poverty!$B:$B,'ODA per poor person'!O$9)</f>
        <v>1123.4977361402068</v>
      </c>
      <c r="P202" s="43">
        <f>('ODA total and ex non-transfer'!P202*1000000)/SUMIFS(pop_in_poverty!$D:$D,pop_in_poverty!$A:$A,'ODA per poor person'!$B202,pop_in_poverty!$B:$B,'ODA per poor person'!P$9)</f>
        <v>1190.4034924519117</v>
      </c>
      <c r="Q202" s="43">
        <f>('ODA total and ex non-transfer'!Q202*1000000)/SUMIFS(pop_in_poverty!$D:$D,pop_in_poverty!$A:$A,'ODA per poor person'!$B202,pop_in_poverty!$B:$B,'ODA per poor person'!Q$9)</f>
        <v>1130.8734092640082</v>
      </c>
      <c r="R202" s="43">
        <f>('ODA total and ex non-transfer'!R202*1000000)/SUMIFS(pop_in_poverty!$D:$D,pop_in_poverty!$A:$A,'ODA per poor person'!$B202,pop_in_poverty!$B:$B,'ODA per poor person'!R$9)</f>
        <v>1054.0253661201507</v>
      </c>
      <c r="S202" s="43">
        <f>('ODA total and ex non-transfer'!S202*1000000)/SUMIFS(pop_in_poverty!$D:$D,pop_in_poverty!$A:$A,'ODA per poor person'!$B202,pop_in_poverty!$B:$B,'ODA per poor person'!S$9)</f>
        <v>722.204471042519</v>
      </c>
      <c r="T202" s="43">
        <f>('ODA total and ex non-transfer'!T202*1000000)/SUMIFS(pop_in_poverty!$D:$D,pop_in_poverty!$A:$A,'ODA per poor person'!$B202,pop_in_poverty!$B:$B,'ODA per poor person'!T$9)</f>
        <v>751.22761343671823</v>
      </c>
      <c r="U202" s="43">
        <f>('ODA total and ex non-transfer'!U202*1000000)/SUMIFS(pop_in_poverty!$D:$D,pop_in_poverty!$A:$A,'ODA per poor person'!$B202,pop_in_poverty!$B:$B,'ODA per poor person'!U$9)</f>
        <v>991.46240711194991</v>
      </c>
    </row>
    <row r="203" spans="1:21" hidden="1" x14ac:dyDescent="0.2">
      <c r="A203" s="22" t="s">
        <v>126</v>
      </c>
      <c r="B203" s="9" t="s">
        <v>454</v>
      </c>
      <c r="C203" s="10" t="s">
        <v>982</v>
      </c>
      <c r="D203" s="10"/>
      <c r="E203" s="3"/>
      <c r="F203" s="3"/>
      <c r="G203" s="43">
        <f>('ODA total and ex non-transfer'!G203*1000000)/SUMIFS(pop_in_poverty!$D:$D,pop_in_poverty!$A:$A,'ODA per poor person'!$B203,pop_in_poverty!$B:$B,'ODA per poor person'!G$9)</f>
        <v>274.70822706284622</v>
      </c>
      <c r="H203" s="43">
        <f>('ODA total and ex non-transfer'!H203*1000000)/SUMIFS(pop_in_poverty!$D:$D,pop_in_poverty!$A:$A,'ODA per poor person'!$B203,pop_in_poverty!$B:$B,'ODA per poor person'!H$9)</f>
        <v>292.6643202087073</v>
      </c>
      <c r="I203" s="43">
        <f>('ODA total and ex non-transfer'!I203*1000000)/SUMIFS(pop_in_poverty!$D:$D,pop_in_poverty!$A:$A,'ODA per poor person'!$B203,pop_in_poverty!$B:$B,'ODA per poor person'!I$9)</f>
        <v>378.59160339626396</v>
      </c>
      <c r="J203" s="43">
        <f>('ODA total and ex non-transfer'!J203*1000000)/SUMIFS(pop_in_poverty!$D:$D,pop_in_poverty!$A:$A,'ODA per poor person'!$B203,pop_in_poverty!$B:$B,'ODA per poor person'!J$9)</f>
        <v>398.29473473655003</v>
      </c>
      <c r="K203" s="43">
        <f>('ODA total and ex non-transfer'!K203*1000000)/SUMIFS(pop_in_poverty!$D:$D,pop_in_poverty!$A:$A,'ODA per poor person'!$B203,pop_in_poverty!$B:$B,'ODA per poor person'!K$9)</f>
        <v>346.55106826254337</v>
      </c>
      <c r="L203" s="43">
        <f>('ODA total and ex non-transfer'!L203*1000000)/SUMIFS(pop_in_poverty!$D:$D,pop_in_poverty!$A:$A,'ODA per poor person'!$B203,pop_in_poverty!$B:$B,'ODA per poor person'!L$9)</f>
        <v>435.24632832369178</v>
      </c>
      <c r="M203" s="43">
        <f>('ODA total and ex non-transfer'!M203*1000000)/SUMIFS(pop_in_poverty!$D:$D,pop_in_poverty!$A:$A,'ODA per poor person'!$B203,pop_in_poverty!$B:$B,'ODA per poor person'!M$9)</f>
        <v>598.65305519040476</v>
      </c>
      <c r="N203" s="43">
        <f>('ODA total and ex non-transfer'!N203*1000000)/SUMIFS(pop_in_poverty!$D:$D,pop_in_poverty!$A:$A,'ODA per poor person'!$B203,pop_in_poverty!$B:$B,'ODA per poor person'!N$9)</f>
        <v>805.27294753219201</v>
      </c>
      <c r="O203" s="43">
        <f>('ODA total and ex non-transfer'!O203*1000000)/SUMIFS(pop_in_poverty!$D:$D,pop_in_poverty!$A:$A,'ODA per poor person'!$B203,pop_in_poverty!$B:$B,'ODA per poor person'!O$9)</f>
        <v>1112.3721355716118</v>
      </c>
      <c r="P203" s="43">
        <f>('ODA total and ex non-transfer'!P203*1000000)/SUMIFS(pop_in_poverty!$D:$D,pop_in_poverty!$A:$A,'ODA per poor person'!$B203,pop_in_poverty!$B:$B,'ODA per poor person'!P$9)</f>
        <v>1160.2256348706869</v>
      </c>
      <c r="Q203" s="43">
        <f>('ODA total and ex non-transfer'!Q203*1000000)/SUMIFS(pop_in_poverty!$D:$D,pop_in_poverty!$A:$A,'ODA per poor person'!$B203,pop_in_poverty!$B:$B,'ODA per poor person'!Q$9)</f>
        <v>1097.6690807007519</v>
      </c>
      <c r="R203" s="43">
        <f>('ODA total and ex non-transfer'!R203*1000000)/SUMIFS(pop_in_poverty!$D:$D,pop_in_poverty!$A:$A,'ODA per poor person'!$B203,pop_in_poverty!$B:$B,'ODA per poor person'!R$9)</f>
        <v>1032.4801360806055</v>
      </c>
      <c r="S203" s="43">
        <f>('ODA total and ex non-transfer'!S203*1000000)/SUMIFS(pop_in_poverty!$D:$D,pop_in_poverty!$A:$A,'ODA per poor person'!$B203,pop_in_poverty!$B:$B,'ODA per poor person'!S$9)</f>
        <v>702.16135732954228</v>
      </c>
      <c r="T203" s="43">
        <f>('ODA total and ex non-transfer'!T203*1000000)/SUMIFS(pop_in_poverty!$D:$D,pop_in_poverty!$A:$A,'ODA per poor person'!$B203,pop_in_poverty!$B:$B,'ODA per poor person'!T$9)</f>
        <v>730.21086782426221</v>
      </c>
      <c r="U203" s="43">
        <f>('ODA total and ex non-transfer'!U203*1000000)/SUMIFS(pop_in_poverty!$D:$D,pop_in_poverty!$A:$A,'ODA per poor person'!$B203,pop_in_poverty!$B:$B,'ODA per poor person'!U$9)</f>
        <v>910.76721897678806</v>
      </c>
    </row>
    <row r="204" spans="1:21" hidden="1" x14ac:dyDescent="0.2">
      <c r="A204" s="21" t="s">
        <v>127</v>
      </c>
      <c r="B204" s="9" t="s">
        <v>510</v>
      </c>
      <c r="C204" s="9" t="s">
        <v>981</v>
      </c>
      <c r="D204" s="9"/>
      <c r="E204" s="2"/>
      <c r="F204" s="2"/>
      <c r="G204" s="43" t="e">
        <f>('ODA total and ex non-transfer'!G204*1000000)/SUMIFS(pop_in_poverty!$D:$D,pop_in_poverty!$A:$A,'ODA per poor person'!$B204,pop_in_poverty!$B:$B,'ODA per poor person'!G$9)</f>
        <v>#DIV/0!</v>
      </c>
      <c r="H204" s="43" t="e">
        <f>('ODA total and ex non-transfer'!H204*1000000)/SUMIFS(pop_in_poverty!$D:$D,pop_in_poverty!$A:$A,'ODA per poor person'!$B204,pop_in_poverty!$B:$B,'ODA per poor person'!H$9)</f>
        <v>#DIV/0!</v>
      </c>
      <c r="I204" s="43" t="e">
        <f>('ODA total and ex non-transfer'!I204*1000000)/SUMIFS(pop_in_poverty!$D:$D,pop_in_poverty!$A:$A,'ODA per poor person'!$B204,pop_in_poverty!$B:$B,'ODA per poor person'!I$9)</f>
        <v>#DIV/0!</v>
      </c>
      <c r="J204" s="43" t="e">
        <f>('ODA total and ex non-transfer'!J204*1000000)/SUMIFS(pop_in_poverty!$D:$D,pop_in_poverty!$A:$A,'ODA per poor person'!$B204,pop_in_poverty!$B:$B,'ODA per poor person'!J$9)</f>
        <v>#DIV/0!</v>
      </c>
      <c r="K204" s="43" t="e">
        <f>('ODA total and ex non-transfer'!K204*1000000)/SUMIFS(pop_in_poverty!$D:$D,pop_in_poverty!$A:$A,'ODA per poor person'!$B204,pop_in_poverty!$B:$B,'ODA per poor person'!K$9)</f>
        <v>#DIV/0!</v>
      </c>
      <c r="L204" s="43" t="e">
        <f>('ODA total and ex non-transfer'!L204*1000000)/SUMIFS(pop_in_poverty!$D:$D,pop_in_poverty!$A:$A,'ODA per poor person'!$B204,pop_in_poverty!$B:$B,'ODA per poor person'!L$9)</f>
        <v>#DIV/0!</v>
      </c>
      <c r="M204" s="43" t="e">
        <f>('ODA total and ex non-transfer'!M204*1000000)/SUMIFS(pop_in_poverty!$D:$D,pop_in_poverty!$A:$A,'ODA per poor person'!$B204,pop_in_poverty!$B:$B,'ODA per poor person'!M$9)</f>
        <v>#DIV/0!</v>
      </c>
      <c r="N204" s="43" t="e">
        <f>('ODA total and ex non-transfer'!N204*1000000)/SUMIFS(pop_in_poverty!$D:$D,pop_in_poverty!$A:$A,'ODA per poor person'!$B204,pop_in_poverty!$B:$B,'ODA per poor person'!N$9)</f>
        <v>#DIV/0!</v>
      </c>
      <c r="O204" s="43" t="e">
        <f>('ODA total and ex non-transfer'!O204*1000000)/SUMIFS(pop_in_poverty!$D:$D,pop_in_poverty!$A:$A,'ODA per poor person'!$B204,pop_in_poverty!$B:$B,'ODA per poor person'!O$9)</f>
        <v>#DIV/0!</v>
      </c>
      <c r="P204" s="43" t="e">
        <f>('ODA total and ex non-transfer'!P204*1000000)/SUMIFS(pop_in_poverty!$D:$D,pop_in_poverty!$A:$A,'ODA per poor person'!$B204,pop_in_poverty!$B:$B,'ODA per poor person'!P$9)</f>
        <v>#DIV/0!</v>
      </c>
      <c r="Q204" s="43" t="e">
        <f>('ODA total and ex non-transfer'!Q204*1000000)/SUMIFS(pop_in_poverty!$D:$D,pop_in_poverty!$A:$A,'ODA per poor person'!$B204,pop_in_poverty!$B:$B,'ODA per poor person'!Q$9)</f>
        <v>#DIV/0!</v>
      </c>
      <c r="R204" s="43" t="e">
        <f>('ODA total and ex non-transfer'!R204*1000000)/SUMIFS(pop_in_poverty!$D:$D,pop_in_poverty!$A:$A,'ODA per poor person'!$B204,pop_in_poverty!$B:$B,'ODA per poor person'!R$9)</f>
        <v>#DIV/0!</v>
      </c>
      <c r="S204" s="43" t="e">
        <f>('ODA total and ex non-transfer'!S204*1000000)/SUMIFS(pop_in_poverty!$D:$D,pop_in_poverty!$A:$A,'ODA per poor person'!$B204,pop_in_poverty!$B:$B,'ODA per poor person'!S$9)</f>
        <v>#DIV/0!</v>
      </c>
      <c r="T204" s="43" t="e">
        <f>('ODA total and ex non-transfer'!T204*1000000)/SUMIFS(pop_in_poverty!$D:$D,pop_in_poverty!$A:$A,'ODA per poor person'!$B204,pop_in_poverty!$B:$B,'ODA per poor person'!T$9)</f>
        <v>#DIV/0!</v>
      </c>
      <c r="U204" s="43" t="e">
        <f>('ODA total and ex non-transfer'!U204*1000000)/SUMIFS(pop_in_poverty!$D:$D,pop_in_poverty!$A:$A,'ODA per poor person'!$B204,pop_in_poverty!$B:$B,'ODA per poor person'!U$9)</f>
        <v>#DIV/0!</v>
      </c>
    </row>
    <row r="205" spans="1:21" hidden="1" x14ac:dyDescent="0.2">
      <c r="A205" s="22" t="s">
        <v>127</v>
      </c>
      <c r="B205" s="9" t="s">
        <v>510</v>
      </c>
      <c r="C205" s="10" t="s">
        <v>982</v>
      </c>
      <c r="D205" s="10"/>
      <c r="E205" s="3"/>
      <c r="F205" s="3"/>
      <c r="G205" s="43" t="e">
        <f>('ODA total and ex non-transfer'!G205*1000000)/SUMIFS(pop_in_poverty!$D:$D,pop_in_poverty!$A:$A,'ODA per poor person'!$B205,pop_in_poverty!$B:$B,'ODA per poor person'!G$9)</f>
        <v>#DIV/0!</v>
      </c>
      <c r="H205" s="43" t="e">
        <f>('ODA total and ex non-transfer'!H205*1000000)/SUMIFS(pop_in_poverty!$D:$D,pop_in_poverty!$A:$A,'ODA per poor person'!$B205,pop_in_poverty!$B:$B,'ODA per poor person'!H$9)</f>
        <v>#DIV/0!</v>
      </c>
      <c r="I205" s="43" t="e">
        <f>('ODA total and ex non-transfer'!I205*1000000)/SUMIFS(pop_in_poverty!$D:$D,pop_in_poverty!$A:$A,'ODA per poor person'!$B205,pop_in_poverty!$B:$B,'ODA per poor person'!I$9)</f>
        <v>#DIV/0!</v>
      </c>
      <c r="J205" s="43" t="e">
        <f>('ODA total and ex non-transfer'!J205*1000000)/SUMIFS(pop_in_poverty!$D:$D,pop_in_poverty!$A:$A,'ODA per poor person'!$B205,pop_in_poverty!$B:$B,'ODA per poor person'!J$9)</f>
        <v>#DIV/0!</v>
      </c>
      <c r="K205" s="43" t="e">
        <f>('ODA total and ex non-transfer'!K205*1000000)/SUMIFS(pop_in_poverty!$D:$D,pop_in_poverty!$A:$A,'ODA per poor person'!$B205,pop_in_poverty!$B:$B,'ODA per poor person'!K$9)</f>
        <v>#DIV/0!</v>
      </c>
      <c r="L205" s="43" t="e">
        <f>('ODA total and ex non-transfer'!L205*1000000)/SUMIFS(pop_in_poverty!$D:$D,pop_in_poverty!$A:$A,'ODA per poor person'!$B205,pop_in_poverty!$B:$B,'ODA per poor person'!L$9)</f>
        <v>#DIV/0!</v>
      </c>
      <c r="M205" s="43" t="e">
        <f>('ODA total and ex non-transfer'!M205*1000000)/SUMIFS(pop_in_poverty!$D:$D,pop_in_poverty!$A:$A,'ODA per poor person'!$B205,pop_in_poverty!$B:$B,'ODA per poor person'!M$9)</f>
        <v>#DIV/0!</v>
      </c>
      <c r="N205" s="43" t="e">
        <f>('ODA total and ex non-transfer'!N205*1000000)/SUMIFS(pop_in_poverty!$D:$D,pop_in_poverty!$A:$A,'ODA per poor person'!$B205,pop_in_poverty!$B:$B,'ODA per poor person'!N$9)</f>
        <v>#DIV/0!</v>
      </c>
      <c r="O205" s="43" t="e">
        <f>('ODA total and ex non-transfer'!O205*1000000)/SUMIFS(pop_in_poverty!$D:$D,pop_in_poverty!$A:$A,'ODA per poor person'!$B205,pop_in_poverty!$B:$B,'ODA per poor person'!O$9)</f>
        <v>#DIV/0!</v>
      </c>
      <c r="P205" s="43" t="e">
        <f>('ODA total and ex non-transfer'!P205*1000000)/SUMIFS(pop_in_poverty!$D:$D,pop_in_poverty!$A:$A,'ODA per poor person'!$B205,pop_in_poverty!$B:$B,'ODA per poor person'!P$9)</f>
        <v>#DIV/0!</v>
      </c>
      <c r="Q205" s="43" t="e">
        <f>('ODA total and ex non-transfer'!Q205*1000000)/SUMIFS(pop_in_poverty!$D:$D,pop_in_poverty!$A:$A,'ODA per poor person'!$B205,pop_in_poverty!$B:$B,'ODA per poor person'!Q$9)</f>
        <v>#DIV/0!</v>
      </c>
      <c r="R205" s="43" t="e">
        <f>('ODA total and ex non-transfer'!R205*1000000)/SUMIFS(pop_in_poverty!$D:$D,pop_in_poverty!$A:$A,'ODA per poor person'!$B205,pop_in_poverty!$B:$B,'ODA per poor person'!R$9)</f>
        <v>#DIV/0!</v>
      </c>
      <c r="S205" s="43" t="e">
        <f>('ODA total and ex non-transfer'!S205*1000000)/SUMIFS(pop_in_poverty!$D:$D,pop_in_poverty!$A:$A,'ODA per poor person'!$B205,pop_in_poverty!$B:$B,'ODA per poor person'!S$9)</f>
        <v>#DIV/0!</v>
      </c>
      <c r="T205" s="43" t="e">
        <f>('ODA total and ex non-transfer'!T205*1000000)/SUMIFS(pop_in_poverty!$D:$D,pop_in_poverty!$A:$A,'ODA per poor person'!$B205,pop_in_poverty!$B:$B,'ODA per poor person'!T$9)</f>
        <v>#DIV/0!</v>
      </c>
      <c r="U205" s="43" t="e">
        <f>('ODA total and ex non-transfer'!U205*1000000)/SUMIFS(pop_in_poverty!$D:$D,pop_in_poverty!$A:$A,'ODA per poor person'!$B205,pop_in_poverty!$B:$B,'ODA per poor person'!U$9)</f>
        <v>#DIV/0!</v>
      </c>
    </row>
    <row r="206" spans="1:21" hidden="1" x14ac:dyDescent="0.2">
      <c r="A206" s="21" t="s">
        <v>128</v>
      </c>
      <c r="B206" s="9" t="s">
        <v>518</v>
      </c>
      <c r="C206" s="9" t="s">
        <v>981</v>
      </c>
      <c r="D206" s="9"/>
      <c r="E206" s="2"/>
      <c r="F206" s="2"/>
      <c r="G206" s="43">
        <f>('ODA total and ex non-transfer'!G206*1000000)/SUMIFS(pop_in_poverty!$D:$D,pop_in_poverty!$A:$A,'ODA per poor person'!$B206,pop_in_poverty!$B:$B,'ODA per poor person'!G$9)</f>
        <v>252.93392000132971</v>
      </c>
      <c r="H206" s="43">
        <f>('ODA total and ex non-transfer'!H206*1000000)/SUMIFS(pop_in_poverty!$D:$D,pop_in_poverty!$A:$A,'ODA per poor person'!$B206,pop_in_poverty!$B:$B,'ODA per poor person'!H$9)</f>
        <v>243.49613595489757</v>
      </c>
      <c r="I206" s="43">
        <f>('ODA total and ex non-transfer'!I206*1000000)/SUMIFS(pop_in_poverty!$D:$D,pop_in_poverty!$A:$A,'ODA per poor person'!$B206,pop_in_poverty!$B:$B,'ODA per poor person'!I$9)</f>
        <v>197.35325542949002</v>
      </c>
      <c r="J206" s="43">
        <f>('ODA total and ex non-transfer'!J206*1000000)/SUMIFS(pop_in_poverty!$D:$D,pop_in_poverty!$A:$A,'ODA per poor person'!$B206,pop_in_poverty!$B:$B,'ODA per poor person'!J$9)</f>
        <v>219.52791503553851</v>
      </c>
      <c r="K206" s="43">
        <f>('ODA total and ex non-transfer'!K206*1000000)/SUMIFS(pop_in_poverty!$D:$D,pop_in_poverty!$A:$A,'ODA per poor person'!$B206,pop_in_poverty!$B:$B,'ODA per poor person'!K$9)</f>
        <v>376.81241918500456</v>
      </c>
      <c r="L206" s="43">
        <f>('ODA total and ex non-transfer'!L206*1000000)/SUMIFS(pop_in_poverty!$D:$D,pop_in_poverty!$A:$A,'ODA per poor person'!$B206,pop_in_poverty!$B:$B,'ODA per poor person'!L$9)</f>
        <v>345.36748647449457</v>
      </c>
      <c r="M206" s="43">
        <f>('ODA total and ex non-transfer'!M206*1000000)/SUMIFS(pop_in_poverty!$D:$D,pop_in_poverty!$A:$A,'ODA per poor person'!$B206,pop_in_poverty!$B:$B,'ODA per poor person'!M$9)</f>
        <v>349.85756892848588</v>
      </c>
      <c r="N206" s="43">
        <f>('ODA total and ex non-transfer'!N206*1000000)/SUMIFS(pop_in_poverty!$D:$D,pop_in_poverty!$A:$A,'ODA per poor person'!$B206,pop_in_poverty!$B:$B,'ODA per poor person'!N$9)</f>
        <v>267.36597234951125</v>
      </c>
      <c r="O206" s="43">
        <f>('ODA total and ex non-transfer'!O206*1000000)/SUMIFS(pop_in_poverty!$D:$D,pop_in_poverty!$A:$A,'ODA per poor person'!$B206,pop_in_poverty!$B:$B,'ODA per poor person'!O$9)</f>
        <v>271.0624349271248</v>
      </c>
      <c r="P206" s="43">
        <f>('ODA total and ex non-transfer'!P206*1000000)/SUMIFS(pop_in_poverty!$D:$D,pop_in_poverty!$A:$A,'ODA per poor person'!$B206,pop_in_poverty!$B:$B,'ODA per poor person'!P$9)</f>
        <v>260.46770701388158</v>
      </c>
      <c r="Q206" s="43">
        <f>('ODA total and ex non-transfer'!Q206*1000000)/SUMIFS(pop_in_poverty!$D:$D,pop_in_poverty!$A:$A,'ODA per poor person'!$B206,pop_in_poverty!$B:$B,'ODA per poor person'!Q$9)</f>
        <v>218.09920802026679</v>
      </c>
      <c r="R206" s="43">
        <f>('ODA total and ex non-transfer'!R206*1000000)/SUMIFS(pop_in_poverty!$D:$D,pop_in_poverty!$A:$A,'ODA per poor person'!$B206,pop_in_poverty!$B:$B,'ODA per poor person'!R$9)</f>
        <v>347.37085403276916</v>
      </c>
      <c r="S206" s="43">
        <f>('ODA total and ex non-transfer'!S206*1000000)/SUMIFS(pop_in_poverty!$D:$D,pop_in_poverty!$A:$A,'ODA per poor person'!$B206,pop_in_poverty!$B:$B,'ODA per poor person'!S$9)</f>
        <v>210.12676601725735</v>
      </c>
      <c r="T206" s="43">
        <f>('ODA total and ex non-transfer'!T206*1000000)/SUMIFS(pop_in_poverty!$D:$D,pop_in_poverty!$A:$A,'ODA per poor person'!$B206,pop_in_poverty!$B:$B,'ODA per poor person'!T$9)</f>
        <v>318.50451661368982</v>
      </c>
      <c r="U206" s="43">
        <f>('ODA total and ex non-transfer'!U206*1000000)/SUMIFS(pop_in_poverty!$D:$D,pop_in_poverty!$A:$A,'ODA per poor person'!$B206,pop_in_poverty!$B:$B,'ODA per poor person'!U$9)</f>
        <v>216.7864983415042</v>
      </c>
    </row>
    <row r="207" spans="1:21" hidden="1" x14ac:dyDescent="0.2">
      <c r="A207" s="22" t="s">
        <v>128</v>
      </c>
      <c r="B207" s="9" t="s">
        <v>518</v>
      </c>
      <c r="C207" s="10" t="s">
        <v>982</v>
      </c>
      <c r="D207" s="10"/>
      <c r="E207" s="3"/>
      <c r="F207" s="3"/>
      <c r="G207" s="43">
        <f>('ODA total and ex non-transfer'!G207*1000000)/SUMIFS(pop_in_poverty!$D:$D,pop_in_poverty!$A:$A,'ODA per poor person'!$B207,pop_in_poverty!$B:$B,'ODA per poor person'!G$9)</f>
        <v>252.93392000132971</v>
      </c>
      <c r="H207" s="43">
        <f>('ODA total and ex non-transfer'!H207*1000000)/SUMIFS(pop_in_poverty!$D:$D,pop_in_poverty!$A:$A,'ODA per poor person'!$B207,pop_in_poverty!$B:$B,'ODA per poor person'!H$9)</f>
        <v>243.49613595489757</v>
      </c>
      <c r="I207" s="43">
        <f>('ODA total and ex non-transfer'!I207*1000000)/SUMIFS(pop_in_poverty!$D:$D,pop_in_poverty!$A:$A,'ODA per poor person'!$B207,pop_in_poverty!$B:$B,'ODA per poor person'!I$9)</f>
        <v>197.35325542949002</v>
      </c>
      <c r="J207" s="43">
        <f>('ODA total and ex non-transfer'!J207*1000000)/SUMIFS(pop_in_poverty!$D:$D,pop_in_poverty!$A:$A,'ODA per poor person'!$B207,pop_in_poverty!$B:$B,'ODA per poor person'!J$9)</f>
        <v>219.52791503553851</v>
      </c>
      <c r="K207" s="43">
        <f>('ODA total and ex non-transfer'!K207*1000000)/SUMIFS(pop_in_poverty!$D:$D,pop_in_poverty!$A:$A,'ODA per poor person'!$B207,pop_in_poverty!$B:$B,'ODA per poor person'!K$9)</f>
        <v>253.86547866576484</v>
      </c>
      <c r="L207" s="43">
        <f>('ODA total and ex non-transfer'!L207*1000000)/SUMIFS(pop_in_poverty!$D:$D,pop_in_poverty!$A:$A,'ODA per poor person'!$B207,pop_in_poverty!$B:$B,'ODA per poor person'!L$9)</f>
        <v>217.9751938249091</v>
      </c>
      <c r="M207" s="43">
        <f>('ODA total and ex non-transfer'!M207*1000000)/SUMIFS(pop_in_poverty!$D:$D,pop_in_poverty!$A:$A,'ODA per poor person'!$B207,pop_in_poverty!$B:$B,'ODA per poor person'!M$9)</f>
        <v>247.41336450050659</v>
      </c>
      <c r="N207" s="43">
        <f>('ODA total and ex non-transfer'!N207*1000000)/SUMIFS(pop_in_poverty!$D:$D,pop_in_poverty!$A:$A,'ODA per poor person'!$B207,pop_in_poverty!$B:$B,'ODA per poor person'!N$9)</f>
        <v>264.95016724903303</v>
      </c>
      <c r="O207" s="43">
        <f>('ODA total and ex non-transfer'!O207*1000000)/SUMIFS(pop_in_poverty!$D:$D,pop_in_poverty!$A:$A,'ODA per poor person'!$B207,pop_in_poverty!$B:$B,'ODA per poor person'!O$9)</f>
        <v>268.74765351308764</v>
      </c>
      <c r="P207" s="43">
        <f>('ODA total and ex non-transfer'!P207*1000000)/SUMIFS(pop_in_poverty!$D:$D,pop_in_poverty!$A:$A,'ODA per poor person'!$B207,pop_in_poverty!$B:$B,'ODA per poor person'!P$9)</f>
        <v>258.28097870004683</v>
      </c>
      <c r="Q207" s="43">
        <f>('ODA total and ex non-transfer'!Q207*1000000)/SUMIFS(pop_in_poverty!$D:$D,pop_in_poverty!$A:$A,'ODA per poor person'!$B207,pop_in_poverty!$B:$B,'ODA per poor person'!Q$9)</f>
        <v>215.60197597299194</v>
      </c>
      <c r="R207" s="43">
        <f>('ODA total and ex non-transfer'!R207*1000000)/SUMIFS(pop_in_poverty!$D:$D,pop_in_poverty!$A:$A,'ODA per poor person'!$B207,pop_in_poverty!$B:$B,'ODA per poor person'!R$9)</f>
        <v>344.8471241989605</v>
      </c>
      <c r="S207" s="43">
        <f>('ODA total and ex non-transfer'!S207*1000000)/SUMIFS(pop_in_poverty!$D:$D,pop_in_poverty!$A:$A,'ODA per poor person'!$B207,pop_in_poverty!$B:$B,'ODA per poor person'!S$9)</f>
        <v>207.4373241214596</v>
      </c>
      <c r="T207" s="43">
        <f>('ODA total and ex non-transfer'!T207*1000000)/SUMIFS(pop_in_poverty!$D:$D,pop_in_poverty!$A:$A,'ODA per poor person'!$B207,pop_in_poverty!$B:$B,'ODA per poor person'!T$9)</f>
        <v>315.70661087473093</v>
      </c>
      <c r="U207" s="43">
        <f>('ODA total and ex non-transfer'!U207*1000000)/SUMIFS(pop_in_poverty!$D:$D,pop_in_poverty!$A:$A,'ODA per poor person'!$B207,pop_in_poverty!$B:$B,'ODA per poor person'!U$9)</f>
        <v>214.86981490754758</v>
      </c>
    </row>
    <row r="208" spans="1:21" hidden="1" x14ac:dyDescent="0.2">
      <c r="A208" s="21" t="s">
        <v>129</v>
      </c>
      <c r="B208" s="9" t="s">
        <v>530</v>
      </c>
      <c r="C208" s="9" t="s">
        <v>981</v>
      </c>
      <c r="D208" s="9"/>
      <c r="E208" s="2"/>
      <c r="F208" s="2"/>
      <c r="G208" s="43">
        <f>('ODA total and ex non-transfer'!G208*1000000)/SUMIFS(pop_in_poverty!$D:$D,pop_in_poverty!$A:$A,'ODA per poor person'!$B208,pop_in_poverty!$B:$B,'ODA per poor person'!G$9)</f>
        <v>32.965022260826295</v>
      </c>
      <c r="H208" s="43">
        <f>('ODA total and ex non-transfer'!H208*1000000)/SUMIFS(pop_in_poverty!$D:$D,pop_in_poverty!$A:$A,'ODA per poor person'!$B208,pop_in_poverty!$B:$B,'ODA per poor person'!H$9)</f>
        <v>42.678941315324103</v>
      </c>
      <c r="I208" s="43">
        <f>('ODA total and ex non-transfer'!I208*1000000)/SUMIFS(pop_in_poverty!$D:$D,pop_in_poverty!$A:$A,'ODA per poor person'!$B208,pop_in_poverty!$B:$B,'ODA per poor person'!I$9)</f>
        <v>57.822151020203705</v>
      </c>
      <c r="J208" s="43">
        <f>('ODA total and ex non-transfer'!J208*1000000)/SUMIFS(pop_in_poverty!$D:$D,pop_in_poverty!$A:$A,'ODA per poor person'!$B208,pop_in_poverty!$B:$B,'ODA per poor person'!J$9)</f>
        <v>109.5151249331899</v>
      </c>
      <c r="K208" s="43">
        <f>('ODA total and ex non-transfer'!K208*1000000)/SUMIFS(pop_in_poverty!$D:$D,pop_in_poverty!$A:$A,'ODA per poor person'!$B208,pop_in_poverty!$B:$B,'ODA per poor person'!K$9)</f>
        <v>109.51747787303216</v>
      </c>
      <c r="L208" s="43">
        <f>('ODA total and ex non-transfer'!L208*1000000)/SUMIFS(pop_in_poverty!$D:$D,pop_in_poverty!$A:$A,'ODA per poor person'!$B208,pop_in_poverty!$B:$B,'ODA per poor person'!L$9)</f>
        <v>114.37307396978382</v>
      </c>
      <c r="M208" s="43">
        <f>('ODA total and ex non-transfer'!M208*1000000)/SUMIFS(pop_in_poverty!$D:$D,pop_in_poverty!$A:$A,'ODA per poor person'!$B208,pop_in_poverty!$B:$B,'ODA per poor person'!M$9)</f>
        <v>143.09840150016043</v>
      </c>
      <c r="N208" s="43">
        <f>('ODA total and ex non-transfer'!N208*1000000)/SUMIFS(pop_in_poverty!$D:$D,pop_in_poverty!$A:$A,'ODA per poor person'!$B208,pop_in_poverty!$B:$B,'ODA per poor person'!N$9)</f>
        <v>286.65175349255969</v>
      </c>
      <c r="O208" s="43">
        <f>('ODA total and ex non-transfer'!O208*1000000)/SUMIFS(pop_in_poverty!$D:$D,pop_in_poverty!$A:$A,'ODA per poor person'!$B208,pop_in_poverty!$B:$B,'ODA per poor person'!O$9)</f>
        <v>754.69182039722432</v>
      </c>
      <c r="P208" s="43">
        <f>('ODA total and ex non-transfer'!P208*1000000)/SUMIFS(pop_in_poverty!$D:$D,pop_in_poverty!$A:$A,'ODA per poor person'!$B208,pop_in_poverty!$B:$B,'ODA per poor person'!P$9)</f>
        <v>302.01321727914325</v>
      </c>
      <c r="Q208" s="43">
        <f>('ODA total and ex non-transfer'!Q208*1000000)/SUMIFS(pop_in_poverty!$D:$D,pop_in_poverty!$A:$A,'ODA per poor person'!$B208,pop_in_poverty!$B:$B,'ODA per poor person'!Q$9)</f>
        <v>490.50258970799229</v>
      </c>
      <c r="R208" s="43">
        <f>('ODA total and ex non-transfer'!R208*1000000)/SUMIFS(pop_in_poverty!$D:$D,pop_in_poverty!$A:$A,'ODA per poor person'!$B208,pop_in_poverty!$B:$B,'ODA per poor person'!R$9)</f>
        <v>435.25644991095226</v>
      </c>
      <c r="S208" s="43">
        <f>('ODA total and ex non-transfer'!S208*1000000)/SUMIFS(pop_in_poverty!$D:$D,pop_in_poverty!$A:$A,'ODA per poor person'!$B208,pop_in_poverty!$B:$B,'ODA per poor person'!S$9)</f>
        <v>399.50556881424524</v>
      </c>
      <c r="T208" s="43">
        <f>('ODA total and ex non-transfer'!T208*1000000)/SUMIFS(pop_in_poverty!$D:$D,pop_in_poverty!$A:$A,'ODA per poor person'!$B208,pop_in_poverty!$B:$B,'ODA per poor person'!T$9)</f>
        <v>434.33494107974332</v>
      </c>
      <c r="U208" s="43">
        <f>('ODA total and ex non-transfer'!U208*1000000)/SUMIFS(pop_in_poverty!$D:$D,pop_in_poverty!$A:$A,'ODA per poor person'!$B208,pop_in_poverty!$B:$B,'ODA per poor person'!U$9)</f>
        <v>446.91425459448976</v>
      </c>
    </row>
    <row r="209" spans="1:21" hidden="1" x14ac:dyDescent="0.2">
      <c r="A209" s="22" t="s">
        <v>129</v>
      </c>
      <c r="B209" s="9" t="s">
        <v>530</v>
      </c>
      <c r="C209" s="10" t="s">
        <v>982</v>
      </c>
      <c r="D209" s="10"/>
      <c r="E209" s="3"/>
      <c r="F209" s="3"/>
      <c r="G209" s="43">
        <f>('ODA total and ex non-transfer'!G209*1000000)/SUMIFS(pop_in_poverty!$D:$D,pop_in_poverty!$A:$A,'ODA per poor person'!$B209,pop_in_poverty!$B:$B,'ODA per poor person'!G$9)</f>
        <v>32.965022260826295</v>
      </c>
      <c r="H209" s="43">
        <f>('ODA total and ex non-transfer'!H209*1000000)/SUMIFS(pop_in_poverty!$D:$D,pop_in_poverty!$A:$A,'ODA per poor person'!$B209,pop_in_poverty!$B:$B,'ODA per poor person'!H$9)</f>
        <v>42.678941315324103</v>
      </c>
      <c r="I209" s="43">
        <f>('ODA total and ex non-transfer'!I209*1000000)/SUMIFS(pop_in_poverty!$D:$D,pop_in_poverty!$A:$A,'ODA per poor person'!$B209,pop_in_poverty!$B:$B,'ODA per poor person'!I$9)</f>
        <v>57.822151020203705</v>
      </c>
      <c r="J209" s="43">
        <f>('ODA total and ex non-transfer'!J209*1000000)/SUMIFS(pop_in_poverty!$D:$D,pop_in_poverty!$A:$A,'ODA per poor person'!$B209,pop_in_poverty!$B:$B,'ODA per poor person'!J$9)</f>
        <v>109.5151249331899</v>
      </c>
      <c r="K209" s="43">
        <f>('ODA total and ex non-transfer'!K209*1000000)/SUMIFS(pop_in_poverty!$D:$D,pop_in_poverty!$A:$A,'ODA per poor person'!$B209,pop_in_poverty!$B:$B,'ODA per poor person'!K$9)</f>
        <v>103.80560874284272</v>
      </c>
      <c r="L209" s="43">
        <f>('ODA total and ex non-transfer'!L209*1000000)/SUMIFS(pop_in_poverty!$D:$D,pop_in_poverty!$A:$A,'ODA per poor person'!$B209,pop_in_poverty!$B:$B,'ODA per poor person'!L$9)</f>
        <v>102.08678658418893</v>
      </c>
      <c r="M209" s="43">
        <f>('ODA total and ex non-transfer'!M209*1000000)/SUMIFS(pop_in_poverty!$D:$D,pop_in_poverty!$A:$A,'ODA per poor person'!$B209,pop_in_poverty!$B:$B,'ODA per poor person'!M$9)</f>
        <v>140.580508852127</v>
      </c>
      <c r="N209" s="43">
        <f>('ODA total and ex non-transfer'!N209*1000000)/SUMIFS(pop_in_poverty!$D:$D,pop_in_poverty!$A:$A,'ODA per poor person'!$B209,pop_in_poverty!$B:$B,'ODA per poor person'!N$9)</f>
        <v>281.70047802050487</v>
      </c>
      <c r="O209" s="43">
        <f>('ODA total and ex non-transfer'!O209*1000000)/SUMIFS(pop_in_poverty!$D:$D,pop_in_poverty!$A:$A,'ODA per poor person'!$B209,pop_in_poverty!$B:$B,'ODA per poor person'!O$9)</f>
        <v>566.0870960295947</v>
      </c>
      <c r="P209" s="43">
        <f>('ODA total and ex non-transfer'!P209*1000000)/SUMIFS(pop_in_poverty!$D:$D,pop_in_poverty!$A:$A,'ODA per poor person'!$B209,pop_in_poverty!$B:$B,'ODA per poor person'!P$9)</f>
        <v>299.16115512129039</v>
      </c>
      <c r="Q209" s="43">
        <f>('ODA total and ex non-transfer'!Q209*1000000)/SUMIFS(pop_in_poverty!$D:$D,pop_in_poverty!$A:$A,'ODA per poor person'!$B209,pop_in_poverty!$B:$B,'ODA per poor person'!Q$9)</f>
        <v>484.21585424426297</v>
      </c>
      <c r="R209" s="43">
        <f>('ODA total and ex non-transfer'!R209*1000000)/SUMIFS(pop_in_poverty!$D:$D,pop_in_poverty!$A:$A,'ODA per poor person'!$B209,pop_in_poverty!$B:$B,'ODA per poor person'!R$9)</f>
        <v>429.89673814839347</v>
      </c>
      <c r="S209" s="43">
        <f>('ODA total and ex non-transfer'!S209*1000000)/SUMIFS(pop_in_poverty!$D:$D,pop_in_poverty!$A:$A,'ODA per poor person'!$B209,pop_in_poverty!$B:$B,'ODA per poor person'!S$9)</f>
        <v>394.73588410336311</v>
      </c>
      <c r="T209" s="43">
        <f>('ODA total and ex non-transfer'!T209*1000000)/SUMIFS(pop_in_poverty!$D:$D,pop_in_poverty!$A:$A,'ODA per poor person'!$B209,pop_in_poverty!$B:$B,'ODA per poor person'!T$9)</f>
        <v>430.1387426977094</v>
      </c>
      <c r="U209" s="43">
        <f>('ODA total and ex non-transfer'!U209*1000000)/SUMIFS(pop_in_poverty!$D:$D,pop_in_poverty!$A:$A,'ODA per poor person'!$B209,pop_in_poverty!$B:$B,'ODA per poor person'!U$9)</f>
        <v>442.75463061246586</v>
      </c>
    </row>
    <row r="210" spans="1:21" hidden="1" x14ac:dyDescent="0.2">
      <c r="A210" s="21" t="s">
        <v>130</v>
      </c>
      <c r="B210" s="9" t="s">
        <v>539</v>
      </c>
      <c r="C210" s="9" t="s">
        <v>981</v>
      </c>
      <c r="D210" s="9"/>
      <c r="E210" s="2"/>
      <c r="F210" s="2"/>
      <c r="G210" s="43">
        <f>('ODA total and ex non-transfer'!G210*1000000)/SUMIFS(pop_in_poverty!$D:$D,pop_in_poverty!$A:$A,'ODA per poor person'!$B210,pop_in_poverty!$B:$B,'ODA per poor person'!G$9)</f>
        <v>284.80298490621885</v>
      </c>
      <c r="H210" s="43">
        <f>('ODA total and ex non-transfer'!H210*1000000)/SUMIFS(pop_in_poverty!$D:$D,pop_in_poverty!$A:$A,'ODA per poor person'!$B210,pop_in_poverty!$B:$B,'ODA per poor person'!H$9)</f>
        <v>194.2253295910555</v>
      </c>
      <c r="I210" s="43">
        <f>('ODA total and ex non-transfer'!I210*1000000)/SUMIFS(pop_in_poverty!$D:$D,pop_in_poverty!$A:$A,'ODA per poor person'!$B210,pop_in_poverty!$B:$B,'ODA per poor person'!I$9)</f>
        <v>284.92804287030992</v>
      </c>
      <c r="J210" s="43">
        <f>('ODA total and ex non-transfer'!J210*1000000)/SUMIFS(pop_in_poverty!$D:$D,pop_in_poverty!$A:$A,'ODA per poor person'!$B210,pop_in_poverty!$B:$B,'ODA per poor person'!J$9)</f>
        <v>581.11717735738523</v>
      </c>
      <c r="K210" s="43">
        <f>('ODA total and ex non-transfer'!K210*1000000)/SUMIFS(pop_in_poverty!$D:$D,pop_in_poverty!$A:$A,'ODA per poor person'!$B210,pop_in_poverty!$B:$B,'ODA per poor person'!K$9)</f>
        <v>1042.7884116031621</v>
      </c>
      <c r="L210" s="43">
        <f>('ODA total and ex non-transfer'!L210*1000000)/SUMIFS(pop_in_poverty!$D:$D,pop_in_poverty!$A:$A,'ODA per poor person'!$B210,pop_in_poverty!$B:$B,'ODA per poor person'!L$9)</f>
        <v>266.24644760936661</v>
      </c>
      <c r="M210" s="43">
        <f>('ODA total and ex non-transfer'!M210*1000000)/SUMIFS(pop_in_poverty!$D:$D,pop_in_poverty!$A:$A,'ODA per poor person'!$B210,pop_in_poverty!$B:$B,'ODA per poor person'!M$9)</f>
        <v>398.34185548465626</v>
      </c>
      <c r="N210" s="43">
        <f>('ODA total and ex non-transfer'!N210*1000000)/SUMIFS(pop_in_poverty!$D:$D,pop_in_poverty!$A:$A,'ODA per poor person'!$B210,pop_in_poverty!$B:$B,'ODA per poor person'!N$9)</f>
        <v>340.07394543846726</v>
      </c>
      <c r="O210" s="43">
        <f>('ODA total and ex non-transfer'!O210*1000000)/SUMIFS(pop_in_poverty!$D:$D,pop_in_poverty!$A:$A,'ODA per poor person'!$B210,pop_in_poverty!$B:$B,'ODA per poor person'!O$9)</f>
        <v>500.658476924382</v>
      </c>
      <c r="P210" s="43">
        <f>('ODA total and ex non-transfer'!P210*1000000)/SUMIFS(pop_in_poverty!$D:$D,pop_in_poverty!$A:$A,'ODA per poor person'!$B210,pop_in_poverty!$B:$B,'ODA per poor person'!P$9)</f>
        <v>414.37598087608808</v>
      </c>
      <c r="Q210" s="43">
        <f>('ODA total and ex non-transfer'!Q210*1000000)/SUMIFS(pop_in_poverty!$D:$D,pop_in_poverty!$A:$A,'ODA per poor person'!$B210,pop_in_poverty!$B:$B,'ODA per poor person'!Q$9)</f>
        <v>320.49388618883546</v>
      </c>
      <c r="R210" s="43">
        <f>('ODA total and ex non-transfer'!R210*1000000)/SUMIFS(pop_in_poverty!$D:$D,pop_in_poverty!$A:$A,'ODA per poor person'!$B210,pop_in_poverty!$B:$B,'ODA per poor person'!R$9)</f>
        <v>395.99247211337104</v>
      </c>
      <c r="S210" s="43">
        <f>('ODA total and ex non-transfer'!S210*1000000)/SUMIFS(pop_in_poverty!$D:$D,pop_in_poverty!$A:$A,'ODA per poor person'!$B210,pop_in_poverty!$B:$B,'ODA per poor person'!S$9)</f>
        <v>409.9346757981811</v>
      </c>
      <c r="T210" s="43">
        <f>('ODA total and ex non-transfer'!T210*1000000)/SUMIFS(pop_in_poverty!$D:$D,pop_in_poverty!$A:$A,'ODA per poor person'!$B210,pop_in_poverty!$B:$B,'ODA per poor person'!T$9)</f>
        <v>400.49347398734159</v>
      </c>
      <c r="U210" s="43">
        <f>('ODA total and ex non-transfer'!U210*1000000)/SUMIFS(pop_in_poverty!$D:$D,pop_in_poverty!$A:$A,'ODA per poor person'!$B210,pop_in_poverty!$B:$B,'ODA per poor person'!U$9)</f>
        <v>319.565591644248</v>
      </c>
    </row>
    <row r="211" spans="1:21" hidden="1" x14ac:dyDescent="0.2">
      <c r="A211" s="22" t="s">
        <v>130</v>
      </c>
      <c r="B211" s="9" t="s">
        <v>539</v>
      </c>
      <c r="C211" s="10" t="s">
        <v>982</v>
      </c>
      <c r="D211" s="10"/>
      <c r="E211" s="3"/>
      <c r="F211" s="3"/>
      <c r="G211" s="43">
        <f>('ODA total and ex non-transfer'!G211*1000000)/SUMIFS(pop_in_poverty!$D:$D,pop_in_poverty!$A:$A,'ODA per poor person'!$B211,pop_in_poverty!$B:$B,'ODA per poor person'!G$9)</f>
        <v>252.89725228059595</v>
      </c>
      <c r="H211" s="43">
        <f>('ODA total and ex non-transfer'!H211*1000000)/SUMIFS(pop_in_poverty!$D:$D,pop_in_poverty!$A:$A,'ODA per poor person'!$B211,pop_in_poverty!$B:$B,'ODA per poor person'!H$9)</f>
        <v>194.21148437246939</v>
      </c>
      <c r="I211" s="43">
        <f>('ODA total and ex non-transfer'!I211*1000000)/SUMIFS(pop_in_poverty!$D:$D,pop_in_poverty!$A:$A,'ODA per poor person'!$B211,pop_in_poverty!$B:$B,'ODA per poor person'!I$9)</f>
        <v>281.50744499537933</v>
      </c>
      <c r="J211" s="43">
        <f>('ODA total and ex non-transfer'!J211*1000000)/SUMIFS(pop_in_poverty!$D:$D,pop_in_poverty!$A:$A,'ODA per poor person'!$B211,pop_in_poverty!$B:$B,'ODA per poor person'!J$9)</f>
        <v>571.1282236333119</v>
      </c>
      <c r="K211" s="43">
        <f>('ODA total and ex non-transfer'!K211*1000000)/SUMIFS(pop_in_poverty!$D:$D,pop_in_poverty!$A:$A,'ODA per poor person'!$B211,pop_in_poverty!$B:$B,'ODA per poor person'!K$9)</f>
        <v>763.8094819378997</v>
      </c>
      <c r="L211" s="43">
        <f>('ODA total and ex non-transfer'!L211*1000000)/SUMIFS(pop_in_poverty!$D:$D,pop_in_poverty!$A:$A,'ODA per poor person'!$B211,pop_in_poverty!$B:$B,'ODA per poor person'!L$9)</f>
        <v>211.48326568264295</v>
      </c>
      <c r="M211" s="43">
        <f>('ODA total and ex non-transfer'!M211*1000000)/SUMIFS(pop_in_poverty!$D:$D,pop_in_poverty!$A:$A,'ODA per poor person'!$B211,pop_in_poverty!$B:$B,'ODA per poor person'!M$9)</f>
        <v>304.18728882641443</v>
      </c>
      <c r="N211" s="43">
        <f>('ODA total and ex non-transfer'!N211*1000000)/SUMIFS(pop_in_poverty!$D:$D,pop_in_poverty!$A:$A,'ODA per poor person'!$B211,pop_in_poverty!$B:$B,'ODA per poor person'!N$9)</f>
        <v>338.54693977802708</v>
      </c>
      <c r="O211" s="43">
        <f>('ODA total and ex non-transfer'!O211*1000000)/SUMIFS(pop_in_poverty!$D:$D,pop_in_poverty!$A:$A,'ODA per poor person'!$B211,pop_in_poverty!$B:$B,'ODA per poor person'!O$9)</f>
        <v>499.76930325225209</v>
      </c>
      <c r="P211" s="43">
        <f>('ODA total and ex non-transfer'!P211*1000000)/SUMIFS(pop_in_poverty!$D:$D,pop_in_poverty!$A:$A,'ODA per poor person'!$B211,pop_in_poverty!$B:$B,'ODA per poor person'!P$9)</f>
        <v>413.39451997556387</v>
      </c>
      <c r="Q211" s="43">
        <f>('ODA total and ex non-transfer'!Q211*1000000)/SUMIFS(pop_in_poverty!$D:$D,pop_in_poverty!$A:$A,'ODA per poor person'!$B211,pop_in_poverty!$B:$B,'ODA per poor person'!Q$9)</f>
        <v>319.76390995478255</v>
      </c>
      <c r="R211" s="43">
        <f>('ODA total and ex non-transfer'!R211*1000000)/SUMIFS(pop_in_poverty!$D:$D,pop_in_poverty!$A:$A,'ODA per poor person'!$B211,pop_in_poverty!$B:$B,'ODA per poor person'!R$9)</f>
        <v>394.88253569267283</v>
      </c>
      <c r="S211" s="43">
        <f>('ODA total and ex non-transfer'!S211*1000000)/SUMIFS(pop_in_poverty!$D:$D,pop_in_poverty!$A:$A,'ODA per poor person'!$B211,pop_in_poverty!$B:$B,'ODA per poor person'!S$9)</f>
        <v>408.78565215073894</v>
      </c>
      <c r="T211" s="43">
        <f>('ODA total and ex non-transfer'!T211*1000000)/SUMIFS(pop_in_poverty!$D:$D,pop_in_poverty!$A:$A,'ODA per poor person'!$B211,pop_in_poverty!$B:$B,'ODA per poor person'!T$9)</f>
        <v>399.35096521106811</v>
      </c>
      <c r="U211" s="43">
        <f>('ODA total and ex non-transfer'!U211*1000000)/SUMIFS(pop_in_poverty!$D:$D,pop_in_poverty!$A:$A,'ODA per poor person'!$B211,pop_in_poverty!$B:$B,'ODA per poor person'!U$9)</f>
        <v>317.72897605201103</v>
      </c>
    </row>
    <row r="212" spans="1:21" hidden="1" x14ac:dyDescent="0.2">
      <c r="A212" s="21" t="s">
        <v>131</v>
      </c>
      <c r="B212" s="9" t="s">
        <v>572</v>
      </c>
      <c r="C212" s="9" t="s">
        <v>981</v>
      </c>
      <c r="D212" s="9"/>
      <c r="E212" s="2"/>
      <c r="F212" s="2"/>
      <c r="G212" s="43">
        <f>('ODA total and ex non-transfer'!G212*1000000)/SUMIFS(pop_in_poverty!$D:$D,pop_in_poverty!$A:$A,'ODA per poor person'!$B212,pop_in_poverty!$B:$B,'ODA per poor person'!G$9)</f>
        <v>1688.0795516165942</v>
      </c>
      <c r="H212" s="43">
        <f>('ODA total and ex non-transfer'!H212*1000000)/SUMIFS(pop_in_poverty!$D:$D,pop_in_poverty!$A:$A,'ODA per poor person'!$B212,pop_in_poverty!$B:$B,'ODA per poor person'!H$9)</f>
        <v>1219.4103466208585</v>
      </c>
      <c r="I212" s="43">
        <f>('ODA total and ex non-transfer'!I212*1000000)/SUMIFS(pop_in_poverty!$D:$D,pop_in_poverty!$A:$A,'ODA per poor person'!$B212,pop_in_poverty!$B:$B,'ODA per poor person'!I$9)</f>
        <v>2694.3882313340805</v>
      </c>
      <c r="J212" s="43">
        <f>('ODA total and ex non-transfer'!J212*1000000)/SUMIFS(pop_in_poverty!$D:$D,pop_in_poverty!$A:$A,'ODA per poor person'!$B212,pop_in_poverty!$B:$B,'ODA per poor person'!J$9)</f>
        <v>2970.1200334445066</v>
      </c>
      <c r="K212" s="43">
        <f>('ODA total and ex non-transfer'!K212*1000000)/SUMIFS(pop_in_poverty!$D:$D,pop_in_poverty!$A:$A,'ODA per poor person'!$B212,pop_in_poverty!$B:$B,'ODA per poor person'!K$9)</f>
        <v>2611.5255601454928</v>
      </c>
      <c r="L212" s="43">
        <f>('ODA total and ex non-transfer'!L212*1000000)/SUMIFS(pop_in_poverty!$D:$D,pop_in_poverty!$A:$A,'ODA per poor person'!$B212,pop_in_poverty!$B:$B,'ODA per poor person'!L$9)</f>
        <v>2107.590248586183</v>
      </c>
      <c r="M212" s="43">
        <f>('ODA total and ex non-transfer'!M212*1000000)/SUMIFS(pop_in_poverty!$D:$D,pop_in_poverty!$A:$A,'ODA per poor person'!$B212,pop_in_poverty!$B:$B,'ODA per poor person'!M$9)</f>
        <v>3038.2674977307915</v>
      </c>
      <c r="N212" s="43">
        <f>('ODA total and ex non-transfer'!N212*1000000)/SUMIFS(pop_in_poverty!$D:$D,pop_in_poverty!$A:$A,'ODA per poor person'!$B212,pop_in_poverty!$B:$B,'ODA per poor person'!N$9)</f>
        <v>3377.1512745305668</v>
      </c>
      <c r="O212" s="43">
        <f>('ODA total and ex non-transfer'!O212*1000000)/SUMIFS(pop_in_poverty!$D:$D,pop_in_poverty!$A:$A,'ODA per poor person'!$B212,pop_in_poverty!$B:$B,'ODA per poor person'!O$9)</f>
        <v>3076.5769633809809</v>
      </c>
      <c r="P212" s="43">
        <f>('ODA total and ex non-transfer'!P212*1000000)/SUMIFS(pop_in_poverty!$D:$D,pop_in_poverty!$A:$A,'ODA per poor person'!$B212,pop_in_poverty!$B:$B,'ODA per poor person'!P$9)</f>
        <v>1631.0811792642594</v>
      </c>
      <c r="Q212" s="43">
        <f>('ODA total and ex non-transfer'!Q212*1000000)/SUMIFS(pop_in_poverty!$D:$D,pop_in_poverty!$A:$A,'ODA per poor person'!$B212,pop_in_poverty!$B:$B,'ODA per poor person'!Q$9)</f>
        <v>1479.0068498812923</v>
      </c>
      <c r="R212" s="43">
        <f>('ODA total and ex non-transfer'!R212*1000000)/SUMIFS(pop_in_poverty!$D:$D,pop_in_poverty!$A:$A,'ODA per poor person'!$B212,pop_in_poverty!$B:$B,'ODA per poor person'!R$9)</f>
        <v>2158.76581636733</v>
      </c>
      <c r="S212" s="43">
        <f>('ODA total and ex non-transfer'!S212*1000000)/SUMIFS(pop_in_poverty!$D:$D,pop_in_poverty!$A:$A,'ODA per poor person'!$B212,pop_in_poverty!$B:$B,'ODA per poor person'!S$9)</f>
        <v>2112.6405329821482</v>
      </c>
      <c r="T212" s="43">
        <f>('ODA total and ex non-transfer'!T212*1000000)/SUMIFS(pop_in_poverty!$D:$D,pop_in_poverty!$A:$A,'ODA per poor person'!$B212,pop_in_poverty!$B:$B,'ODA per poor person'!T$9)</f>
        <v>1929.7730191146193</v>
      </c>
      <c r="U212" s="43">
        <f>('ODA total and ex non-transfer'!U212*1000000)/SUMIFS(pop_in_poverty!$D:$D,pop_in_poverty!$A:$A,'ODA per poor person'!$B212,pop_in_poverty!$B:$B,'ODA per poor person'!U$9)</f>
        <v>1552.7528461900545</v>
      </c>
    </row>
    <row r="213" spans="1:21" hidden="1" x14ac:dyDescent="0.2">
      <c r="A213" s="22" t="s">
        <v>131</v>
      </c>
      <c r="B213" s="9" t="s">
        <v>572</v>
      </c>
      <c r="C213" s="10" t="s">
        <v>982</v>
      </c>
      <c r="D213" s="10"/>
      <c r="E213" s="3"/>
      <c r="F213" s="3"/>
      <c r="G213" s="43">
        <f>('ODA total and ex non-transfer'!G213*1000000)/SUMIFS(pop_in_poverty!$D:$D,pop_in_poverty!$A:$A,'ODA per poor person'!$B213,pop_in_poverty!$B:$B,'ODA per poor person'!G$9)</f>
        <v>1688.0795516165942</v>
      </c>
      <c r="H213" s="43">
        <f>('ODA total and ex non-transfer'!H213*1000000)/SUMIFS(pop_in_poverty!$D:$D,pop_in_poverty!$A:$A,'ODA per poor person'!$B213,pop_in_poverty!$B:$B,'ODA per poor person'!H$9)</f>
        <v>1219.4103466208585</v>
      </c>
      <c r="I213" s="43">
        <f>('ODA total and ex non-transfer'!I213*1000000)/SUMIFS(pop_in_poverty!$D:$D,pop_in_poverty!$A:$A,'ODA per poor person'!$B213,pop_in_poverty!$B:$B,'ODA per poor person'!I$9)</f>
        <v>2694.3882313340805</v>
      </c>
      <c r="J213" s="43">
        <f>('ODA total and ex non-transfer'!J213*1000000)/SUMIFS(pop_in_poverty!$D:$D,pop_in_poverty!$A:$A,'ODA per poor person'!$B213,pop_in_poverty!$B:$B,'ODA per poor person'!J$9)</f>
        <v>2970.1200334445066</v>
      </c>
      <c r="K213" s="43">
        <f>('ODA total and ex non-transfer'!K213*1000000)/SUMIFS(pop_in_poverty!$D:$D,pop_in_poverty!$A:$A,'ODA per poor person'!$B213,pop_in_poverty!$B:$B,'ODA per poor person'!K$9)</f>
        <v>2469.6402469698678</v>
      </c>
      <c r="L213" s="43">
        <f>('ODA total and ex non-transfer'!L213*1000000)/SUMIFS(pop_in_poverty!$D:$D,pop_in_poverty!$A:$A,'ODA per poor person'!$B213,pop_in_poverty!$B:$B,'ODA per poor person'!L$9)</f>
        <v>1974.9281613045875</v>
      </c>
      <c r="M213" s="43">
        <f>('ODA total and ex non-transfer'!M213*1000000)/SUMIFS(pop_in_poverty!$D:$D,pop_in_poverty!$A:$A,'ODA per poor person'!$B213,pop_in_poverty!$B:$B,'ODA per poor person'!M$9)</f>
        <v>2996.2379398691037</v>
      </c>
      <c r="N213" s="43">
        <f>('ODA total and ex non-transfer'!N213*1000000)/SUMIFS(pop_in_poverty!$D:$D,pop_in_poverty!$A:$A,'ODA per poor person'!$B213,pop_in_poverty!$B:$B,'ODA per poor person'!N$9)</f>
        <v>3350.1943918133129</v>
      </c>
      <c r="O213" s="43">
        <f>('ODA total and ex non-transfer'!O213*1000000)/SUMIFS(pop_in_poverty!$D:$D,pop_in_poverty!$A:$A,'ODA per poor person'!$B213,pop_in_poverty!$B:$B,'ODA per poor person'!O$9)</f>
        <v>2703.2123134212798</v>
      </c>
      <c r="P213" s="43">
        <f>('ODA total and ex non-transfer'!P213*1000000)/SUMIFS(pop_in_poverty!$D:$D,pop_in_poverty!$A:$A,'ODA per poor person'!$B213,pop_in_poverty!$B:$B,'ODA per poor person'!P$9)</f>
        <v>1604.6834315247972</v>
      </c>
      <c r="Q213" s="43">
        <f>('ODA total and ex non-transfer'!Q213*1000000)/SUMIFS(pop_in_poverty!$D:$D,pop_in_poverty!$A:$A,'ODA per poor person'!$B213,pop_in_poverty!$B:$B,'ODA per poor person'!Q$9)</f>
        <v>1416.0348471530774</v>
      </c>
      <c r="R213" s="43">
        <f>('ODA total and ex non-transfer'!R213*1000000)/SUMIFS(pop_in_poverty!$D:$D,pop_in_poverty!$A:$A,'ODA per poor person'!$B213,pop_in_poverty!$B:$B,'ODA per poor person'!R$9)</f>
        <v>2025.0128345494384</v>
      </c>
      <c r="S213" s="43">
        <f>('ODA total and ex non-transfer'!S213*1000000)/SUMIFS(pop_in_poverty!$D:$D,pop_in_poverty!$A:$A,'ODA per poor person'!$B213,pop_in_poverty!$B:$B,'ODA per poor person'!S$9)</f>
        <v>2044.1523158128514</v>
      </c>
      <c r="T213" s="43">
        <f>('ODA total and ex non-transfer'!T213*1000000)/SUMIFS(pop_in_poverty!$D:$D,pop_in_poverty!$A:$A,'ODA per poor person'!$B213,pop_in_poverty!$B:$B,'ODA per poor person'!T$9)</f>
        <v>1863.5511412498061</v>
      </c>
      <c r="U213" s="43">
        <f>('ODA total and ex non-transfer'!U213*1000000)/SUMIFS(pop_in_poverty!$D:$D,pop_in_poverty!$A:$A,'ODA per poor person'!$B213,pop_in_poverty!$B:$B,'ODA per poor person'!U$9)</f>
        <v>1530.4342929513045</v>
      </c>
    </row>
    <row r="214" spans="1:21" hidden="1" x14ac:dyDescent="0.2">
      <c r="A214" s="21" t="s">
        <v>132</v>
      </c>
      <c r="B214" s="9" t="s">
        <v>669</v>
      </c>
      <c r="C214" s="9" t="s">
        <v>981</v>
      </c>
      <c r="D214" s="9"/>
      <c r="E214" s="2"/>
      <c r="F214" s="2"/>
      <c r="G214" s="43">
        <f>('ODA total and ex non-transfer'!G214*1000000)/SUMIFS(pop_in_poverty!$D:$D,pop_in_poverty!$A:$A,'ODA per poor person'!$B214,pop_in_poverty!$B:$B,'ODA per poor person'!G$9)</f>
        <v>33.310079943073447</v>
      </c>
      <c r="H214" s="43">
        <f>('ODA total and ex non-transfer'!H214*1000000)/SUMIFS(pop_in_poverty!$D:$D,pop_in_poverty!$A:$A,'ODA per poor person'!$B214,pop_in_poverty!$B:$B,'ODA per poor person'!H$9)</f>
        <v>33.860496227136878</v>
      </c>
      <c r="I214" s="43">
        <f>('ODA total and ex non-transfer'!I214*1000000)/SUMIFS(pop_in_poverty!$D:$D,pop_in_poverty!$A:$A,'ODA per poor person'!$B214,pop_in_poverty!$B:$B,'ODA per poor person'!I$9)</f>
        <v>31.340908026900326</v>
      </c>
      <c r="J214" s="43">
        <f>('ODA total and ex non-transfer'!J214*1000000)/SUMIFS(pop_in_poverty!$D:$D,pop_in_poverty!$A:$A,'ODA per poor person'!$B214,pop_in_poverty!$B:$B,'ODA per poor person'!J$9)</f>
        <v>46.060739212770834</v>
      </c>
      <c r="K214" s="43">
        <f>('ODA total and ex non-transfer'!K214*1000000)/SUMIFS(pop_in_poverty!$D:$D,pop_in_poverty!$A:$A,'ODA per poor person'!$B214,pop_in_poverty!$B:$B,'ODA per poor person'!K$9)</f>
        <v>59.109508642846713</v>
      </c>
      <c r="L214" s="43">
        <f>('ODA total and ex non-transfer'!L214*1000000)/SUMIFS(pop_in_poverty!$D:$D,pop_in_poverty!$A:$A,'ODA per poor person'!$B214,pop_in_poverty!$B:$B,'ODA per poor person'!L$9)</f>
        <v>45.329916119902173</v>
      </c>
      <c r="M214" s="43">
        <f>('ODA total and ex non-transfer'!M214*1000000)/SUMIFS(pop_in_poverty!$D:$D,pop_in_poverty!$A:$A,'ODA per poor person'!$B214,pop_in_poverty!$B:$B,'ODA per poor person'!M$9)</f>
        <v>57.87186166243962</v>
      </c>
      <c r="N214" s="43">
        <f>('ODA total and ex non-transfer'!N214*1000000)/SUMIFS(pop_in_poverty!$D:$D,pop_in_poverty!$A:$A,'ODA per poor person'!$B214,pop_in_poverty!$B:$B,'ODA per poor person'!N$9)</f>
        <v>53.232976173273819</v>
      </c>
      <c r="O214" s="43">
        <f>('ODA total and ex non-transfer'!O214*1000000)/SUMIFS(pop_in_poverty!$D:$D,pop_in_poverty!$A:$A,'ODA per poor person'!$B214,pop_in_poverty!$B:$B,'ODA per poor person'!O$9)</f>
        <v>123.18611375830096</v>
      </c>
      <c r="P214" s="43">
        <f>('ODA total and ex non-transfer'!P214*1000000)/SUMIFS(pop_in_poverty!$D:$D,pop_in_poverty!$A:$A,'ODA per poor person'!$B214,pop_in_poverty!$B:$B,'ODA per poor person'!P$9)</f>
        <v>227.55207954055371</v>
      </c>
      <c r="Q214" s="43">
        <f>('ODA total and ex non-transfer'!Q214*1000000)/SUMIFS(pop_in_poverty!$D:$D,pop_in_poverty!$A:$A,'ODA per poor person'!$B214,pop_in_poverty!$B:$B,'ODA per poor person'!Q$9)</f>
        <v>122.42107060673275</v>
      </c>
      <c r="R214" s="43">
        <f>('ODA total and ex non-transfer'!R214*1000000)/SUMIFS(pop_in_poverty!$D:$D,pop_in_poverty!$A:$A,'ODA per poor person'!$B214,pop_in_poverty!$B:$B,'ODA per poor person'!R$9)</f>
        <v>159.6802085871104</v>
      </c>
      <c r="S214" s="43">
        <f>('ODA total and ex non-transfer'!S214*1000000)/SUMIFS(pop_in_poverty!$D:$D,pop_in_poverty!$A:$A,'ODA per poor person'!$B214,pop_in_poverty!$B:$B,'ODA per poor person'!S$9)</f>
        <v>189.86383347762791</v>
      </c>
      <c r="T214" s="43">
        <f>('ODA total and ex non-transfer'!T214*1000000)/SUMIFS(pop_in_poverty!$D:$D,pop_in_poverty!$A:$A,'ODA per poor person'!$B214,pop_in_poverty!$B:$B,'ODA per poor person'!T$9)</f>
        <v>113.82436211792357</v>
      </c>
      <c r="U214" s="43">
        <f>('ODA total and ex non-transfer'!U214*1000000)/SUMIFS(pop_in_poverty!$D:$D,pop_in_poverty!$A:$A,'ODA per poor person'!$B214,pop_in_poverty!$B:$B,'ODA per poor person'!U$9)</f>
        <v>195.3651995087246</v>
      </c>
    </row>
    <row r="215" spans="1:21" hidden="1" x14ac:dyDescent="0.2">
      <c r="A215" s="22" t="s">
        <v>132</v>
      </c>
      <c r="B215" s="9" t="s">
        <v>669</v>
      </c>
      <c r="C215" s="10" t="s">
        <v>982</v>
      </c>
      <c r="D215" s="10"/>
      <c r="E215" s="3"/>
      <c r="F215" s="3"/>
      <c r="G215" s="43">
        <f>('ODA total and ex non-transfer'!G215*1000000)/SUMIFS(pop_in_poverty!$D:$D,pop_in_poverty!$A:$A,'ODA per poor person'!$B215,pop_in_poverty!$B:$B,'ODA per poor person'!G$9)</f>
        <v>33.310079943073447</v>
      </c>
      <c r="H215" s="43">
        <f>('ODA total and ex non-transfer'!H215*1000000)/SUMIFS(pop_in_poverty!$D:$D,pop_in_poverty!$A:$A,'ODA per poor person'!$B215,pop_in_poverty!$B:$B,'ODA per poor person'!H$9)</f>
        <v>33.860496227136878</v>
      </c>
      <c r="I215" s="43">
        <f>('ODA total and ex non-transfer'!I215*1000000)/SUMIFS(pop_in_poverty!$D:$D,pop_in_poverty!$A:$A,'ODA per poor person'!$B215,pop_in_poverty!$B:$B,'ODA per poor person'!I$9)</f>
        <v>31.340908026900326</v>
      </c>
      <c r="J215" s="43">
        <f>('ODA total and ex non-transfer'!J215*1000000)/SUMIFS(pop_in_poverty!$D:$D,pop_in_poverty!$A:$A,'ODA per poor person'!$B215,pop_in_poverty!$B:$B,'ODA per poor person'!J$9)</f>
        <v>46.060739212770834</v>
      </c>
      <c r="K215" s="43">
        <f>('ODA total and ex non-transfer'!K215*1000000)/SUMIFS(pop_in_poverty!$D:$D,pop_in_poverty!$A:$A,'ODA per poor person'!$B215,pop_in_poverty!$B:$B,'ODA per poor person'!K$9)</f>
        <v>53.26883219094838</v>
      </c>
      <c r="L215" s="43">
        <f>('ODA total and ex non-transfer'!L215*1000000)/SUMIFS(pop_in_poverty!$D:$D,pop_in_poverty!$A:$A,'ODA per poor person'!$B215,pop_in_poverty!$B:$B,'ODA per poor person'!L$9)</f>
        <v>39.20344715234986</v>
      </c>
      <c r="M215" s="43">
        <f>('ODA total and ex non-transfer'!M215*1000000)/SUMIFS(pop_in_poverty!$D:$D,pop_in_poverty!$A:$A,'ODA per poor person'!$B215,pop_in_poverty!$B:$B,'ODA per poor person'!M$9)</f>
        <v>50.195968507247031</v>
      </c>
      <c r="N215" s="43">
        <f>('ODA total and ex non-transfer'!N215*1000000)/SUMIFS(pop_in_poverty!$D:$D,pop_in_poverty!$A:$A,'ODA per poor person'!$B215,pop_in_poverty!$B:$B,'ODA per poor person'!N$9)</f>
        <v>46.370584726667971</v>
      </c>
      <c r="O215" s="43">
        <f>('ODA total and ex non-transfer'!O215*1000000)/SUMIFS(pop_in_poverty!$D:$D,pop_in_poverty!$A:$A,'ODA per poor person'!$B215,pop_in_poverty!$B:$B,'ODA per poor person'!O$9)</f>
        <v>117.58482260991777</v>
      </c>
      <c r="P215" s="43">
        <f>('ODA total and ex non-transfer'!P215*1000000)/SUMIFS(pop_in_poverty!$D:$D,pop_in_poverty!$A:$A,'ODA per poor person'!$B215,pop_in_poverty!$B:$B,'ODA per poor person'!P$9)</f>
        <v>220.88833841072565</v>
      </c>
      <c r="Q215" s="43">
        <f>('ODA total and ex non-transfer'!Q215*1000000)/SUMIFS(pop_in_poverty!$D:$D,pop_in_poverty!$A:$A,'ODA per poor person'!$B215,pop_in_poverty!$B:$B,'ODA per poor person'!Q$9)</f>
        <v>112.86075259334368</v>
      </c>
      <c r="R215" s="43">
        <f>('ODA total and ex non-transfer'!R215*1000000)/SUMIFS(pop_in_poverty!$D:$D,pop_in_poverty!$A:$A,'ODA per poor person'!$B215,pop_in_poverty!$B:$B,'ODA per poor person'!R$9)</f>
        <v>150.9187427440489</v>
      </c>
      <c r="S215" s="43">
        <f>('ODA total and ex non-transfer'!S215*1000000)/SUMIFS(pop_in_poverty!$D:$D,pop_in_poverty!$A:$A,'ODA per poor person'!$B215,pop_in_poverty!$B:$B,'ODA per poor person'!S$9)</f>
        <v>181.40683573966913</v>
      </c>
      <c r="T215" s="43">
        <f>('ODA total and ex non-transfer'!T215*1000000)/SUMIFS(pop_in_poverty!$D:$D,pop_in_poverty!$A:$A,'ODA per poor person'!$B215,pop_in_poverty!$B:$B,'ODA per poor person'!T$9)</f>
        <v>104.58445989119762</v>
      </c>
      <c r="U215" s="43">
        <f>('ODA total and ex non-transfer'!U215*1000000)/SUMIFS(pop_in_poverty!$D:$D,pop_in_poverty!$A:$A,'ODA per poor person'!$B215,pop_in_poverty!$B:$B,'ODA per poor person'!U$9)</f>
        <v>187.20768923178696</v>
      </c>
    </row>
    <row r="216" spans="1:21" hidden="1" x14ac:dyDescent="0.2">
      <c r="A216" s="21" t="s">
        <v>133</v>
      </c>
      <c r="B216" s="9" t="s">
        <v>688</v>
      </c>
      <c r="C216" s="9" t="s">
        <v>981</v>
      </c>
      <c r="D216" s="9"/>
      <c r="E216" s="2"/>
      <c r="F216" s="2"/>
      <c r="G216" s="43" t="e">
        <f>('ODA total and ex non-transfer'!G216*1000000)/SUMIFS(pop_in_poverty!$D:$D,pop_in_poverty!$A:$A,'ODA per poor person'!$B216,pop_in_poverty!$B:$B,'ODA per poor person'!G$9)</f>
        <v>#DIV/0!</v>
      </c>
      <c r="H216" s="43" t="e">
        <f>('ODA total and ex non-transfer'!H216*1000000)/SUMIFS(pop_in_poverty!$D:$D,pop_in_poverty!$A:$A,'ODA per poor person'!$B216,pop_in_poverty!$B:$B,'ODA per poor person'!H$9)</f>
        <v>#DIV/0!</v>
      </c>
      <c r="I216" s="43" t="e">
        <f>('ODA total and ex non-transfer'!I216*1000000)/SUMIFS(pop_in_poverty!$D:$D,pop_in_poverty!$A:$A,'ODA per poor person'!$B216,pop_in_poverty!$B:$B,'ODA per poor person'!I$9)</f>
        <v>#DIV/0!</v>
      </c>
      <c r="J216" s="43" t="e">
        <f>('ODA total and ex non-transfer'!J216*1000000)/SUMIFS(pop_in_poverty!$D:$D,pop_in_poverty!$A:$A,'ODA per poor person'!$B216,pop_in_poverty!$B:$B,'ODA per poor person'!J$9)</f>
        <v>#DIV/0!</v>
      </c>
      <c r="K216" s="43" t="e">
        <f>('ODA total and ex non-transfer'!K216*1000000)/SUMIFS(pop_in_poverty!$D:$D,pop_in_poverty!$A:$A,'ODA per poor person'!$B216,pop_in_poverty!$B:$B,'ODA per poor person'!K$9)</f>
        <v>#DIV/0!</v>
      </c>
      <c r="L216" s="43" t="e">
        <f>('ODA total and ex non-transfer'!L216*1000000)/SUMIFS(pop_in_poverty!$D:$D,pop_in_poverty!$A:$A,'ODA per poor person'!$B216,pop_in_poverty!$B:$B,'ODA per poor person'!L$9)</f>
        <v>#DIV/0!</v>
      </c>
      <c r="M216" s="43" t="e">
        <f>('ODA total and ex non-transfer'!M216*1000000)/SUMIFS(pop_in_poverty!$D:$D,pop_in_poverty!$A:$A,'ODA per poor person'!$B216,pop_in_poverty!$B:$B,'ODA per poor person'!M$9)</f>
        <v>#DIV/0!</v>
      </c>
      <c r="N216" s="43" t="e">
        <f>('ODA total and ex non-transfer'!N216*1000000)/SUMIFS(pop_in_poverty!$D:$D,pop_in_poverty!$A:$A,'ODA per poor person'!$B216,pop_in_poverty!$B:$B,'ODA per poor person'!N$9)</f>
        <v>#DIV/0!</v>
      </c>
      <c r="O216" s="43" t="e">
        <f>('ODA total and ex non-transfer'!O216*1000000)/SUMIFS(pop_in_poverty!$D:$D,pop_in_poverty!$A:$A,'ODA per poor person'!$B216,pop_in_poverty!$B:$B,'ODA per poor person'!O$9)</f>
        <v>#DIV/0!</v>
      </c>
      <c r="P216" s="43" t="e">
        <f>('ODA total and ex non-transfer'!P216*1000000)/SUMIFS(pop_in_poverty!$D:$D,pop_in_poverty!$A:$A,'ODA per poor person'!$B216,pop_in_poverty!$B:$B,'ODA per poor person'!P$9)</f>
        <v>#DIV/0!</v>
      </c>
      <c r="Q216" s="43" t="e">
        <f>('ODA total and ex non-transfer'!Q216*1000000)/SUMIFS(pop_in_poverty!$D:$D,pop_in_poverty!$A:$A,'ODA per poor person'!$B216,pop_in_poverty!$B:$B,'ODA per poor person'!Q$9)</f>
        <v>#DIV/0!</v>
      </c>
      <c r="R216" s="43" t="e">
        <f>('ODA total and ex non-transfer'!R216*1000000)/SUMIFS(pop_in_poverty!$D:$D,pop_in_poverty!$A:$A,'ODA per poor person'!$B216,pop_in_poverty!$B:$B,'ODA per poor person'!R$9)</f>
        <v>#DIV/0!</v>
      </c>
      <c r="S216" s="43" t="e">
        <f>('ODA total and ex non-transfer'!S216*1000000)/SUMIFS(pop_in_poverty!$D:$D,pop_in_poverty!$A:$A,'ODA per poor person'!$B216,pop_in_poverty!$B:$B,'ODA per poor person'!S$9)</f>
        <v>#DIV/0!</v>
      </c>
      <c r="T216" s="43" t="e">
        <f>('ODA total and ex non-transfer'!T216*1000000)/SUMIFS(pop_in_poverty!$D:$D,pop_in_poverty!$A:$A,'ODA per poor person'!$B216,pop_in_poverty!$B:$B,'ODA per poor person'!T$9)</f>
        <v>#DIV/0!</v>
      </c>
      <c r="U216" s="43" t="e">
        <f>('ODA total and ex non-transfer'!U216*1000000)/SUMIFS(pop_in_poverty!$D:$D,pop_in_poverty!$A:$A,'ODA per poor person'!$B216,pop_in_poverty!$B:$B,'ODA per poor person'!U$9)</f>
        <v>#DIV/0!</v>
      </c>
    </row>
    <row r="217" spans="1:21" hidden="1" x14ac:dyDescent="0.2">
      <c r="A217" s="22" t="s">
        <v>133</v>
      </c>
      <c r="B217" s="9" t="s">
        <v>688</v>
      </c>
      <c r="C217" s="10" t="s">
        <v>982</v>
      </c>
      <c r="D217" s="10"/>
      <c r="E217" s="3"/>
      <c r="F217" s="3"/>
      <c r="G217" s="43" t="e">
        <f>('ODA total and ex non-transfer'!G217*1000000)/SUMIFS(pop_in_poverty!$D:$D,pop_in_poverty!$A:$A,'ODA per poor person'!$B217,pop_in_poverty!$B:$B,'ODA per poor person'!G$9)</f>
        <v>#DIV/0!</v>
      </c>
      <c r="H217" s="43" t="e">
        <f>('ODA total and ex non-transfer'!H217*1000000)/SUMIFS(pop_in_poverty!$D:$D,pop_in_poverty!$A:$A,'ODA per poor person'!$B217,pop_in_poverty!$B:$B,'ODA per poor person'!H$9)</f>
        <v>#DIV/0!</v>
      </c>
      <c r="I217" s="43" t="e">
        <f>('ODA total and ex non-transfer'!I217*1000000)/SUMIFS(pop_in_poverty!$D:$D,pop_in_poverty!$A:$A,'ODA per poor person'!$B217,pop_in_poverty!$B:$B,'ODA per poor person'!I$9)</f>
        <v>#DIV/0!</v>
      </c>
      <c r="J217" s="43" t="e">
        <f>('ODA total and ex non-transfer'!J217*1000000)/SUMIFS(pop_in_poverty!$D:$D,pop_in_poverty!$A:$A,'ODA per poor person'!$B217,pop_in_poverty!$B:$B,'ODA per poor person'!J$9)</f>
        <v>#DIV/0!</v>
      </c>
      <c r="K217" s="43" t="e">
        <f>('ODA total and ex non-transfer'!K217*1000000)/SUMIFS(pop_in_poverty!$D:$D,pop_in_poverty!$A:$A,'ODA per poor person'!$B217,pop_in_poverty!$B:$B,'ODA per poor person'!K$9)</f>
        <v>#DIV/0!</v>
      </c>
      <c r="L217" s="43" t="e">
        <f>('ODA total and ex non-transfer'!L217*1000000)/SUMIFS(pop_in_poverty!$D:$D,pop_in_poverty!$A:$A,'ODA per poor person'!$B217,pop_in_poverty!$B:$B,'ODA per poor person'!L$9)</f>
        <v>#DIV/0!</v>
      </c>
      <c r="M217" s="43" t="e">
        <f>('ODA total and ex non-transfer'!M217*1000000)/SUMIFS(pop_in_poverty!$D:$D,pop_in_poverty!$A:$A,'ODA per poor person'!$B217,pop_in_poverty!$B:$B,'ODA per poor person'!M$9)</f>
        <v>#DIV/0!</v>
      </c>
      <c r="N217" s="43" t="e">
        <f>('ODA total and ex non-transfer'!N217*1000000)/SUMIFS(pop_in_poverty!$D:$D,pop_in_poverty!$A:$A,'ODA per poor person'!$B217,pop_in_poverty!$B:$B,'ODA per poor person'!N$9)</f>
        <v>#DIV/0!</v>
      </c>
      <c r="O217" s="43" t="e">
        <f>('ODA total and ex non-transfer'!O217*1000000)/SUMIFS(pop_in_poverty!$D:$D,pop_in_poverty!$A:$A,'ODA per poor person'!$B217,pop_in_poverty!$B:$B,'ODA per poor person'!O$9)</f>
        <v>#DIV/0!</v>
      </c>
      <c r="P217" s="43" t="e">
        <f>('ODA total and ex non-transfer'!P217*1000000)/SUMIFS(pop_in_poverty!$D:$D,pop_in_poverty!$A:$A,'ODA per poor person'!$B217,pop_in_poverty!$B:$B,'ODA per poor person'!P$9)</f>
        <v>#DIV/0!</v>
      </c>
      <c r="Q217" s="43" t="e">
        <f>('ODA total and ex non-transfer'!Q217*1000000)/SUMIFS(pop_in_poverty!$D:$D,pop_in_poverty!$A:$A,'ODA per poor person'!$B217,pop_in_poverty!$B:$B,'ODA per poor person'!Q$9)</f>
        <v>#DIV/0!</v>
      </c>
      <c r="R217" s="43" t="e">
        <f>('ODA total and ex non-transfer'!R217*1000000)/SUMIFS(pop_in_poverty!$D:$D,pop_in_poverty!$A:$A,'ODA per poor person'!$B217,pop_in_poverty!$B:$B,'ODA per poor person'!R$9)</f>
        <v>#DIV/0!</v>
      </c>
      <c r="S217" s="43" t="e">
        <f>('ODA total and ex non-transfer'!S217*1000000)/SUMIFS(pop_in_poverty!$D:$D,pop_in_poverty!$A:$A,'ODA per poor person'!$B217,pop_in_poverty!$B:$B,'ODA per poor person'!S$9)</f>
        <v>#DIV/0!</v>
      </c>
      <c r="T217" s="43" t="e">
        <f>('ODA total and ex non-transfer'!T217*1000000)/SUMIFS(pop_in_poverty!$D:$D,pop_in_poverty!$A:$A,'ODA per poor person'!$B217,pop_in_poverty!$B:$B,'ODA per poor person'!T$9)</f>
        <v>#DIV/0!</v>
      </c>
      <c r="U217" s="43" t="e">
        <f>('ODA total and ex non-transfer'!U217*1000000)/SUMIFS(pop_in_poverty!$D:$D,pop_in_poverty!$A:$A,'ODA per poor person'!$B217,pop_in_poverty!$B:$B,'ODA per poor person'!U$9)</f>
        <v>#DIV/0!</v>
      </c>
    </row>
    <row r="218" spans="1:21" hidden="1" x14ac:dyDescent="0.2">
      <c r="A218" s="21" t="s">
        <v>134</v>
      </c>
      <c r="B218" s="9" t="s">
        <v>707</v>
      </c>
      <c r="C218" s="9" t="s">
        <v>981</v>
      </c>
      <c r="D218" s="9"/>
      <c r="E218" s="2"/>
      <c r="F218" s="2"/>
      <c r="G218" s="43" t="e">
        <f>('ODA total and ex non-transfer'!G218*1000000)/SUMIFS(pop_in_poverty!$D:$D,pop_in_poverty!$A:$A,'ODA per poor person'!$B218,pop_in_poverty!$B:$B,'ODA per poor person'!G$9)</f>
        <v>#DIV/0!</v>
      </c>
      <c r="H218" s="43" t="e">
        <f>('ODA total and ex non-transfer'!H218*1000000)/SUMIFS(pop_in_poverty!$D:$D,pop_in_poverty!$A:$A,'ODA per poor person'!$B218,pop_in_poverty!$B:$B,'ODA per poor person'!H$9)</f>
        <v>#DIV/0!</v>
      </c>
      <c r="I218" s="43" t="e">
        <f>('ODA total and ex non-transfer'!I218*1000000)/SUMIFS(pop_in_poverty!$D:$D,pop_in_poverty!$A:$A,'ODA per poor person'!$B218,pop_in_poverty!$B:$B,'ODA per poor person'!I$9)</f>
        <v>#DIV/0!</v>
      </c>
      <c r="J218" s="43" t="e">
        <f>('ODA total and ex non-transfer'!J218*1000000)/SUMIFS(pop_in_poverty!$D:$D,pop_in_poverty!$A:$A,'ODA per poor person'!$B218,pop_in_poverty!$B:$B,'ODA per poor person'!J$9)</f>
        <v>#DIV/0!</v>
      </c>
      <c r="K218" s="43" t="e">
        <f>('ODA total and ex non-transfer'!K218*1000000)/SUMIFS(pop_in_poverty!$D:$D,pop_in_poverty!$A:$A,'ODA per poor person'!$B218,pop_in_poverty!$B:$B,'ODA per poor person'!K$9)</f>
        <v>#DIV/0!</v>
      </c>
      <c r="L218" s="43" t="e">
        <f>('ODA total and ex non-transfer'!L218*1000000)/SUMIFS(pop_in_poverty!$D:$D,pop_in_poverty!$A:$A,'ODA per poor person'!$B218,pop_in_poverty!$B:$B,'ODA per poor person'!L$9)</f>
        <v>#DIV/0!</v>
      </c>
      <c r="M218" s="43" t="e">
        <f>('ODA total and ex non-transfer'!M218*1000000)/SUMIFS(pop_in_poverty!$D:$D,pop_in_poverty!$A:$A,'ODA per poor person'!$B218,pop_in_poverty!$B:$B,'ODA per poor person'!M$9)</f>
        <v>#DIV/0!</v>
      </c>
      <c r="N218" s="43" t="e">
        <f>('ODA total and ex non-transfer'!N218*1000000)/SUMIFS(pop_in_poverty!$D:$D,pop_in_poverty!$A:$A,'ODA per poor person'!$B218,pop_in_poverty!$B:$B,'ODA per poor person'!N$9)</f>
        <v>#DIV/0!</v>
      </c>
      <c r="O218" s="43" t="e">
        <f>('ODA total and ex non-transfer'!O218*1000000)/SUMIFS(pop_in_poverty!$D:$D,pop_in_poverty!$A:$A,'ODA per poor person'!$B218,pop_in_poverty!$B:$B,'ODA per poor person'!O$9)</f>
        <v>#DIV/0!</v>
      </c>
      <c r="P218" s="43" t="e">
        <f>('ODA total and ex non-transfer'!P218*1000000)/SUMIFS(pop_in_poverty!$D:$D,pop_in_poverty!$A:$A,'ODA per poor person'!$B218,pop_in_poverty!$B:$B,'ODA per poor person'!P$9)</f>
        <v>#DIV/0!</v>
      </c>
      <c r="Q218" s="43" t="e">
        <f>('ODA total and ex non-transfer'!Q218*1000000)/SUMIFS(pop_in_poverty!$D:$D,pop_in_poverty!$A:$A,'ODA per poor person'!$B218,pop_in_poverty!$B:$B,'ODA per poor person'!Q$9)</f>
        <v>#DIV/0!</v>
      </c>
      <c r="R218" s="43" t="e">
        <f>('ODA total and ex non-transfer'!R218*1000000)/SUMIFS(pop_in_poverty!$D:$D,pop_in_poverty!$A:$A,'ODA per poor person'!$B218,pop_in_poverty!$B:$B,'ODA per poor person'!R$9)</f>
        <v>#DIV/0!</v>
      </c>
      <c r="S218" s="43" t="e">
        <f>('ODA total and ex non-transfer'!S218*1000000)/SUMIFS(pop_in_poverty!$D:$D,pop_in_poverty!$A:$A,'ODA per poor person'!$B218,pop_in_poverty!$B:$B,'ODA per poor person'!S$9)</f>
        <v>#DIV/0!</v>
      </c>
      <c r="T218" s="43" t="e">
        <f>('ODA total and ex non-transfer'!T218*1000000)/SUMIFS(pop_in_poverty!$D:$D,pop_in_poverty!$A:$A,'ODA per poor person'!$B218,pop_in_poverty!$B:$B,'ODA per poor person'!T$9)</f>
        <v>#DIV/0!</v>
      </c>
      <c r="U218" s="43" t="e">
        <f>('ODA total and ex non-transfer'!U218*1000000)/SUMIFS(pop_in_poverty!$D:$D,pop_in_poverty!$A:$A,'ODA per poor person'!$B218,pop_in_poverty!$B:$B,'ODA per poor person'!U$9)</f>
        <v>#DIV/0!</v>
      </c>
    </row>
    <row r="219" spans="1:21" hidden="1" x14ac:dyDescent="0.2">
      <c r="A219" s="22" t="s">
        <v>134</v>
      </c>
      <c r="B219" s="9" t="s">
        <v>707</v>
      </c>
      <c r="C219" s="10" t="s">
        <v>982</v>
      </c>
      <c r="D219" s="10"/>
      <c r="E219" s="3"/>
      <c r="F219" s="3"/>
      <c r="G219" s="43" t="e">
        <f>('ODA total and ex non-transfer'!G219*1000000)/SUMIFS(pop_in_poverty!$D:$D,pop_in_poverty!$A:$A,'ODA per poor person'!$B219,pop_in_poverty!$B:$B,'ODA per poor person'!G$9)</f>
        <v>#DIV/0!</v>
      </c>
      <c r="H219" s="43" t="e">
        <f>('ODA total and ex non-transfer'!H219*1000000)/SUMIFS(pop_in_poverty!$D:$D,pop_in_poverty!$A:$A,'ODA per poor person'!$B219,pop_in_poverty!$B:$B,'ODA per poor person'!H$9)</f>
        <v>#DIV/0!</v>
      </c>
      <c r="I219" s="43" t="e">
        <f>('ODA total and ex non-transfer'!I219*1000000)/SUMIFS(pop_in_poverty!$D:$D,pop_in_poverty!$A:$A,'ODA per poor person'!$B219,pop_in_poverty!$B:$B,'ODA per poor person'!I$9)</f>
        <v>#DIV/0!</v>
      </c>
      <c r="J219" s="43" t="e">
        <f>('ODA total and ex non-transfer'!J219*1000000)/SUMIFS(pop_in_poverty!$D:$D,pop_in_poverty!$A:$A,'ODA per poor person'!$B219,pop_in_poverty!$B:$B,'ODA per poor person'!J$9)</f>
        <v>#DIV/0!</v>
      </c>
      <c r="K219" s="43" t="e">
        <f>('ODA total and ex non-transfer'!K219*1000000)/SUMIFS(pop_in_poverty!$D:$D,pop_in_poverty!$A:$A,'ODA per poor person'!$B219,pop_in_poverty!$B:$B,'ODA per poor person'!K$9)</f>
        <v>#DIV/0!</v>
      </c>
      <c r="L219" s="43" t="e">
        <f>('ODA total and ex non-transfer'!L219*1000000)/SUMIFS(pop_in_poverty!$D:$D,pop_in_poverty!$A:$A,'ODA per poor person'!$B219,pop_in_poverty!$B:$B,'ODA per poor person'!L$9)</f>
        <v>#DIV/0!</v>
      </c>
      <c r="M219" s="43" t="e">
        <f>('ODA total and ex non-transfer'!M219*1000000)/SUMIFS(pop_in_poverty!$D:$D,pop_in_poverty!$A:$A,'ODA per poor person'!$B219,pop_in_poverty!$B:$B,'ODA per poor person'!M$9)</f>
        <v>#DIV/0!</v>
      </c>
      <c r="N219" s="43" t="e">
        <f>('ODA total and ex non-transfer'!N219*1000000)/SUMIFS(pop_in_poverty!$D:$D,pop_in_poverty!$A:$A,'ODA per poor person'!$B219,pop_in_poverty!$B:$B,'ODA per poor person'!N$9)</f>
        <v>#DIV/0!</v>
      </c>
      <c r="O219" s="43" t="e">
        <f>('ODA total and ex non-transfer'!O219*1000000)/SUMIFS(pop_in_poverty!$D:$D,pop_in_poverty!$A:$A,'ODA per poor person'!$B219,pop_in_poverty!$B:$B,'ODA per poor person'!O$9)</f>
        <v>#DIV/0!</v>
      </c>
      <c r="P219" s="43" t="e">
        <f>('ODA total and ex non-transfer'!P219*1000000)/SUMIFS(pop_in_poverty!$D:$D,pop_in_poverty!$A:$A,'ODA per poor person'!$B219,pop_in_poverty!$B:$B,'ODA per poor person'!P$9)</f>
        <v>#DIV/0!</v>
      </c>
      <c r="Q219" s="43" t="e">
        <f>('ODA total and ex non-transfer'!Q219*1000000)/SUMIFS(pop_in_poverty!$D:$D,pop_in_poverty!$A:$A,'ODA per poor person'!$B219,pop_in_poverty!$B:$B,'ODA per poor person'!Q$9)</f>
        <v>#DIV/0!</v>
      </c>
      <c r="R219" s="43" t="e">
        <f>('ODA total and ex non-transfer'!R219*1000000)/SUMIFS(pop_in_poverty!$D:$D,pop_in_poverty!$A:$A,'ODA per poor person'!$B219,pop_in_poverty!$B:$B,'ODA per poor person'!R$9)</f>
        <v>#DIV/0!</v>
      </c>
      <c r="S219" s="43" t="e">
        <f>('ODA total and ex non-transfer'!S219*1000000)/SUMIFS(pop_in_poverty!$D:$D,pop_in_poverty!$A:$A,'ODA per poor person'!$B219,pop_in_poverty!$B:$B,'ODA per poor person'!S$9)</f>
        <v>#DIV/0!</v>
      </c>
      <c r="T219" s="43" t="e">
        <f>('ODA total and ex non-transfer'!T219*1000000)/SUMIFS(pop_in_poverty!$D:$D,pop_in_poverty!$A:$A,'ODA per poor person'!$B219,pop_in_poverty!$B:$B,'ODA per poor person'!T$9)</f>
        <v>#DIV/0!</v>
      </c>
      <c r="U219" s="43" t="e">
        <f>('ODA total and ex non-transfer'!U219*1000000)/SUMIFS(pop_in_poverty!$D:$D,pop_in_poverty!$A:$A,'ODA per poor person'!$B219,pop_in_poverty!$B:$B,'ODA per poor person'!U$9)</f>
        <v>#DIV/0!</v>
      </c>
    </row>
    <row r="220" spans="1:21" hidden="1" x14ac:dyDescent="0.2">
      <c r="A220" s="21" t="s">
        <v>135</v>
      </c>
      <c r="B220" s="9" t="s">
        <v>714</v>
      </c>
      <c r="C220" s="9" t="s">
        <v>981</v>
      </c>
      <c r="D220" s="9"/>
      <c r="E220" s="2"/>
      <c r="F220" s="2"/>
      <c r="G220" s="43">
        <f>('ODA total and ex non-transfer'!G220*1000000)/SUMIFS(pop_in_poverty!$D:$D,pop_in_poverty!$A:$A,'ODA per poor person'!$B220,pop_in_poverty!$B:$B,'ODA per poor person'!G$9)</f>
        <v>541.34858224628397</v>
      </c>
      <c r="H220" s="43">
        <f>('ODA total and ex non-transfer'!H220*1000000)/SUMIFS(pop_in_poverty!$D:$D,pop_in_poverty!$A:$A,'ODA per poor person'!$B220,pop_in_poverty!$B:$B,'ODA per poor person'!H$9)</f>
        <v>949.70447087147534</v>
      </c>
      <c r="I220" s="43">
        <f>('ODA total and ex non-transfer'!I220*1000000)/SUMIFS(pop_in_poverty!$D:$D,pop_in_poverty!$A:$A,'ODA per poor person'!$B220,pop_in_poverty!$B:$B,'ODA per poor person'!I$9)</f>
        <v>1691.5772878009886</v>
      </c>
      <c r="J220" s="43">
        <f>('ODA total and ex non-transfer'!J220*1000000)/SUMIFS(pop_in_poverty!$D:$D,pop_in_poverty!$A:$A,'ODA per poor person'!$B220,pop_in_poverty!$B:$B,'ODA per poor person'!J$9)</f>
        <v>828.14535121853771</v>
      </c>
      <c r="K220" s="43">
        <f>('ODA total and ex non-transfer'!K220*1000000)/SUMIFS(pop_in_poverty!$D:$D,pop_in_poverty!$A:$A,'ODA per poor person'!$B220,pop_in_poverty!$B:$B,'ODA per poor person'!K$9)</f>
        <v>2673.4439803066739</v>
      </c>
      <c r="L220" s="43">
        <f>('ODA total and ex non-transfer'!L220*1000000)/SUMIFS(pop_in_poverty!$D:$D,pop_in_poverty!$A:$A,'ODA per poor person'!$B220,pop_in_poverty!$B:$B,'ODA per poor person'!L$9)</f>
        <v>1141.9587170830753</v>
      </c>
      <c r="M220" s="43">
        <f>('ODA total and ex non-transfer'!M220*1000000)/SUMIFS(pop_in_poverty!$D:$D,pop_in_poverty!$A:$A,'ODA per poor person'!$B220,pop_in_poverty!$B:$B,'ODA per poor person'!M$9)</f>
        <v>1522.0806154481361</v>
      </c>
      <c r="N220" s="43">
        <f>('ODA total and ex non-transfer'!N220*1000000)/SUMIFS(pop_in_poverty!$D:$D,pop_in_poverty!$A:$A,'ODA per poor person'!$B220,pop_in_poverty!$B:$B,'ODA per poor person'!N$9)</f>
        <v>1835.2370428779395</v>
      </c>
      <c r="O220" s="43">
        <f>('ODA total and ex non-transfer'!O220*1000000)/SUMIFS(pop_in_poverty!$D:$D,pop_in_poverty!$A:$A,'ODA per poor person'!$B220,pop_in_poverty!$B:$B,'ODA per poor person'!O$9)</f>
        <v>1667.7928199203163</v>
      </c>
      <c r="P220" s="43">
        <f>('ODA total and ex non-transfer'!P220*1000000)/SUMIFS(pop_in_poverty!$D:$D,pop_in_poverty!$A:$A,'ODA per poor person'!$B220,pop_in_poverty!$B:$B,'ODA per poor person'!P$9)</f>
        <v>1669.6385982463694</v>
      </c>
      <c r="Q220" s="43">
        <f>('ODA total and ex non-transfer'!Q220*1000000)/SUMIFS(pop_in_poverty!$D:$D,pop_in_poverty!$A:$A,'ODA per poor person'!$B220,pop_in_poverty!$B:$B,'ODA per poor person'!Q$9)</f>
        <v>1676.2795897501142</v>
      </c>
      <c r="R220" s="43">
        <f>('ODA total and ex non-transfer'!R220*1000000)/SUMIFS(pop_in_poverty!$D:$D,pop_in_poverty!$A:$A,'ODA per poor person'!$B220,pop_in_poverty!$B:$B,'ODA per poor person'!R$9)</f>
        <v>1775.8353773310362</v>
      </c>
      <c r="S220" s="43">
        <f>('ODA total and ex non-transfer'!S220*1000000)/SUMIFS(pop_in_poverty!$D:$D,pop_in_poverty!$A:$A,'ODA per poor person'!$B220,pop_in_poverty!$B:$B,'ODA per poor person'!S$9)</f>
        <v>1585.7334294039467</v>
      </c>
      <c r="T220" s="43">
        <f>('ODA total and ex non-transfer'!T220*1000000)/SUMIFS(pop_in_poverty!$D:$D,pop_in_poverty!$A:$A,'ODA per poor person'!$B220,pop_in_poverty!$B:$B,'ODA per poor person'!T$9)</f>
        <v>1983.1604376040768</v>
      </c>
      <c r="U220" s="43">
        <f>('ODA total and ex non-transfer'!U220*1000000)/SUMIFS(pop_in_poverty!$D:$D,pop_in_poverty!$A:$A,'ODA per poor person'!$B220,pop_in_poverty!$B:$B,'ODA per poor person'!U$9)</f>
        <v>1920.7343408710092</v>
      </c>
    </row>
    <row r="221" spans="1:21" hidden="1" x14ac:dyDescent="0.2">
      <c r="A221" s="22" t="s">
        <v>135</v>
      </c>
      <c r="B221" s="9" t="s">
        <v>714</v>
      </c>
      <c r="C221" s="10" t="s">
        <v>982</v>
      </c>
      <c r="D221" s="10"/>
      <c r="E221" s="3"/>
      <c r="F221" s="3"/>
      <c r="G221" s="43">
        <f>('ODA total and ex non-transfer'!G221*1000000)/SUMIFS(pop_in_poverty!$D:$D,pop_in_poverty!$A:$A,'ODA per poor person'!$B221,pop_in_poverty!$B:$B,'ODA per poor person'!G$9)</f>
        <v>527.08708150622783</v>
      </c>
      <c r="H221" s="43">
        <f>('ODA total and ex non-transfer'!H221*1000000)/SUMIFS(pop_in_poverty!$D:$D,pop_in_poverty!$A:$A,'ODA per poor person'!$B221,pop_in_poverty!$B:$B,'ODA per poor person'!H$9)</f>
        <v>933.98056191499279</v>
      </c>
      <c r="I221" s="43">
        <f>('ODA total and ex non-transfer'!I221*1000000)/SUMIFS(pop_in_poverty!$D:$D,pop_in_poverty!$A:$A,'ODA per poor person'!$B221,pop_in_poverty!$B:$B,'ODA per poor person'!I$9)</f>
        <v>1666.5819767636567</v>
      </c>
      <c r="J221" s="43">
        <f>('ODA total and ex non-transfer'!J221*1000000)/SUMIFS(pop_in_poverty!$D:$D,pop_in_poverty!$A:$A,'ODA per poor person'!$B221,pop_in_poverty!$B:$B,'ODA per poor person'!J$9)</f>
        <v>782.65918030471346</v>
      </c>
      <c r="K221" s="43">
        <f>('ODA total and ex non-transfer'!K221*1000000)/SUMIFS(pop_in_poverty!$D:$D,pop_in_poverty!$A:$A,'ODA per poor person'!$B221,pop_in_poverty!$B:$B,'ODA per poor person'!K$9)</f>
        <v>1995.3394741712702</v>
      </c>
      <c r="L221" s="43">
        <f>('ODA total and ex non-transfer'!L221*1000000)/SUMIFS(pop_in_poverty!$D:$D,pop_in_poverty!$A:$A,'ODA per poor person'!$B221,pop_in_poverty!$B:$B,'ODA per poor person'!L$9)</f>
        <v>1125.636789391705</v>
      </c>
      <c r="M221" s="43">
        <f>('ODA total and ex non-transfer'!M221*1000000)/SUMIFS(pop_in_poverty!$D:$D,pop_in_poverty!$A:$A,'ODA per poor person'!$B221,pop_in_poverty!$B:$B,'ODA per poor person'!M$9)</f>
        <v>1397.2987026581191</v>
      </c>
      <c r="N221" s="43">
        <f>('ODA total and ex non-transfer'!N221*1000000)/SUMIFS(pop_in_poverty!$D:$D,pop_in_poverty!$A:$A,'ODA per poor person'!$B221,pop_in_poverty!$B:$B,'ODA per poor person'!N$9)</f>
        <v>1819.0045456237438</v>
      </c>
      <c r="O221" s="43">
        <f>('ODA total and ex non-transfer'!O221*1000000)/SUMIFS(pop_in_poverty!$D:$D,pop_in_poverty!$A:$A,'ODA per poor person'!$B221,pop_in_poverty!$B:$B,'ODA per poor person'!O$9)</f>
        <v>1653.5763565740258</v>
      </c>
      <c r="P221" s="43">
        <f>('ODA total and ex non-transfer'!P221*1000000)/SUMIFS(pop_in_poverty!$D:$D,pop_in_poverty!$A:$A,'ODA per poor person'!$B221,pop_in_poverty!$B:$B,'ODA per poor person'!P$9)</f>
        <v>1652.2258606902542</v>
      </c>
      <c r="Q221" s="43">
        <f>('ODA total and ex non-transfer'!Q221*1000000)/SUMIFS(pop_in_poverty!$D:$D,pop_in_poverty!$A:$A,'ODA per poor person'!$B221,pop_in_poverty!$B:$B,'ODA per poor person'!Q$9)</f>
        <v>1661.9679210093195</v>
      </c>
      <c r="R221" s="43">
        <f>('ODA total and ex non-transfer'!R221*1000000)/SUMIFS(pop_in_poverty!$D:$D,pop_in_poverty!$A:$A,'ODA per poor person'!$B221,pop_in_poverty!$B:$B,'ODA per poor person'!R$9)</f>
        <v>1751.8609775498651</v>
      </c>
      <c r="S221" s="43">
        <f>('ODA total and ex non-transfer'!S221*1000000)/SUMIFS(pop_in_poverty!$D:$D,pop_in_poverty!$A:$A,'ODA per poor person'!$B221,pop_in_poverty!$B:$B,'ODA per poor person'!S$9)</f>
        <v>1573.3195745667458</v>
      </c>
      <c r="T221" s="43">
        <f>('ODA total and ex non-transfer'!T221*1000000)/SUMIFS(pop_in_poverty!$D:$D,pop_in_poverty!$A:$A,'ODA per poor person'!$B221,pop_in_poverty!$B:$B,'ODA per poor person'!T$9)</f>
        <v>1970.5757955455481</v>
      </c>
      <c r="U221" s="43">
        <f>('ODA total and ex non-transfer'!U221*1000000)/SUMIFS(pop_in_poverty!$D:$D,pop_in_poverty!$A:$A,'ODA per poor person'!$B221,pop_in_poverty!$B:$B,'ODA per poor person'!U$9)</f>
        <v>1910.9335247574238</v>
      </c>
    </row>
    <row r="222" spans="1:21" hidden="1" x14ac:dyDescent="0.2">
      <c r="A222" s="21" t="s">
        <v>136</v>
      </c>
      <c r="B222" s="9" t="s">
        <v>744</v>
      </c>
      <c r="C222" s="9" t="s">
        <v>981</v>
      </c>
      <c r="D222" s="9"/>
      <c r="E222" s="2"/>
      <c r="F222" s="2"/>
      <c r="G222" s="43">
        <f>('ODA total and ex non-transfer'!G222*1000000)/SUMIFS(pop_in_poverty!$D:$D,pop_in_poverty!$A:$A,'ODA per poor person'!$B222,pop_in_poverty!$B:$B,'ODA per poor person'!G$9)</f>
        <v>83.891843742099098</v>
      </c>
      <c r="H222" s="43">
        <f>('ODA total and ex non-transfer'!H222*1000000)/SUMIFS(pop_in_poverty!$D:$D,pop_in_poverty!$A:$A,'ODA per poor person'!$B222,pop_in_poverty!$B:$B,'ODA per poor person'!H$9)</f>
        <v>166.24473293071239</v>
      </c>
      <c r="I222" s="43">
        <f>('ODA total and ex non-transfer'!I222*1000000)/SUMIFS(pop_in_poverty!$D:$D,pop_in_poverty!$A:$A,'ODA per poor person'!$B222,pop_in_poverty!$B:$B,'ODA per poor person'!I$9)</f>
        <v>161.48100328102566</v>
      </c>
      <c r="J222" s="43">
        <f>('ODA total and ex non-transfer'!J222*1000000)/SUMIFS(pop_in_poverty!$D:$D,pop_in_poverty!$A:$A,'ODA per poor person'!$B222,pop_in_poverty!$B:$B,'ODA per poor person'!J$9)</f>
        <v>133.06734672455295</v>
      </c>
      <c r="K222" s="43">
        <f>('ODA total and ex non-transfer'!K222*1000000)/SUMIFS(pop_in_poverty!$D:$D,pop_in_poverty!$A:$A,'ODA per poor person'!$B222,pop_in_poverty!$B:$B,'ODA per poor person'!K$9)</f>
        <v>202.12562538183147</v>
      </c>
      <c r="L222" s="43">
        <f>('ODA total and ex non-transfer'!L222*1000000)/SUMIFS(pop_in_poverty!$D:$D,pop_in_poverty!$A:$A,'ODA per poor person'!$B222,pop_in_poverty!$B:$B,'ODA per poor person'!L$9)</f>
        <v>154.31352848130601</v>
      </c>
      <c r="M222" s="43">
        <f>('ODA total and ex non-transfer'!M222*1000000)/SUMIFS(pop_in_poverty!$D:$D,pop_in_poverty!$A:$A,'ODA per poor person'!$B222,pop_in_poverty!$B:$B,'ODA per poor person'!M$9)</f>
        <v>184.65280386401218</v>
      </c>
      <c r="N222" s="43">
        <f>('ODA total and ex non-transfer'!N222*1000000)/SUMIFS(pop_in_poverty!$D:$D,pop_in_poverty!$A:$A,'ODA per poor person'!$B222,pop_in_poverty!$B:$B,'ODA per poor person'!N$9)</f>
        <v>351.71914411368846</v>
      </c>
      <c r="O222" s="43">
        <f>('ODA total and ex non-transfer'!O222*1000000)/SUMIFS(pop_in_poverty!$D:$D,pop_in_poverty!$A:$A,'ODA per poor person'!$B222,pop_in_poverty!$B:$B,'ODA per poor person'!O$9)</f>
        <v>764.43349720721665</v>
      </c>
      <c r="P222" s="43">
        <f>('ODA total and ex non-transfer'!P222*1000000)/SUMIFS(pop_in_poverty!$D:$D,pop_in_poverty!$A:$A,'ODA per poor person'!$B222,pop_in_poverty!$B:$B,'ODA per poor person'!P$9)</f>
        <v>935.59171308144619</v>
      </c>
      <c r="Q222" s="43">
        <f>('ODA total and ex non-transfer'!Q222*1000000)/SUMIFS(pop_in_poverty!$D:$D,pop_in_poverty!$A:$A,'ODA per poor person'!$B222,pop_in_poverty!$B:$B,'ODA per poor person'!Q$9)</f>
        <v>377.50252166376248</v>
      </c>
      <c r="R222" s="43">
        <f>('ODA total and ex non-transfer'!R222*1000000)/SUMIFS(pop_in_poverty!$D:$D,pop_in_poverty!$A:$A,'ODA per poor person'!$B222,pop_in_poverty!$B:$B,'ODA per poor person'!R$9)</f>
        <v>459.59122954701286</v>
      </c>
      <c r="S222" s="43">
        <f>('ODA total and ex non-transfer'!S222*1000000)/SUMIFS(pop_in_poverty!$D:$D,pop_in_poverty!$A:$A,'ODA per poor person'!$B222,pop_in_poverty!$B:$B,'ODA per poor person'!S$9)</f>
        <v>349.36865755380552</v>
      </c>
      <c r="T222" s="43">
        <f>('ODA total and ex non-transfer'!T222*1000000)/SUMIFS(pop_in_poverty!$D:$D,pop_in_poverty!$A:$A,'ODA per poor person'!$B222,pop_in_poverty!$B:$B,'ODA per poor person'!T$9)</f>
        <v>298.23945777673993</v>
      </c>
      <c r="U222" s="43">
        <f>('ODA total and ex non-transfer'!U222*1000000)/SUMIFS(pop_in_poverty!$D:$D,pop_in_poverty!$A:$A,'ODA per poor person'!$B222,pop_in_poverty!$B:$B,'ODA per poor person'!U$9)</f>
        <v>424.06897242196402</v>
      </c>
    </row>
    <row r="223" spans="1:21" hidden="1" x14ac:dyDescent="0.2">
      <c r="A223" s="22" t="s">
        <v>136</v>
      </c>
      <c r="B223" s="9" t="s">
        <v>744</v>
      </c>
      <c r="C223" s="10" t="s">
        <v>982</v>
      </c>
      <c r="D223" s="10"/>
      <c r="E223" s="3"/>
      <c r="F223" s="3"/>
      <c r="G223" s="43">
        <f>('ODA total and ex non-transfer'!G223*1000000)/SUMIFS(pop_in_poverty!$D:$D,pop_in_poverty!$A:$A,'ODA per poor person'!$B223,pop_in_poverty!$B:$B,'ODA per poor person'!G$9)</f>
        <v>83.891843742099098</v>
      </c>
      <c r="H223" s="43">
        <f>('ODA total and ex non-transfer'!H223*1000000)/SUMIFS(pop_in_poverty!$D:$D,pop_in_poverty!$A:$A,'ODA per poor person'!$B223,pop_in_poverty!$B:$B,'ODA per poor person'!H$9)</f>
        <v>166.24473293071239</v>
      </c>
      <c r="I223" s="43">
        <f>('ODA total and ex non-transfer'!I223*1000000)/SUMIFS(pop_in_poverty!$D:$D,pop_in_poverty!$A:$A,'ODA per poor person'!$B223,pop_in_poverty!$B:$B,'ODA per poor person'!I$9)</f>
        <v>161.48100328102566</v>
      </c>
      <c r="J223" s="43">
        <f>('ODA total and ex non-transfer'!J223*1000000)/SUMIFS(pop_in_poverty!$D:$D,pop_in_poverty!$A:$A,'ODA per poor person'!$B223,pop_in_poverty!$B:$B,'ODA per poor person'!J$9)</f>
        <v>133.06734672455295</v>
      </c>
      <c r="K223" s="43">
        <f>('ODA total and ex non-transfer'!K223*1000000)/SUMIFS(pop_in_poverty!$D:$D,pop_in_poverty!$A:$A,'ODA per poor person'!$B223,pop_in_poverty!$B:$B,'ODA per poor person'!K$9)</f>
        <v>199.47081189212446</v>
      </c>
      <c r="L223" s="43">
        <f>('ODA total and ex non-transfer'!L223*1000000)/SUMIFS(pop_in_poverty!$D:$D,pop_in_poverty!$A:$A,'ODA per poor person'!$B223,pop_in_poverty!$B:$B,'ODA per poor person'!L$9)</f>
        <v>148.56052065099766</v>
      </c>
      <c r="M223" s="43">
        <f>('ODA total and ex non-transfer'!M223*1000000)/SUMIFS(pop_in_poverty!$D:$D,pop_in_poverty!$A:$A,'ODA per poor person'!$B223,pop_in_poverty!$B:$B,'ODA per poor person'!M$9)</f>
        <v>178.43244302364377</v>
      </c>
      <c r="N223" s="43">
        <f>('ODA total and ex non-transfer'!N223*1000000)/SUMIFS(pop_in_poverty!$D:$D,pop_in_poverty!$A:$A,'ODA per poor person'!$B223,pop_in_poverty!$B:$B,'ODA per poor person'!N$9)</f>
        <v>343.97528527004772</v>
      </c>
      <c r="O223" s="43">
        <f>('ODA total and ex non-transfer'!O223*1000000)/SUMIFS(pop_in_poverty!$D:$D,pop_in_poverty!$A:$A,'ODA per poor person'!$B223,pop_in_poverty!$B:$B,'ODA per poor person'!O$9)</f>
        <v>756.1129983948349</v>
      </c>
      <c r="P223" s="43">
        <f>('ODA total and ex non-transfer'!P223*1000000)/SUMIFS(pop_in_poverty!$D:$D,pop_in_poverty!$A:$A,'ODA per poor person'!$B223,pop_in_poverty!$B:$B,'ODA per poor person'!P$9)</f>
        <v>916.49503461158758</v>
      </c>
      <c r="Q223" s="43">
        <f>('ODA total and ex non-transfer'!Q223*1000000)/SUMIFS(pop_in_poverty!$D:$D,pop_in_poverty!$A:$A,'ODA per poor person'!$B223,pop_in_poverty!$B:$B,'ODA per poor person'!Q$9)</f>
        <v>365.26967651979601</v>
      </c>
      <c r="R223" s="43">
        <f>('ODA total and ex non-transfer'!R223*1000000)/SUMIFS(pop_in_poverty!$D:$D,pop_in_poverty!$A:$A,'ODA per poor person'!$B223,pop_in_poverty!$B:$B,'ODA per poor person'!R$9)</f>
        <v>442.70456403601651</v>
      </c>
      <c r="S223" s="43">
        <f>('ODA total and ex non-transfer'!S223*1000000)/SUMIFS(pop_in_poverty!$D:$D,pop_in_poverty!$A:$A,'ODA per poor person'!$B223,pop_in_poverty!$B:$B,'ODA per poor person'!S$9)</f>
        <v>332.11528397700312</v>
      </c>
      <c r="T223" s="43">
        <f>('ODA total and ex non-transfer'!T223*1000000)/SUMIFS(pop_in_poverty!$D:$D,pop_in_poverty!$A:$A,'ODA per poor person'!$B223,pop_in_poverty!$B:$B,'ODA per poor person'!T$9)</f>
        <v>268.10615388477515</v>
      </c>
      <c r="U223" s="43">
        <f>('ODA total and ex non-transfer'!U223*1000000)/SUMIFS(pop_in_poverty!$D:$D,pop_in_poverty!$A:$A,'ODA per poor person'!$B223,pop_in_poverty!$B:$B,'ODA per poor person'!U$9)</f>
        <v>411.57739113823715</v>
      </c>
    </row>
    <row r="224" spans="1:21" hidden="1" x14ac:dyDescent="0.2">
      <c r="A224" s="21" t="s">
        <v>137</v>
      </c>
      <c r="B224" s="9" t="s">
        <v>787</v>
      </c>
      <c r="C224" s="9" t="s">
        <v>981</v>
      </c>
      <c r="D224" s="9"/>
      <c r="E224" s="2"/>
      <c r="F224" s="2"/>
      <c r="G224" s="43" t="e">
        <f>('ODA total and ex non-transfer'!G224*1000000)/SUMIFS(pop_in_poverty!$D:$D,pop_in_poverty!$A:$A,'ODA per poor person'!$B224,pop_in_poverty!$B:$B,'ODA per poor person'!G$9)</f>
        <v>#DIV/0!</v>
      </c>
      <c r="H224" s="43" t="e">
        <f>('ODA total and ex non-transfer'!H224*1000000)/SUMIFS(pop_in_poverty!$D:$D,pop_in_poverty!$A:$A,'ODA per poor person'!$B224,pop_in_poverty!$B:$B,'ODA per poor person'!H$9)</f>
        <v>#DIV/0!</v>
      </c>
      <c r="I224" s="43" t="e">
        <f>('ODA total and ex non-transfer'!I224*1000000)/SUMIFS(pop_in_poverty!$D:$D,pop_in_poverty!$A:$A,'ODA per poor person'!$B224,pop_in_poverty!$B:$B,'ODA per poor person'!I$9)</f>
        <v>#DIV/0!</v>
      </c>
      <c r="J224" s="43" t="e">
        <f>('ODA total and ex non-transfer'!J224*1000000)/SUMIFS(pop_in_poverty!$D:$D,pop_in_poverty!$A:$A,'ODA per poor person'!$B224,pop_in_poverty!$B:$B,'ODA per poor person'!J$9)</f>
        <v>#DIV/0!</v>
      </c>
      <c r="K224" s="43" t="e">
        <f>('ODA total and ex non-transfer'!K224*1000000)/SUMIFS(pop_in_poverty!$D:$D,pop_in_poverty!$A:$A,'ODA per poor person'!$B224,pop_in_poverty!$B:$B,'ODA per poor person'!K$9)</f>
        <v>#DIV/0!</v>
      </c>
      <c r="L224" s="43" t="e">
        <f>('ODA total and ex non-transfer'!L224*1000000)/SUMIFS(pop_in_poverty!$D:$D,pop_in_poverty!$A:$A,'ODA per poor person'!$B224,pop_in_poverty!$B:$B,'ODA per poor person'!L$9)</f>
        <v>#DIV/0!</v>
      </c>
      <c r="M224" s="43" t="e">
        <f>('ODA total and ex non-transfer'!M224*1000000)/SUMIFS(pop_in_poverty!$D:$D,pop_in_poverty!$A:$A,'ODA per poor person'!$B224,pop_in_poverty!$B:$B,'ODA per poor person'!M$9)</f>
        <v>#DIV/0!</v>
      </c>
      <c r="N224" s="43" t="e">
        <f>('ODA total and ex non-transfer'!N224*1000000)/SUMIFS(pop_in_poverty!$D:$D,pop_in_poverty!$A:$A,'ODA per poor person'!$B224,pop_in_poverty!$B:$B,'ODA per poor person'!N$9)</f>
        <v>#DIV/0!</v>
      </c>
      <c r="O224" s="43" t="e">
        <f>('ODA total and ex non-transfer'!O224*1000000)/SUMIFS(pop_in_poverty!$D:$D,pop_in_poverty!$A:$A,'ODA per poor person'!$B224,pop_in_poverty!$B:$B,'ODA per poor person'!O$9)</f>
        <v>#DIV/0!</v>
      </c>
      <c r="P224" s="43" t="e">
        <f>('ODA total and ex non-transfer'!P224*1000000)/SUMIFS(pop_in_poverty!$D:$D,pop_in_poverty!$A:$A,'ODA per poor person'!$B224,pop_in_poverty!$B:$B,'ODA per poor person'!P$9)</f>
        <v>#DIV/0!</v>
      </c>
      <c r="Q224" s="43" t="e">
        <f>('ODA total and ex non-transfer'!Q224*1000000)/SUMIFS(pop_in_poverty!$D:$D,pop_in_poverty!$A:$A,'ODA per poor person'!$B224,pop_in_poverty!$B:$B,'ODA per poor person'!Q$9)</f>
        <v>#DIV/0!</v>
      </c>
      <c r="R224" s="43" t="e">
        <f>('ODA total and ex non-transfer'!R224*1000000)/SUMIFS(pop_in_poverty!$D:$D,pop_in_poverty!$A:$A,'ODA per poor person'!$B224,pop_in_poverty!$B:$B,'ODA per poor person'!R$9)</f>
        <v>#DIV/0!</v>
      </c>
      <c r="S224" s="43" t="e">
        <f>('ODA total and ex non-transfer'!S224*1000000)/SUMIFS(pop_in_poverty!$D:$D,pop_in_poverty!$A:$A,'ODA per poor person'!$B224,pop_in_poverty!$B:$B,'ODA per poor person'!S$9)</f>
        <v>#DIV/0!</v>
      </c>
      <c r="T224" s="43" t="e">
        <f>('ODA total and ex non-transfer'!T224*1000000)/SUMIFS(pop_in_poverty!$D:$D,pop_in_poverty!$A:$A,'ODA per poor person'!$B224,pop_in_poverty!$B:$B,'ODA per poor person'!T$9)</f>
        <v>#DIV/0!</v>
      </c>
      <c r="U224" s="43" t="e">
        <f>('ODA total and ex non-transfer'!U224*1000000)/SUMIFS(pop_in_poverty!$D:$D,pop_in_poverty!$A:$A,'ODA per poor person'!$B224,pop_in_poverty!$B:$B,'ODA per poor person'!U$9)</f>
        <v>#DIV/0!</v>
      </c>
    </row>
    <row r="225" spans="1:21" hidden="1" x14ac:dyDescent="0.2">
      <c r="A225" s="22" t="s">
        <v>137</v>
      </c>
      <c r="B225" s="9" t="s">
        <v>787</v>
      </c>
      <c r="C225" s="10" t="s">
        <v>982</v>
      </c>
      <c r="D225" s="10"/>
      <c r="E225" s="3"/>
      <c r="F225" s="3"/>
      <c r="G225" s="43" t="e">
        <f>('ODA total and ex non-transfer'!G225*1000000)/SUMIFS(pop_in_poverty!$D:$D,pop_in_poverty!$A:$A,'ODA per poor person'!$B225,pop_in_poverty!$B:$B,'ODA per poor person'!G$9)</f>
        <v>#DIV/0!</v>
      </c>
      <c r="H225" s="43" t="e">
        <f>('ODA total and ex non-transfer'!H225*1000000)/SUMIFS(pop_in_poverty!$D:$D,pop_in_poverty!$A:$A,'ODA per poor person'!$B225,pop_in_poverty!$B:$B,'ODA per poor person'!H$9)</f>
        <v>#DIV/0!</v>
      </c>
      <c r="I225" s="43" t="e">
        <f>('ODA total and ex non-transfer'!I225*1000000)/SUMIFS(pop_in_poverty!$D:$D,pop_in_poverty!$A:$A,'ODA per poor person'!$B225,pop_in_poverty!$B:$B,'ODA per poor person'!I$9)</f>
        <v>#DIV/0!</v>
      </c>
      <c r="J225" s="43" t="e">
        <f>('ODA total and ex non-transfer'!J225*1000000)/SUMIFS(pop_in_poverty!$D:$D,pop_in_poverty!$A:$A,'ODA per poor person'!$B225,pop_in_poverty!$B:$B,'ODA per poor person'!J$9)</f>
        <v>#DIV/0!</v>
      </c>
      <c r="K225" s="43" t="e">
        <f>('ODA total and ex non-transfer'!K225*1000000)/SUMIFS(pop_in_poverty!$D:$D,pop_in_poverty!$A:$A,'ODA per poor person'!$B225,pop_in_poverty!$B:$B,'ODA per poor person'!K$9)</f>
        <v>#DIV/0!</v>
      </c>
      <c r="L225" s="43" t="e">
        <f>('ODA total and ex non-transfer'!L225*1000000)/SUMIFS(pop_in_poverty!$D:$D,pop_in_poverty!$A:$A,'ODA per poor person'!$B225,pop_in_poverty!$B:$B,'ODA per poor person'!L$9)</f>
        <v>#DIV/0!</v>
      </c>
      <c r="M225" s="43" t="e">
        <f>('ODA total and ex non-transfer'!M225*1000000)/SUMIFS(pop_in_poverty!$D:$D,pop_in_poverty!$A:$A,'ODA per poor person'!$B225,pop_in_poverty!$B:$B,'ODA per poor person'!M$9)</f>
        <v>#DIV/0!</v>
      </c>
      <c r="N225" s="43" t="e">
        <f>('ODA total and ex non-transfer'!N225*1000000)/SUMIFS(pop_in_poverty!$D:$D,pop_in_poverty!$A:$A,'ODA per poor person'!$B225,pop_in_poverty!$B:$B,'ODA per poor person'!N$9)</f>
        <v>#DIV/0!</v>
      </c>
      <c r="O225" s="43" t="e">
        <f>('ODA total and ex non-transfer'!O225*1000000)/SUMIFS(pop_in_poverty!$D:$D,pop_in_poverty!$A:$A,'ODA per poor person'!$B225,pop_in_poverty!$B:$B,'ODA per poor person'!O$9)</f>
        <v>#DIV/0!</v>
      </c>
      <c r="P225" s="43" t="e">
        <f>('ODA total and ex non-transfer'!P225*1000000)/SUMIFS(pop_in_poverty!$D:$D,pop_in_poverty!$A:$A,'ODA per poor person'!$B225,pop_in_poverty!$B:$B,'ODA per poor person'!P$9)</f>
        <v>#DIV/0!</v>
      </c>
      <c r="Q225" s="43" t="e">
        <f>('ODA total and ex non-transfer'!Q225*1000000)/SUMIFS(pop_in_poverty!$D:$D,pop_in_poverty!$A:$A,'ODA per poor person'!$B225,pop_in_poverty!$B:$B,'ODA per poor person'!Q$9)</f>
        <v>#DIV/0!</v>
      </c>
      <c r="R225" s="43" t="e">
        <f>('ODA total and ex non-transfer'!R225*1000000)/SUMIFS(pop_in_poverty!$D:$D,pop_in_poverty!$A:$A,'ODA per poor person'!$B225,pop_in_poverty!$B:$B,'ODA per poor person'!R$9)</f>
        <v>#DIV/0!</v>
      </c>
      <c r="S225" s="43" t="e">
        <f>('ODA total and ex non-transfer'!S225*1000000)/SUMIFS(pop_in_poverty!$D:$D,pop_in_poverty!$A:$A,'ODA per poor person'!$B225,pop_in_poverty!$B:$B,'ODA per poor person'!S$9)</f>
        <v>#DIV/0!</v>
      </c>
      <c r="T225" s="43" t="e">
        <f>('ODA total and ex non-transfer'!T225*1000000)/SUMIFS(pop_in_poverty!$D:$D,pop_in_poverty!$A:$A,'ODA per poor person'!$B225,pop_in_poverty!$B:$B,'ODA per poor person'!T$9)</f>
        <v>#DIV/0!</v>
      </c>
      <c r="U225" s="43" t="e">
        <f>('ODA total and ex non-transfer'!U225*1000000)/SUMIFS(pop_in_poverty!$D:$D,pop_in_poverty!$A:$A,'ODA per poor person'!$B225,pop_in_poverty!$B:$B,'ODA per poor person'!U$9)</f>
        <v>#DIV/0!</v>
      </c>
    </row>
    <row r="226" spans="1:21" hidden="1" x14ac:dyDescent="0.2">
      <c r="A226" s="21" t="s">
        <v>138</v>
      </c>
      <c r="B226" s="9" t="s">
        <v>792</v>
      </c>
      <c r="C226" s="9" t="s">
        <v>981</v>
      </c>
      <c r="D226" s="9"/>
      <c r="E226" s="2"/>
      <c r="F226" s="2"/>
      <c r="G226" s="43">
        <f>('ODA total and ex non-transfer'!G226*1000000)/SUMIFS(pop_in_poverty!$D:$D,pop_in_poverty!$A:$A,'ODA per poor person'!$B226,pop_in_poverty!$B:$B,'ODA per poor person'!G$9)</f>
        <v>415.98483683322991</v>
      </c>
      <c r="H226" s="43">
        <f>('ODA total and ex non-transfer'!H226*1000000)/SUMIFS(pop_in_poverty!$D:$D,pop_in_poverty!$A:$A,'ODA per poor person'!$B226,pop_in_poverty!$B:$B,'ODA per poor person'!H$9)</f>
        <v>129.96380106656517</v>
      </c>
      <c r="I226" s="43">
        <f>('ODA total and ex non-transfer'!I226*1000000)/SUMIFS(pop_in_poverty!$D:$D,pop_in_poverty!$A:$A,'ODA per poor person'!$B226,pop_in_poverty!$B:$B,'ODA per poor person'!I$9)</f>
        <v>151.67497286388672</v>
      </c>
      <c r="J226" s="43">
        <f>('ODA total and ex non-transfer'!J226*1000000)/SUMIFS(pop_in_poverty!$D:$D,pop_in_poverty!$A:$A,'ODA per poor person'!$B226,pop_in_poverty!$B:$B,'ODA per poor person'!J$9)</f>
        <v>249.03506809822048</v>
      </c>
      <c r="K226" s="43">
        <f>('ODA total and ex non-transfer'!K226*1000000)/SUMIFS(pop_in_poverty!$D:$D,pop_in_poverty!$A:$A,'ODA per poor person'!$B226,pop_in_poverty!$B:$B,'ODA per poor person'!K$9)</f>
        <v>413.93379784187943</v>
      </c>
      <c r="L226" s="43">
        <f>('ODA total and ex non-transfer'!L226*1000000)/SUMIFS(pop_in_poverty!$D:$D,pop_in_poverty!$A:$A,'ODA per poor person'!$B226,pop_in_poverty!$B:$B,'ODA per poor person'!L$9)</f>
        <v>293.85990940364184</v>
      </c>
      <c r="M226" s="43">
        <f>('ODA total and ex non-transfer'!M226*1000000)/SUMIFS(pop_in_poverty!$D:$D,pop_in_poverty!$A:$A,'ODA per poor person'!$B226,pop_in_poverty!$B:$B,'ODA per poor person'!M$9)</f>
        <v>398.6093603413911</v>
      </c>
      <c r="N226" s="43">
        <f>('ODA total and ex non-transfer'!N226*1000000)/SUMIFS(pop_in_poverty!$D:$D,pop_in_poverty!$A:$A,'ODA per poor person'!$B226,pop_in_poverty!$B:$B,'ODA per poor person'!N$9)</f>
        <v>697.01450195318591</v>
      </c>
      <c r="O226" s="43">
        <f>('ODA total and ex non-transfer'!O226*1000000)/SUMIFS(pop_in_poverty!$D:$D,pop_in_poverty!$A:$A,'ODA per poor person'!$B226,pop_in_poverty!$B:$B,'ODA per poor person'!O$9)</f>
        <v>718.34631543748617</v>
      </c>
      <c r="P226" s="43">
        <f>('ODA total and ex non-transfer'!P226*1000000)/SUMIFS(pop_in_poverty!$D:$D,pop_in_poverty!$A:$A,'ODA per poor person'!$B226,pop_in_poverty!$B:$B,'ODA per poor person'!P$9)</f>
        <v>787.74327070343168</v>
      </c>
      <c r="Q226" s="43">
        <f>('ODA total and ex non-transfer'!Q226*1000000)/SUMIFS(pop_in_poverty!$D:$D,pop_in_poverty!$A:$A,'ODA per poor person'!$B226,pop_in_poverty!$B:$B,'ODA per poor person'!Q$9)</f>
        <v>576.2290282588317</v>
      </c>
      <c r="R226" s="43">
        <f>('ODA total and ex non-transfer'!R226*1000000)/SUMIFS(pop_in_poverty!$D:$D,pop_in_poverty!$A:$A,'ODA per poor person'!$B226,pop_in_poverty!$B:$B,'ODA per poor person'!R$9)</f>
        <v>483.85395192030967</v>
      </c>
      <c r="S226" s="43">
        <f>('ODA total and ex non-transfer'!S226*1000000)/SUMIFS(pop_in_poverty!$D:$D,pop_in_poverty!$A:$A,'ODA per poor person'!$B226,pop_in_poverty!$B:$B,'ODA per poor person'!S$9)</f>
        <v>313.2519083670565</v>
      </c>
      <c r="T226" s="43">
        <f>('ODA total and ex non-transfer'!T226*1000000)/SUMIFS(pop_in_poverty!$D:$D,pop_in_poverty!$A:$A,'ODA per poor person'!$B226,pop_in_poverty!$B:$B,'ODA per poor person'!T$9)</f>
        <v>466.34402097197017</v>
      </c>
      <c r="U226" s="43">
        <f>('ODA total and ex non-transfer'!U226*1000000)/SUMIFS(pop_in_poverty!$D:$D,pop_in_poverty!$A:$A,'ODA per poor person'!$B226,pop_in_poverty!$B:$B,'ODA per poor person'!U$9)</f>
        <v>652.4088398655382</v>
      </c>
    </row>
    <row r="227" spans="1:21" hidden="1" x14ac:dyDescent="0.2">
      <c r="A227" s="22" t="s">
        <v>138</v>
      </c>
      <c r="B227" s="9" t="s">
        <v>792</v>
      </c>
      <c r="C227" s="10" t="s">
        <v>982</v>
      </c>
      <c r="D227" s="10"/>
      <c r="E227" s="3"/>
      <c r="F227" s="3"/>
      <c r="G227" s="43">
        <f>('ODA total and ex non-transfer'!G227*1000000)/SUMIFS(pop_in_poverty!$D:$D,pop_in_poverty!$A:$A,'ODA per poor person'!$B227,pop_in_poverty!$B:$B,'ODA per poor person'!G$9)</f>
        <v>415.98483683322991</v>
      </c>
      <c r="H227" s="43">
        <f>('ODA total and ex non-transfer'!H227*1000000)/SUMIFS(pop_in_poverty!$D:$D,pop_in_poverty!$A:$A,'ODA per poor person'!$B227,pop_in_poverty!$B:$B,'ODA per poor person'!H$9)</f>
        <v>129.96380106656517</v>
      </c>
      <c r="I227" s="43">
        <f>('ODA total and ex non-transfer'!I227*1000000)/SUMIFS(pop_in_poverty!$D:$D,pop_in_poverty!$A:$A,'ODA per poor person'!$B227,pop_in_poverty!$B:$B,'ODA per poor person'!I$9)</f>
        <v>151.67497286388672</v>
      </c>
      <c r="J227" s="43">
        <f>('ODA total and ex non-transfer'!J227*1000000)/SUMIFS(pop_in_poverty!$D:$D,pop_in_poverty!$A:$A,'ODA per poor person'!$B227,pop_in_poverty!$B:$B,'ODA per poor person'!J$9)</f>
        <v>249.03506809822048</v>
      </c>
      <c r="K227" s="43">
        <f>('ODA total and ex non-transfer'!K227*1000000)/SUMIFS(pop_in_poverty!$D:$D,pop_in_poverty!$A:$A,'ODA per poor person'!$B227,pop_in_poverty!$B:$B,'ODA per poor person'!K$9)</f>
        <v>401.05298638182637</v>
      </c>
      <c r="L227" s="43">
        <f>('ODA total and ex non-transfer'!L227*1000000)/SUMIFS(pop_in_poverty!$D:$D,pop_in_poverty!$A:$A,'ODA per poor person'!$B227,pop_in_poverty!$B:$B,'ODA per poor person'!L$9)</f>
        <v>285.17218205365737</v>
      </c>
      <c r="M227" s="43">
        <f>('ODA total and ex non-transfer'!M227*1000000)/SUMIFS(pop_in_poverty!$D:$D,pop_in_poverty!$A:$A,'ODA per poor person'!$B227,pop_in_poverty!$B:$B,'ODA per poor person'!M$9)</f>
        <v>389.62200978960431</v>
      </c>
      <c r="N227" s="43">
        <f>('ODA total and ex non-transfer'!N227*1000000)/SUMIFS(pop_in_poverty!$D:$D,pop_in_poverty!$A:$A,'ODA per poor person'!$B227,pop_in_poverty!$B:$B,'ODA per poor person'!N$9)</f>
        <v>685.40555594148304</v>
      </c>
      <c r="O227" s="43">
        <f>('ODA total and ex non-transfer'!O227*1000000)/SUMIFS(pop_in_poverty!$D:$D,pop_in_poverty!$A:$A,'ODA per poor person'!$B227,pop_in_poverty!$B:$B,'ODA per poor person'!O$9)</f>
        <v>710.35956201898557</v>
      </c>
      <c r="P227" s="43">
        <f>('ODA total and ex non-transfer'!P227*1000000)/SUMIFS(pop_in_poverty!$D:$D,pop_in_poverty!$A:$A,'ODA per poor person'!$B227,pop_in_poverty!$B:$B,'ODA per poor person'!P$9)</f>
        <v>779.54615341222609</v>
      </c>
      <c r="Q227" s="43">
        <f>('ODA total and ex non-transfer'!Q227*1000000)/SUMIFS(pop_in_poverty!$D:$D,pop_in_poverty!$A:$A,'ODA per poor person'!$B227,pop_in_poverty!$B:$B,'ODA per poor person'!Q$9)</f>
        <v>561.78336269977478</v>
      </c>
      <c r="R227" s="43">
        <f>('ODA total and ex non-transfer'!R227*1000000)/SUMIFS(pop_in_poverty!$D:$D,pop_in_poverty!$A:$A,'ODA per poor person'!$B227,pop_in_poverty!$B:$B,'ODA per poor person'!R$9)</f>
        <v>471.59928892647872</v>
      </c>
      <c r="S227" s="43">
        <f>('ODA total and ex non-transfer'!S227*1000000)/SUMIFS(pop_in_poverty!$D:$D,pop_in_poverty!$A:$A,'ODA per poor person'!$B227,pop_in_poverty!$B:$B,'ODA per poor person'!S$9)</f>
        <v>293.51272668894649</v>
      </c>
      <c r="T227" s="43">
        <f>('ODA total and ex non-transfer'!T227*1000000)/SUMIFS(pop_in_poverty!$D:$D,pop_in_poverty!$A:$A,'ODA per poor person'!$B227,pop_in_poverty!$B:$B,'ODA per poor person'!T$9)</f>
        <v>446.13432084843299</v>
      </c>
      <c r="U227" s="43">
        <f>('ODA total and ex non-transfer'!U227*1000000)/SUMIFS(pop_in_poverty!$D:$D,pop_in_poverty!$A:$A,'ODA per poor person'!$B227,pop_in_poverty!$B:$B,'ODA per poor person'!U$9)</f>
        <v>641.40577982172272</v>
      </c>
    </row>
    <row r="228" spans="1:21" hidden="1" x14ac:dyDescent="0.2">
      <c r="A228" s="21" t="s">
        <v>139</v>
      </c>
      <c r="B228" s="9" t="s">
        <v>810</v>
      </c>
      <c r="C228" s="9" t="s">
        <v>981</v>
      </c>
      <c r="D228" s="9"/>
      <c r="E228" s="2"/>
      <c r="F228" s="2"/>
      <c r="G228" s="43" t="e">
        <f>('ODA total and ex non-transfer'!G228*1000000)/SUMIFS(pop_in_poverty!$D:$D,pop_in_poverty!$A:$A,'ODA per poor person'!$B228,pop_in_poverty!$B:$B,'ODA per poor person'!G$9)</f>
        <v>#DIV/0!</v>
      </c>
      <c r="H228" s="43" t="e">
        <f>('ODA total and ex non-transfer'!H228*1000000)/SUMIFS(pop_in_poverty!$D:$D,pop_in_poverty!$A:$A,'ODA per poor person'!$B228,pop_in_poverty!$B:$B,'ODA per poor person'!H$9)</f>
        <v>#DIV/0!</v>
      </c>
      <c r="I228" s="43" t="e">
        <f>('ODA total and ex non-transfer'!I228*1000000)/SUMIFS(pop_in_poverty!$D:$D,pop_in_poverty!$A:$A,'ODA per poor person'!$B228,pop_in_poverty!$B:$B,'ODA per poor person'!I$9)</f>
        <v>#DIV/0!</v>
      </c>
      <c r="J228" s="43" t="e">
        <f>('ODA total and ex non-transfer'!J228*1000000)/SUMIFS(pop_in_poverty!$D:$D,pop_in_poverty!$A:$A,'ODA per poor person'!$B228,pop_in_poverty!$B:$B,'ODA per poor person'!J$9)</f>
        <v>#DIV/0!</v>
      </c>
      <c r="K228" s="43" t="e">
        <f>('ODA total and ex non-transfer'!K228*1000000)/SUMIFS(pop_in_poverty!$D:$D,pop_in_poverty!$A:$A,'ODA per poor person'!$B228,pop_in_poverty!$B:$B,'ODA per poor person'!K$9)</f>
        <v>#DIV/0!</v>
      </c>
      <c r="L228" s="43" t="e">
        <f>('ODA total and ex non-transfer'!L228*1000000)/SUMIFS(pop_in_poverty!$D:$D,pop_in_poverty!$A:$A,'ODA per poor person'!$B228,pop_in_poverty!$B:$B,'ODA per poor person'!L$9)</f>
        <v>#DIV/0!</v>
      </c>
      <c r="M228" s="43" t="e">
        <f>('ODA total and ex non-transfer'!M228*1000000)/SUMIFS(pop_in_poverty!$D:$D,pop_in_poverty!$A:$A,'ODA per poor person'!$B228,pop_in_poverty!$B:$B,'ODA per poor person'!M$9)</f>
        <v>#DIV/0!</v>
      </c>
      <c r="N228" s="43" t="e">
        <f>('ODA total and ex non-transfer'!N228*1000000)/SUMIFS(pop_in_poverty!$D:$D,pop_in_poverty!$A:$A,'ODA per poor person'!$B228,pop_in_poverty!$B:$B,'ODA per poor person'!N$9)</f>
        <v>#DIV/0!</v>
      </c>
      <c r="O228" s="43" t="e">
        <f>('ODA total and ex non-transfer'!O228*1000000)/SUMIFS(pop_in_poverty!$D:$D,pop_in_poverty!$A:$A,'ODA per poor person'!$B228,pop_in_poverty!$B:$B,'ODA per poor person'!O$9)</f>
        <v>#DIV/0!</v>
      </c>
      <c r="P228" s="43" t="e">
        <f>('ODA total and ex non-transfer'!P228*1000000)/SUMIFS(pop_in_poverty!$D:$D,pop_in_poverty!$A:$A,'ODA per poor person'!$B228,pop_in_poverty!$B:$B,'ODA per poor person'!P$9)</f>
        <v>#DIV/0!</v>
      </c>
      <c r="Q228" s="43" t="e">
        <f>('ODA total and ex non-transfer'!Q228*1000000)/SUMIFS(pop_in_poverty!$D:$D,pop_in_poverty!$A:$A,'ODA per poor person'!$B228,pop_in_poverty!$B:$B,'ODA per poor person'!Q$9)</f>
        <v>#DIV/0!</v>
      </c>
      <c r="R228" s="43" t="e">
        <f>('ODA total and ex non-transfer'!R228*1000000)/SUMIFS(pop_in_poverty!$D:$D,pop_in_poverty!$A:$A,'ODA per poor person'!$B228,pop_in_poverty!$B:$B,'ODA per poor person'!R$9)</f>
        <v>#DIV/0!</v>
      </c>
      <c r="S228" s="43" t="e">
        <f>('ODA total and ex non-transfer'!S228*1000000)/SUMIFS(pop_in_poverty!$D:$D,pop_in_poverty!$A:$A,'ODA per poor person'!$B228,pop_in_poverty!$B:$B,'ODA per poor person'!S$9)</f>
        <v>#DIV/0!</v>
      </c>
      <c r="T228" s="43" t="e">
        <f>('ODA total and ex non-transfer'!T228*1000000)/SUMIFS(pop_in_poverty!$D:$D,pop_in_poverty!$A:$A,'ODA per poor person'!$B228,pop_in_poverty!$B:$B,'ODA per poor person'!T$9)</f>
        <v>#DIV/0!</v>
      </c>
      <c r="U228" s="43" t="e">
        <f>('ODA total and ex non-transfer'!U228*1000000)/SUMIFS(pop_in_poverty!$D:$D,pop_in_poverty!$A:$A,'ODA per poor person'!$B228,pop_in_poverty!$B:$B,'ODA per poor person'!U$9)</f>
        <v>#DIV/0!</v>
      </c>
    </row>
    <row r="229" spans="1:21" hidden="1" x14ac:dyDescent="0.2">
      <c r="A229" s="22" t="s">
        <v>139</v>
      </c>
      <c r="B229" s="9" t="s">
        <v>810</v>
      </c>
      <c r="C229" s="10" t="s">
        <v>982</v>
      </c>
      <c r="D229" s="10"/>
      <c r="E229" s="3"/>
      <c r="F229" s="3"/>
      <c r="G229" s="43" t="e">
        <f>('ODA total and ex non-transfer'!G229*1000000)/SUMIFS(pop_in_poverty!$D:$D,pop_in_poverty!$A:$A,'ODA per poor person'!$B229,pop_in_poverty!$B:$B,'ODA per poor person'!G$9)</f>
        <v>#DIV/0!</v>
      </c>
      <c r="H229" s="43" t="e">
        <f>('ODA total and ex non-transfer'!H229*1000000)/SUMIFS(pop_in_poverty!$D:$D,pop_in_poverty!$A:$A,'ODA per poor person'!$B229,pop_in_poverty!$B:$B,'ODA per poor person'!H$9)</f>
        <v>#DIV/0!</v>
      </c>
      <c r="I229" s="43" t="e">
        <f>('ODA total and ex non-transfer'!I229*1000000)/SUMIFS(pop_in_poverty!$D:$D,pop_in_poverty!$A:$A,'ODA per poor person'!$B229,pop_in_poverty!$B:$B,'ODA per poor person'!I$9)</f>
        <v>#DIV/0!</v>
      </c>
      <c r="J229" s="43" t="e">
        <f>('ODA total and ex non-transfer'!J229*1000000)/SUMIFS(pop_in_poverty!$D:$D,pop_in_poverty!$A:$A,'ODA per poor person'!$B229,pop_in_poverty!$B:$B,'ODA per poor person'!J$9)</f>
        <v>#DIV/0!</v>
      </c>
      <c r="K229" s="43" t="e">
        <f>('ODA total and ex non-transfer'!K229*1000000)/SUMIFS(pop_in_poverty!$D:$D,pop_in_poverty!$A:$A,'ODA per poor person'!$B229,pop_in_poverty!$B:$B,'ODA per poor person'!K$9)</f>
        <v>#DIV/0!</v>
      </c>
      <c r="L229" s="43" t="e">
        <f>('ODA total and ex non-transfer'!L229*1000000)/SUMIFS(pop_in_poverty!$D:$D,pop_in_poverty!$A:$A,'ODA per poor person'!$B229,pop_in_poverty!$B:$B,'ODA per poor person'!L$9)</f>
        <v>#DIV/0!</v>
      </c>
      <c r="M229" s="43" t="e">
        <f>('ODA total and ex non-transfer'!M229*1000000)/SUMIFS(pop_in_poverty!$D:$D,pop_in_poverty!$A:$A,'ODA per poor person'!$B229,pop_in_poverty!$B:$B,'ODA per poor person'!M$9)</f>
        <v>#DIV/0!</v>
      </c>
      <c r="N229" s="43" t="e">
        <f>('ODA total and ex non-transfer'!N229*1000000)/SUMIFS(pop_in_poverty!$D:$D,pop_in_poverty!$A:$A,'ODA per poor person'!$B229,pop_in_poverty!$B:$B,'ODA per poor person'!N$9)</f>
        <v>#DIV/0!</v>
      </c>
      <c r="O229" s="43" t="e">
        <f>('ODA total and ex non-transfer'!O229*1000000)/SUMIFS(pop_in_poverty!$D:$D,pop_in_poverty!$A:$A,'ODA per poor person'!$B229,pop_in_poverty!$B:$B,'ODA per poor person'!O$9)</f>
        <v>#DIV/0!</v>
      </c>
      <c r="P229" s="43" t="e">
        <f>('ODA total and ex non-transfer'!P229*1000000)/SUMIFS(pop_in_poverty!$D:$D,pop_in_poverty!$A:$A,'ODA per poor person'!$B229,pop_in_poverty!$B:$B,'ODA per poor person'!P$9)</f>
        <v>#DIV/0!</v>
      </c>
      <c r="Q229" s="43" t="e">
        <f>('ODA total and ex non-transfer'!Q229*1000000)/SUMIFS(pop_in_poverty!$D:$D,pop_in_poverty!$A:$A,'ODA per poor person'!$B229,pop_in_poverty!$B:$B,'ODA per poor person'!Q$9)</f>
        <v>#DIV/0!</v>
      </c>
      <c r="R229" s="43" t="e">
        <f>('ODA total and ex non-transfer'!R229*1000000)/SUMIFS(pop_in_poverty!$D:$D,pop_in_poverty!$A:$A,'ODA per poor person'!$B229,pop_in_poverty!$B:$B,'ODA per poor person'!R$9)</f>
        <v>#DIV/0!</v>
      </c>
      <c r="S229" s="43" t="e">
        <f>('ODA total and ex non-transfer'!S229*1000000)/SUMIFS(pop_in_poverty!$D:$D,pop_in_poverty!$A:$A,'ODA per poor person'!$B229,pop_in_poverty!$B:$B,'ODA per poor person'!S$9)</f>
        <v>#DIV/0!</v>
      </c>
      <c r="T229" s="43" t="e">
        <f>('ODA total and ex non-transfer'!T229*1000000)/SUMIFS(pop_in_poverty!$D:$D,pop_in_poverty!$A:$A,'ODA per poor person'!$B229,pop_in_poverty!$B:$B,'ODA per poor person'!T$9)</f>
        <v>#DIV/0!</v>
      </c>
      <c r="U229" s="43" t="e">
        <f>('ODA total and ex non-transfer'!U229*1000000)/SUMIFS(pop_in_poverty!$D:$D,pop_in_poverty!$A:$A,'ODA per poor person'!$B229,pop_in_poverty!$B:$B,'ODA per poor person'!U$9)</f>
        <v>#DIV/0!</v>
      </c>
    </row>
    <row r="230" spans="1:21" hidden="1" x14ac:dyDescent="0.2">
      <c r="A230" s="21" t="s">
        <v>140</v>
      </c>
      <c r="B230" s="9" t="s">
        <v>907</v>
      </c>
      <c r="C230" s="9" t="s">
        <v>981</v>
      </c>
      <c r="D230" s="9"/>
      <c r="E230" s="2"/>
      <c r="F230" s="2"/>
      <c r="G230" s="43">
        <f>('ODA total and ex non-transfer'!G230*1000000)/SUMIFS(pop_in_poverty!$D:$D,pop_in_poverty!$A:$A,'ODA per poor person'!$B230,pop_in_poverty!$B:$B,'ODA per poor person'!G$9)</f>
        <v>753.71880227418171</v>
      </c>
      <c r="H230" s="43">
        <f>('ODA total and ex non-transfer'!H230*1000000)/SUMIFS(pop_in_poverty!$D:$D,pop_in_poverty!$A:$A,'ODA per poor person'!$B230,pop_in_poverty!$B:$B,'ODA per poor person'!H$9)</f>
        <v>713.47863935328985</v>
      </c>
      <c r="I230" s="43">
        <f>('ODA total and ex non-transfer'!I230*1000000)/SUMIFS(pop_in_poverty!$D:$D,pop_in_poverty!$A:$A,'ODA per poor person'!$B230,pop_in_poverty!$B:$B,'ODA per poor person'!I$9)</f>
        <v>938.10106845815699</v>
      </c>
      <c r="J230" s="43">
        <f>('ODA total and ex non-transfer'!J230*1000000)/SUMIFS(pop_in_poverty!$D:$D,pop_in_poverty!$A:$A,'ODA per poor person'!$B230,pop_in_poverty!$B:$B,'ODA per poor person'!J$9)</f>
        <v>535.55880039853696</v>
      </c>
      <c r="K230" s="43">
        <f>('ODA total and ex non-transfer'!K230*1000000)/SUMIFS(pop_in_poverty!$D:$D,pop_in_poverty!$A:$A,'ODA per poor person'!$B230,pop_in_poverty!$B:$B,'ODA per poor person'!K$9)</f>
        <v>1932.9487725601753</v>
      </c>
      <c r="L230" s="43">
        <f>('ODA total and ex non-transfer'!L230*1000000)/SUMIFS(pop_in_poverty!$D:$D,pop_in_poverty!$A:$A,'ODA per poor person'!$B230,pop_in_poverty!$B:$B,'ODA per poor person'!L$9)</f>
        <v>1733.2065860881139</v>
      </c>
      <c r="M230" s="43">
        <f>('ODA total and ex non-transfer'!M230*1000000)/SUMIFS(pop_in_poverty!$D:$D,pop_in_poverty!$A:$A,'ODA per poor person'!$B230,pop_in_poverty!$B:$B,'ODA per poor person'!M$9)</f>
        <v>1048.3388831324776</v>
      </c>
      <c r="N230" s="43">
        <f>('ODA total and ex non-transfer'!N230*1000000)/SUMIFS(pop_in_poverty!$D:$D,pop_in_poverty!$A:$A,'ODA per poor person'!$B230,pop_in_poverty!$B:$B,'ODA per poor person'!N$9)</f>
        <v>889.98513622780354</v>
      </c>
      <c r="O230" s="43">
        <f>('ODA total and ex non-transfer'!O230*1000000)/SUMIFS(pop_in_poverty!$D:$D,pop_in_poverty!$A:$A,'ODA per poor person'!$B230,pop_in_poverty!$B:$B,'ODA per poor person'!O$9)</f>
        <v>589.23199218466118</v>
      </c>
      <c r="P230" s="43">
        <f>('ODA total and ex non-transfer'!P230*1000000)/SUMIFS(pop_in_poverty!$D:$D,pop_in_poverty!$A:$A,'ODA per poor person'!$B230,pop_in_poverty!$B:$B,'ODA per poor person'!P$9)</f>
        <v>0</v>
      </c>
      <c r="Q230" s="43">
        <f>('ODA total and ex non-transfer'!Q230*1000000)/SUMIFS(pop_in_poverty!$D:$D,pop_in_poverty!$A:$A,'ODA per poor person'!$B230,pop_in_poverty!$B:$B,'ODA per poor person'!Q$9)</f>
        <v>0</v>
      </c>
      <c r="R230" s="43">
        <f>('ODA total and ex non-transfer'!R230*1000000)/SUMIFS(pop_in_poverty!$D:$D,pop_in_poverty!$A:$A,'ODA per poor person'!$B230,pop_in_poverty!$B:$B,'ODA per poor person'!R$9)</f>
        <v>0</v>
      </c>
      <c r="S230" s="43">
        <f>('ODA total and ex non-transfer'!S230*1000000)/SUMIFS(pop_in_poverty!$D:$D,pop_in_poverty!$A:$A,'ODA per poor person'!$B230,pop_in_poverty!$B:$B,'ODA per poor person'!S$9)</f>
        <v>0</v>
      </c>
      <c r="T230" s="43">
        <f>('ODA total and ex non-transfer'!T230*1000000)/SUMIFS(pop_in_poverty!$D:$D,pop_in_poverty!$A:$A,'ODA per poor person'!$B230,pop_in_poverty!$B:$B,'ODA per poor person'!T$9)</f>
        <v>0</v>
      </c>
      <c r="U230" s="43">
        <f>('ODA total and ex non-transfer'!U230*1000000)/SUMIFS(pop_in_poverty!$D:$D,pop_in_poverty!$A:$A,'ODA per poor person'!$B230,pop_in_poverty!$B:$B,'ODA per poor person'!U$9)</f>
        <v>0</v>
      </c>
    </row>
    <row r="231" spans="1:21" hidden="1" x14ac:dyDescent="0.2">
      <c r="A231" s="22" t="s">
        <v>140</v>
      </c>
      <c r="B231" s="9" t="s">
        <v>907</v>
      </c>
      <c r="C231" s="10" t="s">
        <v>982</v>
      </c>
      <c r="D231" s="10"/>
      <c r="E231" s="3"/>
      <c r="F231" s="3"/>
      <c r="G231" s="43">
        <f>('ODA total and ex non-transfer'!G231*1000000)/SUMIFS(pop_in_poverty!$D:$D,pop_in_poverty!$A:$A,'ODA per poor person'!$B231,pop_in_poverty!$B:$B,'ODA per poor person'!G$9)</f>
        <v>753.71880227418171</v>
      </c>
      <c r="H231" s="43">
        <f>('ODA total and ex non-transfer'!H231*1000000)/SUMIFS(pop_in_poverty!$D:$D,pop_in_poverty!$A:$A,'ODA per poor person'!$B231,pop_in_poverty!$B:$B,'ODA per poor person'!H$9)</f>
        <v>713.47863935328985</v>
      </c>
      <c r="I231" s="43">
        <f>('ODA total and ex non-transfer'!I231*1000000)/SUMIFS(pop_in_poverty!$D:$D,pop_in_poverty!$A:$A,'ODA per poor person'!$B231,pop_in_poverty!$B:$B,'ODA per poor person'!I$9)</f>
        <v>938.10106845815699</v>
      </c>
      <c r="J231" s="43">
        <f>('ODA total and ex non-transfer'!J231*1000000)/SUMIFS(pop_in_poverty!$D:$D,pop_in_poverty!$A:$A,'ODA per poor person'!$B231,pop_in_poverty!$B:$B,'ODA per poor person'!J$9)</f>
        <v>535.55880039853696</v>
      </c>
      <c r="K231" s="43">
        <f>('ODA total and ex non-transfer'!K231*1000000)/SUMIFS(pop_in_poverty!$D:$D,pop_in_poverty!$A:$A,'ODA per poor person'!$B231,pop_in_poverty!$B:$B,'ODA per poor person'!K$9)</f>
        <v>1881.5224847743407</v>
      </c>
      <c r="L231" s="43">
        <f>('ODA total and ex non-transfer'!L231*1000000)/SUMIFS(pop_in_poverty!$D:$D,pop_in_poverty!$A:$A,'ODA per poor person'!$B231,pop_in_poverty!$B:$B,'ODA per poor person'!L$9)</f>
        <v>1650.1458360535728</v>
      </c>
      <c r="M231" s="43">
        <f>('ODA total and ex non-transfer'!M231*1000000)/SUMIFS(pop_in_poverty!$D:$D,pop_in_poverty!$A:$A,'ODA per poor person'!$B231,pop_in_poverty!$B:$B,'ODA per poor person'!M$9)</f>
        <v>943.21131840820749</v>
      </c>
      <c r="N231" s="43">
        <f>('ODA total and ex non-transfer'!N231*1000000)/SUMIFS(pop_in_poverty!$D:$D,pop_in_poverty!$A:$A,'ODA per poor person'!$B231,pop_in_poverty!$B:$B,'ODA per poor person'!N$9)</f>
        <v>806.50163341518567</v>
      </c>
      <c r="O231" s="43">
        <f>('ODA total and ex non-transfer'!O231*1000000)/SUMIFS(pop_in_poverty!$D:$D,pop_in_poverty!$A:$A,'ODA per poor person'!$B231,pop_in_poverty!$B:$B,'ODA per poor person'!O$9)</f>
        <v>543.04325417476593</v>
      </c>
      <c r="P231" s="43">
        <f>('ODA total and ex non-transfer'!P231*1000000)/SUMIFS(pop_in_poverty!$D:$D,pop_in_poverty!$A:$A,'ODA per poor person'!$B231,pop_in_poverty!$B:$B,'ODA per poor person'!P$9)</f>
        <v>0</v>
      </c>
      <c r="Q231" s="43">
        <f>('ODA total and ex non-transfer'!Q231*1000000)/SUMIFS(pop_in_poverty!$D:$D,pop_in_poverty!$A:$A,'ODA per poor person'!$B231,pop_in_poverty!$B:$B,'ODA per poor person'!Q$9)</f>
        <v>0</v>
      </c>
      <c r="R231" s="43">
        <f>('ODA total and ex non-transfer'!R231*1000000)/SUMIFS(pop_in_poverty!$D:$D,pop_in_poverty!$A:$A,'ODA per poor person'!$B231,pop_in_poverty!$B:$B,'ODA per poor person'!R$9)</f>
        <v>0</v>
      </c>
      <c r="S231" s="43">
        <f>('ODA total and ex non-transfer'!S231*1000000)/SUMIFS(pop_in_poverty!$D:$D,pop_in_poverty!$A:$A,'ODA per poor person'!$B231,pop_in_poverty!$B:$B,'ODA per poor person'!S$9)</f>
        <v>0</v>
      </c>
      <c r="T231" s="43">
        <f>('ODA total and ex non-transfer'!T231*1000000)/SUMIFS(pop_in_poverty!$D:$D,pop_in_poverty!$A:$A,'ODA per poor person'!$B231,pop_in_poverty!$B:$B,'ODA per poor person'!T$9)</f>
        <v>0</v>
      </c>
      <c r="U231" s="43">
        <f>('ODA total and ex non-transfer'!U231*1000000)/SUMIFS(pop_in_poverty!$D:$D,pop_in_poverty!$A:$A,'ODA per poor person'!$B231,pop_in_poverty!$B:$B,'ODA per poor person'!U$9)</f>
        <v>0</v>
      </c>
    </row>
    <row r="232" spans="1:21" hidden="1" x14ac:dyDescent="0.2">
      <c r="A232" s="21" t="s">
        <v>141</v>
      </c>
      <c r="B232" s="9" t="s">
        <v>916</v>
      </c>
      <c r="C232" s="9" t="s">
        <v>981</v>
      </c>
      <c r="D232" s="9"/>
      <c r="E232" s="2"/>
      <c r="F232" s="2"/>
      <c r="G232" s="43" t="e">
        <f>('ODA total and ex non-transfer'!G232*1000000)/SUMIFS(pop_in_poverty!$D:$D,pop_in_poverty!$A:$A,'ODA per poor person'!$B232,pop_in_poverty!$B:$B,'ODA per poor person'!G$9)</f>
        <v>#DIV/0!</v>
      </c>
      <c r="H232" s="43" t="e">
        <f>('ODA total and ex non-transfer'!H232*1000000)/SUMIFS(pop_in_poverty!$D:$D,pop_in_poverty!$A:$A,'ODA per poor person'!$B232,pop_in_poverty!$B:$B,'ODA per poor person'!H$9)</f>
        <v>#DIV/0!</v>
      </c>
      <c r="I232" s="43" t="e">
        <f>('ODA total and ex non-transfer'!I232*1000000)/SUMIFS(pop_in_poverty!$D:$D,pop_in_poverty!$A:$A,'ODA per poor person'!$B232,pop_in_poverty!$B:$B,'ODA per poor person'!I$9)</f>
        <v>#DIV/0!</v>
      </c>
      <c r="J232" s="43" t="e">
        <f>('ODA total and ex non-transfer'!J232*1000000)/SUMIFS(pop_in_poverty!$D:$D,pop_in_poverty!$A:$A,'ODA per poor person'!$B232,pop_in_poverty!$B:$B,'ODA per poor person'!J$9)</f>
        <v>#DIV/0!</v>
      </c>
      <c r="K232" s="43" t="e">
        <f>('ODA total and ex non-transfer'!K232*1000000)/SUMIFS(pop_in_poverty!$D:$D,pop_in_poverty!$A:$A,'ODA per poor person'!$B232,pop_in_poverty!$B:$B,'ODA per poor person'!K$9)</f>
        <v>#DIV/0!</v>
      </c>
      <c r="L232" s="43" t="e">
        <f>('ODA total and ex non-transfer'!L232*1000000)/SUMIFS(pop_in_poverty!$D:$D,pop_in_poverty!$A:$A,'ODA per poor person'!$B232,pop_in_poverty!$B:$B,'ODA per poor person'!L$9)</f>
        <v>#DIV/0!</v>
      </c>
      <c r="M232" s="43" t="e">
        <f>('ODA total and ex non-transfer'!M232*1000000)/SUMIFS(pop_in_poverty!$D:$D,pop_in_poverty!$A:$A,'ODA per poor person'!$B232,pop_in_poverty!$B:$B,'ODA per poor person'!M$9)</f>
        <v>#DIV/0!</v>
      </c>
      <c r="N232" s="43" t="e">
        <f>('ODA total and ex non-transfer'!N232*1000000)/SUMIFS(pop_in_poverty!$D:$D,pop_in_poverty!$A:$A,'ODA per poor person'!$B232,pop_in_poverty!$B:$B,'ODA per poor person'!N$9)</f>
        <v>#DIV/0!</v>
      </c>
      <c r="O232" s="43" t="e">
        <f>('ODA total and ex non-transfer'!O232*1000000)/SUMIFS(pop_in_poverty!$D:$D,pop_in_poverty!$A:$A,'ODA per poor person'!$B232,pop_in_poverty!$B:$B,'ODA per poor person'!O$9)</f>
        <v>#DIV/0!</v>
      </c>
      <c r="P232" s="43" t="e">
        <f>('ODA total and ex non-transfer'!P232*1000000)/SUMIFS(pop_in_poverty!$D:$D,pop_in_poverty!$A:$A,'ODA per poor person'!$B232,pop_in_poverty!$B:$B,'ODA per poor person'!P$9)</f>
        <v>#DIV/0!</v>
      </c>
      <c r="Q232" s="43" t="e">
        <f>('ODA total and ex non-transfer'!Q232*1000000)/SUMIFS(pop_in_poverty!$D:$D,pop_in_poverty!$A:$A,'ODA per poor person'!$B232,pop_in_poverty!$B:$B,'ODA per poor person'!Q$9)</f>
        <v>#DIV/0!</v>
      </c>
      <c r="R232" s="43" t="e">
        <f>('ODA total and ex non-transfer'!R232*1000000)/SUMIFS(pop_in_poverty!$D:$D,pop_in_poverty!$A:$A,'ODA per poor person'!$B232,pop_in_poverty!$B:$B,'ODA per poor person'!R$9)</f>
        <v>#DIV/0!</v>
      </c>
      <c r="S232" s="43" t="e">
        <f>('ODA total and ex non-transfer'!S232*1000000)/SUMIFS(pop_in_poverty!$D:$D,pop_in_poverty!$A:$A,'ODA per poor person'!$B232,pop_in_poverty!$B:$B,'ODA per poor person'!S$9)</f>
        <v>#DIV/0!</v>
      </c>
      <c r="T232" s="43" t="e">
        <f>('ODA total and ex non-transfer'!T232*1000000)/SUMIFS(pop_in_poverty!$D:$D,pop_in_poverty!$A:$A,'ODA per poor person'!$B232,pop_in_poverty!$B:$B,'ODA per poor person'!T$9)</f>
        <v>#DIV/0!</v>
      </c>
      <c r="U232" s="43" t="e">
        <f>('ODA total and ex non-transfer'!U232*1000000)/SUMIFS(pop_in_poverty!$D:$D,pop_in_poverty!$A:$A,'ODA per poor person'!$B232,pop_in_poverty!$B:$B,'ODA per poor person'!U$9)</f>
        <v>#DIV/0!</v>
      </c>
    </row>
    <row r="233" spans="1:21" hidden="1" x14ac:dyDescent="0.2">
      <c r="A233" s="22" t="s">
        <v>141</v>
      </c>
      <c r="B233" s="9" t="s">
        <v>916</v>
      </c>
      <c r="C233" s="10" t="s">
        <v>982</v>
      </c>
      <c r="D233" s="10"/>
      <c r="E233" s="3"/>
      <c r="F233" s="3"/>
      <c r="G233" s="43" t="e">
        <f>('ODA total and ex non-transfer'!G233*1000000)/SUMIFS(pop_in_poverty!$D:$D,pop_in_poverty!$A:$A,'ODA per poor person'!$B233,pop_in_poverty!$B:$B,'ODA per poor person'!G$9)</f>
        <v>#DIV/0!</v>
      </c>
      <c r="H233" s="43" t="e">
        <f>('ODA total and ex non-transfer'!H233*1000000)/SUMIFS(pop_in_poverty!$D:$D,pop_in_poverty!$A:$A,'ODA per poor person'!$B233,pop_in_poverty!$B:$B,'ODA per poor person'!H$9)</f>
        <v>#DIV/0!</v>
      </c>
      <c r="I233" s="43" t="e">
        <f>('ODA total and ex non-transfer'!I233*1000000)/SUMIFS(pop_in_poverty!$D:$D,pop_in_poverty!$A:$A,'ODA per poor person'!$B233,pop_in_poverty!$B:$B,'ODA per poor person'!I$9)</f>
        <v>#DIV/0!</v>
      </c>
      <c r="J233" s="43" t="e">
        <f>('ODA total and ex non-transfer'!J233*1000000)/SUMIFS(pop_in_poverty!$D:$D,pop_in_poverty!$A:$A,'ODA per poor person'!$B233,pop_in_poverty!$B:$B,'ODA per poor person'!J$9)</f>
        <v>#DIV/0!</v>
      </c>
      <c r="K233" s="43" t="e">
        <f>('ODA total and ex non-transfer'!K233*1000000)/SUMIFS(pop_in_poverty!$D:$D,pop_in_poverty!$A:$A,'ODA per poor person'!$B233,pop_in_poverty!$B:$B,'ODA per poor person'!K$9)</f>
        <v>#DIV/0!</v>
      </c>
      <c r="L233" s="43" t="e">
        <f>('ODA total and ex non-transfer'!L233*1000000)/SUMIFS(pop_in_poverty!$D:$D,pop_in_poverty!$A:$A,'ODA per poor person'!$B233,pop_in_poverty!$B:$B,'ODA per poor person'!L$9)</f>
        <v>#DIV/0!</v>
      </c>
      <c r="M233" s="43" t="e">
        <f>('ODA total and ex non-transfer'!M233*1000000)/SUMIFS(pop_in_poverty!$D:$D,pop_in_poverty!$A:$A,'ODA per poor person'!$B233,pop_in_poverty!$B:$B,'ODA per poor person'!M$9)</f>
        <v>#DIV/0!</v>
      </c>
      <c r="N233" s="43" t="e">
        <f>('ODA total and ex non-transfer'!N233*1000000)/SUMIFS(pop_in_poverty!$D:$D,pop_in_poverty!$A:$A,'ODA per poor person'!$B233,pop_in_poverty!$B:$B,'ODA per poor person'!N$9)</f>
        <v>#DIV/0!</v>
      </c>
      <c r="O233" s="43" t="e">
        <f>('ODA total and ex non-transfer'!O233*1000000)/SUMIFS(pop_in_poverty!$D:$D,pop_in_poverty!$A:$A,'ODA per poor person'!$B233,pop_in_poverty!$B:$B,'ODA per poor person'!O$9)</f>
        <v>#DIV/0!</v>
      </c>
      <c r="P233" s="43" t="e">
        <f>('ODA total and ex non-transfer'!P233*1000000)/SUMIFS(pop_in_poverty!$D:$D,pop_in_poverty!$A:$A,'ODA per poor person'!$B233,pop_in_poverty!$B:$B,'ODA per poor person'!P$9)</f>
        <v>#DIV/0!</v>
      </c>
      <c r="Q233" s="43" t="e">
        <f>('ODA total and ex non-transfer'!Q233*1000000)/SUMIFS(pop_in_poverty!$D:$D,pop_in_poverty!$A:$A,'ODA per poor person'!$B233,pop_in_poverty!$B:$B,'ODA per poor person'!Q$9)</f>
        <v>#DIV/0!</v>
      </c>
      <c r="R233" s="43" t="e">
        <f>('ODA total and ex non-transfer'!R233*1000000)/SUMIFS(pop_in_poverty!$D:$D,pop_in_poverty!$A:$A,'ODA per poor person'!$B233,pop_in_poverty!$B:$B,'ODA per poor person'!R$9)</f>
        <v>#DIV/0!</v>
      </c>
      <c r="S233" s="43" t="e">
        <f>('ODA total and ex non-transfer'!S233*1000000)/SUMIFS(pop_in_poverty!$D:$D,pop_in_poverty!$A:$A,'ODA per poor person'!$B233,pop_in_poverty!$B:$B,'ODA per poor person'!S$9)</f>
        <v>#DIV/0!</v>
      </c>
      <c r="T233" s="43" t="e">
        <f>('ODA total and ex non-transfer'!T233*1000000)/SUMIFS(pop_in_poverty!$D:$D,pop_in_poverty!$A:$A,'ODA per poor person'!$B233,pop_in_poverty!$B:$B,'ODA per poor person'!T$9)</f>
        <v>#DIV/0!</v>
      </c>
      <c r="U233" s="43" t="e">
        <f>('ODA total and ex non-transfer'!U233*1000000)/SUMIFS(pop_in_poverty!$D:$D,pop_in_poverty!$A:$A,'ODA per poor person'!$B233,pop_in_poverty!$B:$B,'ODA per poor person'!U$9)</f>
        <v>#DIV/0!</v>
      </c>
    </row>
    <row r="234" spans="1:21" hidden="1" x14ac:dyDescent="0.2">
      <c r="A234" s="21" t="s">
        <v>142</v>
      </c>
      <c r="B234" s="9" t="e">
        <v>#N/A</v>
      </c>
      <c r="C234" s="9" t="s">
        <v>981</v>
      </c>
      <c r="D234" s="9"/>
      <c r="E234" s="2"/>
      <c r="F234" s="2"/>
      <c r="G234" s="43" t="e">
        <f>('ODA total and ex non-transfer'!G234*1000000)/SUMIFS(pop_in_poverty!$D:$D,pop_in_poverty!$A:$A,'ODA per poor person'!$B234,pop_in_poverty!$B:$B,'ODA per poor person'!G$9)</f>
        <v>#DIV/0!</v>
      </c>
      <c r="H234" s="43" t="e">
        <f>('ODA total and ex non-transfer'!H234*1000000)/SUMIFS(pop_in_poverty!$D:$D,pop_in_poverty!$A:$A,'ODA per poor person'!$B234,pop_in_poverty!$B:$B,'ODA per poor person'!H$9)</f>
        <v>#DIV/0!</v>
      </c>
      <c r="I234" s="43" t="e">
        <f>('ODA total and ex non-transfer'!I234*1000000)/SUMIFS(pop_in_poverty!$D:$D,pop_in_poverty!$A:$A,'ODA per poor person'!$B234,pop_in_poverty!$B:$B,'ODA per poor person'!I$9)</f>
        <v>#DIV/0!</v>
      </c>
      <c r="J234" s="43" t="e">
        <f>('ODA total and ex non-transfer'!J234*1000000)/SUMIFS(pop_in_poverty!$D:$D,pop_in_poverty!$A:$A,'ODA per poor person'!$B234,pop_in_poverty!$B:$B,'ODA per poor person'!J$9)</f>
        <v>#DIV/0!</v>
      </c>
      <c r="K234" s="43" t="e">
        <f>('ODA total and ex non-transfer'!K234*1000000)/SUMIFS(pop_in_poverty!$D:$D,pop_in_poverty!$A:$A,'ODA per poor person'!$B234,pop_in_poverty!$B:$B,'ODA per poor person'!K$9)</f>
        <v>#DIV/0!</v>
      </c>
      <c r="L234" s="43" t="e">
        <f>('ODA total and ex non-transfer'!L234*1000000)/SUMIFS(pop_in_poverty!$D:$D,pop_in_poverty!$A:$A,'ODA per poor person'!$B234,pop_in_poverty!$B:$B,'ODA per poor person'!L$9)</f>
        <v>#DIV/0!</v>
      </c>
      <c r="M234" s="43" t="e">
        <f>('ODA total and ex non-transfer'!M234*1000000)/SUMIFS(pop_in_poverty!$D:$D,pop_in_poverty!$A:$A,'ODA per poor person'!$B234,pop_in_poverty!$B:$B,'ODA per poor person'!M$9)</f>
        <v>#DIV/0!</v>
      </c>
      <c r="N234" s="43" t="e">
        <f>('ODA total and ex non-transfer'!N234*1000000)/SUMIFS(pop_in_poverty!$D:$D,pop_in_poverty!$A:$A,'ODA per poor person'!$B234,pop_in_poverty!$B:$B,'ODA per poor person'!N$9)</f>
        <v>#DIV/0!</v>
      </c>
      <c r="O234" s="43" t="e">
        <f>('ODA total and ex non-transfer'!O234*1000000)/SUMIFS(pop_in_poverty!$D:$D,pop_in_poverty!$A:$A,'ODA per poor person'!$B234,pop_in_poverty!$B:$B,'ODA per poor person'!O$9)</f>
        <v>#DIV/0!</v>
      </c>
      <c r="P234" s="43" t="e">
        <f>('ODA total and ex non-transfer'!P234*1000000)/SUMIFS(pop_in_poverty!$D:$D,pop_in_poverty!$A:$A,'ODA per poor person'!$B234,pop_in_poverty!$B:$B,'ODA per poor person'!P$9)</f>
        <v>#DIV/0!</v>
      </c>
      <c r="Q234" s="43" t="e">
        <f>('ODA total and ex non-transfer'!Q234*1000000)/SUMIFS(pop_in_poverty!$D:$D,pop_in_poverty!$A:$A,'ODA per poor person'!$B234,pop_in_poverty!$B:$B,'ODA per poor person'!Q$9)</f>
        <v>#DIV/0!</v>
      </c>
      <c r="R234" s="43" t="e">
        <f>('ODA total and ex non-transfer'!R234*1000000)/SUMIFS(pop_in_poverty!$D:$D,pop_in_poverty!$A:$A,'ODA per poor person'!$B234,pop_in_poverty!$B:$B,'ODA per poor person'!R$9)</f>
        <v>#DIV/0!</v>
      </c>
      <c r="S234" s="43" t="e">
        <f>('ODA total and ex non-transfer'!S234*1000000)/SUMIFS(pop_in_poverty!$D:$D,pop_in_poverty!$A:$A,'ODA per poor person'!$B234,pop_in_poverty!$B:$B,'ODA per poor person'!S$9)</f>
        <v>#DIV/0!</v>
      </c>
      <c r="T234" s="43" t="e">
        <f>('ODA total and ex non-transfer'!T234*1000000)/SUMIFS(pop_in_poverty!$D:$D,pop_in_poverty!$A:$A,'ODA per poor person'!$B234,pop_in_poverty!$B:$B,'ODA per poor person'!T$9)</f>
        <v>#DIV/0!</v>
      </c>
      <c r="U234" s="43" t="e">
        <f>('ODA total and ex non-transfer'!U234*1000000)/SUMIFS(pop_in_poverty!$D:$D,pop_in_poverty!$A:$A,'ODA per poor person'!$B234,pop_in_poverty!$B:$B,'ODA per poor person'!U$9)</f>
        <v>#DIV/0!</v>
      </c>
    </row>
    <row r="235" spans="1:21" hidden="1" x14ac:dyDescent="0.2">
      <c r="A235" s="22" t="s">
        <v>142</v>
      </c>
      <c r="B235" s="9" t="e">
        <v>#N/A</v>
      </c>
      <c r="C235" s="10" t="s">
        <v>982</v>
      </c>
      <c r="D235" s="10"/>
      <c r="E235" s="3"/>
      <c r="F235" s="3"/>
      <c r="G235" s="43" t="e">
        <f>('ODA total and ex non-transfer'!G235*1000000)/SUMIFS(pop_in_poverty!$D:$D,pop_in_poverty!$A:$A,'ODA per poor person'!$B235,pop_in_poverty!$B:$B,'ODA per poor person'!G$9)</f>
        <v>#DIV/0!</v>
      </c>
      <c r="H235" s="43" t="e">
        <f>('ODA total and ex non-transfer'!H235*1000000)/SUMIFS(pop_in_poverty!$D:$D,pop_in_poverty!$A:$A,'ODA per poor person'!$B235,pop_in_poverty!$B:$B,'ODA per poor person'!H$9)</f>
        <v>#DIV/0!</v>
      </c>
      <c r="I235" s="43" t="e">
        <f>('ODA total and ex non-transfer'!I235*1000000)/SUMIFS(pop_in_poverty!$D:$D,pop_in_poverty!$A:$A,'ODA per poor person'!$B235,pop_in_poverty!$B:$B,'ODA per poor person'!I$9)</f>
        <v>#DIV/0!</v>
      </c>
      <c r="J235" s="43" t="e">
        <f>('ODA total and ex non-transfer'!J235*1000000)/SUMIFS(pop_in_poverty!$D:$D,pop_in_poverty!$A:$A,'ODA per poor person'!$B235,pop_in_poverty!$B:$B,'ODA per poor person'!J$9)</f>
        <v>#DIV/0!</v>
      </c>
      <c r="K235" s="43" t="e">
        <f>('ODA total and ex non-transfer'!K235*1000000)/SUMIFS(pop_in_poverty!$D:$D,pop_in_poverty!$A:$A,'ODA per poor person'!$B235,pop_in_poverty!$B:$B,'ODA per poor person'!K$9)</f>
        <v>#DIV/0!</v>
      </c>
      <c r="L235" s="43" t="e">
        <f>('ODA total and ex non-transfer'!L235*1000000)/SUMIFS(pop_in_poverty!$D:$D,pop_in_poverty!$A:$A,'ODA per poor person'!$B235,pop_in_poverty!$B:$B,'ODA per poor person'!L$9)</f>
        <v>#DIV/0!</v>
      </c>
      <c r="M235" s="43" t="e">
        <f>('ODA total and ex non-transfer'!M235*1000000)/SUMIFS(pop_in_poverty!$D:$D,pop_in_poverty!$A:$A,'ODA per poor person'!$B235,pop_in_poverty!$B:$B,'ODA per poor person'!M$9)</f>
        <v>#DIV/0!</v>
      </c>
      <c r="N235" s="43" t="e">
        <f>('ODA total and ex non-transfer'!N235*1000000)/SUMIFS(pop_in_poverty!$D:$D,pop_in_poverty!$A:$A,'ODA per poor person'!$B235,pop_in_poverty!$B:$B,'ODA per poor person'!N$9)</f>
        <v>#DIV/0!</v>
      </c>
      <c r="O235" s="43" t="e">
        <f>('ODA total and ex non-transfer'!O235*1000000)/SUMIFS(pop_in_poverty!$D:$D,pop_in_poverty!$A:$A,'ODA per poor person'!$B235,pop_in_poverty!$B:$B,'ODA per poor person'!O$9)</f>
        <v>#DIV/0!</v>
      </c>
      <c r="P235" s="43" t="e">
        <f>('ODA total and ex non-transfer'!P235*1000000)/SUMIFS(pop_in_poverty!$D:$D,pop_in_poverty!$A:$A,'ODA per poor person'!$B235,pop_in_poverty!$B:$B,'ODA per poor person'!P$9)</f>
        <v>#DIV/0!</v>
      </c>
      <c r="Q235" s="43" t="e">
        <f>('ODA total and ex non-transfer'!Q235*1000000)/SUMIFS(pop_in_poverty!$D:$D,pop_in_poverty!$A:$A,'ODA per poor person'!$B235,pop_in_poverty!$B:$B,'ODA per poor person'!Q$9)</f>
        <v>#DIV/0!</v>
      </c>
      <c r="R235" s="43" t="e">
        <f>('ODA total and ex non-transfer'!R235*1000000)/SUMIFS(pop_in_poverty!$D:$D,pop_in_poverty!$A:$A,'ODA per poor person'!$B235,pop_in_poverty!$B:$B,'ODA per poor person'!R$9)</f>
        <v>#DIV/0!</v>
      </c>
      <c r="S235" s="43" t="e">
        <f>('ODA total and ex non-transfer'!S235*1000000)/SUMIFS(pop_in_poverty!$D:$D,pop_in_poverty!$A:$A,'ODA per poor person'!$B235,pop_in_poverty!$B:$B,'ODA per poor person'!S$9)</f>
        <v>#DIV/0!</v>
      </c>
      <c r="T235" s="43" t="e">
        <f>('ODA total and ex non-transfer'!T235*1000000)/SUMIFS(pop_in_poverty!$D:$D,pop_in_poverty!$A:$A,'ODA per poor person'!$B235,pop_in_poverty!$B:$B,'ODA per poor person'!T$9)</f>
        <v>#DIV/0!</v>
      </c>
      <c r="U235" s="43" t="e">
        <f>('ODA total and ex non-transfer'!U235*1000000)/SUMIFS(pop_in_poverty!$D:$D,pop_in_poverty!$A:$A,'ODA per poor person'!$B235,pop_in_poverty!$B:$B,'ODA per poor person'!U$9)</f>
        <v>#DIV/0!</v>
      </c>
    </row>
    <row r="236" spans="1:21" hidden="1" x14ac:dyDescent="0.2">
      <c r="A236" s="21" t="s">
        <v>143</v>
      </c>
      <c r="B236" s="9" t="e">
        <v>#N/A</v>
      </c>
      <c r="C236" s="9" t="s">
        <v>981</v>
      </c>
      <c r="D236" s="9"/>
      <c r="E236" s="2"/>
      <c r="F236" s="2"/>
      <c r="G236" s="43" t="e">
        <f>('ODA total and ex non-transfer'!G236*1000000)/SUMIFS(pop_in_poverty!$D:$D,pop_in_poverty!$A:$A,'ODA per poor person'!$B236,pop_in_poverty!$B:$B,'ODA per poor person'!G$9)</f>
        <v>#DIV/0!</v>
      </c>
      <c r="H236" s="43" t="e">
        <f>('ODA total and ex non-transfer'!H236*1000000)/SUMIFS(pop_in_poverty!$D:$D,pop_in_poverty!$A:$A,'ODA per poor person'!$B236,pop_in_poverty!$B:$B,'ODA per poor person'!H$9)</f>
        <v>#DIV/0!</v>
      </c>
      <c r="I236" s="43" t="e">
        <f>('ODA total and ex non-transfer'!I236*1000000)/SUMIFS(pop_in_poverty!$D:$D,pop_in_poverty!$A:$A,'ODA per poor person'!$B236,pop_in_poverty!$B:$B,'ODA per poor person'!I$9)</f>
        <v>#DIV/0!</v>
      </c>
      <c r="J236" s="43" t="e">
        <f>('ODA total and ex non-transfer'!J236*1000000)/SUMIFS(pop_in_poverty!$D:$D,pop_in_poverty!$A:$A,'ODA per poor person'!$B236,pop_in_poverty!$B:$B,'ODA per poor person'!J$9)</f>
        <v>#DIV/0!</v>
      </c>
      <c r="K236" s="43" t="e">
        <f>('ODA total and ex non-transfer'!K236*1000000)/SUMIFS(pop_in_poverty!$D:$D,pop_in_poverty!$A:$A,'ODA per poor person'!$B236,pop_in_poverty!$B:$B,'ODA per poor person'!K$9)</f>
        <v>#DIV/0!</v>
      </c>
      <c r="L236" s="43" t="e">
        <f>('ODA total and ex non-transfer'!L236*1000000)/SUMIFS(pop_in_poverty!$D:$D,pop_in_poverty!$A:$A,'ODA per poor person'!$B236,pop_in_poverty!$B:$B,'ODA per poor person'!L$9)</f>
        <v>#DIV/0!</v>
      </c>
      <c r="M236" s="43" t="e">
        <f>('ODA total and ex non-transfer'!M236*1000000)/SUMIFS(pop_in_poverty!$D:$D,pop_in_poverty!$A:$A,'ODA per poor person'!$B236,pop_in_poverty!$B:$B,'ODA per poor person'!M$9)</f>
        <v>#DIV/0!</v>
      </c>
      <c r="N236" s="43" t="e">
        <f>('ODA total and ex non-transfer'!N236*1000000)/SUMIFS(pop_in_poverty!$D:$D,pop_in_poverty!$A:$A,'ODA per poor person'!$B236,pop_in_poverty!$B:$B,'ODA per poor person'!N$9)</f>
        <v>#DIV/0!</v>
      </c>
      <c r="O236" s="43" t="e">
        <f>('ODA total and ex non-transfer'!O236*1000000)/SUMIFS(pop_in_poverty!$D:$D,pop_in_poverty!$A:$A,'ODA per poor person'!$B236,pop_in_poverty!$B:$B,'ODA per poor person'!O$9)</f>
        <v>#DIV/0!</v>
      </c>
      <c r="P236" s="43" t="e">
        <f>('ODA total and ex non-transfer'!P236*1000000)/SUMIFS(pop_in_poverty!$D:$D,pop_in_poverty!$A:$A,'ODA per poor person'!$B236,pop_in_poverty!$B:$B,'ODA per poor person'!P$9)</f>
        <v>#DIV/0!</v>
      </c>
      <c r="Q236" s="43" t="e">
        <f>('ODA total and ex non-transfer'!Q236*1000000)/SUMIFS(pop_in_poverty!$D:$D,pop_in_poverty!$A:$A,'ODA per poor person'!$B236,pop_in_poverty!$B:$B,'ODA per poor person'!Q$9)</f>
        <v>#DIV/0!</v>
      </c>
      <c r="R236" s="43" t="e">
        <f>('ODA total and ex non-transfer'!R236*1000000)/SUMIFS(pop_in_poverty!$D:$D,pop_in_poverty!$A:$A,'ODA per poor person'!$B236,pop_in_poverty!$B:$B,'ODA per poor person'!R$9)</f>
        <v>#DIV/0!</v>
      </c>
      <c r="S236" s="43" t="e">
        <f>('ODA total and ex non-transfer'!S236*1000000)/SUMIFS(pop_in_poverty!$D:$D,pop_in_poverty!$A:$A,'ODA per poor person'!$B236,pop_in_poverty!$B:$B,'ODA per poor person'!S$9)</f>
        <v>#DIV/0!</v>
      </c>
      <c r="T236" s="43" t="e">
        <f>('ODA total and ex non-transfer'!T236*1000000)/SUMIFS(pop_in_poverty!$D:$D,pop_in_poverty!$A:$A,'ODA per poor person'!$B236,pop_in_poverty!$B:$B,'ODA per poor person'!T$9)</f>
        <v>#DIV/0!</v>
      </c>
      <c r="U236" s="43" t="e">
        <f>('ODA total and ex non-transfer'!U236*1000000)/SUMIFS(pop_in_poverty!$D:$D,pop_in_poverty!$A:$A,'ODA per poor person'!$B236,pop_in_poverty!$B:$B,'ODA per poor person'!U$9)</f>
        <v>#DIV/0!</v>
      </c>
    </row>
    <row r="237" spans="1:21" hidden="1" x14ac:dyDescent="0.2">
      <c r="A237" s="22" t="s">
        <v>143</v>
      </c>
      <c r="B237" s="9" t="e">
        <v>#N/A</v>
      </c>
      <c r="C237" s="10" t="s">
        <v>982</v>
      </c>
      <c r="D237" s="10"/>
      <c r="E237" s="3"/>
      <c r="F237" s="3"/>
      <c r="G237" s="43" t="e">
        <f>('ODA total and ex non-transfer'!G237*1000000)/SUMIFS(pop_in_poverty!$D:$D,pop_in_poverty!$A:$A,'ODA per poor person'!$B237,pop_in_poverty!$B:$B,'ODA per poor person'!G$9)</f>
        <v>#DIV/0!</v>
      </c>
      <c r="H237" s="43" t="e">
        <f>('ODA total and ex non-transfer'!H237*1000000)/SUMIFS(pop_in_poverty!$D:$D,pop_in_poverty!$A:$A,'ODA per poor person'!$B237,pop_in_poverty!$B:$B,'ODA per poor person'!H$9)</f>
        <v>#DIV/0!</v>
      </c>
      <c r="I237" s="43" t="e">
        <f>('ODA total and ex non-transfer'!I237*1000000)/SUMIFS(pop_in_poverty!$D:$D,pop_in_poverty!$A:$A,'ODA per poor person'!$B237,pop_in_poverty!$B:$B,'ODA per poor person'!I$9)</f>
        <v>#DIV/0!</v>
      </c>
      <c r="J237" s="43" t="e">
        <f>('ODA total and ex non-transfer'!J237*1000000)/SUMIFS(pop_in_poverty!$D:$D,pop_in_poverty!$A:$A,'ODA per poor person'!$B237,pop_in_poverty!$B:$B,'ODA per poor person'!J$9)</f>
        <v>#DIV/0!</v>
      </c>
      <c r="K237" s="43" t="e">
        <f>('ODA total and ex non-transfer'!K237*1000000)/SUMIFS(pop_in_poverty!$D:$D,pop_in_poverty!$A:$A,'ODA per poor person'!$B237,pop_in_poverty!$B:$B,'ODA per poor person'!K$9)</f>
        <v>#DIV/0!</v>
      </c>
      <c r="L237" s="43" t="e">
        <f>('ODA total and ex non-transfer'!L237*1000000)/SUMIFS(pop_in_poverty!$D:$D,pop_in_poverty!$A:$A,'ODA per poor person'!$B237,pop_in_poverty!$B:$B,'ODA per poor person'!L$9)</f>
        <v>#DIV/0!</v>
      </c>
      <c r="M237" s="43" t="e">
        <f>('ODA total and ex non-transfer'!M237*1000000)/SUMIFS(pop_in_poverty!$D:$D,pop_in_poverty!$A:$A,'ODA per poor person'!$B237,pop_in_poverty!$B:$B,'ODA per poor person'!M$9)</f>
        <v>#DIV/0!</v>
      </c>
      <c r="N237" s="43" t="e">
        <f>('ODA total and ex non-transfer'!N237*1000000)/SUMIFS(pop_in_poverty!$D:$D,pop_in_poverty!$A:$A,'ODA per poor person'!$B237,pop_in_poverty!$B:$B,'ODA per poor person'!N$9)</f>
        <v>#DIV/0!</v>
      </c>
      <c r="O237" s="43" t="e">
        <f>('ODA total and ex non-transfer'!O237*1000000)/SUMIFS(pop_in_poverty!$D:$D,pop_in_poverty!$A:$A,'ODA per poor person'!$B237,pop_in_poverty!$B:$B,'ODA per poor person'!O$9)</f>
        <v>#DIV/0!</v>
      </c>
      <c r="P237" s="43" t="e">
        <f>('ODA total and ex non-transfer'!P237*1000000)/SUMIFS(pop_in_poverty!$D:$D,pop_in_poverty!$A:$A,'ODA per poor person'!$B237,pop_in_poverty!$B:$B,'ODA per poor person'!P$9)</f>
        <v>#DIV/0!</v>
      </c>
      <c r="Q237" s="43" t="e">
        <f>('ODA total and ex non-transfer'!Q237*1000000)/SUMIFS(pop_in_poverty!$D:$D,pop_in_poverty!$A:$A,'ODA per poor person'!$B237,pop_in_poverty!$B:$B,'ODA per poor person'!Q$9)</f>
        <v>#DIV/0!</v>
      </c>
      <c r="R237" s="43" t="e">
        <f>('ODA total and ex non-transfer'!R237*1000000)/SUMIFS(pop_in_poverty!$D:$D,pop_in_poverty!$A:$A,'ODA per poor person'!$B237,pop_in_poverty!$B:$B,'ODA per poor person'!R$9)</f>
        <v>#DIV/0!</v>
      </c>
      <c r="S237" s="43" t="e">
        <f>('ODA total and ex non-transfer'!S237*1000000)/SUMIFS(pop_in_poverty!$D:$D,pop_in_poverty!$A:$A,'ODA per poor person'!$B237,pop_in_poverty!$B:$B,'ODA per poor person'!S$9)</f>
        <v>#DIV/0!</v>
      </c>
      <c r="T237" s="43" t="e">
        <f>('ODA total and ex non-transfer'!T237*1000000)/SUMIFS(pop_in_poverty!$D:$D,pop_in_poverty!$A:$A,'ODA per poor person'!$B237,pop_in_poverty!$B:$B,'ODA per poor person'!T$9)</f>
        <v>#DIV/0!</v>
      </c>
      <c r="U237" s="43" t="e">
        <f>('ODA total and ex non-transfer'!U237*1000000)/SUMIFS(pop_in_poverty!$D:$D,pop_in_poverty!$A:$A,'ODA per poor person'!$B237,pop_in_poverty!$B:$B,'ODA per poor person'!U$9)</f>
        <v>#DIV/0!</v>
      </c>
    </row>
    <row r="238" spans="1:21" hidden="1" x14ac:dyDescent="0.2">
      <c r="A238" s="21" t="s">
        <v>144</v>
      </c>
      <c r="B238" s="9" t="e">
        <v>#N/A</v>
      </c>
      <c r="C238" s="9" t="s">
        <v>981</v>
      </c>
      <c r="D238" s="9"/>
      <c r="E238" s="2"/>
      <c r="F238" s="2"/>
      <c r="G238" s="43" t="e">
        <f>('ODA total and ex non-transfer'!G238*1000000)/SUMIFS(pop_in_poverty!$D:$D,pop_in_poverty!$A:$A,'ODA per poor person'!$B238,pop_in_poverty!$B:$B,'ODA per poor person'!G$9)</f>
        <v>#DIV/0!</v>
      </c>
      <c r="H238" s="43" t="e">
        <f>('ODA total and ex non-transfer'!H238*1000000)/SUMIFS(pop_in_poverty!$D:$D,pop_in_poverty!$A:$A,'ODA per poor person'!$B238,pop_in_poverty!$B:$B,'ODA per poor person'!H$9)</f>
        <v>#DIV/0!</v>
      </c>
      <c r="I238" s="43" t="e">
        <f>('ODA total and ex non-transfer'!I238*1000000)/SUMIFS(pop_in_poverty!$D:$D,pop_in_poverty!$A:$A,'ODA per poor person'!$B238,pop_in_poverty!$B:$B,'ODA per poor person'!I$9)</f>
        <v>#DIV/0!</v>
      </c>
      <c r="J238" s="43" t="e">
        <f>('ODA total and ex non-transfer'!J238*1000000)/SUMIFS(pop_in_poverty!$D:$D,pop_in_poverty!$A:$A,'ODA per poor person'!$B238,pop_in_poverty!$B:$B,'ODA per poor person'!J$9)</f>
        <v>#DIV/0!</v>
      </c>
      <c r="K238" s="43" t="e">
        <f>('ODA total and ex non-transfer'!K238*1000000)/SUMIFS(pop_in_poverty!$D:$D,pop_in_poverty!$A:$A,'ODA per poor person'!$B238,pop_in_poverty!$B:$B,'ODA per poor person'!K$9)</f>
        <v>#DIV/0!</v>
      </c>
      <c r="L238" s="43" t="e">
        <f>('ODA total and ex non-transfer'!L238*1000000)/SUMIFS(pop_in_poverty!$D:$D,pop_in_poverty!$A:$A,'ODA per poor person'!$B238,pop_in_poverty!$B:$B,'ODA per poor person'!L$9)</f>
        <v>#DIV/0!</v>
      </c>
      <c r="M238" s="43" t="e">
        <f>('ODA total and ex non-transfer'!M238*1000000)/SUMIFS(pop_in_poverty!$D:$D,pop_in_poverty!$A:$A,'ODA per poor person'!$B238,pop_in_poverty!$B:$B,'ODA per poor person'!M$9)</f>
        <v>#DIV/0!</v>
      </c>
      <c r="N238" s="43" t="e">
        <f>('ODA total and ex non-transfer'!N238*1000000)/SUMIFS(pop_in_poverty!$D:$D,pop_in_poverty!$A:$A,'ODA per poor person'!$B238,pop_in_poverty!$B:$B,'ODA per poor person'!N$9)</f>
        <v>#DIV/0!</v>
      </c>
      <c r="O238" s="43" t="e">
        <f>('ODA total and ex non-transfer'!O238*1000000)/SUMIFS(pop_in_poverty!$D:$D,pop_in_poverty!$A:$A,'ODA per poor person'!$B238,pop_in_poverty!$B:$B,'ODA per poor person'!O$9)</f>
        <v>#DIV/0!</v>
      </c>
      <c r="P238" s="43" t="e">
        <f>('ODA total and ex non-transfer'!P238*1000000)/SUMIFS(pop_in_poverty!$D:$D,pop_in_poverty!$A:$A,'ODA per poor person'!$B238,pop_in_poverty!$B:$B,'ODA per poor person'!P$9)</f>
        <v>#DIV/0!</v>
      </c>
      <c r="Q238" s="43" t="e">
        <f>('ODA total and ex non-transfer'!Q238*1000000)/SUMIFS(pop_in_poverty!$D:$D,pop_in_poverty!$A:$A,'ODA per poor person'!$B238,pop_in_poverty!$B:$B,'ODA per poor person'!Q$9)</f>
        <v>#DIV/0!</v>
      </c>
      <c r="R238" s="43" t="e">
        <f>('ODA total and ex non-transfer'!R238*1000000)/SUMIFS(pop_in_poverty!$D:$D,pop_in_poverty!$A:$A,'ODA per poor person'!$B238,pop_in_poverty!$B:$B,'ODA per poor person'!R$9)</f>
        <v>#DIV/0!</v>
      </c>
      <c r="S238" s="43" t="e">
        <f>('ODA total and ex non-transfer'!S238*1000000)/SUMIFS(pop_in_poverty!$D:$D,pop_in_poverty!$A:$A,'ODA per poor person'!$B238,pop_in_poverty!$B:$B,'ODA per poor person'!S$9)</f>
        <v>#DIV/0!</v>
      </c>
      <c r="T238" s="43" t="e">
        <f>('ODA total and ex non-transfer'!T238*1000000)/SUMIFS(pop_in_poverty!$D:$D,pop_in_poverty!$A:$A,'ODA per poor person'!$B238,pop_in_poverty!$B:$B,'ODA per poor person'!T$9)</f>
        <v>#DIV/0!</v>
      </c>
      <c r="U238" s="43" t="e">
        <f>('ODA total and ex non-transfer'!U238*1000000)/SUMIFS(pop_in_poverty!$D:$D,pop_in_poverty!$A:$A,'ODA per poor person'!$B238,pop_in_poverty!$B:$B,'ODA per poor person'!U$9)</f>
        <v>#DIV/0!</v>
      </c>
    </row>
    <row r="239" spans="1:21" hidden="1" x14ac:dyDescent="0.2">
      <c r="A239" s="22" t="s">
        <v>144</v>
      </c>
      <c r="B239" s="9" t="e">
        <v>#N/A</v>
      </c>
      <c r="C239" s="10" t="s">
        <v>982</v>
      </c>
      <c r="D239" s="10"/>
      <c r="E239" s="3"/>
      <c r="F239" s="3"/>
      <c r="G239" s="43" t="e">
        <f>('ODA total and ex non-transfer'!G239*1000000)/SUMIFS(pop_in_poverty!$D:$D,pop_in_poverty!$A:$A,'ODA per poor person'!$B239,pop_in_poverty!$B:$B,'ODA per poor person'!G$9)</f>
        <v>#DIV/0!</v>
      </c>
      <c r="H239" s="43" t="e">
        <f>('ODA total and ex non-transfer'!H239*1000000)/SUMIFS(pop_in_poverty!$D:$D,pop_in_poverty!$A:$A,'ODA per poor person'!$B239,pop_in_poverty!$B:$B,'ODA per poor person'!H$9)</f>
        <v>#DIV/0!</v>
      </c>
      <c r="I239" s="43" t="e">
        <f>('ODA total and ex non-transfer'!I239*1000000)/SUMIFS(pop_in_poverty!$D:$D,pop_in_poverty!$A:$A,'ODA per poor person'!$B239,pop_in_poverty!$B:$B,'ODA per poor person'!I$9)</f>
        <v>#DIV/0!</v>
      </c>
      <c r="J239" s="43" t="e">
        <f>('ODA total and ex non-transfer'!J239*1000000)/SUMIFS(pop_in_poverty!$D:$D,pop_in_poverty!$A:$A,'ODA per poor person'!$B239,pop_in_poverty!$B:$B,'ODA per poor person'!J$9)</f>
        <v>#DIV/0!</v>
      </c>
      <c r="K239" s="43" t="e">
        <f>('ODA total and ex non-transfer'!K239*1000000)/SUMIFS(pop_in_poverty!$D:$D,pop_in_poverty!$A:$A,'ODA per poor person'!$B239,pop_in_poverty!$B:$B,'ODA per poor person'!K$9)</f>
        <v>#DIV/0!</v>
      </c>
      <c r="L239" s="43" t="e">
        <f>('ODA total and ex non-transfer'!L239*1000000)/SUMIFS(pop_in_poverty!$D:$D,pop_in_poverty!$A:$A,'ODA per poor person'!$B239,pop_in_poverty!$B:$B,'ODA per poor person'!L$9)</f>
        <v>#DIV/0!</v>
      </c>
      <c r="M239" s="43" t="e">
        <f>('ODA total and ex non-transfer'!M239*1000000)/SUMIFS(pop_in_poverty!$D:$D,pop_in_poverty!$A:$A,'ODA per poor person'!$B239,pop_in_poverty!$B:$B,'ODA per poor person'!M$9)</f>
        <v>#DIV/0!</v>
      </c>
      <c r="N239" s="43" t="e">
        <f>('ODA total and ex non-transfer'!N239*1000000)/SUMIFS(pop_in_poverty!$D:$D,pop_in_poverty!$A:$A,'ODA per poor person'!$B239,pop_in_poverty!$B:$B,'ODA per poor person'!N$9)</f>
        <v>#DIV/0!</v>
      </c>
      <c r="O239" s="43" t="e">
        <f>('ODA total and ex non-transfer'!O239*1000000)/SUMIFS(pop_in_poverty!$D:$D,pop_in_poverty!$A:$A,'ODA per poor person'!$B239,pop_in_poverty!$B:$B,'ODA per poor person'!O$9)</f>
        <v>#DIV/0!</v>
      </c>
      <c r="P239" s="43" t="e">
        <f>('ODA total and ex non-transfer'!P239*1000000)/SUMIFS(pop_in_poverty!$D:$D,pop_in_poverty!$A:$A,'ODA per poor person'!$B239,pop_in_poverty!$B:$B,'ODA per poor person'!P$9)</f>
        <v>#DIV/0!</v>
      </c>
      <c r="Q239" s="43" t="e">
        <f>('ODA total and ex non-transfer'!Q239*1000000)/SUMIFS(pop_in_poverty!$D:$D,pop_in_poverty!$A:$A,'ODA per poor person'!$B239,pop_in_poverty!$B:$B,'ODA per poor person'!Q$9)</f>
        <v>#DIV/0!</v>
      </c>
      <c r="R239" s="43" t="e">
        <f>('ODA total and ex non-transfer'!R239*1000000)/SUMIFS(pop_in_poverty!$D:$D,pop_in_poverty!$A:$A,'ODA per poor person'!$B239,pop_in_poverty!$B:$B,'ODA per poor person'!R$9)</f>
        <v>#DIV/0!</v>
      </c>
      <c r="S239" s="43" t="e">
        <f>('ODA total and ex non-transfer'!S239*1000000)/SUMIFS(pop_in_poverty!$D:$D,pop_in_poverty!$A:$A,'ODA per poor person'!$B239,pop_in_poverty!$B:$B,'ODA per poor person'!S$9)</f>
        <v>#DIV/0!</v>
      </c>
      <c r="T239" s="43" t="e">
        <f>('ODA total and ex non-transfer'!T239*1000000)/SUMIFS(pop_in_poverty!$D:$D,pop_in_poverty!$A:$A,'ODA per poor person'!$B239,pop_in_poverty!$B:$B,'ODA per poor person'!T$9)</f>
        <v>#DIV/0!</v>
      </c>
      <c r="U239" s="43" t="e">
        <f>('ODA total and ex non-transfer'!U239*1000000)/SUMIFS(pop_in_poverty!$D:$D,pop_in_poverty!$A:$A,'ODA per poor person'!$B239,pop_in_poverty!$B:$B,'ODA per poor person'!U$9)</f>
        <v>#DIV/0!</v>
      </c>
    </row>
    <row r="240" spans="1:21" hidden="1" x14ac:dyDescent="0.2">
      <c r="A240" s="21" t="s">
        <v>145</v>
      </c>
      <c r="B240" s="9" t="s">
        <v>276</v>
      </c>
      <c r="C240" s="9" t="s">
        <v>981</v>
      </c>
      <c r="D240" s="9"/>
      <c r="E240" s="2"/>
      <c r="F240" s="2"/>
      <c r="G240" s="43" t="e">
        <f>('ODA total and ex non-transfer'!G240*1000000)/SUMIFS(pop_in_poverty!$D:$D,pop_in_poverty!$A:$A,'ODA per poor person'!$B240,pop_in_poverty!$B:$B,'ODA per poor person'!G$9)</f>
        <v>#DIV/0!</v>
      </c>
      <c r="H240" s="43" t="e">
        <f>('ODA total and ex non-transfer'!H240*1000000)/SUMIFS(pop_in_poverty!$D:$D,pop_in_poverty!$A:$A,'ODA per poor person'!$B240,pop_in_poverty!$B:$B,'ODA per poor person'!H$9)</f>
        <v>#DIV/0!</v>
      </c>
      <c r="I240" s="43" t="e">
        <f>('ODA total and ex non-transfer'!I240*1000000)/SUMIFS(pop_in_poverty!$D:$D,pop_in_poverty!$A:$A,'ODA per poor person'!$B240,pop_in_poverty!$B:$B,'ODA per poor person'!I$9)</f>
        <v>#DIV/0!</v>
      </c>
      <c r="J240" s="43" t="e">
        <f>('ODA total and ex non-transfer'!J240*1000000)/SUMIFS(pop_in_poverty!$D:$D,pop_in_poverty!$A:$A,'ODA per poor person'!$B240,pop_in_poverty!$B:$B,'ODA per poor person'!J$9)</f>
        <v>#DIV/0!</v>
      </c>
      <c r="K240" s="43" t="e">
        <f>('ODA total and ex non-transfer'!K240*1000000)/SUMIFS(pop_in_poverty!$D:$D,pop_in_poverty!$A:$A,'ODA per poor person'!$B240,pop_in_poverty!$B:$B,'ODA per poor person'!K$9)</f>
        <v>#DIV/0!</v>
      </c>
      <c r="L240" s="43" t="e">
        <f>('ODA total and ex non-transfer'!L240*1000000)/SUMIFS(pop_in_poverty!$D:$D,pop_in_poverty!$A:$A,'ODA per poor person'!$B240,pop_in_poverty!$B:$B,'ODA per poor person'!L$9)</f>
        <v>#DIV/0!</v>
      </c>
      <c r="M240" s="43" t="e">
        <f>('ODA total and ex non-transfer'!M240*1000000)/SUMIFS(pop_in_poverty!$D:$D,pop_in_poverty!$A:$A,'ODA per poor person'!$B240,pop_in_poverty!$B:$B,'ODA per poor person'!M$9)</f>
        <v>#DIV/0!</v>
      </c>
      <c r="N240" s="43" t="e">
        <f>('ODA total and ex non-transfer'!N240*1000000)/SUMIFS(pop_in_poverty!$D:$D,pop_in_poverty!$A:$A,'ODA per poor person'!$B240,pop_in_poverty!$B:$B,'ODA per poor person'!N$9)</f>
        <v>#DIV/0!</v>
      </c>
      <c r="O240" s="43" t="e">
        <f>('ODA total and ex non-transfer'!O240*1000000)/SUMIFS(pop_in_poverty!$D:$D,pop_in_poverty!$A:$A,'ODA per poor person'!$B240,pop_in_poverty!$B:$B,'ODA per poor person'!O$9)</f>
        <v>#DIV/0!</v>
      </c>
      <c r="P240" s="43" t="e">
        <f>('ODA total and ex non-transfer'!P240*1000000)/SUMIFS(pop_in_poverty!$D:$D,pop_in_poverty!$A:$A,'ODA per poor person'!$B240,pop_in_poverty!$B:$B,'ODA per poor person'!P$9)</f>
        <v>#DIV/0!</v>
      </c>
      <c r="Q240" s="43" t="e">
        <f>('ODA total and ex non-transfer'!Q240*1000000)/SUMIFS(pop_in_poverty!$D:$D,pop_in_poverty!$A:$A,'ODA per poor person'!$B240,pop_in_poverty!$B:$B,'ODA per poor person'!Q$9)</f>
        <v>#DIV/0!</v>
      </c>
      <c r="R240" s="43" t="e">
        <f>('ODA total and ex non-transfer'!R240*1000000)/SUMIFS(pop_in_poverty!$D:$D,pop_in_poverty!$A:$A,'ODA per poor person'!$B240,pop_in_poverty!$B:$B,'ODA per poor person'!R$9)</f>
        <v>#DIV/0!</v>
      </c>
      <c r="S240" s="43" t="e">
        <f>('ODA total and ex non-transfer'!S240*1000000)/SUMIFS(pop_in_poverty!$D:$D,pop_in_poverty!$A:$A,'ODA per poor person'!$B240,pop_in_poverty!$B:$B,'ODA per poor person'!S$9)</f>
        <v>#DIV/0!</v>
      </c>
      <c r="T240" s="43" t="e">
        <f>('ODA total and ex non-transfer'!T240*1000000)/SUMIFS(pop_in_poverty!$D:$D,pop_in_poverty!$A:$A,'ODA per poor person'!$B240,pop_in_poverty!$B:$B,'ODA per poor person'!T$9)</f>
        <v>#DIV/0!</v>
      </c>
      <c r="U240" s="43" t="e">
        <f>('ODA total and ex non-transfer'!U240*1000000)/SUMIFS(pop_in_poverty!$D:$D,pop_in_poverty!$A:$A,'ODA per poor person'!$B240,pop_in_poverty!$B:$B,'ODA per poor person'!U$9)</f>
        <v>#DIV/0!</v>
      </c>
    </row>
    <row r="241" spans="1:21" hidden="1" x14ac:dyDescent="0.2">
      <c r="A241" s="22" t="s">
        <v>145</v>
      </c>
      <c r="B241" s="9" t="s">
        <v>276</v>
      </c>
      <c r="C241" s="10" t="s">
        <v>982</v>
      </c>
      <c r="D241" s="10"/>
      <c r="E241" s="3"/>
      <c r="F241" s="3"/>
      <c r="G241" s="43" t="e">
        <f>('ODA total and ex non-transfer'!G241*1000000)/SUMIFS(pop_in_poverty!$D:$D,pop_in_poverty!$A:$A,'ODA per poor person'!$B241,pop_in_poverty!$B:$B,'ODA per poor person'!G$9)</f>
        <v>#DIV/0!</v>
      </c>
      <c r="H241" s="43" t="e">
        <f>('ODA total and ex non-transfer'!H241*1000000)/SUMIFS(pop_in_poverty!$D:$D,pop_in_poverty!$A:$A,'ODA per poor person'!$B241,pop_in_poverty!$B:$B,'ODA per poor person'!H$9)</f>
        <v>#DIV/0!</v>
      </c>
      <c r="I241" s="43" t="e">
        <f>('ODA total and ex non-transfer'!I241*1000000)/SUMIFS(pop_in_poverty!$D:$D,pop_in_poverty!$A:$A,'ODA per poor person'!$B241,pop_in_poverty!$B:$B,'ODA per poor person'!I$9)</f>
        <v>#DIV/0!</v>
      </c>
      <c r="J241" s="43" t="e">
        <f>('ODA total and ex non-transfer'!J241*1000000)/SUMIFS(pop_in_poverty!$D:$D,pop_in_poverty!$A:$A,'ODA per poor person'!$B241,pop_in_poverty!$B:$B,'ODA per poor person'!J$9)</f>
        <v>#DIV/0!</v>
      </c>
      <c r="K241" s="43" t="e">
        <f>('ODA total and ex non-transfer'!K241*1000000)/SUMIFS(pop_in_poverty!$D:$D,pop_in_poverty!$A:$A,'ODA per poor person'!$B241,pop_in_poverty!$B:$B,'ODA per poor person'!K$9)</f>
        <v>#DIV/0!</v>
      </c>
      <c r="L241" s="43" t="e">
        <f>('ODA total and ex non-transfer'!L241*1000000)/SUMIFS(pop_in_poverty!$D:$D,pop_in_poverty!$A:$A,'ODA per poor person'!$B241,pop_in_poverty!$B:$B,'ODA per poor person'!L$9)</f>
        <v>#DIV/0!</v>
      </c>
      <c r="M241" s="43" t="e">
        <f>('ODA total and ex non-transfer'!M241*1000000)/SUMIFS(pop_in_poverty!$D:$D,pop_in_poverty!$A:$A,'ODA per poor person'!$B241,pop_in_poverty!$B:$B,'ODA per poor person'!M$9)</f>
        <v>#DIV/0!</v>
      </c>
      <c r="N241" s="43" t="e">
        <f>('ODA total and ex non-transfer'!N241*1000000)/SUMIFS(pop_in_poverty!$D:$D,pop_in_poverty!$A:$A,'ODA per poor person'!$B241,pop_in_poverty!$B:$B,'ODA per poor person'!N$9)</f>
        <v>#DIV/0!</v>
      </c>
      <c r="O241" s="43" t="e">
        <f>('ODA total and ex non-transfer'!O241*1000000)/SUMIFS(pop_in_poverty!$D:$D,pop_in_poverty!$A:$A,'ODA per poor person'!$B241,pop_in_poverty!$B:$B,'ODA per poor person'!O$9)</f>
        <v>#DIV/0!</v>
      </c>
      <c r="P241" s="43" t="e">
        <f>('ODA total and ex non-transfer'!P241*1000000)/SUMIFS(pop_in_poverty!$D:$D,pop_in_poverty!$A:$A,'ODA per poor person'!$B241,pop_in_poverty!$B:$B,'ODA per poor person'!P$9)</f>
        <v>#DIV/0!</v>
      </c>
      <c r="Q241" s="43" t="e">
        <f>('ODA total and ex non-transfer'!Q241*1000000)/SUMIFS(pop_in_poverty!$D:$D,pop_in_poverty!$A:$A,'ODA per poor person'!$B241,pop_in_poverty!$B:$B,'ODA per poor person'!Q$9)</f>
        <v>#DIV/0!</v>
      </c>
      <c r="R241" s="43" t="e">
        <f>('ODA total and ex non-transfer'!R241*1000000)/SUMIFS(pop_in_poverty!$D:$D,pop_in_poverty!$A:$A,'ODA per poor person'!$B241,pop_in_poverty!$B:$B,'ODA per poor person'!R$9)</f>
        <v>#DIV/0!</v>
      </c>
      <c r="S241" s="43" t="e">
        <f>('ODA total and ex non-transfer'!S241*1000000)/SUMIFS(pop_in_poverty!$D:$D,pop_in_poverty!$A:$A,'ODA per poor person'!$B241,pop_in_poverty!$B:$B,'ODA per poor person'!S$9)</f>
        <v>#DIV/0!</v>
      </c>
      <c r="T241" s="43" t="e">
        <f>('ODA total and ex non-transfer'!T241*1000000)/SUMIFS(pop_in_poverty!$D:$D,pop_in_poverty!$A:$A,'ODA per poor person'!$B241,pop_in_poverty!$B:$B,'ODA per poor person'!T$9)</f>
        <v>#DIV/0!</v>
      </c>
      <c r="U241" s="43" t="e">
        <f>('ODA total and ex non-transfer'!U241*1000000)/SUMIFS(pop_in_poverty!$D:$D,pop_in_poverty!$A:$A,'ODA per poor person'!$B241,pop_in_poverty!$B:$B,'ODA per poor person'!U$9)</f>
        <v>#DIV/0!</v>
      </c>
    </row>
    <row r="242" spans="1:21" hidden="1" x14ac:dyDescent="0.2">
      <c r="A242" s="21" t="s">
        <v>146</v>
      </c>
      <c r="B242" s="9" t="s">
        <v>313</v>
      </c>
      <c r="C242" s="9" t="s">
        <v>981</v>
      </c>
      <c r="D242" s="9"/>
      <c r="E242" s="2"/>
      <c r="F242" s="2"/>
      <c r="G242" s="43">
        <f>('ODA total and ex non-transfer'!G242*1000000)/SUMIFS(pop_in_poverty!$D:$D,pop_in_poverty!$A:$A,'ODA per poor person'!$B242,pop_in_poverty!$B:$B,'ODA per poor person'!G$9)</f>
        <v>544.49132163022648</v>
      </c>
      <c r="H242" s="43">
        <f>('ODA total and ex non-transfer'!H242*1000000)/SUMIFS(pop_in_poverty!$D:$D,pop_in_poverty!$A:$A,'ODA per poor person'!$B242,pop_in_poverty!$B:$B,'ODA per poor person'!H$9)</f>
        <v>450.75963131520064</v>
      </c>
      <c r="I242" s="43">
        <f>('ODA total and ex non-transfer'!I242*1000000)/SUMIFS(pop_in_poverty!$D:$D,pop_in_poverty!$A:$A,'ODA per poor person'!$B242,pop_in_poverty!$B:$B,'ODA per poor person'!I$9)</f>
        <v>636.56915728957017</v>
      </c>
      <c r="J242" s="43">
        <f>('ODA total and ex non-transfer'!J242*1000000)/SUMIFS(pop_in_poverty!$D:$D,pop_in_poverty!$A:$A,'ODA per poor person'!$B242,pop_in_poverty!$B:$B,'ODA per poor person'!J$9)</f>
        <v>365.72738579940221</v>
      </c>
      <c r="K242" s="43">
        <f>('ODA total and ex non-transfer'!K242*1000000)/SUMIFS(pop_in_poverty!$D:$D,pop_in_poverty!$A:$A,'ODA per poor person'!$B242,pop_in_poverty!$B:$B,'ODA per poor person'!K$9)</f>
        <v>1643.5299276204732</v>
      </c>
      <c r="L242" s="43">
        <f>('ODA total and ex non-transfer'!L242*1000000)/SUMIFS(pop_in_poverty!$D:$D,pop_in_poverty!$A:$A,'ODA per poor person'!$B242,pop_in_poverty!$B:$B,'ODA per poor person'!L$9)</f>
        <v>386.09044679580421</v>
      </c>
      <c r="M242" s="43">
        <f>('ODA total and ex non-transfer'!M242*1000000)/SUMIFS(pop_in_poverty!$D:$D,pop_in_poverty!$A:$A,'ODA per poor person'!$B242,pop_in_poverty!$B:$B,'ODA per poor person'!M$9)</f>
        <v>497.26561628103383</v>
      </c>
      <c r="N242" s="43">
        <f>('ODA total and ex non-transfer'!N242*1000000)/SUMIFS(pop_in_poverty!$D:$D,pop_in_poverty!$A:$A,'ODA per poor person'!$B242,pop_in_poverty!$B:$B,'ODA per poor person'!N$9)</f>
        <v>680.51229092911547</v>
      </c>
      <c r="O242" s="43">
        <f>('ODA total and ex non-transfer'!O242*1000000)/SUMIFS(pop_in_poverty!$D:$D,pop_in_poverty!$A:$A,'ODA per poor person'!$B242,pop_in_poverty!$B:$B,'ODA per poor person'!O$9)</f>
        <v>876.56795179644723</v>
      </c>
      <c r="P242" s="43">
        <f>('ODA total and ex non-transfer'!P242*1000000)/SUMIFS(pop_in_poverty!$D:$D,pop_in_poverty!$A:$A,'ODA per poor person'!$B242,pop_in_poverty!$B:$B,'ODA per poor person'!P$9)</f>
        <v>876.76986998116161</v>
      </c>
      <c r="Q242" s="43">
        <f>('ODA total and ex non-transfer'!Q242*1000000)/SUMIFS(pop_in_poverty!$D:$D,pop_in_poverty!$A:$A,'ODA per poor person'!$B242,pop_in_poverty!$B:$B,'ODA per poor person'!Q$9)</f>
        <v>740.48913820395262</v>
      </c>
      <c r="R242" s="43">
        <f>('ODA total and ex non-transfer'!R242*1000000)/SUMIFS(pop_in_poverty!$D:$D,pop_in_poverty!$A:$A,'ODA per poor person'!$B242,pop_in_poverty!$B:$B,'ODA per poor person'!R$9)</f>
        <v>906.29938672823494</v>
      </c>
      <c r="S242" s="43">
        <f>('ODA total and ex non-transfer'!S242*1000000)/SUMIFS(pop_in_poverty!$D:$D,pop_in_poverty!$A:$A,'ODA per poor person'!$B242,pop_in_poverty!$B:$B,'ODA per poor person'!S$9)</f>
        <v>895.08509337831822</v>
      </c>
      <c r="T242" s="43">
        <f>('ODA total and ex non-transfer'!T242*1000000)/SUMIFS(pop_in_poverty!$D:$D,pop_in_poverty!$A:$A,'ODA per poor person'!$B242,pop_in_poverty!$B:$B,'ODA per poor person'!T$9)</f>
        <v>1177.3570505725704</v>
      </c>
      <c r="U242" s="43">
        <f>('ODA total and ex non-transfer'!U242*1000000)/SUMIFS(pop_in_poverty!$D:$D,pop_in_poverty!$A:$A,'ODA per poor person'!$B242,pop_in_poverty!$B:$B,'ODA per poor person'!U$9)</f>
        <v>1053.9568356419779</v>
      </c>
    </row>
    <row r="243" spans="1:21" hidden="1" x14ac:dyDescent="0.2">
      <c r="A243" s="22" t="s">
        <v>146</v>
      </c>
      <c r="B243" s="9" t="s">
        <v>313</v>
      </c>
      <c r="C243" s="10" t="s">
        <v>982</v>
      </c>
      <c r="D243" s="10"/>
      <c r="E243" s="3"/>
      <c r="F243" s="3"/>
      <c r="G243" s="43">
        <f>('ODA total and ex non-transfer'!G243*1000000)/SUMIFS(pop_in_poverty!$D:$D,pop_in_poverty!$A:$A,'ODA per poor person'!$B243,pop_in_poverty!$B:$B,'ODA per poor person'!G$9)</f>
        <v>532.48069222870083</v>
      </c>
      <c r="H243" s="43">
        <f>('ODA total and ex non-transfer'!H243*1000000)/SUMIFS(pop_in_poverty!$D:$D,pop_in_poverty!$A:$A,'ODA per poor person'!$B243,pop_in_poverty!$B:$B,'ODA per poor person'!H$9)</f>
        <v>437.56179043623098</v>
      </c>
      <c r="I243" s="43">
        <f>('ODA total and ex non-transfer'!I243*1000000)/SUMIFS(pop_in_poverty!$D:$D,pop_in_poverty!$A:$A,'ODA per poor person'!$B243,pop_in_poverty!$B:$B,'ODA per poor person'!I$9)</f>
        <v>617.86525655991375</v>
      </c>
      <c r="J243" s="43">
        <f>('ODA total and ex non-transfer'!J243*1000000)/SUMIFS(pop_in_poverty!$D:$D,pop_in_poverty!$A:$A,'ODA per poor person'!$B243,pop_in_poverty!$B:$B,'ODA per poor person'!J$9)</f>
        <v>348.39497005697086</v>
      </c>
      <c r="K243" s="43">
        <f>('ODA total and ex non-transfer'!K243*1000000)/SUMIFS(pop_in_poverty!$D:$D,pop_in_poverty!$A:$A,'ODA per poor person'!$B243,pop_in_poverty!$B:$B,'ODA per poor person'!K$9)</f>
        <v>1278.2300986697371</v>
      </c>
      <c r="L243" s="43">
        <f>('ODA total and ex non-transfer'!L243*1000000)/SUMIFS(pop_in_poverty!$D:$D,pop_in_poverty!$A:$A,'ODA per poor person'!$B243,pop_in_poverty!$B:$B,'ODA per poor person'!L$9)</f>
        <v>380.26595348791886</v>
      </c>
      <c r="M243" s="43">
        <f>('ODA total and ex non-transfer'!M243*1000000)/SUMIFS(pop_in_poverty!$D:$D,pop_in_poverty!$A:$A,'ODA per poor person'!$B243,pop_in_poverty!$B:$B,'ODA per poor person'!M$9)</f>
        <v>485.32287698358834</v>
      </c>
      <c r="N243" s="43">
        <f>('ODA total and ex non-transfer'!N243*1000000)/SUMIFS(pop_in_poverty!$D:$D,pop_in_poverty!$A:$A,'ODA per poor person'!$B243,pop_in_poverty!$B:$B,'ODA per poor person'!N$9)</f>
        <v>667.40639058367935</v>
      </c>
      <c r="O243" s="43">
        <f>('ODA total and ex non-transfer'!O243*1000000)/SUMIFS(pop_in_poverty!$D:$D,pop_in_poverty!$A:$A,'ODA per poor person'!$B243,pop_in_poverty!$B:$B,'ODA per poor person'!O$9)</f>
        <v>749.11815713770216</v>
      </c>
      <c r="P243" s="43">
        <f>('ODA total and ex non-transfer'!P243*1000000)/SUMIFS(pop_in_poverty!$D:$D,pop_in_poverty!$A:$A,'ODA per poor person'!$B243,pop_in_poverty!$B:$B,'ODA per poor person'!P$9)</f>
        <v>864.54276307816974</v>
      </c>
      <c r="Q243" s="43">
        <f>('ODA total and ex non-transfer'!Q243*1000000)/SUMIFS(pop_in_poverty!$D:$D,pop_in_poverty!$A:$A,'ODA per poor person'!$B243,pop_in_poverty!$B:$B,'ODA per poor person'!Q$9)</f>
        <v>730.60565463619707</v>
      </c>
      <c r="R243" s="43">
        <f>('ODA total and ex non-transfer'!R243*1000000)/SUMIFS(pop_in_poverty!$D:$D,pop_in_poverty!$A:$A,'ODA per poor person'!$B243,pop_in_poverty!$B:$B,'ODA per poor person'!R$9)</f>
        <v>895.94724845431369</v>
      </c>
      <c r="S243" s="43">
        <f>('ODA total and ex non-transfer'!S243*1000000)/SUMIFS(pop_in_poverty!$D:$D,pop_in_poverty!$A:$A,'ODA per poor person'!$B243,pop_in_poverty!$B:$B,'ODA per poor person'!S$9)</f>
        <v>887.43385143933722</v>
      </c>
      <c r="T243" s="43">
        <f>('ODA total and ex non-transfer'!T243*1000000)/SUMIFS(pop_in_poverty!$D:$D,pop_in_poverty!$A:$A,'ODA per poor person'!$B243,pop_in_poverty!$B:$B,'ODA per poor person'!T$9)</f>
        <v>1170.1660512973065</v>
      </c>
      <c r="U243" s="43">
        <f>('ODA total and ex non-transfer'!U243*1000000)/SUMIFS(pop_in_poverty!$D:$D,pop_in_poverty!$A:$A,'ODA per poor person'!$B243,pop_in_poverty!$B:$B,'ODA per poor person'!U$9)</f>
        <v>1046.4002238481762</v>
      </c>
    </row>
    <row r="244" spans="1:21" hidden="1" x14ac:dyDescent="0.2">
      <c r="A244" s="21" t="s">
        <v>147</v>
      </c>
      <c r="B244" s="9" t="s">
        <v>327</v>
      </c>
      <c r="C244" s="9" t="s">
        <v>981</v>
      </c>
      <c r="D244" s="9"/>
      <c r="E244" s="2"/>
      <c r="F244" s="2"/>
      <c r="G244" s="43">
        <f>('ODA total and ex non-transfer'!G244*1000000)/SUMIFS(pop_in_poverty!$D:$D,pop_in_poverty!$A:$A,'ODA per poor person'!$B244,pop_in_poverty!$B:$B,'ODA per poor person'!G$9)</f>
        <v>20.735447930606014</v>
      </c>
      <c r="H244" s="43">
        <f>('ODA total and ex non-transfer'!H244*1000000)/SUMIFS(pop_in_poverty!$D:$D,pop_in_poverty!$A:$A,'ODA per poor person'!$B244,pop_in_poverty!$B:$B,'ODA per poor person'!H$9)</f>
        <v>24.238696083691604</v>
      </c>
      <c r="I244" s="43">
        <f>('ODA total and ex non-transfer'!I244*1000000)/SUMIFS(pop_in_poverty!$D:$D,pop_in_poverty!$A:$A,'ODA per poor person'!$B244,pop_in_poverty!$B:$B,'ODA per poor person'!I$9)</f>
        <v>21.879160577356668</v>
      </c>
      <c r="J244" s="43">
        <f>('ODA total and ex non-transfer'!J244*1000000)/SUMIFS(pop_in_poverty!$D:$D,pop_in_poverty!$A:$A,'ODA per poor person'!$B244,pop_in_poverty!$B:$B,'ODA per poor person'!J$9)</f>
        <v>24.540564600014857</v>
      </c>
      <c r="K244" s="43">
        <f>('ODA total and ex non-transfer'!K244*1000000)/SUMIFS(pop_in_poverty!$D:$D,pop_in_poverty!$A:$A,'ODA per poor person'!$B244,pop_in_poverty!$B:$B,'ODA per poor person'!K$9)</f>
        <v>25.299754861861665</v>
      </c>
      <c r="L244" s="43">
        <f>('ODA total and ex non-transfer'!L244*1000000)/SUMIFS(pop_in_poverty!$D:$D,pop_in_poverty!$A:$A,'ODA per poor person'!$B244,pop_in_poverty!$B:$B,'ODA per poor person'!L$9)</f>
        <v>33.30558450704504</v>
      </c>
      <c r="M244" s="43">
        <f>('ODA total and ex non-transfer'!M244*1000000)/SUMIFS(pop_in_poverty!$D:$D,pop_in_poverty!$A:$A,'ODA per poor person'!$B244,pop_in_poverty!$B:$B,'ODA per poor person'!M$9)</f>
        <v>48.660659113771786</v>
      </c>
      <c r="N244" s="43">
        <f>('ODA total and ex non-transfer'!N244*1000000)/SUMIFS(pop_in_poverty!$D:$D,pop_in_poverty!$A:$A,'ODA per poor person'!$B244,pop_in_poverty!$B:$B,'ODA per poor person'!N$9)</f>
        <v>51.906580949575314</v>
      </c>
      <c r="O244" s="43">
        <f>('ODA total and ex non-transfer'!O244*1000000)/SUMIFS(pop_in_poverty!$D:$D,pop_in_poverty!$A:$A,'ODA per poor person'!$B244,pop_in_poverty!$B:$B,'ODA per poor person'!O$9)</f>
        <v>56.208207267106864</v>
      </c>
      <c r="P244" s="43">
        <f>('ODA total and ex non-transfer'!P244*1000000)/SUMIFS(pop_in_poverty!$D:$D,pop_in_poverty!$A:$A,'ODA per poor person'!$B244,pop_in_poverty!$B:$B,'ODA per poor person'!P$9)</f>
        <v>87.955543521114805</v>
      </c>
      <c r="Q244" s="43">
        <f>('ODA total and ex non-transfer'!Q244*1000000)/SUMIFS(pop_in_poverty!$D:$D,pop_in_poverty!$A:$A,'ODA per poor person'!$B244,pop_in_poverty!$B:$B,'ODA per poor person'!Q$9)</f>
        <v>189.84792078521625</v>
      </c>
      <c r="R244" s="43">
        <f>('ODA total and ex non-transfer'!R244*1000000)/SUMIFS(pop_in_poverty!$D:$D,pop_in_poverty!$A:$A,'ODA per poor person'!$B244,pop_in_poverty!$B:$B,'ODA per poor person'!R$9)</f>
        <v>140.38117285016995</v>
      </c>
      <c r="S244" s="43">
        <f>('ODA total and ex non-transfer'!S244*1000000)/SUMIFS(pop_in_poverty!$D:$D,pop_in_poverty!$A:$A,'ODA per poor person'!$B244,pop_in_poverty!$B:$B,'ODA per poor person'!S$9)</f>
        <v>125.61134237577514</v>
      </c>
      <c r="T244" s="43">
        <f>('ODA total and ex non-transfer'!T244*1000000)/SUMIFS(pop_in_poverty!$D:$D,pop_in_poverty!$A:$A,'ODA per poor person'!$B244,pop_in_poverty!$B:$B,'ODA per poor person'!T$9)</f>
        <v>153.13865466046974</v>
      </c>
      <c r="U244" s="43">
        <f>('ODA total and ex non-transfer'!U244*1000000)/SUMIFS(pop_in_poverty!$D:$D,pop_in_poverty!$A:$A,'ODA per poor person'!$B244,pop_in_poverty!$B:$B,'ODA per poor person'!U$9)</f>
        <v>113.63618402559537</v>
      </c>
    </row>
    <row r="245" spans="1:21" hidden="1" x14ac:dyDescent="0.2">
      <c r="A245" s="22" t="s">
        <v>147</v>
      </c>
      <c r="B245" s="9" t="s">
        <v>327</v>
      </c>
      <c r="C245" s="10" t="s">
        <v>982</v>
      </c>
      <c r="D245" s="10"/>
      <c r="E245" s="3"/>
      <c r="F245" s="3"/>
      <c r="G245" s="43">
        <f>('ODA total and ex non-transfer'!G245*1000000)/SUMIFS(pop_in_poverty!$D:$D,pop_in_poverty!$A:$A,'ODA per poor person'!$B245,pop_in_poverty!$B:$B,'ODA per poor person'!G$9)</f>
        <v>20.735447930606014</v>
      </c>
      <c r="H245" s="43">
        <f>('ODA total and ex non-transfer'!H245*1000000)/SUMIFS(pop_in_poverty!$D:$D,pop_in_poverty!$A:$A,'ODA per poor person'!$B245,pop_in_poverty!$B:$B,'ODA per poor person'!H$9)</f>
        <v>24.238696083691604</v>
      </c>
      <c r="I245" s="43">
        <f>('ODA total and ex non-transfer'!I245*1000000)/SUMIFS(pop_in_poverty!$D:$D,pop_in_poverty!$A:$A,'ODA per poor person'!$B245,pop_in_poverty!$B:$B,'ODA per poor person'!I$9)</f>
        <v>21.879160577356668</v>
      </c>
      <c r="J245" s="43">
        <f>('ODA total and ex non-transfer'!J245*1000000)/SUMIFS(pop_in_poverty!$D:$D,pop_in_poverty!$A:$A,'ODA per poor person'!$B245,pop_in_poverty!$B:$B,'ODA per poor person'!J$9)</f>
        <v>24.540564600014857</v>
      </c>
      <c r="K245" s="43">
        <f>('ODA total and ex non-transfer'!K245*1000000)/SUMIFS(pop_in_poverty!$D:$D,pop_in_poverty!$A:$A,'ODA per poor person'!$B245,pop_in_poverty!$B:$B,'ODA per poor person'!K$9)</f>
        <v>22.790852602914708</v>
      </c>
      <c r="L245" s="43">
        <f>('ODA total and ex non-transfer'!L245*1000000)/SUMIFS(pop_in_poverty!$D:$D,pop_in_poverty!$A:$A,'ODA per poor person'!$B245,pop_in_poverty!$B:$B,'ODA per poor person'!L$9)</f>
        <v>30.237949843951643</v>
      </c>
      <c r="M245" s="43">
        <f>('ODA total and ex non-transfer'!M245*1000000)/SUMIFS(pop_in_poverty!$D:$D,pop_in_poverty!$A:$A,'ODA per poor person'!$B245,pop_in_poverty!$B:$B,'ODA per poor person'!M$9)</f>
        <v>44.52602328888603</v>
      </c>
      <c r="N245" s="43">
        <f>('ODA total and ex non-transfer'!N245*1000000)/SUMIFS(pop_in_poverty!$D:$D,pop_in_poverty!$A:$A,'ODA per poor person'!$B245,pop_in_poverty!$B:$B,'ODA per poor person'!N$9)</f>
        <v>46.43356221372995</v>
      </c>
      <c r="O245" s="43">
        <f>('ODA total and ex non-transfer'!O245*1000000)/SUMIFS(pop_in_poverty!$D:$D,pop_in_poverty!$A:$A,'ODA per poor person'!$B245,pop_in_poverty!$B:$B,'ODA per poor person'!O$9)</f>
        <v>50.569176251198257</v>
      </c>
      <c r="P245" s="43">
        <f>('ODA total and ex non-transfer'!P245*1000000)/SUMIFS(pop_in_poverty!$D:$D,pop_in_poverty!$A:$A,'ODA per poor person'!$B245,pop_in_poverty!$B:$B,'ODA per poor person'!P$9)</f>
        <v>81.360337470892034</v>
      </c>
      <c r="Q245" s="43">
        <f>('ODA total and ex non-transfer'!Q245*1000000)/SUMIFS(pop_in_poverty!$D:$D,pop_in_poverty!$A:$A,'ODA per poor person'!$B245,pop_in_poverty!$B:$B,'ODA per poor person'!Q$9)</f>
        <v>180.23246228499775</v>
      </c>
      <c r="R245" s="43">
        <f>('ODA total and ex non-transfer'!R245*1000000)/SUMIFS(pop_in_poverty!$D:$D,pop_in_poverty!$A:$A,'ODA per poor person'!$B245,pop_in_poverty!$B:$B,'ODA per poor person'!R$9)</f>
        <v>131.13035152487961</v>
      </c>
      <c r="S245" s="43">
        <f>('ODA total and ex non-transfer'!S245*1000000)/SUMIFS(pop_in_poverty!$D:$D,pop_in_poverty!$A:$A,'ODA per poor person'!$B245,pop_in_poverty!$B:$B,'ODA per poor person'!S$9)</f>
        <v>116.52837126010468</v>
      </c>
      <c r="T245" s="43">
        <f>('ODA total and ex non-transfer'!T245*1000000)/SUMIFS(pop_in_poverty!$D:$D,pop_in_poverty!$A:$A,'ODA per poor person'!$B245,pop_in_poverty!$B:$B,'ODA per poor person'!T$9)</f>
        <v>143.51385277000469</v>
      </c>
      <c r="U245" s="43">
        <f>('ODA total and ex non-transfer'!U245*1000000)/SUMIFS(pop_in_poverty!$D:$D,pop_in_poverty!$A:$A,'ODA per poor person'!$B245,pop_in_poverty!$B:$B,'ODA per poor person'!U$9)</f>
        <v>105.1988778158738</v>
      </c>
    </row>
    <row r="246" spans="1:21" hidden="1" x14ac:dyDescent="0.2">
      <c r="A246" s="21" t="s">
        <v>148</v>
      </c>
      <c r="B246" s="9" t="s">
        <v>362</v>
      </c>
      <c r="C246" s="9" t="s">
        <v>981</v>
      </c>
      <c r="D246" s="9"/>
      <c r="E246" s="2"/>
      <c r="F246" s="2"/>
      <c r="G246" s="43">
        <f>('ODA total and ex non-transfer'!G246*1000000)/SUMIFS(pop_in_poverty!$D:$D,pop_in_poverty!$A:$A,'ODA per poor person'!$B246,pop_in_poverty!$B:$B,'ODA per poor person'!G$9)</f>
        <v>80.590825709553741</v>
      </c>
      <c r="H246" s="43">
        <f>('ODA total and ex non-transfer'!H246*1000000)/SUMIFS(pop_in_poverty!$D:$D,pop_in_poverty!$A:$A,'ODA per poor person'!$B246,pop_in_poverty!$B:$B,'ODA per poor person'!H$9)</f>
        <v>145.19359142366909</v>
      </c>
      <c r="I246" s="43">
        <f>('ODA total and ex non-transfer'!I246*1000000)/SUMIFS(pop_in_poverty!$D:$D,pop_in_poverty!$A:$A,'ODA per poor person'!$B246,pop_in_poverty!$B:$B,'ODA per poor person'!I$9)</f>
        <v>167.04906351498829</v>
      </c>
      <c r="J246" s="43">
        <f>('ODA total and ex non-transfer'!J246*1000000)/SUMIFS(pop_in_poverty!$D:$D,pop_in_poverty!$A:$A,'ODA per poor person'!$B246,pop_in_poverty!$B:$B,'ODA per poor person'!J$9)</f>
        <v>303.86374152921729</v>
      </c>
      <c r="K246" s="43">
        <f>('ODA total and ex non-transfer'!K246*1000000)/SUMIFS(pop_in_poverty!$D:$D,pop_in_poverty!$A:$A,'ODA per poor person'!$B246,pop_in_poverty!$B:$B,'ODA per poor person'!K$9)</f>
        <v>254.80826294323683</v>
      </c>
      <c r="L246" s="43">
        <f>('ODA total and ex non-transfer'!L246*1000000)/SUMIFS(pop_in_poverty!$D:$D,pop_in_poverty!$A:$A,'ODA per poor person'!$B246,pop_in_poverty!$B:$B,'ODA per poor person'!L$9)</f>
        <v>271.22526033867013</v>
      </c>
      <c r="M246" s="43">
        <f>('ODA total and ex non-transfer'!M246*1000000)/SUMIFS(pop_in_poverty!$D:$D,pop_in_poverty!$A:$A,'ODA per poor person'!$B246,pop_in_poverty!$B:$B,'ODA per poor person'!M$9)</f>
        <v>264.50853192218307</v>
      </c>
      <c r="N246" s="43">
        <f>('ODA total and ex non-transfer'!N246*1000000)/SUMIFS(pop_in_poverty!$D:$D,pop_in_poverty!$A:$A,'ODA per poor person'!$B246,pop_in_poverty!$B:$B,'ODA per poor person'!N$9)</f>
        <v>245.44861521691121</v>
      </c>
      <c r="O246" s="43">
        <f>('ODA total and ex non-transfer'!O246*1000000)/SUMIFS(pop_in_poverty!$D:$D,pop_in_poverty!$A:$A,'ODA per poor person'!$B246,pop_in_poverty!$B:$B,'ODA per poor person'!O$9)</f>
        <v>532.59969066652741</v>
      </c>
      <c r="P246" s="43">
        <f>('ODA total and ex non-transfer'!P246*1000000)/SUMIFS(pop_in_poverty!$D:$D,pop_in_poverty!$A:$A,'ODA per poor person'!$B246,pop_in_poverty!$B:$B,'ODA per poor person'!P$9)</f>
        <v>604.27352277599755</v>
      </c>
      <c r="Q246" s="43">
        <f>('ODA total and ex non-transfer'!Q246*1000000)/SUMIFS(pop_in_poverty!$D:$D,pop_in_poverty!$A:$A,'ODA per poor person'!$B246,pop_in_poverty!$B:$B,'ODA per poor person'!Q$9)</f>
        <v>596.82658976986147</v>
      </c>
      <c r="R246" s="43">
        <f>('ODA total and ex non-transfer'!R246*1000000)/SUMIFS(pop_in_poverty!$D:$D,pop_in_poverty!$A:$A,'ODA per poor person'!$B246,pop_in_poverty!$B:$B,'ODA per poor person'!R$9)</f>
        <v>510.52221443859077</v>
      </c>
      <c r="S246" s="43">
        <f>('ODA total and ex non-transfer'!S246*1000000)/SUMIFS(pop_in_poverty!$D:$D,pop_in_poverty!$A:$A,'ODA per poor person'!$B246,pop_in_poverty!$B:$B,'ODA per poor person'!S$9)</f>
        <v>1431.6346065341179</v>
      </c>
      <c r="T246" s="43">
        <f>('ODA total and ex non-transfer'!T246*1000000)/SUMIFS(pop_in_poverty!$D:$D,pop_in_poverty!$A:$A,'ODA per poor person'!$B246,pop_in_poverty!$B:$B,'ODA per poor person'!T$9)</f>
        <v>542.04122932789608</v>
      </c>
      <c r="U246" s="43">
        <f>('ODA total and ex non-transfer'!U246*1000000)/SUMIFS(pop_in_poverty!$D:$D,pop_in_poverty!$A:$A,'ODA per poor person'!$B246,pop_in_poverty!$B:$B,'ODA per poor person'!U$9)</f>
        <v>1401.0949283183279</v>
      </c>
    </row>
    <row r="247" spans="1:21" hidden="1" x14ac:dyDescent="0.2">
      <c r="A247" s="22" t="s">
        <v>148</v>
      </c>
      <c r="B247" s="9" t="s">
        <v>362</v>
      </c>
      <c r="C247" s="10" t="s">
        <v>982</v>
      </c>
      <c r="D247" s="10"/>
      <c r="E247" s="3"/>
      <c r="F247" s="3"/>
      <c r="G247" s="43">
        <f>('ODA total and ex non-transfer'!G247*1000000)/SUMIFS(pop_in_poverty!$D:$D,pop_in_poverty!$A:$A,'ODA per poor person'!$B247,pop_in_poverty!$B:$B,'ODA per poor person'!G$9)</f>
        <v>80.590825709553741</v>
      </c>
      <c r="H247" s="43">
        <f>('ODA total and ex non-transfer'!H247*1000000)/SUMIFS(pop_in_poverty!$D:$D,pop_in_poverty!$A:$A,'ODA per poor person'!$B247,pop_in_poverty!$B:$B,'ODA per poor person'!H$9)</f>
        <v>145.19359142366909</v>
      </c>
      <c r="I247" s="43">
        <f>('ODA total and ex non-transfer'!I247*1000000)/SUMIFS(pop_in_poverty!$D:$D,pop_in_poverty!$A:$A,'ODA per poor person'!$B247,pop_in_poverty!$B:$B,'ODA per poor person'!I$9)</f>
        <v>167.04906351498829</v>
      </c>
      <c r="J247" s="43">
        <f>('ODA total and ex non-transfer'!J247*1000000)/SUMIFS(pop_in_poverty!$D:$D,pop_in_poverty!$A:$A,'ODA per poor person'!$B247,pop_in_poverty!$B:$B,'ODA per poor person'!J$9)</f>
        <v>303.86374152921729</v>
      </c>
      <c r="K247" s="43">
        <f>('ODA total and ex non-transfer'!K247*1000000)/SUMIFS(pop_in_poverty!$D:$D,pop_in_poverty!$A:$A,'ODA per poor person'!$B247,pop_in_poverty!$B:$B,'ODA per poor person'!K$9)</f>
        <v>229.70985488427206</v>
      </c>
      <c r="L247" s="43">
        <f>('ODA total and ex non-transfer'!L247*1000000)/SUMIFS(pop_in_poverty!$D:$D,pop_in_poverty!$A:$A,'ODA per poor person'!$B247,pop_in_poverty!$B:$B,'ODA per poor person'!L$9)</f>
        <v>241.69463044259203</v>
      </c>
      <c r="M247" s="43">
        <f>('ODA total and ex non-transfer'!M247*1000000)/SUMIFS(pop_in_poverty!$D:$D,pop_in_poverty!$A:$A,'ODA per poor person'!$B247,pop_in_poverty!$B:$B,'ODA per poor person'!M$9)</f>
        <v>229.56924666219521</v>
      </c>
      <c r="N247" s="43">
        <f>('ODA total and ex non-transfer'!N247*1000000)/SUMIFS(pop_in_poverty!$D:$D,pop_in_poverty!$A:$A,'ODA per poor person'!$B247,pop_in_poverty!$B:$B,'ODA per poor person'!N$9)</f>
        <v>201.76472165237416</v>
      </c>
      <c r="O247" s="43">
        <f>('ODA total and ex non-transfer'!O247*1000000)/SUMIFS(pop_in_poverty!$D:$D,pop_in_poverty!$A:$A,'ODA per poor person'!$B247,pop_in_poverty!$B:$B,'ODA per poor person'!O$9)</f>
        <v>493.36112602086052</v>
      </c>
      <c r="P247" s="43">
        <f>('ODA total and ex non-transfer'!P247*1000000)/SUMIFS(pop_in_poverty!$D:$D,pop_in_poverty!$A:$A,'ODA per poor person'!$B247,pop_in_poverty!$B:$B,'ODA per poor person'!P$9)</f>
        <v>551.87021207792543</v>
      </c>
      <c r="Q247" s="43">
        <f>('ODA total and ex non-transfer'!Q247*1000000)/SUMIFS(pop_in_poverty!$D:$D,pop_in_poverty!$A:$A,'ODA per poor person'!$B247,pop_in_poverty!$B:$B,'ODA per poor person'!Q$9)</f>
        <v>523.67517222251593</v>
      </c>
      <c r="R247" s="43">
        <f>('ODA total and ex non-transfer'!R247*1000000)/SUMIFS(pop_in_poverty!$D:$D,pop_in_poverty!$A:$A,'ODA per poor person'!$B247,pop_in_poverty!$B:$B,'ODA per poor person'!R$9)</f>
        <v>414.01463808841117</v>
      </c>
      <c r="S247" s="43">
        <f>('ODA total and ex non-transfer'!S247*1000000)/SUMIFS(pop_in_poverty!$D:$D,pop_in_poverty!$A:$A,'ODA per poor person'!$B247,pop_in_poverty!$B:$B,'ODA per poor person'!S$9)</f>
        <v>1341.2309481061097</v>
      </c>
      <c r="T247" s="43">
        <f>('ODA total and ex non-transfer'!T247*1000000)/SUMIFS(pop_in_poverty!$D:$D,pop_in_poverty!$A:$A,'ODA per poor person'!$B247,pop_in_poverty!$B:$B,'ODA per poor person'!T$9)</f>
        <v>445.12708835653899</v>
      </c>
      <c r="U247" s="43">
        <f>('ODA total and ex non-transfer'!U247*1000000)/SUMIFS(pop_in_poverty!$D:$D,pop_in_poverty!$A:$A,'ODA per poor person'!$B247,pop_in_poverty!$B:$B,'ODA per poor person'!U$9)</f>
        <v>1317.1009470018303</v>
      </c>
    </row>
    <row r="248" spans="1:21" hidden="1" x14ac:dyDescent="0.2">
      <c r="A248" s="21" t="s">
        <v>149</v>
      </c>
      <c r="B248" s="9" t="s">
        <v>392</v>
      </c>
      <c r="C248" s="9" t="s">
        <v>981</v>
      </c>
      <c r="D248" s="9"/>
      <c r="E248" s="2"/>
      <c r="F248" s="2"/>
      <c r="G248" s="43">
        <f>('ODA total and ex non-transfer'!G248*1000000)/SUMIFS(pop_in_poverty!$D:$D,pop_in_poverty!$A:$A,'ODA per poor person'!$B248,pop_in_poverty!$B:$B,'ODA per poor person'!G$9)</f>
        <v>103.0335762616365</v>
      </c>
      <c r="H248" s="43">
        <f>('ODA total and ex non-transfer'!H248*1000000)/SUMIFS(pop_in_poverty!$D:$D,pop_in_poverty!$A:$A,'ODA per poor person'!$B248,pop_in_poverty!$B:$B,'ODA per poor person'!H$9)</f>
        <v>193.12902975050926</v>
      </c>
      <c r="I248" s="43">
        <f>('ODA total and ex non-transfer'!I248*1000000)/SUMIFS(pop_in_poverty!$D:$D,pop_in_poverty!$A:$A,'ODA per poor person'!$B248,pop_in_poverty!$B:$B,'ODA per poor person'!I$9)</f>
        <v>140.01699456320699</v>
      </c>
      <c r="J248" s="43">
        <f>('ODA total and ex non-transfer'!J248*1000000)/SUMIFS(pop_in_poverty!$D:$D,pop_in_poverty!$A:$A,'ODA per poor person'!$B248,pop_in_poverty!$B:$B,'ODA per poor person'!J$9)</f>
        <v>193.42643393758814</v>
      </c>
      <c r="K248" s="43">
        <f>('ODA total and ex non-transfer'!K248*1000000)/SUMIFS(pop_in_poverty!$D:$D,pop_in_poverty!$A:$A,'ODA per poor person'!$B248,pop_in_poverty!$B:$B,'ODA per poor person'!K$9)</f>
        <v>261.66998325747659</v>
      </c>
      <c r="L248" s="43">
        <f>('ODA total and ex non-transfer'!L248*1000000)/SUMIFS(pop_in_poverty!$D:$D,pop_in_poverty!$A:$A,'ODA per poor person'!$B248,pop_in_poverty!$B:$B,'ODA per poor person'!L$9)</f>
        <v>168.14037359658701</v>
      </c>
      <c r="M248" s="43">
        <f>('ODA total and ex non-transfer'!M248*1000000)/SUMIFS(pop_in_poverty!$D:$D,pop_in_poverty!$A:$A,'ODA per poor person'!$B248,pop_in_poverty!$B:$B,'ODA per poor person'!M$9)</f>
        <v>219.47535530281309</v>
      </c>
      <c r="N248" s="43">
        <f>('ODA total and ex non-transfer'!N248*1000000)/SUMIFS(pop_in_poverty!$D:$D,pop_in_poverty!$A:$A,'ODA per poor person'!$B248,pop_in_poverty!$B:$B,'ODA per poor person'!N$9)</f>
        <v>237.6494907576398</v>
      </c>
      <c r="O248" s="43">
        <f>('ODA total and ex non-transfer'!O248*1000000)/SUMIFS(pop_in_poverty!$D:$D,pop_in_poverty!$A:$A,'ODA per poor person'!$B248,pop_in_poverty!$B:$B,'ODA per poor person'!O$9)</f>
        <v>194.63491062799264</v>
      </c>
      <c r="P248" s="43">
        <f>('ODA total and ex non-transfer'!P248*1000000)/SUMIFS(pop_in_poverty!$D:$D,pop_in_poverty!$A:$A,'ODA per poor person'!$B248,pop_in_poverty!$B:$B,'ODA per poor person'!P$9)</f>
        <v>339.81648450527564</v>
      </c>
      <c r="Q248" s="43">
        <f>('ODA total and ex non-transfer'!Q248*1000000)/SUMIFS(pop_in_poverty!$D:$D,pop_in_poverty!$A:$A,'ODA per poor person'!$B248,pop_in_poverty!$B:$B,'ODA per poor person'!Q$9)</f>
        <v>257.08502469485478</v>
      </c>
      <c r="R248" s="43">
        <f>('ODA total and ex non-transfer'!R248*1000000)/SUMIFS(pop_in_poverty!$D:$D,pop_in_poverty!$A:$A,'ODA per poor person'!$B248,pop_in_poverty!$B:$B,'ODA per poor person'!R$9)</f>
        <v>304.40567856765028</v>
      </c>
      <c r="S248" s="43">
        <f>('ODA total and ex non-transfer'!S248*1000000)/SUMIFS(pop_in_poverty!$D:$D,pop_in_poverty!$A:$A,'ODA per poor person'!$B248,pop_in_poverty!$B:$B,'ODA per poor person'!S$9)</f>
        <v>423.40090228536536</v>
      </c>
      <c r="T248" s="43">
        <f>('ODA total and ex non-transfer'!T248*1000000)/SUMIFS(pop_in_poverty!$D:$D,pop_in_poverty!$A:$A,'ODA per poor person'!$B248,pop_in_poverty!$B:$B,'ODA per poor person'!T$9)</f>
        <v>522.41086758528058</v>
      </c>
      <c r="U248" s="43">
        <f>('ODA total and ex non-transfer'!U248*1000000)/SUMIFS(pop_in_poverty!$D:$D,pop_in_poverty!$A:$A,'ODA per poor person'!$B248,pop_in_poverty!$B:$B,'ODA per poor person'!U$9)</f>
        <v>429.39815479989358</v>
      </c>
    </row>
    <row r="249" spans="1:21" hidden="1" x14ac:dyDescent="0.2">
      <c r="A249" s="22" t="s">
        <v>149</v>
      </c>
      <c r="B249" s="9" t="s">
        <v>392</v>
      </c>
      <c r="C249" s="10" t="s">
        <v>982</v>
      </c>
      <c r="D249" s="10"/>
      <c r="E249" s="3"/>
      <c r="F249" s="3"/>
      <c r="G249" s="43">
        <f>('ODA total and ex non-transfer'!G249*1000000)/SUMIFS(pop_in_poverty!$D:$D,pop_in_poverty!$A:$A,'ODA per poor person'!$B249,pop_in_poverty!$B:$B,'ODA per poor person'!G$9)</f>
        <v>103.0335762616365</v>
      </c>
      <c r="H249" s="43">
        <f>('ODA total and ex non-transfer'!H249*1000000)/SUMIFS(pop_in_poverty!$D:$D,pop_in_poverty!$A:$A,'ODA per poor person'!$B249,pop_in_poverty!$B:$B,'ODA per poor person'!H$9)</f>
        <v>193.12902975050926</v>
      </c>
      <c r="I249" s="43">
        <f>('ODA total and ex non-transfer'!I249*1000000)/SUMIFS(pop_in_poverty!$D:$D,pop_in_poverty!$A:$A,'ODA per poor person'!$B249,pop_in_poverty!$B:$B,'ODA per poor person'!I$9)</f>
        <v>140.01699456320699</v>
      </c>
      <c r="J249" s="43">
        <f>('ODA total and ex non-transfer'!J249*1000000)/SUMIFS(pop_in_poverty!$D:$D,pop_in_poverty!$A:$A,'ODA per poor person'!$B249,pop_in_poverty!$B:$B,'ODA per poor person'!J$9)</f>
        <v>193.42643393758814</v>
      </c>
      <c r="K249" s="43">
        <f>('ODA total and ex non-transfer'!K249*1000000)/SUMIFS(pop_in_poverty!$D:$D,pop_in_poverty!$A:$A,'ODA per poor person'!$B249,pop_in_poverty!$B:$B,'ODA per poor person'!K$9)</f>
        <v>252.71055731881353</v>
      </c>
      <c r="L249" s="43">
        <f>('ODA total and ex non-transfer'!L249*1000000)/SUMIFS(pop_in_poverty!$D:$D,pop_in_poverty!$A:$A,'ODA per poor person'!$B249,pop_in_poverty!$B:$B,'ODA per poor person'!L$9)</f>
        <v>161.91374865316089</v>
      </c>
      <c r="M249" s="43">
        <f>('ODA total and ex non-transfer'!M249*1000000)/SUMIFS(pop_in_poverty!$D:$D,pop_in_poverty!$A:$A,'ODA per poor person'!$B249,pop_in_poverty!$B:$B,'ODA per poor person'!M$9)</f>
        <v>212.47852211279948</v>
      </c>
      <c r="N249" s="43">
        <f>('ODA total and ex non-transfer'!N249*1000000)/SUMIFS(pop_in_poverty!$D:$D,pop_in_poverty!$A:$A,'ODA per poor person'!$B249,pop_in_poverty!$B:$B,'ODA per poor person'!N$9)</f>
        <v>229.60631349045022</v>
      </c>
      <c r="O249" s="43">
        <f>('ODA total and ex non-transfer'!O249*1000000)/SUMIFS(pop_in_poverty!$D:$D,pop_in_poverty!$A:$A,'ODA per poor person'!$B249,pop_in_poverty!$B:$B,'ODA per poor person'!O$9)</f>
        <v>186.33736631036527</v>
      </c>
      <c r="P249" s="43">
        <f>('ODA total and ex non-transfer'!P249*1000000)/SUMIFS(pop_in_poverty!$D:$D,pop_in_poverty!$A:$A,'ODA per poor person'!$B249,pop_in_poverty!$B:$B,'ODA per poor person'!P$9)</f>
        <v>329.2501317838923</v>
      </c>
      <c r="Q249" s="43">
        <f>('ODA total and ex non-transfer'!Q249*1000000)/SUMIFS(pop_in_poverty!$D:$D,pop_in_poverty!$A:$A,'ODA per poor person'!$B249,pop_in_poverty!$B:$B,'ODA per poor person'!Q$9)</f>
        <v>242.5381448678088</v>
      </c>
      <c r="R249" s="43">
        <f>('ODA total and ex non-transfer'!R249*1000000)/SUMIFS(pop_in_poverty!$D:$D,pop_in_poverty!$A:$A,'ODA per poor person'!$B249,pop_in_poverty!$B:$B,'ODA per poor person'!R$9)</f>
        <v>289.48070572391276</v>
      </c>
      <c r="S249" s="43">
        <f>('ODA total and ex non-transfer'!S249*1000000)/SUMIFS(pop_in_poverty!$D:$D,pop_in_poverty!$A:$A,'ODA per poor person'!$B249,pop_in_poverty!$B:$B,'ODA per poor person'!S$9)</f>
        <v>409.10856928264815</v>
      </c>
      <c r="T249" s="43">
        <f>('ODA total and ex non-transfer'!T249*1000000)/SUMIFS(pop_in_poverty!$D:$D,pop_in_poverty!$A:$A,'ODA per poor person'!$B249,pop_in_poverty!$B:$B,'ODA per poor person'!T$9)</f>
        <v>507.91235119694886</v>
      </c>
      <c r="U249" s="43">
        <f>('ODA total and ex non-transfer'!U249*1000000)/SUMIFS(pop_in_poverty!$D:$D,pop_in_poverty!$A:$A,'ODA per poor person'!$B249,pop_in_poverty!$B:$B,'ODA per poor person'!U$9)</f>
        <v>415.04885024160325</v>
      </c>
    </row>
    <row r="250" spans="1:21" hidden="1" x14ac:dyDescent="0.2">
      <c r="A250" s="21" t="s">
        <v>150</v>
      </c>
      <c r="B250" s="9" t="s">
        <v>448</v>
      </c>
      <c r="C250" s="9" t="s">
        <v>981</v>
      </c>
      <c r="D250" s="9"/>
      <c r="E250" s="2"/>
      <c r="F250" s="2"/>
      <c r="G250" s="43">
        <f>('ODA total and ex non-transfer'!G250*1000000)/SUMIFS(pop_in_poverty!$D:$D,pop_in_poverty!$A:$A,'ODA per poor person'!$B250,pop_in_poverty!$B:$B,'ODA per poor person'!G$9)</f>
        <v>155.71225390006839</v>
      </c>
      <c r="H250" s="43">
        <f>('ODA total and ex non-transfer'!H250*1000000)/SUMIFS(pop_in_poverty!$D:$D,pop_in_poverty!$A:$A,'ODA per poor person'!$B250,pop_in_poverty!$B:$B,'ODA per poor person'!H$9)</f>
        <v>139.08669083225837</v>
      </c>
      <c r="I250" s="43">
        <f>('ODA total and ex non-transfer'!I250*1000000)/SUMIFS(pop_in_poverty!$D:$D,pop_in_poverty!$A:$A,'ODA per poor person'!$B250,pop_in_poverty!$B:$B,'ODA per poor person'!I$9)</f>
        <v>155.58330684432579</v>
      </c>
      <c r="J250" s="43">
        <f>('ODA total and ex non-transfer'!J250*1000000)/SUMIFS(pop_in_poverty!$D:$D,pop_in_poverty!$A:$A,'ODA per poor person'!$B250,pop_in_poverty!$B:$B,'ODA per poor person'!J$9)</f>
        <v>176.66595020992639</v>
      </c>
      <c r="K250" s="43">
        <f>('ODA total and ex non-transfer'!K250*1000000)/SUMIFS(pop_in_poverty!$D:$D,pop_in_poverty!$A:$A,'ODA per poor person'!$B250,pop_in_poverty!$B:$B,'ODA per poor person'!K$9)</f>
        <v>184.889778480898</v>
      </c>
      <c r="L250" s="43">
        <f>('ODA total and ex non-transfer'!L250*1000000)/SUMIFS(pop_in_poverty!$D:$D,pop_in_poverty!$A:$A,'ODA per poor person'!$B250,pop_in_poverty!$B:$B,'ODA per poor person'!L$9)</f>
        <v>195.86158002426185</v>
      </c>
      <c r="M250" s="43">
        <f>('ODA total and ex non-transfer'!M250*1000000)/SUMIFS(pop_in_poverty!$D:$D,pop_in_poverty!$A:$A,'ODA per poor person'!$B250,pop_in_poverty!$B:$B,'ODA per poor person'!M$9)</f>
        <v>261.06503846208074</v>
      </c>
      <c r="N250" s="43">
        <f>('ODA total and ex non-transfer'!N250*1000000)/SUMIFS(pop_in_poverty!$D:$D,pop_in_poverty!$A:$A,'ODA per poor person'!$B250,pop_in_poverty!$B:$B,'ODA per poor person'!N$9)</f>
        <v>260.95957466453996</v>
      </c>
      <c r="O250" s="43">
        <f>('ODA total and ex non-transfer'!O250*1000000)/SUMIFS(pop_in_poverty!$D:$D,pop_in_poverty!$A:$A,'ODA per poor person'!$B250,pop_in_poverty!$B:$B,'ODA per poor person'!O$9)</f>
        <v>269.16245098317478</v>
      </c>
      <c r="P250" s="43">
        <f>('ODA total and ex non-transfer'!P250*1000000)/SUMIFS(pop_in_poverty!$D:$D,pop_in_poverty!$A:$A,'ODA per poor person'!$B250,pop_in_poverty!$B:$B,'ODA per poor person'!P$9)</f>
        <v>322.72604245216627</v>
      </c>
      <c r="Q250" s="43">
        <f>('ODA total and ex non-transfer'!Q250*1000000)/SUMIFS(pop_in_poverty!$D:$D,pop_in_poverty!$A:$A,'ODA per poor person'!$B250,pop_in_poverty!$B:$B,'ODA per poor person'!Q$9)</f>
        <v>303.64739786068537</v>
      </c>
      <c r="R250" s="43">
        <f>('ODA total and ex non-transfer'!R250*1000000)/SUMIFS(pop_in_poverty!$D:$D,pop_in_poverty!$A:$A,'ODA per poor person'!$B250,pop_in_poverty!$B:$B,'ODA per poor person'!R$9)</f>
        <v>402.72846732848853</v>
      </c>
      <c r="S250" s="43">
        <f>('ODA total and ex non-transfer'!S250*1000000)/SUMIFS(pop_in_poverty!$D:$D,pop_in_poverty!$A:$A,'ODA per poor person'!$B250,pop_in_poverty!$B:$B,'ODA per poor person'!S$9)</f>
        <v>409.60658320697155</v>
      </c>
      <c r="T250" s="43">
        <f>('ODA total and ex non-transfer'!T250*1000000)/SUMIFS(pop_in_poverty!$D:$D,pop_in_poverty!$A:$A,'ODA per poor person'!$B250,pop_in_poverty!$B:$B,'ODA per poor person'!T$9)</f>
        <v>765.79194438501236</v>
      </c>
      <c r="U250" s="43">
        <f>('ODA total and ex non-transfer'!U250*1000000)/SUMIFS(pop_in_poverty!$D:$D,pop_in_poverty!$A:$A,'ODA per poor person'!$B250,pop_in_poverty!$B:$B,'ODA per poor person'!U$9)</f>
        <v>603.83356241800413</v>
      </c>
    </row>
    <row r="251" spans="1:21" hidden="1" x14ac:dyDescent="0.2">
      <c r="A251" s="22" t="s">
        <v>150</v>
      </c>
      <c r="B251" s="9" t="s">
        <v>448</v>
      </c>
      <c r="C251" s="10" t="s">
        <v>982</v>
      </c>
      <c r="D251" s="10"/>
      <c r="E251" s="3"/>
      <c r="F251" s="3"/>
      <c r="G251" s="43">
        <f>('ODA total and ex non-transfer'!G251*1000000)/SUMIFS(pop_in_poverty!$D:$D,pop_in_poverty!$A:$A,'ODA per poor person'!$B251,pop_in_poverty!$B:$B,'ODA per poor person'!G$9)</f>
        <v>155.71225390006839</v>
      </c>
      <c r="H251" s="43">
        <f>('ODA total and ex non-transfer'!H251*1000000)/SUMIFS(pop_in_poverty!$D:$D,pop_in_poverty!$A:$A,'ODA per poor person'!$B251,pop_in_poverty!$B:$B,'ODA per poor person'!H$9)</f>
        <v>139.08669083225837</v>
      </c>
      <c r="I251" s="43">
        <f>('ODA total and ex non-transfer'!I251*1000000)/SUMIFS(pop_in_poverty!$D:$D,pop_in_poverty!$A:$A,'ODA per poor person'!$B251,pop_in_poverty!$B:$B,'ODA per poor person'!I$9)</f>
        <v>155.58330684432579</v>
      </c>
      <c r="J251" s="43">
        <f>('ODA total and ex non-transfer'!J251*1000000)/SUMIFS(pop_in_poverty!$D:$D,pop_in_poverty!$A:$A,'ODA per poor person'!$B251,pop_in_poverty!$B:$B,'ODA per poor person'!J$9)</f>
        <v>176.66595020992639</v>
      </c>
      <c r="K251" s="43">
        <f>('ODA total and ex non-transfer'!K251*1000000)/SUMIFS(pop_in_poverty!$D:$D,pop_in_poverty!$A:$A,'ODA per poor person'!$B251,pop_in_poverty!$B:$B,'ODA per poor person'!K$9)</f>
        <v>178.70579586744591</v>
      </c>
      <c r="L251" s="43">
        <f>('ODA total and ex non-transfer'!L251*1000000)/SUMIFS(pop_in_poverty!$D:$D,pop_in_poverty!$A:$A,'ODA per poor person'!$B251,pop_in_poverty!$B:$B,'ODA per poor person'!L$9)</f>
        <v>188.70459370119661</v>
      </c>
      <c r="M251" s="43">
        <f>('ODA total and ex non-transfer'!M251*1000000)/SUMIFS(pop_in_poverty!$D:$D,pop_in_poverty!$A:$A,'ODA per poor person'!$B251,pop_in_poverty!$B:$B,'ODA per poor person'!M$9)</f>
        <v>242.56273378704111</v>
      </c>
      <c r="N251" s="43">
        <f>('ODA total and ex non-transfer'!N251*1000000)/SUMIFS(pop_in_poverty!$D:$D,pop_in_poverty!$A:$A,'ODA per poor person'!$B251,pop_in_poverty!$B:$B,'ODA per poor person'!N$9)</f>
        <v>249.3704346627452</v>
      </c>
      <c r="O251" s="43">
        <f>('ODA total and ex non-transfer'!O251*1000000)/SUMIFS(pop_in_poverty!$D:$D,pop_in_poverty!$A:$A,'ODA per poor person'!$B251,pop_in_poverty!$B:$B,'ODA per poor person'!O$9)</f>
        <v>260.07734027677833</v>
      </c>
      <c r="P251" s="43">
        <f>('ODA total and ex non-transfer'!P251*1000000)/SUMIFS(pop_in_poverty!$D:$D,pop_in_poverty!$A:$A,'ODA per poor person'!$B251,pop_in_poverty!$B:$B,'ODA per poor person'!P$9)</f>
        <v>311.88518130248207</v>
      </c>
      <c r="Q251" s="43">
        <f>('ODA total and ex non-transfer'!Q251*1000000)/SUMIFS(pop_in_poverty!$D:$D,pop_in_poverty!$A:$A,'ODA per poor person'!$B251,pop_in_poverty!$B:$B,'ODA per poor person'!Q$9)</f>
        <v>291.12505602086759</v>
      </c>
      <c r="R251" s="43">
        <f>('ODA total and ex non-transfer'!R251*1000000)/SUMIFS(pop_in_poverty!$D:$D,pop_in_poverty!$A:$A,'ODA per poor person'!$B251,pop_in_poverty!$B:$B,'ODA per poor person'!R$9)</f>
        <v>386.45574618604553</v>
      </c>
      <c r="S251" s="43">
        <f>('ODA total and ex non-transfer'!S251*1000000)/SUMIFS(pop_in_poverty!$D:$D,pop_in_poverty!$A:$A,'ODA per poor person'!$B251,pop_in_poverty!$B:$B,'ODA per poor person'!S$9)</f>
        <v>393.98141986250647</v>
      </c>
      <c r="T251" s="43">
        <f>('ODA total and ex non-transfer'!T251*1000000)/SUMIFS(pop_in_poverty!$D:$D,pop_in_poverty!$A:$A,'ODA per poor person'!$B251,pop_in_poverty!$B:$B,'ODA per poor person'!T$9)</f>
        <v>746.91586637163471</v>
      </c>
      <c r="U251" s="43">
        <f>('ODA total and ex non-transfer'!U251*1000000)/SUMIFS(pop_in_poverty!$D:$D,pop_in_poverty!$A:$A,'ODA per poor person'!$B251,pop_in_poverty!$B:$B,'ODA per poor person'!U$9)</f>
        <v>584.99692842954971</v>
      </c>
    </row>
    <row r="252" spans="1:21" hidden="1" x14ac:dyDescent="0.2">
      <c r="A252" s="21" t="s">
        <v>151</v>
      </c>
      <c r="B252" s="9" t="s">
        <v>528</v>
      </c>
      <c r="C252" s="9" t="s">
        <v>981</v>
      </c>
      <c r="D252" s="9"/>
      <c r="E252" s="2"/>
      <c r="F252" s="2"/>
      <c r="G252" s="43">
        <f>('ODA total and ex non-transfer'!G252*1000000)/SUMIFS(pop_in_poverty!$D:$D,pop_in_poverty!$A:$A,'ODA per poor person'!$B252,pop_in_poverty!$B:$B,'ODA per poor person'!G$9)</f>
        <v>733.62661956158036</v>
      </c>
      <c r="H252" s="43">
        <f>('ODA total and ex non-transfer'!H252*1000000)/SUMIFS(pop_in_poverty!$D:$D,pop_in_poverty!$A:$A,'ODA per poor person'!$B252,pop_in_poverty!$B:$B,'ODA per poor person'!H$9)</f>
        <v>930.64581638619973</v>
      </c>
      <c r="I252" s="43">
        <f>('ODA total and ex non-transfer'!I252*1000000)/SUMIFS(pop_in_poverty!$D:$D,pop_in_poverty!$A:$A,'ODA per poor person'!$B252,pop_in_poverty!$B:$B,'ODA per poor person'!I$9)</f>
        <v>1272.0155092453956</v>
      </c>
      <c r="J252" s="43">
        <f>('ODA total and ex non-transfer'!J252*1000000)/SUMIFS(pop_in_poverty!$D:$D,pop_in_poverty!$A:$A,'ODA per poor person'!$B252,pop_in_poverty!$B:$B,'ODA per poor person'!J$9)</f>
        <v>1663.7775220920312</v>
      </c>
      <c r="K252" s="43">
        <f>('ODA total and ex non-transfer'!K252*1000000)/SUMIFS(pop_in_poverty!$D:$D,pop_in_poverty!$A:$A,'ODA per poor person'!$B252,pop_in_poverty!$B:$B,'ODA per poor person'!K$9)</f>
        <v>4716.0949519701471</v>
      </c>
      <c r="L252" s="43">
        <f>('ODA total and ex non-transfer'!L252*1000000)/SUMIFS(pop_in_poverty!$D:$D,pop_in_poverty!$A:$A,'ODA per poor person'!$B252,pop_in_poverty!$B:$B,'ODA per poor person'!L$9)</f>
        <v>809.07527231834649</v>
      </c>
      <c r="M252" s="43">
        <f>('ODA total and ex non-transfer'!M252*1000000)/SUMIFS(pop_in_poverty!$D:$D,pop_in_poverty!$A:$A,'ODA per poor person'!$B252,pop_in_poverty!$B:$B,'ODA per poor person'!M$9)</f>
        <v>1423.4587370706001</v>
      </c>
      <c r="N252" s="43">
        <f>('ODA total and ex non-transfer'!N252*1000000)/SUMIFS(pop_in_poverty!$D:$D,pop_in_poverty!$A:$A,'ODA per poor person'!$B252,pop_in_poverty!$B:$B,'ODA per poor person'!N$9)</f>
        <v>2292.6561036851804</v>
      </c>
      <c r="O252" s="43">
        <f>('ODA total and ex non-transfer'!O252*1000000)/SUMIFS(pop_in_poverty!$D:$D,pop_in_poverty!$A:$A,'ODA per poor person'!$B252,pop_in_poverty!$B:$B,'ODA per poor person'!O$9)</f>
        <v>2277.9281091607563</v>
      </c>
      <c r="P252" s="43">
        <f>('ODA total and ex non-transfer'!P252*1000000)/SUMIFS(pop_in_poverty!$D:$D,pop_in_poverty!$A:$A,'ODA per poor person'!$B252,pop_in_poverty!$B:$B,'ODA per poor person'!P$9)</f>
        <v>2235.7435632367246</v>
      </c>
      <c r="Q252" s="43">
        <f>('ODA total and ex non-transfer'!Q252*1000000)/SUMIFS(pop_in_poverty!$D:$D,pop_in_poverty!$A:$A,'ODA per poor person'!$B252,pop_in_poverty!$B:$B,'ODA per poor person'!Q$9)</f>
        <v>1943.9464140784546</v>
      </c>
      <c r="R252" s="43">
        <f>('ODA total and ex non-transfer'!R252*1000000)/SUMIFS(pop_in_poverty!$D:$D,pop_in_poverty!$A:$A,'ODA per poor person'!$B252,pop_in_poverty!$B:$B,'ODA per poor person'!R$9)</f>
        <v>1938.5156330265681</v>
      </c>
      <c r="S252" s="43">
        <f>('ODA total and ex non-transfer'!S252*1000000)/SUMIFS(pop_in_poverty!$D:$D,pop_in_poverty!$A:$A,'ODA per poor person'!$B252,pop_in_poverty!$B:$B,'ODA per poor person'!S$9)</f>
        <v>2505.7758955325999</v>
      </c>
      <c r="T252" s="43">
        <f>('ODA total and ex non-transfer'!T252*1000000)/SUMIFS(pop_in_poverty!$D:$D,pop_in_poverty!$A:$A,'ODA per poor person'!$B252,pop_in_poverty!$B:$B,'ODA per poor person'!T$9)</f>
        <v>1122.8901172133424</v>
      </c>
      <c r="U252" s="43">
        <f>('ODA total and ex non-transfer'!U252*1000000)/SUMIFS(pop_in_poverty!$D:$D,pop_in_poverty!$A:$A,'ODA per poor person'!$B252,pop_in_poverty!$B:$B,'ODA per poor person'!U$9)</f>
        <v>1611.9251865599522</v>
      </c>
    </row>
    <row r="253" spans="1:21" hidden="1" x14ac:dyDescent="0.2">
      <c r="A253" s="22" t="s">
        <v>151</v>
      </c>
      <c r="B253" s="9" t="s">
        <v>528</v>
      </c>
      <c r="C253" s="10" t="s">
        <v>982</v>
      </c>
      <c r="D253" s="10"/>
      <c r="E253" s="3"/>
      <c r="F253" s="3"/>
      <c r="G253" s="43">
        <f>('ODA total and ex non-transfer'!G253*1000000)/SUMIFS(pop_in_poverty!$D:$D,pop_in_poverty!$A:$A,'ODA per poor person'!$B253,pop_in_poverty!$B:$B,'ODA per poor person'!G$9)</f>
        <v>603.67917700981275</v>
      </c>
      <c r="H253" s="43">
        <f>('ODA total and ex non-transfer'!H253*1000000)/SUMIFS(pop_in_poverty!$D:$D,pop_in_poverty!$A:$A,'ODA per poor person'!$B253,pop_in_poverty!$B:$B,'ODA per poor person'!H$9)</f>
        <v>786.14638684945749</v>
      </c>
      <c r="I253" s="43">
        <f>('ODA total and ex non-transfer'!I253*1000000)/SUMIFS(pop_in_poverty!$D:$D,pop_in_poverty!$A:$A,'ODA per poor person'!$B253,pop_in_poverty!$B:$B,'ODA per poor person'!I$9)</f>
        <v>1085.8045512187882</v>
      </c>
      <c r="J253" s="43">
        <f>('ODA total and ex non-transfer'!J253*1000000)/SUMIFS(pop_in_poverty!$D:$D,pop_in_poverty!$A:$A,'ODA per poor person'!$B253,pop_in_poverty!$B:$B,'ODA per poor person'!J$9)</f>
        <v>1507.2601185025164</v>
      </c>
      <c r="K253" s="43">
        <f>('ODA total and ex non-transfer'!K253*1000000)/SUMIFS(pop_in_poverty!$D:$D,pop_in_poverty!$A:$A,'ODA per poor person'!$B253,pop_in_poverty!$B:$B,'ODA per poor person'!K$9)</f>
        <v>3581.3155536160857</v>
      </c>
      <c r="L253" s="43">
        <f>('ODA total and ex non-transfer'!L253*1000000)/SUMIFS(pop_in_poverty!$D:$D,pop_in_poverty!$A:$A,'ODA per poor person'!$B253,pop_in_poverty!$B:$B,'ODA per poor person'!L$9)</f>
        <v>801.36836615021923</v>
      </c>
      <c r="M253" s="43">
        <f>('ODA total and ex non-transfer'!M253*1000000)/SUMIFS(pop_in_poverty!$D:$D,pop_in_poverty!$A:$A,'ODA per poor person'!$B253,pop_in_poverty!$B:$B,'ODA per poor person'!M$9)</f>
        <v>1421.7724687144485</v>
      </c>
      <c r="N253" s="43">
        <f>('ODA total and ex non-transfer'!N253*1000000)/SUMIFS(pop_in_poverty!$D:$D,pop_in_poverty!$A:$A,'ODA per poor person'!$B253,pop_in_poverty!$B:$B,'ODA per poor person'!N$9)</f>
        <v>2288.9065453125754</v>
      </c>
      <c r="O253" s="43">
        <f>('ODA total and ex non-transfer'!O253*1000000)/SUMIFS(pop_in_poverty!$D:$D,pop_in_poverty!$A:$A,'ODA per poor person'!$B253,pop_in_poverty!$B:$B,'ODA per poor person'!O$9)</f>
        <v>2275.9484934903817</v>
      </c>
      <c r="P253" s="43">
        <f>('ODA total and ex non-transfer'!P253*1000000)/SUMIFS(pop_in_poverty!$D:$D,pop_in_poverty!$A:$A,'ODA per poor person'!$B253,pop_in_poverty!$B:$B,'ODA per poor person'!P$9)</f>
        <v>2232.3430989606759</v>
      </c>
      <c r="Q253" s="43">
        <f>('ODA total and ex non-transfer'!Q253*1000000)/SUMIFS(pop_in_poverty!$D:$D,pop_in_poverty!$A:$A,'ODA per poor person'!$B253,pop_in_poverty!$B:$B,'ODA per poor person'!Q$9)</f>
        <v>1927.8802540929482</v>
      </c>
      <c r="R253" s="43">
        <f>('ODA total and ex non-transfer'!R253*1000000)/SUMIFS(pop_in_poverty!$D:$D,pop_in_poverty!$A:$A,'ODA per poor person'!$B253,pop_in_poverty!$B:$B,'ODA per poor person'!R$9)</f>
        <v>1924.0259756007758</v>
      </c>
      <c r="S253" s="43">
        <f>('ODA total and ex non-transfer'!S253*1000000)/SUMIFS(pop_in_poverty!$D:$D,pop_in_poverty!$A:$A,'ODA per poor person'!$B253,pop_in_poverty!$B:$B,'ODA per poor person'!S$9)</f>
        <v>2489.4487304251866</v>
      </c>
      <c r="T253" s="43">
        <f>('ODA total and ex non-transfer'!T253*1000000)/SUMIFS(pop_in_poverty!$D:$D,pop_in_poverty!$A:$A,'ODA per poor person'!$B253,pop_in_poverty!$B:$B,'ODA per poor person'!T$9)</f>
        <v>1095.1779850510989</v>
      </c>
      <c r="U253" s="43">
        <f>('ODA total and ex non-transfer'!U253*1000000)/SUMIFS(pop_in_poverty!$D:$D,pop_in_poverty!$A:$A,'ODA per poor person'!$B253,pop_in_poverty!$B:$B,'ODA per poor person'!U$9)</f>
        <v>1603.6967759753436</v>
      </c>
    </row>
    <row r="254" spans="1:21" hidden="1" x14ac:dyDescent="0.2">
      <c r="A254" s="21" t="s">
        <v>152</v>
      </c>
      <c r="B254" s="9" t="s">
        <v>748</v>
      </c>
      <c r="C254" s="9" t="s">
        <v>981</v>
      </c>
      <c r="D254" s="9"/>
      <c r="E254" s="2"/>
      <c r="F254" s="2"/>
      <c r="G254" s="43">
        <f>('ODA total and ex non-transfer'!G254*1000000)/SUMIFS(pop_in_poverty!$D:$D,pop_in_poverty!$A:$A,'ODA per poor person'!$B254,pop_in_poverty!$B:$B,'ODA per poor person'!G$9)</f>
        <v>86.535143412538218</v>
      </c>
      <c r="H254" s="43">
        <f>('ODA total and ex non-transfer'!H254*1000000)/SUMIFS(pop_in_poverty!$D:$D,pop_in_poverty!$A:$A,'ODA per poor person'!$B254,pop_in_poverty!$B:$B,'ODA per poor person'!H$9)</f>
        <v>205.29576136746559</v>
      </c>
      <c r="I254" s="43">
        <f>('ODA total and ex non-transfer'!I254*1000000)/SUMIFS(pop_in_poverty!$D:$D,pop_in_poverty!$A:$A,'ODA per poor person'!$B254,pop_in_poverty!$B:$B,'ODA per poor person'!I$9)</f>
        <v>264.87997373690297</v>
      </c>
      <c r="J254" s="43">
        <f>('ODA total and ex non-transfer'!J254*1000000)/SUMIFS(pop_in_poverty!$D:$D,pop_in_poverty!$A:$A,'ODA per poor person'!$B254,pop_in_poverty!$B:$B,'ODA per poor person'!J$9)</f>
        <v>293.88438825341524</v>
      </c>
      <c r="K254" s="43">
        <f>('ODA total and ex non-transfer'!K254*1000000)/SUMIFS(pop_in_poverty!$D:$D,pop_in_poverty!$A:$A,'ODA per poor person'!$B254,pop_in_poverty!$B:$B,'ODA per poor person'!K$9)</f>
        <v>370.07784362783514</v>
      </c>
      <c r="L254" s="43">
        <f>('ODA total and ex non-transfer'!L254*1000000)/SUMIFS(pop_in_poverty!$D:$D,pop_in_poverty!$A:$A,'ODA per poor person'!$B254,pop_in_poverty!$B:$B,'ODA per poor person'!L$9)</f>
        <v>541.52061954220346</v>
      </c>
      <c r="M254" s="43">
        <f>('ODA total and ex non-transfer'!M254*1000000)/SUMIFS(pop_in_poverty!$D:$D,pop_in_poverty!$A:$A,'ODA per poor person'!$B254,pop_in_poverty!$B:$B,'ODA per poor person'!M$9)</f>
        <v>650.70618072543266</v>
      </c>
      <c r="N254" s="43">
        <f>('ODA total and ex non-transfer'!N254*1000000)/SUMIFS(pop_in_poverty!$D:$D,pop_in_poverty!$A:$A,'ODA per poor person'!$B254,pop_in_poverty!$B:$B,'ODA per poor person'!N$9)</f>
        <v>643.77958544018747</v>
      </c>
      <c r="O254" s="43">
        <f>('ODA total and ex non-transfer'!O254*1000000)/SUMIFS(pop_in_poverty!$D:$D,pop_in_poverty!$A:$A,'ODA per poor person'!$B254,pop_in_poverty!$B:$B,'ODA per poor person'!O$9)</f>
        <v>511.49430372561079</v>
      </c>
      <c r="P254" s="43">
        <f>('ODA total and ex non-transfer'!P254*1000000)/SUMIFS(pop_in_poverty!$D:$D,pop_in_poverty!$A:$A,'ODA per poor person'!$B254,pop_in_poverty!$B:$B,'ODA per poor person'!P$9)</f>
        <v>442.94383894997623</v>
      </c>
      <c r="Q254" s="43">
        <f>('ODA total and ex non-transfer'!Q254*1000000)/SUMIFS(pop_in_poverty!$D:$D,pop_in_poverty!$A:$A,'ODA per poor person'!$B254,pop_in_poverty!$B:$B,'ODA per poor person'!Q$9)</f>
        <v>734.65296731880528</v>
      </c>
      <c r="R254" s="43">
        <f>('ODA total and ex non-transfer'!R254*1000000)/SUMIFS(pop_in_poverty!$D:$D,pop_in_poverty!$A:$A,'ODA per poor person'!$B254,pop_in_poverty!$B:$B,'ODA per poor person'!R$9)</f>
        <v>1475.2996735251768</v>
      </c>
      <c r="S254" s="43">
        <f>('ODA total and ex non-transfer'!S254*1000000)/SUMIFS(pop_in_poverty!$D:$D,pop_in_poverty!$A:$A,'ODA per poor person'!$B254,pop_in_poverty!$B:$B,'ODA per poor person'!S$9)</f>
        <v>1087.7369992899362</v>
      </c>
      <c r="T254" s="43">
        <f>('ODA total and ex non-transfer'!T254*1000000)/SUMIFS(pop_in_poverty!$D:$D,pop_in_poverty!$A:$A,'ODA per poor person'!$B254,pop_in_poverty!$B:$B,'ODA per poor person'!T$9)</f>
        <v>1139.3413985824263</v>
      </c>
      <c r="U254" s="43">
        <f>('ODA total and ex non-transfer'!U254*1000000)/SUMIFS(pop_in_poverty!$D:$D,pop_in_poverty!$A:$A,'ODA per poor person'!$B254,pop_in_poverty!$B:$B,'ODA per poor person'!U$9)</f>
        <v>1365.6831017497188</v>
      </c>
    </row>
    <row r="255" spans="1:21" hidden="1" x14ac:dyDescent="0.2">
      <c r="A255" s="22" t="s">
        <v>152</v>
      </c>
      <c r="B255" s="9" t="s">
        <v>748</v>
      </c>
      <c r="C255" s="10" t="s">
        <v>982</v>
      </c>
      <c r="D255" s="10"/>
      <c r="E255" s="3"/>
      <c r="F255" s="3"/>
      <c r="G255" s="43">
        <f>('ODA total and ex non-transfer'!G255*1000000)/SUMIFS(pop_in_poverty!$D:$D,pop_in_poverty!$A:$A,'ODA per poor person'!$B255,pop_in_poverty!$B:$B,'ODA per poor person'!G$9)</f>
        <v>86.535143412538218</v>
      </c>
      <c r="H255" s="43">
        <f>('ODA total and ex non-transfer'!H255*1000000)/SUMIFS(pop_in_poverty!$D:$D,pop_in_poverty!$A:$A,'ODA per poor person'!$B255,pop_in_poverty!$B:$B,'ODA per poor person'!H$9)</f>
        <v>205.29576136746559</v>
      </c>
      <c r="I255" s="43">
        <f>('ODA total and ex non-transfer'!I255*1000000)/SUMIFS(pop_in_poverty!$D:$D,pop_in_poverty!$A:$A,'ODA per poor person'!$B255,pop_in_poverty!$B:$B,'ODA per poor person'!I$9)</f>
        <v>264.87997373690297</v>
      </c>
      <c r="J255" s="43">
        <f>('ODA total and ex non-transfer'!J255*1000000)/SUMIFS(pop_in_poverty!$D:$D,pop_in_poverty!$A:$A,'ODA per poor person'!$B255,pop_in_poverty!$B:$B,'ODA per poor person'!J$9)</f>
        <v>293.88438825341524</v>
      </c>
      <c r="K255" s="43">
        <f>('ODA total and ex non-transfer'!K255*1000000)/SUMIFS(pop_in_poverty!$D:$D,pop_in_poverty!$A:$A,'ODA per poor person'!$B255,pop_in_poverty!$B:$B,'ODA per poor person'!K$9)</f>
        <v>366.46376569037398</v>
      </c>
      <c r="L255" s="43">
        <f>('ODA total and ex non-transfer'!L255*1000000)/SUMIFS(pop_in_poverty!$D:$D,pop_in_poverty!$A:$A,'ODA per poor person'!$B255,pop_in_poverty!$B:$B,'ODA per poor person'!L$9)</f>
        <v>532.56991646533572</v>
      </c>
      <c r="M255" s="43">
        <f>('ODA total and ex non-transfer'!M255*1000000)/SUMIFS(pop_in_poverty!$D:$D,pop_in_poverty!$A:$A,'ODA per poor person'!$B255,pop_in_poverty!$B:$B,'ODA per poor person'!M$9)</f>
        <v>640.15735849491864</v>
      </c>
      <c r="N255" s="43">
        <f>('ODA total and ex non-transfer'!N255*1000000)/SUMIFS(pop_in_poverty!$D:$D,pop_in_poverty!$A:$A,'ODA per poor person'!$B255,pop_in_poverty!$B:$B,'ODA per poor person'!N$9)</f>
        <v>636.91139991841692</v>
      </c>
      <c r="O255" s="43">
        <f>('ODA total and ex non-transfer'!O255*1000000)/SUMIFS(pop_in_poverty!$D:$D,pop_in_poverty!$A:$A,'ODA per poor person'!$B255,pop_in_poverty!$B:$B,'ODA per poor person'!O$9)</f>
        <v>508.25466805834401</v>
      </c>
      <c r="P255" s="43">
        <f>('ODA total and ex non-transfer'!P255*1000000)/SUMIFS(pop_in_poverty!$D:$D,pop_in_poverty!$A:$A,'ODA per poor person'!$B255,pop_in_poverty!$B:$B,'ODA per poor person'!P$9)</f>
        <v>435.31760657379289</v>
      </c>
      <c r="Q255" s="43">
        <f>('ODA total and ex non-transfer'!Q255*1000000)/SUMIFS(pop_in_poverty!$D:$D,pop_in_poverty!$A:$A,'ODA per poor person'!$B255,pop_in_poverty!$B:$B,'ODA per poor person'!Q$9)</f>
        <v>726.31109910051498</v>
      </c>
      <c r="R255" s="43">
        <f>('ODA total and ex non-transfer'!R255*1000000)/SUMIFS(pop_in_poverty!$D:$D,pop_in_poverty!$A:$A,'ODA per poor person'!$B255,pop_in_poverty!$B:$B,'ODA per poor person'!R$9)</f>
        <v>1454.5079066044771</v>
      </c>
      <c r="S255" s="43">
        <f>('ODA total and ex non-transfer'!S255*1000000)/SUMIFS(pop_in_poverty!$D:$D,pop_in_poverty!$A:$A,'ODA per poor person'!$B255,pop_in_poverty!$B:$B,'ODA per poor person'!S$9)</f>
        <v>1068.7289651129322</v>
      </c>
      <c r="T255" s="43">
        <f>('ODA total and ex non-transfer'!T255*1000000)/SUMIFS(pop_in_poverty!$D:$D,pop_in_poverty!$A:$A,'ODA per poor person'!$B255,pop_in_poverty!$B:$B,'ODA per poor person'!T$9)</f>
        <v>1118.3938677201768</v>
      </c>
      <c r="U255" s="43">
        <f>('ODA total and ex non-transfer'!U255*1000000)/SUMIFS(pop_in_poverty!$D:$D,pop_in_poverty!$A:$A,'ODA per poor person'!$B255,pop_in_poverty!$B:$B,'ODA per poor person'!U$9)</f>
        <v>1352.0542713217985</v>
      </c>
    </row>
    <row r="256" spans="1:21" hidden="1" x14ac:dyDescent="0.2">
      <c r="A256" s="21" t="s">
        <v>153</v>
      </c>
      <c r="B256" s="9" t="s">
        <v>750</v>
      </c>
      <c r="C256" s="9" t="s">
        <v>981</v>
      </c>
      <c r="D256" s="9"/>
      <c r="E256" s="2"/>
      <c r="F256" s="2"/>
      <c r="G256" s="43">
        <f>('ODA total and ex non-transfer'!G256*1000000)/SUMIFS(pop_in_poverty!$D:$D,pop_in_poverty!$A:$A,'ODA per poor person'!$B256,pop_in_poverty!$B:$B,'ODA per poor person'!G$9)</f>
        <v>158.4901398254261</v>
      </c>
      <c r="H256" s="43">
        <f>('ODA total and ex non-transfer'!H256*1000000)/SUMIFS(pop_in_poverty!$D:$D,pop_in_poverty!$A:$A,'ODA per poor person'!$B256,pop_in_poverty!$B:$B,'ODA per poor person'!H$9)</f>
        <v>166.30674593823954</v>
      </c>
      <c r="I256" s="43">
        <f>('ODA total and ex non-transfer'!I256*1000000)/SUMIFS(pop_in_poverty!$D:$D,pop_in_poverty!$A:$A,'ODA per poor person'!$B256,pop_in_poverty!$B:$B,'ODA per poor person'!I$9)</f>
        <v>162.21958755618513</v>
      </c>
      <c r="J256" s="43">
        <f>('ODA total and ex non-transfer'!J256*1000000)/SUMIFS(pop_in_poverty!$D:$D,pop_in_poverty!$A:$A,'ODA per poor person'!$B256,pop_in_poverty!$B:$B,'ODA per poor person'!J$9)</f>
        <v>167.68958910543847</v>
      </c>
      <c r="K256" s="43">
        <f>('ODA total and ex non-transfer'!K256*1000000)/SUMIFS(pop_in_poverty!$D:$D,pop_in_poverty!$A:$A,'ODA per poor person'!$B256,pop_in_poverty!$B:$B,'ODA per poor person'!K$9)</f>
        <v>177.03393464980726</v>
      </c>
      <c r="L256" s="43">
        <f>('ODA total and ex non-transfer'!L256*1000000)/SUMIFS(pop_in_poverty!$D:$D,pop_in_poverty!$A:$A,'ODA per poor person'!$B256,pop_in_poverty!$B:$B,'ODA per poor person'!L$9)</f>
        <v>229.55059465136327</v>
      </c>
      <c r="M256" s="43">
        <f>('ODA total and ex non-transfer'!M256*1000000)/SUMIFS(pop_in_poverty!$D:$D,pop_in_poverty!$A:$A,'ODA per poor person'!$B256,pop_in_poverty!$B:$B,'ODA per poor person'!M$9)</f>
        <v>247.66247034659889</v>
      </c>
      <c r="N256" s="43">
        <f>('ODA total and ex non-transfer'!N256*1000000)/SUMIFS(pop_in_poverty!$D:$D,pop_in_poverty!$A:$A,'ODA per poor person'!$B256,pop_in_poverty!$B:$B,'ODA per poor person'!N$9)</f>
        <v>289.95164438421489</v>
      </c>
      <c r="O256" s="43">
        <f>('ODA total and ex non-transfer'!O256*1000000)/SUMIFS(pop_in_poverty!$D:$D,pop_in_poverty!$A:$A,'ODA per poor person'!$B256,pop_in_poverty!$B:$B,'ODA per poor person'!O$9)</f>
        <v>408.0488595963181</v>
      </c>
      <c r="P256" s="43">
        <f>('ODA total and ex non-transfer'!P256*1000000)/SUMIFS(pop_in_poverty!$D:$D,pop_in_poverty!$A:$A,'ODA per poor person'!$B256,pop_in_poverty!$B:$B,'ODA per poor person'!P$9)</f>
        <v>449.61269977870313</v>
      </c>
      <c r="Q256" s="43">
        <f>('ODA total and ex non-transfer'!Q256*1000000)/SUMIFS(pop_in_poverty!$D:$D,pop_in_poverty!$A:$A,'ODA per poor person'!$B256,pop_in_poverty!$B:$B,'ODA per poor person'!Q$9)</f>
        <v>356.65975630930313</v>
      </c>
      <c r="R256" s="43">
        <f>('ODA total and ex non-transfer'!R256*1000000)/SUMIFS(pop_in_poverty!$D:$D,pop_in_poverty!$A:$A,'ODA per poor person'!$B256,pop_in_poverty!$B:$B,'ODA per poor person'!R$9)</f>
        <v>366.05593325799538</v>
      </c>
      <c r="S256" s="43">
        <f>('ODA total and ex non-transfer'!S256*1000000)/SUMIFS(pop_in_poverty!$D:$D,pop_in_poverty!$A:$A,'ODA per poor person'!$B256,pop_in_poverty!$B:$B,'ODA per poor person'!S$9)</f>
        <v>363.96846495723935</v>
      </c>
      <c r="T256" s="43">
        <f>('ODA total and ex non-transfer'!T256*1000000)/SUMIFS(pop_in_poverty!$D:$D,pop_in_poverty!$A:$A,'ODA per poor person'!$B256,pop_in_poverty!$B:$B,'ODA per poor person'!T$9)</f>
        <v>400.82933929150533</v>
      </c>
      <c r="U256" s="43">
        <f>('ODA total and ex non-transfer'!U256*1000000)/SUMIFS(pop_in_poverty!$D:$D,pop_in_poverty!$A:$A,'ODA per poor person'!$B256,pop_in_poverty!$B:$B,'ODA per poor person'!U$9)</f>
        <v>358.05444088471796</v>
      </c>
    </row>
    <row r="257" spans="1:21" hidden="1" x14ac:dyDescent="0.2">
      <c r="A257" s="22" t="s">
        <v>153</v>
      </c>
      <c r="B257" s="9" t="s">
        <v>750</v>
      </c>
      <c r="C257" s="10" t="s">
        <v>982</v>
      </c>
      <c r="D257" s="10"/>
      <c r="E257" s="3"/>
      <c r="F257" s="3"/>
      <c r="G257" s="43">
        <f>('ODA total and ex non-transfer'!G257*1000000)/SUMIFS(pop_in_poverty!$D:$D,pop_in_poverty!$A:$A,'ODA per poor person'!$B257,pop_in_poverty!$B:$B,'ODA per poor person'!G$9)</f>
        <v>158.4901398254261</v>
      </c>
      <c r="H257" s="43">
        <f>('ODA total and ex non-transfer'!H257*1000000)/SUMIFS(pop_in_poverty!$D:$D,pop_in_poverty!$A:$A,'ODA per poor person'!$B257,pop_in_poverty!$B:$B,'ODA per poor person'!H$9)</f>
        <v>166.30674593823954</v>
      </c>
      <c r="I257" s="43">
        <f>('ODA total and ex non-transfer'!I257*1000000)/SUMIFS(pop_in_poverty!$D:$D,pop_in_poverty!$A:$A,'ODA per poor person'!$B257,pop_in_poverty!$B:$B,'ODA per poor person'!I$9)</f>
        <v>162.21958755618513</v>
      </c>
      <c r="J257" s="43">
        <f>('ODA total and ex non-transfer'!J257*1000000)/SUMIFS(pop_in_poverty!$D:$D,pop_in_poverty!$A:$A,'ODA per poor person'!$B257,pop_in_poverty!$B:$B,'ODA per poor person'!J$9)</f>
        <v>167.68958910543847</v>
      </c>
      <c r="K257" s="43">
        <f>('ODA total and ex non-transfer'!K257*1000000)/SUMIFS(pop_in_poverty!$D:$D,pop_in_poverty!$A:$A,'ODA per poor person'!$B257,pop_in_poverty!$B:$B,'ODA per poor person'!K$9)</f>
        <v>173.1107424573712</v>
      </c>
      <c r="L257" s="43">
        <f>('ODA total and ex non-transfer'!L257*1000000)/SUMIFS(pop_in_poverty!$D:$D,pop_in_poverty!$A:$A,'ODA per poor person'!$B257,pop_in_poverty!$B:$B,'ODA per poor person'!L$9)</f>
        <v>220.77432526155926</v>
      </c>
      <c r="M257" s="43">
        <f>('ODA total and ex non-transfer'!M257*1000000)/SUMIFS(pop_in_poverty!$D:$D,pop_in_poverty!$A:$A,'ODA per poor person'!$B257,pop_in_poverty!$B:$B,'ODA per poor person'!M$9)</f>
        <v>235.49999889440087</v>
      </c>
      <c r="N257" s="43">
        <f>('ODA total and ex non-transfer'!N257*1000000)/SUMIFS(pop_in_poverty!$D:$D,pop_in_poverty!$A:$A,'ODA per poor person'!$B257,pop_in_poverty!$B:$B,'ODA per poor person'!N$9)</f>
        <v>273.97296931656308</v>
      </c>
      <c r="O257" s="43">
        <f>('ODA total and ex non-transfer'!O257*1000000)/SUMIFS(pop_in_poverty!$D:$D,pop_in_poverty!$A:$A,'ODA per poor person'!$B257,pop_in_poverty!$B:$B,'ODA per poor person'!O$9)</f>
        <v>388.8876023904574</v>
      </c>
      <c r="P257" s="43">
        <f>('ODA total and ex non-transfer'!P257*1000000)/SUMIFS(pop_in_poverty!$D:$D,pop_in_poverty!$A:$A,'ODA per poor person'!$B257,pop_in_poverty!$B:$B,'ODA per poor person'!P$9)</f>
        <v>408.41037426486895</v>
      </c>
      <c r="Q257" s="43">
        <f>('ODA total and ex non-transfer'!Q257*1000000)/SUMIFS(pop_in_poverty!$D:$D,pop_in_poverty!$A:$A,'ODA per poor person'!$B257,pop_in_poverty!$B:$B,'ODA per poor person'!Q$9)</f>
        <v>332.37650017996299</v>
      </c>
      <c r="R257" s="43">
        <f>('ODA total and ex non-transfer'!R257*1000000)/SUMIFS(pop_in_poverty!$D:$D,pop_in_poverty!$A:$A,'ODA per poor person'!$B257,pop_in_poverty!$B:$B,'ODA per poor person'!R$9)</f>
        <v>346.79577763702002</v>
      </c>
      <c r="S257" s="43">
        <f>('ODA total and ex non-transfer'!S257*1000000)/SUMIFS(pop_in_poverty!$D:$D,pop_in_poverty!$A:$A,'ODA per poor person'!$B257,pop_in_poverty!$B:$B,'ODA per poor person'!S$9)</f>
        <v>345.4224974873726</v>
      </c>
      <c r="T257" s="43">
        <f>('ODA total and ex non-transfer'!T257*1000000)/SUMIFS(pop_in_poverty!$D:$D,pop_in_poverty!$A:$A,'ODA per poor person'!$B257,pop_in_poverty!$B:$B,'ODA per poor person'!T$9)</f>
        <v>387.49160104936442</v>
      </c>
      <c r="U257" s="43">
        <f>('ODA total and ex non-transfer'!U257*1000000)/SUMIFS(pop_in_poverty!$D:$D,pop_in_poverty!$A:$A,'ODA per poor person'!$B257,pop_in_poverty!$B:$B,'ODA per poor person'!U$9)</f>
        <v>346.74685941776244</v>
      </c>
    </row>
    <row r="258" spans="1:21" hidden="1" x14ac:dyDescent="0.2">
      <c r="A258" s="21" t="s">
        <v>154</v>
      </c>
      <c r="B258" s="9" t="s">
        <v>865</v>
      </c>
      <c r="C258" s="9" t="s">
        <v>981</v>
      </c>
      <c r="D258" s="9"/>
      <c r="E258" s="2"/>
      <c r="F258" s="2"/>
      <c r="G258" s="43">
        <f>('ODA total and ex non-transfer'!G258*1000000)/SUMIFS(pop_in_poverty!$D:$D,pop_in_poverty!$A:$A,'ODA per poor person'!$B258,pop_in_poverty!$B:$B,'ODA per poor person'!G$9)</f>
        <v>354.53826409484003</v>
      </c>
      <c r="H258" s="43">
        <f>('ODA total and ex non-transfer'!H258*1000000)/SUMIFS(pop_in_poverty!$D:$D,pop_in_poverty!$A:$A,'ODA per poor person'!$B258,pop_in_poverty!$B:$B,'ODA per poor person'!H$9)</f>
        <v>365.48445671261953</v>
      </c>
      <c r="I258" s="43">
        <f>('ODA total and ex non-transfer'!I258*1000000)/SUMIFS(pop_in_poverty!$D:$D,pop_in_poverty!$A:$A,'ODA per poor person'!$B258,pop_in_poverty!$B:$B,'ODA per poor person'!I$9)</f>
        <v>443.17592498648412</v>
      </c>
      <c r="J258" s="43">
        <f>('ODA total and ex non-transfer'!J258*1000000)/SUMIFS(pop_in_poverty!$D:$D,pop_in_poverty!$A:$A,'ODA per poor person'!$B258,pop_in_poverty!$B:$B,'ODA per poor person'!J$9)</f>
        <v>405.50774878041767</v>
      </c>
      <c r="K258" s="43">
        <f>('ODA total and ex non-transfer'!K258*1000000)/SUMIFS(pop_in_poverty!$D:$D,pop_in_poverty!$A:$A,'ODA per poor person'!$B258,pop_in_poverty!$B:$B,'ODA per poor person'!K$9)</f>
        <v>579.2413719364755</v>
      </c>
      <c r="L258" s="43">
        <f>('ODA total and ex non-transfer'!L258*1000000)/SUMIFS(pop_in_poverty!$D:$D,pop_in_poverty!$A:$A,'ODA per poor person'!$B258,pop_in_poverty!$B:$B,'ODA per poor person'!L$9)</f>
        <v>1374.9619828619325</v>
      </c>
      <c r="M258" s="43">
        <f>('ODA total and ex non-transfer'!M258*1000000)/SUMIFS(pop_in_poverty!$D:$D,pop_in_poverty!$A:$A,'ODA per poor person'!$B258,pop_in_poverty!$B:$B,'ODA per poor person'!M$9)</f>
        <v>835.15027268686822</v>
      </c>
      <c r="N258" s="43">
        <f>('ODA total and ex non-transfer'!N258*1000000)/SUMIFS(pop_in_poverty!$D:$D,pop_in_poverty!$A:$A,'ODA per poor person'!$B258,pop_in_poverty!$B:$B,'ODA per poor person'!N$9)</f>
        <v>1340.6091166784379</v>
      </c>
      <c r="O258" s="43">
        <f>('ODA total and ex non-transfer'!O258*1000000)/SUMIFS(pop_in_poverty!$D:$D,pop_in_poverty!$A:$A,'ODA per poor person'!$B258,pop_in_poverty!$B:$B,'ODA per poor person'!O$9)</f>
        <v>937.46164038933784</v>
      </c>
      <c r="P258" s="43">
        <f>('ODA total and ex non-transfer'!P258*1000000)/SUMIFS(pop_in_poverty!$D:$D,pop_in_poverty!$A:$A,'ODA per poor person'!$B258,pop_in_poverty!$B:$B,'ODA per poor person'!P$9)</f>
        <v>776.72687496387312</v>
      </c>
      <c r="Q258" s="43">
        <f>('ODA total and ex non-transfer'!Q258*1000000)/SUMIFS(pop_in_poverty!$D:$D,pop_in_poverty!$A:$A,'ODA per poor person'!$B258,pop_in_poverty!$B:$B,'ODA per poor person'!Q$9)</f>
        <v>395.5403650297888</v>
      </c>
      <c r="R258" s="43">
        <f>('ODA total and ex non-transfer'!R258*1000000)/SUMIFS(pop_in_poverty!$D:$D,pop_in_poverty!$A:$A,'ODA per poor person'!$B258,pop_in_poverty!$B:$B,'ODA per poor person'!R$9)</f>
        <v>289.93755467861962</v>
      </c>
      <c r="S258" s="43">
        <f>('ODA total and ex non-transfer'!S258*1000000)/SUMIFS(pop_in_poverty!$D:$D,pop_in_poverty!$A:$A,'ODA per poor person'!$B258,pop_in_poverty!$B:$B,'ODA per poor person'!S$9)</f>
        <v>129.10932814652728</v>
      </c>
      <c r="T258" s="43">
        <f>('ODA total and ex non-transfer'!T258*1000000)/SUMIFS(pop_in_poverty!$D:$D,pop_in_poverty!$A:$A,'ODA per poor person'!$B258,pop_in_poverty!$B:$B,'ODA per poor person'!T$9)</f>
        <v>181.60500061302395</v>
      </c>
      <c r="U258" s="43">
        <f>('ODA total and ex non-transfer'!U258*1000000)/SUMIFS(pop_in_poverty!$D:$D,pop_in_poverty!$A:$A,'ODA per poor person'!$B258,pop_in_poverty!$B:$B,'ODA per poor person'!U$9)</f>
        <v>195.76872164764214</v>
      </c>
    </row>
    <row r="259" spans="1:21" hidden="1" x14ac:dyDescent="0.2">
      <c r="A259" s="22" t="s">
        <v>154</v>
      </c>
      <c r="B259" s="9" t="s">
        <v>865</v>
      </c>
      <c r="C259" s="10" t="s">
        <v>982</v>
      </c>
      <c r="D259" s="10"/>
      <c r="E259" s="3"/>
      <c r="F259" s="3"/>
      <c r="G259" s="43">
        <f>('ODA total and ex non-transfer'!G259*1000000)/SUMIFS(pop_in_poverty!$D:$D,pop_in_poverty!$A:$A,'ODA per poor person'!$B259,pop_in_poverty!$B:$B,'ODA per poor person'!G$9)</f>
        <v>354.53826409484003</v>
      </c>
      <c r="H259" s="43">
        <f>('ODA total and ex non-transfer'!H259*1000000)/SUMIFS(pop_in_poverty!$D:$D,pop_in_poverty!$A:$A,'ODA per poor person'!$B259,pop_in_poverty!$B:$B,'ODA per poor person'!H$9)</f>
        <v>365.48445671261953</v>
      </c>
      <c r="I259" s="43">
        <f>('ODA total and ex non-transfer'!I259*1000000)/SUMIFS(pop_in_poverty!$D:$D,pop_in_poverty!$A:$A,'ODA per poor person'!$B259,pop_in_poverty!$B:$B,'ODA per poor person'!I$9)</f>
        <v>443.17592498648412</v>
      </c>
      <c r="J259" s="43">
        <f>('ODA total and ex non-transfer'!J259*1000000)/SUMIFS(pop_in_poverty!$D:$D,pop_in_poverty!$A:$A,'ODA per poor person'!$B259,pop_in_poverty!$B:$B,'ODA per poor person'!J$9)</f>
        <v>405.50774878041767</v>
      </c>
      <c r="K259" s="43">
        <f>('ODA total and ex non-transfer'!K259*1000000)/SUMIFS(pop_in_poverty!$D:$D,pop_in_poverty!$A:$A,'ODA per poor person'!$B259,pop_in_poverty!$B:$B,'ODA per poor person'!K$9)</f>
        <v>414.86217322956128</v>
      </c>
      <c r="L259" s="43">
        <f>('ODA total and ex non-transfer'!L259*1000000)/SUMIFS(pop_in_poverty!$D:$D,pop_in_poverty!$A:$A,'ODA per poor person'!$B259,pop_in_poverty!$B:$B,'ODA per poor person'!L$9)</f>
        <v>1370.4619265426691</v>
      </c>
      <c r="M259" s="43">
        <f>('ODA total and ex non-transfer'!M259*1000000)/SUMIFS(pop_in_poverty!$D:$D,pop_in_poverty!$A:$A,'ODA per poor person'!$B259,pop_in_poverty!$B:$B,'ODA per poor person'!M$9)</f>
        <v>834.92811758878952</v>
      </c>
      <c r="N259" s="43">
        <f>('ODA total and ex non-transfer'!N259*1000000)/SUMIFS(pop_in_poverty!$D:$D,pop_in_poverty!$A:$A,'ODA per poor person'!$B259,pop_in_poverty!$B:$B,'ODA per poor person'!N$9)</f>
        <v>1339.8100271025824</v>
      </c>
      <c r="O259" s="43">
        <f>('ODA total and ex non-transfer'!O259*1000000)/SUMIFS(pop_in_poverty!$D:$D,pop_in_poverty!$A:$A,'ODA per poor person'!$B259,pop_in_poverty!$B:$B,'ODA per poor person'!O$9)</f>
        <v>937.00476619383414</v>
      </c>
      <c r="P259" s="43">
        <f>('ODA total and ex non-transfer'!P259*1000000)/SUMIFS(pop_in_poverty!$D:$D,pop_in_poverty!$A:$A,'ODA per poor person'!$B259,pop_in_poverty!$B:$B,'ODA per poor person'!P$9)</f>
        <v>776.30594482427136</v>
      </c>
      <c r="Q259" s="43">
        <f>('ODA total and ex non-transfer'!Q259*1000000)/SUMIFS(pop_in_poverty!$D:$D,pop_in_poverty!$A:$A,'ODA per poor person'!$B259,pop_in_poverty!$B:$B,'ODA per poor person'!Q$9)</f>
        <v>393.75347293655102</v>
      </c>
      <c r="R259" s="43">
        <f>('ODA total and ex non-transfer'!R259*1000000)/SUMIFS(pop_in_poverty!$D:$D,pop_in_poverty!$A:$A,'ODA per poor person'!$B259,pop_in_poverty!$B:$B,'ODA per poor person'!R$9)</f>
        <v>283.2328181854075</v>
      </c>
      <c r="S259" s="43">
        <f>('ODA total and ex non-transfer'!S259*1000000)/SUMIFS(pop_in_poverty!$D:$D,pop_in_poverty!$A:$A,'ODA per poor person'!$B259,pop_in_poverty!$B:$B,'ODA per poor person'!S$9)</f>
        <v>123.13424601170772</v>
      </c>
      <c r="T259" s="43">
        <f>('ODA total and ex non-transfer'!T259*1000000)/SUMIFS(pop_in_poverty!$D:$D,pop_in_poverty!$A:$A,'ODA per poor person'!$B259,pop_in_poverty!$B:$B,'ODA per poor person'!T$9)</f>
        <v>173.59104236930642</v>
      </c>
      <c r="U259" s="43">
        <f>('ODA total and ex non-transfer'!U259*1000000)/SUMIFS(pop_in_poverty!$D:$D,pop_in_poverty!$A:$A,'ODA per poor person'!$B259,pop_in_poverty!$B:$B,'ODA per poor person'!U$9)</f>
        <v>186.49070801149577</v>
      </c>
    </row>
    <row r="260" spans="1:21" hidden="1" x14ac:dyDescent="0.2">
      <c r="A260" s="21" t="s">
        <v>155</v>
      </c>
      <c r="B260" s="9" t="s">
        <v>939</v>
      </c>
      <c r="C260" s="9" t="s">
        <v>981</v>
      </c>
      <c r="D260" s="9"/>
      <c r="E260" s="2"/>
      <c r="F260" s="2"/>
      <c r="G260" s="43">
        <f>('ODA total and ex non-transfer'!G260*1000000)/SUMIFS(pop_in_poverty!$D:$D,pop_in_poverty!$A:$A,'ODA per poor person'!$B260,pop_in_poverty!$B:$B,'ODA per poor person'!G$9)</f>
        <v>393.00701611079501</v>
      </c>
      <c r="H260" s="43">
        <f>('ODA total and ex non-transfer'!H260*1000000)/SUMIFS(pop_in_poverty!$D:$D,pop_in_poverty!$A:$A,'ODA per poor person'!$B260,pop_in_poverty!$B:$B,'ODA per poor person'!H$9)</f>
        <v>657.22341882827322</v>
      </c>
      <c r="I260" s="43">
        <f>('ODA total and ex non-transfer'!I260*1000000)/SUMIFS(pop_in_poverty!$D:$D,pop_in_poverty!$A:$A,'ODA per poor person'!$B260,pop_in_poverty!$B:$B,'ODA per poor person'!I$9)</f>
        <v>802.84883953640269</v>
      </c>
      <c r="J260" s="43">
        <f>('ODA total and ex non-transfer'!J260*1000000)/SUMIFS(pop_in_poverty!$D:$D,pop_in_poverty!$A:$A,'ODA per poor person'!$B260,pop_in_poverty!$B:$B,'ODA per poor person'!J$9)</f>
        <v>1576.4162469957121</v>
      </c>
      <c r="K260" s="43">
        <f>('ODA total and ex non-transfer'!K260*1000000)/SUMIFS(pop_in_poverty!$D:$D,pop_in_poverty!$A:$A,'ODA per poor person'!$B260,pop_in_poverty!$B:$B,'ODA per poor person'!K$9)</f>
        <v>1841.0062045012171</v>
      </c>
      <c r="L260" s="43">
        <f>('ODA total and ex non-transfer'!L260*1000000)/SUMIFS(pop_in_poverty!$D:$D,pop_in_poverty!$A:$A,'ODA per poor person'!$B260,pop_in_poverty!$B:$B,'ODA per poor person'!L$9)</f>
        <v>4196.4344896752673</v>
      </c>
      <c r="M260" s="43">
        <f>('ODA total and ex non-transfer'!M260*1000000)/SUMIFS(pop_in_poverty!$D:$D,pop_in_poverty!$A:$A,'ODA per poor person'!$B260,pop_in_poverty!$B:$B,'ODA per poor person'!M$9)</f>
        <v>6744.1083613187384</v>
      </c>
      <c r="N260" s="43">
        <f>('ODA total and ex non-transfer'!N260*1000000)/SUMIFS(pop_in_poverty!$D:$D,pop_in_poverty!$A:$A,'ODA per poor person'!$B260,pop_in_poverty!$B:$B,'ODA per poor person'!N$9)</f>
        <v>11093.045177268401</v>
      </c>
      <c r="O260" s="43">
        <f>('ODA total and ex non-transfer'!O260*1000000)/SUMIFS(pop_in_poverty!$D:$D,pop_in_poverty!$A:$A,'ODA per poor person'!$B260,pop_in_poverty!$B:$B,'ODA per poor person'!O$9)</f>
        <v>10634.346942346781</v>
      </c>
      <c r="P260" s="43">
        <f>('ODA total and ex non-transfer'!P260*1000000)/SUMIFS(pop_in_poverty!$D:$D,pop_in_poverty!$A:$A,'ODA per poor person'!$B260,pop_in_poverty!$B:$B,'ODA per poor person'!P$9)</f>
        <v>9438.0229574975237</v>
      </c>
      <c r="Q260" s="43">
        <f>('ODA total and ex non-transfer'!Q260*1000000)/SUMIFS(pop_in_poverty!$D:$D,pop_in_poverty!$A:$A,'ODA per poor person'!$B260,pop_in_poverty!$B:$B,'ODA per poor person'!Q$9)</f>
        <v>4759.104654714044</v>
      </c>
      <c r="R260" s="43">
        <f>('ODA total and ex non-transfer'!R260*1000000)/SUMIFS(pop_in_poverty!$D:$D,pop_in_poverty!$A:$A,'ODA per poor person'!$B260,pop_in_poverty!$B:$B,'ODA per poor person'!R$9)</f>
        <v>7460.2300126390446</v>
      </c>
      <c r="S260" s="43">
        <f>('ODA total and ex non-transfer'!S260*1000000)/SUMIFS(pop_in_poverty!$D:$D,pop_in_poverty!$A:$A,'ODA per poor person'!$B260,pop_in_poverty!$B:$B,'ODA per poor person'!S$9)</f>
        <v>16016.034913682004</v>
      </c>
      <c r="T260" s="43">
        <f>('ODA total and ex non-transfer'!T260*1000000)/SUMIFS(pop_in_poverty!$D:$D,pop_in_poverty!$A:$A,'ODA per poor person'!$B260,pop_in_poverty!$B:$B,'ODA per poor person'!T$9)</f>
        <v>9468.5914124005376</v>
      </c>
      <c r="U260" s="43">
        <f>('ODA total and ex non-transfer'!U260*1000000)/SUMIFS(pop_in_poverty!$D:$D,pop_in_poverty!$A:$A,'ODA per poor person'!$B260,pop_in_poverty!$B:$B,'ODA per poor person'!U$9)</f>
        <v>4629.3050675461818</v>
      </c>
    </row>
    <row r="261" spans="1:21" hidden="1" x14ac:dyDescent="0.2">
      <c r="A261" s="22" t="s">
        <v>155</v>
      </c>
      <c r="B261" s="9" t="s">
        <v>939</v>
      </c>
      <c r="C261" s="10" t="s">
        <v>982</v>
      </c>
      <c r="D261" s="10"/>
      <c r="E261" s="3"/>
      <c r="F261" s="3"/>
      <c r="G261" s="43">
        <f>('ODA total and ex non-transfer'!G261*1000000)/SUMIFS(pop_in_poverty!$D:$D,pop_in_poverty!$A:$A,'ODA per poor person'!$B261,pop_in_poverty!$B:$B,'ODA per poor person'!G$9)</f>
        <v>393.00701611079501</v>
      </c>
      <c r="H261" s="43">
        <f>('ODA total and ex non-transfer'!H261*1000000)/SUMIFS(pop_in_poverty!$D:$D,pop_in_poverty!$A:$A,'ODA per poor person'!$B261,pop_in_poverty!$B:$B,'ODA per poor person'!H$9)</f>
        <v>657.22341882827322</v>
      </c>
      <c r="I261" s="43">
        <f>('ODA total and ex non-transfer'!I261*1000000)/SUMIFS(pop_in_poverty!$D:$D,pop_in_poverty!$A:$A,'ODA per poor person'!$B261,pop_in_poverty!$B:$B,'ODA per poor person'!I$9)</f>
        <v>802.84883953640269</v>
      </c>
      <c r="J261" s="43">
        <f>('ODA total and ex non-transfer'!J261*1000000)/SUMIFS(pop_in_poverty!$D:$D,pop_in_poverty!$A:$A,'ODA per poor person'!$B261,pop_in_poverty!$B:$B,'ODA per poor person'!J$9)</f>
        <v>1576.4162469957121</v>
      </c>
      <c r="K261" s="43">
        <f>('ODA total and ex non-transfer'!K261*1000000)/SUMIFS(pop_in_poverty!$D:$D,pop_in_poverty!$A:$A,'ODA per poor person'!$B261,pop_in_poverty!$B:$B,'ODA per poor person'!K$9)</f>
        <v>1733.4253879327391</v>
      </c>
      <c r="L261" s="43">
        <f>('ODA total and ex non-transfer'!L261*1000000)/SUMIFS(pop_in_poverty!$D:$D,pop_in_poverty!$A:$A,'ODA per poor person'!$B261,pop_in_poverty!$B:$B,'ODA per poor person'!L$9)</f>
        <v>4044.4927418819966</v>
      </c>
      <c r="M261" s="43">
        <f>('ODA total and ex non-transfer'!M261*1000000)/SUMIFS(pop_in_poverty!$D:$D,pop_in_poverty!$A:$A,'ODA per poor person'!$B261,pop_in_poverty!$B:$B,'ODA per poor person'!M$9)</f>
        <v>6227.003234632064</v>
      </c>
      <c r="N261" s="43">
        <f>('ODA total and ex non-transfer'!N261*1000000)/SUMIFS(pop_in_poverty!$D:$D,pop_in_poverty!$A:$A,'ODA per poor person'!$B261,pop_in_poverty!$B:$B,'ODA per poor person'!N$9)</f>
        <v>10688.895669143156</v>
      </c>
      <c r="O261" s="43">
        <f>('ODA total and ex non-transfer'!O261*1000000)/SUMIFS(pop_in_poverty!$D:$D,pop_in_poverty!$A:$A,'ODA per poor person'!$B261,pop_in_poverty!$B:$B,'ODA per poor person'!O$9)</f>
        <v>10335.617659367281</v>
      </c>
      <c r="P261" s="43">
        <f>('ODA total and ex non-transfer'!P261*1000000)/SUMIFS(pop_in_poverty!$D:$D,pop_in_poverty!$A:$A,'ODA per poor person'!$B261,pop_in_poverty!$B:$B,'ODA per poor person'!P$9)</f>
        <v>9140.8797604489555</v>
      </c>
      <c r="Q261" s="43">
        <f>('ODA total and ex non-transfer'!Q261*1000000)/SUMIFS(pop_in_poverty!$D:$D,pop_in_poverty!$A:$A,'ODA per poor person'!$B261,pop_in_poverty!$B:$B,'ODA per poor person'!Q$9)</f>
        <v>4431.6297674061552</v>
      </c>
      <c r="R261" s="43">
        <f>('ODA total and ex non-transfer'!R261*1000000)/SUMIFS(pop_in_poverty!$D:$D,pop_in_poverty!$A:$A,'ODA per poor person'!$B261,pop_in_poverty!$B:$B,'ODA per poor person'!R$9)</f>
        <v>7138.6731329047898</v>
      </c>
      <c r="S261" s="43">
        <f>('ODA total and ex non-transfer'!S261*1000000)/SUMIFS(pop_in_poverty!$D:$D,pop_in_poverty!$A:$A,'ODA per poor person'!$B261,pop_in_poverty!$B:$B,'ODA per poor person'!S$9)</f>
        <v>15747.858420081375</v>
      </c>
      <c r="T261" s="43">
        <f>('ODA total and ex non-transfer'!T261*1000000)/SUMIFS(pop_in_poverty!$D:$D,pop_in_poverty!$A:$A,'ODA per poor person'!$B261,pop_in_poverty!$B:$B,'ODA per poor person'!T$9)</f>
        <v>8990.9710117566192</v>
      </c>
      <c r="U261" s="43">
        <f>('ODA total and ex non-transfer'!U261*1000000)/SUMIFS(pop_in_poverty!$D:$D,pop_in_poverty!$A:$A,'ODA per poor person'!$B261,pop_in_poverty!$B:$B,'ODA per poor person'!U$9)</f>
        <v>4418.6536993419859</v>
      </c>
    </row>
    <row r="262" spans="1:21" hidden="1" x14ac:dyDescent="0.2">
      <c r="A262" s="21" t="s">
        <v>156</v>
      </c>
      <c r="B262" s="9" t="s">
        <v>945</v>
      </c>
      <c r="C262" s="9" t="s">
        <v>981</v>
      </c>
      <c r="D262" s="9"/>
      <c r="E262" s="2"/>
      <c r="F262" s="2"/>
      <c r="G262" s="43">
        <f>('ODA total and ex non-transfer'!G262*1000000)/SUMIFS(pop_in_poverty!$D:$D,pop_in_poverty!$A:$A,'ODA per poor person'!$B262,pop_in_poverty!$B:$B,'ODA per poor person'!G$9)</f>
        <v>14.633452041431729</v>
      </c>
      <c r="H262" s="43">
        <f>('ODA total and ex non-transfer'!H262*1000000)/SUMIFS(pop_in_poverty!$D:$D,pop_in_poverty!$A:$A,'ODA per poor person'!$B262,pop_in_poverty!$B:$B,'ODA per poor person'!H$9)</f>
        <v>19.248389387767077</v>
      </c>
      <c r="I262" s="43">
        <f>('ODA total and ex non-transfer'!I262*1000000)/SUMIFS(pop_in_poverty!$D:$D,pop_in_poverty!$A:$A,'ODA per poor person'!$B262,pop_in_poverty!$B:$B,'ODA per poor person'!I$9)</f>
        <v>8.7595843886462408</v>
      </c>
      <c r="J262" s="43">
        <f>('ODA total and ex non-transfer'!J262*1000000)/SUMIFS(pop_in_poverty!$D:$D,pop_in_poverty!$A:$A,'ODA per poor person'!$B262,pop_in_poverty!$B:$B,'ODA per poor person'!J$9)</f>
        <v>13.632244915415285</v>
      </c>
      <c r="K262" s="43">
        <f>('ODA total and ex non-transfer'!K262*1000000)/SUMIFS(pop_in_poverty!$D:$D,pop_in_poverty!$A:$A,'ODA per poor person'!$B262,pop_in_poverty!$B:$B,'ODA per poor person'!K$9)</f>
        <v>15.498499684823068</v>
      </c>
      <c r="L262" s="43">
        <f>('ODA total and ex non-transfer'!L262*1000000)/SUMIFS(pop_in_poverty!$D:$D,pop_in_poverty!$A:$A,'ODA per poor person'!$B262,pop_in_poverty!$B:$B,'ODA per poor person'!L$9)</f>
        <v>20.379690649620407</v>
      </c>
      <c r="M262" s="43">
        <f>('ODA total and ex non-transfer'!M262*1000000)/SUMIFS(pop_in_poverty!$D:$D,pop_in_poverty!$A:$A,'ODA per poor person'!$B262,pop_in_poverty!$B:$B,'ODA per poor person'!M$9)</f>
        <v>21.954968961092309</v>
      </c>
      <c r="N262" s="43">
        <f>('ODA total and ex non-transfer'!N262*1000000)/SUMIFS(pop_in_poverty!$D:$D,pop_in_poverty!$A:$A,'ODA per poor person'!$B262,pop_in_poverty!$B:$B,'ODA per poor person'!N$9)</f>
        <v>21.533465563092584</v>
      </c>
      <c r="O262" s="43">
        <f>('ODA total and ex non-transfer'!O262*1000000)/SUMIFS(pop_in_poverty!$D:$D,pop_in_poverty!$A:$A,'ODA per poor person'!$B262,pop_in_poverty!$B:$B,'ODA per poor person'!O$9)</f>
        <v>19.466439094431475</v>
      </c>
      <c r="P262" s="43">
        <f>('ODA total and ex non-transfer'!P262*1000000)/SUMIFS(pop_in_poverty!$D:$D,pop_in_poverty!$A:$A,'ODA per poor person'!$B262,pop_in_poverty!$B:$B,'ODA per poor person'!P$9)</f>
        <v>18.46481664993069</v>
      </c>
      <c r="Q262" s="43">
        <f>('ODA total and ex non-transfer'!Q262*1000000)/SUMIFS(pop_in_poverty!$D:$D,pop_in_poverty!$A:$A,'ODA per poor person'!$B262,pop_in_poverty!$B:$B,'ODA per poor person'!Q$9)</f>
        <v>18.735079581081379</v>
      </c>
      <c r="R262" s="43">
        <f>('ODA total and ex non-transfer'!R262*1000000)/SUMIFS(pop_in_poverty!$D:$D,pop_in_poverty!$A:$A,'ODA per poor person'!$B262,pop_in_poverty!$B:$B,'ODA per poor person'!R$9)</f>
        <v>15.328505385158367</v>
      </c>
      <c r="S262" s="43">
        <f>('ODA total and ex non-transfer'!S262*1000000)/SUMIFS(pop_in_poverty!$D:$D,pop_in_poverty!$A:$A,'ODA per poor person'!$B262,pop_in_poverty!$B:$B,'ODA per poor person'!S$9)</f>
        <v>15.49165044051499</v>
      </c>
      <c r="T262" s="43">
        <f>('ODA total and ex non-transfer'!T262*1000000)/SUMIFS(pop_in_poverty!$D:$D,pop_in_poverty!$A:$A,'ODA per poor person'!$B262,pop_in_poverty!$B:$B,'ODA per poor person'!T$9)</f>
        <v>16.553745301611414</v>
      </c>
      <c r="U262" s="43">
        <f>('ODA total and ex non-transfer'!U262*1000000)/SUMIFS(pop_in_poverty!$D:$D,pop_in_poverty!$A:$A,'ODA per poor person'!$B262,pop_in_poverty!$B:$B,'ODA per poor person'!U$9)</f>
        <v>19.124036063873472</v>
      </c>
    </row>
    <row r="263" spans="1:21" hidden="1" x14ac:dyDescent="0.2">
      <c r="A263" s="22" t="s">
        <v>156</v>
      </c>
      <c r="B263" s="9" t="s">
        <v>945</v>
      </c>
      <c r="C263" s="10" t="s">
        <v>982</v>
      </c>
      <c r="D263" s="10"/>
      <c r="E263" s="3"/>
      <c r="F263" s="3"/>
      <c r="G263" s="43">
        <f>('ODA total and ex non-transfer'!G263*1000000)/SUMIFS(pop_in_poverty!$D:$D,pop_in_poverty!$A:$A,'ODA per poor person'!$B263,pop_in_poverty!$B:$B,'ODA per poor person'!G$9)</f>
        <v>14.633452041431729</v>
      </c>
      <c r="H263" s="43">
        <f>('ODA total and ex non-transfer'!H263*1000000)/SUMIFS(pop_in_poverty!$D:$D,pop_in_poverty!$A:$A,'ODA per poor person'!$B263,pop_in_poverty!$B:$B,'ODA per poor person'!H$9)</f>
        <v>19.248389387767077</v>
      </c>
      <c r="I263" s="43">
        <f>('ODA total and ex non-transfer'!I263*1000000)/SUMIFS(pop_in_poverty!$D:$D,pop_in_poverty!$A:$A,'ODA per poor person'!$B263,pop_in_poverty!$B:$B,'ODA per poor person'!I$9)</f>
        <v>8.7595843886462408</v>
      </c>
      <c r="J263" s="43">
        <f>('ODA total and ex non-transfer'!J263*1000000)/SUMIFS(pop_in_poverty!$D:$D,pop_in_poverty!$A:$A,'ODA per poor person'!$B263,pop_in_poverty!$B:$B,'ODA per poor person'!J$9)</f>
        <v>13.632244915415285</v>
      </c>
      <c r="K263" s="43">
        <f>('ODA total and ex non-transfer'!K263*1000000)/SUMIFS(pop_in_poverty!$D:$D,pop_in_poverty!$A:$A,'ODA per poor person'!$B263,pop_in_poverty!$B:$B,'ODA per poor person'!K$9)</f>
        <v>13.660735142108914</v>
      </c>
      <c r="L263" s="43">
        <f>('ODA total and ex non-transfer'!L263*1000000)/SUMIFS(pop_in_poverty!$D:$D,pop_in_poverty!$A:$A,'ODA per poor person'!$B263,pop_in_poverty!$B:$B,'ODA per poor person'!L$9)</f>
        <v>17.945047607783515</v>
      </c>
      <c r="M263" s="43">
        <f>('ODA total and ex non-transfer'!M263*1000000)/SUMIFS(pop_in_poverty!$D:$D,pop_in_poverty!$A:$A,'ODA per poor person'!$B263,pop_in_poverty!$B:$B,'ODA per poor person'!M$9)</f>
        <v>18.384982246570381</v>
      </c>
      <c r="N263" s="43">
        <f>('ODA total and ex non-transfer'!N263*1000000)/SUMIFS(pop_in_poverty!$D:$D,pop_in_poverty!$A:$A,'ODA per poor person'!$B263,pop_in_poverty!$B:$B,'ODA per poor person'!N$9)</f>
        <v>17.777948262780068</v>
      </c>
      <c r="O263" s="43">
        <f>('ODA total and ex non-transfer'!O263*1000000)/SUMIFS(pop_in_poverty!$D:$D,pop_in_poverty!$A:$A,'ODA per poor person'!$B263,pop_in_poverty!$B:$B,'ODA per poor person'!O$9)</f>
        <v>15.999291335354997</v>
      </c>
      <c r="P263" s="43">
        <f>('ODA total and ex non-transfer'!P263*1000000)/SUMIFS(pop_in_poverty!$D:$D,pop_in_poverty!$A:$A,'ODA per poor person'!$B263,pop_in_poverty!$B:$B,'ODA per poor person'!P$9)</f>
        <v>14.991085174523407</v>
      </c>
      <c r="Q263" s="43">
        <f>('ODA total and ex non-transfer'!Q263*1000000)/SUMIFS(pop_in_poverty!$D:$D,pop_in_poverty!$A:$A,'ODA per poor person'!$B263,pop_in_poverty!$B:$B,'ODA per poor person'!Q$9)</f>
        <v>15.146467832634926</v>
      </c>
      <c r="R263" s="43">
        <f>('ODA total and ex non-transfer'!R263*1000000)/SUMIFS(pop_in_poverty!$D:$D,pop_in_poverty!$A:$A,'ODA per poor person'!$B263,pop_in_poverty!$B:$B,'ODA per poor person'!R$9)</f>
        <v>11.488818551449937</v>
      </c>
      <c r="S263" s="43">
        <f>('ODA total and ex non-transfer'!S263*1000000)/SUMIFS(pop_in_poverty!$D:$D,pop_in_poverty!$A:$A,'ODA per poor person'!$B263,pop_in_poverty!$B:$B,'ODA per poor person'!S$9)</f>
        <v>11.610424665033207</v>
      </c>
      <c r="T263" s="43">
        <f>('ODA total and ex non-transfer'!T263*1000000)/SUMIFS(pop_in_poverty!$D:$D,pop_in_poverty!$A:$A,'ODA per poor person'!$B263,pop_in_poverty!$B:$B,'ODA per poor person'!T$9)</f>
        <v>12.795638938874333</v>
      </c>
      <c r="U263" s="43">
        <f>('ODA total and ex non-transfer'!U263*1000000)/SUMIFS(pop_in_poverty!$D:$D,pop_in_poverty!$A:$A,'ODA per poor person'!$B263,pop_in_poverty!$B:$B,'ODA per poor person'!U$9)</f>
        <v>11.987148168984106</v>
      </c>
    </row>
    <row r="264" spans="1:21" hidden="1" x14ac:dyDescent="0.2">
      <c r="A264" s="21" t="s">
        <v>157</v>
      </c>
      <c r="B264" s="9" t="e">
        <v>#N/A</v>
      </c>
      <c r="C264" s="9" t="s">
        <v>981</v>
      </c>
      <c r="D264" s="9"/>
      <c r="E264" s="2"/>
      <c r="F264" s="2"/>
      <c r="G264" s="43" t="e">
        <f>('ODA total and ex non-transfer'!G264*1000000)/SUMIFS(pop_in_poverty!$D:$D,pop_in_poverty!$A:$A,'ODA per poor person'!$B264,pop_in_poverty!$B:$B,'ODA per poor person'!G$9)</f>
        <v>#DIV/0!</v>
      </c>
      <c r="H264" s="43" t="e">
        <f>('ODA total and ex non-transfer'!H264*1000000)/SUMIFS(pop_in_poverty!$D:$D,pop_in_poverty!$A:$A,'ODA per poor person'!$B264,pop_in_poverty!$B:$B,'ODA per poor person'!H$9)</f>
        <v>#DIV/0!</v>
      </c>
      <c r="I264" s="43" t="e">
        <f>('ODA total and ex non-transfer'!I264*1000000)/SUMIFS(pop_in_poverty!$D:$D,pop_in_poverty!$A:$A,'ODA per poor person'!$B264,pop_in_poverty!$B:$B,'ODA per poor person'!I$9)</f>
        <v>#DIV/0!</v>
      </c>
      <c r="J264" s="43" t="e">
        <f>('ODA total and ex non-transfer'!J264*1000000)/SUMIFS(pop_in_poverty!$D:$D,pop_in_poverty!$A:$A,'ODA per poor person'!$B264,pop_in_poverty!$B:$B,'ODA per poor person'!J$9)</f>
        <v>#DIV/0!</v>
      </c>
      <c r="K264" s="43" t="e">
        <f>('ODA total and ex non-transfer'!K264*1000000)/SUMIFS(pop_in_poverty!$D:$D,pop_in_poverty!$A:$A,'ODA per poor person'!$B264,pop_in_poverty!$B:$B,'ODA per poor person'!K$9)</f>
        <v>#DIV/0!</v>
      </c>
      <c r="L264" s="43" t="e">
        <f>('ODA total and ex non-transfer'!L264*1000000)/SUMIFS(pop_in_poverty!$D:$D,pop_in_poverty!$A:$A,'ODA per poor person'!$B264,pop_in_poverty!$B:$B,'ODA per poor person'!L$9)</f>
        <v>#DIV/0!</v>
      </c>
      <c r="M264" s="43" t="e">
        <f>('ODA total and ex non-transfer'!M264*1000000)/SUMIFS(pop_in_poverty!$D:$D,pop_in_poverty!$A:$A,'ODA per poor person'!$B264,pop_in_poverty!$B:$B,'ODA per poor person'!M$9)</f>
        <v>#DIV/0!</v>
      </c>
      <c r="N264" s="43" t="e">
        <f>('ODA total and ex non-transfer'!N264*1000000)/SUMIFS(pop_in_poverty!$D:$D,pop_in_poverty!$A:$A,'ODA per poor person'!$B264,pop_in_poverty!$B:$B,'ODA per poor person'!N$9)</f>
        <v>#DIV/0!</v>
      </c>
      <c r="O264" s="43" t="e">
        <f>('ODA total and ex non-transfer'!O264*1000000)/SUMIFS(pop_in_poverty!$D:$D,pop_in_poverty!$A:$A,'ODA per poor person'!$B264,pop_in_poverty!$B:$B,'ODA per poor person'!O$9)</f>
        <v>#DIV/0!</v>
      </c>
      <c r="P264" s="43" t="e">
        <f>('ODA total and ex non-transfer'!P264*1000000)/SUMIFS(pop_in_poverty!$D:$D,pop_in_poverty!$A:$A,'ODA per poor person'!$B264,pop_in_poverty!$B:$B,'ODA per poor person'!P$9)</f>
        <v>#DIV/0!</v>
      </c>
      <c r="Q264" s="43" t="e">
        <f>('ODA total and ex non-transfer'!Q264*1000000)/SUMIFS(pop_in_poverty!$D:$D,pop_in_poverty!$A:$A,'ODA per poor person'!$B264,pop_in_poverty!$B:$B,'ODA per poor person'!Q$9)</f>
        <v>#DIV/0!</v>
      </c>
      <c r="R264" s="43" t="e">
        <f>('ODA total and ex non-transfer'!R264*1000000)/SUMIFS(pop_in_poverty!$D:$D,pop_in_poverty!$A:$A,'ODA per poor person'!$B264,pop_in_poverty!$B:$B,'ODA per poor person'!R$9)</f>
        <v>#DIV/0!</v>
      </c>
      <c r="S264" s="43" t="e">
        <f>('ODA total and ex non-transfer'!S264*1000000)/SUMIFS(pop_in_poverty!$D:$D,pop_in_poverty!$A:$A,'ODA per poor person'!$B264,pop_in_poverty!$B:$B,'ODA per poor person'!S$9)</f>
        <v>#DIV/0!</v>
      </c>
      <c r="T264" s="43" t="e">
        <f>('ODA total and ex non-transfer'!T264*1000000)/SUMIFS(pop_in_poverty!$D:$D,pop_in_poverty!$A:$A,'ODA per poor person'!$B264,pop_in_poverty!$B:$B,'ODA per poor person'!T$9)</f>
        <v>#DIV/0!</v>
      </c>
      <c r="U264" s="43" t="e">
        <f>('ODA total and ex non-transfer'!U264*1000000)/SUMIFS(pop_in_poverty!$D:$D,pop_in_poverty!$A:$A,'ODA per poor person'!$B264,pop_in_poverty!$B:$B,'ODA per poor person'!U$9)</f>
        <v>#DIV/0!</v>
      </c>
    </row>
    <row r="265" spans="1:21" hidden="1" x14ac:dyDescent="0.2">
      <c r="A265" s="22" t="s">
        <v>157</v>
      </c>
      <c r="B265" s="9" t="e">
        <v>#N/A</v>
      </c>
      <c r="C265" s="10" t="s">
        <v>982</v>
      </c>
      <c r="D265" s="10"/>
      <c r="E265" s="3"/>
      <c r="F265" s="3"/>
      <c r="G265" s="43" t="e">
        <f>('ODA total and ex non-transfer'!G265*1000000)/SUMIFS(pop_in_poverty!$D:$D,pop_in_poverty!$A:$A,'ODA per poor person'!$B265,pop_in_poverty!$B:$B,'ODA per poor person'!G$9)</f>
        <v>#DIV/0!</v>
      </c>
      <c r="H265" s="43" t="e">
        <f>('ODA total and ex non-transfer'!H265*1000000)/SUMIFS(pop_in_poverty!$D:$D,pop_in_poverty!$A:$A,'ODA per poor person'!$B265,pop_in_poverty!$B:$B,'ODA per poor person'!H$9)</f>
        <v>#DIV/0!</v>
      </c>
      <c r="I265" s="43" t="e">
        <f>('ODA total and ex non-transfer'!I265*1000000)/SUMIFS(pop_in_poverty!$D:$D,pop_in_poverty!$A:$A,'ODA per poor person'!$B265,pop_in_poverty!$B:$B,'ODA per poor person'!I$9)</f>
        <v>#DIV/0!</v>
      </c>
      <c r="J265" s="43" t="e">
        <f>('ODA total and ex non-transfer'!J265*1000000)/SUMIFS(pop_in_poverty!$D:$D,pop_in_poverty!$A:$A,'ODA per poor person'!$B265,pop_in_poverty!$B:$B,'ODA per poor person'!J$9)</f>
        <v>#DIV/0!</v>
      </c>
      <c r="K265" s="43" t="e">
        <f>('ODA total and ex non-transfer'!K265*1000000)/SUMIFS(pop_in_poverty!$D:$D,pop_in_poverty!$A:$A,'ODA per poor person'!$B265,pop_in_poverty!$B:$B,'ODA per poor person'!K$9)</f>
        <v>#DIV/0!</v>
      </c>
      <c r="L265" s="43" t="e">
        <f>('ODA total and ex non-transfer'!L265*1000000)/SUMIFS(pop_in_poverty!$D:$D,pop_in_poverty!$A:$A,'ODA per poor person'!$B265,pop_in_poverty!$B:$B,'ODA per poor person'!L$9)</f>
        <v>#DIV/0!</v>
      </c>
      <c r="M265" s="43" t="e">
        <f>('ODA total and ex non-transfer'!M265*1000000)/SUMIFS(pop_in_poverty!$D:$D,pop_in_poverty!$A:$A,'ODA per poor person'!$B265,pop_in_poverty!$B:$B,'ODA per poor person'!M$9)</f>
        <v>#DIV/0!</v>
      </c>
      <c r="N265" s="43" t="e">
        <f>('ODA total and ex non-transfer'!N265*1000000)/SUMIFS(pop_in_poverty!$D:$D,pop_in_poverty!$A:$A,'ODA per poor person'!$B265,pop_in_poverty!$B:$B,'ODA per poor person'!N$9)</f>
        <v>#DIV/0!</v>
      </c>
      <c r="O265" s="43" t="e">
        <f>('ODA total and ex non-transfer'!O265*1000000)/SUMIFS(pop_in_poverty!$D:$D,pop_in_poverty!$A:$A,'ODA per poor person'!$B265,pop_in_poverty!$B:$B,'ODA per poor person'!O$9)</f>
        <v>#DIV/0!</v>
      </c>
      <c r="P265" s="43" t="e">
        <f>('ODA total and ex non-transfer'!P265*1000000)/SUMIFS(pop_in_poverty!$D:$D,pop_in_poverty!$A:$A,'ODA per poor person'!$B265,pop_in_poverty!$B:$B,'ODA per poor person'!P$9)</f>
        <v>#DIV/0!</v>
      </c>
      <c r="Q265" s="43" t="e">
        <f>('ODA total and ex non-transfer'!Q265*1000000)/SUMIFS(pop_in_poverty!$D:$D,pop_in_poverty!$A:$A,'ODA per poor person'!$B265,pop_in_poverty!$B:$B,'ODA per poor person'!Q$9)</f>
        <v>#DIV/0!</v>
      </c>
      <c r="R265" s="43" t="e">
        <f>('ODA total and ex non-transfer'!R265*1000000)/SUMIFS(pop_in_poverty!$D:$D,pop_in_poverty!$A:$A,'ODA per poor person'!$B265,pop_in_poverty!$B:$B,'ODA per poor person'!R$9)</f>
        <v>#DIV/0!</v>
      </c>
      <c r="S265" s="43" t="e">
        <f>('ODA total and ex non-transfer'!S265*1000000)/SUMIFS(pop_in_poverty!$D:$D,pop_in_poverty!$A:$A,'ODA per poor person'!$B265,pop_in_poverty!$B:$B,'ODA per poor person'!S$9)</f>
        <v>#DIV/0!</v>
      </c>
      <c r="T265" s="43" t="e">
        <f>('ODA total and ex non-transfer'!T265*1000000)/SUMIFS(pop_in_poverty!$D:$D,pop_in_poverty!$A:$A,'ODA per poor person'!$B265,pop_in_poverty!$B:$B,'ODA per poor person'!T$9)</f>
        <v>#DIV/0!</v>
      </c>
      <c r="U265" s="43" t="e">
        <f>('ODA total and ex non-transfer'!U265*1000000)/SUMIFS(pop_in_poverty!$D:$D,pop_in_poverty!$A:$A,'ODA per poor person'!$B265,pop_in_poverty!$B:$B,'ODA per poor person'!U$9)</f>
        <v>#DIV/0!</v>
      </c>
    </row>
    <row r="266" spans="1:21" hidden="1" x14ac:dyDescent="0.2">
      <c r="A266" s="21" t="s">
        <v>158</v>
      </c>
      <c r="B266" s="9" t="e">
        <v>#N/A</v>
      </c>
      <c r="C266" s="9" t="s">
        <v>981</v>
      </c>
      <c r="D266" s="9"/>
      <c r="E266" s="2"/>
      <c r="F266" s="2"/>
      <c r="G266" s="43" t="e">
        <f>('ODA total and ex non-transfer'!G266*1000000)/SUMIFS(pop_in_poverty!$D:$D,pop_in_poverty!$A:$A,'ODA per poor person'!$B266,pop_in_poverty!$B:$B,'ODA per poor person'!G$9)</f>
        <v>#DIV/0!</v>
      </c>
      <c r="H266" s="43" t="e">
        <f>('ODA total and ex non-transfer'!H266*1000000)/SUMIFS(pop_in_poverty!$D:$D,pop_in_poverty!$A:$A,'ODA per poor person'!$B266,pop_in_poverty!$B:$B,'ODA per poor person'!H$9)</f>
        <v>#DIV/0!</v>
      </c>
      <c r="I266" s="43" t="e">
        <f>('ODA total and ex non-transfer'!I266*1000000)/SUMIFS(pop_in_poverty!$D:$D,pop_in_poverty!$A:$A,'ODA per poor person'!$B266,pop_in_poverty!$B:$B,'ODA per poor person'!I$9)</f>
        <v>#DIV/0!</v>
      </c>
      <c r="J266" s="43" t="e">
        <f>('ODA total and ex non-transfer'!J266*1000000)/SUMIFS(pop_in_poverty!$D:$D,pop_in_poverty!$A:$A,'ODA per poor person'!$B266,pop_in_poverty!$B:$B,'ODA per poor person'!J$9)</f>
        <v>#DIV/0!</v>
      </c>
      <c r="K266" s="43" t="e">
        <f>('ODA total and ex non-transfer'!K266*1000000)/SUMIFS(pop_in_poverty!$D:$D,pop_in_poverty!$A:$A,'ODA per poor person'!$B266,pop_in_poverty!$B:$B,'ODA per poor person'!K$9)</f>
        <v>#DIV/0!</v>
      </c>
      <c r="L266" s="43" t="e">
        <f>('ODA total and ex non-transfer'!L266*1000000)/SUMIFS(pop_in_poverty!$D:$D,pop_in_poverty!$A:$A,'ODA per poor person'!$B266,pop_in_poverty!$B:$B,'ODA per poor person'!L$9)</f>
        <v>#DIV/0!</v>
      </c>
      <c r="M266" s="43" t="e">
        <f>('ODA total and ex non-transfer'!M266*1000000)/SUMIFS(pop_in_poverty!$D:$D,pop_in_poverty!$A:$A,'ODA per poor person'!$B266,pop_in_poverty!$B:$B,'ODA per poor person'!M$9)</f>
        <v>#DIV/0!</v>
      </c>
      <c r="N266" s="43" t="e">
        <f>('ODA total and ex non-transfer'!N266*1000000)/SUMIFS(pop_in_poverty!$D:$D,pop_in_poverty!$A:$A,'ODA per poor person'!$B266,pop_in_poverty!$B:$B,'ODA per poor person'!N$9)</f>
        <v>#DIV/0!</v>
      </c>
      <c r="O266" s="43" t="e">
        <f>('ODA total and ex non-transfer'!O266*1000000)/SUMIFS(pop_in_poverty!$D:$D,pop_in_poverty!$A:$A,'ODA per poor person'!$B266,pop_in_poverty!$B:$B,'ODA per poor person'!O$9)</f>
        <v>#DIV/0!</v>
      </c>
      <c r="P266" s="43" t="e">
        <f>('ODA total and ex non-transfer'!P266*1000000)/SUMIFS(pop_in_poverty!$D:$D,pop_in_poverty!$A:$A,'ODA per poor person'!$B266,pop_in_poverty!$B:$B,'ODA per poor person'!P$9)</f>
        <v>#DIV/0!</v>
      </c>
      <c r="Q266" s="43" t="e">
        <f>('ODA total and ex non-transfer'!Q266*1000000)/SUMIFS(pop_in_poverty!$D:$D,pop_in_poverty!$A:$A,'ODA per poor person'!$B266,pop_in_poverty!$B:$B,'ODA per poor person'!Q$9)</f>
        <v>#DIV/0!</v>
      </c>
      <c r="R266" s="43" t="e">
        <f>('ODA total and ex non-transfer'!R266*1000000)/SUMIFS(pop_in_poverty!$D:$D,pop_in_poverty!$A:$A,'ODA per poor person'!$B266,pop_in_poverty!$B:$B,'ODA per poor person'!R$9)</f>
        <v>#DIV/0!</v>
      </c>
      <c r="S266" s="43" t="e">
        <f>('ODA total and ex non-transfer'!S266*1000000)/SUMIFS(pop_in_poverty!$D:$D,pop_in_poverty!$A:$A,'ODA per poor person'!$B266,pop_in_poverty!$B:$B,'ODA per poor person'!S$9)</f>
        <v>#DIV/0!</v>
      </c>
      <c r="T266" s="43" t="e">
        <f>('ODA total and ex non-transfer'!T266*1000000)/SUMIFS(pop_in_poverty!$D:$D,pop_in_poverty!$A:$A,'ODA per poor person'!$B266,pop_in_poverty!$B:$B,'ODA per poor person'!T$9)</f>
        <v>#DIV/0!</v>
      </c>
      <c r="U266" s="43" t="e">
        <f>('ODA total and ex non-transfer'!U266*1000000)/SUMIFS(pop_in_poverty!$D:$D,pop_in_poverty!$A:$A,'ODA per poor person'!$B266,pop_in_poverty!$B:$B,'ODA per poor person'!U$9)</f>
        <v>#DIV/0!</v>
      </c>
    </row>
    <row r="267" spans="1:21" hidden="1" x14ac:dyDescent="0.2">
      <c r="A267" s="22" t="s">
        <v>158</v>
      </c>
      <c r="B267" s="9" t="e">
        <v>#N/A</v>
      </c>
      <c r="C267" s="10" t="s">
        <v>982</v>
      </c>
      <c r="D267" s="10"/>
      <c r="E267" s="3"/>
      <c r="F267" s="3"/>
      <c r="G267" s="43" t="e">
        <f>('ODA total and ex non-transfer'!G267*1000000)/SUMIFS(pop_in_poverty!$D:$D,pop_in_poverty!$A:$A,'ODA per poor person'!$B267,pop_in_poverty!$B:$B,'ODA per poor person'!G$9)</f>
        <v>#DIV/0!</v>
      </c>
      <c r="H267" s="43" t="e">
        <f>('ODA total and ex non-transfer'!H267*1000000)/SUMIFS(pop_in_poverty!$D:$D,pop_in_poverty!$A:$A,'ODA per poor person'!$B267,pop_in_poverty!$B:$B,'ODA per poor person'!H$9)</f>
        <v>#DIV/0!</v>
      </c>
      <c r="I267" s="43" t="e">
        <f>('ODA total and ex non-transfer'!I267*1000000)/SUMIFS(pop_in_poverty!$D:$D,pop_in_poverty!$A:$A,'ODA per poor person'!$B267,pop_in_poverty!$B:$B,'ODA per poor person'!I$9)</f>
        <v>#DIV/0!</v>
      </c>
      <c r="J267" s="43" t="e">
        <f>('ODA total and ex non-transfer'!J267*1000000)/SUMIFS(pop_in_poverty!$D:$D,pop_in_poverty!$A:$A,'ODA per poor person'!$B267,pop_in_poverty!$B:$B,'ODA per poor person'!J$9)</f>
        <v>#DIV/0!</v>
      </c>
      <c r="K267" s="43" t="e">
        <f>('ODA total and ex non-transfer'!K267*1000000)/SUMIFS(pop_in_poverty!$D:$D,pop_in_poverty!$A:$A,'ODA per poor person'!$B267,pop_in_poverty!$B:$B,'ODA per poor person'!K$9)</f>
        <v>#DIV/0!</v>
      </c>
      <c r="L267" s="43" t="e">
        <f>('ODA total and ex non-transfer'!L267*1000000)/SUMIFS(pop_in_poverty!$D:$D,pop_in_poverty!$A:$A,'ODA per poor person'!$B267,pop_in_poverty!$B:$B,'ODA per poor person'!L$9)</f>
        <v>#DIV/0!</v>
      </c>
      <c r="M267" s="43" t="e">
        <f>('ODA total and ex non-transfer'!M267*1000000)/SUMIFS(pop_in_poverty!$D:$D,pop_in_poverty!$A:$A,'ODA per poor person'!$B267,pop_in_poverty!$B:$B,'ODA per poor person'!M$9)</f>
        <v>#DIV/0!</v>
      </c>
      <c r="N267" s="43" t="e">
        <f>('ODA total and ex non-transfer'!N267*1000000)/SUMIFS(pop_in_poverty!$D:$D,pop_in_poverty!$A:$A,'ODA per poor person'!$B267,pop_in_poverty!$B:$B,'ODA per poor person'!N$9)</f>
        <v>#DIV/0!</v>
      </c>
      <c r="O267" s="43" t="e">
        <f>('ODA total and ex non-transfer'!O267*1000000)/SUMIFS(pop_in_poverty!$D:$D,pop_in_poverty!$A:$A,'ODA per poor person'!$B267,pop_in_poverty!$B:$B,'ODA per poor person'!O$9)</f>
        <v>#DIV/0!</v>
      </c>
      <c r="P267" s="43" t="e">
        <f>('ODA total and ex non-transfer'!P267*1000000)/SUMIFS(pop_in_poverty!$D:$D,pop_in_poverty!$A:$A,'ODA per poor person'!$B267,pop_in_poverty!$B:$B,'ODA per poor person'!P$9)</f>
        <v>#DIV/0!</v>
      </c>
      <c r="Q267" s="43" t="e">
        <f>('ODA total and ex non-transfer'!Q267*1000000)/SUMIFS(pop_in_poverty!$D:$D,pop_in_poverty!$A:$A,'ODA per poor person'!$B267,pop_in_poverty!$B:$B,'ODA per poor person'!Q$9)</f>
        <v>#DIV/0!</v>
      </c>
      <c r="R267" s="43" t="e">
        <f>('ODA total and ex non-transfer'!R267*1000000)/SUMIFS(pop_in_poverty!$D:$D,pop_in_poverty!$A:$A,'ODA per poor person'!$B267,pop_in_poverty!$B:$B,'ODA per poor person'!R$9)</f>
        <v>#DIV/0!</v>
      </c>
      <c r="S267" s="43" t="e">
        <f>('ODA total and ex non-transfer'!S267*1000000)/SUMIFS(pop_in_poverty!$D:$D,pop_in_poverty!$A:$A,'ODA per poor person'!$B267,pop_in_poverty!$B:$B,'ODA per poor person'!S$9)</f>
        <v>#DIV/0!</v>
      </c>
      <c r="T267" s="43" t="e">
        <f>('ODA total and ex non-transfer'!T267*1000000)/SUMIFS(pop_in_poverty!$D:$D,pop_in_poverty!$A:$A,'ODA per poor person'!$B267,pop_in_poverty!$B:$B,'ODA per poor person'!T$9)</f>
        <v>#DIV/0!</v>
      </c>
      <c r="U267" s="43" t="e">
        <f>('ODA total and ex non-transfer'!U267*1000000)/SUMIFS(pop_in_poverty!$D:$D,pop_in_poverty!$A:$A,'ODA per poor person'!$B267,pop_in_poverty!$B:$B,'ODA per poor person'!U$9)</f>
        <v>#DIV/0!</v>
      </c>
    </row>
    <row r="268" spans="1:21" hidden="1" x14ac:dyDescent="0.2">
      <c r="A268" s="21" t="s">
        <v>159</v>
      </c>
      <c r="B268" s="9" t="e">
        <v>#N/A</v>
      </c>
      <c r="C268" s="9" t="s">
        <v>981</v>
      </c>
      <c r="D268" s="9"/>
      <c r="E268" s="2"/>
      <c r="F268" s="2"/>
      <c r="G268" s="43" t="e">
        <f>('ODA total and ex non-transfer'!G268*1000000)/SUMIFS(pop_in_poverty!$D:$D,pop_in_poverty!$A:$A,'ODA per poor person'!$B268,pop_in_poverty!$B:$B,'ODA per poor person'!G$9)</f>
        <v>#DIV/0!</v>
      </c>
      <c r="H268" s="43" t="e">
        <f>('ODA total and ex non-transfer'!H268*1000000)/SUMIFS(pop_in_poverty!$D:$D,pop_in_poverty!$A:$A,'ODA per poor person'!$B268,pop_in_poverty!$B:$B,'ODA per poor person'!H$9)</f>
        <v>#DIV/0!</v>
      </c>
      <c r="I268" s="43" t="e">
        <f>('ODA total and ex non-transfer'!I268*1000000)/SUMIFS(pop_in_poverty!$D:$D,pop_in_poverty!$A:$A,'ODA per poor person'!$B268,pop_in_poverty!$B:$B,'ODA per poor person'!I$9)</f>
        <v>#DIV/0!</v>
      </c>
      <c r="J268" s="43" t="e">
        <f>('ODA total and ex non-transfer'!J268*1000000)/SUMIFS(pop_in_poverty!$D:$D,pop_in_poverty!$A:$A,'ODA per poor person'!$B268,pop_in_poverty!$B:$B,'ODA per poor person'!J$9)</f>
        <v>#DIV/0!</v>
      </c>
      <c r="K268" s="43" t="e">
        <f>('ODA total and ex non-transfer'!K268*1000000)/SUMIFS(pop_in_poverty!$D:$D,pop_in_poverty!$A:$A,'ODA per poor person'!$B268,pop_in_poverty!$B:$B,'ODA per poor person'!K$9)</f>
        <v>#DIV/0!</v>
      </c>
      <c r="L268" s="43" t="e">
        <f>('ODA total and ex non-transfer'!L268*1000000)/SUMIFS(pop_in_poverty!$D:$D,pop_in_poverty!$A:$A,'ODA per poor person'!$B268,pop_in_poverty!$B:$B,'ODA per poor person'!L$9)</f>
        <v>#DIV/0!</v>
      </c>
      <c r="M268" s="43" t="e">
        <f>('ODA total and ex non-transfer'!M268*1000000)/SUMIFS(pop_in_poverty!$D:$D,pop_in_poverty!$A:$A,'ODA per poor person'!$B268,pop_in_poverty!$B:$B,'ODA per poor person'!M$9)</f>
        <v>#DIV/0!</v>
      </c>
      <c r="N268" s="43" t="e">
        <f>('ODA total and ex non-transfer'!N268*1000000)/SUMIFS(pop_in_poverty!$D:$D,pop_in_poverty!$A:$A,'ODA per poor person'!$B268,pop_in_poverty!$B:$B,'ODA per poor person'!N$9)</f>
        <v>#DIV/0!</v>
      </c>
      <c r="O268" s="43" t="e">
        <f>('ODA total and ex non-transfer'!O268*1000000)/SUMIFS(pop_in_poverty!$D:$D,pop_in_poverty!$A:$A,'ODA per poor person'!$B268,pop_in_poverty!$B:$B,'ODA per poor person'!O$9)</f>
        <v>#DIV/0!</v>
      </c>
      <c r="P268" s="43" t="e">
        <f>('ODA total and ex non-transfer'!P268*1000000)/SUMIFS(pop_in_poverty!$D:$D,pop_in_poverty!$A:$A,'ODA per poor person'!$B268,pop_in_poverty!$B:$B,'ODA per poor person'!P$9)</f>
        <v>#DIV/0!</v>
      </c>
      <c r="Q268" s="43" t="e">
        <f>('ODA total and ex non-transfer'!Q268*1000000)/SUMIFS(pop_in_poverty!$D:$D,pop_in_poverty!$A:$A,'ODA per poor person'!$B268,pop_in_poverty!$B:$B,'ODA per poor person'!Q$9)</f>
        <v>#DIV/0!</v>
      </c>
      <c r="R268" s="43" t="e">
        <f>('ODA total and ex non-transfer'!R268*1000000)/SUMIFS(pop_in_poverty!$D:$D,pop_in_poverty!$A:$A,'ODA per poor person'!$B268,pop_in_poverty!$B:$B,'ODA per poor person'!R$9)</f>
        <v>#DIV/0!</v>
      </c>
      <c r="S268" s="43" t="e">
        <f>('ODA total and ex non-transfer'!S268*1000000)/SUMIFS(pop_in_poverty!$D:$D,pop_in_poverty!$A:$A,'ODA per poor person'!$B268,pop_in_poverty!$B:$B,'ODA per poor person'!S$9)</f>
        <v>#DIV/0!</v>
      </c>
      <c r="T268" s="43" t="e">
        <f>('ODA total and ex non-transfer'!T268*1000000)/SUMIFS(pop_in_poverty!$D:$D,pop_in_poverty!$A:$A,'ODA per poor person'!$B268,pop_in_poverty!$B:$B,'ODA per poor person'!T$9)</f>
        <v>#DIV/0!</v>
      </c>
      <c r="U268" s="43" t="e">
        <f>('ODA total and ex non-transfer'!U268*1000000)/SUMIFS(pop_in_poverty!$D:$D,pop_in_poverty!$A:$A,'ODA per poor person'!$B268,pop_in_poverty!$B:$B,'ODA per poor person'!U$9)</f>
        <v>#DIV/0!</v>
      </c>
    </row>
    <row r="269" spans="1:21" hidden="1" x14ac:dyDescent="0.2">
      <c r="A269" s="22" t="s">
        <v>159</v>
      </c>
      <c r="B269" s="9" t="e">
        <v>#N/A</v>
      </c>
      <c r="C269" s="10" t="s">
        <v>982</v>
      </c>
      <c r="D269" s="10"/>
      <c r="E269" s="3"/>
      <c r="F269" s="3"/>
      <c r="G269" s="43" t="e">
        <f>('ODA total and ex non-transfer'!G269*1000000)/SUMIFS(pop_in_poverty!$D:$D,pop_in_poverty!$A:$A,'ODA per poor person'!$B269,pop_in_poverty!$B:$B,'ODA per poor person'!G$9)</f>
        <v>#DIV/0!</v>
      </c>
      <c r="H269" s="43" t="e">
        <f>('ODA total and ex non-transfer'!H269*1000000)/SUMIFS(pop_in_poverty!$D:$D,pop_in_poverty!$A:$A,'ODA per poor person'!$B269,pop_in_poverty!$B:$B,'ODA per poor person'!H$9)</f>
        <v>#DIV/0!</v>
      </c>
      <c r="I269" s="43" t="e">
        <f>('ODA total and ex non-transfer'!I269*1000000)/SUMIFS(pop_in_poverty!$D:$D,pop_in_poverty!$A:$A,'ODA per poor person'!$B269,pop_in_poverty!$B:$B,'ODA per poor person'!I$9)</f>
        <v>#DIV/0!</v>
      </c>
      <c r="J269" s="43" t="e">
        <f>('ODA total and ex non-transfer'!J269*1000000)/SUMIFS(pop_in_poverty!$D:$D,pop_in_poverty!$A:$A,'ODA per poor person'!$B269,pop_in_poverty!$B:$B,'ODA per poor person'!J$9)</f>
        <v>#DIV/0!</v>
      </c>
      <c r="K269" s="43" t="e">
        <f>('ODA total and ex non-transfer'!K269*1000000)/SUMIFS(pop_in_poverty!$D:$D,pop_in_poverty!$A:$A,'ODA per poor person'!$B269,pop_in_poverty!$B:$B,'ODA per poor person'!K$9)</f>
        <v>#DIV/0!</v>
      </c>
      <c r="L269" s="43" t="e">
        <f>('ODA total and ex non-transfer'!L269*1000000)/SUMIFS(pop_in_poverty!$D:$D,pop_in_poverty!$A:$A,'ODA per poor person'!$B269,pop_in_poverty!$B:$B,'ODA per poor person'!L$9)</f>
        <v>#DIV/0!</v>
      </c>
      <c r="M269" s="43" t="e">
        <f>('ODA total and ex non-transfer'!M269*1000000)/SUMIFS(pop_in_poverty!$D:$D,pop_in_poverty!$A:$A,'ODA per poor person'!$B269,pop_in_poverty!$B:$B,'ODA per poor person'!M$9)</f>
        <v>#DIV/0!</v>
      </c>
      <c r="N269" s="43" t="e">
        <f>('ODA total and ex non-transfer'!N269*1000000)/SUMIFS(pop_in_poverty!$D:$D,pop_in_poverty!$A:$A,'ODA per poor person'!$B269,pop_in_poverty!$B:$B,'ODA per poor person'!N$9)</f>
        <v>#DIV/0!</v>
      </c>
      <c r="O269" s="43" t="e">
        <f>('ODA total and ex non-transfer'!O269*1000000)/SUMIFS(pop_in_poverty!$D:$D,pop_in_poverty!$A:$A,'ODA per poor person'!$B269,pop_in_poverty!$B:$B,'ODA per poor person'!O$9)</f>
        <v>#DIV/0!</v>
      </c>
      <c r="P269" s="43" t="e">
        <f>('ODA total and ex non-transfer'!P269*1000000)/SUMIFS(pop_in_poverty!$D:$D,pop_in_poverty!$A:$A,'ODA per poor person'!$B269,pop_in_poverty!$B:$B,'ODA per poor person'!P$9)</f>
        <v>#DIV/0!</v>
      </c>
      <c r="Q269" s="43" t="e">
        <f>('ODA total and ex non-transfer'!Q269*1000000)/SUMIFS(pop_in_poverty!$D:$D,pop_in_poverty!$A:$A,'ODA per poor person'!$B269,pop_in_poverty!$B:$B,'ODA per poor person'!Q$9)</f>
        <v>#DIV/0!</v>
      </c>
      <c r="R269" s="43" t="e">
        <f>('ODA total and ex non-transfer'!R269*1000000)/SUMIFS(pop_in_poverty!$D:$D,pop_in_poverty!$A:$A,'ODA per poor person'!$B269,pop_in_poverty!$B:$B,'ODA per poor person'!R$9)</f>
        <v>#DIV/0!</v>
      </c>
      <c r="S269" s="43" t="e">
        <f>('ODA total and ex non-transfer'!S269*1000000)/SUMIFS(pop_in_poverty!$D:$D,pop_in_poverty!$A:$A,'ODA per poor person'!$B269,pop_in_poverty!$B:$B,'ODA per poor person'!S$9)</f>
        <v>#DIV/0!</v>
      </c>
      <c r="T269" s="43" t="e">
        <f>('ODA total and ex non-transfer'!T269*1000000)/SUMIFS(pop_in_poverty!$D:$D,pop_in_poverty!$A:$A,'ODA per poor person'!$B269,pop_in_poverty!$B:$B,'ODA per poor person'!T$9)</f>
        <v>#DIV/0!</v>
      </c>
      <c r="U269" s="43" t="e">
        <f>('ODA total and ex non-transfer'!U269*1000000)/SUMIFS(pop_in_poverty!$D:$D,pop_in_poverty!$A:$A,'ODA per poor person'!$B269,pop_in_poverty!$B:$B,'ODA per poor person'!U$9)</f>
        <v>#DIV/0!</v>
      </c>
    </row>
    <row r="270" spans="1:21" hidden="1" x14ac:dyDescent="0.2">
      <c r="A270" s="21" t="s">
        <v>160</v>
      </c>
      <c r="B270" s="9" t="e">
        <v>#N/A</v>
      </c>
      <c r="C270" s="9" t="s">
        <v>981</v>
      </c>
      <c r="D270" s="9"/>
      <c r="E270" s="2"/>
      <c r="F270" s="2"/>
      <c r="G270" s="43" t="e">
        <f>('ODA total and ex non-transfer'!G270*1000000)/SUMIFS(pop_in_poverty!$D:$D,pop_in_poverty!$A:$A,'ODA per poor person'!$B270,pop_in_poverty!$B:$B,'ODA per poor person'!G$9)</f>
        <v>#DIV/0!</v>
      </c>
      <c r="H270" s="43" t="e">
        <f>('ODA total and ex non-transfer'!H270*1000000)/SUMIFS(pop_in_poverty!$D:$D,pop_in_poverty!$A:$A,'ODA per poor person'!$B270,pop_in_poverty!$B:$B,'ODA per poor person'!H$9)</f>
        <v>#DIV/0!</v>
      </c>
      <c r="I270" s="43" t="e">
        <f>('ODA total and ex non-transfer'!I270*1000000)/SUMIFS(pop_in_poverty!$D:$D,pop_in_poverty!$A:$A,'ODA per poor person'!$B270,pop_in_poverty!$B:$B,'ODA per poor person'!I$9)</f>
        <v>#DIV/0!</v>
      </c>
      <c r="J270" s="43" t="e">
        <f>('ODA total and ex non-transfer'!J270*1000000)/SUMIFS(pop_in_poverty!$D:$D,pop_in_poverty!$A:$A,'ODA per poor person'!$B270,pop_in_poverty!$B:$B,'ODA per poor person'!J$9)</f>
        <v>#DIV/0!</v>
      </c>
      <c r="K270" s="43" t="e">
        <f>('ODA total and ex non-transfer'!K270*1000000)/SUMIFS(pop_in_poverty!$D:$D,pop_in_poverty!$A:$A,'ODA per poor person'!$B270,pop_in_poverty!$B:$B,'ODA per poor person'!K$9)</f>
        <v>#DIV/0!</v>
      </c>
      <c r="L270" s="43" t="e">
        <f>('ODA total and ex non-transfer'!L270*1000000)/SUMIFS(pop_in_poverty!$D:$D,pop_in_poverty!$A:$A,'ODA per poor person'!$B270,pop_in_poverty!$B:$B,'ODA per poor person'!L$9)</f>
        <v>#DIV/0!</v>
      </c>
      <c r="M270" s="43" t="e">
        <f>('ODA total and ex non-transfer'!M270*1000000)/SUMIFS(pop_in_poverty!$D:$D,pop_in_poverty!$A:$A,'ODA per poor person'!$B270,pop_in_poverty!$B:$B,'ODA per poor person'!M$9)</f>
        <v>#DIV/0!</v>
      </c>
      <c r="N270" s="43" t="e">
        <f>('ODA total and ex non-transfer'!N270*1000000)/SUMIFS(pop_in_poverty!$D:$D,pop_in_poverty!$A:$A,'ODA per poor person'!$B270,pop_in_poverty!$B:$B,'ODA per poor person'!N$9)</f>
        <v>#DIV/0!</v>
      </c>
      <c r="O270" s="43" t="e">
        <f>('ODA total and ex non-transfer'!O270*1000000)/SUMIFS(pop_in_poverty!$D:$D,pop_in_poverty!$A:$A,'ODA per poor person'!$B270,pop_in_poverty!$B:$B,'ODA per poor person'!O$9)</f>
        <v>#DIV/0!</v>
      </c>
      <c r="P270" s="43" t="e">
        <f>('ODA total and ex non-transfer'!P270*1000000)/SUMIFS(pop_in_poverty!$D:$D,pop_in_poverty!$A:$A,'ODA per poor person'!$B270,pop_in_poverty!$B:$B,'ODA per poor person'!P$9)</f>
        <v>#DIV/0!</v>
      </c>
      <c r="Q270" s="43" t="e">
        <f>('ODA total and ex non-transfer'!Q270*1000000)/SUMIFS(pop_in_poverty!$D:$D,pop_in_poverty!$A:$A,'ODA per poor person'!$B270,pop_in_poverty!$B:$B,'ODA per poor person'!Q$9)</f>
        <v>#DIV/0!</v>
      </c>
      <c r="R270" s="43" t="e">
        <f>('ODA total and ex non-transfer'!R270*1000000)/SUMIFS(pop_in_poverty!$D:$D,pop_in_poverty!$A:$A,'ODA per poor person'!$B270,pop_in_poverty!$B:$B,'ODA per poor person'!R$9)</f>
        <v>#DIV/0!</v>
      </c>
      <c r="S270" s="43" t="e">
        <f>('ODA total and ex non-transfer'!S270*1000000)/SUMIFS(pop_in_poverty!$D:$D,pop_in_poverty!$A:$A,'ODA per poor person'!$B270,pop_in_poverty!$B:$B,'ODA per poor person'!S$9)</f>
        <v>#DIV/0!</v>
      </c>
      <c r="T270" s="43" t="e">
        <f>('ODA total and ex non-transfer'!T270*1000000)/SUMIFS(pop_in_poverty!$D:$D,pop_in_poverty!$A:$A,'ODA per poor person'!$B270,pop_in_poverty!$B:$B,'ODA per poor person'!T$9)</f>
        <v>#DIV/0!</v>
      </c>
      <c r="U270" s="43" t="e">
        <f>('ODA total and ex non-transfer'!U270*1000000)/SUMIFS(pop_in_poverty!$D:$D,pop_in_poverty!$A:$A,'ODA per poor person'!$B270,pop_in_poverty!$B:$B,'ODA per poor person'!U$9)</f>
        <v>#DIV/0!</v>
      </c>
    </row>
    <row r="271" spans="1:21" hidden="1" x14ac:dyDescent="0.2">
      <c r="A271" s="22" t="s">
        <v>160</v>
      </c>
      <c r="B271" s="9" t="e">
        <v>#N/A</v>
      </c>
      <c r="C271" s="10" t="s">
        <v>982</v>
      </c>
      <c r="D271" s="10"/>
      <c r="E271" s="3"/>
      <c r="F271" s="3"/>
      <c r="G271" s="43" t="e">
        <f>('ODA total and ex non-transfer'!G271*1000000)/SUMIFS(pop_in_poverty!$D:$D,pop_in_poverty!$A:$A,'ODA per poor person'!$B271,pop_in_poverty!$B:$B,'ODA per poor person'!G$9)</f>
        <v>#DIV/0!</v>
      </c>
      <c r="H271" s="43" t="e">
        <f>('ODA total and ex non-transfer'!H271*1000000)/SUMIFS(pop_in_poverty!$D:$D,pop_in_poverty!$A:$A,'ODA per poor person'!$B271,pop_in_poverty!$B:$B,'ODA per poor person'!H$9)</f>
        <v>#DIV/0!</v>
      </c>
      <c r="I271" s="43" t="e">
        <f>('ODA total and ex non-transfer'!I271*1000000)/SUMIFS(pop_in_poverty!$D:$D,pop_in_poverty!$A:$A,'ODA per poor person'!$B271,pop_in_poverty!$B:$B,'ODA per poor person'!I$9)</f>
        <v>#DIV/0!</v>
      </c>
      <c r="J271" s="43" t="e">
        <f>('ODA total and ex non-transfer'!J271*1000000)/SUMIFS(pop_in_poverty!$D:$D,pop_in_poverty!$A:$A,'ODA per poor person'!$B271,pop_in_poverty!$B:$B,'ODA per poor person'!J$9)</f>
        <v>#DIV/0!</v>
      </c>
      <c r="K271" s="43" t="e">
        <f>('ODA total and ex non-transfer'!K271*1000000)/SUMIFS(pop_in_poverty!$D:$D,pop_in_poverty!$A:$A,'ODA per poor person'!$B271,pop_in_poverty!$B:$B,'ODA per poor person'!K$9)</f>
        <v>#DIV/0!</v>
      </c>
      <c r="L271" s="43" t="e">
        <f>('ODA total and ex non-transfer'!L271*1000000)/SUMIFS(pop_in_poverty!$D:$D,pop_in_poverty!$A:$A,'ODA per poor person'!$B271,pop_in_poverty!$B:$B,'ODA per poor person'!L$9)</f>
        <v>#DIV/0!</v>
      </c>
      <c r="M271" s="43" t="e">
        <f>('ODA total and ex non-transfer'!M271*1000000)/SUMIFS(pop_in_poverty!$D:$D,pop_in_poverty!$A:$A,'ODA per poor person'!$B271,pop_in_poverty!$B:$B,'ODA per poor person'!M$9)</f>
        <v>#DIV/0!</v>
      </c>
      <c r="N271" s="43" t="e">
        <f>('ODA total and ex non-transfer'!N271*1000000)/SUMIFS(pop_in_poverty!$D:$D,pop_in_poverty!$A:$A,'ODA per poor person'!$B271,pop_in_poverty!$B:$B,'ODA per poor person'!N$9)</f>
        <v>#DIV/0!</v>
      </c>
      <c r="O271" s="43" t="e">
        <f>('ODA total and ex non-transfer'!O271*1000000)/SUMIFS(pop_in_poverty!$D:$D,pop_in_poverty!$A:$A,'ODA per poor person'!$B271,pop_in_poverty!$B:$B,'ODA per poor person'!O$9)</f>
        <v>#DIV/0!</v>
      </c>
      <c r="P271" s="43" t="e">
        <f>('ODA total and ex non-transfer'!P271*1000000)/SUMIFS(pop_in_poverty!$D:$D,pop_in_poverty!$A:$A,'ODA per poor person'!$B271,pop_in_poverty!$B:$B,'ODA per poor person'!P$9)</f>
        <v>#DIV/0!</v>
      </c>
      <c r="Q271" s="43" t="e">
        <f>('ODA total and ex non-transfer'!Q271*1000000)/SUMIFS(pop_in_poverty!$D:$D,pop_in_poverty!$A:$A,'ODA per poor person'!$B271,pop_in_poverty!$B:$B,'ODA per poor person'!Q$9)</f>
        <v>#DIV/0!</v>
      </c>
      <c r="R271" s="43" t="e">
        <f>('ODA total and ex non-transfer'!R271*1000000)/SUMIFS(pop_in_poverty!$D:$D,pop_in_poverty!$A:$A,'ODA per poor person'!$B271,pop_in_poverty!$B:$B,'ODA per poor person'!R$9)</f>
        <v>#DIV/0!</v>
      </c>
      <c r="S271" s="43" t="e">
        <f>('ODA total and ex non-transfer'!S271*1000000)/SUMIFS(pop_in_poverty!$D:$D,pop_in_poverty!$A:$A,'ODA per poor person'!$B271,pop_in_poverty!$B:$B,'ODA per poor person'!S$9)</f>
        <v>#DIV/0!</v>
      </c>
      <c r="T271" s="43" t="e">
        <f>('ODA total and ex non-transfer'!T271*1000000)/SUMIFS(pop_in_poverty!$D:$D,pop_in_poverty!$A:$A,'ODA per poor person'!$B271,pop_in_poverty!$B:$B,'ODA per poor person'!T$9)</f>
        <v>#DIV/0!</v>
      </c>
      <c r="U271" s="43" t="e">
        <f>('ODA total and ex non-transfer'!U271*1000000)/SUMIFS(pop_in_poverty!$D:$D,pop_in_poverty!$A:$A,'ODA per poor person'!$B271,pop_in_poverty!$B:$B,'ODA per poor person'!U$9)</f>
        <v>#DIV/0!</v>
      </c>
    </row>
    <row r="272" spans="1:21" hidden="1" x14ac:dyDescent="0.2">
      <c r="A272" s="21" t="s">
        <v>161</v>
      </c>
      <c r="B272" s="9" t="s">
        <v>334</v>
      </c>
      <c r="C272" s="9" t="s">
        <v>981</v>
      </c>
      <c r="D272" s="9"/>
      <c r="E272" s="2"/>
      <c r="F272" s="2"/>
      <c r="G272" s="43" t="e">
        <f>('ODA total and ex non-transfer'!G272*1000000)/SUMIFS(pop_in_poverty!$D:$D,pop_in_poverty!$A:$A,'ODA per poor person'!$B272,pop_in_poverty!$B:$B,'ODA per poor person'!G$9)</f>
        <v>#DIV/0!</v>
      </c>
      <c r="H272" s="43" t="e">
        <f>('ODA total and ex non-transfer'!H272*1000000)/SUMIFS(pop_in_poverty!$D:$D,pop_in_poverty!$A:$A,'ODA per poor person'!$B272,pop_in_poverty!$B:$B,'ODA per poor person'!H$9)</f>
        <v>#DIV/0!</v>
      </c>
      <c r="I272" s="43" t="e">
        <f>('ODA total and ex non-transfer'!I272*1000000)/SUMIFS(pop_in_poverty!$D:$D,pop_in_poverty!$A:$A,'ODA per poor person'!$B272,pop_in_poverty!$B:$B,'ODA per poor person'!I$9)</f>
        <v>#DIV/0!</v>
      </c>
      <c r="J272" s="43" t="e">
        <f>('ODA total and ex non-transfer'!J272*1000000)/SUMIFS(pop_in_poverty!$D:$D,pop_in_poverty!$A:$A,'ODA per poor person'!$B272,pop_in_poverty!$B:$B,'ODA per poor person'!J$9)</f>
        <v>#DIV/0!</v>
      </c>
      <c r="K272" s="43" t="e">
        <f>('ODA total and ex non-transfer'!K272*1000000)/SUMIFS(pop_in_poverty!$D:$D,pop_in_poverty!$A:$A,'ODA per poor person'!$B272,pop_in_poverty!$B:$B,'ODA per poor person'!K$9)</f>
        <v>#DIV/0!</v>
      </c>
      <c r="L272" s="43" t="e">
        <f>('ODA total and ex non-transfer'!L272*1000000)/SUMIFS(pop_in_poverty!$D:$D,pop_in_poverty!$A:$A,'ODA per poor person'!$B272,pop_in_poverty!$B:$B,'ODA per poor person'!L$9)</f>
        <v>#DIV/0!</v>
      </c>
      <c r="M272" s="43" t="e">
        <f>('ODA total and ex non-transfer'!M272*1000000)/SUMIFS(pop_in_poverty!$D:$D,pop_in_poverty!$A:$A,'ODA per poor person'!$B272,pop_in_poverty!$B:$B,'ODA per poor person'!M$9)</f>
        <v>#DIV/0!</v>
      </c>
      <c r="N272" s="43" t="e">
        <f>('ODA total and ex non-transfer'!N272*1000000)/SUMIFS(pop_in_poverty!$D:$D,pop_in_poverty!$A:$A,'ODA per poor person'!$B272,pop_in_poverty!$B:$B,'ODA per poor person'!N$9)</f>
        <v>#DIV/0!</v>
      </c>
      <c r="O272" s="43" t="e">
        <f>('ODA total and ex non-transfer'!O272*1000000)/SUMIFS(pop_in_poverty!$D:$D,pop_in_poverty!$A:$A,'ODA per poor person'!$B272,pop_in_poverty!$B:$B,'ODA per poor person'!O$9)</f>
        <v>#DIV/0!</v>
      </c>
      <c r="P272" s="43" t="e">
        <f>('ODA total and ex non-transfer'!P272*1000000)/SUMIFS(pop_in_poverty!$D:$D,pop_in_poverty!$A:$A,'ODA per poor person'!$B272,pop_in_poverty!$B:$B,'ODA per poor person'!P$9)</f>
        <v>#DIV/0!</v>
      </c>
      <c r="Q272" s="43" t="e">
        <f>('ODA total and ex non-transfer'!Q272*1000000)/SUMIFS(pop_in_poverty!$D:$D,pop_in_poverty!$A:$A,'ODA per poor person'!$B272,pop_in_poverty!$B:$B,'ODA per poor person'!Q$9)</f>
        <v>#DIV/0!</v>
      </c>
      <c r="R272" s="43" t="e">
        <f>('ODA total and ex non-transfer'!R272*1000000)/SUMIFS(pop_in_poverty!$D:$D,pop_in_poverty!$A:$A,'ODA per poor person'!$B272,pop_in_poverty!$B:$B,'ODA per poor person'!R$9)</f>
        <v>#DIV/0!</v>
      </c>
      <c r="S272" s="43" t="e">
        <f>('ODA total and ex non-transfer'!S272*1000000)/SUMIFS(pop_in_poverty!$D:$D,pop_in_poverty!$A:$A,'ODA per poor person'!$B272,pop_in_poverty!$B:$B,'ODA per poor person'!S$9)</f>
        <v>#DIV/0!</v>
      </c>
      <c r="T272" s="43" t="e">
        <f>('ODA total and ex non-transfer'!T272*1000000)/SUMIFS(pop_in_poverty!$D:$D,pop_in_poverty!$A:$A,'ODA per poor person'!$B272,pop_in_poverty!$B:$B,'ODA per poor person'!T$9)</f>
        <v>#DIV/0!</v>
      </c>
      <c r="U272" s="43" t="e">
        <f>('ODA total and ex non-transfer'!U272*1000000)/SUMIFS(pop_in_poverty!$D:$D,pop_in_poverty!$A:$A,'ODA per poor person'!$B272,pop_in_poverty!$B:$B,'ODA per poor person'!U$9)</f>
        <v>#DIV/0!</v>
      </c>
    </row>
    <row r="273" spans="1:21" hidden="1" x14ac:dyDescent="0.2">
      <c r="A273" s="22" t="s">
        <v>161</v>
      </c>
      <c r="B273" s="9" t="s">
        <v>334</v>
      </c>
      <c r="C273" s="10" t="s">
        <v>982</v>
      </c>
      <c r="D273" s="10"/>
      <c r="E273" s="3"/>
      <c r="F273" s="3"/>
      <c r="G273" s="43" t="e">
        <f>('ODA total and ex non-transfer'!G273*1000000)/SUMIFS(pop_in_poverty!$D:$D,pop_in_poverty!$A:$A,'ODA per poor person'!$B273,pop_in_poverty!$B:$B,'ODA per poor person'!G$9)</f>
        <v>#DIV/0!</v>
      </c>
      <c r="H273" s="43" t="e">
        <f>('ODA total and ex non-transfer'!H273*1000000)/SUMIFS(pop_in_poverty!$D:$D,pop_in_poverty!$A:$A,'ODA per poor person'!$B273,pop_in_poverty!$B:$B,'ODA per poor person'!H$9)</f>
        <v>#DIV/0!</v>
      </c>
      <c r="I273" s="43" t="e">
        <f>('ODA total and ex non-transfer'!I273*1000000)/SUMIFS(pop_in_poverty!$D:$D,pop_in_poverty!$A:$A,'ODA per poor person'!$B273,pop_in_poverty!$B:$B,'ODA per poor person'!I$9)</f>
        <v>#DIV/0!</v>
      </c>
      <c r="J273" s="43" t="e">
        <f>('ODA total and ex non-transfer'!J273*1000000)/SUMIFS(pop_in_poverty!$D:$D,pop_in_poverty!$A:$A,'ODA per poor person'!$B273,pop_in_poverty!$B:$B,'ODA per poor person'!J$9)</f>
        <v>#DIV/0!</v>
      </c>
      <c r="K273" s="43" t="e">
        <f>('ODA total and ex non-transfer'!K273*1000000)/SUMIFS(pop_in_poverty!$D:$D,pop_in_poverty!$A:$A,'ODA per poor person'!$B273,pop_in_poverty!$B:$B,'ODA per poor person'!K$9)</f>
        <v>#DIV/0!</v>
      </c>
      <c r="L273" s="43" t="e">
        <f>('ODA total and ex non-transfer'!L273*1000000)/SUMIFS(pop_in_poverty!$D:$D,pop_in_poverty!$A:$A,'ODA per poor person'!$B273,pop_in_poverty!$B:$B,'ODA per poor person'!L$9)</f>
        <v>#DIV/0!</v>
      </c>
      <c r="M273" s="43" t="e">
        <f>('ODA total and ex non-transfer'!M273*1000000)/SUMIFS(pop_in_poverty!$D:$D,pop_in_poverty!$A:$A,'ODA per poor person'!$B273,pop_in_poverty!$B:$B,'ODA per poor person'!M$9)</f>
        <v>#DIV/0!</v>
      </c>
      <c r="N273" s="43" t="e">
        <f>('ODA total and ex non-transfer'!N273*1000000)/SUMIFS(pop_in_poverty!$D:$D,pop_in_poverty!$A:$A,'ODA per poor person'!$B273,pop_in_poverty!$B:$B,'ODA per poor person'!N$9)</f>
        <v>#DIV/0!</v>
      </c>
      <c r="O273" s="43" t="e">
        <f>('ODA total and ex non-transfer'!O273*1000000)/SUMIFS(pop_in_poverty!$D:$D,pop_in_poverty!$A:$A,'ODA per poor person'!$B273,pop_in_poverty!$B:$B,'ODA per poor person'!O$9)</f>
        <v>#DIV/0!</v>
      </c>
      <c r="P273" s="43" t="e">
        <f>('ODA total and ex non-transfer'!P273*1000000)/SUMIFS(pop_in_poverty!$D:$D,pop_in_poverty!$A:$A,'ODA per poor person'!$B273,pop_in_poverty!$B:$B,'ODA per poor person'!P$9)</f>
        <v>#DIV/0!</v>
      </c>
      <c r="Q273" s="43" t="e">
        <f>('ODA total and ex non-transfer'!Q273*1000000)/SUMIFS(pop_in_poverty!$D:$D,pop_in_poverty!$A:$A,'ODA per poor person'!$B273,pop_in_poverty!$B:$B,'ODA per poor person'!Q$9)</f>
        <v>#DIV/0!</v>
      </c>
      <c r="R273" s="43" t="e">
        <f>('ODA total and ex non-transfer'!R273*1000000)/SUMIFS(pop_in_poverty!$D:$D,pop_in_poverty!$A:$A,'ODA per poor person'!$B273,pop_in_poverty!$B:$B,'ODA per poor person'!R$9)</f>
        <v>#DIV/0!</v>
      </c>
      <c r="S273" s="43" t="e">
        <f>('ODA total and ex non-transfer'!S273*1000000)/SUMIFS(pop_in_poverty!$D:$D,pop_in_poverty!$A:$A,'ODA per poor person'!$B273,pop_in_poverty!$B:$B,'ODA per poor person'!S$9)</f>
        <v>#DIV/0!</v>
      </c>
      <c r="T273" s="43" t="e">
        <f>('ODA total and ex non-transfer'!T273*1000000)/SUMIFS(pop_in_poverty!$D:$D,pop_in_poverty!$A:$A,'ODA per poor person'!$B273,pop_in_poverty!$B:$B,'ODA per poor person'!T$9)</f>
        <v>#DIV/0!</v>
      </c>
      <c r="U273" s="43" t="e">
        <f>('ODA total and ex non-transfer'!U273*1000000)/SUMIFS(pop_in_poverty!$D:$D,pop_in_poverty!$A:$A,'ODA per poor person'!$B273,pop_in_poverty!$B:$B,'ODA per poor person'!U$9)</f>
        <v>#DIV/0!</v>
      </c>
    </row>
    <row r="274" spans="1:21" hidden="1" x14ac:dyDescent="0.2">
      <c r="A274" s="21" t="s">
        <v>162</v>
      </c>
      <c r="B274" s="9" t="s">
        <v>344</v>
      </c>
      <c r="C274" s="9" t="s">
        <v>981</v>
      </c>
      <c r="D274" s="9"/>
      <c r="E274" s="2"/>
      <c r="F274" s="2"/>
      <c r="G274" s="43" t="e">
        <f>('ODA total and ex non-transfer'!G274*1000000)/SUMIFS(pop_in_poverty!$D:$D,pop_in_poverty!$A:$A,'ODA per poor person'!$B274,pop_in_poverty!$B:$B,'ODA per poor person'!G$9)</f>
        <v>#DIV/0!</v>
      </c>
      <c r="H274" s="43" t="e">
        <f>('ODA total and ex non-transfer'!H274*1000000)/SUMIFS(pop_in_poverty!$D:$D,pop_in_poverty!$A:$A,'ODA per poor person'!$B274,pop_in_poverty!$B:$B,'ODA per poor person'!H$9)</f>
        <v>#DIV/0!</v>
      </c>
      <c r="I274" s="43" t="e">
        <f>('ODA total and ex non-transfer'!I274*1000000)/SUMIFS(pop_in_poverty!$D:$D,pop_in_poverty!$A:$A,'ODA per poor person'!$B274,pop_in_poverty!$B:$B,'ODA per poor person'!I$9)</f>
        <v>#DIV/0!</v>
      </c>
      <c r="J274" s="43" t="e">
        <f>('ODA total and ex non-transfer'!J274*1000000)/SUMIFS(pop_in_poverty!$D:$D,pop_in_poverty!$A:$A,'ODA per poor person'!$B274,pop_in_poverty!$B:$B,'ODA per poor person'!J$9)</f>
        <v>#DIV/0!</v>
      </c>
      <c r="K274" s="43" t="e">
        <f>('ODA total and ex non-transfer'!K274*1000000)/SUMIFS(pop_in_poverty!$D:$D,pop_in_poverty!$A:$A,'ODA per poor person'!$B274,pop_in_poverty!$B:$B,'ODA per poor person'!K$9)</f>
        <v>#DIV/0!</v>
      </c>
      <c r="L274" s="43" t="e">
        <f>('ODA total and ex non-transfer'!L274*1000000)/SUMIFS(pop_in_poverty!$D:$D,pop_in_poverty!$A:$A,'ODA per poor person'!$B274,pop_in_poverty!$B:$B,'ODA per poor person'!L$9)</f>
        <v>#DIV/0!</v>
      </c>
      <c r="M274" s="43" t="e">
        <f>('ODA total and ex non-transfer'!M274*1000000)/SUMIFS(pop_in_poverty!$D:$D,pop_in_poverty!$A:$A,'ODA per poor person'!$B274,pop_in_poverty!$B:$B,'ODA per poor person'!M$9)</f>
        <v>#DIV/0!</v>
      </c>
      <c r="N274" s="43" t="e">
        <f>('ODA total and ex non-transfer'!N274*1000000)/SUMIFS(pop_in_poverty!$D:$D,pop_in_poverty!$A:$A,'ODA per poor person'!$B274,pop_in_poverty!$B:$B,'ODA per poor person'!N$9)</f>
        <v>#DIV/0!</v>
      </c>
      <c r="O274" s="43" t="e">
        <f>('ODA total and ex non-transfer'!O274*1000000)/SUMIFS(pop_in_poverty!$D:$D,pop_in_poverty!$A:$A,'ODA per poor person'!$B274,pop_in_poverty!$B:$B,'ODA per poor person'!O$9)</f>
        <v>#DIV/0!</v>
      </c>
      <c r="P274" s="43" t="e">
        <f>('ODA total and ex non-transfer'!P274*1000000)/SUMIFS(pop_in_poverty!$D:$D,pop_in_poverty!$A:$A,'ODA per poor person'!$B274,pop_in_poverty!$B:$B,'ODA per poor person'!P$9)</f>
        <v>#DIV/0!</v>
      </c>
      <c r="Q274" s="43" t="e">
        <f>('ODA total and ex non-transfer'!Q274*1000000)/SUMIFS(pop_in_poverty!$D:$D,pop_in_poverty!$A:$A,'ODA per poor person'!$B274,pop_in_poverty!$B:$B,'ODA per poor person'!Q$9)</f>
        <v>#DIV/0!</v>
      </c>
      <c r="R274" s="43" t="e">
        <f>('ODA total and ex non-transfer'!R274*1000000)/SUMIFS(pop_in_poverty!$D:$D,pop_in_poverty!$A:$A,'ODA per poor person'!$B274,pop_in_poverty!$B:$B,'ODA per poor person'!R$9)</f>
        <v>#DIV/0!</v>
      </c>
      <c r="S274" s="43" t="e">
        <f>('ODA total and ex non-transfer'!S274*1000000)/SUMIFS(pop_in_poverty!$D:$D,pop_in_poverty!$A:$A,'ODA per poor person'!$B274,pop_in_poverty!$B:$B,'ODA per poor person'!S$9)</f>
        <v>#DIV/0!</v>
      </c>
      <c r="T274" s="43" t="e">
        <f>('ODA total and ex non-transfer'!T274*1000000)/SUMIFS(pop_in_poverty!$D:$D,pop_in_poverty!$A:$A,'ODA per poor person'!$B274,pop_in_poverty!$B:$B,'ODA per poor person'!T$9)</f>
        <v>#DIV/0!</v>
      </c>
      <c r="U274" s="43" t="e">
        <f>('ODA total and ex non-transfer'!U274*1000000)/SUMIFS(pop_in_poverty!$D:$D,pop_in_poverty!$A:$A,'ODA per poor person'!$B274,pop_in_poverty!$B:$B,'ODA per poor person'!U$9)</f>
        <v>#DIV/0!</v>
      </c>
    </row>
    <row r="275" spans="1:21" hidden="1" x14ac:dyDescent="0.2">
      <c r="A275" s="22" t="s">
        <v>162</v>
      </c>
      <c r="B275" s="9" t="s">
        <v>344</v>
      </c>
      <c r="C275" s="10" t="s">
        <v>982</v>
      </c>
      <c r="D275" s="10"/>
      <c r="E275" s="3"/>
      <c r="F275" s="3"/>
      <c r="G275" s="43" t="e">
        <f>('ODA total and ex non-transfer'!G275*1000000)/SUMIFS(pop_in_poverty!$D:$D,pop_in_poverty!$A:$A,'ODA per poor person'!$B275,pop_in_poverty!$B:$B,'ODA per poor person'!G$9)</f>
        <v>#DIV/0!</v>
      </c>
      <c r="H275" s="43" t="e">
        <f>('ODA total and ex non-transfer'!H275*1000000)/SUMIFS(pop_in_poverty!$D:$D,pop_in_poverty!$A:$A,'ODA per poor person'!$B275,pop_in_poverty!$B:$B,'ODA per poor person'!H$9)</f>
        <v>#DIV/0!</v>
      </c>
      <c r="I275" s="43" t="e">
        <f>('ODA total and ex non-transfer'!I275*1000000)/SUMIFS(pop_in_poverty!$D:$D,pop_in_poverty!$A:$A,'ODA per poor person'!$B275,pop_in_poverty!$B:$B,'ODA per poor person'!I$9)</f>
        <v>#DIV/0!</v>
      </c>
      <c r="J275" s="43" t="e">
        <f>('ODA total and ex non-transfer'!J275*1000000)/SUMIFS(pop_in_poverty!$D:$D,pop_in_poverty!$A:$A,'ODA per poor person'!$B275,pop_in_poverty!$B:$B,'ODA per poor person'!J$9)</f>
        <v>#DIV/0!</v>
      </c>
      <c r="K275" s="43" t="e">
        <f>('ODA total and ex non-transfer'!K275*1000000)/SUMIFS(pop_in_poverty!$D:$D,pop_in_poverty!$A:$A,'ODA per poor person'!$B275,pop_in_poverty!$B:$B,'ODA per poor person'!K$9)</f>
        <v>#DIV/0!</v>
      </c>
      <c r="L275" s="43" t="e">
        <f>('ODA total and ex non-transfer'!L275*1000000)/SUMIFS(pop_in_poverty!$D:$D,pop_in_poverty!$A:$A,'ODA per poor person'!$B275,pop_in_poverty!$B:$B,'ODA per poor person'!L$9)</f>
        <v>#DIV/0!</v>
      </c>
      <c r="M275" s="43" t="e">
        <f>('ODA total and ex non-transfer'!M275*1000000)/SUMIFS(pop_in_poverty!$D:$D,pop_in_poverty!$A:$A,'ODA per poor person'!$B275,pop_in_poverty!$B:$B,'ODA per poor person'!M$9)</f>
        <v>#DIV/0!</v>
      </c>
      <c r="N275" s="43" t="e">
        <f>('ODA total and ex non-transfer'!N275*1000000)/SUMIFS(pop_in_poverty!$D:$D,pop_in_poverty!$A:$A,'ODA per poor person'!$B275,pop_in_poverty!$B:$B,'ODA per poor person'!N$9)</f>
        <v>#DIV/0!</v>
      </c>
      <c r="O275" s="43" t="e">
        <f>('ODA total and ex non-transfer'!O275*1000000)/SUMIFS(pop_in_poverty!$D:$D,pop_in_poverty!$A:$A,'ODA per poor person'!$B275,pop_in_poverty!$B:$B,'ODA per poor person'!O$9)</f>
        <v>#DIV/0!</v>
      </c>
      <c r="P275" s="43" t="e">
        <f>('ODA total and ex non-transfer'!P275*1000000)/SUMIFS(pop_in_poverty!$D:$D,pop_in_poverty!$A:$A,'ODA per poor person'!$B275,pop_in_poverty!$B:$B,'ODA per poor person'!P$9)</f>
        <v>#DIV/0!</v>
      </c>
      <c r="Q275" s="43" t="e">
        <f>('ODA total and ex non-transfer'!Q275*1000000)/SUMIFS(pop_in_poverty!$D:$D,pop_in_poverty!$A:$A,'ODA per poor person'!$B275,pop_in_poverty!$B:$B,'ODA per poor person'!Q$9)</f>
        <v>#DIV/0!</v>
      </c>
      <c r="R275" s="43" t="e">
        <f>('ODA total and ex non-transfer'!R275*1000000)/SUMIFS(pop_in_poverty!$D:$D,pop_in_poverty!$A:$A,'ODA per poor person'!$B275,pop_in_poverty!$B:$B,'ODA per poor person'!R$9)</f>
        <v>#DIV/0!</v>
      </c>
      <c r="S275" s="43" t="e">
        <f>('ODA total and ex non-transfer'!S275*1000000)/SUMIFS(pop_in_poverty!$D:$D,pop_in_poverty!$A:$A,'ODA per poor person'!$B275,pop_in_poverty!$B:$B,'ODA per poor person'!S$9)</f>
        <v>#DIV/0!</v>
      </c>
      <c r="T275" s="43" t="e">
        <f>('ODA total and ex non-transfer'!T275*1000000)/SUMIFS(pop_in_poverty!$D:$D,pop_in_poverty!$A:$A,'ODA per poor person'!$B275,pop_in_poverty!$B:$B,'ODA per poor person'!T$9)</f>
        <v>#DIV/0!</v>
      </c>
      <c r="U275" s="43" t="e">
        <f>('ODA total and ex non-transfer'!U275*1000000)/SUMIFS(pop_in_poverty!$D:$D,pop_in_poverty!$A:$A,'ODA per poor person'!$B275,pop_in_poverty!$B:$B,'ODA per poor person'!U$9)</f>
        <v>#DIV/0!</v>
      </c>
    </row>
    <row r="276" spans="1:21" hidden="1" x14ac:dyDescent="0.2">
      <c r="A276" s="21" t="s">
        <v>163</v>
      </c>
      <c r="B276" s="9" t="s">
        <v>365</v>
      </c>
      <c r="C276" s="9" t="s">
        <v>981</v>
      </c>
      <c r="D276" s="9"/>
      <c r="E276" s="2"/>
      <c r="F276" s="2"/>
      <c r="G276" s="43">
        <f>('ODA total and ex non-transfer'!G276*1000000)/SUMIFS(pop_in_poverty!$D:$D,pop_in_poverty!$A:$A,'ODA per poor person'!$B276,pop_in_poverty!$B:$B,'ODA per poor person'!G$9)</f>
        <v>5.6934623843173329</v>
      </c>
      <c r="H276" s="43">
        <f>('ODA total and ex non-transfer'!H276*1000000)/SUMIFS(pop_in_poverty!$D:$D,pop_in_poverty!$A:$A,'ODA per poor person'!$B276,pop_in_poverty!$B:$B,'ODA per poor person'!H$9)</f>
        <v>6.5347126094141563</v>
      </c>
      <c r="I276" s="43">
        <f>('ODA total and ex non-transfer'!I276*1000000)/SUMIFS(pop_in_poverty!$D:$D,pop_in_poverty!$A:$A,'ODA per poor person'!$B276,pop_in_poverty!$B:$B,'ODA per poor person'!I$9)</f>
        <v>7.9565514222358393</v>
      </c>
      <c r="J276" s="43">
        <f>('ODA total and ex non-transfer'!J276*1000000)/SUMIFS(pop_in_poverty!$D:$D,pop_in_poverty!$A:$A,'ODA per poor person'!$B276,pop_in_poverty!$B:$B,'ODA per poor person'!J$9)</f>
        <v>9.9782200107443462</v>
      </c>
      <c r="K276" s="43">
        <f>('ODA total and ex non-transfer'!K276*1000000)/SUMIFS(pop_in_poverty!$D:$D,pop_in_poverty!$A:$A,'ODA per poor person'!$B276,pop_in_poverty!$B:$B,'ODA per poor person'!K$9)</f>
        <v>9.6212339801948037</v>
      </c>
      <c r="L276" s="43">
        <f>('ODA total and ex non-transfer'!L276*1000000)/SUMIFS(pop_in_poverty!$D:$D,pop_in_poverty!$A:$A,'ODA per poor person'!$B276,pop_in_poverty!$B:$B,'ODA per poor person'!L$9)</f>
        <v>11.629484282806285</v>
      </c>
      <c r="M276" s="43">
        <f>('ODA total and ex non-transfer'!M276*1000000)/SUMIFS(pop_in_poverty!$D:$D,pop_in_poverty!$A:$A,'ODA per poor person'!$B276,pop_in_poverty!$B:$B,'ODA per poor person'!M$9)</f>
        <v>13.448780914956163</v>
      </c>
      <c r="N276" s="43">
        <f>('ODA total and ex non-transfer'!N276*1000000)/SUMIFS(pop_in_poverty!$D:$D,pop_in_poverty!$A:$A,'ODA per poor person'!$B276,pop_in_poverty!$B:$B,'ODA per poor person'!N$9)</f>
        <v>14.551732568312264</v>
      </c>
      <c r="O276" s="43">
        <f>('ODA total and ex non-transfer'!O276*1000000)/SUMIFS(pop_in_poverty!$D:$D,pop_in_poverty!$A:$A,'ODA per poor person'!$B276,pop_in_poverty!$B:$B,'ODA per poor person'!O$9)</f>
        <v>15.19482884837293</v>
      </c>
      <c r="P276" s="43">
        <f>('ODA total and ex non-transfer'!P276*1000000)/SUMIFS(pop_in_poverty!$D:$D,pop_in_poverty!$A:$A,'ODA per poor person'!$B276,pop_in_poverty!$B:$B,'ODA per poor person'!P$9)</f>
        <v>21.06494877298401</v>
      </c>
      <c r="Q276" s="43">
        <f>('ODA total and ex non-transfer'!Q276*1000000)/SUMIFS(pop_in_poverty!$D:$D,pop_in_poverty!$A:$A,'ODA per poor person'!$B276,pop_in_poverty!$B:$B,'ODA per poor person'!Q$9)</f>
        <v>23.124850932955372</v>
      </c>
      <c r="R276" s="43">
        <f>('ODA total and ex non-transfer'!R276*1000000)/SUMIFS(pop_in_poverty!$D:$D,pop_in_poverty!$A:$A,'ODA per poor person'!$B276,pop_in_poverty!$B:$B,'ODA per poor person'!R$9)</f>
        <v>60.894438075300215</v>
      </c>
      <c r="S276" s="43">
        <f>('ODA total and ex non-transfer'!S276*1000000)/SUMIFS(pop_in_poverty!$D:$D,pop_in_poverty!$A:$A,'ODA per poor person'!$B276,pop_in_poverty!$B:$B,'ODA per poor person'!S$9)</f>
        <v>48.841058651578201</v>
      </c>
      <c r="T276" s="43">
        <f>('ODA total and ex non-transfer'!T276*1000000)/SUMIFS(pop_in_poverty!$D:$D,pop_in_poverty!$A:$A,'ODA per poor person'!$B276,pop_in_poverty!$B:$B,'ODA per poor person'!T$9)</f>
        <v>59.91978769125862</v>
      </c>
      <c r="U276" s="43">
        <f>('ODA total and ex non-transfer'!U276*1000000)/SUMIFS(pop_in_poverty!$D:$D,pop_in_poverty!$A:$A,'ODA per poor person'!$B276,pop_in_poverty!$B:$B,'ODA per poor person'!U$9)</f>
        <v>59.218179176267739</v>
      </c>
    </row>
    <row r="277" spans="1:21" hidden="1" x14ac:dyDescent="0.2">
      <c r="A277" s="22" t="s">
        <v>163</v>
      </c>
      <c r="B277" s="9" t="s">
        <v>365</v>
      </c>
      <c r="C277" s="10" t="s">
        <v>982</v>
      </c>
      <c r="D277" s="10"/>
      <c r="E277" s="3"/>
      <c r="F277" s="3"/>
      <c r="G277" s="43">
        <f>('ODA total and ex non-transfer'!G277*1000000)/SUMIFS(pop_in_poverty!$D:$D,pop_in_poverty!$A:$A,'ODA per poor person'!$B277,pop_in_poverty!$B:$B,'ODA per poor person'!G$9)</f>
        <v>5.6934623843173329</v>
      </c>
      <c r="H277" s="43">
        <f>('ODA total and ex non-transfer'!H277*1000000)/SUMIFS(pop_in_poverty!$D:$D,pop_in_poverty!$A:$A,'ODA per poor person'!$B277,pop_in_poverty!$B:$B,'ODA per poor person'!H$9)</f>
        <v>6.5347126094141563</v>
      </c>
      <c r="I277" s="43">
        <f>('ODA total and ex non-transfer'!I277*1000000)/SUMIFS(pop_in_poverty!$D:$D,pop_in_poverty!$A:$A,'ODA per poor person'!$B277,pop_in_poverty!$B:$B,'ODA per poor person'!I$9)</f>
        <v>7.9565514222358393</v>
      </c>
      <c r="J277" s="43">
        <f>('ODA total and ex non-transfer'!J277*1000000)/SUMIFS(pop_in_poverty!$D:$D,pop_in_poverty!$A:$A,'ODA per poor person'!$B277,pop_in_poverty!$B:$B,'ODA per poor person'!J$9)</f>
        <v>9.9782200107443462</v>
      </c>
      <c r="K277" s="43">
        <f>('ODA total and ex non-transfer'!K277*1000000)/SUMIFS(pop_in_poverty!$D:$D,pop_in_poverty!$A:$A,'ODA per poor person'!$B277,pop_in_poverty!$B:$B,'ODA per poor person'!K$9)</f>
        <v>8.1926410480756164</v>
      </c>
      <c r="L277" s="43">
        <f>('ODA total and ex non-transfer'!L277*1000000)/SUMIFS(pop_in_poverty!$D:$D,pop_in_poverty!$A:$A,'ODA per poor person'!$B277,pop_in_poverty!$B:$B,'ODA per poor person'!L$9)</f>
        <v>10.037699546316714</v>
      </c>
      <c r="M277" s="43">
        <f>('ODA total and ex non-transfer'!M277*1000000)/SUMIFS(pop_in_poverty!$D:$D,pop_in_poverty!$A:$A,'ODA per poor person'!$B277,pop_in_poverty!$B:$B,'ODA per poor person'!M$9)</f>
        <v>11.644510267986638</v>
      </c>
      <c r="N277" s="43">
        <f>('ODA total and ex non-transfer'!N277*1000000)/SUMIFS(pop_in_poverty!$D:$D,pop_in_poverty!$A:$A,'ODA per poor person'!$B277,pop_in_poverty!$B:$B,'ODA per poor person'!N$9)</f>
        <v>11.345447355741785</v>
      </c>
      <c r="O277" s="43">
        <f>('ODA total and ex non-transfer'!O277*1000000)/SUMIFS(pop_in_poverty!$D:$D,pop_in_poverty!$A:$A,'ODA per poor person'!$B277,pop_in_poverty!$B:$B,'ODA per poor person'!O$9)</f>
        <v>11.269143333033355</v>
      </c>
      <c r="P277" s="43">
        <f>('ODA total and ex non-transfer'!P277*1000000)/SUMIFS(pop_in_poverty!$D:$D,pop_in_poverty!$A:$A,'ODA per poor person'!$B277,pop_in_poverty!$B:$B,'ODA per poor person'!P$9)</f>
        <v>15.558487585064125</v>
      </c>
      <c r="Q277" s="43">
        <f>('ODA total and ex non-transfer'!Q277*1000000)/SUMIFS(pop_in_poverty!$D:$D,pop_in_poverty!$A:$A,'ODA per poor person'!$B277,pop_in_poverty!$B:$B,'ODA per poor person'!Q$9)</f>
        <v>18.423848443659306</v>
      </c>
      <c r="R277" s="43">
        <f>('ODA total and ex non-transfer'!R277*1000000)/SUMIFS(pop_in_poverty!$D:$D,pop_in_poverty!$A:$A,'ODA per poor person'!$B277,pop_in_poverty!$B:$B,'ODA per poor person'!R$9)</f>
        <v>47.914709073646897</v>
      </c>
      <c r="S277" s="43">
        <f>('ODA total and ex non-transfer'!S277*1000000)/SUMIFS(pop_in_poverty!$D:$D,pop_in_poverty!$A:$A,'ODA per poor person'!$B277,pop_in_poverty!$B:$B,'ODA per poor person'!S$9)</f>
        <v>35.616114023440986</v>
      </c>
      <c r="T277" s="43">
        <f>('ODA total and ex non-transfer'!T277*1000000)/SUMIFS(pop_in_poverty!$D:$D,pop_in_poverty!$A:$A,'ODA per poor person'!$B277,pop_in_poverty!$B:$B,'ODA per poor person'!T$9)</f>
        <v>46.478955607793154</v>
      </c>
      <c r="U277" s="43">
        <f>('ODA total and ex non-transfer'!U277*1000000)/SUMIFS(pop_in_poverty!$D:$D,pop_in_poverty!$A:$A,'ODA per poor person'!$B277,pop_in_poverty!$B:$B,'ODA per poor person'!U$9)</f>
        <v>46.278656243548909</v>
      </c>
    </row>
    <row r="278" spans="1:21" hidden="1" x14ac:dyDescent="0.2">
      <c r="A278" s="21" t="s">
        <v>164</v>
      </c>
      <c r="B278" s="9" t="s">
        <v>590</v>
      </c>
      <c r="C278" s="9" t="s">
        <v>981</v>
      </c>
      <c r="D278" s="9"/>
      <c r="E278" s="2"/>
      <c r="F278" s="2"/>
      <c r="G278" s="43" t="e">
        <f>('ODA total and ex non-transfer'!G278*1000000)/SUMIFS(pop_in_poverty!$D:$D,pop_in_poverty!$A:$A,'ODA per poor person'!$B278,pop_in_poverty!$B:$B,'ODA per poor person'!G$9)</f>
        <v>#DIV/0!</v>
      </c>
      <c r="H278" s="43" t="e">
        <f>('ODA total and ex non-transfer'!H278*1000000)/SUMIFS(pop_in_poverty!$D:$D,pop_in_poverty!$A:$A,'ODA per poor person'!$B278,pop_in_poverty!$B:$B,'ODA per poor person'!H$9)</f>
        <v>#DIV/0!</v>
      </c>
      <c r="I278" s="43" t="e">
        <f>('ODA total and ex non-transfer'!I278*1000000)/SUMIFS(pop_in_poverty!$D:$D,pop_in_poverty!$A:$A,'ODA per poor person'!$B278,pop_in_poverty!$B:$B,'ODA per poor person'!I$9)</f>
        <v>#DIV/0!</v>
      </c>
      <c r="J278" s="43" t="e">
        <f>('ODA total and ex non-transfer'!J278*1000000)/SUMIFS(pop_in_poverty!$D:$D,pop_in_poverty!$A:$A,'ODA per poor person'!$B278,pop_in_poverty!$B:$B,'ODA per poor person'!J$9)</f>
        <v>#DIV/0!</v>
      </c>
      <c r="K278" s="43" t="e">
        <f>('ODA total and ex non-transfer'!K278*1000000)/SUMIFS(pop_in_poverty!$D:$D,pop_in_poverty!$A:$A,'ODA per poor person'!$B278,pop_in_poverty!$B:$B,'ODA per poor person'!K$9)</f>
        <v>#DIV/0!</v>
      </c>
      <c r="L278" s="43" t="e">
        <f>('ODA total and ex non-transfer'!L278*1000000)/SUMIFS(pop_in_poverty!$D:$D,pop_in_poverty!$A:$A,'ODA per poor person'!$B278,pop_in_poverty!$B:$B,'ODA per poor person'!L$9)</f>
        <v>#DIV/0!</v>
      </c>
      <c r="M278" s="43" t="e">
        <f>('ODA total and ex non-transfer'!M278*1000000)/SUMIFS(pop_in_poverty!$D:$D,pop_in_poverty!$A:$A,'ODA per poor person'!$B278,pop_in_poverty!$B:$B,'ODA per poor person'!M$9)</f>
        <v>#DIV/0!</v>
      </c>
      <c r="N278" s="43" t="e">
        <f>('ODA total and ex non-transfer'!N278*1000000)/SUMIFS(pop_in_poverty!$D:$D,pop_in_poverty!$A:$A,'ODA per poor person'!$B278,pop_in_poverty!$B:$B,'ODA per poor person'!N$9)</f>
        <v>#DIV/0!</v>
      </c>
      <c r="O278" s="43" t="e">
        <f>('ODA total and ex non-transfer'!O278*1000000)/SUMIFS(pop_in_poverty!$D:$D,pop_in_poverty!$A:$A,'ODA per poor person'!$B278,pop_in_poverty!$B:$B,'ODA per poor person'!O$9)</f>
        <v>#DIV/0!</v>
      </c>
      <c r="P278" s="43" t="e">
        <f>('ODA total and ex non-transfer'!P278*1000000)/SUMIFS(pop_in_poverty!$D:$D,pop_in_poverty!$A:$A,'ODA per poor person'!$B278,pop_in_poverty!$B:$B,'ODA per poor person'!P$9)</f>
        <v>#DIV/0!</v>
      </c>
      <c r="Q278" s="43" t="e">
        <f>('ODA total and ex non-transfer'!Q278*1000000)/SUMIFS(pop_in_poverty!$D:$D,pop_in_poverty!$A:$A,'ODA per poor person'!$B278,pop_in_poverty!$B:$B,'ODA per poor person'!Q$9)</f>
        <v>#DIV/0!</v>
      </c>
      <c r="R278" s="43" t="e">
        <f>('ODA total and ex non-transfer'!R278*1000000)/SUMIFS(pop_in_poverty!$D:$D,pop_in_poverty!$A:$A,'ODA per poor person'!$B278,pop_in_poverty!$B:$B,'ODA per poor person'!R$9)</f>
        <v>#DIV/0!</v>
      </c>
      <c r="S278" s="43" t="e">
        <f>('ODA total and ex non-transfer'!S278*1000000)/SUMIFS(pop_in_poverty!$D:$D,pop_in_poverty!$A:$A,'ODA per poor person'!$B278,pop_in_poverty!$B:$B,'ODA per poor person'!S$9)</f>
        <v>#DIV/0!</v>
      </c>
      <c r="T278" s="43" t="e">
        <f>('ODA total and ex non-transfer'!T278*1000000)/SUMIFS(pop_in_poverty!$D:$D,pop_in_poverty!$A:$A,'ODA per poor person'!$B278,pop_in_poverty!$B:$B,'ODA per poor person'!T$9)</f>
        <v>#DIV/0!</v>
      </c>
      <c r="U278" s="43" t="e">
        <f>('ODA total and ex non-transfer'!U278*1000000)/SUMIFS(pop_in_poverty!$D:$D,pop_in_poverty!$A:$A,'ODA per poor person'!$B278,pop_in_poverty!$B:$B,'ODA per poor person'!U$9)</f>
        <v>#DIV/0!</v>
      </c>
    </row>
    <row r="279" spans="1:21" hidden="1" x14ac:dyDescent="0.2">
      <c r="A279" s="22" t="s">
        <v>164</v>
      </c>
      <c r="B279" s="9" t="s">
        <v>590</v>
      </c>
      <c r="C279" s="10" t="s">
        <v>982</v>
      </c>
      <c r="D279" s="10"/>
      <c r="E279" s="3"/>
      <c r="F279" s="3"/>
      <c r="G279" s="43" t="e">
        <f>('ODA total and ex non-transfer'!G279*1000000)/SUMIFS(pop_in_poverty!$D:$D,pop_in_poverty!$A:$A,'ODA per poor person'!$B279,pop_in_poverty!$B:$B,'ODA per poor person'!G$9)</f>
        <v>#DIV/0!</v>
      </c>
      <c r="H279" s="43" t="e">
        <f>('ODA total and ex non-transfer'!H279*1000000)/SUMIFS(pop_in_poverty!$D:$D,pop_in_poverty!$A:$A,'ODA per poor person'!$B279,pop_in_poverty!$B:$B,'ODA per poor person'!H$9)</f>
        <v>#DIV/0!</v>
      </c>
      <c r="I279" s="43" t="e">
        <f>('ODA total and ex non-transfer'!I279*1000000)/SUMIFS(pop_in_poverty!$D:$D,pop_in_poverty!$A:$A,'ODA per poor person'!$B279,pop_in_poverty!$B:$B,'ODA per poor person'!I$9)</f>
        <v>#DIV/0!</v>
      </c>
      <c r="J279" s="43" t="e">
        <f>('ODA total and ex non-transfer'!J279*1000000)/SUMIFS(pop_in_poverty!$D:$D,pop_in_poverty!$A:$A,'ODA per poor person'!$B279,pop_in_poverty!$B:$B,'ODA per poor person'!J$9)</f>
        <v>#DIV/0!</v>
      </c>
      <c r="K279" s="43" t="e">
        <f>('ODA total and ex non-transfer'!K279*1000000)/SUMIFS(pop_in_poverty!$D:$D,pop_in_poverty!$A:$A,'ODA per poor person'!$B279,pop_in_poverty!$B:$B,'ODA per poor person'!K$9)</f>
        <v>#DIV/0!</v>
      </c>
      <c r="L279" s="43" t="e">
        <f>('ODA total and ex non-transfer'!L279*1000000)/SUMIFS(pop_in_poverty!$D:$D,pop_in_poverty!$A:$A,'ODA per poor person'!$B279,pop_in_poverty!$B:$B,'ODA per poor person'!L$9)</f>
        <v>#DIV/0!</v>
      </c>
      <c r="M279" s="43" t="e">
        <f>('ODA total and ex non-transfer'!M279*1000000)/SUMIFS(pop_in_poverty!$D:$D,pop_in_poverty!$A:$A,'ODA per poor person'!$B279,pop_in_poverty!$B:$B,'ODA per poor person'!M$9)</f>
        <v>#DIV/0!</v>
      </c>
      <c r="N279" s="43" t="e">
        <f>('ODA total and ex non-transfer'!N279*1000000)/SUMIFS(pop_in_poverty!$D:$D,pop_in_poverty!$A:$A,'ODA per poor person'!$B279,pop_in_poverty!$B:$B,'ODA per poor person'!N$9)</f>
        <v>#DIV/0!</v>
      </c>
      <c r="O279" s="43" t="e">
        <f>('ODA total and ex non-transfer'!O279*1000000)/SUMIFS(pop_in_poverty!$D:$D,pop_in_poverty!$A:$A,'ODA per poor person'!$B279,pop_in_poverty!$B:$B,'ODA per poor person'!O$9)</f>
        <v>#DIV/0!</v>
      </c>
      <c r="P279" s="43" t="e">
        <f>('ODA total and ex non-transfer'!P279*1000000)/SUMIFS(pop_in_poverty!$D:$D,pop_in_poverty!$A:$A,'ODA per poor person'!$B279,pop_in_poverty!$B:$B,'ODA per poor person'!P$9)</f>
        <v>#DIV/0!</v>
      </c>
      <c r="Q279" s="43" t="e">
        <f>('ODA total and ex non-transfer'!Q279*1000000)/SUMIFS(pop_in_poverty!$D:$D,pop_in_poverty!$A:$A,'ODA per poor person'!$B279,pop_in_poverty!$B:$B,'ODA per poor person'!Q$9)</f>
        <v>#DIV/0!</v>
      </c>
      <c r="R279" s="43" t="e">
        <f>('ODA total and ex non-transfer'!R279*1000000)/SUMIFS(pop_in_poverty!$D:$D,pop_in_poverty!$A:$A,'ODA per poor person'!$B279,pop_in_poverty!$B:$B,'ODA per poor person'!R$9)</f>
        <v>#DIV/0!</v>
      </c>
      <c r="S279" s="43" t="e">
        <f>('ODA total and ex non-transfer'!S279*1000000)/SUMIFS(pop_in_poverty!$D:$D,pop_in_poverty!$A:$A,'ODA per poor person'!$B279,pop_in_poverty!$B:$B,'ODA per poor person'!S$9)</f>
        <v>#DIV/0!</v>
      </c>
      <c r="T279" s="43" t="e">
        <f>('ODA total and ex non-transfer'!T279*1000000)/SUMIFS(pop_in_poverty!$D:$D,pop_in_poverty!$A:$A,'ODA per poor person'!$B279,pop_in_poverty!$B:$B,'ODA per poor person'!T$9)</f>
        <v>#DIV/0!</v>
      </c>
      <c r="U279" s="43" t="e">
        <f>('ODA total and ex non-transfer'!U279*1000000)/SUMIFS(pop_in_poverty!$D:$D,pop_in_poverty!$A:$A,'ODA per poor person'!$B279,pop_in_poverty!$B:$B,'ODA per poor person'!U$9)</f>
        <v>#DIV/0!</v>
      </c>
    </row>
    <row r="280" spans="1:21" hidden="1" x14ac:dyDescent="0.2">
      <c r="A280" s="21" t="s">
        <v>165</v>
      </c>
      <c r="B280" s="9" t="s">
        <v>372</v>
      </c>
      <c r="C280" s="9" t="s">
        <v>981</v>
      </c>
      <c r="D280" s="9"/>
      <c r="E280" s="2"/>
      <c r="F280" s="2"/>
      <c r="G280" s="43" t="e">
        <f>('ODA total and ex non-transfer'!G280*1000000)/SUMIFS(pop_in_poverty!$D:$D,pop_in_poverty!$A:$A,'ODA per poor person'!$B280,pop_in_poverty!$B:$B,'ODA per poor person'!G$9)</f>
        <v>#DIV/0!</v>
      </c>
      <c r="H280" s="43" t="e">
        <f>('ODA total and ex non-transfer'!H280*1000000)/SUMIFS(pop_in_poverty!$D:$D,pop_in_poverty!$A:$A,'ODA per poor person'!$B280,pop_in_poverty!$B:$B,'ODA per poor person'!H$9)</f>
        <v>#DIV/0!</v>
      </c>
      <c r="I280" s="43" t="e">
        <f>('ODA total and ex non-transfer'!I280*1000000)/SUMIFS(pop_in_poverty!$D:$D,pop_in_poverty!$A:$A,'ODA per poor person'!$B280,pop_in_poverty!$B:$B,'ODA per poor person'!I$9)</f>
        <v>#DIV/0!</v>
      </c>
      <c r="J280" s="43" t="e">
        <f>('ODA total and ex non-transfer'!J280*1000000)/SUMIFS(pop_in_poverty!$D:$D,pop_in_poverty!$A:$A,'ODA per poor person'!$B280,pop_in_poverty!$B:$B,'ODA per poor person'!J$9)</f>
        <v>#DIV/0!</v>
      </c>
      <c r="K280" s="43" t="e">
        <f>('ODA total and ex non-transfer'!K280*1000000)/SUMIFS(pop_in_poverty!$D:$D,pop_in_poverty!$A:$A,'ODA per poor person'!$B280,pop_in_poverty!$B:$B,'ODA per poor person'!K$9)</f>
        <v>#DIV/0!</v>
      </c>
      <c r="L280" s="43" t="e">
        <f>('ODA total and ex non-transfer'!L280*1000000)/SUMIFS(pop_in_poverty!$D:$D,pop_in_poverty!$A:$A,'ODA per poor person'!$B280,pop_in_poverty!$B:$B,'ODA per poor person'!L$9)</f>
        <v>#DIV/0!</v>
      </c>
      <c r="M280" s="43" t="e">
        <f>('ODA total and ex non-transfer'!M280*1000000)/SUMIFS(pop_in_poverty!$D:$D,pop_in_poverty!$A:$A,'ODA per poor person'!$B280,pop_in_poverty!$B:$B,'ODA per poor person'!M$9)</f>
        <v>#DIV/0!</v>
      </c>
      <c r="N280" s="43" t="e">
        <f>('ODA total and ex non-transfer'!N280*1000000)/SUMIFS(pop_in_poverty!$D:$D,pop_in_poverty!$A:$A,'ODA per poor person'!$B280,pop_in_poverty!$B:$B,'ODA per poor person'!N$9)</f>
        <v>#DIV/0!</v>
      </c>
      <c r="O280" s="43" t="e">
        <f>('ODA total and ex non-transfer'!O280*1000000)/SUMIFS(pop_in_poverty!$D:$D,pop_in_poverty!$A:$A,'ODA per poor person'!$B280,pop_in_poverty!$B:$B,'ODA per poor person'!O$9)</f>
        <v>#DIV/0!</v>
      </c>
      <c r="P280" s="43" t="e">
        <f>('ODA total and ex non-transfer'!P280*1000000)/SUMIFS(pop_in_poverty!$D:$D,pop_in_poverty!$A:$A,'ODA per poor person'!$B280,pop_in_poverty!$B:$B,'ODA per poor person'!P$9)</f>
        <v>#DIV/0!</v>
      </c>
      <c r="Q280" s="43" t="e">
        <f>('ODA total and ex non-transfer'!Q280*1000000)/SUMIFS(pop_in_poverty!$D:$D,pop_in_poverty!$A:$A,'ODA per poor person'!$B280,pop_in_poverty!$B:$B,'ODA per poor person'!Q$9)</f>
        <v>#DIV/0!</v>
      </c>
      <c r="R280" s="43" t="e">
        <f>('ODA total and ex non-transfer'!R280*1000000)/SUMIFS(pop_in_poverty!$D:$D,pop_in_poverty!$A:$A,'ODA per poor person'!$B280,pop_in_poverty!$B:$B,'ODA per poor person'!R$9)</f>
        <v>#DIV/0!</v>
      </c>
      <c r="S280" s="43" t="e">
        <f>('ODA total and ex non-transfer'!S280*1000000)/SUMIFS(pop_in_poverty!$D:$D,pop_in_poverty!$A:$A,'ODA per poor person'!$B280,pop_in_poverty!$B:$B,'ODA per poor person'!S$9)</f>
        <v>#DIV/0!</v>
      </c>
      <c r="T280" s="43" t="e">
        <f>('ODA total and ex non-transfer'!T280*1000000)/SUMIFS(pop_in_poverty!$D:$D,pop_in_poverty!$A:$A,'ODA per poor person'!$B280,pop_in_poverty!$B:$B,'ODA per poor person'!T$9)</f>
        <v>#DIV/0!</v>
      </c>
      <c r="U280" s="43" t="e">
        <f>('ODA total and ex non-transfer'!U280*1000000)/SUMIFS(pop_in_poverty!$D:$D,pop_in_poverty!$A:$A,'ODA per poor person'!$B280,pop_in_poverty!$B:$B,'ODA per poor person'!U$9)</f>
        <v>#DIV/0!</v>
      </c>
    </row>
    <row r="281" spans="1:21" hidden="1" x14ac:dyDescent="0.2">
      <c r="A281" s="22" t="s">
        <v>165</v>
      </c>
      <c r="B281" s="9" t="s">
        <v>372</v>
      </c>
      <c r="C281" s="10" t="s">
        <v>982</v>
      </c>
      <c r="D281" s="10"/>
      <c r="E281" s="3"/>
      <c r="F281" s="3"/>
      <c r="G281" s="43" t="e">
        <f>('ODA total and ex non-transfer'!G281*1000000)/SUMIFS(pop_in_poverty!$D:$D,pop_in_poverty!$A:$A,'ODA per poor person'!$B281,pop_in_poverty!$B:$B,'ODA per poor person'!G$9)</f>
        <v>#DIV/0!</v>
      </c>
      <c r="H281" s="43" t="e">
        <f>('ODA total and ex non-transfer'!H281*1000000)/SUMIFS(pop_in_poverty!$D:$D,pop_in_poverty!$A:$A,'ODA per poor person'!$B281,pop_in_poverty!$B:$B,'ODA per poor person'!H$9)</f>
        <v>#DIV/0!</v>
      </c>
      <c r="I281" s="43" t="e">
        <f>('ODA total and ex non-transfer'!I281*1000000)/SUMIFS(pop_in_poverty!$D:$D,pop_in_poverty!$A:$A,'ODA per poor person'!$B281,pop_in_poverty!$B:$B,'ODA per poor person'!I$9)</f>
        <v>#DIV/0!</v>
      </c>
      <c r="J281" s="43" t="e">
        <f>('ODA total and ex non-transfer'!J281*1000000)/SUMIFS(pop_in_poverty!$D:$D,pop_in_poverty!$A:$A,'ODA per poor person'!$B281,pop_in_poverty!$B:$B,'ODA per poor person'!J$9)</f>
        <v>#DIV/0!</v>
      </c>
      <c r="K281" s="43" t="e">
        <f>('ODA total and ex non-transfer'!K281*1000000)/SUMIFS(pop_in_poverty!$D:$D,pop_in_poverty!$A:$A,'ODA per poor person'!$B281,pop_in_poverty!$B:$B,'ODA per poor person'!K$9)</f>
        <v>#DIV/0!</v>
      </c>
      <c r="L281" s="43" t="e">
        <f>('ODA total and ex non-transfer'!L281*1000000)/SUMIFS(pop_in_poverty!$D:$D,pop_in_poverty!$A:$A,'ODA per poor person'!$B281,pop_in_poverty!$B:$B,'ODA per poor person'!L$9)</f>
        <v>#DIV/0!</v>
      </c>
      <c r="M281" s="43" t="e">
        <f>('ODA total and ex non-transfer'!M281*1000000)/SUMIFS(pop_in_poverty!$D:$D,pop_in_poverty!$A:$A,'ODA per poor person'!$B281,pop_in_poverty!$B:$B,'ODA per poor person'!M$9)</f>
        <v>#DIV/0!</v>
      </c>
      <c r="N281" s="43" t="e">
        <f>('ODA total and ex non-transfer'!N281*1000000)/SUMIFS(pop_in_poverty!$D:$D,pop_in_poverty!$A:$A,'ODA per poor person'!$B281,pop_in_poverty!$B:$B,'ODA per poor person'!N$9)</f>
        <v>#DIV/0!</v>
      </c>
      <c r="O281" s="43" t="e">
        <f>('ODA total and ex non-transfer'!O281*1000000)/SUMIFS(pop_in_poverty!$D:$D,pop_in_poverty!$A:$A,'ODA per poor person'!$B281,pop_in_poverty!$B:$B,'ODA per poor person'!O$9)</f>
        <v>#DIV/0!</v>
      </c>
      <c r="P281" s="43" t="e">
        <f>('ODA total and ex non-transfer'!P281*1000000)/SUMIFS(pop_in_poverty!$D:$D,pop_in_poverty!$A:$A,'ODA per poor person'!$B281,pop_in_poverty!$B:$B,'ODA per poor person'!P$9)</f>
        <v>#DIV/0!</v>
      </c>
      <c r="Q281" s="43" t="e">
        <f>('ODA total and ex non-transfer'!Q281*1000000)/SUMIFS(pop_in_poverty!$D:$D,pop_in_poverty!$A:$A,'ODA per poor person'!$B281,pop_in_poverty!$B:$B,'ODA per poor person'!Q$9)</f>
        <v>#DIV/0!</v>
      </c>
      <c r="R281" s="43" t="e">
        <f>('ODA total and ex non-transfer'!R281*1000000)/SUMIFS(pop_in_poverty!$D:$D,pop_in_poverty!$A:$A,'ODA per poor person'!$B281,pop_in_poverty!$B:$B,'ODA per poor person'!R$9)</f>
        <v>#DIV/0!</v>
      </c>
      <c r="S281" s="43" t="e">
        <f>('ODA total and ex non-transfer'!S281*1000000)/SUMIFS(pop_in_poverty!$D:$D,pop_in_poverty!$A:$A,'ODA per poor person'!$B281,pop_in_poverty!$B:$B,'ODA per poor person'!S$9)</f>
        <v>#DIV/0!</v>
      </c>
      <c r="T281" s="43" t="e">
        <f>('ODA total and ex non-transfer'!T281*1000000)/SUMIFS(pop_in_poverty!$D:$D,pop_in_poverty!$A:$A,'ODA per poor person'!$B281,pop_in_poverty!$B:$B,'ODA per poor person'!T$9)</f>
        <v>#DIV/0!</v>
      </c>
      <c r="U281" s="43" t="e">
        <f>('ODA total and ex non-transfer'!U281*1000000)/SUMIFS(pop_in_poverty!$D:$D,pop_in_poverty!$A:$A,'ODA per poor person'!$B281,pop_in_poverty!$B:$B,'ODA per poor person'!U$9)</f>
        <v>#DIV/0!</v>
      </c>
    </row>
    <row r="282" spans="1:21" hidden="1" x14ac:dyDescent="0.2">
      <c r="A282" s="21" t="s">
        <v>166</v>
      </c>
      <c r="B282" s="9" t="s">
        <v>549</v>
      </c>
      <c r="C282" s="9" t="s">
        <v>981</v>
      </c>
      <c r="D282" s="9"/>
      <c r="E282" s="2"/>
      <c r="F282" s="2"/>
      <c r="G282" s="43">
        <f>('ODA total and ex non-transfer'!G282*1000000)/SUMIFS(pop_in_poverty!$D:$D,pop_in_poverty!$A:$A,'ODA per poor person'!$B282,pop_in_poverty!$B:$B,'ODA per poor person'!G$9)</f>
        <v>33.426523153919121</v>
      </c>
      <c r="H282" s="43">
        <f>('ODA total and ex non-transfer'!H282*1000000)/SUMIFS(pop_in_poverty!$D:$D,pop_in_poverty!$A:$A,'ODA per poor person'!$B282,pop_in_poverty!$B:$B,'ODA per poor person'!H$9)</f>
        <v>44.081159994688427</v>
      </c>
      <c r="I282" s="43">
        <f>('ODA total and ex non-transfer'!I282*1000000)/SUMIFS(pop_in_poverty!$D:$D,pop_in_poverty!$A:$A,'ODA per poor person'!$B282,pop_in_poverty!$B:$B,'ODA per poor person'!I$9)</f>
        <v>30.548011138613081</v>
      </c>
      <c r="J282" s="43">
        <f>('ODA total and ex non-transfer'!J282*1000000)/SUMIFS(pop_in_poverty!$D:$D,pop_in_poverty!$A:$A,'ODA per poor person'!$B282,pop_in_poverty!$B:$B,'ODA per poor person'!J$9)</f>
        <v>58.318458641559864</v>
      </c>
      <c r="K282" s="43">
        <f>('ODA total and ex non-transfer'!K282*1000000)/SUMIFS(pop_in_poverty!$D:$D,pop_in_poverty!$A:$A,'ODA per poor person'!$B282,pop_in_poverty!$B:$B,'ODA per poor person'!K$9)</f>
        <v>59.300472490543342</v>
      </c>
      <c r="L282" s="43">
        <f>('ODA total and ex non-transfer'!L282*1000000)/SUMIFS(pop_in_poverty!$D:$D,pop_in_poverty!$A:$A,'ODA per poor person'!$B282,pop_in_poverty!$B:$B,'ODA per poor person'!L$9)</f>
        <v>54.778281655703445</v>
      </c>
      <c r="M282" s="43">
        <f>('ODA total and ex non-transfer'!M282*1000000)/SUMIFS(pop_in_poverty!$D:$D,pop_in_poverty!$A:$A,'ODA per poor person'!$B282,pop_in_poverty!$B:$B,'ODA per poor person'!M$9)</f>
        <v>63.271132661297358</v>
      </c>
      <c r="N282" s="43">
        <f>('ODA total and ex non-transfer'!N282*1000000)/SUMIFS(pop_in_poverty!$D:$D,pop_in_poverty!$A:$A,'ODA per poor person'!$B282,pop_in_poverty!$B:$B,'ODA per poor person'!N$9)</f>
        <v>69.237500905633368</v>
      </c>
      <c r="O282" s="43">
        <f>('ODA total and ex non-transfer'!O282*1000000)/SUMIFS(pop_in_poverty!$D:$D,pop_in_poverty!$A:$A,'ODA per poor person'!$B282,pop_in_poverty!$B:$B,'ODA per poor person'!O$9)</f>
        <v>80.647267180414246</v>
      </c>
      <c r="P282" s="43">
        <f>('ODA total and ex non-transfer'!P282*1000000)/SUMIFS(pop_in_poverty!$D:$D,pop_in_poverty!$A:$A,'ODA per poor person'!$B282,pop_in_poverty!$B:$B,'ODA per poor person'!P$9)</f>
        <v>65.720214543163621</v>
      </c>
      <c r="Q282" s="43">
        <f>('ODA total and ex non-transfer'!Q282*1000000)/SUMIFS(pop_in_poverty!$D:$D,pop_in_poverty!$A:$A,'ODA per poor person'!$B282,pop_in_poverty!$B:$B,'ODA per poor person'!Q$9)</f>
        <v>65.256584680653475</v>
      </c>
      <c r="R282" s="43">
        <f>('ODA total and ex non-transfer'!R282*1000000)/SUMIFS(pop_in_poverty!$D:$D,pop_in_poverty!$A:$A,'ODA per poor person'!$B282,pop_in_poverty!$B:$B,'ODA per poor person'!R$9)</f>
        <v>91.385979849275145</v>
      </c>
      <c r="S282" s="43">
        <f>('ODA total and ex non-transfer'!S282*1000000)/SUMIFS(pop_in_poverty!$D:$D,pop_in_poverty!$A:$A,'ODA per poor person'!$B282,pop_in_poverty!$B:$B,'ODA per poor person'!S$9)</f>
        <v>80.903701976108451</v>
      </c>
      <c r="T282" s="43">
        <f>('ODA total and ex non-transfer'!T282*1000000)/SUMIFS(pop_in_poverty!$D:$D,pop_in_poverty!$A:$A,'ODA per poor person'!$B282,pop_in_poverty!$B:$B,'ODA per poor person'!T$9)</f>
        <v>88.478808810647919</v>
      </c>
      <c r="U282" s="43">
        <f>('ODA total and ex non-transfer'!U282*1000000)/SUMIFS(pop_in_poverty!$D:$D,pop_in_poverty!$A:$A,'ODA per poor person'!$B282,pop_in_poverty!$B:$B,'ODA per poor person'!U$9)</f>
        <v>89.649365011524836</v>
      </c>
    </row>
    <row r="283" spans="1:21" hidden="1" x14ac:dyDescent="0.2">
      <c r="A283" s="22" t="s">
        <v>166</v>
      </c>
      <c r="B283" s="9" t="s">
        <v>549</v>
      </c>
      <c r="C283" s="10" t="s">
        <v>982</v>
      </c>
      <c r="D283" s="10"/>
      <c r="E283" s="3"/>
      <c r="F283" s="3"/>
      <c r="G283" s="43">
        <f>('ODA total and ex non-transfer'!G283*1000000)/SUMIFS(pop_in_poverty!$D:$D,pop_in_poverty!$A:$A,'ODA per poor person'!$B283,pop_in_poverty!$B:$B,'ODA per poor person'!G$9)</f>
        <v>33.426523153919121</v>
      </c>
      <c r="H283" s="43">
        <f>('ODA total and ex non-transfer'!H283*1000000)/SUMIFS(pop_in_poverty!$D:$D,pop_in_poverty!$A:$A,'ODA per poor person'!$B283,pop_in_poverty!$B:$B,'ODA per poor person'!H$9)</f>
        <v>44.081159994688427</v>
      </c>
      <c r="I283" s="43">
        <f>('ODA total and ex non-transfer'!I283*1000000)/SUMIFS(pop_in_poverty!$D:$D,pop_in_poverty!$A:$A,'ODA per poor person'!$B283,pop_in_poverty!$B:$B,'ODA per poor person'!I$9)</f>
        <v>30.548011138613081</v>
      </c>
      <c r="J283" s="43">
        <f>('ODA total and ex non-transfer'!J283*1000000)/SUMIFS(pop_in_poverty!$D:$D,pop_in_poverty!$A:$A,'ODA per poor person'!$B283,pop_in_poverty!$B:$B,'ODA per poor person'!J$9)</f>
        <v>58.318458641559864</v>
      </c>
      <c r="K283" s="43">
        <f>('ODA total and ex non-transfer'!K283*1000000)/SUMIFS(pop_in_poverty!$D:$D,pop_in_poverty!$A:$A,'ODA per poor person'!$B283,pop_in_poverty!$B:$B,'ODA per poor person'!K$9)</f>
        <v>55.220981562650444</v>
      </c>
      <c r="L283" s="43">
        <f>('ODA total and ex non-transfer'!L283*1000000)/SUMIFS(pop_in_poverty!$D:$D,pop_in_poverty!$A:$A,'ODA per poor person'!$B283,pop_in_poverty!$B:$B,'ODA per poor person'!L$9)</f>
        <v>51.784832074382969</v>
      </c>
      <c r="M283" s="43">
        <f>('ODA total and ex non-transfer'!M283*1000000)/SUMIFS(pop_in_poverty!$D:$D,pop_in_poverty!$A:$A,'ODA per poor person'!$B283,pop_in_poverty!$B:$B,'ODA per poor person'!M$9)</f>
        <v>61.558176840764908</v>
      </c>
      <c r="N283" s="43">
        <f>('ODA total and ex non-transfer'!N283*1000000)/SUMIFS(pop_in_poverty!$D:$D,pop_in_poverty!$A:$A,'ODA per poor person'!$B283,pop_in_poverty!$B:$B,'ODA per poor person'!N$9)</f>
        <v>66.918106345463045</v>
      </c>
      <c r="O283" s="43">
        <f>('ODA total and ex non-transfer'!O283*1000000)/SUMIFS(pop_in_poverty!$D:$D,pop_in_poverty!$A:$A,'ODA per poor person'!$B283,pop_in_poverty!$B:$B,'ODA per poor person'!O$9)</f>
        <v>76.802008324198596</v>
      </c>
      <c r="P283" s="43">
        <f>('ODA total and ex non-transfer'!P283*1000000)/SUMIFS(pop_in_poverty!$D:$D,pop_in_poverty!$A:$A,'ODA per poor person'!$B283,pop_in_poverty!$B:$B,'ODA per poor person'!P$9)</f>
        <v>60.592932804251262</v>
      </c>
      <c r="Q283" s="43">
        <f>('ODA total and ex non-transfer'!Q283*1000000)/SUMIFS(pop_in_poverty!$D:$D,pop_in_poverty!$A:$A,'ODA per poor person'!$B283,pop_in_poverty!$B:$B,'ODA per poor person'!Q$9)</f>
        <v>61.330068405199924</v>
      </c>
      <c r="R283" s="43">
        <f>('ODA total and ex non-transfer'!R283*1000000)/SUMIFS(pop_in_poverty!$D:$D,pop_in_poverty!$A:$A,'ODA per poor person'!$B283,pop_in_poverty!$B:$B,'ODA per poor person'!R$9)</f>
        <v>86.691617494489066</v>
      </c>
      <c r="S283" s="43">
        <f>('ODA total and ex non-transfer'!S283*1000000)/SUMIFS(pop_in_poverty!$D:$D,pop_in_poverty!$A:$A,'ODA per poor person'!$B283,pop_in_poverty!$B:$B,'ODA per poor person'!S$9)</f>
        <v>75.276324041052035</v>
      </c>
      <c r="T283" s="43">
        <f>('ODA total and ex non-transfer'!T283*1000000)/SUMIFS(pop_in_poverty!$D:$D,pop_in_poverty!$A:$A,'ODA per poor person'!$B283,pop_in_poverty!$B:$B,'ODA per poor person'!T$9)</f>
        <v>83.222338823539303</v>
      </c>
      <c r="U283" s="43">
        <f>('ODA total and ex non-transfer'!U283*1000000)/SUMIFS(pop_in_poverty!$D:$D,pop_in_poverty!$A:$A,'ODA per poor person'!$B283,pop_in_poverty!$B:$B,'ODA per poor person'!U$9)</f>
        <v>85.288644084224572</v>
      </c>
    </row>
    <row r="284" spans="1:21" hidden="1" x14ac:dyDescent="0.2">
      <c r="A284" s="21" t="s">
        <v>167</v>
      </c>
      <c r="B284" s="9" t="s">
        <v>600</v>
      </c>
      <c r="C284" s="9" t="s">
        <v>981</v>
      </c>
      <c r="D284" s="9"/>
      <c r="E284" s="2"/>
      <c r="F284" s="2"/>
      <c r="G284" s="43">
        <f>('ODA total and ex non-transfer'!G284*1000000)/SUMIFS(pop_in_poverty!$D:$D,pop_in_poverty!$A:$A,'ODA per poor person'!$B284,pop_in_poverty!$B:$B,'ODA per poor person'!G$9)</f>
        <v>0</v>
      </c>
      <c r="H284" s="43">
        <f>('ODA total and ex non-transfer'!H284*1000000)/SUMIFS(pop_in_poverty!$D:$D,pop_in_poverty!$A:$A,'ODA per poor person'!$B284,pop_in_poverty!$B:$B,'ODA per poor person'!H$9)</f>
        <v>0</v>
      </c>
      <c r="I284" s="43">
        <f>('ODA total and ex non-transfer'!I284*1000000)/SUMIFS(pop_in_poverty!$D:$D,pop_in_poverty!$A:$A,'ODA per poor person'!$B284,pop_in_poverty!$B:$B,'ODA per poor person'!I$9)</f>
        <v>0</v>
      </c>
      <c r="J284" s="43">
        <f>('ODA total and ex non-transfer'!J284*1000000)/SUMIFS(pop_in_poverty!$D:$D,pop_in_poverty!$A:$A,'ODA per poor person'!$B284,pop_in_poverty!$B:$B,'ODA per poor person'!J$9)</f>
        <v>0</v>
      </c>
      <c r="K284" s="43">
        <f>('ODA total and ex non-transfer'!K284*1000000)/SUMIFS(pop_in_poverty!$D:$D,pop_in_poverty!$A:$A,'ODA per poor person'!$B284,pop_in_poverty!$B:$B,'ODA per poor person'!K$9)</f>
        <v>0</v>
      </c>
      <c r="L284" s="43">
        <f>('ODA total and ex non-transfer'!L284*1000000)/SUMIFS(pop_in_poverty!$D:$D,pop_in_poverty!$A:$A,'ODA per poor person'!$B284,pop_in_poverty!$B:$B,'ODA per poor person'!L$9)</f>
        <v>0</v>
      </c>
      <c r="M284" s="43">
        <f>('ODA total and ex non-transfer'!M284*1000000)/SUMIFS(pop_in_poverty!$D:$D,pop_in_poverty!$A:$A,'ODA per poor person'!$B284,pop_in_poverty!$B:$B,'ODA per poor person'!M$9)</f>
        <v>0</v>
      </c>
      <c r="N284" s="43">
        <f>('ODA total and ex non-transfer'!N284*1000000)/SUMIFS(pop_in_poverty!$D:$D,pop_in_poverty!$A:$A,'ODA per poor person'!$B284,pop_in_poverty!$B:$B,'ODA per poor person'!N$9)</f>
        <v>0</v>
      </c>
      <c r="O284" s="43">
        <f>('ODA total and ex non-transfer'!O284*1000000)/SUMIFS(pop_in_poverty!$D:$D,pop_in_poverty!$A:$A,'ODA per poor person'!$B284,pop_in_poverty!$B:$B,'ODA per poor person'!O$9)</f>
        <v>0</v>
      </c>
      <c r="P284" s="43">
        <f>('ODA total and ex non-transfer'!P284*1000000)/SUMIFS(pop_in_poverty!$D:$D,pop_in_poverty!$A:$A,'ODA per poor person'!$B284,pop_in_poverty!$B:$B,'ODA per poor person'!P$9)</f>
        <v>0</v>
      </c>
      <c r="Q284" s="43">
        <f>('ODA total and ex non-transfer'!Q284*1000000)/SUMIFS(pop_in_poverty!$D:$D,pop_in_poverty!$A:$A,'ODA per poor person'!$B284,pop_in_poverty!$B:$B,'ODA per poor person'!Q$9)</f>
        <v>0</v>
      </c>
      <c r="R284" s="43">
        <f>('ODA total and ex non-transfer'!R284*1000000)/SUMIFS(pop_in_poverty!$D:$D,pop_in_poverty!$A:$A,'ODA per poor person'!$B284,pop_in_poverty!$B:$B,'ODA per poor person'!R$9)</f>
        <v>0</v>
      </c>
      <c r="S284" s="43">
        <f>('ODA total and ex non-transfer'!S284*1000000)/SUMIFS(pop_in_poverty!$D:$D,pop_in_poverty!$A:$A,'ODA per poor person'!$B284,pop_in_poverty!$B:$B,'ODA per poor person'!S$9)</f>
        <v>0</v>
      </c>
      <c r="T284" s="43">
        <f>('ODA total and ex non-transfer'!T284*1000000)/SUMIFS(pop_in_poverty!$D:$D,pop_in_poverty!$A:$A,'ODA per poor person'!$B284,pop_in_poverty!$B:$B,'ODA per poor person'!T$9)</f>
        <v>0</v>
      </c>
      <c r="U284" s="43">
        <f>('ODA total and ex non-transfer'!U284*1000000)/SUMIFS(pop_in_poverty!$D:$D,pop_in_poverty!$A:$A,'ODA per poor person'!$B284,pop_in_poverty!$B:$B,'ODA per poor person'!U$9)</f>
        <v>0</v>
      </c>
    </row>
    <row r="285" spans="1:21" hidden="1" x14ac:dyDescent="0.2">
      <c r="A285" s="22" t="s">
        <v>167</v>
      </c>
      <c r="B285" s="9" t="s">
        <v>600</v>
      </c>
      <c r="C285" s="10" t="s">
        <v>982</v>
      </c>
      <c r="D285" s="10"/>
      <c r="E285" s="3"/>
      <c r="F285" s="3"/>
      <c r="G285" s="43">
        <f>('ODA total and ex non-transfer'!G285*1000000)/SUMIFS(pop_in_poverty!$D:$D,pop_in_poverty!$A:$A,'ODA per poor person'!$B285,pop_in_poverty!$B:$B,'ODA per poor person'!G$9)</f>
        <v>0</v>
      </c>
      <c r="H285" s="43">
        <f>('ODA total and ex non-transfer'!H285*1000000)/SUMIFS(pop_in_poverty!$D:$D,pop_in_poverty!$A:$A,'ODA per poor person'!$B285,pop_in_poverty!$B:$B,'ODA per poor person'!H$9)</f>
        <v>0</v>
      </c>
      <c r="I285" s="43">
        <f>('ODA total and ex non-transfer'!I285*1000000)/SUMIFS(pop_in_poverty!$D:$D,pop_in_poverty!$A:$A,'ODA per poor person'!$B285,pop_in_poverty!$B:$B,'ODA per poor person'!I$9)</f>
        <v>0</v>
      </c>
      <c r="J285" s="43">
        <f>('ODA total and ex non-transfer'!J285*1000000)/SUMIFS(pop_in_poverty!$D:$D,pop_in_poverty!$A:$A,'ODA per poor person'!$B285,pop_in_poverty!$B:$B,'ODA per poor person'!J$9)</f>
        <v>0</v>
      </c>
      <c r="K285" s="43">
        <f>('ODA total and ex non-transfer'!K285*1000000)/SUMIFS(pop_in_poverty!$D:$D,pop_in_poverty!$A:$A,'ODA per poor person'!$B285,pop_in_poverty!$B:$B,'ODA per poor person'!K$9)</f>
        <v>0</v>
      </c>
      <c r="L285" s="43">
        <f>('ODA total and ex non-transfer'!L285*1000000)/SUMIFS(pop_in_poverty!$D:$D,pop_in_poverty!$A:$A,'ODA per poor person'!$B285,pop_in_poverty!$B:$B,'ODA per poor person'!L$9)</f>
        <v>0</v>
      </c>
      <c r="M285" s="43">
        <f>('ODA total and ex non-transfer'!M285*1000000)/SUMIFS(pop_in_poverty!$D:$D,pop_in_poverty!$A:$A,'ODA per poor person'!$B285,pop_in_poverty!$B:$B,'ODA per poor person'!M$9)</f>
        <v>0</v>
      </c>
      <c r="N285" s="43">
        <f>('ODA total and ex non-transfer'!N285*1000000)/SUMIFS(pop_in_poverty!$D:$D,pop_in_poverty!$A:$A,'ODA per poor person'!$B285,pop_in_poverty!$B:$B,'ODA per poor person'!N$9)</f>
        <v>0</v>
      </c>
      <c r="O285" s="43">
        <f>('ODA total and ex non-transfer'!O285*1000000)/SUMIFS(pop_in_poverty!$D:$D,pop_in_poverty!$A:$A,'ODA per poor person'!$B285,pop_in_poverty!$B:$B,'ODA per poor person'!O$9)</f>
        <v>0</v>
      </c>
      <c r="P285" s="43">
        <f>('ODA total and ex non-transfer'!P285*1000000)/SUMIFS(pop_in_poverty!$D:$D,pop_in_poverty!$A:$A,'ODA per poor person'!$B285,pop_in_poverty!$B:$B,'ODA per poor person'!P$9)</f>
        <v>0</v>
      </c>
      <c r="Q285" s="43">
        <f>('ODA total and ex non-transfer'!Q285*1000000)/SUMIFS(pop_in_poverty!$D:$D,pop_in_poverty!$A:$A,'ODA per poor person'!$B285,pop_in_poverty!$B:$B,'ODA per poor person'!Q$9)</f>
        <v>0</v>
      </c>
      <c r="R285" s="43">
        <f>('ODA total and ex non-transfer'!R285*1000000)/SUMIFS(pop_in_poverty!$D:$D,pop_in_poverty!$A:$A,'ODA per poor person'!$B285,pop_in_poverty!$B:$B,'ODA per poor person'!R$9)</f>
        <v>0</v>
      </c>
      <c r="S285" s="43">
        <f>('ODA total and ex non-transfer'!S285*1000000)/SUMIFS(pop_in_poverty!$D:$D,pop_in_poverty!$A:$A,'ODA per poor person'!$B285,pop_in_poverty!$B:$B,'ODA per poor person'!S$9)</f>
        <v>0</v>
      </c>
      <c r="T285" s="43">
        <f>('ODA total and ex non-transfer'!T285*1000000)/SUMIFS(pop_in_poverty!$D:$D,pop_in_poverty!$A:$A,'ODA per poor person'!$B285,pop_in_poverty!$B:$B,'ODA per poor person'!T$9)</f>
        <v>0</v>
      </c>
      <c r="U285" s="43">
        <f>('ODA total and ex non-transfer'!U285*1000000)/SUMIFS(pop_in_poverty!$D:$D,pop_in_poverty!$A:$A,'ODA per poor person'!$B285,pop_in_poverty!$B:$B,'ODA per poor person'!U$9)</f>
        <v>0</v>
      </c>
    </row>
    <row r="286" spans="1:21" hidden="1" x14ac:dyDescent="0.2">
      <c r="A286" s="21" t="s">
        <v>168</v>
      </c>
      <c r="B286" s="9" t="s">
        <v>612</v>
      </c>
      <c r="C286" s="9" t="s">
        <v>981</v>
      </c>
      <c r="D286" s="9"/>
      <c r="E286" s="2"/>
      <c r="F286" s="2"/>
      <c r="G286" s="43">
        <f>('ODA total and ex non-transfer'!G286*1000000)/SUMIFS(pop_in_poverty!$D:$D,pop_in_poverty!$A:$A,'ODA per poor person'!$B286,pop_in_poverty!$B:$B,'ODA per poor person'!G$9)</f>
        <v>119.23782552955359</v>
      </c>
      <c r="H286" s="43">
        <f>('ODA total and ex non-transfer'!H286*1000000)/SUMIFS(pop_in_poverty!$D:$D,pop_in_poverty!$A:$A,'ODA per poor person'!$B286,pop_in_poverty!$B:$B,'ODA per poor person'!H$9)</f>
        <v>146.72669598636563</v>
      </c>
      <c r="I286" s="43">
        <f>('ODA total and ex non-transfer'!I286*1000000)/SUMIFS(pop_in_poverty!$D:$D,pop_in_poverty!$A:$A,'ODA per poor person'!$B286,pop_in_poverty!$B:$B,'ODA per poor person'!I$9)</f>
        <v>125.28618613823596</v>
      </c>
      <c r="J286" s="43">
        <f>('ODA total and ex non-transfer'!J286*1000000)/SUMIFS(pop_in_poverty!$D:$D,pop_in_poverty!$A:$A,'ODA per poor person'!$B286,pop_in_poverty!$B:$B,'ODA per poor person'!J$9)</f>
        <v>139.49129718408244</v>
      </c>
      <c r="K286" s="43">
        <f>('ODA total and ex non-transfer'!K286*1000000)/SUMIFS(pop_in_poverty!$D:$D,pop_in_poverty!$A:$A,'ODA per poor person'!$B286,pop_in_poverty!$B:$B,'ODA per poor person'!K$9)</f>
        <v>166.75656203870881</v>
      </c>
      <c r="L286" s="43">
        <f>('ODA total and ex non-transfer'!L286*1000000)/SUMIFS(pop_in_poverty!$D:$D,pop_in_poverty!$A:$A,'ODA per poor person'!$B286,pop_in_poverty!$B:$B,'ODA per poor person'!L$9)</f>
        <v>186.09508975635771</v>
      </c>
      <c r="M286" s="43">
        <f>('ODA total and ex non-transfer'!M286*1000000)/SUMIFS(pop_in_poverty!$D:$D,pop_in_poverty!$A:$A,'ODA per poor person'!$B286,pop_in_poverty!$B:$B,'ODA per poor person'!M$9)</f>
        <v>188.22669558634649</v>
      </c>
      <c r="N286" s="43">
        <f>('ODA total and ex non-transfer'!N286*1000000)/SUMIFS(pop_in_poverty!$D:$D,pop_in_poverty!$A:$A,'ODA per poor person'!$B286,pop_in_poverty!$B:$B,'ODA per poor person'!N$9)</f>
        <v>222.44347347341815</v>
      </c>
      <c r="O286" s="43">
        <f>('ODA total and ex non-transfer'!O286*1000000)/SUMIFS(pop_in_poverty!$D:$D,pop_in_poverty!$A:$A,'ODA per poor person'!$B286,pop_in_poverty!$B:$B,'ODA per poor person'!O$9)</f>
        <v>264.33317775273065</v>
      </c>
      <c r="P286" s="43">
        <f>('ODA total and ex non-transfer'!P286*1000000)/SUMIFS(pop_in_poverty!$D:$D,pop_in_poverty!$A:$A,'ODA per poor person'!$B286,pop_in_poverty!$B:$B,'ODA per poor person'!P$9)</f>
        <v>258.12255397559846</v>
      </c>
      <c r="Q286" s="43">
        <f>('ODA total and ex non-transfer'!Q286*1000000)/SUMIFS(pop_in_poverty!$D:$D,pop_in_poverty!$A:$A,'ODA per poor person'!$B286,pop_in_poverty!$B:$B,'ODA per poor person'!Q$9)</f>
        <v>275.41380525298746</v>
      </c>
      <c r="R286" s="43">
        <f>('ODA total and ex non-transfer'!R286*1000000)/SUMIFS(pop_in_poverty!$D:$D,pop_in_poverty!$A:$A,'ODA per poor person'!$B286,pop_in_poverty!$B:$B,'ODA per poor person'!R$9)</f>
        <v>317.25813408429622</v>
      </c>
      <c r="S286" s="43">
        <f>('ODA total and ex non-transfer'!S286*1000000)/SUMIFS(pop_in_poverty!$D:$D,pop_in_poverty!$A:$A,'ODA per poor person'!$B286,pop_in_poverty!$B:$B,'ODA per poor person'!S$9)</f>
        <v>344.70789610835033</v>
      </c>
      <c r="T286" s="43">
        <f>('ODA total and ex non-transfer'!T286*1000000)/SUMIFS(pop_in_poverty!$D:$D,pop_in_poverty!$A:$A,'ODA per poor person'!$B286,pop_in_poverty!$B:$B,'ODA per poor person'!T$9)</f>
        <v>425.13194020445343</v>
      </c>
      <c r="U286" s="43">
        <f>('ODA total and ex non-transfer'!U286*1000000)/SUMIFS(pop_in_poverty!$D:$D,pop_in_poverty!$A:$A,'ODA per poor person'!$B286,pop_in_poverty!$B:$B,'ODA per poor person'!U$9)</f>
        <v>370.89278005454287</v>
      </c>
    </row>
    <row r="287" spans="1:21" hidden="1" x14ac:dyDescent="0.2">
      <c r="A287" s="22" t="s">
        <v>168</v>
      </c>
      <c r="B287" s="9" t="s">
        <v>612</v>
      </c>
      <c r="C287" s="10" t="s">
        <v>982</v>
      </c>
      <c r="D287" s="10"/>
      <c r="E287" s="3"/>
      <c r="F287" s="3"/>
      <c r="G287" s="43">
        <f>('ODA total and ex non-transfer'!G287*1000000)/SUMIFS(pop_in_poverty!$D:$D,pop_in_poverty!$A:$A,'ODA per poor person'!$B287,pop_in_poverty!$B:$B,'ODA per poor person'!G$9)</f>
        <v>119.23782552955359</v>
      </c>
      <c r="H287" s="43">
        <f>('ODA total and ex non-transfer'!H287*1000000)/SUMIFS(pop_in_poverty!$D:$D,pop_in_poverty!$A:$A,'ODA per poor person'!$B287,pop_in_poverty!$B:$B,'ODA per poor person'!H$9)</f>
        <v>146.72669598636563</v>
      </c>
      <c r="I287" s="43">
        <f>('ODA total and ex non-transfer'!I287*1000000)/SUMIFS(pop_in_poverty!$D:$D,pop_in_poverty!$A:$A,'ODA per poor person'!$B287,pop_in_poverty!$B:$B,'ODA per poor person'!I$9)</f>
        <v>125.28618613823596</v>
      </c>
      <c r="J287" s="43">
        <f>('ODA total and ex non-transfer'!J287*1000000)/SUMIFS(pop_in_poverty!$D:$D,pop_in_poverty!$A:$A,'ODA per poor person'!$B287,pop_in_poverty!$B:$B,'ODA per poor person'!J$9)</f>
        <v>139.49129718408244</v>
      </c>
      <c r="K287" s="43">
        <f>('ODA total and ex non-transfer'!K287*1000000)/SUMIFS(pop_in_poverty!$D:$D,pop_in_poverty!$A:$A,'ODA per poor person'!$B287,pop_in_poverty!$B:$B,'ODA per poor person'!K$9)</f>
        <v>160.50785569642488</v>
      </c>
      <c r="L287" s="43">
        <f>('ODA total and ex non-transfer'!L287*1000000)/SUMIFS(pop_in_poverty!$D:$D,pop_in_poverty!$A:$A,'ODA per poor person'!$B287,pop_in_poverty!$B:$B,'ODA per poor person'!L$9)</f>
        <v>180.35574145867349</v>
      </c>
      <c r="M287" s="43">
        <f>('ODA total and ex non-transfer'!M287*1000000)/SUMIFS(pop_in_poverty!$D:$D,pop_in_poverty!$A:$A,'ODA per poor person'!$B287,pop_in_poverty!$B:$B,'ODA per poor person'!M$9)</f>
        <v>184.20668069135755</v>
      </c>
      <c r="N287" s="43">
        <f>('ODA total and ex non-transfer'!N287*1000000)/SUMIFS(pop_in_poverty!$D:$D,pop_in_poverty!$A:$A,'ODA per poor person'!$B287,pop_in_poverty!$B:$B,'ODA per poor person'!N$9)</f>
        <v>214.6670546530261</v>
      </c>
      <c r="O287" s="43">
        <f>('ODA total and ex non-transfer'!O287*1000000)/SUMIFS(pop_in_poverty!$D:$D,pop_in_poverty!$A:$A,'ODA per poor person'!$B287,pop_in_poverty!$B:$B,'ODA per poor person'!O$9)</f>
        <v>255.51071770878104</v>
      </c>
      <c r="P287" s="43">
        <f>('ODA total and ex non-transfer'!P287*1000000)/SUMIFS(pop_in_poverty!$D:$D,pop_in_poverty!$A:$A,'ODA per poor person'!$B287,pop_in_poverty!$B:$B,'ODA per poor person'!P$9)</f>
        <v>248.85463026238386</v>
      </c>
      <c r="Q287" s="43">
        <f>('ODA total and ex non-transfer'!Q287*1000000)/SUMIFS(pop_in_poverty!$D:$D,pop_in_poverty!$A:$A,'ODA per poor person'!$B287,pop_in_poverty!$B:$B,'ODA per poor person'!Q$9)</f>
        <v>265.98822459835174</v>
      </c>
      <c r="R287" s="43">
        <f>('ODA total and ex non-transfer'!R287*1000000)/SUMIFS(pop_in_poverty!$D:$D,pop_in_poverty!$A:$A,'ODA per poor person'!$B287,pop_in_poverty!$B:$B,'ODA per poor person'!R$9)</f>
        <v>304.27578142999306</v>
      </c>
      <c r="S287" s="43">
        <f>('ODA total and ex non-transfer'!S287*1000000)/SUMIFS(pop_in_poverty!$D:$D,pop_in_poverty!$A:$A,'ODA per poor person'!$B287,pop_in_poverty!$B:$B,'ODA per poor person'!S$9)</f>
        <v>330.74898037594357</v>
      </c>
      <c r="T287" s="43">
        <f>('ODA total and ex non-transfer'!T287*1000000)/SUMIFS(pop_in_poverty!$D:$D,pop_in_poverty!$A:$A,'ODA per poor person'!$B287,pop_in_poverty!$B:$B,'ODA per poor person'!T$9)</f>
        <v>413.72148837349715</v>
      </c>
      <c r="U287" s="43">
        <f>('ODA total and ex non-transfer'!U287*1000000)/SUMIFS(pop_in_poverty!$D:$D,pop_in_poverty!$A:$A,'ODA per poor person'!$B287,pop_in_poverty!$B:$B,'ODA per poor person'!U$9)</f>
        <v>360.52158131094961</v>
      </c>
    </row>
    <row r="288" spans="1:21" hidden="1" x14ac:dyDescent="0.2">
      <c r="A288" s="21" t="s">
        <v>169</v>
      </c>
      <c r="B288" s="9" t="e">
        <v>#N/A</v>
      </c>
      <c r="C288" s="9" t="s">
        <v>981</v>
      </c>
      <c r="D288" s="9"/>
      <c r="E288" s="2"/>
      <c r="F288" s="2"/>
      <c r="G288" s="43" t="e">
        <f>('ODA total and ex non-transfer'!G288*1000000)/SUMIFS(pop_in_poverty!$D:$D,pop_in_poverty!$A:$A,'ODA per poor person'!$B288,pop_in_poverty!$B:$B,'ODA per poor person'!G$9)</f>
        <v>#DIV/0!</v>
      </c>
      <c r="H288" s="43" t="e">
        <f>('ODA total and ex non-transfer'!H288*1000000)/SUMIFS(pop_in_poverty!$D:$D,pop_in_poverty!$A:$A,'ODA per poor person'!$B288,pop_in_poverty!$B:$B,'ODA per poor person'!H$9)</f>
        <v>#DIV/0!</v>
      </c>
      <c r="I288" s="43" t="e">
        <f>('ODA total and ex non-transfer'!I288*1000000)/SUMIFS(pop_in_poverty!$D:$D,pop_in_poverty!$A:$A,'ODA per poor person'!$B288,pop_in_poverty!$B:$B,'ODA per poor person'!I$9)</f>
        <v>#DIV/0!</v>
      </c>
      <c r="J288" s="43" t="e">
        <f>('ODA total and ex non-transfer'!J288*1000000)/SUMIFS(pop_in_poverty!$D:$D,pop_in_poverty!$A:$A,'ODA per poor person'!$B288,pop_in_poverty!$B:$B,'ODA per poor person'!J$9)</f>
        <v>#DIV/0!</v>
      </c>
      <c r="K288" s="43" t="e">
        <f>('ODA total and ex non-transfer'!K288*1000000)/SUMIFS(pop_in_poverty!$D:$D,pop_in_poverty!$A:$A,'ODA per poor person'!$B288,pop_in_poverty!$B:$B,'ODA per poor person'!K$9)</f>
        <v>#DIV/0!</v>
      </c>
      <c r="L288" s="43" t="e">
        <f>('ODA total and ex non-transfer'!L288*1000000)/SUMIFS(pop_in_poverty!$D:$D,pop_in_poverty!$A:$A,'ODA per poor person'!$B288,pop_in_poverty!$B:$B,'ODA per poor person'!L$9)</f>
        <v>#DIV/0!</v>
      </c>
      <c r="M288" s="43" t="e">
        <f>('ODA total and ex non-transfer'!M288*1000000)/SUMIFS(pop_in_poverty!$D:$D,pop_in_poverty!$A:$A,'ODA per poor person'!$B288,pop_in_poverty!$B:$B,'ODA per poor person'!M$9)</f>
        <v>#DIV/0!</v>
      </c>
      <c r="N288" s="43" t="e">
        <f>('ODA total and ex non-transfer'!N288*1000000)/SUMIFS(pop_in_poverty!$D:$D,pop_in_poverty!$A:$A,'ODA per poor person'!$B288,pop_in_poverty!$B:$B,'ODA per poor person'!N$9)</f>
        <v>#DIV/0!</v>
      </c>
      <c r="O288" s="43" t="e">
        <f>('ODA total and ex non-transfer'!O288*1000000)/SUMIFS(pop_in_poverty!$D:$D,pop_in_poverty!$A:$A,'ODA per poor person'!$B288,pop_in_poverty!$B:$B,'ODA per poor person'!O$9)</f>
        <v>#DIV/0!</v>
      </c>
      <c r="P288" s="43" t="e">
        <f>('ODA total and ex non-transfer'!P288*1000000)/SUMIFS(pop_in_poverty!$D:$D,pop_in_poverty!$A:$A,'ODA per poor person'!$B288,pop_in_poverty!$B:$B,'ODA per poor person'!P$9)</f>
        <v>#DIV/0!</v>
      </c>
      <c r="Q288" s="43" t="e">
        <f>('ODA total and ex non-transfer'!Q288*1000000)/SUMIFS(pop_in_poverty!$D:$D,pop_in_poverty!$A:$A,'ODA per poor person'!$B288,pop_in_poverty!$B:$B,'ODA per poor person'!Q$9)</f>
        <v>#DIV/0!</v>
      </c>
      <c r="R288" s="43" t="e">
        <f>('ODA total and ex non-transfer'!R288*1000000)/SUMIFS(pop_in_poverty!$D:$D,pop_in_poverty!$A:$A,'ODA per poor person'!$B288,pop_in_poverty!$B:$B,'ODA per poor person'!R$9)</f>
        <v>#DIV/0!</v>
      </c>
      <c r="S288" s="43" t="e">
        <f>('ODA total and ex non-transfer'!S288*1000000)/SUMIFS(pop_in_poverty!$D:$D,pop_in_poverty!$A:$A,'ODA per poor person'!$B288,pop_in_poverty!$B:$B,'ODA per poor person'!S$9)</f>
        <v>#DIV/0!</v>
      </c>
      <c r="T288" s="43" t="e">
        <f>('ODA total and ex non-transfer'!T288*1000000)/SUMIFS(pop_in_poverty!$D:$D,pop_in_poverty!$A:$A,'ODA per poor person'!$B288,pop_in_poverty!$B:$B,'ODA per poor person'!T$9)</f>
        <v>#DIV/0!</v>
      </c>
      <c r="U288" s="43" t="e">
        <f>('ODA total and ex non-transfer'!U288*1000000)/SUMIFS(pop_in_poverty!$D:$D,pop_in_poverty!$A:$A,'ODA per poor person'!$B288,pop_in_poverty!$B:$B,'ODA per poor person'!U$9)</f>
        <v>#DIV/0!</v>
      </c>
    </row>
    <row r="289" spans="1:21" hidden="1" x14ac:dyDescent="0.2">
      <c r="A289" s="22" t="s">
        <v>169</v>
      </c>
      <c r="B289" s="9" t="e">
        <v>#N/A</v>
      </c>
      <c r="C289" s="10" t="s">
        <v>982</v>
      </c>
      <c r="D289" s="10"/>
      <c r="E289" s="3"/>
      <c r="F289" s="3"/>
      <c r="G289" s="43" t="e">
        <f>('ODA total and ex non-transfer'!G289*1000000)/SUMIFS(pop_in_poverty!$D:$D,pop_in_poverty!$A:$A,'ODA per poor person'!$B289,pop_in_poverty!$B:$B,'ODA per poor person'!G$9)</f>
        <v>#DIV/0!</v>
      </c>
      <c r="H289" s="43" t="e">
        <f>('ODA total and ex non-transfer'!H289*1000000)/SUMIFS(pop_in_poverty!$D:$D,pop_in_poverty!$A:$A,'ODA per poor person'!$B289,pop_in_poverty!$B:$B,'ODA per poor person'!H$9)</f>
        <v>#DIV/0!</v>
      </c>
      <c r="I289" s="43" t="e">
        <f>('ODA total and ex non-transfer'!I289*1000000)/SUMIFS(pop_in_poverty!$D:$D,pop_in_poverty!$A:$A,'ODA per poor person'!$B289,pop_in_poverty!$B:$B,'ODA per poor person'!I$9)</f>
        <v>#DIV/0!</v>
      </c>
      <c r="J289" s="43" t="e">
        <f>('ODA total and ex non-transfer'!J289*1000000)/SUMIFS(pop_in_poverty!$D:$D,pop_in_poverty!$A:$A,'ODA per poor person'!$B289,pop_in_poverty!$B:$B,'ODA per poor person'!J$9)</f>
        <v>#DIV/0!</v>
      </c>
      <c r="K289" s="43" t="e">
        <f>('ODA total and ex non-transfer'!K289*1000000)/SUMIFS(pop_in_poverty!$D:$D,pop_in_poverty!$A:$A,'ODA per poor person'!$B289,pop_in_poverty!$B:$B,'ODA per poor person'!K$9)</f>
        <v>#DIV/0!</v>
      </c>
      <c r="L289" s="43" t="e">
        <f>('ODA total and ex non-transfer'!L289*1000000)/SUMIFS(pop_in_poverty!$D:$D,pop_in_poverty!$A:$A,'ODA per poor person'!$B289,pop_in_poverty!$B:$B,'ODA per poor person'!L$9)</f>
        <v>#DIV/0!</v>
      </c>
      <c r="M289" s="43" t="e">
        <f>('ODA total and ex non-transfer'!M289*1000000)/SUMIFS(pop_in_poverty!$D:$D,pop_in_poverty!$A:$A,'ODA per poor person'!$B289,pop_in_poverty!$B:$B,'ODA per poor person'!M$9)</f>
        <v>#DIV/0!</v>
      </c>
      <c r="N289" s="43" t="e">
        <f>('ODA total and ex non-transfer'!N289*1000000)/SUMIFS(pop_in_poverty!$D:$D,pop_in_poverty!$A:$A,'ODA per poor person'!$B289,pop_in_poverty!$B:$B,'ODA per poor person'!N$9)</f>
        <v>#DIV/0!</v>
      </c>
      <c r="O289" s="43" t="e">
        <f>('ODA total and ex non-transfer'!O289*1000000)/SUMIFS(pop_in_poverty!$D:$D,pop_in_poverty!$A:$A,'ODA per poor person'!$B289,pop_in_poverty!$B:$B,'ODA per poor person'!O$9)</f>
        <v>#DIV/0!</v>
      </c>
      <c r="P289" s="43" t="e">
        <f>('ODA total and ex non-transfer'!P289*1000000)/SUMIFS(pop_in_poverty!$D:$D,pop_in_poverty!$A:$A,'ODA per poor person'!$B289,pop_in_poverty!$B:$B,'ODA per poor person'!P$9)</f>
        <v>#DIV/0!</v>
      </c>
      <c r="Q289" s="43" t="e">
        <f>('ODA total and ex non-transfer'!Q289*1000000)/SUMIFS(pop_in_poverty!$D:$D,pop_in_poverty!$A:$A,'ODA per poor person'!$B289,pop_in_poverty!$B:$B,'ODA per poor person'!Q$9)</f>
        <v>#DIV/0!</v>
      </c>
      <c r="R289" s="43" t="e">
        <f>('ODA total and ex non-transfer'!R289*1000000)/SUMIFS(pop_in_poverty!$D:$D,pop_in_poverty!$A:$A,'ODA per poor person'!$B289,pop_in_poverty!$B:$B,'ODA per poor person'!R$9)</f>
        <v>#DIV/0!</v>
      </c>
      <c r="S289" s="43" t="e">
        <f>('ODA total and ex non-transfer'!S289*1000000)/SUMIFS(pop_in_poverty!$D:$D,pop_in_poverty!$A:$A,'ODA per poor person'!$B289,pop_in_poverty!$B:$B,'ODA per poor person'!S$9)</f>
        <v>#DIV/0!</v>
      </c>
      <c r="T289" s="43" t="e">
        <f>('ODA total and ex non-transfer'!T289*1000000)/SUMIFS(pop_in_poverty!$D:$D,pop_in_poverty!$A:$A,'ODA per poor person'!$B289,pop_in_poverty!$B:$B,'ODA per poor person'!T$9)</f>
        <v>#DIV/0!</v>
      </c>
      <c r="U289" s="43" t="e">
        <f>('ODA total and ex non-transfer'!U289*1000000)/SUMIFS(pop_in_poverty!$D:$D,pop_in_poverty!$A:$A,'ODA per poor person'!$B289,pop_in_poverty!$B:$B,'ODA per poor person'!U$9)</f>
        <v>#DIV/0!</v>
      </c>
    </row>
    <row r="290" spans="1:21" hidden="1" x14ac:dyDescent="0.2">
      <c r="A290" s="21" t="s">
        <v>170</v>
      </c>
      <c r="B290" s="9" t="s">
        <v>650</v>
      </c>
      <c r="C290" s="9" t="s">
        <v>981</v>
      </c>
      <c r="D290" s="9"/>
      <c r="E290" s="2"/>
      <c r="F290" s="2"/>
      <c r="G290" s="43">
        <f>('ODA total and ex non-transfer'!G290*1000000)/SUMIFS(pop_in_poverty!$D:$D,pop_in_poverty!$A:$A,'ODA per poor person'!$B290,pop_in_poverty!$B:$B,'ODA per poor person'!G$9)</f>
        <v>984.64529638381237</v>
      </c>
      <c r="H290" s="43">
        <f>('ODA total and ex non-transfer'!H290*1000000)/SUMIFS(pop_in_poverty!$D:$D,pop_in_poverty!$A:$A,'ODA per poor person'!$B290,pop_in_poverty!$B:$B,'ODA per poor person'!H$9)</f>
        <v>1723.2686988005928</v>
      </c>
      <c r="I290" s="43">
        <f>('ODA total and ex non-transfer'!I290*1000000)/SUMIFS(pop_in_poverty!$D:$D,pop_in_poverty!$A:$A,'ODA per poor person'!$B290,pop_in_poverty!$B:$B,'ODA per poor person'!I$9)</f>
        <v>3067.8020117875699</v>
      </c>
      <c r="J290" s="43">
        <f>('ODA total and ex non-transfer'!J290*1000000)/SUMIFS(pop_in_poverty!$D:$D,pop_in_poverty!$A:$A,'ODA per poor person'!$B290,pop_in_poverty!$B:$B,'ODA per poor person'!J$9)</f>
        <v>1567.7467559872368</v>
      </c>
      <c r="K290" s="43">
        <f>('ODA total and ex non-transfer'!K290*1000000)/SUMIFS(pop_in_poverty!$D:$D,pop_in_poverty!$A:$A,'ODA per poor person'!$B290,pop_in_poverty!$B:$B,'ODA per poor person'!K$9)</f>
        <v>3025.1293635648208</v>
      </c>
      <c r="L290" s="43">
        <f>('ODA total and ex non-transfer'!L290*1000000)/SUMIFS(pop_in_poverty!$D:$D,pop_in_poverty!$A:$A,'ODA per poor person'!$B290,pop_in_poverty!$B:$B,'ODA per poor person'!L$9)</f>
        <v>3609.938498028725</v>
      </c>
      <c r="M290" s="43">
        <f>('ODA total and ex non-transfer'!M290*1000000)/SUMIFS(pop_in_poverty!$D:$D,pop_in_poverty!$A:$A,'ODA per poor person'!$B290,pop_in_poverty!$B:$B,'ODA per poor person'!M$9)</f>
        <v>2780.9816132147103</v>
      </c>
      <c r="N290" s="43">
        <f>('ODA total and ex non-transfer'!N290*1000000)/SUMIFS(pop_in_poverty!$D:$D,pop_in_poverty!$A:$A,'ODA per poor person'!$B290,pop_in_poverty!$B:$B,'ODA per poor person'!N$9)</f>
        <v>3404.3465680598997</v>
      </c>
      <c r="O290" s="43">
        <f>('ODA total and ex non-transfer'!O290*1000000)/SUMIFS(pop_in_poverty!$D:$D,pop_in_poverty!$A:$A,'ODA per poor person'!$B290,pop_in_poverty!$B:$B,'ODA per poor person'!O$9)</f>
        <v>2896.7394528155774</v>
      </c>
      <c r="P290" s="43">
        <f>('ODA total and ex non-transfer'!P290*1000000)/SUMIFS(pop_in_poverty!$D:$D,pop_in_poverty!$A:$A,'ODA per poor person'!$B290,pop_in_poverty!$B:$B,'ODA per poor person'!P$9)</f>
        <v>4513.8123761958341</v>
      </c>
      <c r="Q290" s="43">
        <f>('ODA total and ex non-transfer'!Q290*1000000)/SUMIFS(pop_in_poverty!$D:$D,pop_in_poverty!$A:$A,'ODA per poor person'!$B290,pop_in_poverty!$B:$B,'ODA per poor person'!Q$9)</f>
        <v>6228.1902646294811</v>
      </c>
      <c r="R290" s="43">
        <f>('ODA total and ex non-transfer'!R290*1000000)/SUMIFS(pop_in_poverty!$D:$D,pop_in_poverty!$A:$A,'ODA per poor person'!$B290,pop_in_poverty!$B:$B,'ODA per poor person'!R$9)</f>
        <v>5982.6663235438109</v>
      </c>
      <c r="S290" s="43">
        <f>('ODA total and ex non-transfer'!S290*1000000)/SUMIFS(pop_in_poverty!$D:$D,pop_in_poverty!$A:$A,'ODA per poor person'!$B290,pop_in_poverty!$B:$B,'ODA per poor person'!S$9)</f>
        <v>4685.2776988940986</v>
      </c>
      <c r="T290" s="43">
        <f>('ODA total and ex non-transfer'!T290*1000000)/SUMIFS(pop_in_poverty!$D:$D,pop_in_poverty!$A:$A,'ODA per poor person'!$B290,pop_in_poverty!$B:$B,'ODA per poor person'!T$9)</f>
        <v>4299.13820917265</v>
      </c>
      <c r="U290" s="43">
        <f>('ODA total and ex non-transfer'!U290*1000000)/SUMIFS(pop_in_poverty!$D:$D,pop_in_poverty!$A:$A,'ODA per poor person'!$B290,pop_in_poverty!$B:$B,'ODA per poor person'!U$9)</f>
        <v>2925.4642129625854</v>
      </c>
    </row>
    <row r="291" spans="1:21" hidden="1" x14ac:dyDescent="0.2">
      <c r="A291" s="22" t="s">
        <v>170</v>
      </c>
      <c r="B291" s="9" t="s">
        <v>650</v>
      </c>
      <c r="C291" s="10" t="s">
        <v>982</v>
      </c>
      <c r="D291" s="10"/>
      <c r="E291" s="3"/>
      <c r="F291" s="3"/>
      <c r="G291" s="43">
        <f>('ODA total and ex non-transfer'!G291*1000000)/SUMIFS(pop_in_poverty!$D:$D,pop_in_poverty!$A:$A,'ODA per poor person'!$B291,pop_in_poverty!$B:$B,'ODA per poor person'!G$9)</f>
        <v>984.64529638381237</v>
      </c>
      <c r="H291" s="43">
        <f>('ODA total and ex non-transfer'!H291*1000000)/SUMIFS(pop_in_poverty!$D:$D,pop_in_poverty!$A:$A,'ODA per poor person'!$B291,pop_in_poverty!$B:$B,'ODA per poor person'!H$9)</f>
        <v>1723.2686988005928</v>
      </c>
      <c r="I291" s="43">
        <f>('ODA total and ex non-transfer'!I291*1000000)/SUMIFS(pop_in_poverty!$D:$D,pop_in_poverty!$A:$A,'ODA per poor person'!$B291,pop_in_poverty!$B:$B,'ODA per poor person'!I$9)</f>
        <v>3067.8020117875699</v>
      </c>
      <c r="J291" s="43">
        <f>('ODA total and ex non-transfer'!J291*1000000)/SUMIFS(pop_in_poverty!$D:$D,pop_in_poverty!$A:$A,'ODA per poor person'!$B291,pop_in_poverty!$B:$B,'ODA per poor person'!J$9)</f>
        <v>1567.7467559872368</v>
      </c>
      <c r="K291" s="43">
        <f>('ODA total and ex non-transfer'!K291*1000000)/SUMIFS(pop_in_poverty!$D:$D,pop_in_poverty!$A:$A,'ODA per poor person'!$B291,pop_in_poverty!$B:$B,'ODA per poor person'!K$9)</f>
        <v>2859.7328745233608</v>
      </c>
      <c r="L291" s="43">
        <f>('ODA total and ex non-transfer'!L291*1000000)/SUMIFS(pop_in_poverty!$D:$D,pop_in_poverty!$A:$A,'ODA per poor person'!$B291,pop_in_poverty!$B:$B,'ODA per poor person'!L$9)</f>
        <v>3509.354991111245</v>
      </c>
      <c r="M291" s="43">
        <f>('ODA total and ex non-transfer'!M291*1000000)/SUMIFS(pop_in_poverty!$D:$D,pop_in_poverty!$A:$A,'ODA per poor person'!$B291,pop_in_poverty!$B:$B,'ODA per poor person'!M$9)</f>
        <v>2675.1552255279375</v>
      </c>
      <c r="N291" s="43">
        <f>('ODA total and ex non-transfer'!N291*1000000)/SUMIFS(pop_in_poverty!$D:$D,pop_in_poverty!$A:$A,'ODA per poor person'!$B291,pop_in_poverty!$B:$B,'ODA per poor person'!N$9)</f>
        <v>3140.984729600716</v>
      </c>
      <c r="O291" s="43">
        <f>('ODA total and ex non-transfer'!O291*1000000)/SUMIFS(pop_in_poverty!$D:$D,pop_in_poverty!$A:$A,'ODA per poor person'!$B291,pop_in_poverty!$B:$B,'ODA per poor person'!O$9)</f>
        <v>2497.3873171504297</v>
      </c>
      <c r="P291" s="43">
        <f>('ODA total and ex non-transfer'!P291*1000000)/SUMIFS(pop_in_poverty!$D:$D,pop_in_poverty!$A:$A,'ODA per poor person'!$B291,pop_in_poverty!$B:$B,'ODA per poor person'!P$9)</f>
        <v>3965.5407761047795</v>
      </c>
      <c r="Q291" s="43">
        <f>('ODA total and ex non-transfer'!Q291*1000000)/SUMIFS(pop_in_poverty!$D:$D,pop_in_poverty!$A:$A,'ODA per poor person'!$B291,pop_in_poverty!$B:$B,'ODA per poor person'!Q$9)</f>
        <v>5640.1723008884137</v>
      </c>
      <c r="R291" s="43">
        <f>('ODA total and ex non-transfer'!R291*1000000)/SUMIFS(pop_in_poverty!$D:$D,pop_in_poverty!$A:$A,'ODA per poor person'!$B291,pop_in_poverty!$B:$B,'ODA per poor person'!R$9)</f>
        <v>5514.0691109438239</v>
      </c>
      <c r="S291" s="43">
        <f>('ODA total and ex non-transfer'!S291*1000000)/SUMIFS(pop_in_poverty!$D:$D,pop_in_poverty!$A:$A,'ODA per poor person'!$B291,pop_in_poverty!$B:$B,'ODA per poor person'!S$9)</f>
        <v>4062.1843890633509</v>
      </c>
      <c r="T291" s="43">
        <f>('ODA total and ex non-transfer'!T291*1000000)/SUMIFS(pop_in_poverty!$D:$D,pop_in_poverty!$A:$A,'ODA per poor person'!$B291,pop_in_poverty!$B:$B,'ODA per poor person'!T$9)</f>
        <v>3780.9803676825354</v>
      </c>
      <c r="U291" s="43">
        <f>('ODA total and ex non-transfer'!U291*1000000)/SUMIFS(pop_in_poverty!$D:$D,pop_in_poverty!$A:$A,'ODA per poor person'!$B291,pop_in_poverty!$B:$B,'ODA per poor person'!U$9)</f>
        <v>2501.9313753879187</v>
      </c>
    </row>
    <row r="292" spans="1:21" hidden="1" x14ac:dyDescent="0.2">
      <c r="A292" s="21" t="s">
        <v>171</v>
      </c>
      <c r="B292" s="9" t="s">
        <v>684</v>
      </c>
      <c r="C292" s="9" t="s">
        <v>981</v>
      </c>
      <c r="D292" s="9"/>
      <c r="E292" s="2"/>
      <c r="F292" s="2"/>
      <c r="G292" s="43">
        <f>('ODA total and ex non-transfer'!G292*1000000)/SUMIFS(pop_in_poverty!$D:$D,pop_in_poverty!$A:$A,'ODA per poor person'!$B292,pop_in_poverty!$B:$B,'ODA per poor person'!G$9)</f>
        <v>725.49325567541496</v>
      </c>
      <c r="H292" s="43">
        <f>('ODA total and ex non-transfer'!H292*1000000)/SUMIFS(pop_in_poverty!$D:$D,pop_in_poverty!$A:$A,'ODA per poor person'!$B292,pop_in_poverty!$B:$B,'ODA per poor person'!H$9)</f>
        <v>1078.4338947002939</v>
      </c>
      <c r="I292" s="43">
        <f>('ODA total and ex non-transfer'!I292*1000000)/SUMIFS(pop_in_poverty!$D:$D,pop_in_poverty!$A:$A,'ODA per poor person'!$B292,pop_in_poverty!$B:$B,'ODA per poor person'!I$9)</f>
        <v>1392.4806274553907</v>
      </c>
      <c r="J292" s="43">
        <f>('ODA total and ex non-transfer'!J292*1000000)/SUMIFS(pop_in_poverty!$D:$D,pop_in_poverty!$A:$A,'ODA per poor person'!$B292,pop_in_poverty!$B:$B,'ODA per poor person'!J$9)</f>
        <v>1654.6507925933588</v>
      </c>
      <c r="K292" s="43">
        <f>('ODA total and ex non-transfer'!K292*1000000)/SUMIFS(pop_in_poverty!$D:$D,pop_in_poverty!$A:$A,'ODA per poor person'!$B292,pop_in_poverty!$B:$B,'ODA per poor person'!K$9)</f>
        <v>2082.5215071161156</v>
      </c>
      <c r="L292" s="43">
        <f>('ODA total and ex non-transfer'!L292*1000000)/SUMIFS(pop_in_poverty!$D:$D,pop_in_poverty!$A:$A,'ODA per poor person'!$B292,pop_in_poverty!$B:$B,'ODA per poor person'!L$9)</f>
        <v>3482.1672277602661</v>
      </c>
      <c r="M292" s="43">
        <f>('ODA total and ex non-transfer'!M292*1000000)/SUMIFS(pop_in_poverty!$D:$D,pop_in_poverty!$A:$A,'ODA per poor person'!$B292,pop_in_poverty!$B:$B,'ODA per poor person'!M$9)</f>
        <v>7108.8734102016924</v>
      </c>
      <c r="N292" s="43">
        <f>('ODA total and ex non-transfer'!N292*1000000)/SUMIFS(pop_in_poverty!$D:$D,pop_in_poverty!$A:$A,'ODA per poor person'!$B292,pop_in_poverty!$B:$B,'ODA per poor person'!N$9)</f>
        <v>11472.605666768448</v>
      </c>
      <c r="O292" s="43">
        <f>('ODA total and ex non-transfer'!O292*1000000)/SUMIFS(pop_in_poverty!$D:$D,pop_in_poverty!$A:$A,'ODA per poor person'!$B292,pop_in_poverty!$B:$B,'ODA per poor person'!O$9)</f>
        <v>15237.416212239314</v>
      </c>
      <c r="P292" s="43">
        <f>('ODA total and ex non-transfer'!P292*1000000)/SUMIFS(pop_in_poverty!$D:$D,pop_in_poverty!$A:$A,'ODA per poor person'!$B292,pop_in_poverty!$B:$B,'ODA per poor person'!P$9)</f>
        <v>22334.528415853747</v>
      </c>
      <c r="Q292" s="43">
        <f>('ODA total and ex non-transfer'!Q292*1000000)/SUMIFS(pop_in_poverty!$D:$D,pop_in_poverty!$A:$A,'ODA per poor person'!$B292,pop_in_poverty!$B:$B,'ODA per poor person'!Q$9)</f>
        <v>42326.603558646966</v>
      </c>
      <c r="R292" s="43">
        <f>('ODA total and ex non-transfer'!R292*1000000)/SUMIFS(pop_in_poverty!$D:$D,pop_in_poverty!$A:$A,'ODA per poor person'!$B292,pop_in_poverty!$B:$B,'ODA per poor person'!R$9)</f>
        <v>57900.456535773039</v>
      </c>
      <c r="S292" s="43">
        <f>('ODA total and ex non-transfer'!S292*1000000)/SUMIFS(pop_in_poverty!$D:$D,pop_in_poverty!$A:$A,'ODA per poor person'!$B292,pop_in_poverty!$B:$B,'ODA per poor person'!S$9)</f>
        <v>43190.712548163225</v>
      </c>
      <c r="T292" s="43">
        <f>('ODA total and ex non-transfer'!T292*1000000)/SUMIFS(pop_in_poverty!$D:$D,pop_in_poverty!$A:$A,'ODA per poor person'!$B292,pop_in_poverty!$B:$B,'ODA per poor person'!T$9)</f>
        <v>39224.073297205425</v>
      </c>
      <c r="U292" s="43">
        <f>('ODA total and ex non-transfer'!U292*1000000)/SUMIFS(pop_in_poverty!$D:$D,pop_in_poverty!$A:$A,'ODA per poor person'!$B292,pop_in_poverty!$B:$B,'ODA per poor person'!U$9)</f>
        <v>49726.953322328911</v>
      </c>
    </row>
    <row r="293" spans="1:21" hidden="1" x14ac:dyDescent="0.2">
      <c r="A293" s="22" t="s">
        <v>171</v>
      </c>
      <c r="B293" s="9" t="s">
        <v>684</v>
      </c>
      <c r="C293" s="10" t="s">
        <v>982</v>
      </c>
      <c r="D293" s="10"/>
      <c r="E293" s="3"/>
      <c r="F293" s="3"/>
      <c r="G293" s="43">
        <f>('ODA total and ex non-transfer'!G293*1000000)/SUMIFS(pop_in_poverty!$D:$D,pop_in_poverty!$A:$A,'ODA per poor person'!$B293,pop_in_poverty!$B:$B,'ODA per poor person'!G$9)</f>
        <v>725.49325567541496</v>
      </c>
      <c r="H293" s="43">
        <f>('ODA total and ex non-transfer'!H293*1000000)/SUMIFS(pop_in_poverty!$D:$D,pop_in_poverty!$A:$A,'ODA per poor person'!$B293,pop_in_poverty!$B:$B,'ODA per poor person'!H$9)</f>
        <v>1078.4338947002939</v>
      </c>
      <c r="I293" s="43">
        <f>('ODA total and ex non-transfer'!I293*1000000)/SUMIFS(pop_in_poverty!$D:$D,pop_in_poverty!$A:$A,'ODA per poor person'!$B293,pop_in_poverty!$B:$B,'ODA per poor person'!I$9)</f>
        <v>1392.4806274553907</v>
      </c>
      <c r="J293" s="43">
        <f>('ODA total and ex non-transfer'!J293*1000000)/SUMIFS(pop_in_poverty!$D:$D,pop_in_poverty!$A:$A,'ODA per poor person'!$B293,pop_in_poverty!$B:$B,'ODA per poor person'!J$9)</f>
        <v>1654.6507925933588</v>
      </c>
      <c r="K293" s="43">
        <f>('ODA total and ex non-transfer'!K293*1000000)/SUMIFS(pop_in_poverty!$D:$D,pop_in_poverty!$A:$A,'ODA per poor person'!$B293,pop_in_poverty!$B:$B,'ODA per poor person'!K$9)</f>
        <v>1724.3414168668071</v>
      </c>
      <c r="L293" s="43">
        <f>('ODA total and ex non-transfer'!L293*1000000)/SUMIFS(pop_in_poverty!$D:$D,pop_in_poverty!$A:$A,'ODA per poor person'!$B293,pop_in_poverty!$B:$B,'ODA per poor person'!L$9)</f>
        <v>3200.0250495497139</v>
      </c>
      <c r="M293" s="43">
        <f>('ODA total and ex non-transfer'!M293*1000000)/SUMIFS(pop_in_poverty!$D:$D,pop_in_poverty!$A:$A,'ODA per poor person'!$B293,pop_in_poverty!$B:$B,'ODA per poor person'!M$9)</f>
        <v>6632.4755758550418</v>
      </c>
      <c r="N293" s="43">
        <f>('ODA total and ex non-transfer'!N293*1000000)/SUMIFS(pop_in_poverty!$D:$D,pop_in_poverty!$A:$A,'ODA per poor person'!$B293,pop_in_poverty!$B:$B,'ODA per poor person'!N$9)</f>
        <v>10681.192373588927</v>
      </c>
      <c r="O293" s="43">
        <f>('ODA total and ex non-transfer'!O293*1000000)/SUMIFS(pop_in_poverty!$D:$D,pop_in_poverty!$A:$A,'ODA per poor person'!$B293,pop_in_poverty!$B:$B,'ODA per poor person'!O$9)</f>
        <v>14333.786826760272</v>
      </c>
      <c r="P293" s="43">
        <f>('ODA total and ex non-transfer'!P293*1000000)/SUMIFS(pop_in_poverty!$D:$D,pop_in_poverty!$A:$A,'ODA per poor person'!$B293,pop_in_poverty!$B:$B,'ODA per poor person'!P$9)</f>
        <v>20619.048113521145</v>
      </c>
      <c r="Q293" s="43">
        <f>('ODA total and ex non-transfer'!Q293*1000000)/SUMIFS(pop_in_poverty!$D:$D,pop_in_poverty!$A:$A,'ODA per poor person'!$B293,pop_in_poverty!$B:$B,'ODA per poor person'!Q$9)</f>
        <v>40178.021831852617</v>
      </c>
      <c r="R293" s="43">
        <f>('ODA total and ex non-transfer'!R293*1000000)/SUMIFS(pop_in_poverty!$D:$D,pop_in_poverty!$A:$A,'ODA per poor person'!$B293,pop_in_poverty!$B:$B,'ODA per poor person'!R$9)</f>
        <v>55121.427813512011</v>
      </c>
      <c r="S293" s="43">
        <f>('ODA total and ex non-transfer'!S293*1000000)/SUMIFS(pop_in_poverty!$D:$D,pop_in_poverty!$A:$A,'ODA per poor person'!$B293,pop_in_poverty!$B:$B,'ODA per poor person'!S$9)</f>
        <v>40516.041545348053</v>
      </c>
      <c r="T293" s="43">
        <f>('ODA total and ex non-transfer'!T293*1000000)/SUMIFS(pop_in_poverty!$D:$D,pop_in_poverty!$A:$A,'ODA per poor person'!$B293,pop_in_poverty!$B:$B,'ODA per poor person'!T$9)</f>
        <v>36973.073801956001</v>
      </c>
      <c r="U293" s="43">
        <f>('ODA total and ex non-transfer'!U293*1000000)/SUMIFS(pop_in_poverty!$D:$D,pop_in_poverty!$A:$A,'ODA per poor person'!$B293,pop_in_poverty!$B:$B,'ODA per poor person'!U$9)</f>
        <v>47944.095559253015</v>
      </c>
    </row>
    <row r="294" spans="1:21" hidden="1" x14ac:dyDescent="0.2">
      <c r="A294" s="21" t="s">
        <v>172</v>
      </c>
      <c r="B294" s="9" t="s">
        <v>752</v>
      </c>
      <c r="C294" s="9" t="s">
        <v>981</v>
      </c>
      <c r="D294" s="9"/>
      <c r="E294" s="2"/>
      <c r="F294" s="2"/>
      <c r="G294" s="43">
        <f>('ODA total and ex non-transfer'!G294*1000000)/SUMIFS(pop_in_poverty!$D:$D,pop_in_poverty!$A:$A,'ODA per poor person'!$B294,pop_in_poverty!$B:$B,'ODA per poor person'!G$9)</f>
        <v>94.036657471039945</v>
      </c>
      <c r="H294" s="43">
        <f>('ODA total and ex non-transfer'!H294*1000000)/SUMIFS(pop_in_poverty!$D:$D,pop_in_poverty!$A:$A,'ODA per poor person'!$B294,pop_in_poverty!$B:$B,'ODA per poor person'!H$9)</f>
        <v>112.01252170305293</v>
      </c>
      <c r="I294" s="43">
        <f>('ODA total and ex non-transfer'!I294*1000000)/SUMIFS(pop_in_poverty!$D:$D,pop_in_poverty!$A:$A,'ODA per poor person'!$B294,pop_in_poverty!$B:$B,'ODA per poor person'!I$9)</f>
        <v>83.180018683227473</v>
      </c>
      <c r="J294" s="43">
        <f>('ODA total and ex non-transfer'!J294*1000000)/SUMIFS(pop_in_poverty!$D:$D,pop_in_poverty!$A:$A,'ODA per poor person'!$B294,pop_in_poverty!$B:$B,'ODA per poor person'!J$9)</f>
        <v>93.165303621446782</v>
      </c>
      <c r="K294" s="43">
        <f>('ODA total and ex non-transfer'!K294*1000000)/SUMIFS(pop_in_poverty!$D:$D,pop_in_poverty!$A:$A,'ODA per poor person'!$B294,pop_in_poverty!$B:$B,'ODA per poor person'!K$9)</f>
        <v>104.48766541324873</v>
      </c>
      <c r="L294" s="43">
        <f>('ODA total and ex non-transfer'!L294*1000000)/SUMIFS(pop_in_poverty!$D:$D,pop_in_poverty!$A:$A,'ODA per poor person'!$B294,pop_in_poverty!$B:$B,'ODA per poor person'!L$9)</f>
        <v>112.88132923895903</v>
      </c>
      <c r="M294" s="43">
        <f>('ODA total and ex non-transfer'!M294*1000000)/SUMIFS(pop_in_poverty!$D:$D,pop_in_poverty!$A:$A,'ODA per poor person'!$B294,pop_in_poverty!$B:$B,'ODA per poor person'!M$9)</f>
        <v>83.040644603885042</v>
      </c>
      <c r="N294" s="43">
        <f>('ODA total and ex non-transfer'!N294*1000000)/SUMIFS(pop_in_poverty!$D:$D,pop_in_poverty!$A:$A,'ODA per poor person'!$B294,pop_in_poverty!$B:$B,'ODA per poor person'!N$9)</f>
        <v>100.0325767252391</v>
      </c>
      <c r="O294" s="43">
        <f>('ODA total and ex non-transfer'!O294*1000000)/SUMIFS(pop_in_poverty!$D:$D,pop_in_poverty!$A:$A,'ODA per poor person'!$B294,pop_in_poverty!$B:$B,'ODA per poor person'!O$9)</f>
        <v>113.82294514867868</v>
      </c>
      <c r="P294" s="43">
        <f>('ODA total and ex non-transfer'!P294*1000000)/SUMIFS(pop_in_poverty!$D:$D,pop_in_poverty!$A:$A,'ODA per poor person'!$B294,pop_in_poverty!$B:$B,'ODA per poor person'!P$9)</f>
        <v>66.929084928541499</v>
      </c>
      <c r="Q294" s="43">
        <f>('ODA total and ex non-transfer'!Q294*1000000)/SUMIFS(pop_in_poverty!$D:$D,pop_in_poverty!$A:$A,'ODA per poor person'!$B294,pop_in_poverty!$B:$B,'ODA per poor person'!Q$9)</f>
        <v>71.791217456218789</v>
      </c>
      <c r="R294" s="43">
        <f>('ODA total and ex non-transfer'!R294*1000000)/SUMIFS(pop_in_poverty!$D:$D,pop_in_poverty!$A:$A,'ODA per poor person'!$B294,pop_in_poverty!$B:$B,'ODA per poor person'!R$9)</f>
        <v>87.969730030074032</v>
      </c>
      <c r="S294" s="43">
        <f>('ODA total and ex non-transfer'!S294*1000000)/SUMIFS(pop_in_poverty!$D:$D,pop_in_poverty!$A:$A,'ODA per poor person'!$B294,pop_in_poverty!$B:$B,'ODA per poor person'!S$9)</f>
        <v>134.87626045063382</v>
      </c>
      <c r="T294" s="43">
        <f>('ODA total and ex non-transfer'!T294*1000000)/SUMIFS(pop_in_poverty!$D:$D,pop_in_poverty!$A:$A,'ODA per poor person'!$B294,pop_in_poverty!$B:$B,'ODA per poor person'!T$9)</f>
        <v>118.7042465701512</v>
      </c>
      <c r="U294" s="43">
        <f>('ODA total and ex non-transfer'!U294*1000000)/SUMIFS(pop_in_poverty!$D:$D,pop_in_poverty!$A:$A,'ODA per poor person'!$B294,pop_in_poverty!$B:$B,'ODA per poor person'!U$9)</f>
        <v>90.872834892858862</v>
      </c>
    </row>
    <row r="295" spans="1:21" hidden="1" x14ac:dyDescent="0.2">
      <c r="A295" s="22" t="s">
        <v>172</v>
      </c>
      <c r="B295" s="9" t="s">
        <v>752</v>
      </c>
      <c r="C295" s="10" t="s">
        <v>982</v>
      </c>
      <c r="D295" s="10"/>
      <c r="E295" s="3"/>
      <c r="F295" s="3"/>
      <c r="G295" s="43">
        <f>('ODA total and ex non-transfer'!G295*1000000)/SUMIFS(pop_in_poverty!$D:$D,pop_in_poverty!$A:$A,'ODA per poor person'!$B295,pop_in_poverty!$B:$B,'ODA per poor person'!G$9)</f>
        <v>94.036657471039945</v>
      </c>
      <c r="H295" s="43">
        <f>('ODA total and ex non-transfer'!H295*1000000)/SUMIFS(pop_in_poverty!$D:$D,pop_in_poverty!$A:$A,'ODA per poor person'!$B295,pop_in_poverty!$B:$B,'ODA per poor person'!H$9)</f>
        <v>112.01252170305293</v>
      </c>
      <c r="I295" s="43">
        <f>('ODA total and ex non-transfer'!I295*1000000)/SUMIFS(pop_in_poverty!$D:$D,pop_in_poverty!$A:$A,'ODA per poor person'!$B295,pop_in_poverty!$B:$B,'ODA per poor person'!I$9)</f>
        <v>83.180018683227473</v>
      </c>
      <c r="J295" s="43">
        <f>('ODA total and ex non-transfer'!J295*1000000)/SUMIFS(pop_in_poverty!$D:$D,pop_in_poverty!$A:$A,'ODA per poor person'!$B295,pop_in_poverty!$B:$B,'ODA per poor person'!J$9)</f>
        <v>93.165303621446782</v>
      </c>
      <c r="K295" s="43">
        <f>('ODA total and ex non-transfer'!K295*1000000)/SUMIFS(pop_in_poverty!$D:$D,pop_in_poverty!$A:$A,'ODA per poor person'!$B295,pop_in_poverty!$B:$B,'ODA per poor person'!K$9)</f>
        <v>103.40642614345131</v>
      </c>
      <c r="L295" s="43">
        <f>('ODA total and ex non-transfer'!L295*1000000)/SUMIFS(pop_in_poverty!$D:$D,pop_in_poverty!$A:$A,'ODA per poor person'!$B295,pop_in_poverty!$B:$B,'ODA per poor person'!L$9)</f>
        <v>111.57751792316988</v>
      </c>
      <c r="M295" s="43">
        <f>('ODA total and ex non-transfer'!M295*1000000)/SUMIFS(pop_in_poverty!$D:$D,pop_in_poverty!$A:$A,'ODA per poor person'!$B295,pop_in_poverty!$B:$B,'ODA per poor person'!M$9)</f>
        <v>82.305214997793499</v>
      </c>
      <c r="N295" s="43">
        <f>('ODA total and ex non-transfer'!N295*1000000)/SUMIFS(pop_in_poverty!$D:$D,pop_in_poverty!$A:$A,'ODA per poor person'!$B295,pop_in_poverty!$B:$B,'ODA per poor person'!N$9)</f>
        <v>98.156482022751831</v>
      </c>
      <c r="O295" s="43">
        <f>('ODA total and ex non-transfer'!O295*1000000)/SUMIFS(pop_in_poverty!$D:$D,pop_in_poverty!$A:$A,'ODA per poor person'!$B295,pop_in_poverty!$B:$B,'ODA per poor person'!O$9)</f>
        <v>111.49140121031074</v>
      </c>
      <c r="P295" s="43">
        <f>('ODA total and ex non-transfer'!P295*1000000)/SUMIFS(pop_in_poverty!$D:$D,pop_in_poverty!$A:$A,'ODA per poor person'!$B295,pop_in_poverty!$B:$B,'ODA per poor person'!P$9)</f>
        <v>65.205474726925402</v>
      </c>
      <c r="Q295" s="43">
        <f>('ODA total and ex non-transfer'!Q295*1000000)/SUMIFS(pop_in_poverty!$D:$D,pop_in_poverty!$A:$A,'ODA per poor person'!$B295,pop_in_poverty!$B:$B,'ODA per poor person'!Q$9)</f>
        <v>69.808650011041593</v>
      </c>
      <c r="R295" s="43">
        <f>('ODA total and ex non-transfer'!R295*1000000)/SUMIFS(pop_in_poverty!$D:$D,pop_in_poverty!$A:$A,'ODA per poor person'!$B295,pop_in_poverty!$B:$B,'ODA per poor person'!R$9)</f>
        <v>85.294346084151016</v>
      </c>
      <c r="S295" s="43">
        <f>('ODA total and ex non-transfer'!S295*1000000)/SUMIFS(pop_in_poverty!$D:$D,pop_in_poverty!$A:$A,'ODA per poor person'!$B295,pop_in_poverty!$B:$B,'ODA per poor person'!S$9)</f>
        <v>132.01290838085987</v>
      </c>
      <c r="T295" s="43">
        <f>('ODA total and ex non-transfer'!T295*1000000)/SUMIFS(pop_in_poverty!$D:$D,pop_in_poverty!$A:$A,'ODA per poor person'!$B295,pop_in_poverty!$B:$B,'ODA per poor person'!T$9)</f>
        <v>116.33085575865269</v>
      </c>
      <c r="U295" s="43">
        <f>('ODA total and ex non-transfer'!U295*1000000)/SUMIFS(pop_in_poverty!$D:$D,pop_in_poverty!$A:$A,'ODA per poor person'!$B295,pop_in_poverty!$B:$B,'ODA per poor person'!U$9)</f>
        <v>88.821842432642725</v>
      </c>
    </row>
    <row r="296" spans="1:21" hidden="1" x14ac:dyDescent="0.2">
      <c r="A296" s="21" t="s">
        <v>173</v>
      </c>
      <c r="B296" s="9" t="s">
        <v>838</v>
      </c>
      <c r="C296" s="9" t="s">
        <v>981</v>
      </c>
      <c r="D296" s="9"/>
      <c r="E296" s="2"/>
      <c r="F296" s="2"/>
      <c r="G296" s="43" t="e">
        <f>('ODA total and ex non-transfer'!G296*1000000)/SUMIFS(pop_in_poverty!$D:$D,pop_in_poverty!$A:$A,'ODA per poor person'!$B296,pop_in_poverty!$B:$B,'ODA per poor person'!G$9)</f>
        <v>#DIV/0!</v>
      </c>
      <c r="H296" s="43" t="e">
        <f>('ODA total and ex non-transfer'!H296*1000000)/SUMIFS(pop_in_poverty!$D:$D,pop_in_poverty!$A:$A,'ODA per poor person'!$B296,pop_in_poverty!$B:$B,'ODA per poor person'!H$9)</f>
        <v>#DIV/0!</v>
      </c>
      <c r="I296" s="43" t="e">
        <f>('ODA total and ex non-transfer'!I296*1000000)/SUMIFS(pop_in_poverty!$D:$D,pop_in_poverty!$A:$A,'ODA per poor person'!$B296,pop_in_poverty!$B:$B,'ODA per poor person'!I$9)</f>
        <v>#DIV/0!</v>
      </c>
      <c r="J296" s="43" t="e">
        <f>('ODA total and ex non-transfer'!J296*1000000)/SUMIFS(pop_in_poverty!$D:$D,pop_in_poverty!$A:$A,'ODA per poor person'!$B296,pop_in_poverty!$B:$B,'ODA per poor person'!J$9)</f>
        <v>#DIV/0!</v>
      </c>
      <c r="K296" s="43" t="e">
        <f>('ODA total and ex non-transfer'!K296*1000000)/SUMIFS(pop_in_poverty!$D:$D,pop_in_poverty!$A:$A,'ODA per poor person'!$B296,pop_in_poverty!$B:$B,'ODA per poor person'!K$9)</f>
        <v>#DIV/0!</v>
      </c>
      <c r="L296" s="43" t="e">
        <f>('ODA total and ex non-transfer'!L296*1000000)/SUMIFS(pop_in_poverty!$D:$D,pop_in_poverty!$A:$A,'ODA per poor person'!$B296,pop_in_poverty!$B:$B,'ODA per poor person'!L$9)</f>
        <v>#DIV/0!</v>
      </c>
      <c r="M296" s="43" t="e">
        <f>('ODA total and ex non-transfer'!M296*1000000)/SUMIFS(pop_in_poverty!$D:$D,pop_in_poverty!$A:$A,'ODA per poor person'!$B296,pop_in_poverty!$B:$B,'ODA per poor person'!M$9)</f>
        <v>#DIV/0!</v>
      </c>
      <c r="N296" s="43" t="e">
        <f>('ODA total and ex non-transfer'!N296*1000000)/SUMIFS(pop_in_poverty!$D:$D,pop_in_poverty!$A:$A,'ODA per poor person'!$B296,pop_in_poverty!$B:$B,'ODA per poor person'!N$9)</f>
        <v>#DIV/0!</v>
      </c>
      <c r="O296" s="43" t="e">
        <f>('ODA total and ex non-transfer'!O296*1000000)/SUMIFS(pop_in_poverty!$D:$D,pop_in_poverty!$A:$A,'ODA per poor person'!$B296,pop_in_poverty!$B:$B,'ODA per poor person'!O$9)</f>
        <v>#DIV/0!</v>
      </c>
      <c r="P296" s="43" t="e">
        <f>('ODA total and ex non-transfer'!P296*1000000)/SUMIFS(pop_in_poverty!$D:$D,pop_in_poverty!$A:$A,'ODA per poor person'!$B296,pop_in_poverty!$B:$B,'ODA per poor person'!P$9)</f>
        <v>#DIV/0!</v>
      </c>
      <c r="Q296" s="43" t="e">
        <f>('ODA total and ex non-transfer'!Q296*1000000)/SUMIFS(pop_in_poverty!$D:$D,pop_in_poverty!$A:$A,'ODA per poor person'!$B296,pop_in_poverty!$B:$B,'ODA per poor person'!Q$9)</f>
        <v>#DIV/0!</v>
      </c>
      <c r="R296" s="43" t="e">
        <f>('ODA total and ex non-transfer'!R296*1000000)/SUMIFS(pop_in_poverty!$D:$D,pop_in_poverty!$A:$A,'ODA per poor person'!$B296,pop_in_poverty!$B:$B,'ODA per poor person'!R$9)</f>
        <v>#DIV/0!</v>
      </c>
      <c r="S296" s="43" t="e">
        <f>('ODA total and ex non-transfer'!S296*1000000)/SUMIFS(pop_in_poverty!$D:$D,pop_in_poverty!$A:$A,'ODA per poor person'!$B296,pop_in_poverty!$B:$B,'ODA per poor person'!S$9)</f>
        <v>#DIV/0!</v>
      </c>
      <c r="T296" s="43" t="e">
        <f>('ODA total and ex non-transfer'!T296*1000000)/SUMIFS(pop_in_poverty!$D:$D,pop_in_poverty!$A:$A,'ODA per poor person'!$B296,pop_in_poverty!$B:$B,'ODA per poor person'!T$9)</f>
        <v>#DIV/0!</v>
      </c>
      <c r="U296" s="43" t="e">
        <f>('ODA total and ex non-transfer'!U296*1000000)/SUMIFS(pop_in_poverty!$D:$D,pop_in_poverty!$A:$A,'ODA per poor person'!$B296,pop_in_poverty!$B:$B,'ODA per poor person'!U$9)</f>
        <v>#DIV/0!</v>
      </c>
    </row>
    <row r="297" spans="1:21" hidden="1" x14ac:dyDescent="0.2">
      <c r="A297" s="22" t="s">
        <v>173</v>
      </c>
      <c r="B297" s="9" t="s">
        <v>838</v>
      </c>
      <c r="C297" s="10" t="s">
        <v>982</v>
      </c>
      <c r="D297" s="10"/>
      <c r="E297" s="3"/>
      <c r="F297" s="3"/>
      <c r="G297" s="43" t="e">
        <f>('ODA total and ex non-transfer'!G297*1000000)/SUMIFS(pop_in_poverty!$D:$D,pop_in_poverty!$A:$A,'ODA per poor person'!$B297,pop_in_poverty!$B:$B,'ODA per poor person'!G$9)</f>
        <v>#DIV/0!</v>
      </c>
      <c r="H297" s="43" t="e">
        <f>('ODA total and ex non-transfer'!H297*1000000)/SUMIFS(pop_in_poverty!$D:$D,pop_in_poverty!$A:$A,'ODA per poor person'!$B297,pop_in_poverty!$B:$B,'ODA per poor person'!H$9)</f>
        <v>#DIV/0!</v>
      </c>
      <c r="I297" s="43" t="e">
        <f>('ODA total and ex non-transfer'!I297*1000000)/SUMIFS(pop_in_poverty!$D:$D,pop_in_poverty!$A:$A,'ODA per poor person'!$B297,pop_in_poverty!$B:$B,'ODA per poor person'!I$9)</f>
        <v>#DIV/0!</v>
      </c>
      <c r="J297" s="43" t="e">
        <f>('ODA total and ex non-transfer'!J297*1000000)/SUMIFS(pop_in_poverty!$D:$D,pop_in_poverty!$A:$A,'ODA per poor person'!$B297,pop_in_poverty!$B:$B,'ODA per poor person'!J$9)</f>
        <v>#DIV/0!</v>
      </c>
      <c r="K297" s="43" t="e">
        <f>('ODA total and ex non-transfer'!K297*1000000)/SUMIFS(pop_in_poverty!$D:$D,pop_in_poverty!$A:$A,'ODA per poor person'!$B297,pop_in_poverty!$B:$B,'ODA per poor person'!K$9)</f>
        <v>#DIV/0!</v>
      </c>
      <c r="L297" s="43" t="e">
        <f>('ODA total and ex non-transfer'!L297*1000000)/SUMIFS(pop_in_poverty!$D:$D,pop_in_poverty!$A:$A,'ODA per poor person'!$B297,pop_in_poverty!$B:$B,'ODA per poor person'!L$9)</f>
        <v>#DIV/0!</v>
      </c>
      <c r="M297" s="43" t="e">
        <f>('ODA total and ex non-transfer'!M297*1000000)/SUMIFS(pop_in_poverty!$D:$D,pop_in_poverty!$A:$A,'ODA per poor person'!$B297,pop_in_poverty!$B:$B,'ODA per poor person'!M$9)</f>
        <v>#DIV/0!</v>
      </c>
      <c r="N297" s="43" t="e">
        <f>('ODA total and ex non-transfer'!N297*1000000)/SUMIFS(pop_in_poverty!$D:$D,pop_in_poverty!$A:$A,'ODA per poor person'!$B297,pop_in_poverty!$B:$B,'ODA per poor person'!N$9)</f>
        <v>#DIV/0!</v>
      </c>
      <c r="O297" s="43" t="e">
        <f>('ODA total and ex non-transfer'!O297*1000000)/SUMIFS(pop_in_poverty!$D:$D,pop_in_poverty!$A:$A,'ODA per poor person'!$B297,pop_in_poverty!$B:$B,'ODA per poor person'!O$9)</f>
        <v>#DIV/0!</v>
      </c>
      <c r="P297" s="43" t="e">
        <f>('ODA total and ex non-transfer'!P297*1000000)/SUMIFS(pop_in_poverty!$D:$D,pop_in_poverty!$A:$A,'ODA per poor person'!$B297,pop_in_poverty!$B:$B,'ODA per poor person'!P$9)</f>
        <v>#DIV/0!</v>
      </c>
      <c r="Q297" s="43" t="e">
        <f>('ODA total and ex non-transfer'!Q297*1000000)/SUMIFS(pop_in_poverty!$D:$D,pop_in_poverty!$A:$A,'ODA per poor person'!$B297,pop_in_poverty!$B:$B,'ODA per poor person'!Q$9)</f>
        <v>#DIV/0!</v>
      </c>
      <c r="R297" s="43" t="e">
        <f>('ODA total and ex non-transfer'!R297*1000000)/SUMIFS(pop_in_poverty!$D:$D,pop_in_poverty!$A:$A,'ODA per poor person'!$B297,pop_in_poverty!$B:$B,'ODA per poor person'!R$9)</f>
        <v>#DIV/0!</v>
      </c>
      <c r="S297" s="43" t="e">
        <f>('ODA total and ex non-transfer'!S297*1000000)/SUMIFS(pop_in_poverty!$D:$D,pop_in_poverty!$A:$A,'ODA per poor person'!$B297,pop_in_poverty!$B:$B,'ODA per poor person'!S$9)</f>
        <v>#DIV/0!</v>
      </c>
      <c r="T297" s="43" t="e">
        <f>('ODA total and ex non-transfer'!T297*1000000)/SUMIFS(pop_in_poverty!$D:$D,pop_in_poverty!$A:$A,'ODA per poor person'!$B297,pop_in_poverty!$B:$B,'ODA per poor person'!T$9)</f>
        <v>#DIV/0!</v>
      </c>
      <c r="U297" s="43" t="e">
        <f>('ODA total and ex non-transfer'!U297*1000000)/SUMIFS(pop_in_poverty!$D:$D,pop_in_poverty!$A:$A,'ODA per poor person'!$B297,pop_in_poverty!$B:$B,'ODA per poor person'!U$9)</f>
        <v>#DIV/0!</v>
      </c>
    </row>
    <row r="298" spans="1:21" hidden="1" x14ac:dyDescent="0.2">
      <c r="A298" s="21" t="s">
        <v>174</v>
      </c>
      <c r="B298" s="9" t="s">
        <v>884</v>
      </c>
      <c r="C298" s="9" t="s">
        <v>981</v>
      </c>
      <c r="D298" s="9"/>
      <c r="E298" s="2"/>
      <c r="F298" s="2"/>
      <c r="G298" s="43" t="e">
        <f>('ODA total and ex non-transfer'!G298*1000000)/SUMIFS(pop_in_poverty!$D:$D,pop_in_poverty!$A:$A,'ODA per poor person'!$B298,pop_in_poverty!$B:$B,'ODA per poor person'!G$9)</f>
        <v>#DIV/0!</v>
      </c>
      <c r="H298" s="43" t="e">
        <f>('ODA total and ex non-transfer'!H298*1000000)/SUMIFS(pop_in_poverty!$D:$D,pop_in_poverty!$A:$A,'ODA per poor person'!$B298,pop_in_poverty!$B:$B,'ODA per poor person'!H$9)</f>
        <v>#DIV/0!</v>
      </c>
      <c r="I298" s="43" t="e">
        <f>('ODA total and ex non-transfer'!I298*1000000)/SUMIFS(pop_in_poverty!$D:$D,pop_in_poverty!$A:$A,'ODA per poor person'!$B298,pop_in_poverty!$B:$B,'ODA per poor person'!I$9)</f>
        <v>#DIV/0!</v>
      </c>
      <c r="J298" s="43" t="e">
        <f>('ODA total and ex non-transfer'!J298*1000000)/SUMIFS(pop_in_poverty!$D:$D,pop_in_poverty!$A:$A,'ODA per poor person'!$B298,pop_in_poverty!$B:$B,'ODA per poor person'!J$9)</f>
        <v>#DIV/0!</v>
      </c>
      <c r="K298" s="43" t="e">
        <f>('ODA total and ex non-transfer'!K298*1000000)/SUMIFS(pop_in_poverty!$D:$D,pop_in_poverty!$A:$A,'ODA per poor person'!$B298,pop_in_poverty!$B:$B,'ODA per poor person'!K$9)</f>
        <v>#DIV/0!</v>
      </c>
      <c r="L298" s="43" t="e">
        <f>('ODA total and ex non-transfer'!L298*1000000)/SUMIFS(pop_in_poverty!$D:$D,pop_in_poverty!$A:$A,'ODA per poor person'!$B298,pop_in_poverty!$B:$B,'ODA per poor person'!L$9)</f>
        <v>#DIV/0!</v>
      </c>
      <c r="M298" s="43" t="e">
        <f>('ODA total and ex non-transfer'!M298*1000000)/SUMIFS(pop_in_poverty!$D:$D,pop_in_poverty!$A:$A,'ODA per poor person'!$B298,pop_in_poverty!$B:$B,'ODA per poor person'!M$9)</f>
        <v>#DIV/0!</v>
      </c>
      <c r="N298" s="43" t="e">
        <f>('ODA total and ex non-transfer'!N298*1000000)/SUMIFS(pop_in_poverty!$D:$D,pop_in_poverty!$A:$A,'ODA per poor person'!$B298,pop_in_poverty!$B:$B,'ODA per poor person'!N$9)</f>
        <v>#DIV/0!</v>
      </c>
      <c r="O298" s="43" t="e">
        <f>('ODA total and ex non-transfer'!O298*1000000)/SUMIFS(pop_in_poverty!$D:$D,pop_in_poverty!$A:$A,'ODA per poor person'!$B298,pop_in_poverty!$B:$B,'ODA per poor person'!O$9)</f>
        <v>#DIV/0!</v>
      </c>
      <c r="P298" s="43" t="e">
        <f>('ODA total and ex non-transfer'!P298*1000000)/SUMIFS(pop_in_poverty!$D:$D,pop_in_poverty!$A:$A,'ODA per poor person'!$B298,pop_in_poverty!$B:$B,'ODA per poor person'!P$9)</f>
        <v>#DIV/0!</v>
      </c>
      <c r="Q298" s="43" t="e">
        <f>('ODA total and ex non-transfer'!Q298*1000000)/SUMIFS(pop_in_poverty!$D:$D,pop_in_poverty!$A:$A,'ODA per poor person'!$B298,pop_in_poverty!$B:$B,'ODA per poor person'!Q$9)</f>
        <v>#DIV/0!</v>
      </c>
      <c r="R298" s="43" t="e">
        <f>('ODA total and ex non-transfer'!R298*1000000)/SUMIFS(pop_in_poverty!$D:$D,pop_in_poverty!$A:$A,'ODA per poor person'!$B298,pop_in_poverty!$B:$B,'ODA per poor person'!R$9)</f>
        <v>#DIV/0!</v>
      </c>
      <c r="S298" s="43" t="e">
        <f>('ODA total and ex non-transfer'!S298*1000000)/SUMIFS(pop_in_poverty!$D:$D,pop_in_poverty!$A:$A,'ODA per poor person'!$B298,pop_in_poverty!$B:$B,'ODA per poor person'!S$9)</f>
        <v>#DIV/0!</v>
      </c>
      <c r="T298" s="43" t="e">
        <f>('ODA total and ex non-transfer'!T298*1000000)/SUMIFS(pop_in_poverty!$D:$D,pop_in_poverty!$A:$A,'ODA per poor person'!$B298,pop_in_poverty!$B:$B,'ODA per poor person'!T$9)</f>
        <v>#DIV/0!</v>
      </c>
      <c r="U298" s="43" t="e">
        <f>('ODA total and ex non-transfer'!U298*1000000)/SUMIFS(pop_in_poverty!$D:$D,pop_in_poverty!$A:$A,'ODA per poor person'!$B298,pop_in_poverty!$B:$B,'ODA per poor person'!U$9)</f>
        <v>#DIV/0!</v>
      </c>
    </row>
    <row r="299" spans="1:21" hidden="1" x14ac:dyDescent="0.2">
      <c r="A299" s="22" t="s">
        <v>174</v>
      </c>
      <c r="B299" s="9" t="s">
        <v>884</v>
      </c>
      <c r="C299" s="10" t="s">
        <v>982</v>
      </c>
      <c r="D299" s="10"/>
      <c r="E299" s="3"/>
      <c r="F299" s="3"/>
      <c r="G299" s="43" t="e">
        <f>('ODA total and ex non-transfer'!G299*1000000)/SUMIFS(pop_in_poverty!$D:$D,pop_in_poverty!$A:$A,'ODA per poor person'!$B299,pop_in_poverty!$B:$B,'ODA per poor person'!G$9)</f>
        <v>#DIV/0!</v>
      </c>
      <c r="H299" s="43" t="e">
        <f>('ODA total and ex non-transfer'!H299*1000000)/SUMIFS(pop_in_poverty!$D:$D,pop_in_poverty!$A:$A,'ODA per poor person'!$B299,pop_in_poverty!$B:$B,'ODA per poor person'!H$9)</f>
        <v>#DIV/0!</v>
      </c>
      <c r="I299" s="43" t="e">
        <f>('ODA total and ex non-transfer'!I299*1000000)/SUMIFS(pop_in_poverty!$D:$D,pop_in_poverty!$A:$A,'ODA per poor person'!$B299,pop_in_poverty!$B:$B,'ODA per poor person'!I$9)</f>
        <v>#DIV/0!</v>
      </c>
      <c r="J299" s="43" t="e">
        <f>('ODA total and ex non-transfer'!J299*1000000)/SUMIFS(pop_in_poverty!$D:$D,pop_in_poverty!$A:$A,'ODA per poor person'!$B299,pop_in_poverty!$B:$B,'ODA per poor person'!J$9)</f>
        <v>#DIV/0!</v>
      </c>
      <c r="K299" s="43" t="e">
        <f>('ODA total and ex non-transfer'!K299*1000000)/SUMIFS(pop_in_poverty!$D:$D,pop_in_poverty!$A:$A,'ODA per poor person'!$B299,pop_in_poverty!$B:$B,'ODA per poor person'!K$9)</f>
        <v>#DIV/0!</v>
      </c>
      <c r="L299" s="43" t="e">
        <f>('ODA total and ex non-transfer'!L299*1000000)/SUMIFS(pop_in_poverty!$D:$D,pop_in_poverty!$A:$A,'ODA per poor person'!$B299,pop_in_poverty!$B:$B,'ODA per poor person'!L$9)</f>
        <v>#DIV/0!</v>
      </c>
      <c r="M299" s="43" t="e">
        <f>('ODA total and ex non-transfer'!M299*1000000)/SUMIFS(pop_in_poverty!$D:$D,pop_in_poverty!$A:$A,'ODA per poor person'!$B299,pop_in_poverty!$B:$B,'ODA per poor person'!M$9)</f>
        <v>#DIV/0!</v>
      </c>
      <c r="N299" s="43" t="e">
        <f>('ODA total and ex non-transfer'!N299*1000000)/SUMIFS(pop_in_poverty!$D:$D,pop_in_poverty!$A:$A,'ODA per poor person'!$B299,pop_in_poverty!$B:$B,'ODA per poor person'!N$9)</f>
        <v>#DIV/0!</v>
      </c>
      <c r="O299" s="43" t="e">
        <f>('ODA total and ex non-transfer'!O299*1000000)/SUMIFS(pop_in_poverty!$D:$D,pop_in_poverty!$A:$A,'ODA per poor person'!$B299,pop_in_poverty!$B:$B,'ODA per poor person'!O$9)</f>
        <v>#DIV/0!</v>
      </c>
      <c r="P299" s="43" t="e">
        <f>('ODA total and ex non-transfer'!P299*1000000)/SUMIFS(pop_in_poverty!$D:$D,pop_in_poverty!$A:$A,'ODA per poor person'!$B299,pop_in_poverty!$B:$B,'ODA per poor person'!P$9)</f>
        <v>#DIV/0!</v>
      </c>
      <c r="Q299" s="43" t="e">
        <f>('ODA total and ex non-transfer'!Q299*1000000)/SUMIFS(pop_in_poverty!$D:$D,pop_in_poverty!$A:$A,'ODA per poor person'!$B299,pop_in_poverty!$B:$B,'ODA per poor person'!Q$9)</f>
        <v>#DIV/0!</v>
      </c>
      <c r="R299" s="43" t="e">
        <f>('ODA total and ex non-transfer'!R299*1000000)/SUMIFS(pop_in_poverty!$D:$D,pop_in_poverty!$A:$A,'ODA per poor person'!$B299,pop_in_poverty!$B:$B,'ODA per poor person'!R$9)</f>
        <v>#DIV/0!</v>
      </c>
      <c r="S299" s="43" t="e">
        <f>('ODA total and ex non-transfer'!S299*1000000)/SUMIFS(pop_in_poverty!$D:$D,pop_in_poverty!$A:$A,'ODA per poor person'!$B299,pop_in_poverty!$B:$B,'ODA per poor person'!S$9)</f>
        <v>#DIV/0!</v>
      </c>
      <c r="T299" s="43" t="e">
        <f>('ODA total and ex non-transfer'!T299*1000000)/SUMIFS(pop_in_poverty!$D:$D,pop_in_poverty!$A:$A,'ODA per poor person'!$B299,pop_in_poverty!$B:$B,'ODA per poor person'!T$9)</f>
        <v>#DIV/0!</v>
      </c>
      <c r="U299" s="43" t="e">
        <f>('ODA total and ex non-transfer'!U299*1000000)/SUMIFS(pop_in_poverty!$D:$D,pop_in_poverty!$A:$A,'ODA per poor person'!$B299,pop_in_poverty!$B:$B,'ODA per poor person'!U$9)</f>
        <v>#DIV/0!</v>
      </c>
    </row>
    <row r="300" spans="1:21" hidden="1" x14ac:dyDescent="0.2">
      <c r="A300" s="21" t="s">
        <v>175</v>
      </c>
      <c r="B300" s="9" t="s">
        <v>896</v>
      </c>
      <c r="C300" s="9" t="s">
        <v>981</v>
      </c>
      <c r="D300" s="9"/>
      <c r="E300" s="2"/>
      <c r="F300" s="2"/>
      <c r="G300" s="43">
        <f>('ODA total and ex non-transfer'!G300*1000000)/SUMIFS(pop_in_poverty!$D:$D,pop_in_poverty!$A:$A,'ODA per poor person'!$B300,pop_in_poverty!$B:$B,'ODA per poor person'!G$9)</f>
        <v>1068.1015651225214</v>
      </c>
      <c r="H300" s="43">
        <f>('ODA total and ex non-transfer'!H300*1000000)/SUMIFS(pop_in_poverty!$D:$D,pop_in_poverty!$A:$A,'ODA per poor person'!$B300,pop_in_poverty!$B:$B,'ODA per poor person'!H$9)</f>
        <v>1185.3985100623224</v>
      </c>
      <c r="I300" s="43">
        <f>('ODA total and ex non-transfer'!I300*1000000)/SUMIFS(pop_in_poverty!$D:$D,pop_in_poverty!$A:$A,'ODA per poor person'!$B300,pop_in_poverty!$B:$B,'ODA per poor person'!I$9)</f>
        <v>1813.955404347689</v>
      </c>
      <c r="J300" s="43">
        <f>('ODA total and ex non-transfer'!J300*1000000)/SUMIFS(pop_in_poverty!$D:$D,pop_in_poverty!$A:$A,'ODA per poor person'!$B300,pop_in_poverty!$B:$B,'ODA per poor person'!J$9)</f>
        <v>2033.8181182390479</v>
      </c>
      <c r="K300" s="43">
        <f>('ODA total and ex non-transfer'!K300*1000000)/SUMIFS(pop_in_poverty!$D:$D,pop_in_poverty!$A:$A,'ODA per poor person'!$B300,pop_in_poverty!$B:$B,'ODA per poor person'!K$9)</f>
        <v>1902.0877355392415</v>
      </c>
      <c r="L300" s="43">
        <f>('ODA total and ex non-transfer'!L300*1000000)/SUMIFS(pop_in_poverty!$D:$D,pop_in_poverty!$A:$A,'ODA per poor person'!$B300,pop_in_poverty!$B:$B,'ODA per poor person'!L$9)</f>
        <v>1707.4932088140329</v>
      </c>
      <c r="M300" s="43">
        <f>('ODA total and ex non-transfer'!M300*1000000)/SUMIFS(pop_in_poverty!$D:$D,pop_in_poverty!$A:$A,'ODA per poor person'!$B300,pop_in_poverty!$B:$B,'ODA per poor person'!M$9)</f>
        <v>2948.4044858920602</v>
      </c>
      <c r="N300" s="43">
        <f>('ODA total and ex non-transfer'!N300*1000000)/SUMIFS(pop_in_poverty!$D:$D,pop_in_poverty!$A:$A,'ODA per poor person'!$B300,pop_in_poverty!$B:$B,'ODA per poor person'!N$9)</f>
        <v>2596.5117565777068</v>
      </c>
      <c r="O300" s="43">
        <f>('ODA total and ex non-transfer'!O300*1000000)/SUMIFS(pop_in_poverty!$D:$D,pop_in_poverty!$A:$A,'ODA per poor person'!$B300,pop_in_poverty!$B:$B,'ODA per poor person'!O$9)</f>
        <v>3945.5000086914424</v>
      </c>
      <c r="P300" s="43">
        <f>('ODA total and ex non-transfer'!P300*1000000)/SUMIFS(pop_in_poverty!$D:$D,pop_in_poverty!$A:$A,'ODA per poor person'!$B300,pop_in_poverty!$B:$B,'ODA per poor person'!P$9)</f>
        <v>15305.677977614911</v>
      </c>
      <c r="Q300" s="43">
        <f>('ODA total and ex non-transfer'!Q300*1000000)/SUMIFS(pop_in_poverty!$D:$D,pop_in_poverty!$A:$A,'ODA per poor person'!$B300,pop_in_poverty!$B:$B,'ODA per poor person'!Q$9)</f>
        <v>10701.157163357657</v>
      </c>
      <c r="R300" s="43">
        <f>('ODA total and ex non-transfer'!R300*1000000)/SUMIFS(pop_in_poverty!$D:$D,pop_in_poverty!$A:$A,'ODA per poor person'!$B300,pop_in_poverty!$B:$B,'ODA per poor person'!R$9)</f>
        <v>29928.309250819508</v>
      </c>
      <c r="S300" s="43">
        <f>('ODA total and ex non-transfer'!S300*1000000)/SUMIFS(pop_in_poverty!$D:$D,pop_in_poverty!$A:$A,'ODA per poor person'!$B300,pop_in_poverty!$B:$B,'ODA per poor person'!S$9)</f>
        <v>22816.390932248407</v>
      </c>
      <c r="T300" s="43">
        <f>('ODA total and ex non-transfer'!T300*1000000)/SUMIFS(pop_in_poverty!$D:$D,pop_in_poverty!$A:$A,'ODA per poor person'!$B300,pop_in_poverty!$B:$B,'ODA per poor person'!T$9)</f>
        <v>12977.716109871883</v>
      </c>
      <c r="U300" s="43">
        <f>('ODA total and ex non-transfer'!U300*1000000)/SUMIFS(pop_in_poverty!$D:$D,pop_in_poverty!$A:$A,'ODA per poor person'!$B300,pop_in_poverty!$B:$B,'ODA per poor person'!U$9)</f>
        <v>21747.60485768344</v>
      </c>
    </row>
    <row r="301" spans="1:21" hidden="1" x14ac:dyDescent="0.2">
      <c r="A301" s="22" t="s">
        <v>175</v>
      </c>
      <c r="B301" s="9" t="s">
        <v>896</v>
      </c>
      <c r="C301" s="10" t="s">
        <v>982</v>
      </c>
      <c r="D301" s="10"/>
      <c r="E301" s="3"/>
      <c r="F301" s="3"/>
      <c r="G301" s="43">
        <f>('ODA total and ex non-transfer'!G301*1000000)/SUMIFS(pop_in_poverty!$D:$D,pop_in_poverty!$A:$A,'ODA per poor person'!$B301,pop_in_poverty!$B:$B,'ODA per poor person'!G$9)</f>
        <v>1068.1015651225214</v>
      </c>
      <c r="H301" s="43">
        <f>('ODA total and ex non-transfer'!H301*1000000)/SUMIFS(pop_in_poverty!$D:$D,pop_in_poverty!$A:$A,'ODA per poor person'!$B301,pop_in_poverty!$B:$B,'ODA per poor person'!H$9)</f>
        <v>1185.3985100623224</v>
      </c>
      <c r="I301" s="43">
        <f>('ODA total and ex non-transfer'!I301*1000000)/SUMIFS(pop_in_poverty!$D:$D,pop_in_poverty!$A:$A,'ODA per poor person'!$B301,pop_in_poverty!$B:$B,'ODA per poor person'!I$9)</f>
        <v>1813.955404347689</v>
      </c>
      <c r="J301" s="43">
        <f>('ODA total and ex non-transfer'!J301*1000000)/SUMIFS(pop_in_poverty!$D:$D,pop_in_poverty!$A:$A,'ODA per poor person'!$B301,pop_in_poverty!$B:$B,'ODA per poor person'!J$9)</f>
        <v>2033.8181182390479</v>
      </c>
      <c r="K301" s="43">
        <f>('ODA total and ex non-transfer'!K301*1000000)/SUMIFS(pop_in_poverty!$D:$D,pop_in_poverty!$A:$A,'ODA per poor person'!$B301,pop_in_poverty!$B:$B,'ODA per poor person'!K$9)</f>
        <v>1834.5145160760758</v>
      </c>
      <c r="L301" s="43">
        <f>('ODA total and ex non-transfer'!L301*1000000)/SUMIFS(pop_in_poverty!$D:$D,pop_in_poverty!$A:$A,'ODA per poor person'!$B301,pop_in_poverty!$B:$B,'ODA per poor person'!L$9)</f>
        <v>1614.3179585065695</v>
      </c>
      <c r="M301" s="43">
        <f>('ODA total and ex non-transfer'!M301*1000000)/SUMIFS(pop_in_poverty!$D:$D,pop_in_poverty!$A:$A,'ODA per poor person'!$B301,pop_in_poverty!$B:$B,'ODA per poor person'!M$9)</f>
        <v>2768.100064413883</v>
      </c>
      <c r="N301" s="43">
        <f>('ODA total and ex non-transfer'!N301*1000000)/SUMIFS(pop_in_poverty!$D:$D,pop_in_poverty!$A:$A,'ODA per poor person'!$B301,pop_in_poverty!$B:$B,'ODA per poor person'!N$9)</f>
        <v>2347.1030378394685</v>
      </c>
      <c r="O301" s="43">
        <f>('ODA total and ex non-transfer'!O301*1000000)/SUMIFS(pop_in_poverty!$D:$D,pop_in_poverty!$A:$A,'ODA per poor person'!$B301,pop_in_poverty!$B:$B,'ODA per poor person'!O$9)</f>
        <v>3617.4786303844703</v>
      </c>
      <c r="P301" s="43">
        <f>('ODA total and ex non-transfer'!P301*1000000)/SUMIFS(pop_in_poverty!$D:$D,pop_in_poverty!$A:$A,'ODA per poor person'!$B301,pop_in_poverty!$B:$B,'ODA per poor person'!P$9)</f>
        <v>14148.520182624194</v>
      </c>
      <c r="Q301" s="43">
        <f>('ODA total and ex non-transfer'!Q301*1000000)/SUMIFS(pop_in_poverty!$D:$D,pop_in_poverty!$A:$A,'ODA per poor person'!$B301,pop_in_poverty!$B:$B,'ODA per poor person'!Q$9)</f>
        <v>9955.9371718475468</v>
      </c>
      <c r="R301" s="43">
        <f>('ODA total and ex non-transfer'!R301*1000000)/SUMIFS(pop_in_poverty!$D:$D,pop_in_poverty!$A:$A,'ODA per poor person'!$B301,pop_in_poverty!$B:$B,'ODA per poor person'!R$9)</f>
        <v>28907.919801554435</v>
      </c>
      <c r="S301" s="43">
        <f>('ODA total and ex non-transfer'!S301*1000000)/SUMIFS(pop_in_poverty!$D:$D,pop_in_poverty!$A:$A,'ODA per poor person'!$B301,pop_in_poverty!$B:$B,'ODA per poor person'!S$9)</f>
        <v>21733.013008134709</v>
      </c>
      <c r="T301" s="43">
        <f>('ODA total and ex non-transfer'!T301*1000000)/SUMIFS(pop_in_poverty!$D:$D,pop_in_poverty!$A:$A,'ODA per poor person'!$B301,pop_in_poverty!$B:$B,'ODA per poor person'!T$9)</f>
        <v>12413.907937987109</v>
      </c>
      <c r="U301" s="43">
        <f>('ODA total and ex non-transfer'!U301*1000000)/SUMIFS(pop_in_poverty!$D:$D,pop_in_poverty!$A:$A,'ODA per poor person'!$B301,pop_in_poverty!$B:$B,'ODA per poor person'!U$9)</f>
        <v>21299.131718346318</v>
      </c>
    </row>
    <row r="302" spans="1:21" hidden="1" x14ac:dyDescent="0.2">
      <c r="A302" s="21" t="s">
        <v>176</v>
      </c>
      <c r="B302" s="9" t="s">
        <v>898</v>
      </c>
      <c r="C302" s="9" t="s">
        <v>981</v>
      </c>
      <c r="D302" s="9"/>
      <c r="E302" s="2"/>
      <c r="F302" s="2"/>
      <c r="G302" s="43">
        <f>('ODA total and ex non-transfer'!G302*1000000)/SUMIFS(pop_in_poverty!$D:$D,pop_in_poverty!$A:$A,'ODA per poor person'!$B302,pop_in_poverty!$B:$B,'ODA per poor person'!G$9)</f>
        <v>690.49532016747173</v>
      </c>
      <c r="H302" s="43">
        <f>('ODA total and ex non-transfer'!H302*1000000)/SUMIFS(pop_in_poverty!$D:$D,pop_in_poverty!$A:$A,'ODA per poor person'!$B302,pop_in_poverty!$B:$B,'ODA per poor person'!H$9)</f>
        <v>457.60977509401209</v>
      </c>
      <c r="I302" s="43">
        <f>('ODA total and ex non-transfer'!I302*1000000)/SUMIFS(pop_in_poverty!$D:$D,pop_in_poverty!$A:$A,'ODA per poor person'!$B302,pop_in_poverty!$B:$B,'ODA per poor person'!I$9)</f>
        <v>371.03115464096163</v>
      </c>
      <c r="J302" s="43">
        <f>('ODA total and ex non-transfer'!J302*1000000)/SUMIFS(pop_in_poverty!$D:$D,pop_in_poverty!$A:$A,'ODA per poor person'!$B302,pop_in_poverty!$B:$B,'ODA per poor person'!J$9)</f>
        <v>446.56811806093538</v>
      </c>
      <c r="K302" s="43">
        <f>('ODA total and ex non-transfer'!K302*1000000)/SUMIFS(pop_in_poverty!$D:$D,pop_in_poverty!$A:$A,'ODA per poor person'!$B302,pop_in_poverty!$B:$B,'ODA per poor person'!K$9)</f>
        <v>467.86313241701731</v>
      </c>
      <c r="L302" s="43">
        <f>('ODA total and ex non-transfer'!L302*1000000)/SUMIFS(pop_in_poverty!$D:$D,pop_in_poverty!$A:$A,'ODA per poor person'!$B302,pop_in_poverty!$B:$B,'ODA per poor person'!L$9)</f>
        <v>543.67802518424742</v>
      </c>
      <c r="M302" s="43">
        <f>('ODA total and ex non-transfer'!M302*1000000)/SUMIFS(pop_in_poverty!$D:$D,pop_in_poverty!$A:$A,'ODA per poor person'!$B302,pop_in_poverty!$B:$B,'ODA per poor person'!M$9)</f>
        <v>491.84069339067878</v>
      </c>
      <c r="N302" s="43">
        <f>('ODA total and ex non-transfer'!N302*1000000)/SUMIFS(pop_in_poverty!$D:$D,pop_in_poverty!$A:$A,'ODA per poor person'!$B302,pop_in_poverty!$B:$B,'ODA per poor person'!N$9)</f>
        <v>459.64770899345405</v>
      </c>
      <c r="O302" s="43">
        <f>('ODA total and ex non-transfer'!O302*1000000)/SUMIFS(pop_in_poverty!$D:$D,pop_in_poverty!$A:$A,'ODA per poor person'!$B302,pop_in_poverty!$B:$B,'ODA per poor person'!O$9)</f>
        <v>673.63546522768888</v>
      </c>
      <c r="P302" s="43">
        <f>('ODA total and ex non-transfer'!P302*1000000)/SUMIFS(pop_in_poverty!$D:$D,pop_in_poverty!$A:$A,'ODA per poor person'!$B302,pop_in_poverty!$B:$B,'ODA per poor person'!P$9)</f>
        <v>573.00930131319024</v>
      </c>
      <c r="Q302" s="43">
        <f>('ODA total and ex non-transfer'!Q302*1000000)/SUMIFS(pop_in_poverty!$D:$D,pop_in_poverty!$A:$A,'ODA per poor person'!$B302,pop_in_poverty!$B:$B,'ODA per poor person'!Q$9)</f>
        <v>587.517994926092</v>
      </c>
      <c r="R302" s="43">
        <f>('ODA total and ex non-transfer'!R302*1000000)/SUMIFS(pop_in_poverty!$D:$D,pop_in_poverty!$A:$A,'ODA per poor person'!$B302,pop_in_poverty!$B:$B,'ODA per poor person'!R$9)</f>
        <v>568.42453627096495</v>
      </c>
      <c r="S302" s="43">
        <f>('ODA total and ex non-transfer'!S302*1000000)/SUMIFS(pop_in_poverty!$D:$D,pop_in_poverty!$A:$A,'ODA per poor person'!$B302,pop_in_poverty!$B:$B,'ODA per poor person'!S$9)</f>
        <v>567.49499240288219</v>
      </c>
      <c r="T302" s="43">
        <f>('ODA total and ex non-transfer'!T302*1000000)/SUMIFS(pop_in_poverty!$D:$D,pop_in_poverty!$A:$A,'ODA per poor person'!$B302,pop_in_poverty!$B:$B,'ODA per poor person'!T$9)</f>
        <v>556.72112928308638</v>
      </c>
      <c r="U302" s="43">
        <f>('ODA total and ex non-transfer'!U302*1000000)/SUMIFS(pop_in_poverty!$D:$D,pop_in_poverty!$A:$A,'ODA per poor person'!$B302,pop_in_poverty!$B:$B,'ODA per poor person'!U$9)</f>
        <v>579.14608882093569</v>
      </c>
    </row>
    <row r="303" spans="1:21" hidden="1" x14ac:dyDescent="0.2">
      <c r="A303" s="22" t="s">
        <v>176</v>
      </c>
      <c r="B303" s="9" t="s">
        <v>898</v>
      </c>
      <c r="C303" s="10" t="s">
        <v>982</v>
      </c>
      <c r="D303" s="10"/>
      <c r="E303" s="3"/>
      <c r="F303" s="3"/>
      <c r="G303" s="43">
        <f>('ODA total and ex non-transfer'!G303*1000000)/SUMIFS(pop_in_poverty!$D:$D,pop_in_poverty!$A:$A,'ODA per poor person'!$B303,pop_in_poverty!$B:$B,'ODA per poor person'!G$9)</f>
        <v>690.49532016747173</v>
      </c>
      <c r="H303" s="43">
        <f>('ODA total and ex non-transfer'!H303*1000000)/SUMIFS(pop_in_poverty!$D:$D,pop_in_poverty!$A:$A,'ODA per poor person'!$B303,pop_in_poverty!$B:$B,'ODA per poor person'!H$9)</f>
        <v>457.60977509401209</v>
      </c>
      <c r="I303" s="43">
        <f>('ODA total and ex non-transfer'!I303*1000000)/SUMIFS(pop_in_poverty!$D:$D,pop_in_poverty!$A:$A,'ODA per poor person'!$B303,pop_in_poverty!$B:$B,'ODA per poor person'!I$9)</f>
        <v>371.03115464096163</v>
      </c>
      <c r="J303" s="43">
        <f>('ODA total and ex non-transfer'!J303*1000000)/SUMIFS(pop_in_poverty!$D:$D,pop_in_poverty!$A:$A,'ODA per poor person'!$B303,pop_in_poverty!$B:$B,'ODA per poor person'!J$9)</f>
        <v>446.56811806093538</v>
      </c>
      <c r="K303" s="43">
        <f>('ODA total and ex non-transfer'!K303*1000000)/SUMIFS(pop_in_poverty!$D:$D,pop_in_poverty!$A:$A,'ODA per poor person'!$B303,pop_in_poverty!$B:$B,'ODA per poor person'!K$9)</f>
        <v>457.18521570833133</v>
      </c>
      <c r="L303" s="43">
        <f>('ODA total and ex non-transfer'!L303*1000000)/SUMIFS(pop_in_poverty!$D:$D,pop_in_poverty!$A:$A,'ODA per poor person'!$B303,pop_in_poverty!$B:$B,'ODA per poor person'!L$9)</f>
        <v>535.89556319110875</v>
      </c>
      <c r="M303" s="43">
        <f>('ODA total and ex non-transfer'!M303*1000000)/SUMIFS(pop_in_poverty!$D:$D,pop_in_poverty!$A:$A,'ODA per poor person'!$B303,pop_in_poverty!$B:$B,'ODA per poor person'!M$9)</f>
        <v>482.91694051671925</v>
      </c>
      <c r="N303" s="43">
        <f>('ODA total and ex non-transfer'!N303*1000000)/SUMIFS(pop_in_poverty!$D:$D,pop_in_poverty!$A:$A,'ODA per poor person'!$B303,pop_in_poverty!$B:$B,'ODA per poor person'!N$9)</f>
        <v>448.33550074642358</v>
      </c>
      <c r="O303" s="43">
        <f>('ODA total and ex non-transfer'!O303*1000000)/SUMIFS(pop_in_poverty!$D:$D,pop_in_poverty!$A:$A,'ODA per poor person'!$B303,pop_in_poverty!$B:$B,'ODA per poor person'!O$9)</f>
        <v>655.38849192437794</v>
      </c>
      <c r="P303" s="43">
        <f>('ODA total and ex non-transfer'!P303*1000000)/SUMIFS(pop_in_poverty!$D:$D,pop_in_poverty!$A:$A,'ODA per poor person'!$B303,pop_in_poverty!$B:$B,'ODA per poor person'!P$9)</f>
        <v>552.40802323044625</v>
      </c>
      <c r="Q303" s="43">
        <f>('ODA total and ex non-transfer'!Q303*1000000)/SUMIFS(pop_in_poverty!$D:$D,pop_in_poverty!$A:$A,'ODA per poor person'!$B303,pop_in_poverty!$B:$B,'ODA per poor person'!Q$9)</f>
        <v>568.03358039720479</v>
      </c>
      <c r="R303" s="43">
        <f>('ODA total and ex non-transfer'!R303*1000000)/SUMIFS(pop_in_poverty!$D:$D,pop_in_poverty!$A:$A,'ODA per poor person'!$B303,pop_in_poverty!$B:$B,'ODA per poor person'!R$9)</f>
        <v>545.9521183606995</v>
      </c>
      <c r="S303" s="43">
        <f>('ODA total and ex non-transfer'!S303*1000000)/SUMIFS(pop_in_poverty!$D:$D,pop_in_poverty!$A:$A,'ODA per poor person'!$B303,pop_in_poverty!$B:$B,'ODA per poor person'!S$9)</f>
        <v>543.70293983125123</v>
      </c>
      <c r="T303" s="43">
        <f>('ODA total and ex non-transfer'!T303*1000000)/SUMIFS(pop_in_poverty!$D:$D,pop_in_poverty!$A:$A,'ODA per poor person'!$B303,pop_in_poverty!$B:$B,'ODA per poor person'!T$9)</f>
        <v>531.4153593294144</v>
      </c>
      <c r="U303" s="43">
        <f>('ODA total and ex non-transfer'!U303*1000000)/SUMIFS(pop_in_poverty!$D:$D,pop_in_poverty!$A:$A,'ODA per poor person'!$B303,pop_in_poverty!$B:$B,'ODA per poor person'!U$9)</f>
        <v>556.5143195720874</v>
      </c>
    </row>
    <row r="304" spans="1:21" hidden="1" x14ac:dyDescent="0.2">
      <c r="A304" s="21" t="s">
        <v>177</v>
      </c>
      <c r="B304" s="9" t="s">
        <v>952</v>
      </c>
      <c r="C304" s="9" t="s">
        <v>981</v>
      </c>
      <c r="D304" s="9"/>
      <c r="E304" s="2"/>
      <c r="F304" s="2"/>
      <c r="G304" s="43">
        <f>('ODA total and ex non-transfer'!G304*1000000)/SUMIFS(pop_in_poverty!$D:$D,pop_in_poverty!$A:$A,'ODA per poor person'!$B304,pop_in_poverty!$B:$B,'ODA per poor person'!G$9)</f>
        <v>41.145289566252508</v>
      </c>
      <c r="H304" s="43">
        <f>('ODA total and ex non-transfer'!H304*1000000)/SUMIFS(pop_in_poverty!$D:$D,pop_in_poverty!$A:$A,'ODA per poor person'!$B304,pop_in_poverty!$B:$B,'ODA per poor person'!H$9)</f>
        <v>65.63418502886492</v>
      </c>
      <c r="I304" s="43">
        <f>('ODA total and ex non-transfer'!I304*1000000)/SUMIFS(pop_in_poverty!$D:$D,pop_in_poverty!$A:$A,'ODA per poor person'!$B304,pop_in_poverty!$B:$B,'ODA per poor person'!I$9)</f>
        <v>75.541283104274214</v>
      </c>
      <c r="J304" s="43">
        <f>('ODA total and ex non-transfer'!J304*1000000)/SUMIFS(pop_in_poverty!$D:$D,pop_in_poverty!$A:$A,'ODA per poor person'!$B304,pop_in_poverty!$B:$B,'ODA per poor person'!J$9)</f>
        <v>92.666555903873714</v>
      </c>
      <c r="K304" s="43">
        <f>('ODA total and ex non-transfer'!K304*1000000)/SUMIFS(pop_in_poverty!$D:$D,pop_in_poverty!$A:$A,'ODA per poor person'!$B304,pop_in_poverty!$B:$B,'ODA per poor person'!K$9)</f>
        <v>112.83131305046395</v>
      </c>
      <c r="L304" s="43">
        <f>('ODA total and ex non-transfer'!L304*1000000)/SUMIFS(pop_in_poverty!$D:$D,pop_in_poverty!$A:$A,'ODA per poor person'!$B304,pop_in_poverty!$B:$B,'ODA per poor person'!L$9)</f>
        <v>165.2713591808762</v>
      </c>
      <c r="M304" s="43">
        <f>('ODA total and ex non-transfer'!M304*1000000)/SUMIFS(pop_in_poverty!$D:$D,pop_in_poverty!$A:$A,'ODA per poor person'!$B304,pop_in_poverty!$B:$B,'ODA per poor person'!M$9)</f>
        <v>187.62624584184189</v>
      </c>
      <c r="N304" s="43">
        <f>('ODA total and ex non-transfer'!N304*1000000)/SUMIFS(pop_in_poverty!$D:$D,pop_in_poverty!$A:$A,'ODA per poor person'!$B304,pop_in_poverty!$B:$B,'ODA per poor person'!N$9)</f>
        <v>412.75674704122872</v>
      </c>
      <c r="O304" s="43">
        <f>('ODA total and ex non-transfer'!O304*1000000)/SUMIFS(pop_in_poverty!$D:$D,pop_in_poverty!$A:$A,'ODA per poor person'!$B304,pop_in_poverty!$B:$B,'ODA per poor person'!O$9)</f>
        <v>855.62372383793138</v>
      </c>
      <c r="P304" s="43">
        <f>('ODA total and ex non-transfer'!P304*1000000)/SUMIFS(pop_in_poverty!$D:$D,pop_in_poverty!$A:$A,'ODA per poor person'!$B304,pop_in_poverty!$B:$B,'ODA per poor person'!P$9)</f>
        <v>1160.5951898402061</v>
      </c>
      <c r="Q304" s="43">
        <f>('ODA total and ex non-transfer'!Q304*1000000)/SUMIFS(pop_in_poverty!$D:$D,pop_in_poverty!$A:$A,'ODA per poor person'!$B304,pop_in_poverty!$B:$B,'ODA per poor person'!Q$9)</f>
        <v>1615.0052703879178</v>
      </c>
      <c r="R304" s="43">
        <f>('ODA total and ex non-transfer'!R304*1000000)/SUMIFS(pop_in_poverty!$D:$D,pop_in_poverty!$A:$A,'ODA per poor person'!$B304,pop_in_poverty!$B:$B,'ODA per poor person'!R$9)</f>
        <v>1728.4870230611541</v>
      </c>
      <c r="S304" s="43">
        <f>('ODA total and ex non-transfer'!S304*1000000)/SUMIFS(pop_in_poverty!$D:$D,pop_in_poverty!$A:$A,'ODA per poor person'!$B304,pop_in_poverty!$B:$B,'ODA per poor person'!S$9)</f>
        <v>1839.8130127699419</v>
      </c>
      <c r="T304" s="43">
        <f>('ODA total and ex non-transfer'!T304*1000000)/SUMIFS(pop_in_poverty!$D:$D,pop_in_poverty!$A:$A,'ODA per poor person'!$B304,pop_in_poverty!$B:$B,'ODA per poor person'!T$9)</f>
        <v>1625.2386189466345</v>
      </c>
      <c r="U304" s="43">
        <f>('ODA total and ex non-transfer'!U304*1000000)/SUMIFS(pop_in_poverty!$D:$D,pop_in_poverty!$A:$A,'ODA per poor person'!$B304,pop_in_poverty!$B:$B,'ODA per poor person'!U$9)</f>
        <v>1512.6544983198594</v>
      </c>
    </row>
    <row r="305" spans="1:21" hidden="1" x14ac:dyDescent="0.2">
      <c r="A305" s="22" t="s">
        <v>177</v>
      </c>
      <c r="B305" s="9" t="s">
        <v>952</v>
      </c>
      <c r="C305" s="10" t="s">
        <v>982</v>
      </c>
      <c r="D305" s="10"/>
      <c r="E305" s="3"/>
      <c r="F305" s="3"/>
      <c r="G305" s="43">
        <f>('ODA total and ex non-transfer'!G305*1000000)/SUMIFS(pop_in_poverty!$D:$D,pop_in_poverty!$A:$A,'ODA per poor person'!$B305,pop_in_poverty!$B:$B,'ODA per poor person'!G$9)</f>
        <v>41.145289566252508</v>
      </c>
      <c r="H305" s="43">
        <f>('ODA total and ex non-transfer'!H305*1000000)/SUMIFS(pop_in_poverty!$D:$D,pop_in_poverty!$A:$A,'ODA per poor person'!$B305,pop_in_poverty!$B:$B,'ODA per poor person'!H$9)</f>
        <v>65.63418502886492</v>
      </c>
      <c r="I305" s="43">
        <f>('ODA total and ex non-transfer'!I305*1000000)/SUMIFS(pop_in_poverty!$D:$D,pop_in_poverty!$A:$A,'ODA per poor person'!$B305,pop_in_poverty!$B:$B,'ODA per poor person'!I$9)</f>
        <v>75.541283104274214</v>
      </c>
      <c r="J305" s="43">
        <f>('ODA total and ex non-transfer'!J305*1000000)/SUMIFS(pop_in_poverty!$D:$D,pop_in_poverty!$A:$A,'ODA per poor person'!$B305,pop_in_poverty!$B:$B,'ODA per poor person'!J$9)</f>
        <v>92.666555903873714</v>
      </c>
      <c r="K305" s="43">
        <f>('ODA total and ex non-transfer'!K305*1000000)/SUMIFS(pop_in_poverty!$D:$D,pop_in_poverty!$A:$A,'ODA per poor person'!$B305,pop_in_poverty!$B:$B,'ODA per poor person'!K$9)</f>
        <v>103.71941988195687</v>
      </c>
      <c r="L305" s="43">
        <f>('ODA total and ex non-transfer'!L305*1000000)/SUMIFS(pop_in_poverty!$D:$D,pop_in_poverty!$A:$A,'ODA per poor person'!$B305,pop_in_poverty!$B:$B,'ODA per poor person'!L$9)</f>
        <v>159.33648029751106</v>
      </c>
      <c r="M305" s="43">
        <f>('ODA total and ex non-transfer'!M305*1000000)/SUMIFS(pop_in_poverty!$D:$D,pop_in_poverty!$A:$A,'ODA per poor person'!$B305,pop_in_poverty!$B:$B,'ODA per poor person'!M$9)</f>
        <v>181.78524825063383</v>
      </c>
      <c r="N305" s="43">
        <f>('ODA total and ex non-transfer'!N305*1000000)/SUMIFS(pop_in_poverty!$D:$D,pop_in_poverty!$A:$A,'ODA per poor person'!$B305,pop_in_poverty!$B:$B,'ODA per poor person'!N$9)</f>
        <v>400.71898819378396</v>
      </c>
      <c r="O305" s="43">
        <f>('ODA total and ex non-transfer'!O305*1000000)/SUMIFS(pop_in_poverty!$D:$D,pop_in_poverty!$A:$A,'ODA per poor person'!$B305,pop_in_poverty!$B:$B,'ODA per poor person'!O$9)</f>
        <v>824.94433911396015</v>
      </c>
      <c r="P305" s="43">
        <f>('ODA total and ex non-transfer'!P305*1000000)/SUMIFS(pop_in_poverty!$D:$D,pop_in_poverty!$A:$A,'ODA per poor person'!$B305,pop_in_poverty!$B:$B,'ODA per poor person'!P$9)</f>
        <v>1125.0763733062809</v>
      </c>
      <c r="Q305" s="43">
        <f>('ODA total and ex non-transfer'!Q305*1000000)/SUMIFS(pop_in_poverty!$D:$D,pop_in_poverty!$A:$A,'ODA per poor person'!$B305,pop_in_poverty!$B:$B,'ODA per poor person'!Q$9)</f>
        <v>1564.1492863647748</v>
      </c>
      <c r="R305" s="43">
        <f>('ODA total and ex non-transfer'!R305*1000000)/SUMIFS(pop_in_poverty!$D:$D,pop_in_poverty!$A:$A,'ODA per poor person'!$B305,pop_in_poverty!$B:$B,'ODA per poor person'!R$9)</f>
        <v>1681.3539783771957</v>
      </c>
      <c r="S305" s="43">
        <f>('ODA total and ex non-transfer'!S305*1000000)/SUMIFS(pop_in_poverty!$D:$D,pop_in_poverty!$A:$A,'ODA per poor person'!$B305,pop_in_poverty!$B:$B,'ODA per poor person'!S$9)</f>
        <v>1793.2535209157681</v>
      </c>
      <c r="T305" s="43">
        <f>('ODA total and ex non-transfer'!T305*1000000)/SUMIFS(pop_in_poverty!$D:$D,pop_in_poverty!$A:$A,'ODA per poor person'!$B305,pop_in_poverty!$B:$B,'ODA per poor person'!T$9)</f>
        <v>1586.8476086436369</v>
      </c>
      <c r="U305" s="43">
        <f>('ODA total and ex non-transfer'!U305*1000000)/SUMIFS(pop_in_poverty!$D:$D,pop_in_poverty!$A:$A,'ODA per poor person'!$B305,pop_in_poverty!$B:$B,'ODA per poor person'!U$9)</f>
        <v>1477.9321384154146</v>
      </c>
    </row>
    <row r="306" spans="1:21" hidden="1" x14ac:dyDescent="0.2">
      <c r="A306" s="21" t="s">
        <v>178</v>
      </c>
      <c r="B306" s="9" t="e">
        <v>#N/A</v>
      </c>
      <c r="C306" s="9" t="s">
        <v>981</v>
      </c>
      <c r="D306" s="9"/>
      <c r="E306" s="2"/>
      <c r="F306" s="2"/>
      <c r="G306" s="43" t="e">
        <f>('ODA total and ex non-transfer'!G306*1000000)/SUMIFS(pop_in_poverty!$D:$D,pop_in_poverty!$A:$A,'ODA per poor person'!$B306,pop_in_poverty!$B:$B,'ODA per poor person'!G$9)</f>
        <v>#DIV/0!</v>
      </c>
      <c r="H306" s="43" t="e">
        <f>('ODA total and ex non-transfer'!H306*1000000)/SUMIFS(pop_in_poverty!$D:$D,pop_in_poverty!$A:$A,'ODA per poor person'!$B306,pop_in_poverty!$B:$B,'ODA per poor person'!H$9)</f>
        <v>#DIV/0!</v>
      </c>
      <c r="I306" s="43" t="e">
        <f>('ODA total and ex non-transfer'!I306*1000000)/SUMIFS(pop_in_poverty!$D:$D,pop_in_poverty!$A:$A,'ODA per poor person'!$B306,pop_in_poverty!$B:$B,'ODA per poor person'!I$9)</f>
        <v>#DIV/0!</v>
      </c>
      <c r="J306" s="43" t="e">
        <f>('ODA total and ex non-transfer'!J306*1000000)/SUMIFS(pop_in_poverty!$D:$D,pop_in_poverty!$A:$A,'ODA per poor person'!$B306,pop_in_poverty!$B:$B,'ODA per poor person'!J$9)</f>
        <v>#DIV/0!</v>
      </c>
      <c r="K306" s="43" t="e">
        <f>('ODA total and ex non-transfer'!K306*1000000)/SUMIFS(pop_in_poverty!$D:$D,pop_in_poverty!$A:$A,'ODA per poor person'!$B306,pop_in_poverty!$B:$B,'ODA per poor person'!K$9)</f>
        <v>#DIV/0!</v>
      </c>
      <c r="L306" s="43" t="e">
        <f>('ODA total and ex non-transfer'!L306*1000000)/SUMIFS(pop_in_poverty!$D:$D,pop_in_poverty!$A:$A,'ODA per poor person'!$B306,pop_in_poverty!$B:$B,'ODA per poor person'!L$9)</f>
        <v>#DIV/0!</v>
      </c>
      <c r="M306" s="43" t="e">
        <f>('ODA total and ex non-transfer'!M306*1000000)/SUMIFS(pop_in_poverty!$D:$D,pop_in_poverty!$A:$A,'ODA per poor person'!$B306,pop_in_poverty!$B:$B,'ODA per poor person'!M$9)</f>
        <v>#DIV/0!</v>
      </c>
      <c r="N306" s="43" t="e">
        <f>('ODA total and ex non-transfer'!N306*1000000)/SUMIFS(pop_in_poverty!$D:$D,pop_in_poverty!$A:$A,'ODA per poor person'!$B306,pop_in_poverty!$B:$B,'ODA per poor person'!N$9)</f>
        <v>#DIV/0!</v>
      </c>
      <c r="O306" s="43" t="e">
        <f>('ODA total and ex non-transfer'!O306*1000000)/SUMIFS(pop_in_poverty!$D:$D,pop_in_poverty!$A:$A,'ODA per poor person'!$B306,pop_in_poverty!$B:$B,'ODA per poor person'!O$9)</f>
        <v>#DIV/0!</v>
      </c>
      <c r="P306" s="43" t="e">
        <f>('ODA total and ex non-transfer'!P306*1000000)/SUMIFS(pop_in_poverty!$D:$D,pop_in_poverty!$A:$A,'ODA per poor person'!$B306,pop_in_poverty!$B:$B,'ODA per poor person'!P$9)</f>
        <v>#DIV/0!</v>
      </c>
      <c r="Q306" s="43" t="e">
        <f>('ODA total and ex non-transfer'!Q306*1000000)/SUMIFS(pop_in_poverty!$D:$D,pop_in_poverty!$A:$A,'ODA per poor person'!$B306,pop_in_poverty!$B:$B,'ODA per poor person'!Q$9)</f>
        <v>#DIV/0!</v>
      </c>
      <c r="R306" s="43" t="e">
        <f>('ODA total and ex non-transfer'!R306*1000000)/SUMIFS(pop_in_poverty!$D:$D,pop_in_poverty!$A:$A,'ODA per poor person'!$B306,pop_in_poverty!$B:$B,'ODA per poor person'!R$9)</f>
        <v>#DIV/0!</v>
      </c>
      <c r="S306" s="43" t="e">
        <f>('ODA total and ex non-transfer'!S306*1000000)/SUMIFS(pop_in_poverty!$D:$D,pop_in_poverty!$A:$A,'ODA per poor person'!$B306,pop_in_poverty!$B:$B,'ODA per poor person'!S$9)</f>
        <v>#DIV/0!</v>
      </c>
      <c r="T306" s="43" t="e">
        <f>('ODA total and ex non-transfer'!T306*1000000)/SUMIFS(pop_in_poverty!$D:$D,pop_in_poverty!$A:$A,'ODA per poor person'!$B306,pop_in_poverty!$B:$B,'ODA per poor person'!T$9)</f>
        <v>#DIV/0!</v>
      </c>
      <c r="U306" s="43" t="e">
        <f>('ODA total and ex non-transfer'!U306*1000000)/SUMIFS(pop_in_poverty!$D:$D,pop_in_poverty!$A:$A,'ODA per poor person'!$B306,pop_in_poverty!$B:$B,'ODA per poor person'!U$9)</f>
        <v>#DIV/0!</v>
      </c>
    </row>
    <row r="307" spans="1:21" hidden="1" x14ac:dyDescent="0.2">
      <c r="A307" s="22" t="s">
        <v>178</v>
      </c>
      <c r="B307" s="9" t="e">
        <v>#N/A</v>
      </c>
      <c r="C307" s="10" t="s">
        <v>982</v>
      </c>
      <c r="D307" s="10"/>
      <c r="E307" s="3"/>
      <c r="F307" s="3"/>
      <c r="G307" s="43" t="e">
        <f>('ODA total and ex non-transfer'!G307*1000000)/SUMIFS(pop_in_poverty!$D:$D,pop_in_poverty!$A:$A,'ODA per poor person'!$B307,pop_in_poverty!$B:$B,'ODA per poor person'!G$9)</f>
        <v>#DIV/0!</v>
      </c>
      <c r="H307" s="43" t="e">
        <f>('ODA total and ex non-transfer'!H307*1000000)/SUMIFS(pop_in_poverty!$D:$D,pop_in_poverty!$A:$A,'ODA per poor person'!$B307,pop_in_poverty!$B:$B,'ODA per poor person'!H$9)</f>
        <v>#DIV/0!</v>
      </c>
      <c r="I307" s="43" t="e">
        <f>('ODA total and ex non-transfer'!I307*1000000)/SUMIFS(pop_in_poverty!$D:$D,pop_in_poverty!$A:$A,'ODA per poor person'!$B307,pop_in_poverty!$B:$B,'ODA per poor person'!I$9)</f>
        <v>#DIV/0!</v>
      </c>
      <c r="J307" s="43" t="e">
        <f>('ODA total and ex non-transfer'!J307*1000000)/SUMIFS(pop_in_poverty!$D:$D,pop_in_poverty!$A:$A,'ODA per poor person'!$B307,pop_in_poverty!$B:$B,'ODA per poor person'!J$9)</f>
        <v>#DIV/0!</v>
      </c>
      <c r="K307" s="43" t="e">
        <f>('ODA total and ex non-transfer'!K307*1000000)/SUMIFS(pop_in_poverty!$D:$D,pop_in_poverty!$A:$A,'ODA per poor person'!$B307,pop_in_poverty!$B:$B,'ODA per poor person'!K$9)</f>
        <v>#DIV/0!</v>
      </c>
      <c r="L307" s="43" t="e">
        <f>('ODA total and ex non-transfer'!L307*1000000)/SUMIFS(pop_in_poverty!$D:$D,pop_in_poverty!$A:$A,'ODA per poor person'!$B307,pop_in_poverty!$B:$B,'ODA per poor person'!L$9)</f>
        <v>#DIV/0!</v>
      </c>
      <c r="M307" s="43" t="e">
        <f>('ODA total and ex non-transfer'!M307*1000000)/SUMIFS(pop_in_poverty!$D:$D,pop_in_poverty!$A:$A,'ODA per poor person'!$B307,pop_in_poverty!$B:$B,'ODA per poor person'!M$9)</f>
        <v>#DIV/0!</v>
      </c>
      <c r="N307" s="43" t="e">
        <f>('ODA total and ex non-transfer'!N307*1000000)/SUMIFS(pop_in_poverty!$D:$D,pop_in_poverty!$A:$A,'ODA per poor person'!$B307,pop_in_poverty!$B:$B,'ODA per poor person'!N$9)</f>
        <v>#DIV/0!</v>
      </c>
      <c r="O307" s="43" t="e">
        <f>('ODA total and ex non-transfer'!O307*1000000)/SUMIFS(pop_in_poverty!$D:$D,pop_in_poverty!$A:$A,'ODA per poor person'!$B307,pop_in_poverty!$B:$B,'ODA per poor person'!O$9)</f>
        <v>#DIV/0!</v>
      </c>
      <c r="P307" s="43" t="e">
        <f>('ODA total and ex non-transfer'!P307*1000000)/SUMIFS(pop_in_poverty!$D:$D,pop_in_poverty!$A:$A,'ODA per poor person'!$B307,pop_in_poverty!$B:$B,'ODA per poor person'!P$9)</f>
        <v>#DIV/0!</v>
      </c>
      <c r="Q307" s="43" t="e">
        <f>('ODA total and ex non-transfer'!Q307*1000000)/SUMIFS(pop_in_poverty!$D:$D,pop_in_poverty!$A:$A,'ODA per poor person'!$B307,pop_in_poverty!$B:$B,'ODA per poor person'!Q$9)</f>
        <v>#DIV/0!</v>
      </c>
      <c r="R307" s="43" t="e">
        <f>('ODA total and ex non-transfer'!R307*1000000)/SUMIFS(pop_in_poverty!$D:$D,pop_in_poverty!$A:$A,'ODA per poor person'!$B307,pop_in_poverty!$B:$B,'ODA per poor person'!R$9)</f>
        <v>#DIV/0!</v>
      </c>
      <c r="S307" s="43" t="e">
        <f>('ODA total and ex non-transfer'!S307*1000000)/SUMIFS(pop_in_poverty!$D:$D,pop_in_poverty!$A:$A,'ODA per poor person'!$B307,pop_in_poverty!$B:$B,'ODA per poor person'!S$9)</f>
        <v>#DIV/0!</v>
      </c>
      <c r="T307" s="43" t="e">
        <f>('ODA total and ex non-transfer'!T307*1000000)/SUMIFS(pop_in_poverty!$D:$D,pop_in_poverty!$A:$A,'ODA per poor person'!$B307,pop_in_poverty!$B:$B,'ODA per poor person'!T$9)</f>
        <v>#DIV/0!</v>
      </c>
      <c r="U307" s="43" t="e">
        <f>('ODA total and ex non-transfer'!U307*1000000)/SUMIFS(pop_in_poverty!$D:$D,pop_in_poverty!$A:$A,'ODA per poor person'!$B307,pop_in_poverty!$B:$B,'ODA per poor person'!U$9)</f>
        <v>#DIV/0!</v>
      </c>
    </row>
    <row r="308" spans="1:21" hidden="1" x14ac:dyDescent="0.2">
      <c r="A308" s="21" t="s">
        <v>179</v>
      </c>
      <c r="B308" s="9" t="e">
        <v>#N/A</v>
      </c>
      <c r="C308" s="9" t="s">
        <v>981</v>
      </c>
      <c r="D308" s="9"/>
      <c r="E308" s="2"/>
      <c r="F308" s="2"/>
      <c r="G308" s="43" t="e">
        <f>('ODA total and ex non-transfer'!G308*1000000)/SUMIFS(pop_in_poverty!$D:$D,pop_in_poverty!$A:$A,'ODA per poor person'!$B308,pop_in_poverty!$B:$B,'ODA per poor person'!G$9)</f>
        <v>#DIV/0!</v>
      </c>
      <c r="H308" s="43" t="e">
        <f>('ODA total and ex non-transfer'!H308*1000000)/SUMIFS(pop_in_poverty!$D:$D,pop_in_poverty!$A:$A,'ODA per poor person'!$B308,pop_in_poverty!$B:$B,'ODA per poor person'!H$9)</f>
        <v>#DIV/0!</v>
      </c>
      <c r="I308" s="43" t="e">
        <f>('ODA total and ex non-transfer'!I308*1000000)/SUMIFS(pop_in_poverty!$D:$D,pop_in_poverty!$A:$A,'ODA per poor person'!$B308,pop_in_poverty!$B:$B,'ODA per poor person'!I$9)</f>
        <v>#DIV/0!</v>
      </c>
      <c r="J308" s="43" t="e">
        <f>('ODA total and ex non-transfer'!J308*1000000)/SUMIFS(pop_in_poverty!$D:$D,pop_in_poverty!$A:$A,'ODA per poor person'!$B308,pop_in_poverty!$B:$B,'ODA per poor person'!J$9)</f>
        <v>#DIV/0!</v>
      </c>
      <c r="K308" s="43" t="e">
        <f>('ODA total and ex non-transfer'!K308*1000000)/SUMIFS(pop_in_poverty!$D:$D,pop_in_poverty!$A:$A,'ODA per poor person'!$B308,pop_in_poverty!$B:$B,'ODA per poor person'!K$9)</f>
        <v>#DIV/0!</v>
      </c>
      <c r="L308" s="43" t="e">
        <f>('ODA total and ex non-transfer'!L308*1000000)/SUMIFS(pop_in_poverty!$D:$D,pop_in_poverty!$A:$A,'ODA per poor person'!$B308,pop_in_poverty!$B:$B,'ODA per poor person'!L$9)</f>
        <v>#DIV/0!</v>
      </c>
      <c r="M308" s="43" t="e">
        <f>('ODA total and ex non-transfer'!M308*1000000)/SUMIFS(pop_in_poverty!$D:$D,pop_in_poverty!$A:$A,'ODA per poor person'!$B308,pop_in_poverty!$B:$B,'ODA per poor person'!M$9)</f>
        <v>#DIV/0!</v>
      </c>
      <c r="N308" s="43" t="e">
        <f>('ODA total and ex non-transfer'!N308*1000000)/SUMIFS(pop_in_poverty!$D:$D,pop_in_poverty!$A:$A,'ODA per poor person'!$B308,pop_in_poverty!$B:$B,'ODA per poor person'!N$9)</f>
        <v>#DIV/0!</v>
      </c>
      <c r="O308" s="43" t="e">
        <f>('ODA total and ex non-transfer'!O308*1000000)/SUMIFS(pop_in_poverty!$D:$D,pop_in_poverty!$A:$A,'ODA per poor person'!$B308,pop_in_poverty!$B:$B,'ODA per poor person'!O$9)</f>
        <v>#DIV/0!</v>
      </c>
      <c r="P308" s="43" t="e">
        <f>('ODA total and ex non-transfer'!P308*1000000)/SUMIFS(pop_in_poverty!$D:$D,pop_in_poverty!$A:$A,'ODA per poor person'!$B308,pop_in_poverty!$B:$B,'ODA per poor person'!P$9)</f>
        <v>#DIV/0!</v>
      </c>
      <c r="Q308" s="43" t="e">
        <f>('ODA total and ex non-transfer'!Q308*1000000)/SUMIFS(pop_in_poverty!$D:$D,pop_in_poverty!$A:$A,'ODA per poor person'!$B308,pop_in_poverty!$B:$B,'ODA per poor person'!Q$9)</f>
        <v>#DIV/0!</v>
      </c>
      <c r="R308" s="43" t="e">
        <f>('ODA total and ex non-transfer'!R308*1000000)/SUMIFS(pop_in_poverty!$D:$D,pop_in_poverty!$A:$A,'ODA per poor person'!$B308,pop_in_poverty!$B:$B,'ODA per poor person'!R$9)</f>
        <v>#DIV/0!</v>
      </c>
      <c r="S308" s="43" t="e">
        <f>('ODA total and ex non-transfer'!S308*1000000)/SUMIFS(pop_in_poverty!$D:$D,pop_in_poverty!$A:$A,'ODA per poor person'!$B308,pop_in_poverty!$B:$B,'ODA per poor person'!S$9)</f>
        <v>#DIV/0!</v>
      </c>
      <c r="T308" s="43" t="e">
        <f>('ODA total and ex non-transfer'!T308*1000000)/SUMIFS(pop_in_poverty!$D:$D,pop_in_poverty!$A:$A,'ODA per poor person'!$B308,pop_in_poverty!$B:$B,'ODA per poor person'!T$9)</f>
        <v>#DIV/0!</v>
      </c>
      <c r="U308" s="43" t="e">
        <f>('ODA total and ex non-transfer'!U308*1000000)/SUMIFS(pop_in_poverty!$D:$D,pop_in_poverty!$A:$A,'ODA per poor person'!$B308,pop_in_poverty!$B:$B,'ODA per poor person'!U$9)</f>
        <v>#DIV/0!</v>
      </c>
    </row>
    <row r="309" spans="1:21" hidden="1" x14ac:dyDescent="0.2">
      <c r="A309" s="22" t="s">
        <v>179</v>
      </c>
      <c r="B309" s="9" t="e">
        <v>#N/A</v>
      </c>
      <c r="C309" s="10" t="s">
        <v>982</v>
      </c>
      <c r="D309" s="10"/>
      <c r="E309" s="3"/>
      <c r="F309" s="3"/>
      <c r="G309" s="43" t="e">
        <f>('ODA total and ex non-transfer'!G309*1000000)/SUMIFS(pop_in_poverty!$D:$D,pop_in_poverty!$A:$A,'ODA per poor person'!$B309,pop_in_poverty!$B:$B,'ODA per poor person'!G$9)</f>
        <v>#DIV/0!</v>
      </c>
      <c r="H309" s="43" t="e">
        <f>('ODA total and ex non-transfer'!H309*1000000)/SUMIFS(pop_in_poverty!$D:$D,pop_in_poverty!$A:$A,'ODA per poor person'!$B309,pop_in_poverty!$B:$B,'ODA per poor person'!H$9)</f>
        <v>#DIV/0!</v>
      </c>
      <c r="I309" s="43" t="e">
        <f>('ODA total and ex non-transfer'!I309*1000000)/SUMIFS(pop_in_poverty!$D:$D,pop_in_poverty!$A:$A,'ODA per poor person'!$B309,pop_in_poverty!$B:$B,'ODA per poor person'!I$9)</f>
        <v>#DIV/0!</v>
      </c>
      <c r="J309" s="43" t="e">
        <f>('ODA total and ex non-transfer'!J309*1000000)/SUMIFS(pop_in_poverty!$D:$D,pop_in_poverty!$A:$A,'ODA per poor person'!$B309,pop_in_poverty!$B:$B,'ODA per poor person'!J$9)</f>
        <v>#DIV/0!</v>
      </c>
      <c r="K309" s="43" t="e">
        <f>('ODA total and ex non-transfer'!K309*1000000)/SUMIFS(pop_in_poverty!$D:$D,pop_in_poverty!$A:$A,'ODA per poor person'!$B309,pop_in_poverty!$B:$B,'ODA per poor person'!K$9)</f>
        <v>#DIV/0!</v>
      </c>
      <c r="L309" s="43" t="e">
        <f>('ODA total and ex non-transfer'!L309*1000000)/SUMIFS(pop_in_poverty!$D:$D,pop_in_poverty!$A:$A,'ODA per poor person'!$B309,pop_in_poverty!$B:$B,'ODA per poor person'!L$9)</f>
        <v>#DIV/0!</v>
      </c>
      <c r="M309" s="43" t="e">
        <f>('ODA total and ex non-transfer'!M309*1000000)/SUMIFS(pop_in_poverty!$D:$D,pop_in_poverty!$A:$A,'ODA per poor person'!$B309,pop_in_poverty!$B:$B,'ODA per poor person'!M$9)</f>
        <v>#DIV/0!</v>
      </c>
      <c r="N309" s="43" t="e">
        <f>('ODA total and ex non-transfer'!N309*1000000)/SUMIFS(pop_in_poverty!$D:$D,pop_in_poverty!$A:$A,'ODA per poor person'!$B309,pop_in_poverty!$B:$B,'ODA per poor person'!N$9)</f>
        <v>#DIV/0!</v>
      </c>
      <c r="O309" s="43" t="e">
        <f>('ODA total and ex non-transfer'!O309*1000000)/SUMIFS(pop_in_poverty!$D:$D,pop_in_poverty!$A:$A,'ODA per poor person'!$B309,pop_in_poverty!$B:$B,'ODA per poor person'!O$9)</f>
        <v>#DIV/0!</v>
      </c>
      <c r="P309" s="43" t="e">
        <f>('ODA total and ex non-transfer'!P309*1000000)/SUMIFS(pop_in_poverty!$D:$D,pop_in_poverty!$A:$A,'ODA per poor person'!$B309,pop_in_poverty!$B:$B,'ODA per poor person'!P$9)</f>
        <v>#DIV/0!</v>
      </c>
      <c r="Q309" s="43" t="e">
        <f>('ODA total and ex non-transfer'!Q309*1000000)/SUMIFS(pop_in_poverty!$D:$D,pop_in_poverty!$A:$A,'ODA per poor person'!$B309,pop_in_poverty!$B:$B,'ODA per poor person'!Q$9)</f>
        <v>#DIV/0!</v>
      </c>
      <c r="R309" s="43" t="e">
        <f>('ODA total and ex non-transfer'!R309*1000000)/SUMIFS(pop_in_poverty!$D:$D,pop_in_poverty!$A:$A,'ODA per poor person'!$B309,pop_in_poverty!$B:$B,'ODA per poor person'!R$9)</f>
        <v>#DIV/0!</v>
      </c>
      <c r="S309" s="43" t="e">
        <f>('ODA total and ex non-transfer'!S309*1000000)/SUMIFS(pop_in_poverty!$D:$D,pop_in_poverty!$A:$A,'ODA per poor person'!$B309,pop_in_poverty!$B:$B,'ODA per poor person'!S$9)</f>
        <v>#DIV/0!</v>
      </c>
      <c r="T309" s="43" t="e">
        <f>('ODA total and ex non-transfer'!T309*1000000)/SUMIFS(pop_in_poverty!$D:$D,pop_in_poverty!$A:$A,'ODA per poor person'!$B309,pop_in_poverty!$B:$B,'ODA per poor person'!T$9)</f>
        <v>#DIV/0!</v>
      </c>
      <c r="U309" s="43" t="e">
        <f>('ODA total and ex non-transfer'!U309*1000000)/SUMIFS(pop_in_poverty!$D:$D,pop_in_poverty!$A:$A,'ODA per poor person'!$B309,pop_in_poverty!$B:$B,'ODA per poor person'!U$9)</f>
        <v>#DIV/0!</v>
      </c>
    </row>
    <row r="310" spans="1:21" hidden="1" x14ac:dyDescent="0.2">
      <c r="A310" s="21" t="s">
        <v>180</v>
      </c>
      <c r="B310" s="9" t="s">
        <v>251</v>
      </c>
      <c r="C310" s="9" t="s">
        <v>981</v>
      </c>
      <c r="D310" s="9"/>
      <c r="E310" s="2"/>
      <c r="F310" s="2"/>
      <c r="G310" s="43" t="e">
        <f>('ODA total and ex non-transfer'!G310*1000000)/SUMIFS(pop_in_poverty!$D:$D,pop_in_poverty!$A:$A,'ODA per poor person'!$B310,pop_in_poverty!$B:$B,'ODA per poor person'!G$9)</f>
        <v>#DIV/0!</v>
      </c>
      <c r="H310" s="43" t="e">
        <f>('ODA total and ex non-transfer'!H310*1000000)/SUMIFS(pop_in_poverty!$D:$D,pop_in_poverty!$A:$A,'ODA per poor person'!$B310,pop_in_poverty!$B:$B,'ODA per poor person'!H$9)</f>
        <v>#DIV/0!</v>
      </c>
      <c r="I310" s="43" t="e">
        <f>('ODA total and ex non-transfer'!I310*1000000)/SUMIFS(pop_in_poverty!$D:$D,pop_in_poverty!$A:$A,'ODA per poor person'!$B310,pop_in_poverty!$B:$B,'ODA per poor person'!I$9)</f>
        <v>#DIV/0!</v>
      </c>
      <c r="J310" s="43" t="e">
        <f>('ODA total and ex non-transfer'!J310*1000000)/SUMIFS(pop_in_poverty!$D:$D,pop_in_poverty!$A:$A,'ODA per poor person'!$B310,pop_in_poverty!$B:$B,'ODA per poor person'!J$9)</f>
        <v>#DIV/0!</v>
      </c>
      <c r="K310" s="43" t="e">
        <f>('ODA total and ex non-transfer'!K310*1000000)/SUMIFS(pop_in_poverty!$D:$D,pop_in_poverty!$A:$A,'ODA per poor person'!$B310,pop_in_poverty!$B:$B,'ODA per poor person'!K$9)</f>
        <v>#DIV/0!</v>
      </c>
      <c r="L310" s="43" t="e">
        <f>('ODA total and ex non-transfer'!L310*1000000)/SUMIFS(pop_in_poverty!$D:$D,pop_in_poverty!$A:$A,'ODA per poor person'!$B310,pop_in_poverty!$B:$B,'ODA per poor person'!L$9)</f>
        <v>#DIV/0!</v>
      </c>
      <c r="M310" s="43" t="e">
        <f>('ODA total and ex non-transfer'!M310*1000000)/SUMIFS(pop_in_poverty!$D:$D,pop_in_poverty!$A:$A,'ODA per poor person'!$B310,pop_in_poverty!$B:$B,'ODA per poor person'!M$9)</f>
        <v>#DIV/0!</v>
      </c>
      <c r="N310" s="43" t="e">
        <f>('ODA total and ex non-transfer'!N310*1000000)/SUMIFS(pop_in_poverty!$D:$D,pop_in_poverty!$A:$A,'ODA per poor person'!$B310,pop_in_poverty!$B:$B,'ODA per poor person'!N$9)</f>
        <v>#DIV/0!</v>
      </c>
      <c r="O310" s="43" t="e">
        <f>('ODA total and ex non-transfer'!O310*1000000)/SUMIFS(pop_in_poverty!$D:$D,pop_in_poverty!$A:$A,'ODA per poor person'!$B310,pop_in_poverty!$B:$B,'ODA per poor person'!O$9)</f>
        <v>#DIV/0!</v>
      </c>
      <c r="P310" s="43" t="e">
        <f>('ODA total and ex non-transfer'!P310*1000000)/SUMIFS(pop_in_poverty!$D:$D,pop_in_poverty!$A:$A,'ODA per poor person'!$B310,pop_in_poverty!$B:$B,'ODA per poor person'!P$9)</f>
        <v>#DIV/0!</v>
      </c>
      <c r="Q310" s="43" t="e">
        <f>('ODA total and ex non-transfer'!Q310*1000000)/SUMIFS(pop_in_poverty!$D:$D,pop_in_poverty!$A:$A,'ODA per poor person'!$B310,pop_in_poverty!$B:$B,'ODA per poor person'!Q$9)</f>
        <v>#DIV/0!</v>
      </c>
      <c r="R310" s="43" t="e">
        <f>('ODA total and ex non-transfer'!R310*1000000)/SUMIFS(pop_in_poverty!$D:$D,pop_in_poverty!$A:$A,'ODA per poor person'!$B310,pop_in_poverty!$B:$B,'ODA per poor person'!R$9)</f>
        <v>#DIV/0!</v>
      </c>
      <c r="S310" s="43" t="e">
        <f>('ODA total and ex non-transfer'!S310*1000000)/SUMIFS(pop_in_poverty!$D:$D,pop_in_poverty!$A:$A,'ODA per poor person'!$B310,pop_in_poverty!$B:$B,'ODA per poor person'!S$9)</f>
        <v>#DIV/0!</v>
      </c>
      <c r="T310" s="43" t="e">
        <f>('ODA total and ex non-transfer'!T310*1000000)/SUMIFS(pop_in_poverty!$D:$D,pop_in_poverty!$A:$A,'ODA per poor person'!$B310,pop_in_poverty!$B:$B,'ODA per poor person'!T$9)</f>
        <v>#DIV/0!</v>
      </c>
      <c r="U310" s="43" t="e">
        <f>('ODA total and ex non-transfer'!U310*1000000)/SUMIFS(pop_in_poverty!$D:$D,pop_in_poverty!$A:$A,'ODA per poor person'!$B310,pop_in_poverty!$B:$B,'ODA per poor person'!U$9)</f>
        <v>#DIV/0!</v>
      </c>
    </row>
    <row r="311" spans="1:21" hidden="1" x14ac:dyDescent="0.2">
      <c r="A311" s="22" t="s">
        <v>180</v>
      </c>
      <c r="B311" s="9" t="s">
        <v>251</v>
      </c>
      <c r="C311" s="10" t="s">
        <v>982</v>
      </c>
      <c r="D311" s="10"/>
      <c r="E311" s="3"/>
      <c r="F311" s="3"/>
      <c r="G311" s="43" t="e">
        <f>('ODA total and ex non-transfer'!G311*1000000)/SUMIFS(pop_in_poverty!$D:$D,pop_in_poverty!$A:$A,'ODA per poor person'!$B311,pop_in_poverty!$B:$B,'ODA per poor person'!G$9)</f>
        <v>#DIV/0!</v>
      </c>
      <c r="H311" s="43" t="e">
        <f>('ODA total and ex non-transfer'!H311*1000000)/SUMIFS(pop_in_poverty!$D:$D,pop_in_poverty!$A:$A,'ODA per poor person'!$B311,pop_in_poverty!$B:$B,'ODA per poor person'!H$9)</f>
        <v>#DIV/0!</v>
      </c>
      <c r="I311" s="43" t="e">
        <f>('ODA total and ex non-transfer'!I311*1000000)/SUMIFS(pop_in_poverty!$D:$D,pop_in_poverty!$A:$A,'ODA per poor person'!$B311,pop_in_poverty!$B:$B,'ODA per poor person'!I$9)</f>
        <v>#DIV/0!</v>
      </c>
      <c r="J311" s="43" t="e">
        <f>('ODA total and ex non-transfer'!J311*1000000)/SUMIFS(pop_in_poverty!$D:$D,pop_in_poverty!$A:$A,'ODA per poor person'!$B311,pop_in_poverty!$B:$B,'ODA per poor person'!J$9)</f>
        <v>#DIV/0!</v>
      </c>
      <c r="K311" s="43" t="e">
        <f>('ODA total and ex non-transfer'!K311*1000000)/SUMIFS(pop_in_poverty!$D:$D,pop_in_poverty!$A:$A,'ODA per poor person'!$B311,pop_in_poverty!$B:$B,'ODA per poor person'!K$9)</f>
        <v>#DIV/0!</v>
      </c>
      <c r="L311" s="43" t="e">
        <f>('ODA total and ex non-transfer'!L311*1000000)/SUMIFS(pop_in_poverty!$D:$D,pop_in_poverty!$A:$A,'ODA per poor person'!$B311,pop_in_poverty!$B:$B,'ODA per poor person'!L$9)</f>
        <v>#DIV/0!</v>
      </c>
      <c r="M311" s="43" t="e">
        <f>('ODA total and ex non-transfer'!M311*1000000)/SUMIFS(pop_in_poverty!$D:$D,pop_in_poverty!$A:$A,'ODA per poor person'!$B311,pop_in_poverty!$B:$B,'ODA per poor person'!M$9)</f>
        <v>#DIV/0!</v>
      </c>
      <c r="N311" s="43" t="e">
        <f>('ODA total and ex non-transfer'!N311*1000000)/SUMIFS(pop_in_poverty!$D:$D,pop_in_poverty!$A:$A,'ODA per poor person'!$B311,pop_in_poverty!$B:$B,'ODA per poor person'!N$9)</f>
        <v>#DIV/0!</v>
      </c>
      <c r="O311" s="43" t="e">
        <f>('ODA total and ex non-transfer'!O311*1000000)/SUMIFS(pop_in_poverty!$D:$D,pop_in_poverty!$A:$A,'ODA per poor person'!$B311,pop_in_poverty!$B:$B,'ODA per poor person'!O$9)</f>
        <v>#DIV/0!</v>
      </c>
      <c r="P311" s="43" t="e">
        <f>('ODA total and ex non-transfer'!P311*1000000)/SUMIFS(pop_in_poverty!$D:$D,pop_in_poverty!$A:$A,'ODA per poor person'!$B311,pop_in_poverty!$B:$B,'ODA per poor person'!P$9)</f>
        <v>#DIV/0!</v>
      </c>
      <c r="Q311" s="43" t="e">
        <f>('ODA total and ex non-transfer'!Q311*1000000)/SUMIFS(pop_in_poverty!$D:$D,pop_in_poverty!$A:$A,'ODA per poor person'!$B311,pop_in_poverty!$B:$B,'ODA per poor person'!Q$9)</f>
        <v>#DIV/0!</v>
      </c>
      <c r="R311" s="43" t="e">
        <f>('ODA total and ex non-transfer'!R311*1000000)/SUMIFS(pop_in_poverty!$D:$D,pop_in_poverty!$A:$A,'ODA per poor person'!$B311,pop_in_poverty!$B:$B,'ODA per poor person'!R$9)</f>
        <v>#DIV/0!</v>
      </c>
      <c r="S311" s="43" t="e">
        <f>('ODA total and ex non-transfer'!S311*1000000)/SUMIFS(pop_in_poverty!$D:$D,pop_in_poverty!$A:$A,'ODA per poor person'!$B311,pop_in_poverty!$B:$B,'ODA per poor person'!S$9)</f>
        <v>#DIV/0!</v>
      </c>
      <c r="T311" s="43" t="e">
        <f>('ODA total and ex non-transfer'!T311*1000000)/SUMIFS(pop_in_poverty!$D:$D,pop_in_poverty!$A:$A,'ODA per poor person'!$B311,pop_in_poverty!$B:$B,'ODA per poor person'!T$9)</f>
        <v>#DIV/0!</v>
      </c>
      <c r="U311" s="43" t="e">
        <f>('ODA total and ex non-transfer'!U311*1000000)/SUMIFS(pop_in_poverty!$D:$D,pop_in_poverty!$A:$A,'ODA per poor person'!$B311,pop_in_poverty!$B:$B,'ODA per poor person'!U$9)</f>
        <v>#DIV/0!</v>
      </c>
    </row>
    <row r="312" spans="1:21" hidden="1" x14ac:dyDescent="0.2">
      <c r="A312" s="21" t="s">
        <v>181</v>
      </c>
      <c r="B312" s="9" t="s">
        <v>278</v>
      </c>
      <c r="C312" s="9" t="s">
        <v>981</v>
      </c>
      <c r="D312" s="9"/>
      <c r="E312" s="2"/>
      <c r="F312" s="2"/>
      <c r="G312" s="43">
        <f>('ODA total and ex non-transfer'!G312*1000000)/SUMIFS(pop_in_poverty!$D:$D,pop_in_poverty!$A:$A,'ODA per poor person'!$B312,pop_in_poverty!$B:$B,'ODA per poor person'!G$9)</f>
        <v>762.32972903851032</v>
      </c>
      <c r="H312" s="43">
        <f>('ODA total and ex non-transfer'!H312*1000000)/SUMIFS(pop_in_poverty!$D:$D,pop_in_poverty!$A:$A,'ODA per poor person'!$B312,pop_in_poverty!$B:$B,'ODA per poor person'!H$9)</f>
        <v>823.196823249982</v>
      </c>
      <c r="I312" s="43">
        <f>('ODA total and ex non-transfer'!I312*1000000)/SUMIFS(pop_in_poverty!$D:$D,pop_in_poverty!$A:$A,'ODA per poor person'!$B312,pop_in_poverty!$B:$B,'ODA per poor person'!I$9)</f>
        <v>1156.8376961914025</v>
      </c>
      <c r="J312" s="43">
        <f>('ODA total and ex non-transfer'!J312*1000000)/SUMIFS(pop_in_poverty!$D:$D,pop_in_poverty!$A:$A,'ODA per poor person'!$B312,pop_in_poverty!$B:$B,'ODA per poor person'!J$9)</f>
        <v>1977.9097565521836</v>
      </c>
      <c r="K312" s="43">
        <f>('ODA total and ex non-transfer'!K312*1000000)/SUMIFS(pop_in_poverty!$D:$D,pop_in_poverty!$A:$A,'ODA per poor person'!$B312,pop_in_poverty!$B:$B,'ODA per poor person'!K$9)</f>
        <v>2532.3020369029823</v>
      </c>
      <c r="L312" s="43">
        <f>('ODA total and ex non-transfer'!L312*1000000)/SUMIFS(pop_in_poverty!$D:$D,pop_in_poverty!$A:$A,'ODA per poor person'!$B312,pop_in_poverty!$B:$B,'ODA per poor person'!L$9)</f>
        <v>3919.6932034363817</v>
      </c>
      <c r="M312" s="43">
        <f>('ODA total and ex non-transfer'!M312*1000000)/SUMIFS(pop_in_poverty!$D:$D,pop_in_poverty!$A:$A,'ODA per poor person'!$B312,pop_in_poverty!$B:$B,'ODA per poor person'!M$9)</f>
        <v>7880.8213436159767</v>
      </c>
      <c r="N312" s="43">
        <f>('ODA total and ex non-transfer'!N312*1000000)/SUMIFS(pop_in_poverty!$D:$D,pop_in_poverty!$A:$A,'ODA per poor person'!$B312,pop_in_poverty!$B:$B,'ODA per poor person'!N$9)</f>
        <v>8816.9046556625144</v>
      </c>
      <c r="O312" s="43">
        <f>('ODA total and ex non-transfer'!O312*1000000)/SUMIFS(pop_in_poverty!$D:$D,pop_in_poverty!$A:$A,'ODA per poor person'!$B312,pop_in_poverty!$B:$B,'ODA per poor person'!O$9)</f>
        <v>6573.6353600578177</v>
      </c>
      <c r="P312" s="43">
        <f>('ODA total and ex non-transfer'!P312*1000000)/SUMIFS(pop_in_poverty!$D:$D,pop_in_poverty!$A:$A,'ODA per poor person'!$B312,pop_in_poverty!$B:$B,'ODA per poor person'!P$9)</f>
        <v>6206.7946551734522</v>
      </c>
      <c r="Q312" s="43">
        <f>('ODA total and ex non-transfer'!Q312*1000000)/SUMIFS(pop_in_poverty!$D:$D,pop_in_poverty!$A:$A,'ODA per poor person'!$B312,pop_in_poverty!$B:$B,'ODA per poor person'!Q$9)</f>
        <v>6719.9982722419172</v>
      </c>
      <c r="R312" s="43">
        <f>('ODA total and ex non-transfer'!R312*1000000)/SUMIFS(pop_in_poverty!$D:$D,pop_in_poverty!$A:$A,'ODA per poor person'!$B312,pop_in_poverty!$B:$B,'ODA per poor person'!R$9)</f>
        <v>4532.1298561386784</v>
      </c>
      <c r="S312" s="43">
        <f>('ODA total and ex non-transfer'!S312*1000000)/SUMIFS(pop_in_poverty!$D:$D,pop_in_poverty!$A:$A,'ODA per poor person'!$B312,pop_in_poverty!$B:$B,'ODA per poor person'!S$9)</f>
        <v>4273.0160839817354</v>
      </c>
      <c r="T312" s="43">
        <f>('ODA total and ex non-transfer'!T312*1000000)/SUMIFS(pop_in_poverty!$D:$D,pop_in_poverty!$A:$A,'ODA per poor person'!$B312,pop_in_poverty!$B:$B,'ODA per poor person'!T$9)</f>
        <v>6298.1540591676303</v>
      </c>
      <c r="U312" s="43">
        <f>('ODA total and ex non-transfer'!U312*1000000)/SUMIFS(pop_in_poverty!$D:$D,pop_in_poverty!$A:$A,'ODA per poor person'!$B312,pop_in_poverty!$B:$B,'ODA per poor person'!U$9)</f>
        <v>6301.0632664042951</v>
      </c>
    </row>
    <row r="313" spans="1:21" hidden="1" x14ac:dyDescent="0.2">
      <c r="A313" s="22" t="s">
        <v>181</v>
      </c>
      <c r="B313" s="9" t="s">
        <v>278</v>
      </c>
      <c r="C313" s="10" t="s">
        <v>982</v>
      </c>
      <c r="D313" s="10"/>
      <c r="E313" s="3"/>
      <c r="F313" s="3"/>
      <c r="G313" s="43">
        <f>('ODA total and ex non-transfer'!G313*1000000)/SUMIFS(pop_in_poverty!$D:$D,pop_in_poverty!$A:$A,'ODA per poor person'!$B313,pop_in_poverty!$B:$B,'ODA per poor person'!G$9)</f>
        <v>762.32972903851032</v>
      </c>
      <c r="H313" s="43">
        <f>('ODA total and ex non-transfer'!H313*1000000)/SUMIFS(pop_in_poverty!$D:$D,pop_in_poverty!$A:$A,'ODA per poor person'!$B313,pop_in_poverty!$B:$B,'ODA per poor person'!H$9)</f>
        <v>823.196823249982</v>
      </c>
      <c r="I313" s="43">
        <f>('ODA total and ex non-transfer'!I313*1000000)/SUMIFS(pop_in_poverty!$D:$D,pop_in_poverty!$A:$A,'ODA per poor person'!$B313,pop_in_poverty!$B:$B,'ODA per poor person'!I$9)</f>
        <v>1156.8376961914025</v>
      </c>
      <c r="J313" s="43">
        <f>('ODA total and ex non-transfer'!J313*1000000)/SUMIFS(pop_in_poverty!$D:$D,pop_in_poverty!$A:$A,'ODA per poor person'!$B313,pop_in_poverty!$B:$B,'ODA per poor person'!J$9)</f>
        <v>1977.9097565521836</v>
      </c>
      <c r="K313" s="43">
        <f>('ODA total and ex non-transfer'!K313*1000000)/SUMIFS(pop_in_poverty!$D:$D,pop_in_poverty!$A:$A,'ODA per poor person'!$B313,pop_in_poverty!$B:$B,'ODA per poor person'!K$9)</f>
        <v>2345.1696643742594</v>
      </c>
      <c r="L313" s="43">
        <f>('ODA total and ex non-transfer'!L313*1000000)/SUMIFS(pop_in_poverty!$D:$D,pop_in_poverty!$A:$A,'ODA per poor person'!$B313,pop_in_poverty!$B:$B,'ODA per poor person'!L$9)</f>
        <v>3788.4347116884469</v>
      </c>
      <c r="M313" s="43">
        <f>('ODA total and ex non-transfer'!M313*1000000)/SUMIFS(pop_in_poverty!$D:$D,pop_in_poverty!$A:$A,'ODA per poor person'!$B313,pop_in_poverty!$B:$B,'ODA per poor person'!M$9)</f>
        <v>7699.3520585289198</v>
      </c>
      <c r="N313" s="43">
        <f>('ODA total and ex non-transfer'!N313*1000000)/SUMIFS(pop_in_poverty!$D:$D,pop_in_poverty!$A:$A,'ODA per poor person'!$B313,pop_in_poverty!$B:$B,'ODA per poor person'!N$9)</f>
        <v>8671.5001163575271</v>
      </c>
      <c r="O313" s="43">
        <f>('ODA total and ex non-transfer'!O313*1000000)/SUMIFS(pop_in_poverty!$D:$D,pop_in_poverty!$A:$A,'ODA per poor person'!$B313,pop_in_poverty!$B:$B,'ODA per poor person'!O$9)</f>
        <v>6439.5074158139032</v>
      </c>
      <c r="P313" s="43">
        <f>('ODA total and ex non-transfer'!P313*1000000)/SUMIFS(pop_in_poverty!$D:$D,pop_in_poverty!$A:$A,'ODA per poor person'!$B313,pop_in_poverty!$B:$B,'ODA per poor person'!P$9)</f>
        <v>6094.4299405109696</v>
      </c>
      <c r="Q313" s="43">
        <f>('ODA total and ex non-transfer'!Q313*1000000)/SUMIFS(pop_in_poverty!$D:$D,pop_in_poverty!$A:$A,'ODA per poor person'!$B313,pop_in_poverty!$B:$B,'ODA per poor person'!Q$9)</f>
        <v>6488.5257959117635</v>
      </c>
      <c r="R313" s="43">
        <f>('ODA total and ex non-transfer'!R313*1000000)/SUMIFS(pop_in_poverty!$D:$D,pop_in_poverty!$A:$A,'ODA per poor person'!$B313,pop_in_poverty!$B:$B,'ODA per poor person'!R$9)</f>
        <v>4308.315010797387</v>
      </c>
      <c r="S313" s="43">
        <f>('ODA total and ex non-transfer'!S313*1000000)/SUMIFS(pop_in_poverty!$D:$D,pop_in_poverty!$A:$A,'ODA per poor person'!$B313,pop_in_poverty!$B:$B,'ODA per poor person'!S$9)</f>
        <v>4083.1780147421559</v>
      </c>
      <c r="T313" s="43">
        <f>('ODA total and ex non-transfer'!T313*1000000)/SUMIFS(pop_in_poverty!$D:$D,pop_in_poverty!$A:$A,'ODA per poor person'!$B313,pop_in_poverty!$B:$B,'ODA per poor person'!T$9)</f>
        <v>6105.6284615801706</v>
      </c>
      <c r="U313" s="43">
        <f>('ODA total and ex non-transfer'!U313*1000000)/SUMIFS(pop_in_poverty!$D:$D,pop_in_poverty!$A:$A,'ODA per poor person'!$B313,pop_in_poverty!$B:$B,'ODA per poor person'!U$9)</f>
        <v>6120.8568004879344</v>
      </c>
    </row>
    <row r="314" spans="1:21" hidden="1" x14ac:dyDescent="0.2">
      <c r="A314" s="21" t="s">
        <v>182</v>
      </c>
      <c r="B314" s="9" t="s">
        <v>288</v>
      </c>
      <c r="C314" s="9" t="s">
        <v>981</v>
      </c>
      <c r="D314" s="9"/>
      <c r="E314" s="2"/>
      <c r="F314" s="2"/>
      <c r="G314" s="43" t="e">
        <f>('ODA total and ex non-transfer'!G314*1000000)/SUMIFS(pop_in_poverty!$D:$D,pop_in_poverty!$A:$A,'ODA per poor person'!$B314,pop_in_poverty!$B:$B,'ODA per poor person'!G$9)</f>
        <v>#DIV/0!</v>
      </c>
      <c r="H314" s="43" t="e">
        <f>('ODA total and ex non-transfer'!H314*1000000)/SUMIFS(pop_in_poverty!$D:$D,pop_in_poverty!$A:$A,'ODA per poor person'!$B314,pop_in_poverty!$B:$B,'ODA per poor person'!H$9)</f>
        <v>#DIV/0!</v>
      </c>
      <c r="I314" s="43" t="e">
        <f>('ODA total and ex non-transfer'!I314*1000000)/SUMIFS(pop_in_poverty!$D:$D,pop_in_poverty!$A:$A,'ODA per poor person'!$B314,pop_in_poverty!$B:$B,'ODA per poor person'!I$9)</f>
        <v>#DIV/0!</v>
      </c>
      <c r="J314" s="43" t="e">
        <f>('ODA total and ex non-transfer'!J314*1000000)/SUMIFS(pop_in_poverty!$D:$D,pop_in_poverty!$A:$A,'ODA per poor person'!$B314,pop_in_poverty!$B:$B,'ODA per poor person'!J$9)</f>
        <v>#DIV/0!</v>
      </c>
      <c r="K314" s="43" t="e">
        <f>('ODA total and ex non-transfer'!K314*1000000)/SUMIFS(pop_in_poverty!$D:$D,pop_in_poverty!$A:$A,'ODA per poor person'!$B314,pop_in_poverty!$B:$B,'ODA per poor person'!K$9)</f>
        <v>#DIV/0!</v>
      </c>
      <c r="L314" s="43" t="e">
        <f>('ODA total and ex non-transfer'!L314*1000000)/SUMIFS(pop_in_poverty!$D:$D,pop_in_poverty!$A:$A,'ODA per poor person'!$B314,pop_in_poverty!$B:$B,'ODA per poor person'!L$9)</f>
        <v>#DIV/0!</v>
      </c>
      <c r="M314" s="43" t="e">
        <f>('ODA total and ex non-transfer'!M314*1000000)/SUMIFS(pop_in_poverty!$D:$D,pop_in_poverty!$A:$A,'ODA per poor person'!$B314,pop_in_poverty!$B:$B,'ODA per poor person'!M$9)</f>
        <v>#DIV/0!</v>
      </c>
      <c r="N314" s="43" t="e">
        <f>('ODA total and ex non-transfer'!N314*1000000)/SUMIFS(pop_in_poverty!$D:$D,pop_in_poverty!$A:$A,'ODA per poor person'!$B314,pop_in_poverty!$B:$B,'ODA per poor person'!N$9)</f>
        <v>#DIV/0!</v>
      </c>
      <c r="O314" s="43" t="e">
        <f>('ODA total and ex non-transfer'!O314*1000000)/SUMIFS(pop_in_poverty!$D:$D,pop_in_poverty!$A:$A,'ODA per poor person'!$B314,pop_in_poverty!$B:$B,'ODA per poor person'!O$9)</f>
        <v>#DIV/0!</v>
      </c>
      <c r="P314" s="43" t="e">
        <f>('ODA total and ex non-transfer'!P314*1000000)/SUMIFS(pop_in_poverty!$D:$D,pop_in_poverty!$A:$A,'ODA per poor person'!$B314,pop_in_poverty!$B:$B,'ODA per poor person'!P$9)</f>
        <v>#DIV/0!</v>
      </c>
      <c r="Q314" s="43" t="e">
        <f>('ODA total and ex non-transfer'!Q314*1000000)/SUMIFS(pop_in_poverty!$D:$D,pop_in_poverty!$A:$A,'ODA per poor person'!$B314,pop_in_poverty!$B:$B,'ODA per poor person'!Q$9)</f>
        <v>#DIV/0!</v>
      </c>
      <c r="R314" s="43" t="e">
        <f>('ODA total and ex non-transfer'!R314*1000000)/SUMIFS(pop_in_poverty!$D:$D,pop_in_poverty!$A:$A,'ODA per poor person'!$B314,pop_in_poverty!$B:$B,'ODA per poor person'!R$9)</f>
        <v>#DIV/0!</v>
      </c>
      <c r="S314" s="43" t="e">
        <f>('ODA total and ex non-transfer'!S314*1000000)/SUMIFS(pop_in_poverty!$D:$D,pop_in_poverty!$A:$A,'ODA per poor person'!$B314,pop_in_poverty!$B:$B,'ODA per poor person'!S$9)</f>
        <v>#DIV/0!</v>
      </c>
      <c r="T314" s="43" t="e">
        <f>('ODA total and ex non-transfer'!T314*1000000)/SUMIFS(pop_in_poverty!$D:$D,pop_in_poverty!$A:$A,'ODA per poor person'!$B314,pop_in_poverty!$B:$B,'ODA per poor person'!T$9)</f>
        <v>#DIV/0!</v>
      </c>
      <c r="U314" s="43" t="e">
        <f>('ODA total and ex non-transfer'!U314*1000000)/SUMIFS(pop_in_poverty!$D:$D,pop_in_poverty!$A:$A,'ODA per poor person'!$B314,pop_in_poverty!$B:$B,'ODA per poor person'!U$9)</f>
        <v>#DIV/0!</v>
      </c>
    </row>
    <row r="315" spans="1:21" hidden="1" x14ac:dyDescent="0.2">
      <c r="A315" s="22" t="s">
        <v>182</v>
      </c>
      <c r="B315" s="9" t="s">
        <v>288</v>
      </c>
      <c r="C315" s="10" t="s">
        <v>982</v>
      </c>
      <c r="D315" s="10"/>
      <c r="E315" s="3"/>
      <c r="F315" s="3"/>
      <c r="G315" s="43" t="e">
        <f>('ODA total and ex non-transfer'!G315*1000000)/SUMIFS(pop_in_poverty!$D:$D,pop_in_poverty!$A:$A,'ODA per poor person'!$B315,pop_in_poverty!$B:$B,'ODA per poor person'!G$9)</f>
        <v>#DIV/0!</v>
      </c>
      <c r="H315" s="43" t="e">
        <f>('ODA total and ex non-transfer'!H315*1000000)/SUMIFS(pop_in_poverty!$D:$D,pop_in_poverty!$A:$A,'ODA per poor person'!$B315,pop_in_poverty!$B:$B,'ODA per poor person'!H$9)</f>
        <v>#DIV/0!</v>
      </c>
      <c r="I315" s="43" t="e">
        <f>('ODA total and ex non-transfer'!I315*1000000)/SUMIFS(pop_in_poverty!$D:$D,pop_in_poverty!$A:$A,'ODA per poor person'!$B315,pop_in_poverty!$B:$B,'ODA per poor person'!I$9)</f>
        <v>#DIV/0!</v>
      </c>
      <c r="J315" s="43" t="e">
        <f>('ODA total and ex non-transfer'!J315*1000000)/SUMIFS(pop_in_poverty!$D:$D,pop_in_poverty!$A:$A,'ODA per poor person'!$B315,pop_in_poverty!$B:$B,'ODA per poor person'!J$9)</f>
        <v>#DIV/0!</v>
      </c>
      <c r="K315" s="43" t="e">
        <f>('ODA total and ex non-transfer'!K315*1000000)/SUMIFS(pop_in_poverty!$D:$D,pop_in_poverty!$A:$A,'ODA per poor person'!$B315,pop_in_poverty!$B:$B,'ODA per poor person'!K$9)</f>
        <v>#DIV/0!</v>
      </c>
      <c r="L315" s="43" t="e">
        <f>('ODA total and ex non-transfer'!L315*1000000)/SUMIFS(pop_in_poverty!$D:$D,pop_in_poverty!$A:$A,'ODA per poor person'!$B315,pop_in_poverty!$B:$B,'ODA per poor person'!L$9)</f>
        <v>#DIV/0!</v>
      </c>
      <c r="M315" s="43" t="e">
        <f>('ODA total and ex non-transfer'!M315*1000000)/SUMIFS(pop_in_poverty!$D:$D,pop_in_poverty!$A:$A,'ODA per poor person'!$B315,pop_in_poverty!$B:$B,'ODA per poor person'!M$9)</f>
        <v>#DIV/0!</v>
      </c>
      <c r="N315" s="43" t="e">
        <f>('ODA total and ex non-transfer'!N315*1000000)/SUMIFS(pop_in_poverty!$D:$D,pop_in_poverty!$A:$A,'ODA per poor person'!$B315,pop_in_poverty!$B:$B,'ODA per poor person'!N$9)</f>
        <v>#DIV/0!</v>
      </c>
      <c r="O315" s="43" t="e">
        <f>('ODA total and ex non-transfer'!O315*1000000)/SUMIFS(pop_in_poverty!$D:$D,pop_in_poverty!$A:$A,'ODA per poor person'!$B315,pop_in_poverty!$B:$B,'ODA per poor person'!O$9)</f>
        <v>#DIV/0!</v>
      </c>
      <c r="P315" s="43" t="e">
        <f>('ODA total and ex non-transfer'!P315*1000000)/SUMIFS(pop_in_poverty!$D:$D,pop_in_poverty!$A:$A,'ODA per poor person'!$B315,pop_in_poverty!$B:$B,'ODA per poor person'!P$9)</f>
        <v>#DIV/0!</v>
      </c>
      <c r="Q315" s="43" t="e">
        <f>('ODA total and ex non-transfer'!Q315*1000000)/SUMIFS(pop_in_poverty!$D:$D,pop_in_poverty!$A:$A,'ODA per poor person'!$B315,pop_in_poverty!$B:$B,'ODA per poor person'!Q$9)</f>
        <v>#DIV/0!</v>
      </c>
      <c r="R315" s="43" t="e">
        <f>('ODA total and ex non-transfer'!R315*1000000)/SUMIFS(pop_in_poverty!$D:$D,pop_in_poverty!$A:$A,'ODA per poor person'!$B315,pop_in_poverty!$B:$B,'ODA per poor person'!R$9)</f>
        <v>#DIV/0!</v>
      </c>
      <c r="S315" s="43" t="e">
        <f>('ODA total and ex non-transfer'!S315*1000000)/SUMIFS(pop_in_poverty!$D:$D,pop_in_poverty!$A:$A,'ODA per poor person'!$B315,pop_in_poverty!$B:$B,'ODA per poor person'!S$9)</f>
        <v>#DIV/0!</v>
      </c>
      <c r="T315" s="43" t="e">
        <f>('ODA total and ex non-transfer'!T315*1000000)/SUMIFS(pop_in_poverty!$D:$D,pop_in_poverty!$A:$A,'ODA per poor person'!$B315,pop_in_poverty!$B:$B,'ODA per poor person'!T$9)</f>
        <v>#DIV/0!</v>
      </c>
      <c r="U315" s="43" t="e">
        <f>('ODA total and ex non-transfer'!U315*1000000)/SUMIFS(pop_in_poverty!$D:$D,pop_in_poverty!$A:$A,'ODA per poor person'!$B315,pop_in_poverty!$B:$B,'ODA per poor person'!U$9)</f>
        <v>#DIV/0!</v>
      </c>
    </row>
    <row r="316" spans="1:21" hidden="1" x14ac:dyDescent="0.2">
      <c r="A316" s="21" t="s">
        <v>183</v>
      </c>
      <c r="B316" s="9" t="s">
        <v>296</v>
      </c>
      <c r="C316" s="9" t="s">
        <v>981</v>
      </c>
      <c r="D316" s="9"/>
      <c r="E316" s="2"/>
      <c r="F316" s="2"/>
      <c r="G316" s="43">
        <f>('ODA total and ex non-transfer'!G316*1000000)/SUMIFS(pop_in_poverty!$D:$D,pop_in_poverty!$A:$A,'ODA per poor person'!$B316,pop_in_poverty!$B:$B,'ODA per poor person'!G$9)</f>
        <v>26.845047061592428</v>
      </c>
      <c r="H316" s="43">
        <f>('ODA total and ex non-transfer'!H316*1000000)/SUMIFS(pop_in_poverty!$D:$D,pop_in_poverty!$A:$A,'ODA per poor person'!$B316,pop_in_poverty!$B:$B,'ODA per poor person'!H$9)</f>
        <v>34.627696772066955</v>
      </c>
      <c r="I316" s="43">
        <f>('ODA total and ex non-transfer'!I316*1000000)/SUMIFS(pop_in_poverty!$D:$D,pop_in_poverty!$A:$A,'ODA per poor person'!$B316,pop_in_poverty!$B:$B,'ODA per poor person'!I$9)</f>
        <v>45.842043678230056</v>
      </c>
      <c r="J316" s="43">
        <f>('ODA total and ex non-transfer'!J316*1000000)/SUMIFS(pop_in_poverty!$D:$D,pop_in_poverty!$A:$A,'ODA per poor person'!$B316,pop_in_poverty!$B:$B,'ODA per poor person'!J$9)</f>
        <v>41.677719974864232</v>
      </c>
      <c r="K316" s="43">
        <f>('ODA total and ex non-transfer'!K316*1000000)/SUMIFS(pop_in_poverty!$D:$D,pop_in_poverty!$A:$A,'ODA per poor person'!$B316,pop_in_poverty!$B:$B,'ODA per poor person'!K$9)</f>
        <v>44.891569116895923</v>
      </c>
      <c r="L316" s="43">
        <f>('ODA total and ex non-transfer'!L316*1000000)/SUMIFS(pop_in_poverty!$D:$D,pop_in_poverty!$A:$A,'ODA per poor person'!$B316,pop_in_poverty!$B:$B,'ODA per poor person'!L$9)</f>
        <v>47.542730950575809</v>
      </c>
      <c r="M316" s="43">
        <f>('ODA total and ex non-transfer'!M316*1000000)/SUMIFS(pop_in_poverty!$D:$D,pop_in_poverty!$A:$A,'ODA per poor person'!$B316,pop_in_poverty!$B:$B,'ODA per poor person'!M$9)</f>
        <v>81.903309135232888</v>
      </c>
      <c r="N316" s="43">
        <f>('ODA total and ex non-transfer'!N316*1000000)/SUMIFS(pop_in_poverty!$D:$D,pop_in_poverty!$A:$A,'ODA per poor person'!$B316,pop_in_poverty!$B:$B,'ODA per poor person'!N$9)</f>
        <v>45.369578727658585</v>
      </c>
      <c r="O316" s="43">
        <f>('ODA total and ex non-transfer'!O316*1000000)/SUMIFS(pop_in_poverty!$D:$D,pop_in_poverty!$A:$A,'ODA per poor person'!$B316,pop_in_poverty!$B:$B,'ODA per poor person'!O$9)</f>
        <v>63.985083404305996</v>
      </c>
      <c r="P316" s="43">
        <f>('ODA total and ex non-transfer'!P316*1000000)/SUMIFS(pop_in_poverty!$D:$D,pop_in_poverty!$A:$A,'ODA per poor person'!$B316,pop_in_poverty!$B:$B,'ODA per poor person'!P$9)</f>
        <v>68.715843119259233</v>
      </c>
      <c r="Q316" s="43">
        <f>('ODA total and ex non-transfer'!Q316*1000000)/SUMIFS(pop_in_poverty!$D:$D,pop_in_poverty!$A:$A,'ODA per poor person'!$B316,pop_in_poverty!$B:$B,'ODA per poor person'!Q$9)</f>
        <v>94.15643242587484</v>
      </c>
      <c r="R316" s="43">
        <f>('ODA total and ex non-transfer'!R316*1000000)/SUMIFS(pop_in_poverty!$D:$D,pop_in_poverty!$A:$A,'ODA per poor person'!$B316,pop_in_poverty!$B:$B,'ODA per poor person'!R$9)</f>
        <v>115.89266648185956</v>
      </c>
      <c r="S316" s="43">
        <f>('ODA total and ex non-transfer'!S316*1000000)/SUMIFS(pop_in_poverty!$D:$D,pop_in_poverty!$A:$A,'ODA per poor person'!$B316,pop_in_poverty!$B:$B,'ODA per poor person'!S$9)</f>
        <v>108.22612998355103</v>
      </c>
      <c r="T316" s="43">
        <f>('ODA total and ex non-transfer'!T316*1000000)/SUMIFS(pop_in_poverty!$D:$D,pop_in_poverty!$A:$A,'ODA per poor person'!$B316,pop_in_poverty!$B:$B,'ODA per poor person'!T$9)</f>
        <v>120.96701607510643</v>
      </c>
      <c r="U316" s="43">
        <f>('ODA total and ex non-transfer'!U316*1000000)/SUMIFS(pop_in_poverty!$D:$D,pop_in_poverty!$A:$A,'ODA per poor person'!$B316,pop_in_poverty!$B:$B,'ODA per poor person'!U$9)</f>
        <v>123.06935741212824</v>
      </c>
    </row>
    <row r="317" spans="1:21" hidden="1" x14ac:dyDescent="0.2">
      <c r="A317" s="22" t="s">
        <v>183</v>
      </c>
      <c r="B317" s="9" t="s">
        <v>296</v>
      </c>
      <c r="C317" s="10" t="s">
        <v>982</v>
      </c>
      <c r="D317" s="10"/>
      <c r="E317" s="3"/>
      <c r="F317" s="3"/>
      <c r="G317" s="43">
        <f>('ODA total and ex non-transfer'!G317*1000000)/SUMIFS(pop_in_poverty!$D:$D,pop_in_poverty!$A:$A,'ODA per poor person'!$B317,pop_in_poverty!$B:$B,'ODA per poor person'!G$9)</f>
        <v>26.845047061592428</v>
      </c>
      <c r="H317" s="43">
        <f>('ODA total and ex non-transfer'!H317*1000000)/SUMIFS(pop_in_poverty!$D:$D,pop_in_poverty!$A:$A,'ODA per poor person'!$B317,pop_in_poverty!$B:$B,'ODA per poor person'!H$9)</f>
        <v>34.627696772066955</v>
      </c>
      <c r="I317" s="43">
        <f>('ODA total and ex non-transfer'!I317*1000000)/SUMIFS(pop_in_poverty!$D:$D,pop_in_poverty!$A:$A,'ODA per poor person'!$B317,pop_in_poverty!$B:$B,'ODA per poor person'!I$9)</f>
        <v>45.842043678230056</v>
      </c>
      <c r="J317" s="43">
        <f>('ODA total and ex non-transfer'!J317*1000000)/SUMIFS(pop_in_poverty!$D:$D,pop_in_poverty!$A:$A,'ODA per poor person'!$B317,pop_in_poverty!$B:$B,'ODA per poor person'!J$9)</f>
        <v>41.677719974864232</v>
      </c>
      <c r="K317" s="43">
        <f>('ODA total and ex non-transfer'!K317*1000000)/SUMIFS(pop_in_poverty!$D:$D,pop_in_poverty!$A:$A,'ODA per poor person'!$B317,pop_in_poverty!$B:$B,'ODA per poor person'!K$9)</f>
        <v>37.222245412981081</v>
      </c>
      <c r="L317" s="43">
        <f>('ODA total and ex non-transfer'!L317*1000000)/SUMIFS(pop_in_poverty!$D:$D,pop_in_poverty!$A:$A,'ODA per poor person'!$B317,pop_in_poverty!$B:$B,'ODA per poor person'!L$9)</f>
        <v>43.127994091529501</v>
      </c>
      <c r="M317" s="43">
        <f>('ODA total and ex non-transfer'!M317*1000000)/SUMIFS(pop_in_poverty!$D:$D,pop_in_poverty!$A:$A,'ODA per poor person'!$B317,pop_in_poverty!$B:$B,'ODA per poor person'!M$9)</f>
        <v>59.200632941626559</v>
      </c>
      <c r="N317" s="43">
        <f>('ODA total and ex non-transfer'!N317*1000000)/SUMIFS(pop_in_poverty!$D:$D,pop_in_poverty!$A:$A,'ODA per poor person'!$B317,pop_in_poverty!$B:$B,'ODA per poor person'!N$9)</f>
        <v>44.499138606112908</v>
      </c>
      <c r="O317" s="43">
        <f>('ODA total and ex non-transfer'!O317*1000000)/SUMIFS(pop_in_poverty!$D:$D,pop_in_poverty!$A:$A,'ODA per poor person'!$B317,pop_in_poverty!$B:$B,'ODA per poor person'!O$9)</f>
        <v>63.05997401733201</v>
      </c>
      <c r="P317" s="43">
        <f>('ODA total and ex non-transfer'!P317*1000000)/SUMIFS(pop_in_poverty!$D:$D,pop_in_poverty!$A:$A,'ODA per poor person'!$B317,pop_in_poverty!$B:$B,'ODA per poor person'!P$9)</f>
        <v>67.506248083889673</v>
      </c>
      <c r="Q317" s="43">
        <f>('ODA total and ex non-transfer'!Q317*1000000)/SUMIFS(pop_in_poverty!$D:$D,pop_in_poverty!$A:$A,'ODA per poor person'!$B317,pop_in_poverty!$B:$B,'ODA per poor person'!Q$9)</f>
        <v>92.985054579366803</v>
      </c>
      <c r="R317" s="43">
        <f>('ODA total and ex non-transfer'!R317*1000000)/SUMIFS(pop_in_poverty!$D:$D,pop_in_poverty!$A:$A,'ODA per poor person'!$B317,pop_in_poverty!$B:$B,'ODA per poor person'!R$9)</f>
        <v>114.60212988503548</v>
      </c>
      <c r="S317" s="43">
        <f>('ODA total and ex non-transfer'!S317*1000000)/SUMIFS(pop_in_poverty!$D:$D,pop_in_poverty!$A:$A,'ODA per poor person'!$B317,pop_in_poverty!$B:$B,'ODA per poor person'!S$9)</f>
        <v>106.84802716822847</v>
      </c>
      <c r="T317" s="43">
        <f>('ODA total and ex non-transfer'!T317*1000000)/SUMIFS(pop_in_poverty!$D:$D,pop_in_poverty!$A:$A,'ODA per poor person'!$B317,pop_in_poverty!$B:$B,'ODA per poor person'!T$9)</f>
        <v>119.60082869131882</v>
      </c>
      <c r="U317" s="43">
        <f>('ODA total and ex non-transfer'!U317*1000000)/SUMIFS(pop_in_poverty!$D:$D,pop_in_poverty!$A:$A,'ODA per poor person'!$B317,pop_in_poverty!$B:$B,'ODA per poor person'!U$9)</f>
        <v>121.9861658512944</v>
      </c>
    </row>
    <row r="318" spans="1:21" hidden="1" x14ac:dyDescent="0.2">
      <c r="A318" s="21" t="s">
        <v>184</v>
      </c>
      <c r="B318" s="9" t="s">
        <v>311</v>
      </c>
      <c r="C318" s="9" t="s">
        <v>981</v>
      </c>
      <c r="D318" s="9"/>
      <c r="E318" s="2"/>
      <c r="F318" s="2"/>
      <c r="G318" s="43">
        <f>('ODA total and ex non-transfer'!G318*1000000)/SUMIFS(pop_in_poverty!$D:$D,pop_in_poverty!$A:$A,'ODA per poor person'!$B318,pop_in_poverty!$B:$B,'ODA per poor person'!G$9)</f>
        <v>170.06076550120918</v>
      </c>
      <c r="H318" s="43">
        <f>('ODA total and ex non-transfer'!H318*1000000)/SUMIFS(pop_in_poverty!$D:$D,pop_in_poverty!$A:$A,'ODA per poor person'!$B318,pop_in_poverty!$B:$B,'ODA per poor person'!H$9)</f>
        <v>328.18905752002951</v>
      </c>
      <c r="I318" s="43">
        <f>('ODA total and ex non-transfer'!I318*1000000)/SUMIFS(pop_in_poverty!$D:$D,pop_in_poverty!$A:$A,'ODA per poor person'!$B318,pop_in_poverty!$B:$B,'ODA per poor person'!I$9)</f>
        <v>445.82829206221544</v>
      </c>
      <c r="J318" s="43">
        <f>('ODA total and ex non-transfer'!J318*1000000)/SUMIFS(pop_in_poverty!$D:$D,pop_in_poverty!$A:$A,'ODA per poor person'!$B318,pop_in_poverty!$B:$B,'ODA per poor person'!J$9)</f>
        <v>695.5971631824558</v>
      </c>
      <c r="K318" s="43">
        <f>('ODA total and ex non-transfer'!K318*1000000)/SUMIFS(pop_in_poverty!$D:$D,pop_in_poverty!$A:$A,'ODA per poor person'!$B318,pop_in_poverty!$B:$B,'ODA per poor person'!K$9)</f>
        <v>916.86102994587156</v>
      </c>
      <c r="L318" s="43">
        <f>('ODA total and ex non-transfer'!L318*1000000)/SUMIFS(pop_in_poverty!$D:$D,pop_in_poverty!$A:$A,'ODA per poor person'!$B318,pop_in_poverty!$B:$B,'ODA per poor person'!L$9)</f>
        <v>1052.2686340783243</v>
      </c>
      <c r="M318" s="43">
        <f>('ODA total and ex non-transfer'!M318*1000000)/SUMIFS(pop_in_poverty!$D:$D,pop_in_poverty!$A:$A,'ODA per poor person'!$B318,pop_in_poverty!$B:$B,'ODA per poor person'!M$9)</f>
        <v>1002.2046024873642</v>
      </c>
      <c r="N318" s="43">
        <f>('ODA total and ex non-transfer'!N318*1000000)/SUMIFS(pop_in_poverty!$D:$D,pop_in_poverty!$A:$A,'ODA per poor person'!$B318,pop_in_poverty!$B:$B,'ODA per poor person'!N$9)</f>
        <v>1784.7525401271901</v>
      </c>
      <c r="O318" s="43">
        <f>('ODA total and ex non-transfer'!O318*1000000)/SUMIFS(pop_in_poverty!$D:$D,pop_in_poverty!$A:$A,'ODA per poor person'!$B318,pop_in_poverty!$B:$B,'ODA per poor person'!O$9)</f>
        <v>3711.7794241532142</v>
      </c>
      <c r="P318" s="43">
        <f>('ODA total and ex non-transfer'!P318*1000000)/SUMIFS(pop_in_poverty!$D:$D,pop_in_poverty!$A:$A,'ODA per poor person'!$B318,pop_in_poverty!$B:$B,'ODA per poor person'!P$9)</f>
        <v>5615.4160280002907</v>
      </c>
      <c r="Q318" s="43">
        <f>('ODA total and ex non-transfer'!Q318*1000000)/SUMIFS(pop_in_poverty!$D:$D,pop_in_poverty!$A:$A,'ODA per poor person'!$B318,pop_in_poverty!$B:$B,'ODA per poor person'!Q$9)</f>
        <v>8862.2926122705394</v>
      </c>
      <c r="R318" s="43">
        <f>('ODA total and ex non-transfer'!R318*1000000)/SUMIFS(pop_in_poverty!$D:$D,pop_in_poverty!$A:$A,'ODA per poor person'!$B318,pop_in_poverty!$B:$B,'ODA per poor person'!R$9)</f>
        <v>54555.119750001882</v>
      </c>
      <c r="S318" s="43">
        <f>('ODA total and ex non-transfer'!S318*1000000)/SUMIFS(pop_in_poverty!$D:$D,pop_in_poverty!$A:$A,'ODA per poor person'!$B318,pop_in_poverty!$B:$B,'ODA per poor person'!S$9)</f>
        <v>57740.677962844456</v>
      </c>
      <c r="T318" s="43">
        <f>('ODA total and ex non-transfer'!T318*1000000)/SUMIFS(pop_in_poverty!$D:$D,pop_in_poverty!$A:$A,'ODA per poor person'!$B318,pop_in_poverty!$B:$B,'ODA per poor person'!T$9)</f>
        <v>47619.818574209152</v>
      </c>
      <c r="U318" s="43">
        <f>('ODA total and ex non-transfer'!U318*1000000)/SUMIFS(pop_in_poverty!$D:$D,pop_in_poverty!$A:$A,'ODA per poor person'!$B318,pop_in_poverty!$B:$B,'ODA per poor person'!U$9)</f>
        <v>27464.631527234225</v>
      </c>
    </row>
    <row r="319" spans="1:21" hidden="1" x14ac:dyDescent="0.2">
      <c r="A319" s="22" t="s">
        <v>184</v>
      </c>
      <c r="B319" s="9" t="s">
        <v>311</v>
      </c>
      <c r="C319" s="10" t="s">
        <v>982</v>
      </c>
      <c r="D319" s="10"/>
      <c r="E319" s="3"/>
      <c r="F319" s="3"/>
      <c r="G319" s="43">
        <f>('ODA total and ex non-transfer'!G319*1000000)/SUMIFS(pop_in_poverty!$D:$D,pop_in_poverty!$A:$A,'ODA per poor person'!$B319,pop_in_poverty!$B:$B,'ODA per poor person'!G$9)</f>
        <v>170.06076550120918</v>
      </c>
      <c r="H319" s="43">
        <f>('ODA total and ex non-transfer'!H319*1000000)/SUMIFS(pop_in_poverty!$D:$D,pop_in_poverty!$A:$A,'ODA per poor person'!$B319,pop_in_poverty!$B:$B,'ODA per poor person'!H$9)</f>
        <v>328.18905752002951</v>
      </c>
      <c r="I319" s="43">
        <f>('ODA total and ex non-transfer'!I319*1000000)/SUMIFS(pop_in_poverty!$D:$D,pop_in_poverty!$A:$A,'ODA per poor person'!$B319,pop_in_poverty!$B:$B,'ODA per poor person'!I$9)</f>
        <v>445.82829206221544</v>
      </c>
      <c r="J319" s="43">
        <f>('ODA total and ex non-transfer'!J319*1000000)/SUMIFS(pop_in_poverty!$D:$D,pop_in_poverty!$A:$A,'ODA per poor person'!$B319,pop_in_poverty!$B:$B,'ODA per poor person'!J$9)</f>
        <v>695.5971631824558</v>
      </c>
      <c r="K319" s="43">
        <f>('ODA total and ex non-transfer'!K319*1000000)/SUMIFS(pop_in_poverty!$D:$D,pop_in_poverty!$A:$A,'ODA per poor person'!$B319,pop_in_poverty!$B:$B,'ODA per poor person'!K$9)</f>
        <v>900.38479087616827</v>
      </c>
      <c r="L319" s="43">
        <f>('ODA total and ex non-transfer'!L319*1000000)/SUMIFS(pop_in_poverty!$D:$D,pop_in_poverty!$A:$A,'ODA per poor person'!$B319,pop_in_poverty!$B:$B,'ODA per poor person'!L$9)</f>
        <v>1028.3539861072481</v>
      </c>
      <c r="M319" s="43">
        <f>('ODA total and ex non-transfer'!M319*1000000)/SUMIFS(pop_in_poverty!$D:$D,pop_in_poverty!$A:$A,'ODA per poor person'!$B319,pop_in_poverty!$B:$B,'ODA per poor person'!M$9)</f>
        <v>967.37915250710864</v>
      </c>
      <c r="N319" s="43">
        <f>('ODA total and ex non-transfer'!N319*1000000)/SUMIFS(pop_in_poverty!$D:$D,pop_in_poverty!$A:$A,'ODA per poor person'!$B319,pop_in_poverty!$B:$B,'ODA per poor person'!N$9)</f>
        <v>1701.5096736003627</v>
      </c>
      <c r="O319" s="43">
        <f>('ODA total and ex non-transfer'!O319*1000000)/SUMIFS(pop_in_poverty!$D:$D,pop_in_poverty!$A:$A,'ODA per poor person'!$B319,pop_in_poverty!$B:$B,'ODA per poor person'!O$9)</f>
        <v>3570.5910139850075</v>
      </c>
      <c r="P319" s="43">
        <f>('ODA total and ex non-transfer'!P319*1000000)/SUMIFS(pop_in_poverty!$D:$D,pop_in_poverty!$A:$A,'ODA per poor person'!$B319,pop_in_poverty!$B:$B,'ODA per poor person'!P$9)</f>
        <v>5348.1419974228529</v>
      </c>
      <c r="Q319" s="43">
        <f>('ODA total and ex non-transfer'!Q319*1000000)/SUMIFS(pop_in_poverty!$D:$D,pop_in_poverty!$A:$A,'ODA per poor person'!$B319,pop_in_poverty!$B:$B,'ODA per poor person'!Q$9)</f>
        <v>8284.2703432513281</v>
      </c>
      <c r="R319" s="43">
        <f>('ODA total and ex non-transfer'!R319*1000000)/SUMIFS(pop_in_poverty!$D:$D,pop_in_poverty!$A:$A,'ODA per poor person'!$B319,pop_in_poverty!$B:$B,'ODA per poor person'!R$9)</f>
        <v>50962.549374262198</v>
      </c>
      <c r="S319" s="43">
        <f>('ODA total and ex non-transfer'!S319*1000000)/SUMIFS(pop_in_poverty!$D:$D,pop_in_poverty!$A:$A,'ODA per poor person'!$B319,pop_in_poverty!$B:$B,'ODA per poor person'!S$9)</f>
        <v>54620.825582912861</v>
      </c>
      <c r="T319" s="43">
        <f>('ODA total and ex non-transfer'!T319*1000000)/SUMIFS(pop_in_poverty!$D:$D,pop_in_poverty!$A:$A,'ODA per poor person'!$B319,pop_in_poverty!$B:$B,'ODA per poor person'!T$9)</f>
        <v>44853.774090071376</v>
      </c>
      <c r="U319" s="43">
        <f>('ODA total and ex non-transfer'!U319*1000000)/SUMIFS(pop_in_poverty!$D:$D,pop_in_poverty!$A:$A,'ODA per poor person'!$B319,pop_in_poverty!$B:$B,'ODA per poor person'!U$9)</f>
        <v>26157.845556940982</v>
      </c>
    </row>
    <row r="320" spans="1:21" hidden="1" x14ac:dyDescent="0.2">
      <c r="A320" s="21" t="s">
        <v>185</v>
      </c>
      <c r="B320" s="9" t="s">
        <v>495</v>
      </c>
      <c r="C320" s="9" t="s">
        <v>981</v>
      </c>
      <c r="D320" s="9"/>
      <c r="E320" s="2"/>
      <c r="F320" s="2"/>
      <c r="G320" s="43">
        <f>('ODA total and ex non-transfer'!G320*1000000)/SUMIFS(pop_in_poverty!$D:$D,pop_in_poverty!$A:$A,'ODA per poor person'!$B320,pop_in_poverty!$B:$B,'ODA per poor person'!G$9)</f>
        <v>783.14825333110855</v>
      </c>
      <c r="H320" s="43">
        <f>('ODA total and ex non-transfer'!H320*1000000)/SUMIFS(pop_in_poverty!$D:$D,pop_in_poverty!$A:$A,'ODA per poor person'!$B320,pop_in_poverty!$B:$B,'ODA per poor person'!H$9)</f>
        <v>519.27833318070816</v>
      </c>
      <c r="I320" s="43">
        <f>('ODA total and ex non-transfer'!I320*1000000)/SUMIFS(pop_in_poverty!$D:$D,pop_in_poverty!$A:$A,'ODA per poor person'!$B320,pop_in_poverty!$B:$B,'ODA per poor person'!I$9)</f>
        <v>668.3607490176189</v>
      </c>
      <c r="J320" s="43">
        <f>('ODA total and ex non-transfer'!J320*1000000)/SUMIFS(pop_in_poverty!$D:$D,pop_in_poverty!$A:$A,'ODA per poor person'!$B320,pop_in_poverty!$B:$B,'ODA per poor person'!J$9)</f>
        <v>768.08262985023521</v>
      </c>
      <c r="K320" s="43">
        <f>('ODA total and ex non-transfer'!K320*1000000)/SUMIFS(pop_in_poverty!$D:$D,pop_in_poverty!$A:$A,'ODA per poor person'!$B320,pop_in_poverty!$B:$B,'ODA per poor person'!K$9)</f>
        <v>834.17081307512592</v>
      </c>
      <c r="L320" s="43">
        <f>('ODA total and ex non-transfer'!L320*1000000)/SUMIFS(pop_in_poverty!$D:$D,pop_in_poverty!$A:$A,'ODA per poor person'!$B320,pop_in_poverty!$B:$B,'ODA per poor person'!L$9)</f>
        <v>791.46673273341844</v>
      </c>
      <c r="M320" s="43">
        <f>('ODA total and ex non-transfer'!M320*1000000)/SUMIFS(pop_in_poverty!$D:$D,pop_in_poverty!$A:$A,'ODA per poor person'!$B320,pop_in_poverty!$B:$B,'ODA per poor person'!M$9)</f>
        <v>1663.5631293524373</v>
      </c>
      <c r="N320" s="43">
        <f>('ODA total and ex non-transfer'!N320*1000000)/SUMIFS(pop_in_poverty!$D:$D,pop_in_poverty!$A:$A,'ODA per poor person'!$B320,pop_in_poverty!$B:$B,'ODA per poor person'!N$9)</f>
        <v>1517.0562514818687</v>
      </c>
      <c r="O320" s="43">
        <f>('ODA total and ex non-transfer'!O320*1000000)/SUMIFS(pop_in_poverty!$D:$D,pop_in_poverty!$A:$A,'ODA per poor person'!$B320,pop_in_poverty!$B:$B,'ODA per poor person'!O$9)</f>
        <v>1197.0803018529111</v>
      </c>
      <c r="P320" s="43">
        <f>('ODA total and ex non-transfer'!P320*1000000)/SUMIFS(pop_in_poverty!$D:$D,pop_in_poverty!$A:$A,'ODA per poor person'!$B320,pop_in_poverty!$B:$B,'ODA per poor person'!P$9)</f>
        <v>1285.7268909355198</v>
      </c>
      <c r="Q320" s="43">
        <f>('ODA total and ex non-transfer'!Q320*1000000)/SUMIFS(pop_in_poverty!$D:$D,pop_in_poverty!$A:$A,'ODA per poor person'!$B320,pop_in_poverty!$B:$B,'ODA per poor person'!Q$9)</f>
        <v>1930.9304074751096</v>
      </c>
      <c r="R320" s="43">
        <f>('ODA total and ex non-transfer'!R320*1000000)/SUMIFS(pop_in_poverty!$D:$D,pop_in_poverty!$A:$A,'ODA per poor person'!$B320,pop_in_poverty!$B:$B,'ODA per poor person'!R$9)</f>
        <v>2503.7538384928848</v>
      </c>
      <c r="S320" s="43">
        <f>('ODA total and ex non-transfer'!S320*1000000)/SUMIFS(pop_in_poverty!$D:$D,pop_in_poverty!$A:$A,'ODA per poor person'!$B320,pop_in_poverty!$B:$B,'ODA per poor person'!S$9)</f>
        <v>2384.6254351882048</v>
      </c>
      <c r="T320" s="43">
        <f>('ODA total and ex non-transfer'!T320*1000000)/SUMIFS(pop_in_poverty!$D:$D,pop_in_poverty!$A:$A,'ODA per poor person'!$B320,pop_in_poverty!$B:$B,'ODA per poor person'!T$9)</f>
        <v>2172.0206289730913</v>
      </c>
      <c r="U320" s="43">
        <f>('ODA total and ex non-transfer'!U320*1000000)/SUMIFS(pop_in_poverty!$D:$D,pop_in_poverty!$A:$A,'ODA per poor person'!$B320,pop_in_poverty!$B:$B,'ODA per poor person'!U$9)</f>
        <v>2162.4870402416318</v>
      </c>
    </row>
    <row r="321" spans="1:22" hidden="1" x14ac:dyDescent="0.2">
      <c r="A321" s="22" t="s">
        <v>185</v>
      </c>
      <c r="B321" s="9" t="s">
        <v>495</v>
      </c>
      <c r="C321" s="10" t="s">
        <v>982</v>
      </c>
      <c r="D321" s="10"/>
      <c r="E321" s="3"/>
      <c r="F321" s="3"/>
      <c r="G321" s="43">
        <f>('ODA total and ex non-transfer'!G321*1000000)/SUMIFS(pop_in_poverty!$D:$D,pop_in_poverty!$A:$A,'ODA per poor person'!$B321,pop_in_poverty!$B:$B,'ODA per poor person'!G$9)</f>
        <v>783.14825333110855</v>
      </c>
      <c r="H321" s="43">
        <f>('ODA total and ex non-transfer'!H321*1000000)/SUMIFS(pop_in_poverty!$D:$D,pop_in_poverty!$A:$A,'ODA per poor person'!$B321,pop_in_poverty!$B:$B,'ODA per poor person'!H$9)</f>
        <v>519.27833318070816</v>
      </c>
      <c r="I321" s="43">
        <f>('ODA total and ex non-transfer'!I321*1000000)/SUMIFS(pop_in_poverty!$D:$D,pop_in_poverty!$A:$A,'ODA per poor person'!$B321,pop_in_poverty!$B:$B,'ODA per poor person'!I$9)</f>
        <v>668.3607490176189</v>
      </c>
      <c r="J321" s="43">
        <f>('ODA total and ex non-transfer'!J321*1000000)/SUMIFS(pop_in_poverty!$D:$D,pop_in_poverty!$A:$A,'ODA per poor person'!$B321,pop_in_poverty!$B:$B,'ODA per poor person'!J$9)</f>
        <v>768.08262985023521</v>
      </c>
      <c r="K321" s="43">
        <f>('ODA total and ex non-transfer'!K321*1000000)/SUMIFS(pop_in_poverty!$D:$D,pop_in_poverty!$A:$A,'ODA per poor person'!$B321,pop_in_poverty!$B:$B,'ODA per poor person'!K$9)</f>
        <v>778.03305975388957</v>
      </c>
      <c r="L321" s="43">
        <f>('ODA total and ex non-transfer'!L321*1000000)/SUMIFS(pop_in_poverty!$D:$D,pop_in_poverty!$A:$A,'ODA per poor person'!$B321,pop_in_poverty!$B:$B,'ODA per poor person'!L$9)</f>
        <v>647.25059969897143</v>
      </c>
      <c r="M321" s="43">
        <f>('ODA total and ex non-transfer'!M321*1000000)/SUMIFS(pop_in_poverty!$D:$D,pop_in_poverty!$A:$A,'ODA per poor person'!$B321,pop_in_poverty!$B:$B,'ODA per poor person'!M$9)</f>
        <v>1619.3787881213482</v>
      </c>
      <c r="N321" s="43">
        <f>('ODA total and ex non-transfer'!N321*1000000)/SUMIFS(pop_in_poverty!$D:$D,pop_in_poverty!$A:$A,'ODA per poor person'!$B321,pop_in_poverty!$B:$B,'ODA per poor person'!N$9)</f>
        <v>1476.0362772710873</v>
      </c>
      <c r="O321" s="43">
        <f>('ODA total and ex non-transfer'!O321*1000000)/SUMIFS(pop_in_poverty!$D:$D,pop_in_poverty!$A:$A,'ODA per poor person'!$B321,pop_in_poverty!$B:$B,'ODA per poor person'!O$9)</f>
        <v>1162.1447409513394</v>
      </c>
      <c r="P321" s="43">
        <f>('ODA total and ex non-transfer'!P321*1000000)/SUMIFS(pop_in_poverty!$D:$D,pop_in_poverty!$A:$A,'ODA per poor person'!$B321,pop_in_poverty!$B:$B,'ODA per poor person'!P$9)</f>
        <v>1245.19239125029</v>
      </c>
      <c r="Q321" s="43">
        <f>('ODA total and ex non-transfer'!Q321*1000000)/SUMIFS(pop_in_poverty!$D:$D,pop_in_poverty!$A:$A,'ODA per poor person'!$B321,pop_in_poverty!$B:$B,'ODA per poor person'!Q$9)</f>
        <v>1871.0185748741624</v>
      </c>
      <c r="R321" s="43">
        <f>('ODA total and ex non-transfer'!R321*1000000)/SUMIFS(pop_in_poverty!$D:$D,pop_in_poverty!$A:$A,'ODA per poor person'!$B321,pop_in_poverty!$B:$B,'ODA per poor person'!R$9)</f>
        <v>2419.9057079719314</v>
      </c>
      <c r="S321" s="43">
        <f>('ODA total and ex non-transfer'!S321*1000000)/SUMIFS(pop_in_poverty!$D:$D,pop_in_poverty!$A:$A,'ODA per poor person'!$B321,pop_in_poverty!$B:$B,'ODA per poor person'!S$9)</f>
        <v>2313.4793412891918</v>
      </c>
      <c r="T321" s="43">
        <f>('ODA total and ex non-transfer'!T321*1000000)/SUMIFS(pop_in_poverty!$D:$D,pop_in_poverty!$A:$A,'ODA per poor person'!$B321,pop_in_poverty!$B:$B,'ODA per poor person'!T$9)</f>
        <v>2095.6804139551678</v>
      </c>
      <c r="U321" s="43">
        <f>('ODA total and ex non-transfer'!U321*1000000)/SUMIFS(pop_in_poverty!$D:$D,pop_in_poverty!$A:$A,'ODA per poor person'!$B321,pop_in_poverty!$B:$B,'ODA per poor person'!U$9)</f>
        <v>2087.4916278518294</v>
      </c>
    </row>
    <row r="322" spans="1:22" hidden="1" x14ac:dyDescent="0.2">
      <c r="A322" s="21" t="s">
        <v>186</v>
      </c>
      <c r="B322" s="9" t="s">
        <v>547</v>
      </c>
      <c r="C322" s="9" t="s">
        <v>981</v>
      </c>
      <c r="D322" s="9"/>
      <c r="E322" s="2"/>
      <c r="F322" s="2"/>
      <c r="G322" s="43">
        <f>('ODA total and ex non-transfer'!G322*1000000)/SUMIFS(pop_in_poverty!$D:$D,pop_in_poverty!$A:$A,'ODA per poor person'!$B322,pop_in_poverty!$B:$B,'ODA per poor person'!G$9)</f>
        <v>8.0834284759550705</v>
      </c>
      <c r="H322" s="43">
        <f>('ODA total and ex non-transfer'!H322*1000000)/SUMIFS(pop_in_poverty!$D:$D,pop_in_poverty!$A:$A,'ODA per poor person'!$B322,pop_in_poverty!$B:$B,'ODA per poor person'!H$9)</f>
        <v>5.8661576703546929</v>
      </c>
      <c r="I322" s="43">
        <f>('ODA total and ex non-transfer'!I322*1000000)/SUMIFS(pop_in_poverty!$D:$D,pop_in_poverty!$A:$A,'ODA per poor person'!$B322,pop_in_poverty!$B:$B,'ODA per poor person'!I$9)</f>
        <v>6.9125755718225133</v>
      </c>
      <c r="J322" s="43">
        <f>('ODA total and ex non-transfer'!J322*1000000)/SUMIFS(pop_in_poverty!$D:$D,pop_in_poverty!$A:$A,'ODA per poor person'!$B322,pop_in_poverty!$B:$B,'ODA per poor person'!J$9)</f>
        <v>7.6861382304428707</v>
      </c>
      <c r="K322" s="43">
        <f>('ODA total and ex non-transfer'!K322*1000000)/SUMIFS(pop_in_poverty!$D:$D,pop_in_poverty!$A:$A,'ODA per poor person'!$B322,pop_in_poverty!$B:$B,'ODA per poor person'!K$9)</f>
        <v>7.1092161404343317</v>
      </c>
      <c r="L322" s="43">
        <f>('ODA total and ex non-transfer'!L322*1000000)/SUMIFS(pop_in_poverty!$D:$D,pop_in_poverty!$A:$A,'ODA per poor person'!$B322,pop_in_poverty!$B:$B,'ODA per poor person'!L$9)</f>
        <v>6.8493648101019957</v>
      </c>
      <c r="M322" s="43">
        <f>('ODA total and ex non-transfer'!M322*1000000)/SUMIFS(pop_in_poverty!$D:$D,pop_in_poverty!$A:$A,'ODA per poor person'!$B322,pop_in_poverty!$B:$B,'ODA per poor person'!M$9)</f>
        <v>8.9056248835548253</v>
      </c>
      <c r="N322" s="43">
        <f>('ODA total and ex non-transfer'!N322*1000000)/SUMIFS(pop_in_poverty!$D:$D,pop_in_poverty!$A:$A,'ODA per poor person'!$B322,pop_in_poverty!$B:$B,'ODA per poor person'!N$9)</f>
        <v>10.435688776025779</v>
      </c>
      <c r="O322" s="43">
        <f>('ODA total and ex non-transfer'!O322*1000000)/SUMIFS(pop_in_poverty!$D:$D,pop_in_poverty!$A:$A,'ODA per poor person'!$B322,pop_in_poverty!$B:$B,'ODA per poor person'!O$9)</f>
        <v>12.217797550496194</v>
      </c>
      <c r="P322" s="43">
        <f>('ODA total and ex non-transfer'!P322*1000000)/SUMIFS(pop_in_poverty!$D:$D,pop_in_poverty!$A:$A,'ODA per poor person'!$B322,pop_in_poverty!$B:$B,'ODA per poor person'!P$9)</f>
        <v>16.361854964635548</v>
      </c>
      <c r="Q322" s="43">
        <f>('ODA total and ex non-transfer'!Q322*1000000)/SUMIFS(pop_in_poverty!$D:$D,pop_in_poverty!$A:$A,'ODA per poor person'!$B322,pop_in_poverty!$B:$B,'ODA per poor person'!Q$9)</f>
        <v>12.799441240295172</v>
      </c>
      <c r="R322" s="43">
        <f>('ODA total and ex non-transfer'!R322*1000000)/SUMIFS(pop_in_poverty!$D:$D,pop_in_poverty!$A:$A,'ODA per poor person'!$B322,pop_in_poverty!$B:$B,'ODA per poor person'!R$9)</f>
        <v>19.652357984318357</v>
      </c>
      <c r="S322" s="43">
        <f>('ODA total and ex non-transfer'!S322*1000000)/SUMIFS(pop_in_poverty!$D:$D,pop_in_poverty!$A:$A,'ODA per poor person'!$B322,pop_in_poverty!$B:$B,'ODA per poor person'!S$9)</f>
        <v>22.534753678474793</v>
      </c>
      <c r="T322" s="43">
        <f>('ODA total and ex non-transfer'!T322*1000000)/SUMIFS(pop_in_poverty!$D:$D,pop_in_poverty!$A:$A,'ODA per poor person'!$B322,pop_in_poverty!$B:$B,'ODA per poor person'!T$9)</f>
        <v>26.112265730597326</v>
      </c>
      <c r="U322" s="43">
        <f>('ODA total and ex non-transfer'!U322*1000000)/SUMIFS(pop_in_poverty!$D:$D,pop_in_poverty!$A:$A,'ODA per poor person'!$B322,pop_in_poverty!$B:$B,'ODA per poor person'!U$9)</f>
        <v>25.164798562291281</v>
      </c>
    </row>
    <row r="323" spans="1:22" hidden="1" x14ac:dyDescent="0.2">
      <c r="A323" s="22" t="s">
        <v>186</v>
      </c>
      <c r="B323" s="9" t="s">
        <v>547</v>
      </c>
      <c r="C323" s="10" t="s">
        <v>982</v>
      </c>
      <c r="D323" s="10"/>
      <c r="E323" s="3"/>
      <c r="F323" s="3"/>
      <c r="G323" s="43">
        <f>('ODA total and ex non-transfer'!G323*1000000)/SUMIFS(pop_in_poverty!$D:$D,pop_in_poverty!$A:$A,'ODA per poor person'!$B323,pop_in_poverty!$B:$B,'ODA per poor person'!G$9)</f>
        <v>8.0834284759550705</v>
      </c>
      <c r="H323" s="43">
        <f>('ODA total and ex non-transfer'!H323*1000000)/SUMIFS(pop_in_poverty!$D:$D,pop_in_poverty!$A:$A,'ODA per poor person'!$B323,pop_in_poverty!$B:$B,'ODA per poor person'!H$9)</f>
        <v>5.8661576703546929</v>
      </c>
      <c r="I323" s="43">
        <f>('ODA total and ex non-transfer'!I323*1000000)/SUMIFS(pop_in_poverty!$D:$D,pop_in_poverty!$A:$A,'ODA per poor person'!$B323,pop_in_poverty!$B:$B,'ODA per poor person'!I$9)</f>
        <v>6.9125755718225133</v>
      </c>
      <c r="J323" s="43">
        <f>('ODA total and ex non-transfer'!J323*1000000)/SUMIFS(pop_in_poverty!$D:$D,pop_in_poverty!$A:$A,'ODA per poor person'!$B323,pop_in_poverty!$B:$B,'ODA per poor person'!J$9)</f>
        <v>7.6861382304428707</v>
      </c>
      <c r="K323" s="43">
        <f>('ODA total and ex non-transfer'!K323*1000000)/SUMIFS(pop_in_poverty!$D:$D,pop_in_poverty!$A:$A,'ODA per poor person'!$B323,pop_in_poverty!$B:$B,'ODA per poor person'!K$9)</f>
        <v>6.9885676257225109</v>
      </c>
      <c r="L323" s="43">
        <f>('ODA total and ex non-transfer'!L323*1000000)/SUMIFS(pop_in_poverty!$D:$D,pop_in_poverty!$A:$A,'ODA per poor person'!$B323,pop_in_poverty!$B:$B,'ODA per poor person'!L$9)</f>
        <v>6.7270264099381603</v>
      </c>
      <c r="M323" s="43">
        <f>('ODA total and ex non-transfer'!M323*1000000)/SUMIFS(pop_in_poverty!$D:$D,pop_in_poverty!$A:$A,'ODA per poor person'!$B323,pop_in_poverty!$B:$B,'ODA per poor person'!M$9)</f>
        <v>8.7596809200281989</v>
      </c>
      <c r="N323" s="43">
        <f>('ODA total and ex non-transfer'!N323*1000000)/SUMIFS(pop_in_poverty!$D:$D,pop_in_poverty!$A:$A,'ODA per poor person'!$B323,pop_in_poverty!$B:$B,'ODA per poor person'!N$9)</f>
        <v>10.272501100217102</v>
      </c>
      <c r="O323" s="43">
        <f>('ODA total and ex non-transfer'!O323*1000000)/SUMIFS(pop_in_poverty!$D:$D,pop_in_poverty!$A:$A,'ODA per poor person'!$B323,pop_in_poverty!$B:$B,'ODA per poor person'!O$9)</f>
        <v>12.017217417073711</v>
      </c>
      <c r="P323" s="43">
        <f>('ODA total and ex non-transfer'!P323*1000000)/SUMIFS(pop_in_poverty!$D:$D,pop_in_poverty!$A:$A,'ODA per poor person'!$B323,pop_in_poverty!$B:$B,'ODA per poor person'!P$9)</f>
        <v>16.09011292944307</v>
      </c>
      <c r="Q323" s="43">
        <f>('ODA total and ex non-transfer'!Q323*1000000)/SUMIFS(pop_in_poverty!$D:$D,pop_in_poverty!$A:$A,'ODA per poor person'!$B323,pop_in_poverty!$B:$B,'ODA per poor person'!Q$9)</f>
        <v>12.407077040002365</v>
      </c>
      <c r="R323" s="43">
        <f>('ODA total and ex non-transfer'!R323*1000000)/SUMIFS(pop_in_poverty!$D:$D,pop_in_poverty!$A:$A,'ODA per poor person'!$B323,pop_in_poverty!$B:$B,'ODA per poor person'!R$9)</f>
        <v>19.166880224409486</v>
      </c>
      <c r="S323" s="43">
        <f>('ODA total and ex non-transfer'!S323*1000000)/SUMIFS(pop_in_poverty!$D:$D,pop_in_poverty!$A:$A,'ODA per poor person'!$B323,pop_in_poverty!$B:$B,'ODA per poor person'!S$9)</f>
        <v>22.00517885963011</v>
      </c>
      <c r="T323" s="43">
        <f>('ODA total and ex non-transfer'!T323*1000000)/SUMIFS(pop_in_poverty!$D:$D,pop_in_poverty!$A:$A,'ODA per poor person'!$B323,pop_in_poverty!$B:$B,'ODA per poor person'!T$9)</f>
        <v>25.4967569698392</v>
      </c>
      <c r="U323" s="43">
        <f>('ODA total and ex non-transfer'!U323*1000000)/SUMIFS(pop_in_poverty!$D:$D,pop_in_poverty!$A:$A,'ODA per poor person'!$B323,pop_in_poverty!$B:$B,'ODA per poor person'!U$9)</f>
        <v>24.560681618703669</v>
      </c>
    </row>
    <row r="324" spans="1:22" hidden="1" x14ac:dyDescent="0.2">
      <c r="A324" s="21" t="s">
        <v>187</v>
      </c>
      <c r="B324" s="9" t="s">
        <v>582</v>
      </c>
      <c r="C324" s="9" t="s">
        <v>981</v>
      </c>
      <c r="D324" s="9"/>
      <c r="E324" s="2"/>
      <c r="F324" s="2"/>
      <c r="G324" s="43">
        <f>('ODA total and ex non-transfer'!G324*1000000)/SUMIFS(pop_in_poverty!$D:$D,pop_in_poverty!$A:$A,'ODA per poor person'!$B324,pop_in_poverty!$B:$B,'ODA per poor person'!G$9)</f>
        <v>187.44847975452296</v>
      </c>
      <c r="H324" s="43">
        <f>('ODA total and ex non-transfer'!H324*1000000)/SUMIFS(pop_in_poverty!$D:$D,pop_in_poverty!$A:$A,'ODA per poor person'!$B324,pop_in_poverty!$B:$B,'ODA per poor person'!H$9)</f>
        <v>245.45021226912993</v>
      </c>
      <c r="I324" s="43">
        <f>('ODA total and ex non-transfer'!I324*1000000)/SUMIFS(pop_in_poverty!$D:$D,pop_in_poverty!$A:$A,'ODA per poor person'!$B324,pop_in_poverty!$B:$B,'ODA per poor person'!I$9)</f>
        <v>226.72829396078589</v>
      </c>
      <c r="J324" s="43">
        <f>('ODA total and ex non-transfer'!J324*1000000)/SUMIFS(pop_in_poverty!$D:$D,pop_in_poverty!$A:$A,'ODA per poor person'!$B324,pop_in_poverty!$B:$B,'ODA per poor person'!J$9)</f>
        <v>170.70022274570269</v>
      </c>
      <c r="K324" s="43">
        <f>('ODA total and ex non-transfer'!K324*1000000)/SUMIFS(pop_in_poverty!$D:$D,pop_in_poverty!$A:$A,'ODA per poor person'!$B324,pop_in_poverty!$B:$B,'ODA per poor person'!K$9)</f>
        <v>195.42634137118145</v>
      </c>
      <c r="L324" s="43">
        <f>('ODA total and ex non-transfer'!L324*1000000)/SUMIFS(pop_in_poverty!$D:$D,pop_in_poverty!$A:$A,'ODA per poor person'!$B324,pop_in_poverty!$B:$B,'ODA per poor person'!L$9)</f>
        <v>493.64266762447397</v>
      </c>
      <c r="M324" s="43">
        <f>('ODA total and ex non-transfer'!M324*1000000)/SUMIFS(pop_in_poverty!$D:$D,pop_in_poverty!$A:$A,'ODA per poor person'!$B324,pop_in_poverty!$B:$B,'ODA per poor person'!M$9)</f>
        <v>23238.813190459947</v>
      </c>
      <c r="N324" s="43">
        <f>('ODA total and ex non-transfer'!N324*1000000)/SUMIFS(pop_in_poverty!$D:$D,pop_in_poverty!$A:$A,'ODA per poor person'!$B324,pop_in_poverty!$B:$B,'ODA per poor person'!N$9)</f>
        <v>14752.299584333205</v>
      </c>
      <c r="O324" s="43">
        <f>('ODA total and ex non-transfer'!O324*1000000)/SUMIFS(pop_in_poverty!$D:$D,pop_in_poverty!$A:$A,'ODA per poor person'!$B324,pop_in_poverty!$B:$B,'ODA per poor person'!O$9)</f>
        <v>9256.2571417413037</v>
      </c>
      <c r="P324" s="43">
        <f>('ODA total and ex non-transfer'!P324*1000000)/SUMIFS(pop_in_poverty!$D:$D,pop_in_poverty!$A:$A,'ODA per poor person'!$B324,pop_in_poverty!$B:$B,'ODA per poor person'!P$9)</f>
        <v>25433.894078764049</v>
      </c>
      <c r="Q324" s="43">
        <f>('ODA total and ex non-transfer'!Q324*1000000)/SUMIFS(pop_in_poverty!$D:$D,pop_in_poverty!$A:$A,'ODA per poor person'!$B324,pop_in_poverty!$B:$B,'ODA per poor person'!Q$9)</f>
        <v>21452.249382917867</v>
      </c>
      <c r="R324" s="43">
        <f>('ODA total and ex non-transfer'!R324*1000000)/SUMIFS(pop_in_poverty!$D:$D,pop_in_poverty!$A:$A,'ODA per poor person'!$B324,pop_in_poverty!$B:$B,'ODA per poor person'!R$9)</f>
        <v>35236.2993033561</v>
      </c>
      <c r="S324" s="43">
        <f>('ODA total and ex non-transfer'!S324*1000000)/SUMIFS(pop_in_poverty!$D:$D,pop_in_poverty!$A:$A,'ODA per poor person'!$B324,pop_in_poverty!$B:$B,'ODA per poor person'!S$9)</f>
        <v>24542.275919628115</v>
      </c>
      <c r="T324" s="43">
        <f>('ODA total and ex non-transfer'!T324*1000000)/SUMIFS(pop_in_poverty!$D:$D,pop_in_poverty!$A:$A,'ODA per poor person'!$B324,pop_in_poverty!$B:$B,'ODA per poor person'!T$9)</f>
        <v>35660.695456778019</v>
      </c>
      <c r="U324" s="43">
        <f>('ODA total and ex non-transfer'!U324*1000000)/SUMIFS(pop_in_poverty!$D:$D,pop_in_poverty!$A:$A,'ODA per poor person'!$B324,pop_in_poverty!$B:$B,'ODA per poor person'!U$9)</f>
        <v>35046.809079851781</v>
      </c>
    </row>
    <row r="325" spans="1:22" hidden="1" x14ac:dyDescent="0.2">
      <c r="A325" s="22" t="s">
        <v>187</v>
      </c>
      <c r="B325" s="9" t="s">
        <v>582</v>
      </c>
      <c r="C325" s="10" t="s">
        <v>982</v>
      </c>
      <c r="D325" s="10"/>
      <c r="E325" s="3"/>
      <c r="F325" s="3"/>
      <c r="G325" s="43">
        <f>('ODA total and ex non-transfer'!G325*1000000)/SUMIFS(pop_in_poverty!$D:$D,pop_in_poverty!$A:$A,'ODA per poor person'!$B325,pop_in_poverty!$B:$B,'ODA per poor person'!G$9)</f>
        <v>187.44847975452296</v>
      </c>
      <c r="H325" s="43">
        <f>('ODA total and ex non-transfer'!H325*1000000)/SUMIFS(pop_in_poverty!$D:$D,pop_in_poverty!$A:$A,'ODA per poor person'!$B325,pop_in_poverty!$B:$B,'ODA per poor person'!H$9)</f>
        <v>245.45021226912993</v>
      </c>
      <c r="I325" s="43">
        <f>('ODA total and ex non-transfer'!I325*1000000)/SUMIFS(pop_in_poverty!$D:$D,pop_in_poverty!$A:$A,'ODA per poor person'!$B325,pop_in_poverty!$B:$B,'ODA per poor person'!I$9)</f>
        <v>226.72829396078589</v>
      </c>
      <c r="J325" s="43">
        <f>('ODA total and ex non-transfer'!J325*1000000)/SUMIFS(pop_in_poverty!$D:$D,pop_in_poverty!$A:$A,'ODA per poor person'!$B325,pop_in_poverty!$B:$B,'ODA per poor person'!J$9)</f>
        <v>170.70022274570269</v>
      </c>
      <c r="K325" s="43">
        <f>('ODA total and ex non-transfer'!K325*1000000)/SUMIFS(pop_in_poverty!$D:$D,pop_in_poverty!$A:$A,'ODA per poor person'!$B325,pop_in_poverty!$B:$B,'ODA per poor person'!K$9)</f>
        <v>184.73023191436627</v>
      </c>
      <c r="L325" s="43">
        <f>('ODA total and ex non-transfer'!L325*1000000)/SUMIFS(pop_in_poverty!$D:$D,pop_in_poverty!$A:$A,'ODA per poor person'!$B325,pop_in_poverty!$B:$B,'ODA per poor person'!L$9)</f>
        <v>471.38238684728373</v>
      </c>
      <c r="M325" s="43">
        <f>('ODA total and ex non-transfer'!M325*1000000)/SUMIFS(pop_in_poverty!$D:$D,pop_in_poverty!$A:$A,'ODA per poor person'!$B325,pop_in_poverty!$B:$B,'ODA per poor person'!M$9)</f>
        <v>22555.4901255357</v>
      </c>
      <c r="N325" s="43">
        <f>('ODA total and ex non-transfer'!N325*1000000)/SUMIFS(pop_in_poverty!$D:$D,pop_in_poverty!$A:$A,'ODA per poor person'!$B325,pop_in_poverty!$B:$B,'ODA per poor person'!N$9)</f>
        <v>14170.559489068612</v>
      </c>
      <c r="O325" s="43">
        <f>('ODA total and ex non-transfer'!O325*1000000)/SUMIFS(pop_in_poverty!$D:$D,pop_in_poverty!$A:$A,'ODA per poor person'!$B325,pop_in_poverty!$B:$B,'ODA per poor person'!O$9)</f>
        <v>8748.7214861280627</v>
      </c>
      <c r="P325" s="43">
        <f>('ODA total and ex non-transfer'!P325*1000000)/SUMIFS(pop_in_poverty!$D:$D,pop_in_poverty!$A:$A,'ODA per poor person'!$B325,pop_in_poverty!$B:$B,'ODA per poor person'!P$9)</f>
        <v>23853.282374315466</v>
      </c>
      <c r="Q325" s="43">
        <f>('ODA total and ex non-transfer'!Q325*1000000)/SUMIFS(pop_in_poverty!$D:$D,pop_in_poverty!$A:$A,'ODA per poor person'!$B325,pop_in_poverty!$B:$B,'ODA per poor person'!Q$9)</f>
        <v>19220.522441642952</v>
      </c>
      <c r="R325" s="43">
        <f>('ODA total and ex non-transfer'!R325*1000000)/SUMIFS(pop_in_poverty!$D:$D,pop_in_poverty!$A:$A,'ODA per poor person'!$B325,pop_in_poverty!$B:$B,'ODA per poor person'!R$9)</f>
        <v>31790.790542149356</v>
      </c>
      <c r="S325" s="43">
        <f>('ODA total and ex non-transfer'!S325*1000000)/SUMIFS(pop_in_poverty!$D:$D,pop_in_poverty!$A:$A,'ODA per poor person'!$B325,pop_in_poverty!$B:$B,'ODA per poor person'!S$9)</f>
        <v>21272.553122382931</v>
      </c>
      <c r="T325" s="43">
        <f>('ODA total and ex non-transfer'!T325*1000000)/SUMIFS(pop_in_poverty!$D:$D,pop_in_poverty!$A:$A,'ODA per poor person'!$B325,pop_in_poverty!$B:$B,'ODA per poor person'!T$9)</f>
        <v>31962.902987193705</v>
      </c>
      <c r="U325" s="43">
        <f>('ODA total and ex non-transfer'!U325*1000000)/SUMIFS(pop_in_poverty!$D:$D,pop_in_poverty!$A:$A,'ODA per poor person'!$B325,pop_in_poverty!$B:$B,'ODA per poor person'!U$9)</f>
        <v>31038.06200392672</v>
      </c>
    </row>
    <row r="326" spans="1:22" hidden="1" x14ac:dyDescent="0.2">
      <c r="A326" s="21" t="s">
        <v>188</v>
      </c>
      <c r="B326" s="9" t="s">
        <v>608</v>
      </c>
      <c r="C326" s="9" t="s">
        <v>981</v>
      </c>
      <c r="D326" s="9"/>
      <c r="E326" s="2"/>
      <c r="F326" s="2"/>
      <c r="G326" s="43">
        <f>('ODA total and ex non-transfer'!G326*1000000)/SUMIFS(pop_in_poverty!$D:$D,pop_in_poverty!$A:$A,'ODA per poor person'!$B326,pop_in_poverty!$B:$B,'ODA per poor person'!G$9)</f>
        <v>109.42200890590959</v>
      </c>
      <c r="H326" s="43">
        <f>('ODA total and ex non-transfer'!H326*1000000)/SUMIFS(pop_in_poverty!$D:$D,pop_in_poverty!$A:$A,'ODA per poor person'!$B326,pop_in_poverty!$B:$B,'ODA per poor person'!H$9)</f>
        <v>149.31863048644601</v>
      </c>
      <c r="I326" s="43">
        <f>('ODA total and ex non-transfer'!I326*1000000)/SUMIFS(pop_in_poverty!$D:$D,pop_in_poverty!$A:$A,'ODA per poor person'!$B326,pop_in_poverty!$B:$B,'ODA per poor person'!I$9)</f>
        <v>171.87614017056399</v>
      </c>
      <c r="J326" s="43">
        <f>('ODA total and ex non-transfer'!J326*1000000)/SUMIFS(pop_in_poverty!$D:$D,pop_in_poverty!$A:$A,'ODA per poor person'!$B326,pop_in_poverty!$B:$B,'ODA per poor person'!J$9)</f>
        <v>333.28488403596975</v>
      </c>
      <c r="K326" s="43">
        <f>('ODA total and ex non-transfer'!K326*1000000)/SUMIFS(pop_in_poverty!$D:$D,pop_in_poverty!$A:$A,'ODA per poor person'!$B326,pop_in_poverty!$B:$B,'ODA per poor person'!K$9)</f>
        <v>344.14061518533464</v>
      </c>
      <c r="L326" s="43">
        <f>('ODA total and ex non-transfer'!L326*1000000)/SUMIFS(pop_in_poverty!$D:$D,pop_in_poverty!$A:$A,'ODA per poor person'!$B326,pop_in_poverty!$B:$B,'ODA per poor person'!L$9)</f>
        <v>506.5164204493795</v>
      </c>
      <c r="M326" s="43">
        <f>('ODA total and ex non-transfer'!M326*1000000)/SUMIFS(pop_in_poverty!$D:$D,pop_in_poverty!$A:$A,'ODA per poor person'!$B326,pop_in_poverty!$B:$B,'ODA per poor person'!M$9)</f>
        <v>1249.8275263549276</v>
      </c>
      <c r="N326" s="43">
        <f>('ODA total and ex non-transfer'!N326*1000000)/SUMIFS(pop_in_poverty!$D:$D,pop_in_poverty!$A:$A,'ODA per poor person'!$B326,pop_in_poverty!$B:$B,'ODA per poor person'!N$9)</f>
        <v>1061.0357812635009</v>
      </c>
      <c r="O326" s="43">
        <f>('ODA total and ex non-transfer'!O326*1000000)/SUMIFS(pop_in_poverty!$D:$D,pop_in_poverty!$A:$A,'ODA per poor person'!$B326,pop_in_poverty!$B:$B,'ODA per poor person'!O$9)</f>
        <v>1461.9496250850868</v>
      </c>
      <c r="P326" s="43">
        <f>('ODA total and ex non-transfer'!P326*1000000)/SUMIFS(pop_in_poverty!$D:$D,pop_in_poverty!$A:$A,'ODA per poor person'!$B326,pop_in_poverty!$B:$B,'ODA per poor person'!P$9)</f>
        <v>4284.3672064320517</v>
      </c>
      <c r="Q326" s="43">
        <f>('ODA total and ex non-transfer'!Q326*1000000)/SUMIFS(pop_in_poverty!$D:$D,pop_in_poverty!$A:$A,'ODA per poor person'!$B326,pop_in_poverty!$B:$B,'ODA per poor person'!Q$9)</f>
        <v>2168.0056957533907</v>
      </c>
      <c r="R326" s="43">
        <f>('ODA total and ex non-transfer'!R326*1000000)/SUMIFS(pop_in_poverty!$D:$D,pop_in_poverty!$A:$A,'ODA per poor person'!$B326,pop_in_poverty!$B:$B,'ODA per poor person'!R$9)</f>
        <v>1921.9276603361257</v>
      </c>
      <c r="S326" s="43">
        <f>('ODA total and ex non-transfer'!S326*1000000)/SUMIFS(pop_in_poverty!$D:$D,pop_in_poverty!$A:$A,'ODA per poor person'!$B326,pop_in_poverty!$B:$B,'ODA per poor person'!S$9)</f>
        <v>1968.4010761109014</v>
      </c>
      <c r="T326" s="43">
        <f>('ODA total and ex non-transfer'!T326*1000000)/SUMIFS(pop_in_poverty!$D:$D,pop_in_poverty!$A:$A,'ODA per poor person'!$B326,pop_in_poverty!$B:$B,'ODA per poor person'!T$9)</f>
        <v>4383.0080597710903</v>
      </c>
      <c r="U326" s="43">
        <f>('ODA total and ex non-transfer'!U326*1000000)/SUMIFS(pop_in_poverty!$D:$D,pop_in_poverty!$A:$A,'ODA per poor person'!$B326,pop_in_poverty!$B:$B,'ODA per poor person'!U$9)</f>
        <v>3285.6069297098888</v>
      </c>
    </row>
    <row r="327" spans="1:22" hidden="1" x14ac:dyDescent="0.2">
      <c r="A327" s="22" t="s">
        <v>188</v>
      </c>
      <c r="B327" s="9" t="s">
        <v>608</v>
      </c>
      <c r="C327" s="10" t="s">
        <v>982</v>
      </c>
      <c r="D327" s="10"/>
      <c r="E327" s="3"/>
      <c r="F327" s="3"/>
      <c r="G327" s="43">
        <f>('ODA total and ex non-transfer'!G327*1000000)/SUMIFS(pop_in_poverty!$D:$D,pop_in_poverty!$A:$A,'ODA per poor person'!$B327,pop_in_poverty!$B:$B,'ODA per poor person'!G$9)</f>
        <v>109.42200890590959</v>
      </c>
      <c r="H327" s="43">
        <f>('ODA total and ex non-transfer'!H327*1000000)/SUMIFS(pop_in_poverty!$D:$D,pop_in_poverty!$A:$A,'ODA per poor person'!$B327,pop_in_poverty!$B:$B,'ODA per poor person'!H$9)</f>
        <v>149.31863048644601</v>
      </c>
      <c r="I327" s="43">
        <f>('ODA total and ex non-transfer'!I327*1000000)/SUMIFS(pop_in_poverty!$D:$D,pop_in_poverty!$A:$A,'ODA per poor person'!$B327,pop_in_poverty!$B:$B,'ODA per poor person'!I$9)</f>
        <v>171.87614017056399</v>
      </c>
      <c r="J327" s="43">
        <f>('ODA total and ex non-transfer'!J327*1000000)/SUMIFS(pop_in_poverty!$D:$D,pop_in_poverty!$A:$A,'ODA per poor person'!$B327,pop_in_poverty!$B:$B,'ODA per poor person'!J$9)</f>
        <v>333.28488403596975</v>
      </c>
      <c r="K327" s="43">
        <f>('ODA total and ex non-transfer'!K327*1000000)/SUMIFS(pop_in_poverty!$D:$D,pop_in_poverty!$A:$A,'ODA per poor person'!$B327,pop_in_poverty!$B:$B,'ODA per poor person'!K$9)</f>
        <v>318.85528113060849</v>
      </c>
      <c r="L327" s="43">
        <f>('ODA total and ex non-transfer'!L327*1000000)/SUMIFS(pop_in_poverty!$D:$D,pop_in_poverty!$A:$A,'ODA per poor person'!$B327,pop_in_poverty!$B:$B,'ODA per poor person'!L$9)</f>
        <v>490.26305463340896</v>
      </c>
      <c r="M327" s="43">
        <f>('ODA total and ex non-transfer'!M327*1000000)/SUMIFS(pop_in_poverty!$D:$D,pop_in_poverty!$A:$A,'ODA per poor person'!$B327,pop_in_poverty!$B:$B,'ODA per poor person'!M$9)</f>
        <v>1203.1358660435812</v>
      </c>
      <c r="N327" s="43">
        <f>('ODA total and ex non-transfer'!N327*1000000)/SUMIFS(pop_in_poverty!$D:$D,pop_in_poverty!$A:$A,'ODA per poor person'!$B327,pop_in_poverty!$B:$B,'ODA per poor person'!N$9)</f>
        <v>996.65086705374108</v>
      </c>
      <c r="O327" s="43">
        <f>('ODA total and ex non-transfer'!O327*1000000)/SUMIFS(pop_in_poverty!$D:$D,pop_in_poverty!$A:$A,'ODA per poor person'!$B327,pop_in_poverty!$B:$B,'ODA per poor person'!O$9)</f>
        <v>1424.3763749024417</v>
      </c>
      <c r="P327" s="43">
        <f>('ODA total and ex non-transfer'!P327*1000000)/SUMIFS(pop_in_poverty!$D:$D,pop_in_poverty!$A:$A,'ODA per poor person'!$B327,pop_in_poverty!$B:$B,'ODA per poor person'!P$9)</f>
        <v>4174.922706716733</v>
      </c>
      <c r="Q327" s="43">
        <f>('ODA total and ex non-transfer'!Q327*1000000)/SUMIFS(pop_in_poverty!$D:$D,pop_in_poverty!$A:$A,'ODA per poor person'!$B327,pop_in_poverty!$B:$B,'ODA per poor person'!Q$9)</f>
        <v>2102.2858297978555</v>
      </c>
      <c r="R327" s="43">
        <f>('ODA total and ex non-transfer'!R327*1000000)/SUMIFS(pop_in_poverty!$D:$D,pop_in_poverty!$A:$A,'ODA per poor person'!$B327,pop_in_poverty!$B:$B,'ODA per poor person'!R$9)</f>
        <v>1873.0049342188627</v>
      </c>
      <c r="S327" s="43">
        <f>('ODA total and ex non-transfer'!S327*1000000)/SUMIFS(pop_in_poverty!$D:$D,pop_in_poverty!$A:$A,'ODA per poor person'!$B327,pop_in_poverty!$B:$B,'ODA per poor person'!S$9)</f>
        <v>1926.9814471961865</v>
      </c>
      <c r="T327" s="43">
        <f>('ODA total and ex non-transfer'!T327*1000000)/SUMIFS(pop_in_poverty!$D:$D,pop_in_poverty!$A:$A,'ODA per poor person'!$B327,pop_in_poverty!$B:$B,'ODA per poor person'!T$9)</f>
        <v>4339.5173900803429</v>
      </c>
      <c r="U327" s="43">
        <f>('ODA total and ex non-transfer'!U327*1000000)/SUMIFS(pop_in_poverty!$D:$D,pop_in_poverty!$A:$A,'ODA per poor person'!$B327,pop_in_poverty!$B:$B,'ODA per poor person'!U$9)</f>
        <v>3159.6349437469325</v>
      </c>
    </row>
    <row r="328" spans="1:22" hidden="1" x14ac:dyDescent="0.2">
      <c r="A328" s="21" t="s">
        <v>189</v>
      </c>
      <c r="B328" s="9" t="s">
        <v>652</v>
      </c>
      <c r="C328" s="9" t="s">
        <v>981</v>
      </c>
      <c r="D328" s="9"/>
      <c r="E328" s="2"/>
      <c r="F328" s="2"/>
      <c r="G328" s="43">
        <f>('ODA total and ex non-transfer'!G328*1000000)/SUMIFS(pop_in_poverty!$D:$D,pop_in_poverty!$A:$A,'ODA per poor person'!$B328,pop_in_poverty!$B:$B,'ODA per poor person'!G$9)</f>
        <v>173.80648246538337</v>
      </c>
      <c r="H328" s="43">
        <f>('ODA total and ex non-transfer'!H328*1000000)/SUMIFS(pop_in_poverty!$D:$D,pop_in_poverty!$A:$A,'ODA per poor person'!$B328,pop_in_poverty!$B:$B,'ODA per poor person'!H$9)</f>
        <v>157.32565939889849</v>
      </c>
      <c r="I328" s="43">
        <f>('ODA total and ex non-transfer'!I328*1000000)/SUMIFS(pop_in_poverty!$D:$D,pop_in_poverty!$A:$A,'ODA per poor person'!$B328,pop_in_poverty!$B:$B,'ODA per poor person'!I$9)</f>
        <v>295.69009933151148</v>
      </c>
      <c r="J328" s="43">
        <f>('ODA total and ex non-transfer'!J328*1000000)/SUMIFS(pop_in_poverty!$D:$D,pop_in_poverty!$A:$A,'ODA per poor person'!$B328,pop_in_poverty!$B:$B,'ODA per poor person'!J$9)</f>
        <v>1666.0680109289738</v>
      </c>
      <c r="K328" s="43">
        <f>('ODA total and ex non-transfer'!K328*1000000)/SUMIFS(pop_in_poverty!$D:$D,pop_in_poverty!$A:$A,'ODA per poor person'!$B328,pop_in_poverty!$B:$B,'ODA per poor person'!K$9)</f>
        <v>1275.6962900885667</v>
      </c>
      <c r="L328" s="43">
        <f>('ODA total and ex non-transfer'!L328*1000000)/SUMIFS(pop_in_poverty!$D:$D,pop_in_poverty!$A:$A,'ODA per poor person'!$B328,pop_in_poverty!$B:$B,'ODA per poor person'!L$9)</f>
        <v>1414.8611096530869</v>
      </c>
      <c r="M328" s="43">
        <f>('ODA total and ex non-transfer'!M328*1000000)/SUMIFS(pop_in_poverty!$D:$D,pop_in_poverty!$A:$A,'ODA per poor person'!$B328,pop_in_poverty!$B:$B,'ODA per poor person'!M$9)</f>
        <v>1247.4357044609039</v>
      </c>
      <c r="N328" s="43">
        <f>('ODA total and ex non-transfer'!N328*1000000)/SUMIFS(pop_in_poverty!$D:$D,pop_in_poverty!$A:$A,'ODA per poor person'!$B328,pop_in_poverty!$B:$B,'ODA per poor person'!N$9)</f>
        <v>1700.0020868275906</v>
      </c>
      <c r="O328" s="43">
        <f>('ODA total and ex non-transfer'!O328*1000000)/SUMIFS(pop_in_poverty!$D:$D,pop_in_poverty!$A:$A,'ODA per poor person'!$B328,pop_in_poverty!$B:$B,'ODA per poor person'!O$9)</f>
        <v>4174.8708175563488</v>
      </c>
      <c r="P328" s="43">
        <f>('ODA total and ex non-transfer'!P328*1000000)/SUMIFS(pop_in_poverty!$D:$D,pop_in_poverty!$A:$A,'ODA per poor person'!$B328,pop_in_poverty!$B:$B,'ODA per poor person'!P$9)</f>
        <v>2700.3840996820722</v>
      </c>
      <c r="Q328" s="43">
        <f>('ODA total and ex non-transfer'!Q328*1000000)/SUMIFS(pop_in_poverty!$D:$D,pop_in_poverty!$A:$A,'ODA per poor person'!$B328,pop_in_poverty!$B:$B,'ODA per poor person'!Q$9)</f>
        <v>3102.9372630416447</v>
      </c>
      <c r="R328" s="43">
        <f>('ODA total and ex non-transfer'!R328*1000000)/SUMIFS(pop_in_poverty!$D:$D,pop_in_poverty!$A:$A,'ODA per poor person'!$B328,pop_in_poverty!$B:$B,'ODA per poor person'!R$9)</f>
        <v>1713.3334627632521</v>
      </c>
      <c r="S328" s="43">
        <f>('ODA total and ex non-transfer'!S328*1000000)/SUMIFS(pop_in_poverty!$D:$D,pop_in_poverty!$A:$A,'ODA per poor person'!$B328,pop_in_poverty!$B:$B,'ODA per poor person'!S$9)</f>
        <v>1834.9959085764579</v>
      </c>
      <c r="T328" s="43">
        <f>('ODA total and ex non-transfer'!T328*1000000)/SUMIFS(pop_in_poverty!$D:$D,pop_in_poverty!$A:$A,'ODA per poor person'!$B328,pop_in_poverty!$B:$B,'ODA per poor person'!T$9)</f>
        <v>2374.9420561428637</v>
      </c>
      <c r="U328" s="43">
        <f>('ODA total and ex non-transfer'!U328*1000000)/SUMIFS(pop_in_poverty!$D:$D,pop_in_poverty!$A:$A,'ODA per poor person'!$B328,pop_in_poverty!$B:$B,'ODA per poor person'!U$9)</f>
        <v>2532.026055201381</v>
      </c>
    </row>
    <row r="329" spans="1:22" hidden="1" x14ac:dyDescent="0.2">
      <c r="A329" s="22" t="s">
        <v>189</v>
      </c>
      <c r="B329" s="9" t="s">
        <v>652</v>
      </c>
      <c r="C329" s="10" t="s">
        <v>982</v>
      </c>
      <c r="D329" s="10"/>
      <c r="E329" s="3"/>
      <c r="F329" s="3"/>
      <c r="G329" s="43">
        <f>('ODA total and ex non-transfer'!G329*1000000)/SUMIFS(pop_in_poverty!$D:$D,pop_in_poverty!$A:$A,'ODA per poor person'!$B329,pop_in_poverty!$B:$B,'ODA per poor person'!G$9)</f>
        <v>173.80648246538337</v>
      </c>
      <c r="H329" s="43">
        <f>('ODA total and ex non-transfer'!H329*1000000)/SUMIFS(pop_in_poverty!$D:$D,pop_in_poverty!$A:$A,'ODA per poor person'!$B329,pop_in_poverty!$B:$B,'ODA per poor person'!H$9)</f>
        <v>157.32565939889849</v>
      </c>
      <c r="I329" s="43">
        <f>('ODA total and ex non-transfer'!I329*1000000)/SUMIFS(pop_in_poverty!$D:$D,pop_in_poverty!$A:$A,'ODA per poor person'!$B329,pop_in_poverty!$B:$B,'ODA per poor person'!I$9)</f>
        <v>295.69009933151148</v>
      </c>
      <c r="J329" s="43">
        <f>('ODA total and ex non-transfer'!J329*1000000)/SUMIFS(pop_in_poverty!$D:$D,pop_in_poverty!$A:$A,'ODA per poor person'!$B329,pop_in_poverty!$B:$B,'ODA per poor person'!J$9)</f>
        <v>1666.0680109289738</v>
      </c>
      <c r="K329" s="43">
        <f>('ODA total and ex non-transfer'!K329*1000000)/SUMIFS(pop_in_poverty!$D:$D,pop_in_poverty!$A:$A,'ODA per poor person'!$B329,pop_in_poverty!$B:$B,'ODA per poor person'!K$9)</f>
        <v>1217.8468969542369</v>
      </c>
      <c r="L329" s="43">
        <f>('ODA total and ex non-transfer'!L329*1000000)/SUMIFS(pop_in_poverty!$D:$D,pop_in_poverty!$A:$A,'ODA per poor person'!$B329,pop_in_poverty!$B:$B,'ODA per poor person'!L$9)</f>
        <v>1358.9811977699026</v>
      </c>
      <c r="M329" s="43">
        <f>('ODA total and ex non-transfer'!M329*1000000)/SUMIFS(pop_in_poverty!$D:$D,pop_in_poverty!$A:$A,'ODA per poor person'!$B329,pop_in_poverty!$B:$B,'ODA per poor person'!M$9)</f>
        <v>1126.9585904725125</v>
      </c>
      <c r="N329" s="43">
        <f>('ODA total and ex non-transfer'!N329*1000000)/SUMIFS(pop_in_poverty!$D:$D,pop_in_poverty!$A:$A,'ODA per poor person'!$B329,pop_in_poverty!$B:$B,'ODA per poor person'!N$9)</f>
        <v>1588.4602236513258</v>
      </c>
      <c r="O329" s="43">
        <f>('ODA total and ex non-transfer'!O329*1000000)/SUMIFS(pop_in_poverty!$D:$D,pop_in_poverty!$A:$A,'ODA per poor person'!$B329,pop_in_poverty!$B:$B,'ODA per poor person'!O$9)</f>
        <v>4068.836875163624</v>
      </c>
      <c r="P329" s="43">
        <f>('ODA total and ex non-transfer'!P329*1000000)/SUMIFS(pop_in_poverty!$D:$D,pop_in_poverty!$A:$A,'ODA per poor person'!$B329,pop_in_poverty!$B:$B,'ODA per poor person'!P$9)</f>
        <v>2560.9065066065195</v>
      </c>
      <c r="Q329" s="43">
        <f>('ODA total and ex non-transfer'!Q329*1000000)/SUMIFS(pop_in_poverty!$D:$D,pop_in_poverty!$A:$A,'ODA per poor person'!$B329,pop_in_poverty!$B:$B,'ODA per poor person'!Q$9)</f>
        <v>2893.524049706919</v>
      </c>
      <c r="R329" s="43">
        <f>('ODA total and ex non-transfer'!R329*1000000)/SUMIFS(pop_in_poverty!$D:$D,pop_in_poverty!$A:$A,'ODA per poor person'!$B329,pop_in_poverty!$B:$B,'ODA per poor person'!R$9)</f>
        <v>1446.2079670346791</v>
      </c>
      <c r="S329" s="43">
        <f>('ODA total and ex non-transfer'!S329*1000000)/SUMIFS(pop_in_poverty!$D:$D,pop_in_poverty!$A:$A,'ODA per poor person'!$B329,pop_in_poverty!$B:$B,'ODA per poor person'!S$9)</f>
        <v>1632.1692789938597</v>
      </c>
      <c r="T329" s="43">
        <f>('ODA total and ex non-transfer'!T329*1000000)/SUMIFS(pop_in_poverty!$D:$D,pop_in_poverty!$A:$A,'ODA per poor person'!$B329,pop_in_poverty!$B:$B,'ODA per poor person'!T$9)</f>
        <v>2147.5172705051746</v>
      </c>
      <c r="U329" s="43">
        <f>('ODA total and ex non-transfer'!U329*1000000)/SUMIFS(pop_in_poverty!$D:$D,pop_in_poverty!$A:$A,'ODA per poor person'!$B329,pop_in_poverty!$B:$B,'ODA per poor person'!U$9)</f>
        <v>2363.65438904045</v>
      </c>
    </row>
    <row r="330" spans="1:22" hidden="1" x14ac:dyDescent="0.2">
      <c r="A330" s="21" t="s">
        <v>190</v>
      </c>
      <c r="B330" s="9" t="s">
        <v>694</v>
      </c>
      <c r="C330" s="9" t="s">
        <v>981</v>
      </c>
      <c r="D330" s="9"/>
      <c r="E330" s="2"/>
      <c r="F330" s="2"/>
      <c r="G330" s="43">
        <f>('ODA total and ex non-transfer'!G330*1000000)/SUMIFS(pop_in_poverty!$D:$D,pop_in_poverty!$A:$A,'ODA per poor person'!$B330,pop_in_poverty!$B:$B,'ODA per poor person'!G$9)</f>
        <v>2.6819119527600304</v>
      </c>
      <c r="H330" s="43">
        <f>('ODA total and ex non-transfer'!H330*1000000)/SUMIFS(pop_in_poverty!$D:$D,pop_in_poverty!$A:$A,'ODA per poor person'!$B330,pop_in_poverty!$B:$B,'ODA per poor person'!H$9)</f>
        <v>3.5228828803621215</v>
      </c>
      <c r="I330" s="43">
        <f>('ODA total and ex non-transfer'!I330*1000000)/SUMIFS(pop_in_poverty!$D:$D,pop_in_poverty!$A:$A,'ODA per poor person'!$B330,pop_in_poverty!$B:$B,'ODA per poor person'!I$9)</f>
        <v>4.0239952284965081</v>
      </c>
      <c r="J330" s="43">
        <f>('ODA total and ex non-transfer'!J330*1000000)/SUMIFS(pop_in_poverty!$D:$D,pop_in_poverty!$A:$A,'ODA per poor person'!$B330,pop_in_poverty!$B:$B,'ODA per poor person'!J$9)</f>
        <v>5.8459063547605483</v>
      </c>
      <c r="K330" s="43">
        <f>('ODA total and ex non-transfer'!K330*1000000)/SUMIFS(pop_in_poverty!$D:$D,pop_in_poverty!$A:$A,'ODA per poor person'!$B330,pop_in_poverty!$B:$B,'ODA per poor person'!K$9)</f>
        <v>7.0247906788086807</v>
      </c>
      <c r="L330" s="43">
        <f>('ODA total and ex non-transfer'!L330*1000000)/SUMIFS(pop_in_poverty!$D:$D,pop_in_poverty!$A:$A,'ODA per poor person'!$B330,pop_in_poverty!$B:$B,'ODA per poor person'!L$9)</f>
        <v>10.710548586203211</v>
      </c>
      <c r="M330" s="43">
        <f>('ODA total and ex non-transfer'!M330*1000000)/SUMIFS(pop_in_poverty!$D:$D,pop_in_poverty!$A:$A,'ODA per poor person'!$B330,pop_in_poverty!$B:$B,'ODA per poor person'!M$9)</f>
        <v>35.056696486851742</v>
      </c>
      <c r="N330" s="43">
        <f>('ODA total and ex non-transfer'!N330*1000000)/SUMIFS(pop_in_poverty!$D:$D,pop_in_poverty!$A:$A,'ODA per poor person'!$B330,pop_in_poverty!$B:$B,'ODA per poor person'!N$9)</f>
        <v>29.533858535684008</v>
      </c>
      <c r="O330" s="43">
        <f>('ODA total and ex non-transfer'!O330*1000000)/SUMIFS(pop_in_poverty!$D:$D,pop_in_poverty!$A:$A,'ODA per poor person'!$B330,pop_in_poverty!$B:$B,'ODA per poor person'!O$9)</f>
        <v>40.622559644385937</v>
      </c>
      <c r="P330" s="43">
        <f>('ODA total and ex non-transfer'!P330*1000000)/SUMIFS(pop_in_poverty!$D:$D,pop_in_poverty!$A:$A,'ODA per poor person'!$B330,pop_in_poverty!$B:$B,'ODA per poor person'!P$9)</f>
        <v>44.402324541844983</v>
      </c>
      <c r="Q330" s="43">
        <f>('ODA total and ex non-transfer'!Q330*1000000)/SUMIFS(pop_in_poverty!$D:$D,pop_in_poverty!$A:$A,'ODA per poor person'!$B330,pop_in_poverty!$B:$B,'ODA per poor person'!Q$9)</f>
        <v>71.329554238635595</v>
      </c>
      <c r="R330" s="43">
        <f>('ODA total and ex non-transfer'!R330*1000000)/SUMIFS(pop_in_poverty!$D:$D,pop_in_poverty!$A:$A,'ODA per poor person'!$B330,pop_in_poverty!$B:$B,'ODA per poor person'!R$9)</f>
        <v>1385.9086197736319</v>
      </c>
      <c r="S330" s="43">
        <f>('ODA total and ex non-transfer'!S330*1000000)/SUMIFS(pop_in_poverty!$D:$D,pop_in_poverty!$A:$A,'ODA per poor person'!$B330,pop_in_poverty!$B:$B,'ODA per poor person'!S$9)</f>
        <v>371.21269881103814</v>
      </c>
      <c r="T330" s="43">
        <f>('ODA total and ex non-transfer'!T330*1000000)/SUMIFS(pop_in_poverty!$D:$D,pop_in_poverty!$A:$A,'ODA per poor person'!$B330,pop_in_poverty!$B:$B,'ODA per poor person'!T$9)</f>
        <v>246.33284602940617</v>
      </c>
      <c r="U330" s="43">
        <f>('ODA total and ex non-transfer'!U330*1000000)/SUMIFS(pop_in_poverty!$D:$D,pop_in_poverty!$A:$A,'ODA per poor person'!$B330,pop_in_poverty!$B:$B,'ODA per poor person'!U$9)</f>
        <v>317.81709721604108</v>
      </c>
    </row>
    <row r="331" spans="1:22" hidden="1" x14ac:dyDescent="0.2">
      <c r="A331" s="22" t="s">
        <v>190</v>
      </c>
      <c r="B331" s="9" t="s">
        <v>694</v>
      </c>
      <c r="C331" s="10" t="s">
        <v>982</v>
      </c>
      <c r="D331" s="10"/>
      <c r="E331" s="3"/>
      <c r="F331" s="3"/>
      <c r="G331" s="43">
        <f>('ODA total and ex non-transfer'!G331*1000000)/SUMIFS(pop_in_poverty!$D:$D,pop_in_poverty!$A:$A,'ODA per poor person'!$B331,pop_in_poverty!$B:$B,'ODA per poor person'!G$9)</f>
        <v>2.6819119527600304</v>
      </c>
      <c r="H331" s="43">
        <f>('ODA total and ex non-transfer'!H331*1000000)/SUMIFS(pop_in_poverty!$D:$D,pop_in_poverty!$A:$A,'ODA per poor person'!$B331,pop_in_poverty!$B:$B,'ODA per poor person'!H$9)</f>
        <v>3.5228828803621215</v>
      </c>
      <c r="I331" s="43">
        <f>('ODA total and ex non-transfer'!I331*1000000)/SUMIFS(pop_in_poverty!$D:$D,pop_in_poverty!$A:$A,'ODA per poor person'!$B331,pop_in_poverty!$B:$B,'ODA per poor person'!I$9)</f>
        <v>4.0239952284965081</v>
      </c>
      <c r="J331" s="43">
        <f>('ODA total and ex non-transfer'!J331*1000000)/SUMIFS(pop_in_poverty!$D:$D,pop_in_poverty!$A:$A,'ODA per poor person'!$B331,pop_in_poverty!$B:$B,'ODA per poor person'!J$9)</f>
        <v>5.8459063547605483</v>
      </c>
      <c r="K331" s="43">
        <f>('ODA total and ex non-transfer'!K331*1000000)/SUMIFS(pop_in_poverty!$D:$D,pop_in_poverty!$A:$A,'ODA per poor person'!$B331,pop_in_poverty!$B:$B,'ODA per poor person'!K$9)</f>
        <v>6.5182046238279936</v>
      </c>
      <c r="L331" s="43">
        <f>('ODA total and ex non-transfer'!L331*1000000)/SUMIFS(pop_in_poverty!$D:$D,pop_in_poverty!$A:$A,'ODA per poor person'!$B331,pop_in_poverty!$B:$B,'ODA per poor person'!L$9)</f>
        <v>10.037015259643718</v>
      </c>
      <c r="M331" s="43">
        <f>('ODA total and ex non-transfer'!M331*1000000)/SUMIFS(pop_in_poverty!$D:$D,pop_in_poverty!$A:$A,'ODA per poor person'!$B331,pop_in_poverty!$B:$B,'ODA per poor person'!M$9)</f>
        <v>34.225614458169417</v>
      </c>
      <c r="N331" s="43">
        <f>('ODA total and ex non-transfer'!N331*1000000)/SUMIFS(pop_in_poverty!$D:$D,pop_in_poverty!$A:$A,'ODA per poor person'!$B331,pop_in_poverty!$B:$B,'ODA per poor person'!N$9)</f>
        <v>28.487853984712732</v>
      </c>
      <c r="O331" s="43">
        <f>('ODA total and ex non-transfer'!O331*1000000)/SUMIFS(pop_in_poverty!$D:$D,pop_in_poverty!$A:$A,'ODA per poor person'!$B331,pop_in_poverty!$B:$B,'ODA per poor person'!O$9)</f>
        <v>39.301345179873827</v>
      </c>
      <c r="P331" s="43">
        <f>('ODA total and ex non-transfer'!P331*1000000)/SUMIFS(pop_in_poverty!$D:$D,pop_in_poverty!$A:$A,'ODA per poor person'!$B331,pop_in_poverty!$B:$B,'ODA per poor person'!P$9)</f>
        <v>42.396945207429006</v>
      </c>
      <c r="Q331" s="43">
        <f>('ODA total and ex non-transfer'!Q331*1000000)/SUMIFS(pop_in_poverty!$D:$D,pop_in_poverty!$A:$A,'ODA per poor person'!$B331,pop_in_poverty!$B:$B,'ODA per poor person'!Q$9)</f>
        <v>69.436669527233263</v>
      </c>
      <c r="R331" s="43">
        <f>('ODA total and ex non-transfer'!R331*1000000)/SUMIFS(pop_in_poverty!$D:$D,pop_in_poverty!$A:$A,'ODA per poor person'!$B331,pop_in_poverty!$B:$B,'ODA per poor person'!R$9)</f>
        <v>685.15302898559969</v>
      </c>
      <c r="S331" s="43">
        <f>('ODA total and ex non-transfer'!S331*1000000)/SUMIFS(pop_in_poverty!$D:$D,pop_in_poverty!$A:$A,'ODA per poor person'!$B331,pop_in_poverty!$B:$B,'ODA per poor person'!S$9)</f>
        <v>174.62553508353616</v>
      </c>
      <c r="T331" s="43">
        <f>('ODA total and ex non-transfer'!T331*1000000)/SUMIFS(pop_in_poverty!$D:$D,pop_in_poverty!$A:$A,'ODA per poor person'!$B331,pop_in_poverty!$B:$B,'ODA per poor person'!T$9)</f>
        <v>242.61511632559208</v>
      </c>
      <c r="U331" s="43">
        <f>('ODA total and ex non-transfer'!U331*1000000)/SUMIFS(pop_in_poverty!$D:$D,pop_in_poverty!$A:$A,'ODA per poor person'!$B331,pop_in_poverty!$B:$B,'ODA per poor person'!U$9)</f>
        <v>314.55825370045363</v>
      </c>
    </row>
    <row r="332" spans="1:22" hidden="1" x14ac:dyDescent="0.2">
      <c r="A332" s="21" t="s">
        <v>191</v>
      </c>
      <c r="B332" s="9" t="s">
        <v>700</v>
      </c>
      <c r="C332" s="9" t="s">
        <v>981</v>
      </c>
      <c r="D332" s="9"/>
      <c r="E332" s="2"/>
      <c r="F332" s="2"/>
      <c r="G332" s="43">
        <f>('ODA total and ex non-transfer'!G332*1000000)/SUMIFS(pop_in_poverty!$D:$D,pop_in_poverty!$A:$A,'ODA per poor person'!$B332,pop_in_poverty!$B:$B,'ODA per poor person'!G$9)</f>
        <v>31.844077317812026</v>
      </c>
      <c r="H332" s="43">
        <f>('ODA total and ex non-transfer'!H332*1000000)/SUMIFS(pop_in_poverty!$D:$D,pop_in_poverty!$A:$A,'ODA per poor person'!$B332,pop_in_poverty!$B:$B,'ODA per poor person'!H$9)</f>
        <v>46.617729769825779</v>
      </c>
      <c r="I332" s="43">
        <f>('ODA total and ex non-transfer'!I332*1000000)/SUMIFS(pop_in_poverty!$D:$D,pop_in_poverty!$A:$A,'ODA per poor person'!$B332,pop_in_poverty!$B:$B,'ODA per poor person'!I$9)</f>
        <v>40.076431127104684</v>
      </c>
      <c r="J332" s="43">
        <f>('ODA total and ex non-transfer'!J332*1000000)/SUMIFS(pop_in_poverty!$D:$D,pop_in_poverty!$A:$A,'ODA per poor person'!$B332,pop_in_poverty!$B:$B,'ODA per poor person'!J$9)</f>
        <v>42.569260355037997</v>
      </c>
      <c r="K332" s="43">
        <f>('ODA total and ex non-transfer'!K332*1000000)/SUMIFS(pop_in_poverty!$D:$D,pop_in_poverty!$A:$A,'ODA per poor person'!$B332,pop_in_poverty!$B:$B,'ODA per poor person'!K$9)</f>
        <v>52.624646321948049</v>
      </c>
      <c r="L332" s="43">
        <f>('ODA total and ex non-transfer'!L332*1000000)/SUMIFS(pop_in_poverty!$D:$D,pop_in_poverty!$A:$A,'ODA per poor person'!$B332,pop_in_poverty!$B:$B,'ODA per poor person'!L$9)</f>
        <v>63.501925905652705</v>
      </c>
      <c r="M332" s="43">
        <f>('ODA total and ex non-transfer'!M332*1000000)/SUMIFS(pop_in_poverty!$D:$D,pop_in_poverty!$A:$A,'ODA per poor person'!$B332,pop_in_poverty!$B:$B,'ODA per poor person'!M$9)</f>
        <v>91.397141208850684</v>
      </c>
      <c r="N332" s="43">
        <f>('ODA total and ex non-transfer'!N332*1000000)/SUMIFS(pop_in_poverty!$D:$D,pop_in_poverty!$A:$A,'ODA per poor person'!$B332,pop_in_poverty!$B:$B,'ODA per poor person'!N$9)</f>
        <v>122.67195835383998</v>
      </c>
      <c r="O332" s="43">
        <f>('ODA total and ex non-transfer'!O332*1000000)/SUMIFS(pop_in_poverty!$D:$D,pop_in_poverty!$A:$A,'ODA per poor person'!$B332,pop_in_poverty!$B:$B,'ODA per poor person'!O$9)</f>
        <v>210.19618741662103</v>
      </c>
      <c r="P332" s="43">
        <f>('ODA total and ex non-transfer'!P332*1000000)/SUMIFS(pop_in_poverty!$D:$D,pop_in_poverty!$A:$A,'ODA per poor person'!$B332,pop_in_poverty!$B:$B,'ODA per poor person'!P$9)</f>
        <v>214.76315090263381</v>
      </c>
      <c r="Q332" s="43">
        <f>('ODA total and ex non-transfer'!Q332*1000000)/SUMIFS(pop_in_poverty!$D:$D,pop_in_poverty!$A:$A,'ODA per poor person'!$B332,pop_in_poverty!$B:$B,'ODA per poor person'!Q$9)</f>
        <v>319.62810411548747</v>
      </c>
      <c r="R332" s="43">
        <f>('ODA total and ex non-transfer'!R332*1000000)/SUMIFS(pop_in_poverty!$D:$D,pop_in_poverty!$A:$A,'ODA per poor person'!$B332,pop_in_poverty!$B:$B,'ODA per poor person'!R$9)</f>
        <v>373.22767306595227</v>
      </c>
      <c r="S332" s="43">
        <f>('ODA total and ex non-transfer'!S332*1000000)/SUMIFS(pop_in_poverty!$D:$D,pop_in_poverty!$A:$A,'ODA per poor person'!$B332,pop_in_poverty!$B:$B,'ODA per poor person'!S$9)</f>
        <v>373.19142584432439</v>
      </c>
      <c r="T332" s="43">
        <f>('ODA total and ex non-transfer'!T332*1000000)/SUMIFS(pop_in_poverty!$D:$D,pop_in_poverty!$A:$A,'ODA per poor person'!$B332,pop_in_poverty!$B:$B,'ODA per poor person'!T$9)</f>
        <v>543.47992895703658</v>
      </c>
      <c r="U332" s="43">
        <f>('ODA total and ex non-transfer'!U332*1000000)/SUMIFS(pop_in_poverty!$D:$D,pop_in_poverty!$A:$A,'ODA per poor person'!$B332,pop_in_poverty!$B:$B,'ODA per poor person'!U$9)</f>
        <v>495.83954088848463</v>
      </c>
      <c r="V332" s="46">
        <f>(U332-T332)/T332</f>
        <v>-8.7658044998968176E-2</v>
      </c>
    </row>
    <row r="333" spans="1:22" hidden="1" x14ac:dyDescent="0.2">
      <c r="A333" s="22" t="s">
        <v>191</v>
      </c>
      <c r="B333" s="9" t="s">
        <v>700</v>
      </c>
      <c r="C333" s="10" t="s">
        <v>982</v>
      </c>
      <c r="D333" s="10"/>
      <c r="E333" s="3"/>
      <c r="F333" s="3"/>
      <c r="G333" s="43">
        <f>('ODA total and ex non-transfer'!G333*1000000)/SUMIFS(pop_in_poverty!$D:$D,pop_in_poverty!$A:$A,'ODA per poor person'!$B333,pop_in_poverty!$B:$B,'ODA per poor person'!G$9)</f>
        <v>31.844077317812026</v>
      </c>
      <c r="H333" s="43">
        <f>('ODA total and ex non-transfer'!H333*1000000)/SUMIFS(pop_in_poverty!$D:$D,pop_in_poverty!$A:$A,'ODA per poor person'!$B333,pop_in_poverty!$B:$B,'ODA per poor person'!H$9)</f>
        <v>46.617729769825779</v>
      </c>
      <c r="I333" s="43">
        <f>('ODA total and ex non-transfer'!I333*1000000)/SUMIFS(pop_in_poverty!$D:$D,pop_in_poverty!$A:$A,'ODA per poor person'!$B333,pop_in_poverty!$B:$B,'ODA per poor person'!I$9)</f>
        <v>40.076431127104684</v>
      </c>
      <c r="J333" s="43">
        <f>('ODA total and ex non-transfer'!J333*1000000)/SUMIFS(pop_in_poverty!$D:$D,pop_in_poverty!$A:$A,'ODA per poor person'!$B333,pop_in_poverty!$B:$B,'ODA per poor person'!J$9)</f>
        <v>42.569260355037997</v>
      </c>
      <c r="K333" s="43">
        <f>('ODA total and ex non-transfer'!K333*1000000)/SUMIFS(pop_in_poverty!$D:$D,pop_in_poverty!$A:$A,'ODA per poor person'!$B333,pop_in_poverty!$B:$B,'ODA per poor person'!K$9)</f>
        <v>48.339808215445998</v>
      </c>
      <c r="L333" s="43">
        <f>('ODA total and ex non-transfer'!L333*1000000)/SUMIFS(pop_in_poverty!$D:$D,pop_in_poverty!$A:$A,'ODA per poor person'!$B333,pop_in_poverty!$B:$B,'ODA per poor person'!L$9)</f>
        <v>59.984231578705497</v>
      </c>
      <c r="M333" s="43">
        <f>('ODA total and ex non-transfer'!M333*1000000)/SUMIFS(pop_in_poverty!$D:$D,pop_in_poverty!$A:$A,'ODA per poor person'!$B333,pop_in_poverty!$B:$B,'ODA per poor person'!M$9)</f>
        <v>75.317442801991348</v>
      </c>
      <c r="N333" s="43">
        <f>('ODA total and ex non-transfer'!N333*1000000)/SUMIFS(pop_in_poverty!$D:$D,pop_in_poverty!$A:$A,'ODA per poor person'!$B333,pop_in_poverty!$B:$B,'ODA per poor person'!N$9)</f>
        <v>118.85325508907768</v>
      </c>
      <c r="O333" s="43">
        <f>('ODA total and ex non-transfer'!O333*1000000)/SUMIFS(pop_in_poverty!$D:$D,pop_in_poverty!$A:$A,'ODA per poor person'!$B333,pop_in_poverty!$B:$B,'ODA per poor person'!O$9)</f>
        <v>204.46993783249772</v>
      </c>
      <c r="P333" s="43">
        <f>('ODA total and ex non-transfer'!P333*1000000)/SUMIFS(pop_in_poverty!$D:$D,pop_in_poverty!$A:$A,'ODA per poor person'!$B333,pop_in_poverty!$B:$B,'ODA per poor person'!P$9)</f>
        <v>207.93229569942798</v>
      </c>
      <c r="Q333" s="43">
        <f>('ODA total and ex non-transfer'!Q333*1000000)/SUMIFS(pop_in_poverty!$D:$D,pop_in_poverty!$A:$A,'ODA per poor person'!$B333,pop_in_poverty!$B:$B,'ODA per poor person'!Q$9)</f>
        <v>308.61465184327579</v>
      </c>
      <c r="R333" s="43">
        <f>('ODA total and ex non-transfer'!R333*1000000)/SUMIFS(pop_in_poverty!$D:$D,pop_in_poverty!$A:$A,'ODA per poor person'!$B333,pop_in_poverty!$B:$B,'ODA per poor person'!R$9)</f>
        <v>364.02417145441945</v>
      </c>
      <c r="S333" s="43">
        <f>('ODA total and ex non-transfer'!S333*1000000)/SUMIFS(pop_in_poverty!$D:$D,pop_in_poverty!$A:$A,'ODA per poor person'!$B333,pop_in_poverty!$B:$B,'ODA per poor person'!S$9)</f>
        <v>365.14850985062571</v>
      </c>
      <c r="T333" s="43">
        <f>('ODA total and ex non-transfer'!T333*1000000)/SUMIFS(pop_in_poverty!$D:$D,pop_in_poverty!$A:$A,'ODA per poor person'!$B333,pop_in_poverty!$B:$B,'ODA per poor person'!T$9)</f>
        <v>532.40880617453297</v>
      </c>
      <c r="U333" s="43">
        <f>('ODA total and ex non-transfer'!U333*1000000)/SUMIFS(pop_in_poverty!$D:$D,pop_in_poverty!$A:$A,'ODA per poor person'!$B333,pop_in_poverty!$B:$B,'ODA per poor person'!U$9)</f>
        <v>488.82066987020517</v>
      </c>
    </row>
    <row r="334" spans="1:22" hidden="1" x14ac:dyDescent="0.2">
      <c r="A334" s="21" t="s">
        <v>192</v>
      </c>
      <c r="B334" s="9" t="s">
        <v>732</v>
      </c>
      <c r="C334" s="9" t="s">
        <v>981</v>
      </c>
      <c r="D334" s="9"/>
      <c r="E334" s="2"/>
      <c r="F334" s="2"/>
      <c r="G334" s="43">
        <f>('ODA total and ex non-transfer'!G334*1000000)/SUMIFS(pop_in_poverty!$D:$D,pop_in_poverty!$A:$A,'ODA per poor person'!$B334,pop_in_poverty!$B:$B,'ODA per poor person'!G$9)</f>
        <v>98.050856123240521</v>
      </c>
      <c r="H334" s="43">
        <f>('ODA total and ex non-transfer'!H334*1000000)/SUMIFS(pop_in_poverty!$D:$D,pop_in_poverty!$A:$A,'ODA per poor person'!$B334,pop_in_poverty!$B:$B,'ODA per poor person'!H$9)</f>
        <v>91.652869287928681</v>
      </c>
      <c r="I334" s="43">
        <f>('ODA total and ex non-transfer'!I334*1000000)/SUMIFS(pop_in_poverty!$D:$D,pop_in_poverty!$A:$A,'ODA per poor person'!$B334,pop_in_poverty!$B:$B,'ODA per poor person'!I$9)</f>
        <v>52.991330839961471</v>
      </c>
      <c r="J334" s="43">
        <f>('ODA total and ex non-transfer'!J334*1000000)/SUMIFS(pop_in_poverty!$D:$D,pop_in_poverty!$A:$A,'ODA per poor person'!$B334,pop_in_poverty!$B:$B,'ODA per poor person'!J$9)</f>
        <v>68.93940378601566</v>
      </c>
      <c r="K334" s="43">
        <f>('ODA total and ex non-transfer'!K334*1000000)/SUMIFS(pop_in_poverty!$D:$D,pop_in_poverty!$A:$A,'ODA per poor person'!$B334,pop_in_poverty!$B:$B,'ODA per poor person'!K$9)</f>
        <v>100.45936469173719</v>
      </c>
      <c r="L334" s="43">
        <f>('ODA total and ex non-transfer'!L334*1000000)/SUMIFS(pop_in_poverty!$D:$D,pop_in_poverty!$A:$A,'ODA per poor person'!$B334,pop_in_poverty!$B:$B,'ODA per poor person'!L$9)</f>
        <v>101.36829931149349</v>
      </c>
      <c r="M334" s="43">
        <f>('ODA total and ex non-transfer'!M334*1000000)/SUMIFS(pop_in_poverty!$D:$D,pop_in_poverty!$A:$A,'ODA per poor person'!$B334,pop_in_poverty!$B:$B,'ODA per poor person'!M$9)</f>
        <v>65.537505348693614</v>
      </c>
      <c r="N334" s="43">
        <f>('ODA total and ex non-transfer'!N334*1000000)/SUMIFS(pop_in_poverty!$D:$D,pop_in_poverty!$A:$A,'ODA per poor person'!$B334,pop_in_poverty!$B:$B,'ODA per poor person'!N$9)</f>
        <v>156.76326093081053</v>
      </c>
      <c r="O334" s="43">
        <f>('ODA total and ex non-transfer'!O334*1000000)/SUMIFS(pop_in_poverty!$D:$D,pop_in_poverty!$A:$A,'ODA per poor person'!$B334,pop_in_poverty!$B:$B,'ODA per poor person'!O$9)</f>
        <v>217.13666650279836</v>
      </c>
      <c r="P334" s="43">
        <f>('ODA total and ex non-transfer'!P334*1000000)/SUMIFS(pop_in_poverty!$D:$D,pop_in_poverty!$A:$A,'ODA per poor person'!$B334,pop_in_poverty!$B:$B,'ODA per poor person'!P$9)</f>
        <v>268.79069262772265</v>
      </c>
      <c r="Q334" s="43">
        <f>('ODA total and ex non-transfer'!Q334*1000000)/SUMIFS(pop_in_poverty!$D:$D,pop_in_poverty!$A:$A,'ODA per poor person'!$B334,pop_in_poverty!$B:$B,'ODA per poor person'!Q$9)</f>
        <v>214.91076532491155</v>
      </c>
      <c r="R334" s="43">
        <f>('ODA total and ex non-transfer'!R334*1000000)/SUMIFS(pop_in_poverty!$D:$D,pop_in_poverty!$A:$A,'ODA per poor person'!$B334,pop_in_poverty!$B:$B,'ODA per poor person'!R$9)</f>
        <v>214.1234812485973</v>
      </c>
      <c r="S334" s="43">
        <f>('ODA total and ex non-transfer'!S334*1000000)/SUMIFS(pop_in_poverty!$D:$D,pop_in_poverty!$A:$A,'ODA per poor person'!$B334,pop_in_poverty!$B:$B,'ODA per poor person'!S$9)</f>
        <v>312.22042606208447</v>
      </c>
      <c r="T334" s="43">
        <f>('ODA total and ex non-transfer'!T334*1000000)/SUMIFS(pop_in_poverty!$D:$D,pop_in_poverty!$A:$A,'ODA per poor person'!$B334,pop_in_poverty!$B:$B,'ODA per poor person'!T$9)</f>
        <v>339.47430279859066</v>
      </c>
      <c r="U334" s="43">
        <f>('ODA total and ex non-transfer'!U334*1000000)/SUMIFS(pop_in_poverty!$D:$D,pop_in_poverty!$A:$A,'ODA per poor person'!$B334,pop_in_poverty!$B:$B,'ODA per poor person'!U$9)</f>
        <v>283.68886312814806</v>
      </c>
      <c r="V334" s="46"/>
    </row>
    <row r="335" spans="1:22" hidden="1" x14ac:dyDescent="0.2">
      <c r="A335" s="22" t="s">
        <v>192</v>
      </c>
      <c r="B335" s="9" t="s">
        <v>732</v>
      </c>
      <c r="C335" s="10" t="s">
        <v>982</v>
      </c>
      <c r="D335" s="10"/>
      <c r="E335" s="3"/>
      <c r="F335" s="3"/>
      <c r="G335" s="43">
        <f>('ODA total and ex non-transfer'!G335*1000000)/SUMIFS(pop_in_poverty!$D:$D,pop_in_poverty!$A:$A,'ODA per poor person'!$B335,pop_in_poverty!$B:$B,'ODA per poor person'!G$9)</f>
        <v>98.050856123240521</v>
      </c>
      <c r="H335" s="43">
        <f>('ODA total and ex non-transfer'!H335*1000000)/SUMIFS(pop_in_poverty!$D:$D,pop_in_poverty!$A:$A,'ODA per poor person'!$B335,pop_in_poverty!$B:$B,'ODA per poor person'!H$9)</f>
        <v>91.652869287928681</v>
      </c>
      <c r="I335" s="43">
        <f>('ODA total and ex non-transfer'!I335*1000000)/SUMIFS(pop_in_poverty!$D:$D,pop_in_poverty!$A:$A,'ODA per poor person'!$B335,pop_in_poverty!$B:$B,'ODA per poor person'!I$9)</f>
        <v>52.991330839961471</v>
      </c>
      <c r="J335" s="43">
        <f>('ODA total and ex non-transfer'!J335*1000000)/SUMIFS(pop_in_poverty!$D:$D,pop_in_poverty!$A:$A,'ODA per poor person'!$B335,pop_in_poverty!$B:$B,'ODA per poor person'!J$9)</f>
        <v>68.93940378601566</v>
      </c>
      <c r="K335" s="43">
        <f>('ODA total and ex non-transfer'!K335*1000000)/SUMIFS(pop_in_poverty!$D:$D,pop_in_poverty!$A:$A,'ODA per poor person'!$B335,pop_in_poverty!$B:$B,'ODA per poor person'!K$9)</f>
        <v>99.337292946922403</v>
      </c>
      <c r="L335" s="43">
        <f>('ODA total and ex non-transfer'!L335*1000000)/SUMIFS(pop_in_poverty!$D:$D,pop_in_poverty!$A:$A,'ODA per poor person'!$B335,pop_in_poverty!$B:$B,'ODA per poor person'!L$9)</f>
        <v>99.94092761942845</v>
      </c>
      <c r="M335" s="43">
        <f>('ODA total and ex non-transfer'!M335*1000000)/SUMIFS(pop_in_poverty!$D:$D,pop_in_poverty!$A:$A,'ODA per poor person'!$B335,pop_in_poverty!$B:$B,'ODA per poor person'!M$9)</f>
        <v>64.160057154342155</v>
      </c>
      <c r="N335" s="43">
        <f>('ODA total and ex non-transfer'!N335*1000000)/SUMIFS(pop_in_poverty!$D:$D,pop_in_poverty!$A:$A,'ODA per poor person'!$B335,pop_in_poverty!$B:$B,'ODA per poor person'!N$9)</f>
        <v>154.59897601087584</v>
      </c>
      <c r="O335" s="43">
        <f>('ODA total and ex non-transfer'!O335*1000000)/SUMIFS(pop_in_poverty!$D:$D,pop_in_poverty!$A:$A,'ODA per poor person'!$B335,pop_in_poverty!$B:$B,'ODA per poor person'!O$9)</f>
        <v>214.23843023431695</v>
      </c>
      <c r="P335" s="43">
        <f>('ODA total and ex non-transfer'!P335*1000000)/SUMIFS(pop_in_poverty!$D:$D,pop_in_poverty!$A:$A,'ODA per poor person'!$B335,pop_in_poverty!$B:$B,'ODA per poor person'!P$9)</f>
        <v>262.72433076818947</v>
      </c>
      <c r="Q335" s="43">
        <f>('ODA total and ex non-transfer'!Q335*1000000)/SUMIFS(pop_in_poverty!$D:$D,pop_in_poverty!$A:$A,'ODA per poor person'!$B335,pop_in_poverty!$B:$B,'ODA per poor person'!Q$9)</f>
        <v>206.15414484142264</v>
      </c>
      <c r="R335" s="43">
        <f>('ODA total and ex non-transfer'!R335*1000000)/SUMIFS(pop_in_poverty!$D:$D,pop_in_poverty!$A:$A,'ODA per poor person'!$B335,pop_in_poverty!$B:$B,'ODA per poor person'!R$9)</f>
        <v>208.92850522503744</v>
      </c>
      <c r="S335" s="43">
        <f>('ODA total and ex non-transfer'!S335*1000000)/SUMIFS(pop_in_poverty!$D:$D,pop_in_poverty!$A:$A,'ODA per poor person'!$B335,pop_in_poverty!$B:$B,'ODA per poor person'!S$9)</f>
        <v>308.14505446355417</v>
      </c>
      <c r="T335" s="43">
        <f>('ODA total and ex non-transfer'!T335*1000000)/SUMIFS(pop_in_poverty!$D:$D,pop_in_poverty!$A:$A,'ODA per poor person'!$B335,pop_in_poverty!$B:$B,'ODA per poor person'!T$9)</f>
        <v>332.02192301503067</v>
      </c>
      <c r="U335" s="43">
        <f>('ODA total and ex non-transfer'!U335*1000000)/SUMIFS(pop_in_poverty!$D:$D,pop_in_poverty!$A:$A,'ODA per poor person'!$B335,pop_in_poverty!$B:$B,'ODA per poor person'!U$9)</f>
        <v>279.94955075893245</v>
      </c>
    </row>
    <row r="336" spans="1:22" hidden="1" x14ac:dyDescent="0.2">
      <c r="A336" s="21" t="s">
        <v>193</v>
      </c>
      <c r="B336" s="9" t="s">
        <v>860</v>
      </c>
      <c r="C336" s="9" t="s">
        <v>981</v>
      </c>
      <c r="D336" s="9"/>
      <c r="E336" s="2"/>
      <c r="F336" s="2"/>
      <c r="G336" s="43">
        <f>('ODA total and ex non-transfer'!G336*1000000)/SUMIFS(pop_in_poverty!$D:$D,pop_in_poverty!$A:$A,'ODA per poor person'!$B336,pop_in_poverty!$B:$B,'ODA per poor person'!G$9)</f>
        <v>319.57795244746751</v>
      </c>
      <c r="H336" s="43">
        <f>('ODA total and ex non-transfer'!H336*1000000)/SUMIFS(pop_in_poverty!$D:$D,pop_in_poverty!$A:$A,'ODA per poor person'!$B336,pop_in_poverty!$B:$B,'ODA per poor person'!H$9)</f>
        <v>572.64256492509219</v>
      </c>
      <c r="I336" s="43">
        <f>('ODA total and ex non-transfer'!I336*1000000)/SUMIFS(pop_in_poverty!$D:$D,pop_in_poverty!$A:$A,'ODA per poor person'!$B336,pop_in_poverty!$B:$B,'ODA per poor person'!I$9)</f>
        <v>510.48340651503344</v>
      </c>
      <c r="J336" s="43">
        <f>('ODA total and ex non-transfer'!J336*1000000)/SUMIFS(pop_in_poverty!$D:$D,pop_in_poverty!$A:$A,'ODA per poor person'!$B336,pop_in_poverty!$B:$B,'ODA per poor person'!J$9)</f>
        <v>1074.2680989802809</v>
      </c>
      <c r="K336" s="43">
        <f>('ODA total and ex non-transfer'!K336*1000000)/SUMIFS(pop_in_poverty!$D:$D,pop_in_poverty!$A:$A,'ODA per poor person'!$B336,pop_in_poverty!$B:$B,'ODA per poor person'!K$9)</f>
        <v>1160.0900419334414</v>
      </c>
      <c r="L336" s="43">
        <f>('ODA total and ex non-transfer'!L336*1000000)/SUMIFS(pop_in_poverty!$D:$D,pop_in_poverty!$A:$A,'ODA per poor person'!$B336,pop_in_poverty!$B:$B,'ODA per poor person'!L$9)</f>
        <v>1185.3194753499019</v>
      </c>
      <c r="M336" s="43">
        <f>('ODA total and ex non-transfer'!M336*1000000)/SUMIFS(pop_in_poverty!$D:$D,pop_in_poverty!$A:$A,'ODA per poor person'!$B336,pop_in_poverty!$B:$B,'ODA per poor person'!M$9)</f>
        <v>1729.2986801155378</v>
      </c>
      <c r="N336" s="43">
        <f>('ODA total and ex non-transfer'!N336*1000000)/SUMIFS(pop_in_poverty!$D:$D,pop_in_poverty!$A:$A,'ODA per poor person'!$B336,pop_in_poverty!$B:$B,'ODA per poor person'!N$9)</f>
        <v>1846.2421553062536</v>
      </c>
      <c r="O336" s="43">
        <f>('ODA total and ex non-transfer'!O336*1000000)/SUMIFS(pop_in_poverty!$D:$D,pop_in_poverty!$A:$A,'ODA per poor person'!$B336,pop_in_poverty!$B:$B,'ODA per poor person'!O$9)</f>
        <v>2043.6380924356417</v>
      </c>
      <c r="P336" s="43">
        <f>('ODA total and ex non-transfer'!P336*1000000)/SUMIFS(pop_in_poverty!$D:$D,pop_in_poverty!$A:$A,'ODA per poor person'!$B336,pop_in_poverty!$B:$B,'ODA per poor person'!P$9)</f>
        <v>2285.2361895183203</v>
      </c>
      <c r="Q336" s="43">
        <f>('ODA total and ex non-transfer'!Q336*1000000)/SUMIFS(pop_in_poverty!$D:$D,pop_in_poverty!$A:$A,'ODA per poor person'!$B336,pop_in_poverty!$B:$B,'ODA per poor person'!Q$9)</f>
        <v>2005.944384567146</v>
      </c>
      <c r="R336" s="43">
        <f>('ODA total and ex non-transfer'!R336*1000000)/SUMIFS(pop_in_poverty!$D:$D,pop_in_poverty!$A:$A,'ODA per poor person'!$B336,pop_in_poverty!$B:$B,'ODA per poor person'!R$9)</f>
        <v>2581.5571474073672</v>
      </c>
      <c r="S336" s="43">
        <f>('ODA total and ex non-transfer'!S336*1000000)/SUMIFS(pop_in_poverty!$D:$D,pop_in_poverty!$A:$A,'ODA per poor person'!$B336,pop_in_poverty!$B:$B,'ODA per poor person'!S$9)</f>
        <v>2833.7328681045592</v>
      </c>
      <c r="T336" s="43">
        <f>('ODA total and ex non-transfer'!T336*1000000)/SUMIFS(pop_in_poverty!$D:$D,pop_in_poverty!$A:$A,'ODA per poor person'!$B336,pop_in_poverty!$B:$B,'ODA per poor person'!T$9)</f>
        <v>2699.5617447166824</v>
      </c>
      <c r="U336" s="43">
        <f>('ODA total and ex non-transfer'!U336*1000000)/SUMIFS(pop_in_poverty!$D:$D,pop_in_poverty!$A:$A,'ODA per poor person'!$B336,pop_in_poverty!$B:$B,'ODA per poor person'!U$9)</f>
        <v>2702.5648332884821</v>
      </c>
    </row>
    <row r="337" spans="1:21" hidden="1" x14ac:dyDescent="0.2">
      <c r="A337" s="22" t="s">
        <v>193</v>
      </c>
      <c r="B337" s="9" t="s">
        <v>860</v>
      </c>
      <c r="C337" s="10" t="s">
        <v>982</v>
      </c>
      <c r="D337" s="10"/>
      <c r="E337" s="3"/>
      <c r="F337" s="3"/>
      <c r="G337" s="43">
        <f>('ODA total and ex non-transfer'!G337*1000000)/SUMIFS(pop_in_poverty!$D:$D,pop_in_poverty!$A:$A,'ODA per poor person'!$B337,pop_in_poverty!$B:$B,'ODA per poor person'!G$9)</f>
        <v>319.57795244746751</v>
      </c>
      <c r="H337" s="43">
        <f>('ODA total and ex non-transfer'!H337*1000000)/SUMIFS(pop_in_poverty!$D:$D,pop_in_poverty!$A:$A,'ODA per poor person'!$B337,pop_in_poverty!$B:$B,'ODA per poor person'!H$9)</f>
        <v>572.64256492509219</v>
      </c>
      <c r="I337" s="43">
        <f>('ODA total and ex non-transfer'!I337*1000000)/SUMIFS(pop_in_poverty!$D:$D,pop_in_poverty!$A:$A,'ODA per poor person'!$B337,pop_in_poverty!$B:$B,'ODA per poor person'!I$9)</f>
        <v>510.48340651503344</v>
      </c>
      <c r="J337" s="43">
        <f>('ODA total and ex non-transfer'!J337*1000000)/SUMIFS(pop_in_poverty!$D:$D,pop_in_poverty!$A:$A,'ODA per poor person'!$B337,pop_in_poverty!$B:$B,'ODA per poor person'!J$9)</f>
        <v>1074.2680989802809</v>
      </c>
      <c r="K337" s="43">
        <f>('ODA total and ex non-transfer'!K337*1000000)/SUMIFS(pop_in_poverty!$D:$D,pop_in_poverty!$A:$A,'ODA per poor person'!$B337,pop_in_poverty!$B:$B,'ODA per poor person'!K$9)</f>
        <v>1067.825475047104</v>
      </c>
      <c r="L337" s="43">
        <f>('ODA total and ex non-transfer'!L337*1000000)/SUMIFS(pop_in_poverty!$D:$D,pop_in_poverty!$A:$A,'ODA per poor person'!$B337,pop_in_poverty!$B:$B,'ODA per poor person'!L$9)</f>
        <v>1168.2192451887165</v>
      </c>
      <c r="M337" s="43">
        <f>('ODA total and ex non-transfer'!M337*1000000)/SUMIFS(pop_in_poverty!$D:$D,pop_in_poverty!$A:$A,'ODA per poor person'!$B337,pop_in_poverty!$B:$B,'ODA per poor person'!M$9)</f>
        <v>1712.86055510096</v>
      </c>
      <c r="N337" s="43">
        <f>('ODA total and ex non-transfer'!N337*1000000)/SUMIFS(pop_in_poverty!$D:$D,pop_in_poverty!$A:$A,'ODA per poor person'!$B337,pop_in_poverty!$B:$B,'ODA per poor person'!N$9)</f>
        <v>1825.9897900079393</v>
      </c>
      <c r="O337" s="43">
        <f>('ODA total and ex non-transfer'!O337*1000000)/SUMIFS(pop_in_poverty!$D:$D,pop_in_poverty!$A:$A,'ODA per poor person'!$B337,pop_in_poverty!$B:$B,'ODA per poor person'!O$9)</f>
        <v>2023.0195438756093</v>
      </c>
      <c r="P337" s="43">
        <f>('ODA total and ex non-transfer'!P337*1000000)/SUMIFS(pop_in_poverty!$D:$D,pop_in_poverty!$A:$A,'ODA per poor person'!$B337,pop_in_poverty!$B:$B,'ODA per poor person'!P$9)</f>
        <v>2252.4050712093144</v>
      </c>
      <c r="Q337" s="43">
        <f>('ODA total and ex non-transfer'!Q337*1000000)/SUMIFS(pop_in_poverty!$D:$D,pop_in_poverty!$A:$A,'ODA per poor person'!$B337,pop_in_poverty!$B:$B,'ODA per poor person'!Q$9)</f>
        <v>1967.6739901105566</v>
      </c>
      <c r="R337" s="43">
        <f>('ODA total and ex non-transfer'!R337*1000000)/SUMIFS(pop_in_poverty!$D:$D,pop_in_poverty!$A:$A,'ODA per poor person'!$B337,pop_in_poverty!$B:$B,'ODA per poor person'!R$9)</f>
        <v>2521.1159979295153</v>
      </c>
      <c r="S337" s="43">
        <f>('ODA total and ex non-transfer'!S337*1000000)/SUMIFS(pop_in_poverty!$D:$D,pop_in_poverty!$A:$A,'ODA per poor person'!$B337,pop_in_poverty!$B:$B,'ODA per poor person'!S$9)</f>
        <v>2788.0328487750357</v>
      </c>
      <c r="T337" s="43">
        <f>('ODA total and ex non-transfer'!T337*1000000)/SUMIFS(pop_in_poverty!$D:$D,pop_in_poverty!$A:$A,'ODA per poor person'!$B337,pop_in_poverty!$B:$B,'ODA per poor person'!T$9)</f>
        <v>2656.5164785288157</v>
      </c>
      <c r="U337" s="43">
        <f>('ODA total and ex non-transfer'!U337*1000000)/SUMIFS(pop_in_poverty!$D:$D,pop_in_poverty!$A:$A,'ODA per poor person'!$B337,pop_in_poverty!$B:$B,'ODA per poor person'!U$9)</f>
        <v>2674.5280056042016</v>
      </c>
    </row>
    <row r="338" spans="1:21" hidden="1" x14ac:dyDescent="0.2">
      <c r="A338" s="21" t="s">
        <v>194</v>
      </c>
      <c r="B338" s="9" t="s">
        <v>890</v>
      </c>
      <c r="C338" s="9" t="s">
        <v>981</v>
      </c>
      <c r="D338" s="9"/>
      <c r="E338" s="2"/>
      <c r="F338" s="2"/>
      <c r="G338" s="43">
        <f>('ODA total and ex non-transfer'!G338*1000000)/SUMIFS(pop_in_poverty!$D:$D,pop_in_poverty!$A:$A,'ODA per poor person'!$B338,pop_in_poverty!$B:$B,'ODA per poor person'!G$9)</f>
        <v>90.708958931544174</v>
      </c>
      <c r="H338" s="43">
        <f>('ODA total and ex non-transfer'!H338*1000000)/SUMIFS(pop_in_poverty!$D:$D,pop_in_poverty!$A:$A,'ODA per poor person'!$B338,pop_in_poverty!$B:$B,'ODA per poor person'!H$9)</f>
        <v>79.667685878537256</v>
      </c>
      <c r="I338" s="43">
        <f>('ODA total and ex non-transfer'!I338*1000000)/SUMIFS(pop_in_poverty!$D:$D,pop_in_poverty!$A:$A,'ODA per poor person'!$B338,pop_in_poverty!$B:$B,'ODA per poor person'!I$9)</f>
        <v>161.65791751949837</v>
      </c>
      <c r="J338" s="43">
        <f>('ODA total and ex non-transfer'!J338*1000000)/SUMIFS(pop_in_poverty!$D:$D,pop_in_poverty!$A:$A,'ODA per poor person'!$B338,pop_in_poverty!$B:$B,'ODA per poor person'!J$9)</f>
        <v>268.37792970835369</v>
      </c>
      <c r="K338" s="43">
        <f>('ODA total and ex non-transfer'!K338*1000000)/SUMIFS(pop_in_poverty!$D:$D,pop_in_poverty!$A:$A,'ODA per poor person'!$B338,pop_in_poverty!$B:$B,'ODA per poor person'!K$9)</f>
        <v>402.51044858623374</v>
      </c>
      <c r="L338" s="43">
        <f>('ODA total and ex non-transfer'!L338*1000000)/SUMIFS(pop_in_poverty!$D:$D,pop_in_poverty!$A:$A,'ODA per poor person'!$B338,pop_in_poverty!$B:$B,'ODA per poor person'!L$9)</f>
        <v>271.10260557850779</v>
      </c>
      <c r="M338" s="43">
        <f>('ODA total and ex non-transfer'!M338*1000000)/SUMIFS(pop_in_poverty!$D:$D,pop_in_poverty!$A:$A,'ODA per poor person'!$B338,pop_in_poverty!$B:$B,'ODA per poor person'!M$9)</f>
        <v>408.48952089748252</v>
      </c>
      <c r="N338" s="43">
        <f>('ODA total and ex non-transfer'!N338*1000000)/SUMIFS(pop_in_poverty!$D:$D,pop_in_poverty!$A:$A,'ODA per poor person'!$B338,pop_in_poverty!$B:$B,'ODA per poor person'!N$9)</f>
        <v>607.43946551419504</v>
      </c>
      <c r="O338" s="43">
        <f>('ODA total and ex non-transfer'!O338*1000000)/SUMIFS(pop_in_poverty!$D:$D,pop_in_poverty!$A:$A,'ODA per poor person'!$B338,pop_in_poverty!$B:$B,'ODA per poor person'!O$9)</f>
        <v>1124.0565969949475</v>
      </c>
      <c r="P338" s="43">
        <f>('ODA total and ex non-transfer'!P338*1000000)/SUMIFS(pop_in_poverty!$D:$D,pop_in_poverty!$A:$A,'ODA per poor person'!$B338,pop_in_poverty!$B:$B,'ODA per poor person'!P$9)</f>
        <v>804.50705884423269</v>
      </c>
      <c r="Q338" s="43">
        <f>('ODA total and ex non-transfer'!Q338*1000000)/SUMIFS(pop_in_poverty!$D:$D,pop_in_poverty!$A:$A,'ODA per poor person'!$B338,pop_in_poverty!$B:$B,'ODA per poor person'!Q$9)</f>
        <v>934.59153637107033</v>
      </c>
      <c r="R338" s="43">
        <f>('ODA total and ex non-transfer'!R338*1000000)/SUMIFS(pop_in_poverty!$D:$D,pop_in_poverty!$A:$A,'ODA per poor person'!$B338,pop_in_poverty!$B:$B,'ODA per poor person'!R$9)</f>
        <v>882.02542564157784</v>
      </c>
      <c r="S338" s="43">
        <f>('ODA total and ex non-transfer'!S338*1000000)/SUMIFS(pop_in_poverty!$D:$D,pop_in_poverty!$A:$A,'ODA per poor person'!$B338,pop_in_poverty!$B:$B,'ODA per poor person'!S$9)</f>
        <v>815.38141601018481</v>
      </c>
      <c r="T338" s="43">
        <f>('ODA total and ex non-transfer'!T338*1000000)/SUMIFS(pop_in_poverty!$D:$D,pop_in_poverty!$A:$A,'ODA per poor person'!$B338,pop_in_poverty!$B:$B,'ODA per poor person'!T$9)</f>
        <v>1141.7356042490128</v>
      </c>
      <c r="U338" s="43">
        <f>('ODA total and ex non-transfer'!U338*1000000)/SUMIFS(pop_in_poverty!$D:$D,pop_in_poverty!$A:$A,'ODA per poor person'!$B338,pop_in_poverty!$B:$B,'ODA per poor person'!U$9)</f>
        <v>941.68059507048372</v>
      </c>
    </row>
    <row r="339" spans="1:21" hidden="1" x14ac:dyDescent="0.2">
      <c r="A339" s="22" t="s">
        <v>194</v>
      </c>
      <c r="B339" s="9" t="s">
        <v>890</v>
      </c>
      <c r="C339" s="10" t="s">
        <v>982</v>
      </c>
      <c r="D339" s="10"/>
      <c r="E339" s="3"/>
      <c r="F339" s="3"/>
      <c r="G339" s="43">
        <f>('ODA total and ex non-transfer'!G339*1000000)/SUMIFS(pop_in_poverty!$D:$D,pop_in_poverty!$A:$A,'ODA per poor person'!$B339,pop_in_poverty!$B:$B,'ODA per poor person'!G$9)</f>
        <v>90.708958931544174</v>
      </c>
      <c r="H339" s="43">
        <f>('ODA total and ex non-transfer'!H339*1000000)/SUMIFS(pop_in_poverty!$D:$D,pop_in_poverty!$A:$A,'ODA per poor person'!$B339,pop_in_poverty!$B:$B,'ODA per poor person'!H$9)</f>
        <v>79.667685878537256</v>
      </c>
      <c r="I339" s="43">
        <f>('ODA total and ex non-transfer'!I339*1000000)/SUMIFS(pop_in_poverty!$D:$D,pop_in_poverty!$A:$A,'ODA per poor person'!$B339,pop_in_poverty!$B:$B,'ODA per poor person'!I$9)</f>
        <v>161.65791751949837</v>
      </c>
      <c r="J339" s="43">
        <f>('ODA total and ex non-transfer'!J339*1000000)/SUMIFS(pop_in_poverty!$D:$D,pop_in_poverty!$A:$A,'ODA per poor person'!$B339,pop_in_poverty!$B:$B,'ODA per poor person'!J$9)</f>
        <v>268.37792970835369</v>
      </c>
      <c r="K339" s="43">
        <f>('ODA total and ex non-transfer'!K339*1000000)/SUMIFS(pop_in_poverty!$D:$D,pop_in_poverty!$A:$A,'ODA per poor person'!$B339,pop_in_poverty!$B:$B,'ODA per poor person'!K$9)</f>
        <v>265.01680215064113</v>
      </c>
      <c r="L339" s="43">
        <f>('ODA total and ex non-transfer'!L339*1000000)/SUMIFS(pop_in_poverty!$D:$D,pop_in_poverty!$A:$A,'ODA per poor person'!$B339,pop_in_poverty!$B:$B,'ODA per poor person'!L$9)</f>
        <v>268.28731646563671</v>
      </c>
      <c r="M339" s="43">
        <f>('ODA total and ex non-transfer'!M339*1000000)/SUMIFS(pop_in_poverty!$D:$D,pop_in_poverty!$A:$A,'ODA per poor person'!$B339,pop_in_poverty!$B:$B,'ODA per poor person'!M$9)</f>
        <v>403.91454025392596</v>
      </c>
      <c r="N339" s="43">
        <f>('ODA total and ex non-transfer'!N339*1000000)/SUMIFS(pop_in_poverty!$D:$D,pop_in_poverty!$A:$A,'ODA per poor person'!$B339,pop_in_poverty!$B:$B,'ODA per poor person'!N$9)</f>
        <v>602.23194049016513</v>
      </c>
      <c r="O339" s="43">
        <f>('ODA total and ex non-transfer'!O339*1000000)/SUMIFS(pop_in_poverty!$D:$D,pop_in_poverty!$A:$A,'ODA per poor person'!$B339,pop_in_poverty!$B:$B,'ODA per poor person'!O$9)</f>
        <v>1120.0390528001901</v>
      </c>
      <c r="P339" s="43">
        <f>('ODA total and ex non-transfer'!P339*1000000)/SUMIFS(pop_in_poverty!$D:$D,pop_in_poverty!$A:$A,'ODA per poor person'!$B339,pop_in_poverty!$B:$B,'ODA per poor person'!P$9)</f>
        <v>794.69006543619957</v>
      </c>
      <c r="Q339" s="43">
        <f>('ODA total and ex non-transfer'!Q339*1000000)/SUMIFS(pop_in_poverty!$D:$D,pop_in_poverty!$A:$A,'ODA per poor person'!$B339,pop_in_poverty!$B:$B,'ODA per poor person'!Q$9)</f>
        <v>924.19666847020756</v>
      </c>
      <c r="R339" s="43">
        <f>('ODA total and ex non-transfer'!R339*1000000)/SUMIFS(pop_in_poverty!$D:$D,pop_in_poverty!$A:$A,'ODA per poor person'!$B339,pop_in_poverty!$B:$B,'ODA per poor person'!R$9)</f>
        <v>870.4815741705545</v>
      </c>
      <c r="S339" s="43">
        <f>('ODA total and ex non-transfer'!S339*1000000)/SUMIFS(pop_in_poverty!$D:$D,pop_in_poverty!$A:$A,'ODA per poor person'!$B339,pop_in_poverty!$B:$B,'ODA per poor person'!S$9)</f>
        <v>805.67387479254012</v>
      </c>
      <c r="T339" s="43">
        <f>('ODA total and ex non-transfer'!T339*1000000)/SUMIFS(pop_in_poverty!$D:$D,pop_in_poverty!$A:$A,'ODA per poor person'!$B339,pop_in_poverty!$B:$B,'ODA per poor person'!T$9)</f>
        <v>1130.2881212774603</v>
      </c>
      <c r="U339" s="43">
        <f>('ODA total and ex non-transfer'!U339*1000000)/SUMIFS(pop_in_poverty!$D:$D,pop_in_poverty!$A:$A,'ODA per poor person'!$B339,pop_in_poverty!$B:$B,'ODA per poor person'!U$9)</f>
        <v>932.86673696372452</v>
      </c>
    </row>
    <row r="340" spans="1:21" hidden="1" x14ac:dyDescent="0.2">
      <c r="A340" s="21" t="s">
        <v>195</v>
      </c>
      <c r="B340" s="9" t="s">
        <v>914</v>
      </c>
      <c r="C340" s="9" t="s">
        <v>981</v>
      </c>
      <c r="D340" s="9"/>
      <c r="E340" s="2"/>
      <c r="F340" s="2"/>
      <c r="G340" s="43">
        <f>('ODA total and ex non-transfer'!G340*1000000)/SUMIFS(pop_in_poverty!$D:$D,pop_in_poverty!$A:$A,'ODA per poor person'!$B340,pop_in_poverty!$B:$B,'ODA per poor person'!G$9)</f>
        <v>17.567704201747258</v>
      </c>
      <c r="H340" s="43">
        <f>('ODA total and ex non-transfer'!H340*1000000)/SUMIFS(pop_in_poverty!$D:$D,pop_in_poverty!$A:$A,'ODA per poor person'!$B340,pop_in_poverty!$B:$B,'ODA per poor person'!H$9)</f>
        <v>12.194335567708114</v>
      </c>
      <c r="I340" s="43">
        <f>('ODA total and ex non-transfer'!I340*1000000)/SUMIFS(pop_in_poverty!$D:$D,pop_in_poverty!$A:$A,'ODA per poor person'!$B340,pop_in_poverty!$B:$B,'ODA per poor person'!I$9)</f>
        <v>10.362370793328108</v>
      </c>
      <c r="J340" s="43">
        <f>('ODA total and ex non-transfer'!J340*1000000)/SUMIFS(pop_in_poverty!$D:$D,pop_in_poverty!$A:$A,'ODA per poor person'!$B340,pop_in_poverty!$B:$B,'ODA per poor person'!J$9)</f>
        <v>12.150169020912003</v>
      </c>
      <c r="K340" s="43">
        <f>('ODA total and ex non-transfer'!K340*1000000)/SUMIFS(pop_in_poverty!$D:$D,pop_in_poverty!$A:$A,'ODA per poor person'!$B340,pop_in_poverty!$B:$B,'ODA per poor person'!K$9)</f>
        <v>10.812060879063694</v>
      </c>
      <c r="L340" s="43">
        <f>('ODA total and ex non-transfer'!L340*1000000)/SUMIFS(pop_in_poverty!$D:$D,pop_in_poverty!$A:$A,'ODA per poor person'!$B340,pop_in_poverty!$B:$B,'ODA per poor person'!L$9)</f>
        <v>18.32186898375836</v>
      </c>
      <c r="M340" s="43">
        <f>('ODA total and ex non-transfer'!M340*1000000)/SUMIFS(pop_in_poverty!$D:$D,pop_in_poverty!$A:$A,'ODA per poor person'!$B340,pop_in_poverty!$B:$B,'ODA per poor person'!M$9)</f>
        <v>39.334330377187165</v>
      </c>
      <c r="N340" s="43">
        <f>('ODA total and ex non-transfer'!N340*1000000)/SUMIFS(pop_in_poverty!$D:$D,pop_in_poverty!$A:$A,'ODA per poor person'!$B340,pop_in_poverty!$B:$B,'ODA per poor person'!N$9)</f>
        <v>31.272788346933538</v>
      </c>
      <c r="O340" s="43">
        <f>('ODA total and ex non-transfer'!O340*1000000)/SUMIFS(pop_in_poverty!$D:$D,pop_in_poverty!$A:$A,'ODA per poor person'!$B340,pop_in_poverty!$B:$B,'ODA per poor person'!O$9)</f>
        <v>45.593017750680872</v>
      </c>
      <c r="P340" s="43">
        <f>('ODA total and ex non-transfer'!P340*1000000)/SUMIFS(pop_in_poverty!$D:$D,pop_in_poverty!$A:$A,'ODA per poor person'!$B340,pop_in_poverty!$B:$B,'ODA per poor person'!P$9)</f>
        <v>61.77600857234313</v>
      </c>
      <c r="Q340" s="43">
        <f>('ODA total and ex non-transfer'!Q340*1000000)/SUMIFS(pop_in_poverty!$D:$D,pop_in_poverty!$A:$A,'ODA per poor person'!$B340,pop_in_poverty!$B:$B,'ODA per poor person'!Q$9)</f>
        <v>74.516284495337572</v>
      </c>
      <c r="R340" s="43">
        <f>('ODA total and ex non-transfer'!R340*1000000)/SUMIFS(pop_in_poverty!$D:$D,pop_in_poverty!$A:$A,'ODA per poor person'!$B340,pop_in_poverty!$B:$B,'ODA per poor person'!R$9)</f>
        <v>83.935243963290162</v>
      </c>
      <c r="S340" s="43">
        <f>('ODA total and ex non-transfer'!S340*1000000)/SUMIFS(pop_in_poverty!$D:$D,pop_in_poverty!$A:$A,'ODA per poor person'!$B340,pop_in_poverty!$B:$B,'ODA per poor person'!S$9)</f>
        <v>94.195977823812484</v>
      </c>
      <c r="T340" s="43">
        <f>('ODA total and ex non-transfer'!T340*1000000)/SUMIFS(pop_in_poverty!$D:$D,pop_in_poverty!$A:$A,'ODA per poor person'!$B340,pop_in_poverty!$B:$B,'ODA per poor person'!T$9)</f>
        <v>102.53968740850841</v>
      </c>
      <c r="U340" s="43">
        <f>('ODA total and ex non-transfer'!U340*1000000)/SUMIFS(pop_in_poverty!$D:$D,pop_in_poverty!$A:$A,'ODA per poor person'!$B340,pop_in_poverty!$B:$B,'ODA per poor person'!U$9)</f>
        <v>137.31184081570561</v>
      </c>
    </row>
    <row r="341" spans="1:21" hidden="1" x14ac:dyDescent="0.2">
      <c r="A341" s="22" t="s">
        <v>195</v>
      </c>
      <c r="B341" s="9" t="s">
        <v>914</v>
      </c>
      <c r="C341" s="10" t="s">
        <v>982</v>
      </c>
      <c r="D341" s="10"/>
      <c r="E341" s="3"/>
      <c r="F341" s="3"/>
      <c r="G341" s="43">
        <f>('ODA total and ex non-transfer'!G341*1000000)/SUMIFS(pop_in_poverty!$D:$D,pop_in_poverty!$A:$A,'ODA per poor person'!$B341,pop_in_poverty!$B:$B,'ODA per poor person'!G$9)</f>
        <v>17.567704201747258</v>
      </c>
      <c r="H341" s="43">
        <f>('ODA total and ex non-transfer'!H341*1000000)/SUMIFS(pop_in_poverty!$D:$D,pop_in_poverty!$A:$A,'ODA per poor person'!$B341,pop_in_poverty!$B:$B,'ODA per poor person'!H$9)</f>
        <v>12.194335567708114</v>
      </c>
      <c r="I341" s="43">
        <f>('ODA total and ex non-transfer'!I341*1000000)/SUMIFS(pop_in_poverty!$D:$D,pop_in_poverty!$A:$A,'ODA per poor person'!$B341,pop_in_poverty!$B:$B,'ODA per poor person'!I$9)</f>
        <v>10.362370793328108</v>
      </c>
      <c r="J341" s="43">
        <f>('ODA total and ex non-transfer'!J341*1000000)/SUMIFS(pop_in_poverty!$D:$D,pop_in_poverty!$A:$A,'ODA per poor person'!$B341,pop_in_poverty!$B:$B,'ODA per poor person'!J$9)</f>
        <v>12.150169020912003</v>
      </c>
      <c r="K341" s="43">
        <f>('ODA total and ex non-transfer'!K341*1000000)/SUMIFS(pop_in_poverty!$D:$D,pop_in_poverty!$A:$A,'ODA per poor person'!$B341,pop_in_poverty!$B:$B,'ODA per poor person'!K$9)</f>
        <v>9.8268800120226913</v>
      </c>
      <c r="L341" s="43">
        <f>('ODA total and ex non-transfer'!L341*1000000)/SUMIFS(pop_in_poverty!$D:$D,pop_in_poverty!$A:$A,'ODA per poor person'!$B341,pop_in_poverty!$B:$B,'ODA per poor person'!L$9)</f>
        <v>17.677024518976452</v>
      </c>
      <c r="M341" s="43">
        <f>('ODA total and ex non-transfer'!M341*1000000)/SUMIFS(pop_in_poverty!$D:$D,pop_in_poverty!$A:$A,'ODA per poor person'!$B341,pop_in_poverty!$B:$B,'ODA per poor person'!M$9)</f>
        <v>38.539576608208385</v>
      </c>
      <c r="N341" s="43">
        <f>('ODA total and ex non-transfer'!N341*1000000)/SUMIFS(pop_in_poverty!$D:$D,pop_in_poverty!$A:$A,'ODA per poor person'!$B341,pop_in_poverty!$B:$B,'ODA per poor person'!N$9)</f>
        <v>30.09627091525174</v>
      </c>
      <c r="O341" s="43">
        <f>('ODA total and ex non-transfer'!O341*1000000)/SUMIFS(pop_in_poverty!$D:$D,pop_in_poverty!$A:$A,'ODA per poor person'!$B341,pop_in_poverty!$B:$B,'ODA per poor person'!O$9)</f>
        <v>43.318087969988426</v>
      </c>
      <c r="P341" s="43">
        <f>('ODA total and ex non-transfer'!P341*1000000)/SUMIFS(pop_in_poverty!$D:$D,pop_in_poverty!$A:$A,'ODA per poor person'!$B341,pop_in_poverty!$B:$B,'ODA per poor person'!P$9)</f>
        <v>59.104077944007678</v>
      </c>
      <c r="Q341" s="43">
        <f>('ODA total and ex non-transfer'!Q341*1000000)/SUMIFS(pop_in_poverty!$D:$D,pop_in_poverty!$A:$A,'ODA per poor person'!$B341,pop_in_poverty!$B:$B,'ODA per poor person'!Q$9)</f>
        <v>70.476413614180643</v>
      </c>
      <c r="R341" s="43">
        <f>('ODA total and ex non-transfer'!R341*1000000)/SUMIFS(pop_in_poverty!$D:$D,pop_in_poverty!$A:$A,'ODA per poor person'!$B341,pop_in_poverty!$B:$B,'ODA per poor person'!R$9)</f>
        <v>77.744903281237896</v>
      </c>
      <c r="S341" s="43">
        <f>('ODA total and ex non-transfer'!S341*1000000)/SUMIFS(pop_in_poverty!$D:$D,pop_in_poverty!$A:$A,'ODA per poor person'!$B341,pop_in_poverty!$B:$B,'ODA per poor person'!S$9)</f>
        <v>87.010229008959925</v>
      </c>
      <c r="T341" s="43">
        <f>('ODA total and ex non-transfer'!T341*1000000)/SUMIFS(pop_in_poverty!$D:$D,pop_in_poverty!$A:$A,'ODA per poor person'!$B341,pop_in_poverty!$B:$B,'ODA per poor person'!T$9)</f>
        <v>94.977270393422913</v>
      </c>
      <c r="U341" s="43">
        <f>('ODA total and ex non-transfer'!U341*1000000)/SUMIFS(pop_in_poverty!$D:$D,pop_in_poverty!$A:$A,'ODA per poor person'!$B341,pop_in_poverty!$B:$B,'ODA per poor person'!U$9)</f>
        <v>132.7239700653721</v>
      </c>
    </row>
    <row r="342" spans="1:21" hidden="1" x14ac:dyDescent="0.2">
      <c r="A342" s="21" t="s">
        <v>196</v>
      </c>
      <c r="B342" s="9" t="s">
        <v>941</v>
      </c>
      <c r="C342" s="9" t="s">
        <v>981</v>
      </c>
      <c r="D342" s="9"/>
      <c r="E342" s="2"/>
      <c r="F342" s="2"/>
      <c r="G342" s="43">
        <f>('ODA total and ex non-transfer'!G342*1000000)/SUMIFS(pop_in_poverty!$D:$D,pop_in_poverty!$A:$A,'ODA per poor person'!$B342,pop_in_poverty!$B:$B,'ODA per poor person'!G$9)</f>
        <v>14.591534410830922</v>
      </c>
      <c r="H342" s="43">
        <f>('ODA total and ex non-transfer'!H342*1000000)/SUMIFS(pop_in_poverty!$D:$D,pop_in_poverty!$A:$A,'ODA per poor person'!$B342,pop_in_poverty!$B:$B,'ODA per poor person'!H$9)</f>
        <v>13.736690222508965</v>
      </c>
      <c r="I342" s="43">
        <f>('ODA total and ex non-transfer'!I342*1000000)/SUMIFS(pop_in_poverty!$D:$D,pop_in_poverty!$A:$A,'ODA per poor person'!$B342,pop_in_poverty!$B:$B,'ODA per poor person'!I$9)</f>
        <v>15.858369021510754</v>
      </c>
      <c r="J342" s="43">
        <f>('ODA total and ex non-transfer'!J342*1000000)/SUMIFS(pop_in_poverty!$D:$D,pop_in_poverty!$A:$A,'ODA per poor person'!$B342,pop_in_poverty!$B:$B,'ODA per poor person'!J$9)</f>
        <v>11.738337546466344</v>
      </c>
      <c r="K342" s="43">
        <f>('ODA total and ex non-transfer'!K342*1000000)/SUMIFS(pop_in_poverty!$D:$D,pop_in_poverty!$A:$A,'ODA per poor person'!$B342,pop_in_poverty!$B:$B,'ODA per poor person'!K$9)</f>
        <v>12.718580140765219</v>
      </c>
      <c r="L342" s="43">
        <f>('ODA total and ex non-transfer'!L342*1000000)/SUMIFS(pop_in_poverty!$D:$D,pop_in_poverty!$A:$A,'ODA per poor person'!$B342,pop_in_poverty!$B:$B,'ODA per poor person'!L$9)</f>
        <v>9.7901665786806404</v>
      </c>
      <c r="M342" s="43">
        <f>('ODA total and ex non-transfer'!M342*1000000)/SUMIFS(pop_in_poverty!$D:$D,pop_in_poverty!$A:$A,'ODA per poor person'!$B342,pop_in_poverty!$B:$B,'ODA per poor person'!M$9)</f>
        <v>16.635561042371087</v>
      </c>
      <c r="N342" s="43">
        <f>('ODA total and ex non-transfer'!N342*1000000)/SUMIFS(pop_in_poverty!$D:$D,pop_in_poverty!$A:$A,'ODA per poor person'!$B342,pop_in_poverty!$B:$B,'ODA per poor person'!N$9)</f>
        <v>17.652224186201618</v>
      </c>
      <c r="O342" s="43">
        <f>('ODA total and ex non-transfer'!O342*1000000)/SUMIFS(pop_in_poverty!$D:$D,pop_in_poverty!$A:$A,'ODA per poor person'!$B342,pop_in_poverty!$B:$B,'ODA per poor person'!O$9)</f>
        <v>28.413780247164265</v>
      </c>
      <c r="P342" s="43">
        <f>('ODA total and ex non-transfer'!P342*1000000)/SUMIFS(pop_in_poverty!$D:$D,pop_in_poverty!$A:$A,'ODA per poor person'!$B342,pop_in_poverty!$B:$B,'ODA per poor person'!P$9)</f>
        <v>28.506327824476493</v>
      </c>
      <c r="Q342" s="43">
        <f>('ODA total and ex non-transfer'!Q342*1000000)/SUMIFS(pop_in_poverty!$D:$D,pop_in_poverty!$A:$A,'ODA per poor person'!$B342,pop_in_poverty!$B:$B,'ODA per poor person'!Q$9)</f>
        <v>41.210687611487252</v>
      </c>
      <c r="R342" s="43">
        <f>('ODA total and ex non-transfer'!R342*1000000)/SUMIFS(pop_in_poverty!$D:$D,pop_in_poverty!$A:$A,'ODA per poor person'!$B342,pop_in_poverty!$B:$B,'ODA per poor person'!R$9)</f>
        <v>53.107007392194973</v>
      </c>
      <c r="S342" s="43">
        <f>('ODA total and ex non-transfer'!S342*1000000)/SUMIFS(pop_in_poverty!$D:$D,pop_in_poverty!$A:$A,'ODA per poor person'!$B342,pop_in_poverty!$B:$B,'ODA per poor person'!S$9)</f>
        <v>59.489299329386135</v>
      </c>
      <c r="T342" s="43">
        <f>('ODA total and ex non-transfer'!T342*1000000)/SUMIFS(pop_in_poverty!$D:$D,pop_in_poverty!$A:$A,'ODA per poor person'!$B342,pop_in_poverty!$B:$B,'ODA per poor person'!T$9)</f>
        <v>89.662142152653061</v>
      </c>
      <c r="U342" s="43">
        <f>('ODA total and ex non-transfer'!U342*1000000)/SUMIFS(pop_in_poverty!$D:$D,pop_in_poverty!$A:$A,'ODA per poor person'!$B342,pop_in_poverty!$B:$B,'ODA per poor person'!U$9)</f>
        <v>90.228116132461594</v>
      </c>
    </row>
    <row r="343" spans="1:21" hidden="1" x14ac:dyDescent="0.2">
      <c r="A343" s="22" t="s">
        <v>196</v>
      </c>
      <c r="B343" s="9" t="s">
        <v>941</v>
      </c>
      <c r="C343" s="10" t="s">
        <v>982</v>
      </c>
      <c r="D343" s="10"/>
      <c r="E343" s="3"/>
      <c r="F343" s="3"/>
      <c r="G343" s="43">
        <f>('ODA total and ex non-transfer'!G343*1000000)/SUMIFS(pop_in_poverty!$D:$D,pop_in_poverty!$A:$A,'ODA per poor person'!$B343,pop_in_poverty!$B:$B,'ODA per poor person'!G$9)</f>
        <v>14.591534410830922</v>
      </c>
      <c r="H343" s="43">
        <f>('ODA total and ex non-transfer'!H343*1000000)/SUMIFS(pop_in_poverty!$D:$D,pop_in_poverty!$A:$A,'ODA per poor person'!$B343,pop_in_poverty!$B:$B,'ODA per poor person'!H$9)</f>
        <v>13.736690222508965</v>
      </c>
      <c r="I343" s="43">
        <f>('ODA total and ex non-transfer'!I343*1000000)/SUMIFS(pop_in_poverty!$D:$D,pop_in_poverty!$A:$A,'ODA per poor person'!$B343,pop_in_poverty!$B:$B,'ODA per poor person'!I$9)</f>
        <v>15.858369021510754</v>
      </c>
      <c r="J343" s="43">
        <f>('ODA total and ex non-transfer'!J343*1000000)/SUMIFS(pop_in_poverty!$D:$D,pop_in_poverty!$A:$A,'ODA per poor person'!$B343,pop_in_poverty!$B:$B,'ODA per poor person'!J$9)</f>
        <v>11.738337546466344</v>
      </c>
      <c r="K343" s="43">
        <f>('ODA total and ex non-transfer'!K343*1000000)/SUMIFS(pop_in_poverty!$D:$D,pop_in_poverty!$A:$A,'ODA per poor person'!$B343,pop_in_poverty!$B:$B,'ODA per poor person'!K$9)</f>
        <v>11.973266930237905</v>
      </c>
      <c r="L343" s="43">
        <f>('ODA total and ex non-transfer'!L343*1000000)/SUMIFS(pop_in_poverty!$D:$D,pop_in_poverty!$A:$A,'ODA per poor person'!$B343,pop_in_poverty!$B:$B,'ODA per poor person'!L$9)</f>
        <v>8.9688415872765272</v>
      </c>
      <c r="M343" s="43">
        <f>('ODA total and ex non-transfer'!M343*1000000)/SUMIFS(pop_in_poverty!$D:$D,pop_in_poverty!$A:$A,'ODA per poor person'!$B343,pop_in_poverty!$B:$B,'ODA per poor person'!M$9)</f>
        <v>15.650488060893997</v>
      </c>
      <c r="N343" s="43">
        <f>('ODA total and ex non-transfer'!N343*1000000)/SUMIFS(pop_in_poverty!$D:$D,pop_in_poverty!$A:$A,'ODA per poor person'!$B343,pop_in_poverty!$B:$B,'ODA per poor person'!N$9)</f>
        <v>16.466269293471775</v>
      </c>
      <c r="O343" s="43">
        <f>('ODA total and ex non-transfer'!O343*1000000)/SUMIFS(pop_in_poverty!$D:$D,pop_in_poverty!$A:$A,'ODA per poor person'!$B343,pop_in_poverty!$B:$B,'ODA per poor person'!O$9)</f>
        <v>27.122120715470381</v>
      </c>
      <c r="P343" s="43">
        <f>('ODA total and ex non-transfer'!P343*1000000)/SUMIFS(pop_in_poverty!$D:$D,pop_in_poverty!$A:$A,'ODA per poor person'!$B343,pop_in_poverty!$B:$B,'ODA per poor person'!P$9)</f>
        <v>26.602562377727672</v>
      </c>
      <c r="Q343" s="43">
        <f>('ODA total and ex non-transfer'!Q343*1000000)/SUMIFS(pop_in_poverty!$D:$D,pop_in_poverty!$A:$A,'ODA per poor person'!$B343,pop_in_poverty!$B:$B,'ODA per poor person'!Q$9)</f>
        <v>39.064018479774873</v>
      </c>
      <c r="R343" s="43">
        <f>('ODA total and ex non-transfer'!R343*1000000)/SUMIFS(pop_in_poverty!$D:$D,pop_in_poverty!$A:$A,'ODA per poor person'!$B343,pop_in_poverty!$B:$B,'ODA per poor person'!R$9)</f>
        <v>50.825489699411122</v>
      </c>
      <c r="S343" s="43">
        <f>('ODA total and ex non-transfer'!S343*1000000)/SUMIFS(pop_in_poverty!$D:$D,pop_in_poverty!$A:$A,'ODA per poor person'!$B343,pop_in_poverty!$B:$B,'ODA per poor person'!S$9)</f>
        <v>57.365756509642367</v>
      </c>
      <c r="T343" s="43">
        <f>('ODA total and ex non-transfer'!T343*1000000)/SUMIFS(pop_in_poverty!$D:$D,pop_in_poverty!$A:$A,'ODA per poor person'!$B343,pop_in_poverty!$B:$B,'ODA per poor person'!T$9)</f>
        <v>87.703133493845584</v>
      </c>
      <c r="U343" s="43">
        <f>('ODA total and ex non-transfer'!U343*1000000)/SUMIFS(pop_in_poverty!$D:$D,pop_in_poverty!$A:$A,'ODA per poor person'!$B343,pop_in_poverty!$B:$B,'ODA per poor person'!U$9)</f>
        <v>88.52848996665432</v>
      </c>
    </row>
    <row r="344" spans="1:21" hidden="1" x14ac:dyDescent="0.2">
      <c r="A344" s="21" t="s">
        <v>197</v>
      </c>
      <c r="B344" s="9" t="e">
        <v>#N/A</v>
      </c>
      <c r="C344" s="9" t="s">
        <v>981</v>
      </c>
      <c r="D344" s="9"/>
      <c r="E344" s="2"/>
      <c r="F344" s="2"/>
      <c r="G344" s="43" t="e">
        <f>('ODA total and ex non-transfer'!G344*1000000)/SUMIFS(pop_in_poverty!$D:$D,pop_in_poverty!$A:$A,'ODA per poor person'!$B344,pop_in_poverty!$B:$B,'ODA per poor person'!G$9)</f>
        <v>#DIV/0!</v>
      </c>
      <c r="H344" s="43" t="e">
        <f>('ODA total and ex non-transfer'!H344*1000000)/SUMIFS(pop_in_poverty!$D:$D,pop_in_poverty!$A:$A,'ODA per poor person'!$B344,pop_in_poverty!$B:$B,'ODA per poor person'!H$9)</f>
        <v>#DIV/0!</v>
      </c>
      <c r="I344" s="43" t="e">
        <f>('ODA total and ex non-transfer'!I344*1000000)/SUMIFS(pop_in_poverty!$D:$D,pop_in_poverty!$A:$A,'ODA per poor person'!$B344,pop_in_poverty!$B:$B,'ODA per poor person'!I$9)</f>
        <v>#DIV/0!</v>
      </c>
      <c r="J344" s="43" t="e">
        <f>('ODA total and ex non-transfer'!J344*1000000)/SUMIFS(pop_in_poverty!$D:$D,pop_in_poverty!$A:$A,'ODA per poor person'!$B344,pop_in_poverty!$B:$B,'ODA per poor person'!J$9)</f>
        <v>#DIV/0!</v>
      </c>
      <c r="K344" s="43" t="e">
        <f>('ODA total and ex non-transfer'!K344*1000000)/SUMIFS(pop_in_poverty!$D:$D,pop_in_poverty!$A:$A,'ODA per poor person'!$B344,pop_in_poverty!$B:$B,'ODA per poor person'!K$9)</f>
        <v>#DIV/0!</v>
      </c>
      <c r="L344" s="43" t="e">
        <f>('ODA total and ex non-transfer'!L344*1000000)/SUMIFS(pop_in_poverty!$D:$D,pop_in_poverty!$A:$A,'ODA per poor person'!$B344,pop_in_poverty!$B:$B,'ODA per poor person'!L$9)</f>
        <v>#DIV/0!</v>
      </c>
      <c r="M344" s="43" t="e">
        <f>('ODA total and ex non-transfer'!M344*1000000)/SUMIFS(pop_in_poverty!$D:$D,pop_in_poverty!$A:$A,'ODA per poor person'!$B344,pop_in_poverty!$B:$B,'ODA per poor person'!M$9)</f>
        <v>#DIV/0!</v>
      </c>
      <c r="N344" s="43" t="e">
        <f>('ODA total and ex non-transfer'!N344*1000000)/SUMIFS(pop_in_poverty!$D:$D,pop_in_poverty!$A:$A,'ODA per poor person'!$B344,pop_in_poverty!$B:$B,'ODA per poor person'!N$9)</f>
        <v>#DIV/0!</v>
      </c>
      <c r="O344" s="43" t="e">
        <f>('ODA total and ex non-transfer'!O344*1000000)/SUMIFS(pop_in_poverty!$D:$D,pop_in_poverty!$A:$A,'ODA per poor person'!$B344,pop_in_poverty!$B:$B,'ODA per poor person'!O$9)</f>
        <v>#DIV/0!</v>
      </c>
      <c r="P344" s="43" t="e">
        <f>('ODA total and ex non-transfer'!P344*1000000)/SUMIFS(pop_in_poverty!$D:$D,pop_in_poverty!$A:$A,'ODA per poor person'!$B344,pop_in_poverty!$B:$B,'ODA per poor person'!P$9)</f>
        <v>#DIV/0!</v>
      </c>
      <c r="Q344" s="43" t="e">
        <f>('ODA total and ex non-transfer'!Q344*1000000)/SUMIFS(pop_in_poverty!$D:$D,pop_in_poverty!$A:$A,'ODA per poor person'!$B344,pop_in_poverty!$B:$B,'ODA per poor person'!Q$9)</f>
        <v>#DIV/0!</v>
      </c>
      <c r="R344" s="43" t="e">
        <f>('ODA total and ex non-transfer'!R344*1000000)/SUMIFS(pop_in_poverty!$D:$D,pop_in_poverty!$A:$A,'ODA per poor person'!$B344,pop_in_poverty!$B:$B,'ODA per poor person'!R$9)</f>
        <v>#DIV/0!</v>
      </c>
      <c r="S344" s="43" t="e">
        <f>('ODA total and ex non-transfer'!S344*1000000)/SUMIFS(pop_in_poverty!$D:$D,pop_in_poverty!$A:$A,'ODA per poor person'!$B344,pop_in_poverty!$B:$B,'ODA per poor person'!S$9)</f>
        <v>#DIV/0!</v>
      </c>
      <c r="T344" s="43" t="e">
        <f>('ODA total and ex non-transfer'!T344*1000000)/SUMIFS(pop_in_poverty!$D:$D,pop_in_poverty!$A:$A,'ODA per poor person'!$B344,pop_in_poverty!$B:$B,'ODA per poor person'!T$9)</f>
        <v>#DIV/0!</v>
      </c>
      <c r="U344" s="43" t="e">
        <f>('ODA total and ex non-transfer'!U344*1000000)/SUMIFS(pop_in_poverty!$D:$D,pop_in_poverty!$A:$A,'ODA per poor person'!$B344,pop_in_poverty!$B:$B,'ODA per poor person'!U$9)</f>
        <v>#DIV/0!</v>
      </c>
    </row>
    <row r="345" spans="1:21" hidden="1" x14ac:dyDescent="0.2">
      <c r="A345" s="22" t="s">
        <v>197</v>
      </c>
      <c r="B345" s="9" t="e">
        <v>#N/A</v>
      </c>
      <c r="C345" s="10" t="s">
        <v>982</v>
      </c>
      <c r="D345" s="10"/>
      <c r="E345" s="3"/>
      <c r="F345" s="3"/>
      <c r="G345" s="43" t="e">
        <f>('ODA total and ex non-transfer'!G345*1000000)/SUMIFS(pop_in_poverty!$D:$D,pop_in_poverty!$A:$A,'ODA per poor person'!$B345,pop_in_poverty!$B:$B,'ODA per poor person'!G$9)</f>
        <v>#DIV/0!</v>
      </c>
      <c r="H345" s="43" t="e">
        <f>('ODA total and ex non-transfer'!H345*1000000)/SUMIFS(pop_in_poverty!$D:$D,pop_in_poverty!$A:$A,'ODA per poor person'!$B345,pop_in_poverty!$B:$B,'ODA per poor person'!H$9)</f>
        <v>#DIV/0!</v>
      </c>
      <c r="I345" s="43" t="e">
        <f>('ODA total and ex non-transfer'!I345*1000000)/SUMIFS(pop_in_poverty!$D:$D,pop_in_poverty!$A:$A,'ODA per poor person'!$B345,pop_in_poverty!$B:$B,'ODA per poor person'!I$9)</f>
        <v>#DIV/0!</v>
      </c>
      <c r="J345" s="43" t="e">
        <f>('ODA total and ex non-transfer'!J345*1000000)/SUMIFS(pop_in_poverty!$D:$D,pop_in_poverty!$A:$A,'ODA per poor person'!$B345,pop_in_poverty!$B:$B,'ODA per poor person'!J$9)</f>
        <v>#DIV/0!</v>
      </c>
      <c r="K345" s="43" t="e">
        <f>('ODA total and ex non-transfer'!K345*1000000)/SUMIFS(pop_in_poverty!$D:$D,pop_in_poverty!$A:$A,'ODA per poor person'!$B345,pop_in_poverty!$B:$B,'ODA per poor person'!K$9)</f>
        <v>#DIV/0!</v>
      </c>
      <c r="L345" s="43" t="e">
        <f>('ODA total and ex non-transfer'!L345*1000000)/SUMIFS(pop_in_poverty!$D:$D,pop_in_poverty!$A:$A,'ODA per poor person'!$B345,pop_in_poverty!$B:$B,'ODA per poor person'!L$9)</f>
        <v>#DIV/0!</v>
      </c>
      <c r="M345" s="43" t="e">
        <f>('ODA total and ex non-transfer'!M345*1000000)/SUMIFS(pop_in_poverty!$D:$D,pop_in_poverty!$A:$A,'ODA per poor person'!$B345,pop_in_poverty!$B:$B,'ODA per poor person'!M$9)</f>
        <v>#DIV/0!</v>
      </c>
      <c r="N345" s="43" t="e">
        <f>('ODA total and ex non-transfer'!N345*1000000)/SUMIFS(pop_in_poverty!$D:$D,pop_in_poverty!$A:$A,'ODA per poor person'!$B345,pop_in_poverty!$B:$B,'ODA per poor person'!N$9)</f>
        <v>#DIV/0!</v>
      </c>
      <c r="O345" s="43" t="e">
        <f>('ODA total and ex non-transfer'!O345*1000000)/SUMIFS(pop_in_poverty!$D:$D,pop_in_poverty!$A:$A,'ODA per poor person'!$B345,pop_in_poverty!$B:$B,'ODA per poor person'!O$9)</f>
        <v>#DIV/0!</v>
      </c>
      <c r="P345" s="43" t="e">
        <f>('ODA total and ex non-transfer'!P345*1000000)/SUMIFS(pop_in_poverty!$D:$D,pop_in_poverty!$A:$A,'ODA per poor person'!$B345,pop_in_poverty!$B:$B,'ODA per poor person'!P$9)</f>
        <v>#DIV/0!</v>
      </c>
      <c r="Q345" s="43" t="e">
        <f>('ODA total and ex non-transfer'!Q345*1000000)/SUMIFS(pop_in_poverty!$D:$D,pop_in_poverty!$A:$A,'ODA per poor person'!$B345,pop_in_poverty!$B:$B,'ODA per poor person'!Q$9)</f>
        <v>#DIV/0!</v>
      </c>
      <c r="R345" s="43" t="e">
        <f>('ODA total and ex non-transfer'!R345*1000000)/SUMIFS(pop_in_poverty!$D:$D,pop_in_poverty!$A:$A,'ODA per poor person'!$B345,pop_in_poverty!$B:$B,'ODA per poor person'!R$9)</f>
        <v>#DIV/0!</v>
      </c>
      <c r="S345" s="43" t="e">
        <f>('ODA total and ex non-transfer'!S345*1000000)/SUMIFS(pop_in_poverty!$D:$D,pop_in_poverty!$A:$A,'ODA per poor person'!$B345,pop_in_poverty!$B:$B,'ODA per poor person'!S$9)</f>
        <v>#DIV/0!</v>
      </c>
      <c r="T345" s="43" t="e">
        <f>('ODA total and ex non-transfer'!T345*1000000)/SUMIFS(pop_in_poverty!$D:$D,pop_in_poverty!$A:$A,'ODA per poor person'!$B345,pop_in_poverty!$B:$B,'ODA per poor person'!T$9)</f>
        <v>#DIV/0!</v>
      </c>
      <c r="U345" s="43" t="e">
        <f>('ODA total and ex non-transfer'!U345*1000000)/SUMIFS(pop_in_poverty!$D:$D,pop_in_poverty!$A:$A,'ODA per poor person'!$B345,pop_in_poverty!$B:$B,'ODA per poor person'!U$9)</f>
        <v>#DIV/0!</v>
      </c>
    </row>
    <row r="346" spans="1:21" hidden="1" x14ac:dyDescent="0.2">
      <c r="A346" s="21" t="s">
        <v>198</v>
      </c>
      <c r="B346" s="9" t="e">
        <v>#N/A</v>
      </c>
      <c r="C346" s="9" t="s">
        <v>981</v>
      </c>
      <c r="D346" s="9"/>
      <c r="E346" s="2"/>
      <c r="F346" s="2"/>
      <c r="G346" s="43" t="e">
        <f>('ODA total and ex non-transfer'!G346*1000000)/SUMIFS(pop_in_poverty!$D:$D,pop_in_poverty!$A:$A,'ODA per poor person'!$B346,pop_in_poverty!$B:$B,'ODA per poor person'!G$9)</f>
        <v>#DIV/0!</v>
      </c>
      <c r="H346" s="43" t="e">
        <f>('ODA total and ex non-transfer'!H346*1000000)/SUMIFS(pop_in_poverty!$D:$D,pop_in_poverty!$A:$A,'ODA per poor person'!$B346,pop_in_poverty!$B:$B,'ODA per poor person'!H$9)</f>
        <v>#DIV/0!</v>
      </c>
      <c r="I346" s="43" t="e">
        <f>('ODA total and ex non-transfer'!I346*1000000)/SUMIFS(pop_in_poverty!$D:$D,pop_in_poverty!$A:$A,'ODA per poor person'!$B346,pop_in_poverty!$B:$B,'ODA per poor person'!I$9)</f>
        <v>#DIV/0!</v>
      </c>
      <c r="J346" s="43" t="e">
        <f>('ODA total and ex non-transfer'!J346*1000000)/SUMIFS(pop_in_poverty!$D:$D,pop_in_poverty!$A:$A,'ODA per poor person'!$B346,pop_in_poverty!$B:$B,'ODA per poor person'!J$9)</f>
        <v>#DIV/0!</v>
      </c>
      <c r="K346" s="43" t="e">
        <f>('ODA total and ex non-transfer'!K346*1000000)/SUMIFS(pop_in_poverty!$D:$D,pop_in_poverty!$A:$A,'ODA per poor person'!$B346,pop_in_poverty!$B:$B,'ODA per poor person'!K$9)</f>
        <v>#DIV/0!</v>
      </c>
      <c r="L346" s="43" t="e">
        <f>('ODA total and ex non-transfer'!L346*1000000)/SUMIFS(pop_in_poverty!$D:$D,pop_in_poverty!$A:$A,'ODA per poor person'!$B346,pop_in_poverty!$B:$B,'ODA per poor person'!L$9)</f>
        <v>#DIV/0!</v>
      </c>
      <c r="M346" s="43" t="e">
        <f>('ODA total and ex non-transfer'!M346*1000000)/SUMIFS(pop_in_poverty!$D:$D,pop_in_poverty!$A:$A,'ODA per poor person'!$B346,pop_in_poverty!$B:$B,'ODA per poor person'!M$9)</f>
        <v>#DIV/0!</v>
      </c>
      <c r="N346" s="43" t="e">
        <f>('ODA total and ex non-transfer'!N346*1000000)/SUMIFS(pop_in_poverty!$D:$D,pop_in_poverty!$A:$A,'ODA per poor person'!$B346,pop_in_poverty!$B:$B,'ODA per poor person'!N$9)</f>
        <v>#DIV/0!</v>
      </c>
      <c r="O346" s="43" t="e">
        <f>('ODA total and ex non-transfer'!O346*1000000)/SUMIFS(pop_in_poverty!$D:$D,pop_in_poverty!$A:$A,'ODA per poor person'!$B346,pop_in_poverty!$B:$B,'ODA per poor person'!O$9)</f>
        <v>#DIV/0!</v>
      </c>
      <c r="P346" s="43" t="e">
        <f>('ODA total and ex non-transfer'!P346*1000000)/SUMIFS(pop_in_poverty!$D:$D,pop_in_poverty!$A:$A,'ODA per poor person'!$B346,pop_in_poverty!$B:$B,'ODA per poor person'!P$9)</f>
        <v>#DIV/0!</v>
      </c>
      <c r="Q346" s="43" t="e">
        <f>('ODA total and ex non-transfer'!Q346*1000000)/SUMIFS(pop_in_poverty!$D:$D,pop_in_poverty!$A:$A,'ODA per poor person'!$B346,pop_in_poverty!$B:$B,'ODA per poor person'!Q$9)</f>
        <v>#DIV/0!</v>
      </c>
      <c r="R346" s="43" t="e">
        <f>('ODA total and ex non-transfer'!R346*1000000)/SUMIFS(pop_in_poverty!$D:$D,pop_in_poverty!$A:$A,'ODA per poor person'!$B346,pop_in_poverty!$B:$B,'ODA per poor person'!R$9)</f>
        <v>#DIV/0!</v>
      </c>
      <c r="S346" s="43" t="e">
        <f>('ODA total and ex non-transfer'!S346*1000000)/SUMIFS(pop_in_poverty!$D:$D,pop_in_poverty!$A:$A,'ODA per poor person'!$B346,pop_in_poverty!$B:$B,'ODA per poor person'!S$9)</f>
        <v>#DIV/0!</v>
      </c>
      <c r="T346" s="43" t="e">
        <f>('ODA total and ex non-transfer'!T346*1000000)/SUMIFS(pop_in_poverty!$D:$D,pop_in_poverty!$A:$A,'ODA per poor person'!$B346,pop_in_poverty!$B:$B,'ODA per poor person'!T$9)</f>
        <v>#DIV/0!</v>
      </c>
      <c r="U346" s="43" t="e">
        <f>('ODA total and ex non-transfer'!U346*1000000)/SUMIFS(pop_in_poverty!$D:$D,pop_in_poverty!$A:$A,'ODA per poor person'!$B346,pop_in_poverty!$B:$B,'ODA per poor person'!U$9)</f>
        <v>#DIV/0!</v>
      </c>
    </row>
    <row r="347" spans="1:21" hidden="1" x14ac:dyDescent="0.2">
      <c r="A347" s="22" t="s">
        <v>198</v>
      </c>
      <c r="B347" s="9" t="e">
        <v>#N/A</v>
      </c>
      <c r="C347" s="10" t="s">
        <v>982</v>
      </c>
      <c r="D347" s="10"/>
      <c r="E347" s="3"/>
      <c r="F347" s="3"/>
      <c r="G347" s="43" t="e">
        <f>('ODA total and ex non-transfer'!G347*1000000)/SUMIFS(pop_in_poverty!$D:$D,pop_in_poverty!$A:$A,'ODA per poor person'!$B347,pop_in_poverty!$B:$B,'ODA per poor person'!G$9)</f>
        <v>#DIV/0!</v>
      </c>
      <c r="H347" s="43" t="e">
        <f>('ODA total and ex non-transfer'!H347*1000000)/SUMIFS(pop_in_poverty!$D:$D,pop_in_poverty!$A:$A,'ODA per poor person'!$B347,pop_in_poverty!$B:$B,'ODA per poor person'!H$9)</f>
        <v>#DIV/0!</v>
      </c>
      <c r="I347" s="43" t="e">
        <f>('ODA total and ex non-transfer'!I347*1000000)/SUMIFS(pop_in_poverty!$D:$D,pop_in_poverty!$A:$A,'ODA per poor person'!$B347,pop_in_poverty!$B:$B,'ODA per poor person'!I$9)</f>
        <v>#DIV/0!</v>
      </c>
      <c r="J347" s="43" t="e">
        <f>('ODA total and ex non-transfer'!J347*1000000)/SUMIFS(pop_in_poverty!$D:$D,pop_in_poverty!$A:$A,'ODA per poor person'!$B347,pop_in_poverty!$B:$B,'ODA per poor person'!J$9)</f>
        <v>#DIV/0!</v>
      </c>
      <c r="K347" s="43" t="e">
        <f>('ODA total and ex non-transfer'!K347*1000000)/SUMIFS(pop_in_poverty!$D:$D,pop_in_poverty!$A:$A,'ODA per poor person'!$B347,pop_in_poverty!$B:$B,'ODA per poor person'!K$9)</f>
        <v>#DIV/0!</v>
      </c>
      <c r="L347" s="43" t="e">
        <f>('ODA total and ex non-transfer'!L347*1000000)/SUMIFS(pop_in_poverty!$D:$D,pop_in_poverty!$A:$A,'ODA per poor person'!$B347,pop_in_poverty!$B:$B,'ODA per poor person'!L$9)</f>
        <v>#DIV/0!</v>
      </c>
      <c r="M347" s="43" t="e">
        <f>('ODA total and ex non-transfer'!M347*1000000)/SUMIFS(pop_in_poverty!$D:$D,pop_in_poverty!$A:$A,'ODA per poor person'!$B347,pop_in_poverty!$B:$B,'ODA per poor person'!M$9)</f>
        <v>#DIV/0!</v>
      </c>
      <c r="N347" s="43" t="e">
        <f>('ODA total and ex non-transfer'!N347*1000000)/SUMIFS(pop_in_poverty!$D:$D,pop_in_poverty!$A:$A,'ODA per poor person'!$B347,pop_in_poverty!$B:$B,'ODA per poor person'!N$9)</f>
        <v>#DIV/0!</v>
      </c>
      <c r="O347" s="43" t="e">
        <f>('ODA total and ex non-transfer'!O347*1000000)/SUMIFS(pop_in_poverty!$D:$D,pop_in_poverty!$A:$A,'ODA per poor person'!$B347,pop_in_poverty!$B:$B,'ODA per poor person'!O$9)</f>
        <v>#DIV/0!</v>
      </c>
      <c r="P347" s="43" t="e">
        <f>('ODA total and ex non-transfer'!P347*1000000)/SUMIFS(pop_in_poverty!$D:$D,pop_in_poverty!$A:$A,'ODA per poor person'!$B347,pop_in_poverty!$B:$B,'ODA per poor person'!P$9)</f>
        <v>#DIV/0!</v>
      </c>
      <c r="Q347" s="43" t="e">
        <f>('ODA total and ex non-transfer'!Q347*1000000)/SUMIFS(pop_in_poverty!$D:$D,pop_in_poverty!$A:$A,'ODA per poor person'!$B347,pop_in_poverty!$B:$B,'ODA per poor person'!Q$9)</f>
        <v>#DIV/0!</v>
      </c>
      <c r="R347" s="43" t="e">
        <f>('ODA total and ex non-transfer'!R347*1000000)/SUMIFS(pop_in_poverty!$D:$D,pop_in_poverty!$A:$A,'ODA per poor person'!$B347,pop_in_poverty!$B:$B,'ODA per poor person'!R$9)</f>
        <v>#DIV/0!</v>
      </c>
      <c r="S347" s="43" t="e">
        <f>('ODA total and ex non-transfer'!S347*1000000)/SUMIFS(pop_in_poverty!$D:$D,pop_in_poverty!$A:$A,'ODA per poor person'!$B347,pop_in_poverty!$B:$B,'ODA per poor person'!S$9)</f>
        <v>#DIV/0!</v>
      </c>
      <c r="T347" s="43" t="e">
        <f>('ODA total and ex non-transfer'!T347*1000000)/SUMIFS(pop_in_poverty!$D:$D,pop_in_poverty!$A:$A,'ODA per poor person'!$B347,pop_in_poverty!$B:$B,'ODA per poor person'!T$9)</f>
        <v>#DIV/0!</v>
      </c>
      <c r="U347" s="43" t="e">
        <f>('ODA total and ex non-transfer'!U347*1000000)/SUMIFS(pop_in_poverty!$D:$D,pop_in_poverty!$A:$A,'ODA per poor person'!$B347,pop_in_poverty!$B:$B,'ODA per poor person'!U$9)</f>
        <v>#DIV/0!</v>
      </c>
    </row>
    <row r="348" spans="1:21" hidden="1" x14ac:dyDescent="0.2">
      <c r="A348" s="21" t="s">
        <v>199</v>
      </c>
      <c r="B348" s="9" t="e">
        <v>#N/A</v>
      </c>
      <c r="C348" s="9" t="s">
        <v>981</v>
      </c>
      <c r="D348" s="9"/>
      <c r="E348" s="2"/>
      <c r="F348" s="2"/>
      <c r="G348" s="43" t="e">
        <f>('ODA total and ex non-transfer'!G348*1000000)/SUMIFS(pop_in_poverty!$D:$D,pop_in_poverty!$A:$A,'ODA per poor person'!$B348,pop_in_poverty!$B:$B,'ODA per poor person'!G$9)</f>
        <v>#DIV/0!</v>
      </c>
      <c r="H348" s="43" t="e">
        <f>('ODA total and ex non-transfer'!H348*1000000)/SUMIFS(pop_in_poverty!$D:$D,pop_in_poverty!$A:$A,'ODA per poor person'!$B348,pop_in_poverty!$B:$B,'ODA per poor person'!H$9)</f>
        <v>#DIV/0!</v>
      </c>
      <c r="I348" s="43" t="e">
        <f>('ODA total and ex non-transfer'!I348*1000000)/SUMIFS(pop_in_poverty!$D:$D,pop_in_poverty!$A:$A,'ODA per poor person'!$B348,pop_in_poverty!$B:$B,'ODA per poor person'!I$9)</f>
        <v>#DIV/0!</v>
      </c>
      <c r="J348" s="43" t="e">
        <f>('ODA total and ex non-transfer'!J348*1000000)/SUMIFS(pop_in_poverty!$D:$D,pop_in_poverty!$A:$A,'ODA per poor person'!$B348,pop_in_poverty!$B:$B,'ODA per poor person'!J$9)</f>
        <v>#DIV/0!</v>
      </c>
      <c r="K348" s="43" t="e">
        <f>('ODA total and ex non-transfer'!K348*1000000)/SUMIFS(pop_in_poverty!$D:$D,pop_in_poverty!$A:$A,'ODA per poor person'!$B348,pop_in_poverty!$B:$B,'ODA per poor person'!K$9)</f>
        <v>#DIV/0!</v>
      </c>
      <c r="L348" s="43" t="e">
        <f>('ODA total and ex non-transfer'!L348*1000000)/SUMIFS(pop_in_poverty!$D:$D,pop_in_poverty!$A:$A,'ODA per poor person'!$B348,pop_in_poverty!$B:$B,'ODA per poor person'!L$9)</f>
        <v>#DIV/0!</v>
      </c>
      <c r="M348" s="43" t="e">
        <f>('ODA total and ex non-transfer'!M348*1000000)/SUMIFS(pop_in_poverty!$D:$D,pop_in_poverty!$A:$A,'ODA per poor person'!$B348,pop_in_poverty!$B:$B,'ODA per poor person'!M$9)</f>
        <v>#DIV/0!</v>
      </c>
      <c r="N348" s="43" t="e">
        <f>('ODA total and ex non-transfer'!N348*1000000)/SUMIFS(pop_in_poverty!$D:$D,pop_in_poverty!$A:$A,'ODA per poor person'!$B348,pop_in_poverty!$B:$B,'ODA per poor person'!N$9)</f>
        <v>#DIV/0!</v>
      </c>
      <c r="O348" s="43" t="e">
        <f>('ODA total and ex non-transfer'!O348*1000000)/SUMIFS(pop_in_poverty!$D:$D,pop_in_poverty!$A:$A,'ODA per poor person'!$B348,pop_in_poverty!$B:$B,'ODA per poor person'!O$9)</f>
        <v>#DIV/0!</v>
      </c>
      <c r="P348" s="43" t="e">
        <f>('ODA total and ex non-transfer'!P348*1000000)/SUMIFS(pop_in_poverty!$D:$D,pop_in_poverty!$A:$A,'ODA per poor person'!$B348,pop_in_poverty!$B:$B,'ODA per poor person'!P$9)</f>
        <v>#DIV/0!</v>
      </c>
      <c r="Q348" s="43" t="e">
        <f>('ODA total and ex non-transfer'!Q348*1000000)/SUMIFS(pop_in_poverty!$D:$D,pop_in_poverty!$A:$A,'ODA per poor person'!$B348,pop_in_poverty!$B:$B,'ODA per poor person'!Q$9)</f>
        <v>#DIV/0!</v>
      </c>
      <c r="R348" s="43" t="e">
        <f>('ODA total and ex non-transfer'!R348*1000000)/SUMIFS(pop_in_poverty!$D:$D,pop_in_poverty!$A:$A,'ODA per poor person'!$B348,pop_in_poverty!$B:$B,'ODA per poor person'!R$9)</f>
        <v>#DIV/0!</v>
      </c>
      <c r="S348" s="43" t="e">
        <f>('ODA total and ex non-transfer'!S348*1000000)/SUMIFS(pop_in_poverty!$D:$D,pop_in_poverty!$A:$A,'ODA per poor person'!$B348,pop_in_poverty!$B:$B,'ODA per poor person'!S$9)</f>
        <v>#DIV/0!</v>
      </c>
      <c r="T348" s="43" t="e">
        <f>('ODA total and ex non-transfer'!T348*1000000)/SUMIFS(pop_in_poverty!$D:$D,pop_in_poverty!$A:$A,'ODA per poor person'!$B348,pop_in_poverty!$B:$B,'ODA per poor person'!T$9)</f>
        <v>#DIV/0!</v>
      </c>
      <c r="U348" s="43" t="e">
        <f>('ODA total and ex non-transfer'!U348*1000000)/SUMIFS(pop_in_poverty!$D:$D,pop_in_poverty!$A:$A,'ODA per poor person'!$B348,pop_in_poverty!$B:$B,'ODA per poor person'!U$9)</f>
        <v>#DIV/0!</v>
      </c>
    </row>
    <row r="349" spans="1:21" hidden="1" x14ac:dyDescent="0.2">
      <c r="A349" s="22" t="s">
        <v>199</v>
      </c>
      <c r="B349" s="9" t="e">
        <v>#N/A</v>
      </c>
      <c r="C349" s="10" t="s">
        <v>982</v>
      </c>
      <c r="D349" s="10"/>
      <c r="E349" s="3"/>
      <c r="F349" s="3"/>
      <c r="G349" s="43" t="e">
        <f>('ODA total and ex non-transfer'!G349*1000000)/SUMIFS(pop_in_poverty!$D:$D,pop_in_poverty!$A:$A,'ODA per poor person'!$B349,pop_in_poverty!$B:$B,'ODA per poor person'!G$9)</f>
        <v>#DIV/0!</v>
      </c>
      <c r="H349" s="43" t="e">
        <f>('ODA total and ex non-transfer'!H349*1000000)/SUMIFS(pop_in_poverty!$D:$D,pop_in_poverty!$A:$A,'ODA per poor person'!$B349,pop_in_poverty!$B:$B,'ODA per poor person'!H$9)</f>
        <v>#DIV/0!</v>
      </c>
      <c r="I349" s="43" t="e">
        <f>('ODA total and ex non-transfer'!I349*1000000)/SUMIFS(pop_in_poverty!$D:$D,pop_in_poverty!$A:$A,'ODA per poor person'!$B349,pop_in_poverty!$B:$B,'ODA per poor person'!I$9)</f>
        <v>#DIV/0!</v>
      </c>
      <c r="J349" s="43" t="e">
        <f>('ODA total and ex non-transfer'!J349*1000000)/SUMIFS(pop_in_poverty!$D:$D,pop_in_poverty!$A:$A,'ODA per poor person'!$B349,pop_in_poverty!$B:$B,'ODA per poor person'!J$9)</f>
        <v>#DIV/0!</v>
      </c>
      <c r="K349" s="43" t="e">
        <f>('ODA total and ex non-transfer'!K349*1000000)/SUMIFS(pop_in_poverty!$D:$D,pop_in_poverty!$A:$A,'ODA per poor person'!$B349,pop_in_poverty!$B:$B,'ODA per poor person'!K$9)</f>
        <v>#DIV/0!</v>
      </c>
      <c r="L349" s="43" t="e">
        <f>('ODA total and ex non-transfer'!L349*1000000)/SUMIFS(pop_in_poverty!$D:$D,pop_in_poverty!$A:$A,'ODA per poor person'!$B349,pop_in_poverty!$B:$B,'ODA per poor person'!L$9)</f>
        <v>#DIV/0!</v>
      </c>
      <c r="M349" s="43" t="e">
        <f>('ODA total and ex non-transfer'!M349*1000000)/SUMIFS(pop_in_poverty!$D:$D,pop_in_poverty!$A:$A,'ODA per poor person'!$B349,pop_in_poverty!$B:$B,'ODA per poor person'!M$9)</f>
        <v>#DIV/0!</v>
      </c>
      <c r="N349" s="43" t="e">
        <f>('ODA total and ex non-transfer'!N349*1000000)/SUMIFS(pop_in_poverty!$D:$D,pop_in_poverty!$A:$A,'ODA per poor person'!$B349,pop_in_poverty!$B:$B,'ODA per poor person'!N$9)</f>
        <v>#DIV/0!</v>
      </c>
      <c r="O349" s="43" t="e">
        <f>('ODA total and ex non-transfer'!O349*1000000)/SUMIFS(pop_in_poverty!$D:$D,pop_in_poverty!$A:$A,'ODA per poor person'!$B349,pop_in_poverty!$B:$B,'ODA per poor person'!O$9)</f>
        <v>#DIV/0!</v>
      </c>
      <c r="P349" s="43" t="e">
        <f>('ODA total and ex non-transfer'!P349*1000000)/SUMIFS(pop_in_poverty!$D:$D,pop_in_poverty!$A:$A,'ODA per poor person'!$B349,pop_in_poverty!$B:$B,'ODA per poor person'!P$9)</f>
        <v>#DIV/0!</v>
      </c>
      <c r="Q349" s="43" t="e">
        <f>('ODA total and ex non-transfer'!Q349*1000000)/SUMIFS(pop_in_poverty!$D:$D,pop_in_poverty!$A:$A,'ODA per poor person'!$B349,pop_in_poverty!$B:$B,'ODA per poor person'!Q$9)</f>
        <v>#DIV/0!</v>
      </c>
      <c r="R349" s="43" t="e">
        <f>('ODA total and ex non-transfer'!R349*1000000)/SUMIFS(pop_in_poverty!$D:$D,pop_in_poverty!$A:$A,'ODA per poor person'!$B349,pop_in_poverty!$B:$B,'ODA per poor person'!R$9)</f>
        <v>#DIV/0!</v>
      </c>
      <c r="S349" s="43" t="e">
        <f>('ODA total and ex non-transfer'!S349*1000000)/SUMIFS(pop_in_poverty!$D:$D,pop_in_poverty!$A:$A,'ODA per poor person'!$B349,pop_in_poverty!$B:$B,'ODA per poor person'!S$9)</f>
        <v>#DIV/0!</v>
      </c>
      <c r="T349" s="43" t="e">
        <f>('ODA total and ex non-transfer'!T349*1000000)/SUMIFS(pop_in_poverty!$D:$D,pop_in_poverty!$A:$A,'ODA per poor person'!$B349,pop_in_poverty!$B:$B,'ODA per poor person'!T$9)</f>
        <v>#DIV/0!</v>
      </c>
      <c r="U349" s="43" t="e">
        <f>('ODA total and ex non-transfer'!U349*1000000)/SUMIFS(pop_in_poverty!$D:$D,pop_in_poverty!$A:$A,'ODA per poor person'!$B349,pop_in_poverty!$B:$B,'ODA per poor person'!U$9)</f>
        <v>#DIV/0!</v>
      </c>
    </row>
    <row r="350" spans="1:21" hidden="1" x14ac:dyDescent="0.2">
      <c r="A350" s="21" t="s">
        <v>200</v>
      </c>
      <c r="B350" s="9" t="e">
        <v>#N/A</v>
      </c>
      <c r="C350" s="9" t="s">
        <v>981</v>
      </c>
      <c r="D350" s="9"/>
      <c r="E350" s="2"/>
      <c r="F350" s="2"/>
      <c r="G350" s="43" t="e">
        <f>('ODA total and ex non-transfer'!G350*1000000)/SUMIFS(pop_in_poverty!$D:$D,pop_in_poverty!$A:$A,'ODA per poor person'!$B350,pop_in_poverty!$B:$B,'ODA per poor person'!G$9)</f>
        <v>#DIV/0!</v>
      </c>
      <c r="H350" s="43" t="e">
        <f>('ODA total and ex non-transfer'!H350*1000000)/SUMIFS(pop_in_poverty!$D:$D,pop_in_poverty!$A:$A,'ODA per poor person'!$B350,pop_in_poverty!$B:$B,'ODA per poor person'!H$9)</f>
        <v>#DIV/0!</v>
      </c>
      <c r="I350" s="43" t="e">
        <f>('ODA total and ex non-transfer'!I350*1000000)/SUMIFS(pop_in_poverty!$D:$D,pop_in_poverty!$A:$A,'ODA per poor person'!$B350,pop_in_poverty!$B:$B,'ODA per poor person'!I$9)</f>
        <v>#DIV/0!</v>
      </c>
      <c r="J350" s="43" t="e">
        <f>('ODA total and ex non-transfer'!J350*1000000)/SUMIFS(pop_in_poverty!$D:$D,pop_in_poverty!$A:$A,'ODA per poor person'!$B350,pop_in_poverty!$B:$B,'ODA per poor person'!J$9)</f>
        <v>#DIV/0!</v>
      </c>
      <c r="K350" s="43" t="e">
        <f>('ODA total and ex non-transfer'!K350*1000000)/SUMIFS(pop_in_poverty!$D:$D,pop_in_poverty!$A:$A,'ODA per poor person'!$B350,pop_in_poverty!$B:$B,'ODA per poor person'!K$9)</f>
        <v>#DIV/0!</v>
      </c>
      <c r="L350" s="43" t="e">
        <f>('ODA total and ex non-transfer'!L350*1000000)/SUMIFS(pop_in_poverty!$D:$D,pop_in_poverty!$A:$A,'ODA per poor person'!$B350,pop_in_poverty!$B:$B,'ODA per poor person'!L$9)</f>
        <v>#DIV/0!</v>
      </c>
      <c r="M350" s="43" t="e">
        <f>('ODA total and ex non-transfer'!M350*1000000)/SUMIFS(pop_in_poverty!$D:$D,pop_in_poverty!$A:$A,'ODA per poor person'!$B350,pop_in_poverty!$B:$B,'ODA per poor person'!M$9)</f>
        <v>#DIV/0!</v>
      </c>
      <c r="N350" s="43" t="e">
        <f>('ODA total and ex non-transfer'!N350*1000000)/SUMIFS(pop_in_poverty!$D:$D,pop_in_poverty!$A:$A,'ODA per poor person'!$B350,pop_in_poverty!$B:$B,'ODA per poor person'!N$9)</f>
        <v>#DIV/0!</v>
      </c>
      <c r="O350" s="43" t="e">
        <f>('ODA total and ex non-transfer'!O350*1000000)/SUMIFS(pop_in_poverty!$D:$D,pop_in_poverty!$A:$A,'ODA per poor person'!$B350,pop_in_poverty!$B:$B,'ODA per poor person'!O$9)</f>
        <v>#DIV/0!</v>
      </c>
      <c r="P350" s="43" t="e">
        <f>('ODA total and ex non-transfer'!P350*1000000)/SUMIFS(pop_in_poverty!$D:$D,pop_in_poverty!$A:$A,'ODA per poor person'!$B350,pop_in_poverty!$B:$B,'ODA per poor person'!P$9)</f>
        <v>#DIV/0!</v>
      </c>
      <c r="Q350" s="43" t="e">
        <f>('ODA total and ex non-transfer'!Q350*1000000)/SUMIFS(pop_in_poverty!$D:$D,pop_in_poverty!$A:$A,'ODA per poor person'!$B350,pop_in_poverty!$B:$B,'ODA per poor person'!Q$9)</f>
        <v>#DIV/0!</v>
      </c>
      <c r="R350" s="43" t="e">
        <f>('ODA total and ex non-transfer'!R350*1000000)/SUMIFS(pop_in_poverty!$D:$D,pop_in_poverty!$A:$A,'ODA per poor person'!$B350,pop_in_poverty!$B:$B,'ODA per poor person'!R$9)</f>
        <v>#DIV/0!</v>
      </c>
      <c r="S350" s="43" t="e">
        <f>('ODA total and ex non-transfer'!S350*1000000)/SUMIFS(pop_in_poverty!$D:$D,pop_in_poverty!$A:$A,'ODA per poor person'!$B350,pop_in_poverty!$B:$B,'ODA per poor person'!S$9)</f>
        <v>#DIV/0!</v>
      </c>
      <c r="T350" s="43" t="e">
        <f>('ODA total and ex non-transfer'!T350*1000000)/SUMIFS(pop_in_poverty!$D:$D,pop_in_poverty!$A:$A,'ODA per poor person'!$B350,pop_in_poverty!$B:$B,'ODA per poor person'!T$9)</f>
        <v>#DIV/0!</v>
      </c>
      <c r="U350" s="43" t="e">
        <f>('ODA total and ex non-transfer'!U350*1000000)/SUMIFS(pop_in_poverty!$D:$D,pop_in_poverty!$A:$A,'ODA per poor person'!$B350,pop_in_poverty!$B:$B,'ODA per poor person'!U$9)</f>
        <v>#DIV/0!</v>
      </c>
    </row>
    <row r="351" spans="1:21" hidden="1" x14ac:dyDescent="0.2">
      <c r="A351" s="22" t="s">
        <v>200</v>
      </c>
      <c r="B351" s="9" t="e">
        <v>#N/A</v>
      </c>
      <c r="C351" s="10" t="s">
        <v>982</v>
      </c>
      <c r="D351" s="10"/>
      <c r="E351" s="3"/>
      <c r="F351" s="3"/>
      <c r="G351" s="43" t="e">
        <f>('ODA total and ex non-transfer'!G351*1000000)/SUMIFS(pop_in_poverty!$D:$D,pop_in_poverty!$A:$A,'ODA per poor person'!$B351,pop_in_poverty!$B:$B,'ODA per poor person'!G$9)</f>
        <v>#DIV/0!</v>
      </c>
      <c r="H351" s="43" t="e">
        <f>('ODA total and ex non-transfer'!H351*1000000)/SUMIFS(pop_in_poverty!$D:$D,pop_in_poverty!$A:$A,'ODA per poor person'!$B351,pop_in_poverty!$B:$B,'ODA per poor person'!H$9)</f>
        <v>#DIV/0!</v>
      </c>
      <c r="I351" s="43" t="e">
        <f>('ODA total and ex non-transfer'!I351*1000000)/SUMIFS(pop_in_poverty!$D:$D,pop_in_poverty!$A:$A,'ODA per poor person'!$B351,pop_in_poverty!$B:$B,'ODA per poor person'!I$9)</f>
        <v>#DIV/0!</v>
      </c>
      <c r="J351" s="43" t="e">
        <f>('ODA total and ex non-transfer'!J351*1000000)/SUMIFS(pop_in_poverty!$D:$D,pop_in_poverty!$A:$A,'ODA per poor person'!$B351,pop_in_poverty!$B:$B,'ODA per poor person'!J$9)</f>
        <v>#DIV/0!</v>
      </c>
      <c r="K351" s="43" t="e">
        <f>('ODA total and ex non-transfer'!K351*1000000)/SUMIFS(pop_in_poverty!$D:$D,pop_in_poverty!$A:$A,'ODA per poor person'!$B351,pop_in_poverty!$B:$B,'ODA per poor person'!K$9)</f>
        <v>#DIV/0!</v>
      </c>
      <c r="L351" s="43" t="e">
        <f>('ODA total and ex non-transfer'!L351*1000000)/SUMIFS(pop_in_poverty!$D:$D,pop_in_poverty!$A:$A,'ODA per poor person'!$B351,pop_in_poverty!$B:$B,'ODA per poor person'!L$9)</f>
        <v>#DIV/0!</v>
      </c>
      <c r="M351" s="43" t="e">
        <f>('ODA total and ex non-transfer'!M351*1000000)/SUMIFS(pop_in_poverty!$D:$D,pop_in_poverty!$A:$A,'ODA per poor person'!$B351,pop_in_poverty!$B:$B,'ODA per poor person'!M$9)</f>
        <v>#DIV/0!</v>
      </c>
      <c r="N351" s="43" t="e">
        <f>('ODA total and ex non-transfer'!N351*1000000)/SUMIFS(pop_in_poverty!$D:$D,pop_in_poverty!$A:$A,'ODA per poor person'!$B351,pop_in_poverty!$B:$B,'ODA per poor person'!N$9)</f>
        <v>#DIV/0!</v>
      </c>
      <c r="O351" s="43" t="e">
        <f>('ODA total and ex non-transfer'!O351*1000000)/SUMIFS(pop_in_poverty!$D:$D,pop_in_poverty!$A:$A,'ODA per poor person'!$B351,pop_in_poverty!$B:$B,'ODA per poor person'!O$9)</f>
        <v>#DIV/0!</v>
      </c>
      <c r="P351" s="43" t="e">
        <f>('ODA total and ex non-transfer'!P351*1000000)/SUMIFS(pop_in_poverty!$D:$D,pop_in_poverty!$A:$A,'ODA per poor person'!$B351,pop_in_poverty!$B:$B,'ODA per poor person'!P$9)</f>
        <v>#DIV/0!</v>
      </c>
      <c r="Q351" s="43" t="e">
        <f>('ODA total and ex non-transfer'!Q351*1000000)/SUMIFS(pop_in_poverty!$D:$D,pop_in_poverty!$A:$A,'ODA per poor person'!$B351,pop_in_poverty!$B:$B,'ODA per poor person'!Q$9)</f>
        <v>#DIV/0!</v>
      </c>
      <c r="R351" s="43" t="e">
        <f>('ODA total and ex non-transfer'!R351*1000000)/SUMIFS(pop_in_poverty!$D:$D,pop_in_poverty!$A:$A,'ODA per poor person'!$B351,pop_in_poverty!$B:$B,'ODA per poor person'!R$9)</f>
        <v>#DIV/0!</v>
      </c>
      <c r="S351" s="43" t="e">
        <f>('ODA total and ex non-transfer'!S351*1000000)/SUMIFS(pop_in_poverty!$D:$D,pop_in_poverty!$A:$A,'ODA per poor person'!$B351,pop_in_poverty!$B:$B,'ODA per poor person'!S$9)</f>
        <v>#DIV/0!</v>
      </c>
      <c r="T351" s="43" t="e">
        <f>('ODA total and ex non-transfer'!T351*1000000)/SUMIFS(pop_in_poverty!$D:$D,pop_in_poverty!$A:$A,'ODA per poor person'!$B351,pop_in_poverty!$B:$B,'ODA per poor person'!T$9)</f>
        <v>#DIV/0!</v>
      </c>
      <c r="U351" s="43" t="e">
        <f>('ODA total and ex non-transfer'!U351*1000000)/SUMIFS(pop_in_poverty!$D:$D,pop_in_poverty!$A:$A,'ODA per poor person'!$B351,pop_in_poverty!$B:$B,'ODA per poor person'!U$9)</f>
        <v>#DIV/0!</v>
      </c>
    </row>
    <row r="352" spans="1:21" hidden="1" x14ac:dyDescent="0.2">
      <c r="A352" s="21" t="s">
        <v>201</v>
      </c>
      <c r="B352" s="9" t="s">
        <v>294</v>
      </c>
      <c r="C352" s="9" t="s">
        <v>981</v>
      </c>
      <c r="D352" s="9"/>
      <c r="E352" s="2"/>
      <c r="F352" s="2"/>
      <c r="G352" s="43" t="e">
        <f>('ODA total and ex non-transfer'!G352*1000000)/SUMIFS(pop_in_poverty!$D:$D,pop_in_poverty!$A:$A,'ODA per poor person'!$B352,pop_in_poverty!$B:$B,'ODA per poor person'!G$9)</f>
        <v>#DIV/0!</v>
      </c>
      <c r="H352" s="43" t="e">
        <f>('ODA total and ex non-transfer'!H352*1000000)/SUMIFS(pop_in_poverty!$D:$D,pop_in_poverty!$A:$A,'ODA per poor person'!$B352,pop_in_poverty!$B:$B,'ODA per poor person'!H$9)</f>
        <v>#DIV/0!</v>
      </c>
      <c r="I352" s="43" t="e">
        <f>('ODA total and ex non-transfer'!I352*1000000)/SUMIFS(pop_in_poverty!$D:$D,pop_in_poverty!$A:$A,'ODA per poor person'!$B352,pop_in_poverty!$B:$B,'ODA per poor person'!I$9)</f>
        <v>#DIV/0!</v>
      </c>
      <c r="J352" s="43" t="e">
        <f>('ODA total and ex non-transfer'!J352*1000000)/SUMIFS(pop_in_poverty!$D:$D,pop_in_poverty!$A:$A,'ODA per poor person'!$B352,pop_in_poverty!$B:$B,'ODA per poor person'!J$9)</f>
        <v>#DIV/0!</v>
      </c>
      <c r="K352" s="43" t="e">
        <f>('ODA total and ex non-transfer'!K352*1000000)/SUMIFS(pop_in_poverty!$D:$D,pop_in_poverty!$A:$A,'ODA per poor person'!$B352,pop_in_poverty!$B:$B,'ODA per poor person'!K$9)</f>
        <v>#DIV/0!</v>
      </c>
      <c r="L352" s="43" t="e">
        <f>('ODA total and ex non-transfer'!L352*1000000)/SUMIFS(pop_in_poverty!$D:$D,pop_in_poverty!$A:$A,'ODA per poor person'!$B352,pop_in_poverty!$B:$B,'ODA per poor person'!L$9)</f>
        <v>#DIV/0!</v>
      </c>
      <c r="M352" s="43" t="e">
        <f>('ODA total and ex non-transfer'!M352*1000000)/SUMIFS(pop_in_poverty!$D:$D,pop_in_poverty!$A:$A,'ODA per poor person'!$B352,pop_in_poverty!$B:$B,'ODA per poor person'!M$9)</f>
        <v>#DIV/0!</v>
      </c>
      <c r="N352" s="43" t="e">
        <f>('ODA total and ex non-transfer'!N352*1000000)/SUMIFS(pop_in_poverty!$D:$D,pop_in_poverty!$A:$A,'ODA per poor person'!$B352,pop_in_poverty!$B:$B,'ODA per poor person'!N$9)</f>
        <v>#DIV/0!</v>
      </c>
      <c r="O352" s="43" t="e">
        <f>('ODA total and ex non-transfer'!O352*1000000)/SUMIFS(pop_in_poverty!$D:$D,pop_in_poverty!$A:$A,'ODA per poor person'!$B352,pop_in_poverty!$B:$B,'ODA per poor person'!O$9)</f>
        <v>#DIV/0!</v>
      </c>
      <c r="P352" s="43" t="e">
        <f>('ODA total and ex non-transfer'!P352*1000000)/SUMIFS(pop_in_poverty!$D:$D,pop_in_poverty!$A:$A,'ODA per poor person'!$B352,pop_in_poverty!$B:$B,'ODA per poor person'!P$9)</f>
        <v>#DIV/0!</v>
      </c>
      <c r="Q352" s="43" t="e">
        <f>('ODA total and ex non-transfer'!Q352*1000000)/SUMIFS(pop_in_poverty!$D:$D,pop_in_poverty!$A:$A,'ODA per poor person'!$B352,pop_in_poverty!$B:$B,'ODA per poor person'!Q$9)</f>
        <v>#DIV/0!</v>
      </c>
      <c r="R352" s="43" t="e">
        <f>('ODA total and ex non-transfer'!R352*1000000)/SUMIFS(pop_in_poverty!$D:$D,pop_in_poverty!$A:$A,'ODA per poor person'!$B352,pop_in_poverty!$B:$B,'ODA per poor person'!R$9)</f>
        <v>#DIV/0!</v>
      </c>
      <c r="S352" s="43" t="e">
        <f>('ODA total and ex non-transfer'!S352*1000000)/SUMIFS(pop_in_poverty!$D:$D,pop_in_poverty!$A:$A,'ODA per poor person'!$B352,pop_in_poverty!$B:$B,'ODA per poor person'!S$9)</f>
        <v>#DIV/0!</v>
      </c>
      <c r="T352" s="43" t="e">
        <f>('ODA total and ex non-transfer'!T352*1000000)/SUMIFS(pop_in_poverty!$D:$D,pop_in_poverty!$A:$A,'ODA per poor person'!$B352,pop_in_poverty!$B:$B,'ODA per poor person'!T$9)</f>
        <v>#DIV/0!</v>
      </c>
      <c r="U352" s="43" t="e">
        <f>('ODA total and ex non-transfer'!U352*1000000)/SUMIFS(pop_in_poverty!$D:$D,pop_in_poverty!$A:$A,'ODA per poor person'!$B352,pop_in_poverty!$B:$B,'ODA per poor person'!U$9)</f>
        <v>#DIV/0!</v>
      </c>
    </row>
    <row r="353" spans="1:21" hidden="1" x14ac:dyDescent="0.2">
      <c r="A353" s="22" t="s">
        <v>201</v>
      </c>
      <c r="B353" s="9" t="s">
        <v>294</v>
      </c>
      <c r="C353" s="10" t="s">
        <v>982</v>
      </c>
      <c r="D353" s="10"/>
      <c r="E353" s="3"/>
      <c r="F353" s="3"/>
      <c r="G353" s="43" t="e">
        <f>('ODA total and ex non-transfer'!G353*1000000)/SUMIFS(pop_in_poverty!$D:$D,pop_in_poverty!$A:$A,'ODA per poor person'!$B353,pop_in_poverty!$B:$B,'ODA per poor person'!G$9)</f>
        <v>#DIV/0!</v>
      </c>
      <c r="H353" s="43" t="e">
        <f>('ODA total and ex non-transfer'!H353*1000000)/SUMIFS(pop_in_poverty!$D:$D,pop_in_poverty!$A:$A,'ODA per poor person'!$B353,pop_in_poverty!$B:$B,'ODA per poor person'!H$9)</f>
        <v>#DIV/0!</v>
      </c>
      <c r="I353" s="43" t="e">
        <f>('ODA total and ex non-transfer'!I353*1000000)/SUMIFS(pop_in_poverty!$D:$D,pop_in_poverty!$A:$A,'ODA per poor person'!$B353,pop_in_poverty!$B:$B,'ODA per poor person'!I$9)</f>
        <v>#DIV/0!</v>
      </c>
      <c r="J353" s="43" t="e">
        <f>('ODA total and ex non-transfer'!J353*1000000)/SUMIFS(pop_in_poverty!$D:$D,pop_in_poverty!$A:$A,'ODA per poor person'!$B353,pop_in_poverty!$B:$B,'ODA per poor person'!J$9)</f>
        <v>#DIV/0!</v>
      </c>
      <c r="K353" s="43" t="e">
        <f>('ODA total and ex non-transfer'!K353*1000000)/SUMIFS(pop_in_poverty!$D:$D,pop_in_poverty!$A:$A,'ODA per poor person'!$B353,pop_in_poverty!$B:$B,'ODA per poor person'!K$9)</f>
        <v>#DIV/0!</v>
      </c>
      <c r="L353" s="43" t="e">
        <f>('ODA total and ex non-transfer'!L353*1000000)/SUMIFS(pop_in_poverty!$D:$D,pop_in_poverty!$A:$A,'ODA per poor person'!$B353,pop_in_poverty!$B:$B,'ODA per poor person'!L$9)</f>
        <v>#DIV/0!</v>
      </c>
      <c r="M353" s="43" t="e">
        <f>('ODA total and ex non-transfer'!M353*1000000)/SUMIFS(pop_in_poverty!$D:$D,pop_in_poverty!$A:$A,'ODA per poor person'!$B353,pop_in_poverty!$B:$B,'ODA per poor person'!M$9)</f>
        <v>#DIV/0!</v>
      </c>
      <c r="N353" s="43" t="e">
        <f>('ODA total and ex non-transfer'!N353*1000000)/SUMIFS(pop_in_poverty!$D:$D,pop_in_poverty!$A:$A,'ODA per poor person'!$B353,pop_in_poverty!$B:$B,'ODA per poor person'!N$9)</f>
        <v>#DIV/0!</v>
      </c>
      <c r="O353" s="43" t="e">
        <f>('ODA total and ex non-transfer'!O353*1000000)/SUMIFS(pop_in_poverty!$D:$D,pop_in_poverty!$A:$A,'ODA per poor person'!$B353,pop_in_poverty!$B:$B,'ODA per poor person'!O$9)</f>
        <v>#DIV/0!</v>
      </c>
      <c r="P353" s="43" t="e">
        <f>('ODA total and ex non-transfer'!P353*1000000)/SUMIFS(pop_in_poverty!$D:$D,pop_in_poverty!$A:$A,'ODA per poor person'!$B353,pop_in_poverty!$B:$B,'ODA per poor person'!P$9)</f>
        <v>#DIV/0!</v>
      </c>
      <c r="Q353" s="43" t="e">
        <f>('ODA total and ex non-transfer'!Q353*1000000)/SUMIFS(pop_in_poverty!$D:$D,pop_in_poverty!$A:$A,'ODA per poor person'!$B353,pop_in_poverty!$B:$B,'ODA per poor person'!Q$9)</f>
        <v>#DIV/0!</v>
      </c>
      <c r="R353" s="43" t="e">
        <f>('ODA total and ex non-transfer'!R353*1000000)/SUMIFS(pop_in_poverty!$D:$D,pop_in_poverty!$A:$A,'ODA per poor person'!$B353,pop_in_poverty!$B:$B,'ODA per poor person'!R$9)</f>
        <v>#DIV/0!</v>
      </c>
      <c r="S353" s="43" t="e">
        <f>('ODA total and ex non-transfer'!S353*1000000)/SUMIFS(pop_in_poverty!$D:$D,pop_in_poverty!$A:$A,'ODA per poor person'!$B353,pop_in_poverty!$B:$B,'ODA per poor person'!S$9)</f>
        <v>#DIV/0!</v>
      </c>
      <c r="T353" s="43" t="e">
        <f>('ODA total and ex non-transfer'!T353*1000000)/SUMIFS(pop_in_poverty!$D:$D,pop_in_poverty!$A:$A,'ODA per poor person'!$B353,pop_in_poverty!$B:$B,'ODA per poor person'!T$9)</f>
        <v>#DIV/0!</v>
      </c>
      <c r="U353" s="43" t="e">
        <f>('ODA total and ex non-transfer'!U353*1000000)/SUMIFS(pop_in_poverty!$D:$D,pop_in_poverty!$A:$A,'ODA per poor person'!$B353,pop_in_poverty!$B:$B,'ODA per poor person'!U$9)</f>
        <v>#DIV/0!</v>
      </c>
    </row>
    <row r="354" spans="1:21" hidden="1" x14ac:dyDescent="0.2">
      <c r="A354" s="21" t="s">
        <v>202</v>
      </c>
      <c r="B354" s="9" t="s">
        <v>551</v>
      </c>
      <c r="C354" s="9" t="s">
        <v>981</v>
      </c>
      <c r="D354" s="9"/>
      <c r="E354" s="2"/>
      <c r="F354" s="2"/>
      <c r="G354" s="43">
        <f>('ODA total and ex non-transfer'!G354*1000000)/SUMIFS(pop_in_poverty!$D:$D,pop_in_poverty!$A:$A,'ODA per poor person'!$B354,pop_in_poverty!$B:$B,'ODA per poor person'!G$9)</f>
        <v>215.19435367735076</v>
      </c>
      <c r="H354" s="43">
        <f>('ODA total and ex non-transfer'!H354*1000000)/SUMIFS(pop_in_poverty!$D:$D,pop_in_poverty!$A:$A,'ODA per poor person'!$B354,pop_in_poverty!$B:$B,'ODA per poor person'!H$9)</f>
        <v>301.83309904364484</v>
      </c>
      <c r="I354" s="43">
        <f>('ODA total and ex non-transfer'!I354*1000000)/SUMIFS(pop_in_poverty!$D:$D,pop_in_poverty!$A:$A,'ODA per poor person'!$B354,pop_in_poverty!$B:$B,'ODA per poor person'!I$9)</f>
        <v>434.06048152192017</v>
      </c>
      <c r="J354" s="43">
        <f>('ODA total and ex non-transfer'!J354*1000000)/SUMIFS(pop_in_poverty!$D:$D,pop_in_poverty!$A:$A,'ODA per poor person'!$B354,pop_in_poverty!$B:$B,'ODA per poor person'!J$9)</f>
        <v>354.42624087015491</v>
      </c>
      <c r="K354" s="43">
        <f>('ODA total and ex non-transfer'!K354*1000000)/SUMIFS(pop_in_poverty!$D:$D,pop_in_poverty!$A:$A,'ODA per poor person'!$B354,pop_in_poverty!$B:$B,'ODA per poor person'!K$9)</f>
        <v>326.2297685020647</v>
      </c>
      <c r="L354" s="43">
        <f>('ODA total and ex non-transfer'!L354*1000000)/SUMIFS(pop_in_poverty!$D:$D,pop_in_poverty!$A:$A,'ODA per poor person'!$B354,pop_in_poverty!$B:$B,'ODA per poor person'!L$9)</f>
        <v>219.33495316665073</v>
      </c>
      <c r="M354" s="43">
        <f>('ODA total and ex non-transfer'!M354*1000000)/SUMIFS(pop_in_poverty!$D:$D,pop_in_poverty!$A:$A,'ODA per poor person'!$B354,pop_in_poverty!$B:$B,'ODA per poor person'!M$9)</f>
        <v>164.04991348444332</v>
      </c>
      <c r="N354" s="43">
        <f>('ODA total and ex non-transfer'!N354*1000000)/SUMIFS(pop_in_poverty!$D:$D,pop_in_poverty!$A:$A,'ODA per poor person'!$B354,pop_in_poverty!$B:$B,'ODA per poor person'!N$9)</f>
        <v>164.41446874815961</v>
      </c>
      <c r="O354" s="43">
        <f>('ODA total and ex non-transfer'!O354*1000000)/SUMIFS(pop_in_poverty!$D:$D,pop_in_poverty!$A:$A,'ODA per poor person'!$B354,pop_in_poverty!$B:$B,'ODA per poor person'!O$9)</f>
        <v>202.08594307677245</v>
      </c>
      <c r="P354" s="43">
        <f>('ODA total and ex non-transfer'!P354*1000000)/SUMIFS(pop_in_poverty!$D:$D,pop_in_poverty!$A:$A,'ODA per poor person'!$B354,pop_in_poverty!$B:$B,'ODA per poor person'!P$9)</f>
        <v>298.50409363232131</v>
      </c>
      <c r="Q354" s="43">
        <f>('ODA total and ex non-transfer'!Q354*1000000)/SUMIFS(pop_in_poverty!$D:$D,pop_in_poverty!$A:$A,'ODA per poor person'!$B354,pop_in_poverty!$B:$B,'ODA per poor person'!Q$9)</f>
        <v>532.00730752802008</v>
      </c>
      <c r="R354" s="43">
        <f>('ODA total and ex non-transfer'!R354*1000000)/SUMIFS(pop_in_poverty!$D:$D,pop_in_poverty!$A:$A,'ODA per poor person'!$B354,pop_in_poverty!$B:$B,'ODA per poor person'!R$9)</f>
        <v>1300.8267612516722</v>
      </c>
      <c r="S354" s="43">
        <f>('ODA total and ex non-transfer'!S354*1000000)/SUMIFS(pop_in_poverty!$D:$D,pop_in_poverty!$A:$A,'ODA per poor person'!$B354,pop_in_poverty!$B:$B,'ODA per poor person'!S$9)</f>
        <v>1324.669673923959</v>
      </c>
      <c r="T354" s="43">
        <f>('ODA total and ex non-transfer'!T354*1000000)/SUMIFS(pop_in_poverty!$D:$D,pop_in_poverty!$A:$A,'ODA per poor person'!$B354,pop_in_poverty!$B:$B,'ODA per poor person'!T$9)</f>
        <v>1418.1999646313216</v>
      </c>
      <c r="U354" s="43">
        <f>('ODA total and ex non-transfer'!U354*1000000)/SUMIFS(pop_in_poverty!$D:$D,pop_in_poverty!$A:$A,'ODA per poor person'!$B354,pop_in_poverty!$B:$B,'ODA per poor person'!U$9)</f>
        <v>1749.293994368968</v>
      </c>
    </row>
    <row r="355" spans="1:21" hidden="1" x14ac:dyDescent="0.2">
      <c r="A355" s="22" t="s">
        <v>202</v>
      </c>
      <c r="B355" s="9" t="s">
        <v>551</v>
      </c>
      <c r="C355" s="10" t="s">
        <v>982</v>
      </c>
      <c r="D355" s="10"/>
      <c r="E355" s="3"/>
      <c r="F355" s="3"/>
      <c r="G355" s="43">
        <f>('ODA total and ex non-transfer'!G355*1000000)/SUMIFS(pop_in_poverty!$D:$D,pop_in_poverty!$A:$A,'ODA per poor person'!$B355,pop_in_poverty!$B:$B,'ODA per poor person'!G$9)</f>
        <v>215.19435367735076</v>
      </c>
      <c r="H355" s="43">
        <f>('ODA total and ex non-transfer'!H355*1000000)/SUMIFS(pop_in_poverty!$D:$D,pop_in_poverty!$A:$A,'ODA per poor person'!$B355,pop_in_poverty!$B:$B,'ODA per poor person'!H$9)</f>
        <v>301.83309904364484</v>
      </c>
      <c r="I355" s="43">
        <f>('ODA total and ex non-transfer'!I355*1000000)/SUMIFS(pop_in_poverty!$D:$D,pop_in_poverty!$A:$A,'ODA per poor person'!$B355,pop_in_poverty!$B:$B,'ODA per poor person'!I$9)</f>
        <v>434.06048152192017</v>
      </c>
      <c r="J355" s="43">
        <f>('ODA total and ex non-transfer'!J355*1000000)/SUMIFS(pop_in_poverty!$D:$D,pop_in_poverty!$A:$A,'ODA per poor person'!$B355,pop_in_poverty!$B:$B,'ODA per poor person'!J$9)</f>
        <v>354.42624087015491</v>
      </c>
      <c r="K355" s="43">
        <f>('ODA total and ex non-transfer'!K355*1000000)/SUMIFS(pop_in_poverty!$D:$D,pop_in_poverty!$A:$A,'ODA per poor person'!$B355,pop_in_poverty!$B:$B,'ODA per poor person'!K$9)</f>
        <v>189.19588157536981</v>
      </c>
      <c r="L355" s="43">
        <f>('ODA total and ex non-transfer'!L355*1000000)/SUMIFS(pop_in_poverty!$D:$D,pop_in_poverty!$A:$A,'ODA per poor person'!$B355,pop_in_poverty!$B:$B,'ODA per poor person'!L$9)</f>
        <v>112.25313244085872</v>
      </c>
      <c r="M355" s="43">
        <f>('ODA total and ex non-transfer'!M355*1000000)/SUMIFS(pop_in_poverty!$D:$D,pop_in_poverty!$A:$A,'ODA per poor person'!$B355,pop_in_poverty!$B:$B,'ODA per poor person'!M$9)</f>
        <v>74.869203928599291</v>
      </c>
      <c r="N355" s="43">
        <f>('ODA total and ex non-transfer'!N355*1000000)/SUMIFS(pop_in_poverty!$D:$D,pop_in_poverty!$A:$A,'ODA per poor person'!$B355,pop_in_poverty!$B:$B,'ODA per poor person'!N$9)</f>
        <v>64.650096915312133</v>
      </c>
      <c r="O355" s="43">
        <f>('ODA total and ex non-transfer'!O355*1000000)/SUMIFS(pop_in_poverty!$D:$D,pop_in_poverty!$A:$A,'ODA per poor person'!$B355,pop_in_poverty!$B:$B,'ODA per poor person'!O$9)</f>
        <v>90.586951135433566</v>
      </c>
      <c r="P355" s="43">
        <f>('ODA total and ex non-transfer'!P355*1000000)/SUMIFS(pop_in_poverty!$D:$D,pop_in_poverty!$A:$A,'ODA per poor person'!$B355,pop_in_poverty!$B:$B,'ODA per poor person'!P$9)</f>
        <v>131.96387744100082</v>
      </c>
      <c r="Q355" s="43">
        <f>('ODA total and ex non-transfer'!Q355*1000000)/SUMIFS(pop_in_poverty!$D:$D,pop_in_poverty!$A:$A,'ODA per poor person'!$B355,pop_in_poverty!$B:$B,'ODA per poor person'!Q$9)</f>
        <v>242.76740250356437</v>
      </c>
      <c r="R355" s="43">
        <f>('ODA total and ex non-transfer'!R355*1000000)/SUMIFS(pop_in_poverty!$D:$D,pop_in_poverty!$A:$A,'ODA per poor person'!$B355,pop_in_poverty!$B:$B,'ODA per poor person'!R$9)</f>
        <v>531.37341332944879</v>
      </c>
      <c r="S355" s="43">
        <f>('ODA total and ex non-transfer'!S355*1000000)/SUMIFS(pop_in_poverty!$D:$D,pop_in_poverty!$A:$A,'ODA per poor person'!$B355,pop_in_poverty!$B:$B,'ODA per poor person'!S$9)</f>
        <v>594.58720126525327</v>
      </c>
      <c r="T355" s="43">
        <f>('ODA total and ex non-transfer'!T355*1000000)/SUMIFS(pop_in_poverty!$D:$D,pop_in_poverty!$A:$A,'ODA per poor person'!$B355,pop_in_poverty!$B:$B,'ODA per poor person'!T$9)</f>
        <v>576.17857890378809</v>
      </c>
      <c r="U355" s="43">
        <f>('ODA total and ex non-transfer'!U355*1000000)/SUMIFS(pop_in_poverty!$D:$D,pop_in_poverty!$A:$A,'ODA per poor person'!$B355,pop_in_poverty!$B:$B,'ODA per poor person'!U$9)</f>
        <v>894.7159576009916</v>
      </c>
    </row>
    <row r="356" spans="1:21" hidden="1" x14ac:dyDescent="0.2">
      <c r="A356" s="21" t="s">
        <v>203</v>
      </c>
      <c r="B356" s="9" t="s">
        <v>559</v>
      </c>
      <c r="C356" s="9" t="s">
        <v>981</v>
      </c>
      <c r="D356" s="9"/>
      <c r="E356" s="2"/>
      <c r="F356" s="2"/>
      <c r="G356" s="43">
        <f>('ODA total and ex non-transfer'!G356*1000000)/SUMIFS(pop_in_poverty!$D:$D,pop_in_poverty!$A:$A,'ODA per poor person'!$B356,pop_in_poverty!$B:$B,'ODA per poor person'!G$9)</f>
        <v>173.55148502087056</v>
      </c>
      <c r="H356" s="43">
        <f>('ODA total and ex non-transfer'!H356*1000000)/SUMIFS(pop_in_poverty!$D:$D,pop_in_poverty!$A:$A,'ODA per poor person'!$B356,pop_in_poverty!$B:$B,'ODA per poor person'!H$9)</f>
        <v>3804.6572065589717</v>
      </c>
      <c r="I356" s="43">
        <f>('ODA total and ex non-transfer'!I356*1000000)/SUMIFS(pop_in_poverty!$D:$D,pop_in_poverty!$A:$A,'ODA per poor person'!$B356,pop_in_poverty!$B:$B,'ODA per poor person'!I$9)</f>
        <v>7075.9894811631457</v>
      </c>
      <c r="J356" s="43">
        <f>('ODA total and ex non-transfer'!J356*1000000)/SUMIFS(pop_in_poverty!$D:$D,pop_in_poverty!$A:$A,'ODA per poor person'!$B356,pop_in_poverty!$B:$B,'ODA per poor person'!J$9)</f>
        <v>32041.964982185789</v>
      </c>
      <c r="K356" s="43">
        <f>('ODA total and ex non-transfer'!K356*1000000)/SUMIFS(pop_in_poverty!$D:$D,pop_in_poverty!$A:$A,'ODA per poor person'!$B356,pop_in_poverty!$B:$B,'ODA per poor person'!K$9)</f>
        <v>13489.35621491307</v>
      </c>
      <c r="L356" s="43">
        <f>('ODA total and ex non-transfer'!L356*1000000)/SUMIFS(pop_in_poverty!$D:$D,pop_in_poverty!$A:$A,'ODA per poor person'!$B356,pop_in_poverty!$B:$B,'ODA per poor person'!L$9)</f>
        <v>13899.411989181186</v>
      </c>
      <c r="M356" s="43">
        <f>('ODA total and ex non-transfer'!M356*1000000)/SUMIFS(pop_in_poverty!$D:$D,pop_in_poverty!$A:$A,'ODA per poor person'!$B356,pop_in_poverty!$B:$B,'ODA per poor person'!M$9)</f>
        <v>14882.400682717795</v>
      </c>
      <c r="N356" s="43">
        <f>('ODA total and ex non-transfer'!N356*1000000)/SUMIFS(pop_in_poverty!$D:$D,pop_in_poverty!$A:$A,'ODA per poor person'!$B356,pop_in_poverty!$B:$B,'ODA per poor person'!N$9)</f>
        <v>4269.5664183557838</v>
      </c>
      <c r="O356" s="43">
        <f>('ODA total and ex non-transfer'!O356*1000000)/SUMIFS(pop_in_poverty!$D:$D,pop_in_poverty!$A:$A,'ODA per poor person'!$B356,pop_in_poverty!$B:$B,'ODA per poor person'!O$9)</f>
        <v>2972.0165027963071</v>
      </c>
      <c r="P356" s="43">
        <f>('ODA total and ex non-transfer'!P356*1000000)/SUMIFS(pop_in_poverty!$D:$D,pop_in_poverty!$A:$A,'ODA per poor person'!$B356,pop_in_poverty!$B:$B,'ODA per poor person'!P$9)</f>
        <v>2328.120523541711</v>
      </c>
      <c r="Q356" s="43">
        <f>('ODA total and ex non-transfer'!Q356*1000000)/SUMIFS(pop_in_poverty!$D:$D,pop_in_poverty!$A:$A,'ODA per poor person'!$B356,pop_in_poverty!$B:$B,'ODA per poor person'!Q$9)</f>
        <v>1487.7080931617502</v>
      </c>
      <c r="R356" s="43">
        <f>('ODA total and ex non-transfer'!R356*1000000)/SUMIFS(pop_in_poverty!$D:$D,pop_in_poverty!$A:$A,'ODA per poor person'!$B356,pop_in_poverty!$B:$B,'ODA per poor person'!R$9)</f>
        <v>2071.3742781106826</v>
      </c>
      <c r="S356" s="43">
        <f>('ODA total and ex non-transfer'!S356*1000000)/SUMIFS(pop_in_poverty!$D:$D,pop_in_poverty!$A:$A,'ODA per poor person'!$B356,pop_in_poverty!$B:$B,'ODA per poor person'!S$9)</f>
        <v>1798.3646373404342</v>
      </c>
      <c r="T356" s="43">
        <f>('ODA total and ex non-transfer'!T356*1000000)/SUMIFS(pop_in_poverty!$D:$D,pop_in_poverty!$A:$A,'ODA per poor person'!$B356,pop_in_poverty!$B:$B,'ODA per poor person'!T$9)</f>
        <v>2177.9473228529064</v>
      </c>
      <c r="U356" s="43">
        <f>('ODA total and ex non-transfer'!U356*1000000)/SUMIFS(pop_in_poverty!$D:$D,pop_in_poverty!$A:$A,'ODA per poor person'!$B356,pop_in_poverty!$B:$B,'ODA per poor person'!U$9)</f>
        <v>3291.2169580552122</v>
      </c>
    </row>
    <row r="357" spans="1:21" hidden="1" x14ac:dyDescent="0.2">
      <c r="A357" s="22" t="s">
        <v>203</v>
      </c>
      <c r="B357" s="9" t="s">
        <v>559</v>
      </c>
      <c r="C357" s="10" t="s">
        <v>982</v>
      </c>
      <c r="D357" s="10"/>
      <c r="E357" s="3"/>
      <c r="F357" s="3"/>
      <c r="G357" s="43">
        <f>('ODA total and ex non-transfer'!G357*1000000)/SUMIFS(pop_in_poverty!$D:$D,pop_in_poverty!$A:$A,'ODA per poor person'!$B357,pop_in_poverty!$B:$B,'ODA per poor person'!G$9)</f>
        <v>173.55148502087056</v>
      </c>
      <c r="H357" s="43">
        <f>('ODA total and ex non-transfer'!H357*1000000)/SUMIFS(pop_in_poverty!$D:$D,pop_in_poverty!$A:$A,'ODA per poor person'!$B357,pop_in_poverty!$B:$B,'ODA per poor person'!H$9)</f>
        <v>3804.6572065589717</v>
      </c>
      <c r="I357" s="43">
        <f>('ODA total and ex non-transfer'!I357*1000000)/SUMIFS(pop_in_poverty!$D:$D,pop_in_poverty!$A:$A,'ODA per poor person'!$B357,pop_in_poverty!$B:$B,'ODA per poor person'!I$9)</f>
        <v>7075.9894811631457</v>
      </c>
      <c r="J357" s="43">
        <f>('ODA total and ex non-transfer'!J357*1000000)/SUMIFS(pop_in_poverty!$D:$D,pop_in_poverty!$A:$A,'ODA per poor person'!$B357,pop_in_poverty!$B:$B,'ODA per poor person'!J$9)</f>
        <v>32041.964982185789</v>
      </c>
      <c r="K357" s="43">
        <f>('ODA total and ex non-transfer'!K357*1000000)/SUMIFS(pop_in_poverty!$D:$D,pop_in_poverty!$A:$A,'ODA per poor person'!$B357,pop_in_poverty!$B:$B,'ODA per poor person'!K$9)</f>
        <v>8612.4613530594197</v>
      </c>
      <c r="L357" s="43">
        <f>('ODA total and ex non-transfer'!L357*1000000)/SUMIFS(pop_in_poverty!$D:$D,pop_in_poverty!$A:$A,'ODA per poor person'!$B357,pop_in_poverty!$B:$B,'ODA per poor person'!L$9)</f>
        <v>6863.002288933274</v>
      </c>
      <c r="M357" s="43">
        <f>('ODA total and ex non-transfer'!M357*1000000)/SUMIFS(pop_in_poverty!$D:$D,pop_in_poverty!$A:$A,'ODA per poor person'!$B357,pop_in_poverty!$B:$B,'ODA per poor person'!M$9)</f>
        <v>5178.9800694550468</v>
      </c>
      <c r="N357" s="43">
        <f>('ODA total and ex non-transfer'!N357*1000000)/SUMIFS(pop_in_poverty!$D:$D,pop_in_poverty!$A:$A,'ODA per poor person'!$B357,pop_in_poverty!$B:$B,'ODA per poor person'!N$9)</f>
        <v>4242.9750130852244</v>
      </c>
      <c r="O357" s="43">
        <f>('ODA total and ex non-transfer'!O357*1000000)/SUMIFS(pop_in_poverty!$D:$D,pop_in_poverty!$A:$A,'ODA per poor person'!$B357,pop_in_poverty!$B:$B,'ODA per poor person'!O$9)</f>
        <v>2921.321552748992</v>
      </c>
      <c r="P357" s="43">
        <f>('ODA total and ex non-transfer'!P357*1000000)/SUMIFS(pop_in_poverty!$D:$D,pop_in_poverty!$A:$A,'ODA per poor person'!$B357,pop_in_poverty!$B:$B,'ODA per poor person'!P$9)</f>
        <v>2302.1703095427824</v>
      </c>
      <c r="Q357" s="43">
        <f>('ODA total and ex non-transfer'!Q357*1000000)/SUMIFS(pop_in_poverty!$D:$D,pop_in_poverty!$A:$A,'ODA per poor person'!$B357,pop_in_poverty!$B:$B,'ODA per poor person'!Q$9)</f>
        <v>1455.6958958771543</v>
      </c>
      <c r="R357" s="43">
        <f>('ODA total and ex non-transfer'!R357*1000000)/SUMIFS(pop_in_poverty!$D:$D,pop_in_poverty!$A:$A,'ODA per poor person'!$B357,pop_in_poverty!$B:$B,'ODA per poor person'!R$9)</f>
        <v>2042.0963700245043</v>
      </c>
      <c r="S357" s="43">
        <f>('ODA total and ex non-transfer'!S357*1000000)/SUMIFS(pop_in_poverty!$D:$D,pop_in_poverty!$A:$A,'ODA per poor person'!$B357,pop_in_poverty!$B:$B,'ODA per poor person'!S$9)</f>
        <v>1763.3717602700108</v>
      </c>
      <c r="T357" s="43">
        <f>('ODA total and ex non-transfer'!T357*1000000)/SUMIFS(pop_in_poverty!$D:$D,pop_in_poverty!$A:$A,'ODA per poor person'!$B357,pop_in_poverty!$B:$B,'ODA per poor person'!T$9)</f>
        <v>2148.0560921162014</v>
      </c>
      <c r="U357" s="43">
        <f>('ODA total and ex non-transfer'!U357*1000000)/SUMIFS(pop_in_poverty!$D:$D,pop_in_poverty!$A:$A,'ODA per poor person'!$B357,pop_in_poverty!$B:$B,'ODA per poor person'!U$9)</f>
        <v>3269.2715276478552</v>
      </c>
    </row>
    <row r="358" spans="1:21" hidden="1" x14ac:dyDescent="0.2">
      <c r="A358" s="21" t="s">
        <v>204</v>
      </c>
      <c r="B358" s="9" t="s">
        <v>567</v>
      </c>
      <c r="C358" s="9" t="s">
        <v>981</v>
      </c>
      <c r="D358" s="9"/>
      <c r="E358" s="2"/>
      <c r="F358" s="2"/>
      <c r="G358" s="43">
        <f>('ODA total and ex non-transfer'!G358*1000000)/SUMIFS(pop_in_poverty!$D:$D,pop_in_poverty!$A:$A,'ODA per poor person'!$B358,pop_in_poverty!$B:$B,'ODA per poor person'!G$9)</f>
        <v>0</v>
      </c>
      <c r="H358" s="43">
        <f>('ODA total and ex non-transfer'!H358*1000000)/SUMIFS(pop_in_poverty!$D:$D,pop_in_poverty!$A:$A,'ODA per poor person'!$B358,pop_in_poverty!$B:$B,'ODA per poor person'!H$9)</f>
        <v>0</v>
      </c>
      <c r="I358" s="43">
        <f>('ODA total and ex non-transfer'!I358*1000000)/SUMIFS(pop_in_poverty!$D:$D,pop_in_poverty!$A:$A,'ODA per poor person'!$B358,pop_in_poverty!$B:$B,'ODA per poor person'!I$9)</f>
        <v>0</v>
      </c>
      <c r="J358" s="43">
        <f>('ODA total and ex non-transfer'!J358*1000000)/SUMIFS(pop_in_poverty!$D:$D,pop_in_poverty!$A:$A,'ODA per poor person'!$B358,pop_in_poverty!$B:$B,'ODA per poor person'!J$9)</f>
        <v>0</v>
      </c>
      <c r="K358" s="43">
        <f>('ODA total and ex non-transfer'!K358*1000000)/SUMIFS(pop_in_poverty!$D:$D,pop_in_poverty!$A:$A,'ODA per poor person'!$B358,pop_in_poverty!$B:$B,'ODA per poor person'!K$9)</f>
        <v>0</v>
      </c>
      <c r="L358" s="43">
        <f>('ODA total and ex non-transfer'!L358*1000000)/SUMIFS(pop_in_poverty!$D:$D,pop_in_poverty!$A:$A,'ODA per poor person'!$B358,pop_in_poverty!$B:$B,'ODA per poor person'!L$9)</f>
        <v>0</v>
      </c>
      <c r="M358" s="43">
        <f>('ODA total and ex non-transfer'!M358*1000000)/SUMIFS(pop_in_poverty!$D:$D,pop_in_poverty!$A:$A,'ODA per poor person'!$B358,pop_in_poverty!$B:$B,'ODA per poor person'!M$9)</f>
        <v>0</v>
      </c>
      <c r="N358" s="43">
        <f>('ODA total and ex non-transfer'!N358*1000000)/SUMIFS(pop_in_poverty!$D:$D,pop_in_poverty!$A:$A,'ODA per poor person'!$B358,pop_in_poverty!$B:$B,'ODA per poor person'!N$9)</f>
        <v>0</v>
      </c>
      <c r="O358" s="43">
        <f>('ODA total and ex non-transfer'!O358*1000000)/SUMIFS(pop_in_poverty!$D:$D,pop_in_poverty!$A:$A,'ODA per poor person'!$B358,pop_in_poverty!$B:$B,'ODA per poor person'!O$9)</f>
        <v>0</v>
      </c>
      <c r="P358" s="43">
        <f>('ODA total and ex non-transfer'!P358*1000000)/SUMIFS(pop_in_poverty!$D:$D,pop_in_poverty!$A:$A,'ODA per poor person'!$B358,pop_in_poverty!$B:$B,'ODA per poor person'!P$9)</f>
        <v>0</v>
      </c>
      <c r="Q358" s="43">
        <f>('ODA total and ex non-transfer'!Q358*1000000)/SUMIFS(pop_in_poverty!$D:$D,pop_in_poverty!$A:$A,'ODA per poor person'!$B358,pop_in_poverty!$B:$B,'ODA per poor person'!Q$9)</f>
        <v>0</v>
      </c>
      <c r="R358" s="43">
        <f>('ODA total and ex non-transfer'!R358*1000000)/SUMIFS(pop_in_poverty!$D:$D,pop_in_poverty!$A:$A,'ODA per poor person'!$B358,pop_in_poverty!$B:$B,'ODA per poor person'!R$9)</f>
        <v>0</v>
      </c>
      <c r="S358" s="43">
        <f>('ODA total and ex non-transfer'!S358*1000000)/SUMIFS(pop_in_poverty!$D:$D,pop_in_poverty!$A:$A,'ODA per poor person'!$B358,pop_in_poverty!$B:$B,'ODA per poor person'!S$9)</f>
        <v>0</v>
      </c>
      <c r="T358" s="43">
        <f>('ODA total and ex non-transfer'!T358*1000000)/SUMIFS(pop_in_poverty!$D:$D,pop_in_poverty!$A:$A,'ODA per poor person'!$B358,pop_in_poverty!$B:$B,'ODA per poor person'!T$9)</f>
        <v>0</v>
      </c>
      <c r="U358" s="43">
        <f>('ODA total and ex non-transfer'!U358*1000000)/SUMIFS(pop_in_poverty!$D:$D,pop_in_poverty!$A:$A,'ODA per poor person'!$B358,pop_in_poverty!$B:$B,'ODA per poor person'!U$9)</f>
        <v>0</v>
      </c>
    </row>
    <row r="359" spans="1:21" hidden="1" x14ac:dyDescent="0.2">
      <c r="A359" s="22" t="s">
        <v>204</v>
      </c>
      <c r="B359" s="9" t="s">
        <v>567</v>
      </c>
      <c r="C359" s="10" t="s">
        <v>982</v>
      </c>
      <c r="D359" s="10"/>
      <c r="E359" s="3"/>
      <c r="F359" s="3"/>
      <c r="G359" s="43">
        <f>('ODA total and ex non-transfer'!G359*1000000)/SUMIFS(pop_in_poverty!$D:$D,pop_in_poverty!$A:$A,'ODA per poor person'!$B359,pop_in_poverty!$B:$B,'ODA per poor person'!G$9)</f>
        <v>0</v>
      </c>
      <c r="H359" s="43">
        <f>('ODA total and ex non-transfer'!H359*1000000)/SUMIFS(pop_in_poverty!$D:$D,pop_in_poverty!$A:$A,'ODA per poor person'!$B359,pop_in_poverty!$B:$B,'ODA per poor person'!H$9)</f>
        <v>0</v>
      </c>
      <c r="I359" s="43">
        <f>('ODA total and ex non-transfer'!I359*1000000)/SUMIFS(pop_in_poverty!$D:$D,pop_in_poverty!$A:$A,'ODA per poor person'!$B359,pop_in_poverty!$B:$B,'ODA per poor person'!I$9)</f>
        <v>0</v>
      </c>
      <c r="J359" s="43">
        <f>('ODA total and ex non-transfer'!J359*1000000)/SUMIFS(pop_in_poverty!$D:$D,pop_in_poverty!$A:$A,'ODA per poor person'!$B359,pop_in_poverty!$B:$B,'ODA per poor person'!J$9)</f>
        <v>0</v>
      </c>
      <c r="K359" s="43">
        <f>('ODA total and ex non-transfer'!K359*1000000)/SUMIFS(pop_in_poverty!$D:$D,pop_in_poverty!$A:$A,'ODA per poor person'!$B359,pop_in_poverty!$B:$B,'ODA per poor person'!K$9)</f>
        <v>0</v>
      </c>
      <c r="L359" s="43">
        <f>('ODA total and ex non-transfer'!L359*1000000)/SUMIFS(pop_in_poverty!$D:$D,pop_in_poverty!$A:$A,'ODA per poor person'!$B359,pop_in_poverty!$B:$B,'ODA per poor person'!L$9)</f>
        <v>0</v>
      </c>
      <c r="M359" s="43">
        <f>('ODA total and ex non-transfer'!M359*1000000)/SUMIFS(pop_in_poverty!$D:$D,pop_in_poverty!$A:$A,'ODA per poor person'!$B359,pop_in_poverty!$B:$B,'ODA per poor person'!M$9)</f>
        <v>0</v>
      </c>
      <c r="N359" s="43">
        <f>('ODA total and ex non-transfer'!N359*1000000)/SUMIFS(pop_in_poverty!$D:$D,pop_in_poverty!$A:$A,'ODA per poor person'!$B359,pop_in_poverty!$B:$B,'ODA per poor person'!N$9)</f>
        <v>0</v>
      </c>
      <c r="O359" s="43">
        <f>('ODA total and ex non-transfer'!O359*1000000)/SUMIFS(pop_in_poverty!$D:$D,pop_in_poverty!$A:$A,'ODA per poor person'!$B359,pop_in_poverty!$B:$B,'ODA per poor person'!O$9)</f>
        <v>0</v>
      </c>
      <c r="P359" s="43">
        <f>('ODA total and ex non-transfer'!P359*1000000)/SUMIFS(pop_in_poverty!$D:$D,pop_in_poverty!$A:$A,'ODA per poor person'!$B359,pop_in_poverty!$B:$B,'ODA per poor person'!P$9)</f>
        <v>0</v>
      </c>
      <c r="Q359" s="43">
        <f>('ODA total and ex non-transfer'!Q359*1000000)/SUMIFS(pop_in_poverty!$D:$D,pop_in_poverty!$A:$A,'ODA per poor person'!$B359,pop_in_poverty!$B:$B,'ODA per poor person'!Q$9)</f>
        <v>0</v>
      </c>
      <c r="R359" s="43">
        <f>('ODA total and ex non-transfer'!R359*1000000)/SUMIFS(pop_in_poverty!$D:$D,pop_in_poverty!$A:$A,'ODA per poor person'!$B359,pop_in_poverty!$B:$B,'ODA per poor person'!R$9)</f>
        <v>0</v>
      </c>
      <c r="S359" s="43">
        <f>('ODA total and ex non-transfer'!S359*1000000)/SUMIFS(pop_in_poverty!$D:$D,pop_in_poverty!$A:$A,'ODA per poor person'!$B359,pop_in_poverty!$B:$B,'ODA per poor person'!S$9)</f>
        <v>0</v>
      </c>
      <c r="T359" s="43">
        <f>('ODA total and ex non-transfer'!T359*1000000)/SUMIFS(pop_in_poverty!$D:$D,pop_in_poverty!$A:$A,'ODA per poor person'!$B359,pop_in_poverty!$B:$B,'ODA per poor person'!T$9)</f>
        <v>0</v>
      </c>
      <c r="U359" s="43">
        <f>('ODA total and ex non-transfer'!U359*1000000)/SUMIFS(pop_in_poverty!$D:$D,pop_in_poverty!$A:$A,'ODA per poor person'!$B359,pop_in_poverty!$B:$B,'ODA per poor person'!U$9)</f>
        <v>0</v>
      </c>
    </row>
    <row r="360" spans="1:21" hidden="1" x14ac:dyDescent="0.2">
      <c r="A360" s="21" t="s">
        <v>205</v>
      </c>
      <c r="B360" s="9" t="s">
        <v>580</v>
      </c>
      <c r="C360" s="9" t="s">
        <v>981</v>
      </c>
      <c r="D360" s="9"/>
      <c r="E360" s="2"/>
      <c r="F360" s="2"/>
      <c r="G360" s="43">
        <f>('ODA total and ex non-transfer'!G360*1000000)/SUMIFS(pop_in_poverty!$D:$D,pop_in_poverty!$A:$A,'ODA per poor person'!$B360,pop_in_poverty!$B:$B,'ODA per poor person'!G$9)</f>
        <v>11512.854962947022</v>
      </c>
      <c r="H360" s="43">
        <f>('ODA total and ex non-transfer'!H360*1000000)/SUMIFS(pop_in_poverty!$D:$D,pop_in_poverty!$A:$A,'ODA per poor person'!$B360,pop_in_poverty!$B:$B,'ODA per poor person'!H$9)</f>
        <v>35237.174698727948</v>
      </c>
      <c r="I360" s="43">
        <f>('ODA total and ex non-transfer'!I360*1000000)/SUMIFS(pop_in_poverty!$D:$D,pop_in_poverty!$A:$A,'ODA per poor person'!$B360,pop_in_poverty!$B:$B,'ODA per poor person'!I$9)</f>
        <v>18492.116288241665</v>
      </c>
      <c r="J360" s="43">
        <f>('ODA total and ex non-transfer'!J360*1000000)/SUMIFS(pop_in_poverty!$D:$D,pop_in_poverty!$A:$A,'ODA per poor person'!$B360,pop_in_poverty!$B:$B,'ODA per poor person'!J$9)</f>
        <v>32198.538058916856</v>
      </c>
      <c r="K360" s="43">
        <f>('ODA total and ex non-transfer'!K360*1000000)/SUMIFS(pop_in_poverty!$D:$D,pop_in_poverty!$A:$A,'ODA per poor person'!$B360,pop_in_poverty!$B:$B,'ODA per poor person'!K$9)</f>
        <v>36854.238435746709</v>
      </c>
      <c r="L360" s="43">
        <f>('ODA total and ex non-transfer'!L360*1000000)/SUMIFS(pop_in_poverty!$D:$D,pop_in_poverty!$A:$A,'ODA per poor person'!$B360,pop_in_poverty!$B:$B,'ODA per poor person'!L$9)</f>
        <v>49296.171941245862</v>
      </c>
      <c r="M360" s="43">
        <f>('ODA total and ex non-transfer'!M360*1000000)/SUMIFS(pop_in_poverty!$D:$D,pop_in_poverty!$A:$A,'ODA per poor person'!$B360,pop_in_poverty!$B:$B,'ODA per poor person'!M$9)</f>
        <v>102661.58459878416</v>
      </c>
      <c r="N360" s="43">
        <f>('ODA total and ex non-transfer'!N360*1000000)/SUMIFS(pop_in_poverty!$D:$D,pop_in_poverty!$A:$A,'ODA per poor person'!$B360,pop_in_poverty!$B:$B,'ODA per poor person'!N$9)</f>
        <v>116247.09473352441</v>
      </c>
      <c r="O360" s="43">
        <f>('ODA total and ex non-transfer'!O360*1000000)/SUMIFS(pop_in_poverty!$D:$D,pop_in_poverty!$A:$A,'ODA per poor person'!$B360,pop_in_poverty!$B:$B,'ODA per poor person'!O$9)</f>
        <v>143265.75752512139</v>
      </c>
      <c r="P360" s="43">
        <f>('ODA total and ex non-transfer'!P360*1000000)/SUMIFS(pop_in_poverty!$D:$D,pop_in_poverty!$A:$A,'ODA per poor person'!$B360,pop_in_poverty!$B:$B,'ODA per poor person'!P$9)</f>
        <v>114904.09985655933</v>
      </c>
      <c r="Q360" s="43">
        <f>('ODA total and ex non-transfer'!Q360*1000000)/SUMIFS(pop_in_poverty!$D:$D,pop_in_poverty!$A:$A,'ODA per poor person'!$B360,pop_in_poverty!$B:$B,'ODA per poor person'!Q$9)</f>
        <v>96929.754673527263</v>
      </c>
      <c r="R360" s="43">
        <f>('ODA total and ex non-transfer'!R360*1000000)/SUMIFS(pop_in_poverty!$D:$D,pop_in_poverty!$A:$A,'ODA per poor person'!$B360,pop_in_poverty!$B:$B,'ODA per poor person'!R$9)</f>
        <v>88387.694936789732</v>
      </c>
      <c r="S360" s="43">
        <f>('ODA total and ex non-transfer'!S360*1000000)/SUMIFS(pop_in_poverty!$D:$D,pop_in_poverty!$A:$A,'ODA per poor person'!$B360,pop_in_poverty!$B:$B,'ODA per poor person'!S$9)</f>
        <v>161844.97972612313</v>
      </c>
      <c r="T360" s="43">
        <f>('ODA total and ex non-transfer'!T360*1000000)/SUMIFS(pop_in_poverty!$D:$D,pop_in_poverty!$A:$A,'ODA per poor person'!$B360,pop_in_poverty!$B:$B,'ODA per poor person'!T$9)</f>
        <v>142613.75302365399</v>
      </c>
      <c r="U360" s="43">
        <f>('ODA total and ex non-transfer'!U360*1000000)/SUMIFS(pop_in_poverty!$D:$D,pop_in_poverty!$A:$A,'ODA per poor person'!$B360,pop_in_poverty!$B:$B,'ODA per poor person'!U$9)</f>
        <v>176688.76014982915</v>
      </c>
    </row>
    <row r="361" spans="1:21" hidden="1" x14ac:dyDescent="0.2">
      <c r="A361" s="22" t="s">
        <v>205</v>
      </c>
      <c r="B361" s="9" t="s">
        <v>580</v>
      </c>
      <c r="C361" s="10" t="s">
        <v>982</v>
      </c>
      <c r="D361" s="10"/>
      <c r="E361" s="3"/>
      <c r="F361" s="3"/>
      <c r="G361" s="43">
        <f>('ODA total and ex non-transfer'!G361*1000000)/SUMIFS(pop_in_poverty!$D:$D,pop_in_poverty!$A:$A,'ODA per poor person'!$B361,pop_in_poverty!$B:$B,'ODA per poor person'!G$9)</f>
        <v>11512.854962947022</v>
      </c>
      <c r="H361" s="43">
        <f>('ODA total and ex non-transfer'!H361*1000000)/SUMIFS(pop_in_poverty!$D:$D,pop_in_poverty!$A:$A,'ODA per poor person'!$B361,pop_in_poverty!$B:$B,'ODA per poor person'!H$9)</f>
        <v>35237.174698727948</v>
      </c>
      <c r="I361" s="43">
        <f>('ODA total and ex non-transfer'!I361*1000000)/SUMIFS(pop_in_poverty!$D:$D,pop_in_poverty!$A:$A,'ODA per poor person'!$B361,pop_in_poverty!$B:$B,'ODA per poor person'!I$9)</f>
        <v>18492.116288241665</v>
      </c>
      <c r="J361" s="43">
        <f>('ODA total and ex non-transfer'!J361*1000000)/SUMIFS(pop_in_poverty!$D:$D,pop_in_poverty!$A:$A,'ODA per poor person'!$B361,pop_in_poverty!$B:$B,'ODA per poor person'!J$9)</f>
        <v>31529.121727358746</v>
      </c>
      <c r="K361" s="43">
        <f>('ODA total and ex non-transfer'!K361*1000000)/SUMIFS(pop_in_poverty!$D:$D,pop_in_poverty!$A:$A,'ODA per poor person'!$B361,pop_in_poverty!$B:$B,'ODA per poor person'!K$9)</f>
        <v>33974.057146842038</v>
      </c>
      <c r="L361" s="43">
        <f>('ODA total and ex non-transfer'!L361*1000000)/SUMIFS(pop_in_poverty!$D:$D,pop_in_poverty!$A:$A,'ODA per poor person'!$B361,pop_in_poverty!$B:$B,'ODA per poor person'!L$9)</f>
        <v>41913.423858786678</v>
      </c>
      <c r="M361" s="43">
        <f>('ODA total and ex non-transfer'!M361*1000000)/SUMIFS(pop_in_poverty!$D:$D,pop_in_poverty!$A:$A,'ODA per poor person'!$B361,pop_in_poverty!$B:$B,'ODA per poor person'!M$9)</f>
        <v>97087.478331673265</v>
      </c>
      <c r="N361" s="43">
        <f>('ODA total and ex non-transfer'!N361*1000000)/SUMIFS(pop_in_poverty!$D:$D,pop_in_poverty!$A:$A,'ODA per poor person'!$B361,pop_in_poverty!$B:$B,'ODA per poor person'!N$9)</f>
        <v>109972.84147214085</v>
      </c>
      <c r="O361" s="43">
        <f>('ODA total and ex non-transfer'!O361*1000000)/SUMIFS(pop_in_poverty!$D:$D,pop_in_poverty!$A:$A,'ODA per poor person'!$B361,pop_in_poverty!$B:$B,'ODA per poor person'!O$9)</f>
        <v>137724.34025955055</v>
      </c>
      <c r="P361" s="43">
        <f>('ODA total and ex non-transfer'!P361*1000000)/SUMIFS(pop_in_poverty!$D:$D,pop_in_poverty!$A:$A,'ODA per poor person'!$B361,pop_in_poverty!$B:$B,'ODA per poor person'!P$9)</f>
        <v>110491.36135177439</v>
      </c>
      <c r="Q361" s="43">
        <f>('ODA total and ex non-transfer'!Q361*1000000)/SUMIFS(pop_in_poverty!$D:$D,pop_in_poverty!$A:$A,'ODA per poor person'!$B361,pop_in_poverty!$B:$B,'ODA per poor person'!Q$9)</f>
        <v>92702.060144790827</v>
      </c>
      <c r="R361" s="43">
        <f>('ODA total and ex non-transfer'!R361*1000000)/SUMIFS(pop_in_poverty!$D:$D,pop_in_poverty!$A:$A,'ODA per poor person'!$B361,pop_in_poverty!$B:$B,'ODA per poor person'!R$9)</f>
        <v>86652.474532021093</v>
      </c>
      <c r="S361" s="43">
        <f>('ODA total and ex non-transfer'!S361*1000000)/SUMIFS(pop_in_poverty!$D:$D,pop_in_poverty!$A:$A,'ODA per poor person'!$B361,pop_in_poverty!$B:$B,'ODA per poor person'!S$9)</f>
        <v>155212.57199360186</v>
      </c>
      <c r="T361" s="43">
        <f>('ODA total and ex non-transfer'!T361*1000000)/SUMIFS(pop_in_poverty!$D:$D,pop_in_poverty!$A:$A,'ODA per poor person'!$B361,pop_in_poverty!$B:$B,'ODA per poor person'!T$9)</f>
        <v>139473.37878305861</v>
      </c>
      <c r="U361" s="43">
        <f>('ODA total and ex non-transfer'!U361*1000000)/SUMIFS(pop_in_poverty!$D:$D,pop_in_poverty!$A:$A,'ODA per poor person'!$B361,pop_in_poverty!$B:$B,'ODA per poor person'!U$9)</f>
        <v>172060.7759319797</v>
      </c>
    </row>
    <row r="362" spans="1:21" hidden="1" x14ac:dyDescent="0.2">
      <c r="A362" s="21" t="s">
        <v>206</v>
      </c>
      <c r="B362" s="9" t="s">
        <v>606</v>
      </c>
      <c r="C362" s="9" t="s">
        <v>981</v>
      </c>
      <c r="D362" s="9"/>
      <c r="E362" s="2"/>
      <c r="F362" s="2"/>
      <c r="G362" s="43" t="e">
        <f>('ODA total and ex non-transfer'!G362*1000000)/SUMIFS(pop_in_poverty!$D:$D,pop_in_poverty!$A:$A,'ODA per poor person'!$B362,pop_in_poverty!$B:$B,'ODA per poor person'!G$9)</f>
        <v>#DIV/0!</v>
      </c>
      <c r="H362" s="43" t="e">
        <f>('ODA total and ex non-transfer'!H362*1000000)/SUMIFS(pop_in_poverty!$D:$D,pop_in_poverty!$A:$A,'ODA per poor person'!$B362,pop_in_poverty!$B:$B,'ODA per poor person'!H$9)</f>
        <v>#DIV/0!</v>
      </c>
      <c r="I362" s="43" t="e">
        <f>('ODA total and ex non-transfer'!I362*1000000)/SUMIFS(pop_in_poverty!$D:$D,pop_in_poverty!$A:$A,'ODA per poor person'!$B362,pop_in_poverty!$B:$B,'ODA per poor person'!I$9)</f>
        <v>#DIV/0!</v>
      </c>
      <c r="J362" s="43" t="e">
        <f>('ODA total and ex non-transfer'!J362*1000000)/SUMIFS(pop_in_poverty!$D:$D,pop_in_poverty!$A:$A,'ODA per poor person'!$B362,pop_in_poverty!$B:$B,'ODA per poor person'!J$9)</f>
        <v>#DIV/0!</v>
      </c>
      <c r="K362" s="43" t="e">
        <f>('ODA total and ex non-transfer'!K362*1000000)/SUMIFS(pop_in_poverty!$D:$D,pop_in_poverty!$A:$A,'ODA per poor person'!$B362,pop_in_poverty!$B:$B,'ODA per poor person'!K$9)</f>
        <v>#DIV/0!</v>
      </c>
      <c r="L362" s="43" t="e">
        <f>('ODA total and ex non-transfer'!L362*1000000)/SUMIFS(pop_in_poverty!$D:$D,pop_in_poverty!$A:$A,'ODA per poor person'!$B362,pop_in_poverty!$B:$B,'ODA per poor person'!L$9)</f>
        <v>#DIV/0!</v>
      </c>
      <c r="M362" s="43" t="e">
        <f>('ODA total and ex non-transfer'!M362*1000000)/SUMIFS(pop_in_poverty!$D:$D,pop_in_poverty!$A:$A,'ODA per poor person'!$B362,pop_in_poverty!$B:$B,'ODA per poor person'!M$9)</f>
        <v>#DIV/0!</v>
      </c>
      <c r="N362" s="43" t="e">
        <f>('ODA total and ex non-transfer'!N362*1000000)/SUMIFS(pop_in_poverty!$D:$D,pop_in_poverty!$A:$A,'ODA per poor person'!$B362,pop_in_poverty!$B:$B,'ODA per poor person'!N$9)</f>
        <v>#DIV/0!</v>
      </c>
      <c r="O362" s="43" t="e">
        <f>('ODA total and ex non-transfer'!O362*1000000)/SUMIFS(pop_in_poverty!$D:$D,pop_in_poverty!$A:$A,'ODA per poor person'!$B362,pop_in_poverty!$B:$B,'ODA per poor person'!O$9)</f>
        <v>#DIV/0!</v>
      </c>
      <c r="P362" s="43" t="e">
        <f>('ODA total and ex non-transfer'!P362*1000000)/SUMIFS(pop_in_poverty!$D:$D,pop_in_poverty!$A:$A,'ODA per poor person'!$B362,pop_in_poverty!$B:$B,'ODA per poor person'!P$9)</f>
        <v>#DIV/0!</v>
      </c>
      <c r="Q362" s="43" t="e">
        <f>('ODA total and ex non-transfer'!Q362*1000000)/SUMIFS(pop_in_poverty!$D:$D,pop_in_poverty!$A:$A,'ODA per poor person'!$B362,pop_in_poverty!$B:$B,'ODA per poor person'!Q$9)</f>
        <v>#DIV/0!</v>
      </c>
      <c r="R362" s="43" t="e">
        <f>('ODA total and ex non-transfer'!R362*1000000)/SUMIFS(pop_in_poverty!$D:$D,pop_in_poverty!$A:$A,'ODA per poor person'!$B362,pop_in_poverty!$B:$B,'ODA per poor person'!R$9)</f>
        <v>#DIV/0!</v>
      </c>
      <c r="S362" s="43" t="e">
        <f>('ODA total and ex non-transfer'!S362*1000000)/SUMIFS(pop_in_poverty!$D:$D,pop_in_poverty!$A:$A,'ODA per poor person'!$B362,pop_in_poverty!$B:$B,'ODA per poor person'!S$9)</f>
        <v>#DIV/0!</v>
      </c>
      <c r="T362" s="43" t="e">
        <f>('ODA total and ex non-transfer'!T362*1000000)/SUMIFS(pop_in_poverty!$D:$D,pop_in_poverty!$A:$A,'ODA per poor person'!$B362,pop_in_poverty!$B:$B,'ODA per poor person'!T$9)</f>
        <v>#DIV/0!</v>
      </c>
      <c r="U362" s="43" t="e">
        <f>('ODA total and ex non-transfer'!U362*1000000)/SUMIFS(pop_in_poverty!$D:$D,pop_in_poverty!$A:$A,'ODA per poor person'!$B362,pop_in_poverty!$B:$B,'ODA per poor person'!U$9)</f>
        <v>#DIV/0!</v>
      </c>
    </row>
    <row r="363" spans="1:21" hidden="1" x14ac:dyDescent="0.2">
      <c r="A363" s="22" t="s">
        <v>206</v>
      </c>
      <c r="B363" s="9" t="s">
        <v>606</v>
      </c>
      <c r="C363" s="10" t="s">
        <v>982</v>
      </c>
      <c r="D363" s="10"/>
      <c r="E363" s="3"/>
      <c r="F363" s="3"/>
      <c r="G363" s="43" t="e">
        <f>('ODA total and ex non-transfer'!G363*1000000)/SUMIFS(pop_in_poverty!$D:$D,pop_in_poverty!$A:$A,'ODA per poor person'!$B363,pop_in_poverty!$B:$B,'ODA per poor person'!G$9)</f>
        <v>#DIV/0!</v>
      </c>
      <c r="H363" s="43" t="e">
        <f>('ODA total and ex non-transfer'!H363*1000000)/SUMIFS(pop_in_poverty!$D:$D,pop_in_poverty!$A:$A,'ODA per poor person'!$B363,pop_in_poverty!$B:$B,'ODA per poor person'!H$9)</f>
        <v>#DIV/0!</v>
      </c>
      <c r="I363" s="43" t="e">
        <f>('ODA total and ex non-transfer'!I363*1000000)/SUMIFS(pop_in_poverty!$D:$D,pop_in_poverty!$A:$A,'ODA per poor person'!$B363,pop_in_poverty!$B:$B,'ODA per poor person'!I$9)</f>
        <v>#DIV/0!</v>
      </c>
      <c r="J363" s="43" t="e">
        <f>('ODA total and ex non-transfer'!J363*1000000)/SUMIFS(pop_in_poverty!$D:$D,pop_in_poverty!$A:$A,'ODA per poor person'!$B363,pop_in_poverty!$B:$B,'ODA per poor person'!J$9)</f>
        <v>#DIV/0!</v>
      </c>
      <c r="K363" s="43" t="e">
        <f>('ODA total and ex non-transfer'!K363*1000000)/SUMIFS(pop_in_poverty!$D:$D,pop_in_poverty!$A:$A,'ODA per poor person'!$B363,pop_in_poverty!$B:$B,'ODA per poor person'!K$9)</f>
        <v>#DIV/0!</v>
      </c>
      <c r="L363" s="43" t="e">
        <f>('ODA total and ex non-transfer'!L363*1000000)/SUMIFS(pop_in_poverty!$D:$D,pop_in_poverty!$A:$A,'ODA per poor person'!$B363,pop_in_poverty!$B:$B,'ODA per poor person'!L$9)</f>
        <v>#DIV/0!</v>
      </c>
      <c r="M363" s="43" t="e">
        <f>('ODA total and ex non-transfer'!M363*1000000)/SUMIFS(pop_in_poverty!$D:$D,pop_in_poverty!$A:$A,'ODA per poor person'!$B363,pop_in_poverty!$B:$B,'ODA per poor person'!M$9)</f>
        <v>#DIV/0!</v>
      </c>
      <c r="N363" s="43" t="e">
        <f>('ODA total and ex non-transfer'!N363*1000000)/SUMIFS(pop_in_poverty!$D:$D,pop_in_poverty!$A:$A,'ODA per poor person'!$B363,pop_in_poverty!$B:$B,'ODA per poor person'!N$9)</f>
        <v>#DIV/0!</v>
      </c>
      <c r="O363" s="43" t="e">
        <f>('ODA total and ex non-transfer'!O363*1000000)/SUMIFS(pop_in_poverty!$D:$D,pop_in_poverty!$A:$A,'ODA per poor person'!$B363,pop_in_poverty!$B:$B,'ODA per poor person'!O$9)</f>
        <v>#DIV/0!</v>
      </c>
      <c r="P363" s="43" t="e">
        <f>('ODA total and ex non-transfer'!P363*1000000)/SUMIFS(pop_in_poverty!$D:$D,pop_in_poverty!$A:$A,'ODA per poor person'!$B363,pop_in_poverty!$B:$B,'ODA per poor person'!P$9)</f>
        <v>#DIV/0!</v>
      </c>
      <c r="Q363" s="43" t="e">
        <f>('ODA total and ex non-transfer'!Q363*1000000)/SUMIFS(pop_in_poverty!$D:$D,pop_in_poverty!$A:$A,'ODA per poor person'!$B363,pop_in_poverty!$B:$B,'ODA per poor person'!Q$9)</f>
        <v>#DIV/0!</v>
      </c>
      <c r="R363" s="43" t="e">
        <f>('ODA total and ex non-transfer'!R363*1000000)/SUMIFS(pop_in_poverty!$D:$D,pop_in_poverty!$A:$A,'ODA per poor person'!$B363,pop_in_poverty!$B:$B,'ODA per poor person'!R$9)</f>
        <v>#DIV/0!</v>
      </c>
      <c r="S363" s="43" t="e">
        <f>('ODA total and ex non-transfer'!S363*1000000)/SUMIFS(pop_in_poverty!$D:$D,pop_in_poverty!$A:$A,'ODA per poor person'!$B363,pop_in_poverty!$B:$B,'ODA per poor person'!S$9)</f>
        <v>#DIV/0!</v>
      </c>
      <c r="T363" s="43" t="e">
        <f>('ODA total and ex non-transfer'!T363*1000000)/SUMIFS(pop_in_poverty!$D:$D,pop_in_poverty!$A:$A,'ODA per poor person'!$B363,pop_in_poverty!$B:$B,'ODA per poor person'!T$9)</f>
        <v>#DIV/0!</v>
      </c>
      <c r="U363" s="43" t="e">
        <f>('ODA total and ex non-transfer'!U363*1000000)/SUMIFS(pop_in_poverty!$D:$D,pop_in_poverty!$A:$A,'ODA per poor person'!$B363,pop_in_poverty!$B:$B,'ODA per poor person'!U$9)</f>
        <v>#DIV/0!</v>
      </c>
    </row>
    <row r="364" spans="1:21" hidden="1" x14ac:dyDescent="0.2">
      <c r="A364" s="21" t="s">
        <v>207</v>
      </c>
      <c r="B364" s="9" t="s">
        <v>619</v>
      </c>
      <c r="C364" s="9" t="s">
        <v>981</v>
      </c>
      <c r="D364" s="9"/>
      <c r="E364" s="2"/>
      <c r="F364" s="2"/>
      <c r="G364" s="43" t="e">
        <f>('ODA total and ex non-transfer'!G364*1000000)/SUMIFS(pop_in_poverty!$D:$D,pop_in_poverty!$A:$A,'ODA per poor person'!$B364,pop_in_poverty!$B:$B,'ODA per poor person'!G$9)</f>
        <v>#DIV/0!</v>
      </c>
      <c r="H364" s="43" t="e">
        <f>('ODA total and ex non-transfer'!H364*1000000)/SUMIFS(pop_in_poverty!$D:$D,pop_in_poverty!$A:$A,'ODA per poor person'!$B364,pop_in_poverty!$B:$B,'ODA per poor person'!H$9)</f>
        <v>#DIV/0!</v>
      </c>
      <c r="I364" s="43" t="e">
        <f>('ODA total and ex non-transfer'!I364*1000000)/SUMIFS(pop_in_poverty!$D:$D,pop_in_poverty!$A:$A,'ODA per poor person'!$B364,pop_in_poverty!$B:$B,'ODA per poor person'!I$9)</f>
        <v>#DIV/0!</v>
      </c>
      <c r="J364" s="43" t="e">
        <f>('ODA total and ex non-transfer'!J364*1000000)/SUMIFS(pop_in_poverty!$D:$D,pop_in_poverty!$A:$A,'ODA per poor person'!$B364,pop_in_poverty!$B:$B,'ODA per poor person'!J$9)</f>
        <v>#DIV/0!</v>
      </c>
      <c r="K364" s="43" t="e">
        <f>('ODA total and ex non-transfer'!K364*1000000)/SUMIFS(pop_in_poverty!$D:$D,pop_in_poverty!$A:$A,'ODA per poor person'!$B364,pop_in_poverty!$B:$B,'ODA per poor person'!K$9)</f>
        <v>#DIV/0!</v>
      </c>
      <c r="L364" s="43" t="e">
        <f>('ODA total and ex non-transfer'!L364*1000000)/SUMIFS(pop_in_poverty!$D:$D,pop_in_poverty!$A:$A,'ODA per poor person'!$B364,pop_in_poverty!$B:$B,'ODA per poor person'!L$9)</f>
        <v>#DIV/0!</v>
      </c>
      <c r="M364" s="43" t="e">
        <f>('ODA total and ex non-transfer'!M364*1000000)/SUMIFS(pop_in_poverty!$D:$D,pop_in_poverty!$A:$A,'ODA per poor person'!$B364,pop_in_poverty!$B:$B,'ODA per poor person'!M$9)</f>
        <v>#DIV/0!</v>
      </c>
      <c r="N364" s="43" t="e">
        <f>('ODA total and ex non-transfer'!N364*1000000)/SUMIFS(pop_in_poverty!$D:$D,pop_in_poverty!$A:$A,'ODA per poor person'!$B364,pop_in_poverty!$B:$B,'ODA per poor person'!N$9)</f>
        <v>#DIV/0!</v>
      </c>
      <c r="O364" s="43" t="e">
        <f>('ODA total and ex non-transfer'!O364*1000000)/SUMIFS(pop_in_poverty!$D:$D,pop_in_poverty!$A:$A,'ODA per poor person'!$B364,pop_in_poverty!$B:$B,'ODA per poor person'!O$9)</f>
        <v>#DIV/0!</v>
      </c>
      <c r="P364" s="43" t="e">
        <f>('ODA total and ex non-transfer'!P364*1000000)/SUMIFS(pop_in_poverty!$D:$D,pop_in_poverty!$A:$A,'ODA per poor person'!$B364,pop_in_poverty!$B:$B,'ODA per poor person'!P$9)</f>
        <v>#DIV/0!</v>
      </c>
      <c r="Q364" s="43" t="e">
        <f>('ODA total and ex non-transfer'!Q364*1000000)/SUMIFS(pop_in_poverty!$D:$D,pop_in_poverty!$A:$A,'ODA per poor person'!$B364,pop_in_poverty!$B:$B,'ODA per poor person'!Q$9)</f>
        <v>#DIV/0!</v>
      </c>
      <c r="R364" s="43" t="e">
        <f>('ODA total and ex non-transfer'!R364*1000000)/SUMIFS(pop_in_poverty!$D:$D,pop_in_poverty!$A:$A,'ODA per poor person'!$B364,pop_in_poverty!$B:$B,'ODA per poor person'!R$9)</f>
        <v>#DIV/0!</v>
      </c>
      <c r="S364" s="43" t="e">
        <f>('ODA total and ex non-transfer'!S364*1000000)/SUMIFS(pop_in_poverty!$D:$D,pop_in_poverty!$A:$A,'ODA per poor person'!$B364,pop_in_poverty!$B:$B,'ODA per poor person'!S$9)</f>
        <v>#DIV/0!</v>
      </c>
      <c r="T364" s="43" t="e">
        <f>('ODA total and ex non-transfer'!T364*1000000)/SUMIFS(pop_in_poverty!$D:$D,pop_in_poverty!$A:$A,'ODA per poor person'!$B364,pop_in_poverty!$B:$B,'ODA per poor person'!T$9)</f>
        <v>#DIV/0!</v>
      </c>
      <c r="U364" s="43" t="e">
        <f>('ODA total and ex non-transfer'!U364*1000000)/SUMIFS(pop_in_poverty!$D:$D,pop_in_poverty!$A:$A,'ODA per poor person'!$B364,pop_in_poverty!$B:$B,'ODA per poor person'!U$9)</f>
        <v>#DIV/0!</v>
      </c>
    </row>
    <row r="365" spans="1:21" hidden="1" x14ac:dyDescent="0.2">
      <c r="A365" s="22" t="s">
        <v>207</v>
      </c>
      <c r="B365" s="9" t="s">
        <v>619</v>
      </c>
      <c r="C365" s="10" t="s">
        <v>982</v>
      </c>
      <c r="D365" s="10"/>
      <c r="E365" s="3"/>
      <c r="F365" s="3"/>
      <c r="G365" s="43" t="e">
        <f>('ODA total and ex non-transfer'!G365*1000000)/SUMIFS(pop_in_poverty!$D:$D,pop_in_poverty!$A:$A,'ODA per poor person'!$B365,pop_in_poverty!$B:$B,'ODA per poor person'!G$9)</f>
        <v>#DIV/0!</v>
      </c>
      <c r="H365" s="43" t="e">
        <f>('ODA total and ex non-transfer'!H365*1000000)/SUMIFS(pop_in_poverty!$D:$D,pop_in_poverty!$A:$A,'ODA per poor person'!$B365,pop_in_poverty!$B:$B,'ODA per poor person'!H$9)</f>
        <v>#DIV/0!</v>
      </c>
      <c r="I365" s="43" t="e">
        <f>('ODA total and ex non-transfer'!I365*1000000)/SUMIFS(pop_in_poverty!$D:$D,pop_in_poverty!$A:$A,'ODA per poor person'!$B365,pop_in_poverty!$B:$B,'ODA per poor person'!I$9)</f>
        <v>#DIV/0!</v>
      </c>
      <c r="J365" s="43" t="e">
        <f>('ODA total and ex non-transfer'!J365*1000000)/SUMIFS(pop_in_poverty!$D:$D,pop_in_poverty!$A:$A,'ODA per poor person'!$B365,pop_in_poverty!$B:$B,'ODA per poor person'!J$9)</f>
        <v>#DIV/0!</v>
      </c>
      <c r="K365" s="43" t="e">
        <f>('ODA total and ex non-transfer'!K365*1000000)/SUMIFS(pop_in_poverty!$D:$D,pop_in_poverty!$A:$A,'ODA per poor person'!$B365,pop_in_poverty!$B:$B,'ODA per poor person'!K$9)</f>
        <v>#DIV/0!</v>
      </c>
      <c r="L365" s="43" t="e">
        <f>('ODA total and ex non-transfer'!L365*1000000)/SUMIFS(pop_in_poverty!$D:$D,pop_in_poverty!$A:$A,'ODA per poor person'!$B365,pop_in_poverty!$B:$B,'ODA per poor person'!L$9)</f>
        <v>#DIV/0!</v>
      </c>
      <c r="M365" s="43" t="e">
        <f>('ODA total and ex non-transfer'!M365*1000000)/SUMIFS(pop_in_poverty!$D:$D,pop_in_poverty!$A:$A,'ODA per poor person'!$B365,pop_in_poverty!$B:$B,'ODA per poor person'!M$9)</f>
        <v>#DIV/0!</v>
      </c>
      <c r="N365" s="43" t="e">
        <f>('ODA total and ex non-transfer'!N365*1000000)/SUMIFS(pop_in_poverty!$D:$D,pop_in_poverty!$A:$A,'ODA per poor person'!$B365,pop_in_poverty!$B:$B,'ODA per poor person'!N$9)</f>
        <v>#DIV/0!</v>
      </c>
      <c r="O365" s="43" t="e">
        <f>('ODA total and ex non-transfer'!O365*1000000)/SUMIFS(pop_in_poverty!$D:$D,pop_in_poverty!$A:$A,'ODA per poor person'!$B365,pop_in_poverty!$B:$B,'ODA per poor person'!O$9)</f>
        <v>#DIV/0!</v>
      </c>
      <c r="P365" s="43" t="e">
        <f>('ODA total and ex non-transfer'!P365*1000000)/SUMIFS(pop_in_poverty!$D:$D,pop_in_poverty!$A:$A,'ODA per poor person'!$B365,pop_in_poverty!$B:$B,'ODA per poor person'!P$9)</f>
        <v>#DIV/0!</v>
      </c>
      <c r="Q365" s="43" t="e">
        <f>('ODA total and ex non-transfer'!Q365*1000000)/SUMIFS(pop_in_poverty!$D:$D,pop_in_poverty!$A:$A,'ODA per poor person'!$B365,pop_in_poverty!$B:$B,'ODA per poor person'!Q$9)</f>
        <v>#DIV/0!</v>
      </c>
      <c r="R365" s="43" t="e">
        <f>('ODA total and ex non-transfer'!R365*1000000)/SUMIFS(pop_in_poverty!$D:$D,pop_in_poverty!$A:$A,'ODA per poor person'!$B365,pop_in_poverty!$B:$B,'ODA per poor person'!R$9)</f>
        <v>#DIV/0!</v>
      </c>
      <c r="S365" s="43" t="e">
        <f>('ODA total and ex non-transfer'!S365*1000000)/SUMIFS(pop_in_poverty!$D:$D,pop_in_poverty!$A:$A,'ODA per poor person'!$B365,pop_in_poverty!$B:$B,'ODA per poor person'!S$9)</f>
        <v>#DIV/0!</v>
      </c>
      <c r="T365" s="43" t="e">
        <f>('ODA total and ex non-transfer'!T365*1000000)/SUMIFS(pop_in_poverty!$D:$D,pop_in_poverty!$A:$A,'ODA per poor person'!$B365,pop_in_poverty!$B:$B,'ODA per poor person'!T$9)</f>
        <v>#DIV/0!</v>
      </c>
      <c r="U365" s="43" t="e">
        <f>('ODA total and ex non-transfer'!U365*1000000)/SUMIFS(pop_in_poverty!$D:$D,pop_in_poverty!$A:$A,'ODA per poor person'!$B365,pop_in_poverty!$B:$B,'ODA per poor person'!U$9)</f>
        <v>#DIV/0!</v>
      </c>
    </row>
    <row r="366" spans="1:21" hidden="1" x14ac:dyDescent="0.2">
      <c r="A366" s="21" t="s">
        <v>208</v>
      </c>
      <c r="B366" s="9" t="s">
        <v>730</v>
      </c>
      <c r="C366" s="9" t="s">
        <v>981</v>
      </c>
      <c r="D366" s="9"/>
      <c r="E366" s="2"/>
      <c r="F366" s="2"/>
      <c r="G366" s="43" t="e">
        <f>('ODA total and ex non-transfer'!G366*1000000)/SUMIFS(pop_in_poverty!$D:$D,pop_in_poverty!$A:$A,'ODA per poor person'!$B366,pop_in_poverty!$B:$B,'ODA per poor person'!G$9)</f>
        <v>#DIV/0!</v>
      </c>
      <c r="H366" s="43" t="e">
        <f>('ODA total and ex non-transfer'!H366*1000000)/SUMIFS(pop_in_poverty!$D:$D,pop_in_poverty!$A:$A,'ODA per poor person'!$B366,pop_in_poverty!$B:$B,'ODA per poor person'!H$9)</f>
        <v>#DIV/0!</v>
      </c>
      <c r="I366" s="43" t="e">
        <f>('ODA total and ex non-transfer'!I366*1000000)/SUMIFS(pop_in_poverty!$D:$D,pop_in_poverty!$A:$A,'ODA per poor person'!$B366,pop_in_poverty!$B:$B,'ODA per poor person'!I$9)</f>
        <v>#DIV/0!</v>
      </c>
      <c r="J366" s="43" t="e">
        <f>('ODA total and ex non-transfer'!J366*1000000)/SUMIFS(pop_in_poverty!$D:$D,pop_in_poverty!$A:$A,'ODA per poor person'!$B366,pop_in_poverty!$B:$B,'ODA per poor person'!J$9)</f>
        <v>#DIV/0!</v>
      </c>
      <c r="K366" s="43" t="e">
        <f>('ODA total and ex non-transfer'!K366*1000000)/SUMIFS(pop_in_poverty!$D:$D,pop_in_poverty!$A:$A,'ODA per poor person'!$B366,pop_in_poverty!$B:$B,'ODA per poor person'!K$9)</f>
        <v>#DIV/0!</v>
      </c>
      <c r="L366" s="43" t="e">
        <f>('ODA total and ex non-transfer'!L366*1000000)/SUMIFS(pop_in_poverty!$D:$D,pop_in_poverty!$A:$A,'ODA per poor person'!$B366,pop_in_poverty!$B:$B,'ODA per poor person'!L$9)</f>
        <v>#DIV/0!</v>
      </c>
      <c r="M366" s="43" t="e">
        <f>('ODA total and ex non-transfer'!M366*1000000)/SUMIFS(pop_in_poverty!$D:$D,pop_in_poverty!$A:$A,'ODA per poor person'!$B366,pop_in_poverty!$B:$B,'ODA per poor person'!M$9)</f>
        <v>#DIV/0!</v>
      </c>
      <c r="N366" s="43" t="e">
        <f>('ODA total and ex non-transfer'!N366*1000000)/SUMIFS(pop_in_poverty!$D:$D,pop_in_poverty!$A:$A,'ODA per poor person'!$B366,pop_in_poverty!$B:$B,'ODA per poor person'!N$9)</f>
        <v>#DIV/0!</v>
      </c>
      <c r="O366" s="43" t="e">
        <f>('ODA total and ex non-transfer'!O366*1000000)/SUMIFS(pop_in_poverty!$D:$D,pop_in_poverty!$A:$A,'ODA per poor person'!$B366,pop_in_poverty!$B:$B,'ODA per poor person'!O$9)</f>
        <v>#DIV/0!</v>
      </c>
      <c r="P366" s="43" t="e">
        <f>('ODA total and ex non-transfer'!P366*1000000)/SUMIFS(pop_in_poverty!$D:$D,pop_in_poverty!$A:$A,'ODA per poor person'!$B366,pop_in_poverty!$B:$B,'ODA per poor person'!P$9)</f>
        <v>#DIV/0!</v>
      </c>
      <c r="Q366" s="43" t="e">
        <f>('ODA total and ex non-transfer'!Q366*1000000)/SUMIFS(pop_in_poverty!$D:$D,pop_in_poverty!$A:$A,'ODA per poor person'!$B366,pop_in_poverty!$B:$B,'ODA per poor person'!Q$9)</f>
        <v>#DIV/0!</v>
      </c>
      <c r="R366" s="43" t="e">
        <f>('ODA total and ex non-transfer'!R366*1000000)/SUMIFS(pop_in_poverty!$D:$D,pop_in_poverty!$A:$A,'ODA per poor person'!$B366,pop_in_poverty!$B:$B,'ODA per poor person'!R$9)</f>
        <v>#DIV/0!</v>
      </c>
      <c r="S366" s="43" t="e">
        <f>('ODA total and ex non-transfer'!S366*1000000)/SUMIFS(pop_in_poverty!$D:$D,pop_in_poverty!$A:$A,'ODA per poor person'!$B366,pop_in_poverty!$B:$B,'ODA per poor person'!S$9)</f>
        <v>#DIV/0!</v>
      </c>
      <c r="T366" s="43" t="e">
        <f>('ODA total and ex non-transfer'!T366*1000000)/SUMIFS(pop_in_poverty!$D:$D,pop_in_poverty!$A:$A,'ODA per poor person'!$B366,pop_in_poverty!$B:$B,'ODA per poor person'!T$9)</f>
        <v>#DIV/0!</v>
      </c>
      <c r="U366" s="43" t="e">
        <f>('ODA total and ex non-transfer'!U366*1000000)/SUMIFS(pop_in_poverty!$D:$D,pop_in_poverty!$A:$A,'ODA per poor person'!$B366,pop_in_poverty!$B:$B,'ODA per poor person'!U$9)</f>
        <v>#DIV/0!</v>
      </c>
    </row>
    <row r="367" spans="1:21" hidden="1" x14ac:dyDescent="0.2">
      <c r="A367" s="22" t="s">
        <v>208</v>
      </c>
      <c r="B367" s="9" t="s">
        <v>730</v>
      </c>
      <c r="C367" s="10" t="s">
        <v>982</v>
      </c>
      <c r="D367" s="10"/>
      <c r="E367" s="3"/>
      <c r="F367" s="3"/>
      <c r="G367" s="43" t="e">
        <f>('ODA total and ex non-transfer'!G367*1000000)/SUMIFS(pop_in_poverty!$D:$D,pop_in_poverty!$A:$A,'ODA per poor person'!$B367,pop_in_poverty!$B:$B,'ODA per poor person'!G$9)</f>
        <v>#DIV/0!</v>
      </c>
      <c r="H367" s="43" t="e">
        <f>('ODA total and ex non-transfer'!H367*1000000)/SUMIFS(pop_in_poverty!$D:$D,pop_in_poverty!$A:$A,'ODA per poor person'!$B367,pop_in_poverty!$B:$B,'ODA per poor person'!H$9)</f>
        <v>#DIV/0!</v>
      </c>
      <c r="I367" s="43" t="e">
        <f>('ODA total and ex non-transfer'!I367*1000000)/SUMIFS(pop_in_poverty!$D:$D,pop_in_poverty!$A:$A,'ODA per poor person'!$B367,pop_in_poverty!$B:$B,'ODA per poor person'!I$9)</f>
        <v>#DIV/0!</v>
      </c>
      <c r="J367" s="43" t="e">
        <f>('ODA total and ex non-transfer'!J367*1000000)/SUMIFS(pop_in_poverty!$D:$D,pop_in_poverty!$A:$A,'ODA per poor person'!$B367,pop_in_poverty!$B:$B,'ODA per poor person'!J$9)</f>
        <v>#DIV/0!</v>
      </c>
      <c r="K367" s="43" t="e">
        <f>('ODA total and ex non-transfer'!K367*1000000)/SUMIFS(pop_in_poverty!$D:$D,pop_in_poverty!$A:$A,'ODA per poor person'!$B367,pop_in_poverty!$B:$B,'ODA per poor person'!K$9)</f>
        <v>#DIV/0!</v>
      </c>
      <c r="L367" s="43" t="e">
        <f>('ODA total and ex non-transfer'!L367*1000000)/SUMIFS(pop_in_poverty!$D:$D,pop_in_poverty!$A:$A,'ODA per poor person'!$B367,pop_in_poverty!$B:$B,'ODA per poor person'!L$9)</f>
        <v>#DIV/0!</v>
      </c>
      <c r="M367" s="43" t="e">
        <f>('ODA total and ex non-transfer'!M367*1000000)/SUMIFS(pop_in_poverty!$D:$D,pop_in_poverty!$A:$A,'ODA per poor person'!$B367,pop_in_poverty!$B:$B,'ODA per poor person'!M$9)</f>
        <v>#DIV/0!</v>
      </c>
      <c r="N367" s="43" t="e">
        <f>('ODA total and ex non-transfer'!N367*1000000)/SUMIFS(pop_in_poverty!$D:$D,pop_in_poverty!$A:$A,'ODA per poor person'!$B367,pop_in_poverty!$B:$B,'ODA per poor person'!N$9)</f>
        <v>#DIV/0!</v>
      </c>
      <c r="O367" s="43" t="e">
        <f>('ODA total and ex non-transfer'!O367*1000000)/SUMIFS(pop_in_poverty!$D:$D,pop_in_poverty!$A:$A,'ODA per poor person'!$B367,pop_in_poverty!$B:$B,'ODA per poor person'!O$9)</f>
        <v>#DIV/0!</v>
      </c>
      <c r="P367" s="43" t="e">
        <f>('ODA total and ex non-transfer'!P367*1000000)/SUMIFS(pop_in_poverty!$D:$D,pop_in_poverty!$A:$A,'ODA per poor person'!$B367,pop_in_poverty!$B:$B,'ODA per poor person'!P$9)</f>
        <v>#DIV/0!</v>
      </c>
      <c r="Q367" s="43" t="e">
        <f>('ODA total and ex non-transfer'!Q367*1000000)/SUMIFS(pop_in_poverty!$D:$D,pop_in_poverty!$A:$A,'ODA per poor person'!$B367,pop_in_poverty!$B:$B,'ODA per poor person'!Q$9)</f>
        <v>#DIV/0!</v>
      </c>
      <c r="R367" s="43" t="e">
        <f>('ODA total and ex non-transfer'!R367*1000000)/SUMIFS(pop_in_poverty!$D:$D,pop_in_poverty!$A:$A,'ODA per poor person'!$B367,pop_in_poverty!$B:$B,'ODA per poor person'!R$9)</f>
        <v>#DIV/0!</v>
      </c>
      <c r="S367" s="43" t="e">
        <f>('ODA total and ex non-transfer'!S367*1000000)/SUMIFS(pop_in_poverty!$D:$D,pop_in_poverty!$A:$A,'ODA per poor person'!$B367,pop_in_poverty!$B:$B,'ODA per poor person'!S$9)</f>
        <v>#DIV/0!</v>
      </c>
      <c r="T367" s="43" t="e">
        <f>('ODA total and ex non-transfer'!T367*1000000)/SUMIFS(pop_in_poverty!$D:$D,pop_in_poverty!$A:$A,'ODA per poor person'!$B367,pop_in_poverty!$B:$B,'ODA per poor person'!T$9)</f>
        <v>#DIV/0!</v>
      </c>
      <c r="U367" s="43" t="e">
        <f>('ODA total and ex non-transfer'!U367*1000000)/SUMIFS(pop_in_poverty!$D:$D,pop_in_poverty!$A:$A,'ODA per poor person'!$B367,pop_in_poverty!$B:$B,'ODA per poor person'!U$9)</f>
        <v>#DIV/0!</v>
      </c>
    </row>
    <row r="368" spans="1:21" hidden="1" x14ac:dyDescent="0.2">
      <c r="A368" s="21" t="s">
        <v>209</v>
      </c>
      <c r="B368" s="9" t="s">
        <v>768</v>
      </c>
      <c r="C368" s="9" t="s">
        <v>981</v>
      </c>
      <c r="D368" s="9"/>
      <c r="E368" s="2"/>
      <c r="F368" s="2"/>
      <c r="G368" s="43" t="e">
        <f>('ODA total and ex non-transfer'!G368*1000000)/SUMIFS(pop_in_poverty!$D:$D,pop_in_poverty!$A:$A,'ODA per poor person'!$B368,pop_in_poverty!$B:$B,'ODA per poor person'!G$9)</f>
        <v>#DIV/0!</v>
      </c>
      <c r="H368" s="43" t="e">
        <f>('ODA total and ex non-transfer'!H368*1000000)/SUMIFS(pop_in_poverty!$D:$D,pop_in_poverty!$A:$A,'ODA per poor person'!$B368,pop_in_poverty!$B:$B,'ODA per poor person'!H$9)</f>
        <v>#DIV/0!</v>
      </c>
      <c r="I368" s="43" t="e">
        <f>('ODA total and ex non-transfer'!I368*1000000)/SUMIFS(pop_in_poverty!$D:$D,pop_in_poverty!$A:$A,'ODA per poor person'!$B368,pop_in_poverty!$B:$B,'ODA per poor person'!I$9)</f>
        <v>#DIV/0!</v>
      </c>
      <c r="J368" s="43" t="e">
        <f>('ODA total and ex non-transfer'!J368*1000000)/SUMIFS(pop_in_poverty!$D:$D,pop_in_poverty!$A:$A,'ODA per poor person'!$B368,pop_in_poverty!$B:$B,'ODA per poor person'!J$9)</f>
        <v>#DIV/0!</v>
      </c>
      <c r="K368" s="43" t="e">
        <f>('ODA total and ex non-transfer'!K368*1000000)/SUMIFS(pop_in_poverty!$D:$D,pop_in_poverty!$A:$A,'ODA per poor person'!$B368,pop_in_poverty!$B:$B,'ODA per poor person'!K$9)</f>
        <v>#DIV/0!</v>
      </c>
      <c r="L368" s="43" t="e">
        <f>('ODA total and ex non-transfer'!L368*1000000)/SUMIFS(pop_in_poverty!$D:$D,pop_in_poverty!$A:$A,'ODA per poor person'!$B368,pop_in_poverty!$B:$B,'ODA per poor person'!L$9)</f>
        <v>#DIV/0!</v>
      </c>
      <c r="M368" s="43" t="e">
        <f>('ODA total and ex non-transfer'!M368*1000000)/SUMIFS(pop_in_poverty!$D:$D,pop_in_poverty!$A:$A,'ODA per poor person'!$B368,pop_in_poverty!$B:$B,'ODA per poor person'!M$9)</f>
        <v>#DIV/0!</v>
      </c>
      <c r="N368" s="43" t="e">
        <f>('ODA total and ex non-transfer'!N368*1000000)/SUMIFS(pop_in_poverty!$D:$D,pop_in_poverty!$A:$A,'ODA per poor person'!$B368,pop_in_poverty!$B:$B,'ODA per poor person'!N$9)</f>
        <v>#DIV/0!</v>
      </c>
      <c r="O368" s="43" t="e">
        <f>('ODA total and ex non-transfer'!O368*1000000)/SUMIFS(pop_in_poverty!$D:$D,pop_in_poverty!$A:$A,'ODA per poor person'!$B368,pop_in_poverty!$B:$B,'ODA per poor person'!O$9)</f>
        <v>#DIV/0!</v>
      </c>
      <c r="P368" s="43" t="e">
        <f>('ODA total and ex non-transfer'!P368*1000000)/SUMIFS(pop_in_poverty!$D:$D,pop_in_poverty!$A:$A,'ODA per poor person'!$B368,pop_in_poverty!$B:$B,'ODA per poor person'!P$9)</f>
        <v>#DIV/0!</v>
      </c>
      <c r="Q368" s="43" t="e">
        <f>('ODA total and ex non-transfer'!Q368*1000000)/SUMIFS(pop_in_poverty!$D:$D,pop_in_poverty!$A:$A,'ODA per poor person'!$B368,pop_in_poverty!$B:$B,'ODA per poor person'!Q$9)</f>
        <v>#DIV/0!</v>
      </c>
      <c r="R368" s="43" t="e">
        <f>('ODA total and ex non-transfer'!R368*1000000)/SUMIFS(pop_in_poverty!$D:$D,pop_in_poverty!$A:$A,'ODA per poor person'!$B368,pop_in_poverty!$B:$B,'ODA per poor person'!R$9)</f>
        <v>#DIV/0!</v>
      </c>
      <c r="S368" s="43" t="e">
        <f>('ODA total and ex non-transfer'!S368*1000000)/SUMIFS(pop_in_poverty!$D:$D,pop_in_poverty!$A:$A,'ODA per poor person'!$B368,pop_in_poverty!$B:$B,'ODA per poor person'!S$9)</f>
        <v>#DIV/0!</v>
      </c>
      <c r="T368" s="43" t="e">
        <f>('ODA total and ex non-transfer'!T368*1000000)/SUMIFS(pop_in_poverty!$D:$D,pop_in_poverty!$A:$A,'ODA per poor person'!$B368,pop_in_poverty!$B:$B,'ODA per poor person'!T$9)</f>
        <v>#DIV/0!</v>
      </c>
      <c r="U368" s="43" t="e">
        <f>('ODA total and ex non-transfer'!U368*1000000)/SUMIFS(pop_in_poverty!$D:$D,pop_in_poverty!$A:$A,'ODA per poor person'!$B368,pop_in_poverty!$B:$B,'ODA per poor person'!U$9)</f>
        <v>#DIV/0!</v>
      </c>
    </row>
    <row r="369" spans="1:21" hidden="1" x14ac:dyDescent="0.2">
      <c r="A369" s="22" t="s">
        <v>209</v>
      </c>
      <c r="B369" s="9" t="s">
        <v>768</v>
      </c>
      <c r="C369" s="10" t="s">
        <v>982</v>
      </c>
      <c r="D369" s="10"/>
      <c r="E369" s="3"/>
      <c r="F369" s="3"/>
      <c r="G369" s="43" t="e">
        <f>('ODA total and ex non-transfer'!G369*1000000)/SUMIFS(pop_in_poverty!$D:$D,pop_in_poverty!$A:$A,'ODA per poor person'!$B369,pop_in_poverty!$B:$B,'ODA per poor person'!G$9)</f>
        <v>#DIV/0!</v>
      </c>
      <c r="H369" s="43" t="e">
        <f>('ODA total and ex non-transfer'!H369*1000000)/SUMIFS(pop_in_poverty!$D:$D,pop_in_poverty!$A:$A,'ODA per poor person'!$B369,pop_in_poverty!$B:$B,'ODA per poor person'!H$9)</f>
        <v>#DIV/0!</v>
      </c>
      <c r="I369" s="43" t="e">
        <f>('ODA total and ex non-transfer'!I369*1000000)/SUMIFS(pop_in_poverty!$D:$D,pop_in_poverty!$A:$A,'ODA per poor person'!$B369,pop_in_poverty!$B:$B,'ODA per poor person'!I$9)</f>
        <v>#DIV/0!</v>
      </c>
      <c r="J369" s="43" t="e">
        <f>('ODA total and ex non-transfer'!J369*1000000)/SUMIFS(pop_in_poverty!$D:$D,pop_in_poverty!$A:$A,'ODA per poor person'!$B369,pop_in_poverty!$B:$B,'ODA per poor person'!J$9)</f>
        <v>#DIV/0!</v>
      </c>
      <c r="K369" s="43" t="e">
        <f>('ODA total and ex non-transfer'!K369*1000000)/SUMIFS(pop_in_poverty!$D:$D,pop_in_poverty!$A:$A,'ODA per poor person'!$B369,pop_in_poverty!$B:$B,'ODA per poor person'!K$9)</f>
        <v>#DIV/0!</v>
      </c>
      <c r="L369" s="43" t="e">
        <f>('ODA total and ex non-transfer'!L369*1000000)/SUMIFS(pop_in_poverty!$D:$D,pop_in_poverty!$A:$A,'ODA per poor person'!$B369,pop_in_poverty!$B:$B,'ODA per poor person'!L$9)</f>
        <v>#DIV/0!</v>
      </c>
      <c r="M369" s="43" t="e">
        <f>('ODA total and ex non-transfer'!M369*1000000)/SUMIFS(pop_in_poverty!$D:$D,pop_in_poverty!$A:$A,'ODA per poor person'!$B369,pop_in_poverty!$B:$B,'ODA per poor person'!M$9)</f>
        <v>#DIV/0!</v>
      </c>
      <c r="N369" s="43" t="e">
        <f>('ODA total and ex non-transfer'!N369*1000000)/SUMIFS(pop_in_poverty!$D:$D,pop_in_poverty!$A:$A,'ODA per poor person'!$B369,pop_in_poverty!$B:$B,'ODA per poor person'!N$9)</f>
        <v>#DIV/0!</v>
      </c>
      <c r="O369" s="43" t="e">
        <f>('ODA total and ex non-transfer'!O369*1000000)/SUMIFS(pop_in_poverty!$D:$D,pop_in_poverty!$A:$A,'ODA per poor person'!$B369,pop_in_poverty!$B:$B,'ODA per poor person'!O$9)</f>
        <v>#DIV/0!</v>
      </c>
      <c r="P369" s="43" t="e">
        <f>('ODA total and ex non-transfer'!P369*1000000)/SUMIFS(pop_in_poverty!$D:$D,pop_in_poverty!$A:$A,'ODA per poor person'!$B369,pop_in_poverty!$B:$B,'ODA per poor person'!P$9)</f>
        <v>#DIV/0!</v>
      </c>
      <c r="Q369" s="43" t="e">
        <f>('ODA total and ex non-transfer'!Q369*1000000)/SUMIFS(pop_in_poverty!$D:$D,pop_in_poverty!$A:$A,'ODA per poor person'!$B369,pop_in_poverty!$B:$B,'ODA per poor person'!Q$9)</f>
        <v>#DIV/0!</v>
      </c>
      <c r="R369" s="43" t="e">
        <f>('ODA total and ex non-transfer'!R369*1000000)/SUMIFS(pop_in_poverty!$D:$D,pop_in_poverty!$A:$A,'ODA per poor person'!$B369,pop_in_poverty!$B:$B,'ODA per poor person'!R$9)</f>
        <v>#DIV/0!</v>
      </c>
      <c r="S369" s="43" t="e">
        <f>('ODA total and ex non-transfer'!S369*1000000)/SUMIFS(pop_in_poverty!$D:$D,pop_in_poverty!$A:$A,'ODA per poor person'!$B369,pop_in_poverty!$B:$B,'ODA per poor person'!S$9)</f>
        <v>#DIV/0!</v>
      </c>
      <c r="T369" s="43" t="e">
        <f>('ODA total and ex non-transfer'!T369*1000000)/SUMIFS(pop_in_poverty!$D:$D,pop_in_poverty!$A:$A,'ODA per poor person'!$B369,pop_in_poverty!$B:$B,'ODA per poor person'!T$9)</f>
        <v>#DIV/0!</v>
      </c>
      <c r="U369" s="43" t="e">
        <f>('ODA total and ex non-transfer'!U369*1000000)/SUMIFS(pop_in_poverty!$D:$D,pop_in_poverty!$A:$A,'ODA per poor person'!$B369,pop_in_poverty!$B:$B,'ODA per poor person'!U$9)</f>
        <v>#DIV/0!</v>
      </c>
    </row>
    <row r="370" spans="1:21" hidden="1" x14ac:dyDescent="0.2">
      <c r="A370" s="21" t="s">
        <v>210</v>
      </c>
      <c r="B370" s="9" t="s">
        <v>828</v>
      </c>
      <c r="C370" s="9" t="s">
        <v>981</v>
      </c>
      <c r="D370" s="9"/>
      <c r="E370" s="2"/>
      <c r="F370" s="2"/>
      <c r="G370" s="43" t="e">
        <f>('ODA total and ex non-transfer'!G370*1000000)/SUMIFS(pop_in_poverty!$D:$D,pop_in_poverty!$A:$A,'ODA per poor person'!$B370,pop_in_poverty!$B:$B,'ODA per poor person'!G$9)</f>
        <v>#DIV/0!</v>
      </c>
      <c r="H370" s="43" t="e">
        <f>('ODA total and ex non-transfer'!H370*1000000)/SUMIFS(pop_in_poverty!$D:$D,pop_in_poverty!$A:$A,'ODA per poor person'!$B370,pop_in_poverty!$B:$B,'ODA per poor person'!H$9)</f>
        <v>#DIV/0!</v>
      </c>
      <c r="I370" s="43" t="e">
        <f>('ODA total and ex non-transfer'!I370*1000000)/SUMIFS(pop_in_poverty!$D:$D,pop_in_poverty!$A:$A,'ODA per poor person'!$B370,pop_in_poverty!$B:$B,'ODA per poor person'!I$9)</f>
        <v>#DIV/0!</v>
      </c>
      <c r="J370" s="43" t="e">
        <f>('ODA total and ex non-transfer'!J370*1000000)/SUMIFS(pop_in_poverty!$D:$D,pop_in_poverty!$A:$A,'ODA per poor person'!$B370,pop_in_poverty!$B:$B,'ODA per poor person'!J$9)</f>
        <v>#DIV/0!</v>
      </c>
      <c r="K370" s="43" t="e">
        <f>('ODA total and ex non-transfer'!K370*1000000)/SUMIFS(pop_in_poverty!$D:$D,pop_in_poverty!$A:$A,'ODA per poor person'!$B370,pop_in_poverty!$B:$B,'ODA per poor person'!K$9)</f>
        <v>#DIV/0!</v>
      </c>
      <c r="L370" s="43" t="e">
        <f>('ODA total and ex non-transfer'!L370*1000000)/SUMIFS(pop_in_poverty!$D:$D,pop_in_poverty!$A:$A,'ODA per poor person'!$B370,pop_in_poverty!$B:$B,'ODA per poor person'!L$9)</f>
        <v>#DIV/0!</v>
      </c>
      <c r="M370" s="43" t="e">
        <f>('ODA total and ex non-transfer'!M370*1000000)/SUMIFS(pop_in_poverty!$D:$D,pop_in_poverty!$A:$A,'ODA per poor person'!$B370,pop_in_poverty!$B:$B,'ODA per poor person'!M$9)</f>
        <v>#DIV/0!</v>
      </c>
      <c r="N370" s="43" t="e">
        <f>('ODA total and ex non-transfer'!N370*1000000)/SUMIFS(pop_in_poverty!$D:$D,pop_in_poverty!$A:$A,'ODA per poor person'!$B370,pop_in_poverty!$B:$B,'ODA per poor person'!N$9)</f>
        <v>#DIV/0!</v>
      </c>
      <c r="O370" s="43" t="e">
        <f>('ODA total and ex non-transfer'!O370*1000000)/SUMIFS(pop_in_poverty!$D:$D,pop_in_poverty!$A:$A,'ODA per poor person'!$B370,pop_in_poverty!$B:$B,'ODA per poor person'!O$9)</f>
        <v>#DIV/0!</v>
      </c>
      <c r="P370" s="43" t="e">
        <f>('ODA total and ex non-transfer'!P370*1000000)/SUMIFS(pop_in_poverty!$D:$D,pop_in_poverty!$A:$A,'ODA per poor person'!$B370,pop_in_poverty!$B:$B,'ODA per poor person'!P$9)</f>
        <v>#DIV/0!</v>
      </c>
      <c r="Q370" s="43" t="e">
        <f>('ODA total and ex non-transfer'!Q370*1000000)/SUMIFS(pop_in_poverty!$D:$D,pop_in_poverty!$A:$A,'ODA per poor person'!$B370,pop_in_poverty!$B:$B,'ODA per poor person'!Q$9)</f>
        <v>#DIV/0!</v>
      </c>
      <c r="R370" s="43" t="e">
        <f>('ODA total and ex non-transfer'!R370*1000000)/SUMIFS(pop_in_poverty!$D:$D,pop_in_poverty!$A:$A,'ODA per poor person'!$B370,pop_in_poverty!$B:$B,'ODA per poor person'!R$9)</f>
        <v>#DIV/0!</v>
      </c>
      <c r="S370" s="43" t="e">
        <f>('ODA total and ex non-transfer'!S370*1000000)/SUMIFS(pop_in_poverty!$D:$D,pop_in_poverty!$A:$A,'ODA per poor person'!$B370,pop_in_poverty!$B:$B,'ODA per poor person'!S$9)</f>
        <v>#DIV/0!</v>
      </c>
      <c r="T370" s="43" t="e">
        <f>('ODA total and ex non-transfer'!T370*1000000)/SUMIFS(pop_in_poverty!$D:$D,pop_in_poverty!$A:$A,'ODA per poor person'!$B370,pop_in_poverty!$B:$B,'ODA per poor person'!T$9)</f>
        <v>#DIV/0!</v>
      </c>
      <c r="U370" s="43" t="e">
        <f>('ODA total and ex non-transfer'!U370*1000000)/SUMIFS(pop_in_poverty!$D:$D,pop_in_poverty!$A:$A,'ODA per poor person'!$B370,pop_in_poverty!$B:$B,'ODA per poor person'!U$9)</f>
        <v>#DIV/0!</v>
      </c>
    </row>
    <row r="371" spans="1:21" hidden="1" x14ac:dyDescent="0.2">
      <c r="A371" s="22" t="s">
        <v>210</v>
      </c>
      <c r="B371" s="9" t="s">
        <v>828</v>
      </c>
      <c r="C371" s="10" t="s">
        <v>982</v>
      </c>
      <c r="D371" s="10"/>
      <c r="E371" s="3"/>
      <c r="F371" s="3"/>
      <c r="G371" s="43" t="e">
        <f>('ODA total and ex non-transfer'!G371*1000000)/SUMIFS(pop_in_poverty!$D:$D,pop_in_poverty!$A:$A,'ODA per poor person'!$B371,pop_in_poverty!$B:$B,'ODA per poor person'!G$9)</f>
        <v>#DIV/0!</v>
      </c>
      <c r="H371" s="43" t="e">
        <f>('ODA total and ex non-transfer'!H371*1000000)/SUMIFS(pop_in_poverty!$D:$D,pop_in_poverty!$A:$A,'ODA per poor person'!$B371,pop_in_poverty!$B:$B,'ODA per poor person'!H$9)</f>
        <v>#DIV/0!</v>
      </c>
      <c r="I371" s="43" t="e">
        <f>('ODA total and ex non-transfer'!I371*1000000)/SUMIFS(pop_in_poverty!$D:$D,pop_in_poverty!$A:$A,'ODA per poor person'!$B371,pop_in_poverty!$B:$B,'ODA per poor person'!I$9)</f>
        <v>#DIV/0!</v>
      </c>
      <c r="J371" s="43" t="e">
        <f>('ODA total and ex non-transfer'!J371*1000000)/SUMIFS(pop_in_poverty!$D:$D,pop_in_poverty!$A:$A,'ODA per poor person'!$B371,pop_in_poverty!$B:$B,'ODA per poor person'!J$9)</f>
        <v>#DIV/0!</v>
      </c>
      <c r="K371" s="43" t="e">
        <f>('ODA total and ex non-transfer'!K371*1000000)/SUMIFS(pop_in_poverty!$D:$D,pop_in_poverty!$A:$A,'ODA per poor person'!$B371,pop_in_poverty!$B:$B,'ODA per poor person'!K$9)</f>
        <v>#DIV/0!</v>
      </c>
      <c r="L371" s="43" t="e">
        <f>('ODA total and ex non-transfer'!L371*1000000)/SUMIFS(pop_in_poverty!$D:$D,pop_in_poverty!$A:$A,'ODA per poor person'!$B371,pop_in_poverty!$B:$B,'ODA per poor person'!L$9)</f>
        <v>#DIV/0!</v>
      </c>
      <c r="M371" s="43" t="e">
        <f>('ODA total and ex non-transfer'!M371*1000000)/SUMIFS(pop_in_poverty!$D:$D,pop_in_poverty!$A:$A,'ODA per poor person'!$B371,pop_in_poverty!$B:$B,'ODA per poor person'!M$9)</f>
        <v>#DIV/0!</v>
      </c>
      <c r="N371" s="43" t="e">
        <f>('ODA total and ex non-transfer'!N371*1000000)/SUMIFS(pop_in_poverty!$D:$D,pop_in_poverty!$A:$A,'ODA per poor person'!$B371,pop_in_poverty!$B:$B,'ODA per poor person'!N$9)</f>
        <v>#DIV/0!</v>
      </c>
      <c r="O371" s="43" t="e">
        <f>('ODA total and ex non-transfer'!O371*1000000)/SUMIFS(pop_in_poverty!$D:$D,pop_in_poverty!$A:$A,'ODA per poor person'!$B371,pop_in_poverty!$B:$B,'ODA per poor person'!O$9)</f>
        <v>#DIV/0!</v>
      </c>
      <c r="P371" s="43" t="e">
        <f>('ODA total and ex non-transfer'!P371*1000000)/SUMIFS(pop_in_poverty!$D:$D,pop_in_poverty!$A:$A,'ODA per poor person'!$B371,pop_in_poverty!$B:$B,'ODA per poor person'!P$9)</f>
        <v>#DIV/0!</v>
      </c>
      <c r="Q371" s="43" t="e">
        <f>('ODA total and ex non-transfer'!Q371*1000000)/SUMIFS(pop_in_poverty!$D:$D,pop_in_poverty!$A:$A,'ODA per poor person'!$B371,pop_in_poverty!$B:$B,'ODA per poor person'!Q$9)</f>
        <v>#DIV/0!</v>
      </c>
      <c r="R371" s="43" t="e">
        <f>('ODA total and ex non-transfer'!R371*1000000)/SUMIFS(pop_in_poverty!$D:$D,pop_in_poverty!$A:$A,'ODA per poor person'!$B371,pop_in_poverty!$B:$B,'ODA per poor person'!R$9)</f>
        <v>#DIV/0!</v>
      </c>
      <c r="S371" s="43" t="e">
        <f>('ODA total and ex non-transfer'!S371*1000000)/SUMIFS(pop_in_poverty!$D:$D,pop_in_poverty!$A:$A,'ODA per poor person'!$B371,pop_in_poverty!$B:$B,'ODA per poor person'!S$9)</f>
        <v>#DIV/0!</v>
      </c>
      <c r="T371" s="43" t="e">
        <f>('ODA total and ex non-transfer'!T371*1000000)/SUMIFS(pop_in_poverty!$D:$D,pop_in_poverty!$A:$A,'ODA per poor person'!$B371,pop_in_poverty!$B:$B,'ODA per poor person'!T$9)</f>
        <v>#DIV/0!</v>
      </c>
      <c r="U371" s="43" t="e">
        <f>('ODA total and ex non-transfer'!U371*1000000)/SUMIFS(pop_in_poverty!$D:$D,pop_in_poverty!$A:$A,'ODA per poor person'!$B371,pop_in_poverty!$B:$B,'ODA per poor person'!U$9)</f>
        <v>#DIV/0!</v>
      </c>
    </row>
    <row r="372" spans="1:21" hidden="1" x14ac:dyDescent="0.2">
      <c r="A372" s="21" t="s">
        <v>211</v>
      </c>
      <c r="B372" s="9" t="s">
        <v>879</v>
      </c>
      <c r="C372" s="9" t="s">
        <v>981</v>
      </c>
      <c r="D372" s="9"/>
      <c r="E372" s="2"/>
      <c r="F372" s="2"/>
      <c r="G372" s="43">
        <f>('ODA total and ex non-transfer'!G372*1000000)/SUMIFS(pop_in_poverty!$D:$D,pop_in_poverty!$A:$A,'ODA per poor person'!$B372,pop_in_poverty!$B:$B,'ODA per poor person'!G$9)</f>
        <v>293.15806012548302</v>
      </c>
      <c r="H372" s="43">
        <f>('ODA total and ex non-transfer'!H372*1000000)/SUMIFS(pop_in_poverty!$D:$D,pop_in_poverty!$A:$A,'ODA per poor person'!$B372,pop_in_poverty!$B:$B,'ODA per poor person'!H$9)</f>
        <v>345.64401214674302</v>
      </c>
      <c r="I372" s="43">
        <f>('ODA total and ex non-transfer'!I372*1000000)/SUMIFS(pop_in_poverty!$D:$D,pop_in_poverty!$A:$A,'ODA per poor person'!$B372,pop_in_poverty!$B:$B,'ODA per poor person'!I$9)</f>
        <v>330.26021944636011</v>
      </c>
      <c r="J372" s="43">
        <f>('ODA total and ex non-transfer'!J372*1000000)/SUMIFS(pop_in_poverty!$D:$D,pop_in_poverty!$A:$A,'ODA per poor person'!$B372,pop_in_poverty!$B:$B,'ODA per poor person'!J$9)</f>
        <v>585.85537897792949</v>
      </c>
      <c r="K372" s="43">
        <f>('ODA total and ex non-transfer'!K372*1000000)/SUMIFS(pop_in_poverty!$D:$D,pop_in_poverty!$A:$A,'ODA per poor person'!$B372,pop_in_poverty!$B:$B,'ODA per poor person'!K$9)</f>
        <v>784.26011342765105</v>
      </c>
      <c r="L372" s="43">
        <f>('ODA total and ex non-transfer'!L372*1000000)/SUMIFS(pop_in_poverty!$D:$D,pop_in_poverty!$A:$A,'ODA per poor person'!$B372,pop_in_poverty!$B:$B,'ODA per poor person'!L$9)</f>
        <v>968.3954266930964</v>
      </c>
      <c r="M372" s="43">
        <f>('ODA total and ex non-transfer'!M372*1000000)/SUMIFS(pop_in_poverty!$D:$D,pop_in_poverty!$A:$A,'ODA per poor person'!$B372,pop_in_poverty!$B:$B,'ODA per poor person'!M$9)</f>
        <v>2060.649856962898</v>
      </c>
      <c r="N372" s="43">
        <f>('ODA total and ex non-transfer'!N372*1000000)/SUMIFS(pop_in_poverty!$D:$D,pop_in_poverty!$A:$A,'ODA per poor person'!$B372,pop_in_poverty!$B:$B,'ODA per poor person'!N$9)</f>
        <v>2823.1627928185112</v>
      </c>
      <c r="O372" s="43">
        <f>('ODA total and ex non-transfer'!O372*1000000)/SUMIFS(pop_in_poverty!$D:$D,pop_in_poverty!$A:$A,'ODA per poor person'!$B372,pop_in_poverty!$B:$B,'ODA per poor person'!O$9)</f>
        <v>2761.2402812544969</v>
      </c>
      <c r="P372" s="43">
        <f>('ODA total and ex non-transfer'!P372*1000000)/SUMIFS(pop_in_poverty!$D:$D,pop_in_poverty!$A:$A,'ODA per poor person'!$B372,pop_in_poverty!$B:$B,'ODA per poor person'!P$9)</f>
        <v>2208.0769090368358</v>
      </c>
      <c r="Q372" s="43">
        <f>('ODA total and ex non-transfer'!Q372*1000000)/SUMIFS(pop_in_poverty!$D:$D,pop_in_poverty!$A:$A,'ODA per poor person'!$B372,pop_in_poverty!$B:$B,'ODA per poor person'!Q$9)</f>
        <v>1026.0124138402091</v>
      </c>
      <c r="R372" s="43">
        <f>('ODA total and ex non-transfer'!R372*1000000)/SUMIFS(pop_in_poverty!$D:$D,pop_in_poverty!$A:$A,'ODA per poor person'!$B372,pop_in_poverty!$B:$B,'ODA per poor person'!R$9)</f>
        <v>1391.0147146520687</v>
      </c>
      <c r="S372" s="43">
        <f>('ODA total and ex non-transfer'!S372*1000000)/SUMIFS(pop_in_poverty!$D:$D,pop_in_poverty!$A:$A,'ODA per poor person'!$B372,pop_in_poverty!$B:$B,'ODA per poor person'!S$9)</f>
        <v>1274.0145941377402</v>
      </c>
      <c r="T372" s="43">
        <f>('ODA total and ex non-transfer'!T372*1000000)/SUMIFS(pop_in_poverty!$D:$D,pop_in_poverty!$A:$A,'ODA per poor person'!$B372,pop_in_poverty!$B:$B,'ODA per poor person'!T$9)</f>
        <v>3566.0218260627248</v>
      </c>
      <c r="U372" s="43">
        <f>('ODA total and ex non-transfer'!U372*1000000)/SUMIFS(pop_in_poverty!$D:$D,pop_in_poverty!$A:$A,'ODA per poor person'!$B372,pop_in_poverty!$B:$B,'ODA per poor person'!U$9)</f>
        <v>6605.9876191921649</v>
      </c>
    </row>
    <row r="373" spans="1:21" hidden="1" x14ac:dyDescent="0.2">
      <c r="A373" s="22" t="s">
        <v>211</v>
      </c>
      <c r="B373" s="9" t="s">
        <v>879</v>
      </c>
      <c r="C373" s="10" t="s">
        <v>982</v>
      </c>
      <c r="D373" s="10"/>
      <c r="E373" s="3"/>
      <c r="F373" s="3"/>
      <c r="G373" s="43">
        <f>('ODA total and ex non-transfer'!G373*1000000)/SUMIFS(pop_in_poverty!$D:$D,pop_in_poverty!$A:$A,'ODA per poor person'!$B373,pop_in_poverty!$B:$B,'ODA per poor person'!G$9)</f>
        <v>293.15806012548302</v>
      </c>
      <c r="H373" s="43">
        <f>('ODA total and ex non-transfer'!H373*1000000)/SUMIFS(pop_in_poverty!$D:$D,pop_in_poverty!$A:$A,'ODA per poor person'!$B373,pop_in_poverty!$B:$B,'ODA per poor person'!H$9)</f>
        <v>345.64401214674302</v>
      </c>
      <c r="I373" s="43">
        <f>('ODA total and ex non-transfer'!I373*1000000)/SUMIFS(pop_in_poverty!$D:$D,pop_in_poverty!$A:$A,'ODA per poor person'!$B373,pop_in_poverty!$B:$B,'ODA per poor person'!I$9)</f>
        <v>330.26021944636011</v>
      </c>
      <c r="J373" s="43">
        <f>('ODA total and ex non-transfer'!J373*1000000)/SUMIFS(pop_in_poverty!$D:$D,pop_in_poverty!$A:$A,'ODA per poor person'!$B373,pop_in_poverty!$B:$B,'ODA per poor person'!J$9)</f>
        <v>573.00305113657896</v>
      </c>
      <c r="K373" s="43">
        <f>('ODA total and ex non-transfer'!K373*1000000)/SUMIFS(pop_in_poverty!$D:$D,pop_in_poverty!$A:$A,'ODA per poor person'!$B373,pop_in_poverty!$B:$B,'ODA per poor person'!K$9)</f>
        <v>544.14838590515183</v>
      </c>
      <c r="L373" s="43">
        <f>('ODA total and ex non-transfer'!L373*1000000)/SUMIFS(pop_in_poverty!$D:$D,pop_in_poverty!$A:$A,'ODA per poor person'!$B373,pop_in_poverty!$B:$B,'ODA per poor person'!L$9)</f>
        <v>678.22409028579489</v>
      </c>
      <c r="M373" s="43">
        <f>('ODA total and ex non-transfer'!M373*1000000)/SUMIFS(pop_in_poverty!$D:$D,pop_in_poverty!$A:$A,'ODA per poor person'!$B373,pop_in_poverty!$B:$B,'ODA per poor person'!M$9)</f>
        <v>1464.8432866122696</v>
      </c>
      <c r="N373" s="43">
        <f>('ODA total and ex non-transfer'!N373*1000000)/SUMIFS(pop_in_poverty!$D:$D,pop_in_poverty!$A:$A,'ODA per poor person'!$B373,pop_in_poverty!$B:$B,'ODA per poor person'!N$9)</f>
        <v>2377.156926407024</v>
      </c>
      <c r="O373" s="43">
        <f>('ODA total and ex non-transfer'!O373*1000000)/SUMIFS(pop_in_poverty!$D:$D,pop_in_poverty!$A:$A,'ODA per poor person'!$B373,pop_in_poverty!$B:$B,'ODA per poor person'!O$9)</f>
        <v>2174.427329131941</v>
      </c>
      <c r="P373" s="43">
        <f>('ODA total and ex non-transfer'!P373*1000000)/SUMIFS(pop_in_poverty!$D:$D,pop_in_poverty!$A:$A,'ODA per poor person'!$B373,pop_in_poverty!$B:$B,'ODA per poor person'!P$9)</f>
        <v>1807.3593838647853</v>
      </c>
      <c r="Q373" s="43">
        <f>('ODA total and ex non-transfer'!Q373*1000000)/SUMIFS(pop_in_poverty!$D:$D,pop_in_poverty!$A:$A,'ODA per poor person'!$B373,pop_in_poverty!$B:$B,'ODA per poor person'!Q$9)</f>
        <v>918.30040148164437</v>
      </c>
      <c r="R373" s="43">
        <f>('ODA total and ex non-transfer'!R373*1000000)/SUMIFS(pop_in_poverty!$D:$D,pop_in_poverty!$A:$A,'ODA per poor person'!$B373,pop_in_poverty!$B:$B,'ODA per poor person'!R$9)</f>
        <v>1344.0219442456507</v>
      </c>
      <c r="S373" s="43">
        <f>('ODA total and ex non-transfer'!S373*1000000)/SUMIFS(pop_in_poverty!$D:$D,pop_in_poverty!$A:$A,'ODA per poor person'!$B373,pop_in_poverty!$B:$B,'ODA per poor person'!S$9)</f>
        <v>1236.906131448887</v>
      </c>
      <c r="T373" s="43">
        <f>('ODA total and ex non-transfer'!T373*1000000)/SUMIFS(pop_in_poverty!$D:$D,pop_in_poverty!$A:$A,'ODA per poor person'!$B373,pop_in_poverty!$B:$B,'ODA per poor person'!T$9)</f>
        <v>3521.5586477070847</v>
      </c>
      <c r="U373" s="43">
        <f>('ODA total and ex non-transfer'!U373*1000000)/SUMIFS(pop_in_poverty!$D:$D,pop_in_poverty!$A:$A,'ODA per poor person'!$B373,pop_in_poverty!$B:$B,'ODA per poor person'!U$9)</f>
        <v>6467.7087405554585</v>
      </c>
    </row>
    <row r="374" spans="1:21" hidden="1" x14ac:dyDescent="0.2">
      <c r="A374" s="21" t="s">
        <v>212</v>
      </c>
      <c r="B374" s="9" t="s">
        <v>925</v>
      </c>
      <c r="C374" s="9" t="s">
        <v>981</v>
      </c>
      <c r="D374" s="9"/>
      <c r="E374" s="2"/>
      <c r="F374" s="2"/>
      <c r="G374" s="43" t="e">
        <f>('ODA total and ex non-transfer'!G374*1000000)/SUMIFS(pop_in_poverty!$D:$D,pop_in_poverty!$A:$A,'ODA per poor person'!$B374,pop_in_poverty!$B:$B,'ODA per poor person'!G$9)</f>
        <v>#DIV/0!</v>
      </c>
      <c r="H374" s="43" t="e">
        <f>('ODA total and ex non-transfer'!H374*1000000)/SUMIFS(pop_in_poverty!$D:$D,pop_in_poverty!$A:$A,'ODA per poor person'!$B374,pop_in_poverty!$B:$B,'ODA per poor person'!H$9)</f>
        <v>#DIV/0!</v>
      </c>
      <c r="I374" s="43" t="e">
        <f>('ODA total and ex non-transfer'!I374*1000000)/SUMIFS(pop_in_poverty!$D:$D,pop_in_poverty!$A:$A,'ODA per poor person'!$B374,pop_in_poverty!$B:$B,'ODA per poor person'!I$9)</f>
        <v>#DIV/0!</v>
      </c>
      <c r="J374" s="43" t="e">
        <f>('ODA total and ex non-transfer'!J374*1000000)/SUMIFS(pop_in_poverty!$D:$D,pop_in_poverty!$A:$A,'ODA per poor person'!$B374,pop_in_poverty!$B:$B,'ODA per poor person'!J$9)</f>
        <v>#DIV/0!</v>
      </c>
      <c r="K374" s="43" t="e">
        <f>('ODA total and ex non-transfer'!K374*1000000)/SUMIFS(pop_in_poverty!$D:$D,pop_in_poverty!$A:$A,'ODA per poor person'!$B374,pop_in_poverty!$B:$B,'ODA per poor person'!K$9)</f>
        <v>#DIV/0!</v>
      </c>
      <c r="L374" s="43" t="e">
        <f>('ODA total and ex non-transfer'!L374*1000000)/SUMIFS(pop_in_poverty!$D:$D,pop_in_poverty!$A:$A,'ODA per poor person'!$B374,pop_in_poverty!$B:$B,'ODA per poor person'!L$9)</f>
        <v>#DIV/0!</v>
      </c>
      <c r="M374" s="43" t="e">
        <f>('ODA total and ex non-transfer'!M374*1000000)/SUMIFS(pop_in_poverty!$D:$D,pop_in_poverty!$A:$A,'ODA per poor person'!$B374,pop_in_poverty!$B:$B,'ODA per poor person'!M$9)</f>
        <v>#DIV/0!</v>
      </c>
      <c r="N374" s="43" t="e">
        <f>('ODA total and ex non-transfer'!N374*1000000)/SUMIFS(pop_in_poverty!$D:$D,pop_in_poverty!$A:$A,'ODA per poor person'!$B374,pop_in_poverty!$B:$B,'ODA per poor person'!N$9)</f>
        <v>#DIV/0!</v>
      </c>
      <c r="O374" s="43" t="e">
        <f>('ODA total and ex non-transfer'!O374*1000000)/SUMIFS(pop_in_poverty!$D:$D,pop_in_poverty!$A:$A,'ODA per poor person'!$B374,pop_in_poverty!$B:$B,'ODA per poor person'!O$9)</f>
        <v>#DIV/0!</v>
      </c>
      <c r="P374" s="43" t="e">
        <f>('ODA total and ex non-transfer'!P374*1000000)/SUMIFS(pop_in_poverty!$D:$D,pop_in_poverty!$A:$A,'ODA per poor person'!$B374,pop_in_poverty!$B:$B,'ODA per poor person'!P$9)</f>
        <v>#DIV/0!</v>
      </c>
      <c r="Q374" s="43" t="e">
        <f>('ODA total and ex non-transfer'!Q374*1000000)/SUMIFS(pop_in_poverty!$D:$D,pop_in_poverty!$A:$A,'ODA per poor person'!$B374,pop_in_poverty!$B:$B,'ODA per poor person'!Q$9)</f>
        <v>#DIV/0!</v>
      </c>
      <c r="R374" s="43" t="e">
        <f>('ODA total and ex non-transfer'!R374*1000000)/SUMIFS(pop_in_poverty!$D:$D,pop_in_poverty!$A:$A,'ODA per poor person'!$B374,pop_in_poverty!$B:$B,'ODA per poor person'!R$9)</f>
        <v>#DIV/0!</v>
      </c>
      <c r="S374" s="43" t="e">
        <f>('ODA total and ex non-transfer'!S374*1000000)/SUMIFS(pop_in_poverty!$D:$D,pop_in_poverty!$A:$A,'ODA per poor person'!$B374,pop_in_poverty!$B:$B,'ODA per poor person'!S$9)</f>
        <v>#DIV/0!</v>
      </c>
      <c r="T374" s="43" t="e">
        <f>('ODA total and ex non-transfer'!T374*1000000)/SUMIFS(pop_in_poverty!$D:$D,pop_in_poverty!$A:$A,'ODA per poor person'!$B374,pop_in_poverty!$B:$B,'ODA per poor person'!T$9)</f>
        <v>#DIV/0!</v>
      </c>
      <c r="U374" s="43" t="e">
        <f>('ODA total and ex non-transfer'!U374*1000000)/SUMIFS(pop_in_poverty!$D:$D,pop_in_poverty!$A:$A,'ODA per poor person'!$B374,pop_in_poverty!$B:$B,'ODA per poor person'!U$9)</f>
        <v>#DIV/0!</v>
      </c>
    </row>
    <row r="375" spans="1:21" hidden="1" x14ac:dyDescent="0.2">
      <c r="A375" s="22" t="s">
        <v>212</v>
      </c>
      <c r="B375" s="9" t="s">
        <v>925</v>
      </c>
      <c r="C375" s="10" t="s">
        <v>982</v>
      </c>
      <c r="D375" s="10"/>
      <c r="E375" s="3"/>
      <c r="F375" s="3"/>
      <c r="G375" s="43" t="e">
        <f>('ODA total and ex non-transfer'!G375*1000000)/SUMIFS(pop_in_poverty!$D:$D,pop_in_poverty!$A:$A,'ODA per poor person'!$B375,pop_in_poverty!$B:$B,'ODA per poor person'!G$9)</f>
        <v>#DIV/0!</v>
      </c>
      <c r="H375" s="43" t="e">
        <f>('ODA total and ex non-transfer'!H375*1000000)/SUMIFS(pop_in_poverty!$D:$D,pop_in_poverty!$A:$A,'ODA per poor person'!$B375,pop_in_poverty!$B:$B,'ODA per poor person'!H$9)</f>
        <v>#DIV/0!</v>
      </c>
      <c r="I375" s="43" t="e">
        <f>('ODA total and ex non-transfer'!I375*1000000)/SUMIFS(pop_in_poverty!$D:$D,pop_in_poverty!$A:$A,'ODA per poor person'!$B375,pop_in_poverty!$B:$B,'ODA per poor person'!I$9)</f>
        <v>#DIV/0!</v>
      </c>
      <c r="J375" s="43" t="e">
        <f>('ODA total and ex non-transfer'!J375*1000000)/SUMIFS(pop_in_poverty!$D:$D,pop_in_poverty!$A:$A,'ODA per poor person'!$B375,pop_in_poverty!$B:$B,'ODA per poor person'!J$9)</f>
        <v>#DIV/0!</v>
      </c>
      <c r="K375" s="43" t="e">
        <f>('ODA total and ex non-transfer'!K375*1000000)/SUMIFS(pop_in_poverty!$D:$D,pop_in_poverty!$A:$A,'ODA per poor person'!$B375,pop_in_poverty!$B:$B,'ODA per poor person'!K$9)</f>
        <v>#DIV/0!</v>
      </c>
      <c r="L375" s="43" t="e">
        <f>('ODA total and ex non-transfer'!L375*1000000)/SUMIFS(pop_in_poverty!$D:$D,pop_in_poverty!$A:$A,'ODA per poor person'!$B375,pop_in_poverty!$B:$B,'ODA per poor person'!L$9)</f>
        <v>#DIV/0!</v>
      </c>
      <c r="M375" s="43" t="e">
        <f>('ODA total and ex non-transfer'!M375*1000000)/SUMIFS(pop_in_poverty!$D:$D,pop_in_poverty!$A:$A,'ODA per poor person'!$B375,pop_in_poverty!$B:$B,'ODA per poor person'!M$9)</f>
        <v>#DIV/0!</v>
      </c>
      <c r="N375" s="43" t="e">
        <f>('ODA total and ex non-transfer'!N375*1000000)/SUMIFS(pop_in_poverty!$D:$D,pop_in_poverty!$A:$A,'ODA per poor person'!$B375,pop_in_poverty!$B:$B,'ODA per poor person'!N$9)</f>
        <v>#DIV/0!</v>
      </c>
      <c r="O375" s="43" t="e">
        <f>('ODA total and ex non-transfer'!O375*1000000)/SUMIFS(pop_in_poverty!$D:$D,pop_in_poverty!$A:$A,'ODA per poor person'!$B375,pop_in_poverty!$B:$B,'ODA per poor person'!O$9)</f>
        <v>#DIV/0!</v>
      </c>
      <c r="P375" s="43" t="e">
        <f>('ODA total and ex non-transfer'!P375*1000000)/SUMIFS(pop_in_poverty!$D:$D,pop_in_poverty!$A:$A,'ODA per poor person'!$B375,pop_in_poverty!$B:$B,'ODA per poor person'!P$9)</f>
        <v>#DIV/0!</v>
      </c>
      <c r="Q375" s="43" t="e">
        <f>('ODA total and ex non-transfer'!Q375*1000000)/SUMIFS(pop_in_poverty!$D:$D,pop_in_poverty!$A:$A,'ODA per poor person'!$B375,pop_in_poverty!$B:$B,'ODA per poor person'!Q$9)</f>
        <v>#DIV/0!</v>
      </c>
      <c r="R375" s="43" t="e">
        <f>('ODA total and ex non-transfer'!R375*1000000)/SUMIFS(pop_in_poverty!$D:$D,pop_in_poverty!$A:$A,'ODA per poor person'!$B375,pop_in_poverty!$B:$B,'ODA per poor person'!R$9)</f>
        <v>#DIV/0!</v>
      </c>
      <c r="S375" s="43" t="e">
        <f>('ODA total and ex non-transfer'!S375*1000000)/SUMIFS(pop_in_poverty!$D:$D,pop_in_poverty!$A:$A,'ODA per poor person'!$B375,pop_in_poverty!$B:$B,'ODA per poor person'!S$9)</f>
        <v>#DIV/0!</v>
      </c>
      <c r="T375" s="43" t="e">
        <f>('ODA total and ex non-transfer'!T375*1000000)/SUMIFS(pop_in_poverty!$D:$D,pop_in_poverty!$A:$A,'ODA per poor person'!$B375,pop_in_poverty!$B:$B,'ODA per poor person'!T$9)</f>
        <v>#DIV/0!</v>
      </c>
      <c r="U375" s="43" t="e">
        <f>('ODA total and ex non-transfer'!U375*1000000)/SUMIFS(pop_in_poverty!$D:$D,pop_in_poverty!$A:$A,'ODA per poor person'!$B375,pop_in_poverty!$B:$B,'ODA per poor person'!U$9)</f>
        <v>#DIV/0!</v>
      </c>
    </row>
    <row r="376" spans="1:21" hidden="1" x14ac:dyDescent="0.2">
      <c r="A376" s="21" t="s">
        <v>213</v>
      </c>
      <c r="B376" s="9" t="s">
        <v>736</v>
      </c>
      <c r="C376" s="9" t="s">
        <v>981</v>
      </c>
      <c r="D376" s="9"/>
      <c r="E376" s="2"/>
      <c r="F376" s="2"/>
      <c r="G376" s="43">
        <f>('ODA total and ex non-transfer'!G376*1000000)/SUMIFS(pop_in_poverty!$D:$D,pop_in_poverty!$A:$A,'ODA per poor person'!$B376,pop_in_poverty!$B:$B,'ODA per poor person'!G$9)</f>
        <v>8943.337690262455</v>
      </c>
      <c r="H376" s="43">
        <f>('ODA total and ex non-transfer'!H376*1000000)/SUMIFS(pop_in_poverty!$D:$D,pop_in_poverty!$A:$A,'ODA per poor person'!$B376,pop_in_poverty!$B:$B,'ODA per poor person'!H$9)</f>
        <v>13045.087012909431</v>
      </c>
      <c r="I376" s="43">
        <f>('ODA total and ex non-transfer'!I376*1000000)/SUMIFS(pop_in_poverty!$D:$D,pop_in_poverty!$A:$A,'ODA per poor person'!$B376,pop_in_poverty!$B:$B,'ODA per poor person'!I$9)</f>
        <v>17604.759476262738</v>
      </c>
      <c r="J376" s="43">
        <f>('ODA total and ex non-transfer'!J376*1000000)/SUMIFS(pop_in_poverty!$D:$D,pop_in_poverty!$A:$A,'ODA per poor person'!$B376,pop_in_poverty!$B:$B,'ODA per poor person'!J$9)</f>
        <v>33163.300671123347</v>
      </c>
      <c r="K376" s="43">
        <f>('ODA total and ex non-transfer'!K376*1000000)/SUMIFS(pop_in_poverty!$D:$D,pop_in_poverty!$A:$A,'ODA per poor person'!$B376,pop_in_poverty!$B:$B,'ODA per poor person'!K$9)</f>
        <v>38684.499935266271</v>
      </c>
      <c r="L376" s="43">
        <f>('ODA total and ex non-transfer'!L376*1000000)/SUMIFS(pop_in_poverty!$D:$D,pop_in_poverty!$A:$A,'ODA per poor person'!$B376,pop_in_poverty!$B:$B,'ODA per poor person'!L$9)</f>
        <v>43031.90228988236</v>
      </c>
      <c r="M376" s="43">
        <f>('ODA total and ex non-transfer'!M376*1000000)/SUMIFS(pop_in_poverty!$D:$D,pop_in_poverty!$A:$A,'ODA per poor person'!$B376,pop_in_poverty!$B:$B,'ODA per poor person'!M$9)</f>
        <v>57434.09832701242</v>
      </c>
      <c r="N376" s="43">
        <f>('ODA total and ex non-transfer'!N376*1000000)/SUMIFS(pop_in_poverty!$D:$D,pop_in_poverty!$A:$A,'ODA per poor person'!$B376,pop_in_poverty!$B:$B,'ODA per poor person'!N$9)</f>
        <v>122970.83403135062</v>
      </c>
      <c r="O376" s="43">
        <f>('ODA total and ex non-transfer'!O376*1000000)/SUMIFS(pop_in_poverty!$D:$D,pop_in_poverty!$A:$A,'ODA per poor person'!$B376,pop_in_poverty!$B:$B,'ODA per poor person'!O$9)</f>
        <v>354898.17127945018</v>
      </c>
      <c r="P376" s="43">
        <f>('ODA total and ex non-transfer'!P376*1000000)/SUMIFS(pop_in_poverty!$D:$D,pop_in_poverty!$A:$A,'ODA per poor person'!$B376,pop_in_poverty!$B:$B,'ODA per poor person'!P$9)</f>
        <v>268807.07318339025</v>
      </c>
      <c r="Q376" s="43">
        <f>('ODA total and ex non-transfer'!Q376*1000000)/SUMIFS(pop_in_poverty!$D:$D,pop_in_poverty!$A:$A,'ODA per poor person'!$B376,pop_in_poverty!$B:$B,'ODA per poor person'!Q$9)</f>
        <v>227876.39274201554</v>
      </c>
      <c r="R376" s="43">
        <f>('ODA total and ex non-transfer'!R376*1000000)/SUMIFS(pop_in_poverty!$D:$D,pop_in_poverty!$A:$A,'ODA per poor person'!$B376,pop_in_poverty!$B:$B,'ODA per poor person'!R$9)</f>
        <v>276619.61074876058</v>
      </c>
      <c r="S376" s="43">
        <f>('ODA total and ex non-transfer'!S376*1000000)/SUMIFS(pop_in_poverty!$D:$D,pop_in_poverty!$A:$A,'ODA per poor person'!$B376,pop_in_poverty!$B:$B,'ODA per poor person'!S$9)</f>
        <v>257046.78121911772</v>
      </c>
      <c r="T376" s="43">
        <f>('ODA total and ex non-transfer'!T376*1000000)/SUMIFS(pop_in_poverty!$D:$D,pop_in_poverty!$A:$A,'ODA per poor person'!$B376,pop_in_poverty!$B:$B,'ODA per poor person'!T$9)</f>
        <v>222997.81823826089</v>
      </c>
      <c r="U376" s="43">
        <f>('ODA total and ex non-transfer'!U376*1000000)/SUMIFS(pop_in_poverty!$D:$D,pop_in_poverty!$A:$A,'ODA per poor person'!$B376,pop_in_poverty!$B:$B,'ODA per poor person'!U$9)</f>
        <v>290371.84064730303</v>
      </c>
    </row>
    <row r="377" spans="1:21" hidden="1" x14ac:dyDescent="0.2">
      <c r="A377" s="22" t="s">
        <v>213</v>
      </c>
      <c r="B377" s="9" t="s">
        <v>736</v>
      </c>
      <c r="C377" s="10" t="s">
        <v>982</v>
      </c>
      <c r="D377" s="10"/>
      <c r="E377" s="3"/>
      <c r="F377" s="3"/>
      <c r="G377" s="43">
        <f>('ODA total and ex non-transfer'!G377*1000000)/SUMIFS(pop_in_poverty!$D:$D,pop_in_poverty!$A:$A,'ODA per poor person'!$B377,pop_in_poverty!$B:$B,'ODA per poor person'!G$9)</f>
        <v>8943.337690262455</v>
      </c>
      <c r="H377" s="43">
        <f>('ODA total and ex non-transfer'!H377*1000000)/SUMIFS(pop_in_poverty!$D:$D,pop_in_poverty!$A:$A,'ODA per poor person'!$B377,pop_in_poverty!$B:$B,'ODA per poor person'!H$9)</f>
        <v>13045.087012909431</v>
      </c>
      <c r="I377" s="43">
        <f>('ODA total and ex non-transfer'!I377*1000000)/SUMIFS(pop_in_poverty!$D:$D,pop_in_poverty!$A:$A,'ODA per poor person'!$B377,pop_in_poverty!$B:$B,'ODA per poor person'!I$9)</f>
        <v>17604.759476262738</v>
      </c>
      <c r="J377" s="43">
        <f>('ODA total and ex non-transfer'!J377*1000000)/SUMIFS(pop_in_poverty!$D:$D,pop_in_poverty!$A:$A,'ODA per poor person'!$B377,pop_in_poverty!$B:$B,'ODA per poor person'!J$9)</f>
        <v>32126.657838545601</v>
      </c>
      <c r="K377" s="43">
        <f>('ODA total and ex non-transfer'!K377*1000000)/SUMIFS(pop_in_poverty!$D:$D,pop_in_poverty!$A:$A,'ODA per poor person'!$B377,pop_in_poverty!$B:$B,'ODA per poor person'!K$9)</f>
        <v>36724.60763657833</v>
      </c>
      <c r="L377" s="43">
        <f>('ODA total and ex non-transfer'!L377*1000000)/SUMIFS(pop_in_poverty!$D:$D,pop_in_poverty!$A:$A,'ODA per poor person'!$B377,pop_in_poverty!$B:$B,'ODA per poor person'!L$9)</f>
        <v>42224.939027421096</v>
      </c>
      <c r="M377" s="43">
        <f>('ODA total and ex non-transfer'!M377*1000000)/SUMIFS(pop_in_poverty!$D:$D,pop_in_poverty!$A:$A,'ODA per poor person'!$B377,pop_in_poverty!$B:$B,'ODA per poor person'!M$9)</f>
        <v>56220.905531202276</v>
      </c>
      <c r="N377" s="43">
        <f>('ODA total and ex non-transfer'!N377*1000000)/SUMIFS(pop_in_poverty!$D:$D,pop_in_poverty!$A:$A,'ODA per poor person'!$B377,pop_in_poverty!$B:$B,'ODA per poor person'!N$9)</f>
        <v>120827.05547080298</v>
      </c>
      <c r="O377" s="43">
        <f>('ODA total and ex non-transfer'!O377*1000000)/SUMIFS(pop_in_poverty!$D:$D,pop_in_poverty!$A:$A,'ODA per poor person'!$B377,pop_in_poverty!$B:$B,'ODA per poor person'!O$9)</f>
        <v>342908.15016740741</v>
      </c>
      <c r="P377" s="43">
        <f>('ODA total and ex non-transfer'!P377*1000000)/SUMIFS(pop_in_poverty!$D:$D,pop_in_poverty!$A:$A,'ODA per poor person'!$B377,pop_in_poverty!$B:$B,'ODA per poor person'!P$9)</f>
        <v>260015.0508191016</v>
      </c>
      <c r="Q377" s="43">
        <f>('ODA total and ex non-transfer'!Q377*1000000)/SUMIFS(pop_in_poverty!$D:$D,pop_in_poverty!$A:$A,'ODA per poor person'!$B377,pop_in_poverty!$B:$B,'ODA per poor person'!Q$9)</f>
        <v>216112.63603496292</v>
      </c>
      <c r="R377" s="43">
        <f>('ODA total and ex non-transfer'!R377*1000000)/SUMIFS(pop_in_poverty!$D:$D,pop_in_poverty!$A:$A,'ODA per poor person'!$B377,pop_in_poverty!$B:$B,'ODA per poor person'!R$9)</f>
        <v>270578.53022817028</v>
      </c>
      <c r="S377" s="43">
        <f>('ODA total and ex non-transfer'!S377*1000000)/SUMIFS(pop_in_poverty!$D:$D,pop_in_poverty!$A:$A,'ODA per poor person'!$B377,pop_in_poverty!$B:$B,'ODA per poor person'!S$9)</f>
        <v>246582.541456012</v>
      </c>
      <c r="T377" s="43">
        <f>('ODA total and ex non-transfer'!T377*1000000)/SUMIFS(pop_in_poverty!$D:$D,pop_in_poverty!$A:$A,'ODA per poor person'!$B377,pop_in_poverty!$B:$B,'ODA per poor person'!T$9)</f>
        <v>210195.68200714135</v>
      </c>
      <c r="U377" s="43">
        <f>('ODA total and ex non-transfer'!U377*1000000)/SUMIFS(pop_in_poverty!$D:$D,pop_in_poverty!$A:$A,'ODA per poor person'!$B377,pop_in_poverty!$B:$B,'ODA per poor person'!U$9)</f>
        <v>280280.12378915172</v>
      </c>
    </row>
    <row r="378" spans="1:21" hidden="1" x14ac:dyDescent="0.2">
      <c r="A378" s="21" t="s">
        <v>214</v>
      </c>
      <c r="B378" s="9" t="s">
        <v>968</v>
      </c>
      <c r="C378" s="9" t="s">
        <v>981</v>
      </c>
      <c r="D378" s="9"/>
      <c r="E378" s="2"/>
      <c r="F378" s="2"/>
      <c r="G378" s="43">
        <f>('ODA total and ex non-transfer'!G378*1000000)/SUMIFS(pop_in_poverty!$D:$D,pop_in_poverty!$A:$A,'ODA per poor person'!$B378,pop_in_poverty!$B:$B,'ODA per poor person'!G$9)</f>
        <v>213.36065764168234</v>
      </c>
      <c r="H378" s="43">
        <f>('ODA total and ex non-transfer'!H378*1000000)/SUMIFS(pop_in_poverty!$D:$D,pop_in_poverty!$A:$A,'ODA per poor person'!$B378,pop_in_poverty!$B:$B,'ODA per poor person'!H$9)</f>
        <v>146.32769731264005</v>
      </c>
      <c r="I378" s="43">
        <f>('ODA total and ex non-transfer'!I378*1000000)/SUMIFS(pop_in_poverty!$D:$D,pop_in_poverty!$A:$A,'ODA per poor person'!$B378,pop_in_poverty!$B:$B,'ODA per poor person'!I$9)</f>
        <v>154.88542273729138</v>
      </c>
      <c r="J378" s="43">
        <f>('ODA total and ex non-transfer'!J378*1000000)/SUMIFS(pop_in_poverty!$D:$D,pop_in_poverty!$A:$A,'ODA per poor person'!$B378,pop_in_poverty!$B:$B,'ODA per poor person'!J$9)</f>
        <v>199.62688001469635</v>
      </c>
      <c r="K378" s="43">
        <f>('ODA total and ex non-transfer'!K378*1000000)/SUMIFS(pop_in_poverty!$D:$D,pop_in_poverty!$A:$A,'ODA per poor person'!$B378,pop_in_poverty!$B:$B,'ODA per poor person'!K$9)</f>
        <v>173.33315461471256</v>
      </c>
      <c r="L378" s="43">
        <f>('ODA total and ex non-transfer'!L378*1000000)/SUMIFS(pop_in_poverty!$D:$D,pop_in_poverty!$A:$A,'ODA per poor person'!$B378,pop_in_poverty!$B:$B,'ODA per poor person'!L$9)</f>
        <v>141.75681886681699</v>
      </c>
      <c r="M378" s="43">
        <f>('ODA total and ex non-transfer'!M378*1000000)/SUMIFS(pop_in_poverty!$D:$D,pop_in_poverty!$A:$A,'ODA per poor person'!$B378,pop_in_poverty!$B:$B,'ODA per poor person'!M$9)</f>
        <v>206.16089784452805</v>
      </c>
      <c r="N378" s="43">
        <f>('ODA total and ex non-transfer'!N378*1000000)/SUMIFS(pop_in_poverty!$D:$D,pop_in_poverty!$A:$A,'ODA per poor person'!$B378,pop_in_poverty!$B:$B,'ODA per poor person'!N$9)</f>
        <v>260.47010692588327</v>
      </c>
      <c r="O378" s="43">
        <f>('ODA total and ex non-transfer'!O378*1000000)/SUMIFS(pop_in_poverty!$D:$D,pop_in_poverty!$A:$A,'ODA per poor person'!$B378,pop_in_poverty!$B:$B,'ODA per poor person'!O$9)</f>
        <v>309.4585150578074</v>
      </c>
      <c r="P378" s="43">
        <f>('ODA total and ex non-transfer'!P378*1000000)/SUMIFS(pop_in_poverty!$D:$D,pop_in_poverty!$A:$A,'ODA per poor person'!$B378,pop_in_poverty!$B:$B,'ODA per poor person'!P$9)</f>
        <v>127.67663095080825</v>
      </c>
      <c r="Q378" s="43">
        <f>('ODA total and ex non-transfer'!Q378*1000000)/SUMIFS(pop_in_poverty!$D:$D,pop_in_poverty!$A:$A,'ODA per poor person'!$B378,pop_in_poverty!$B:$B,'ODA per poor person'!Q$9)</f>
        <v>170.5185849448379</v>
      </c>
      <c r="R378" s="43">
        <f>('ODA total and ex non-transfer'!R378*1000000)/SUMIFS(pop_in_poverty!$D:$D,pop_in_poverty!$A:$A,'ODA per poor person'!$B378,pop_in_poverty!$B:$B,'ODA per poor person'!R$9)</f>
        <v>251.43229760568741</v>
      </c>
      <c r="S378" s="43">
        <f>('ODA total and ex non-transfer'!S378*1000000)/SUMIFS(pop_in_poverty!$D:$D,pop_in_poverty!$A:$A,'ODA per poor person'!$B378,pop_in_poverty!$B:$B,'ODA per poor person'!S$9)</f>
        <v>271.64737578801311</v>
      </c>
      <c r="T378" s="43">
        <f>('ODA total and ex non-transfer'!T378*1000000)/SUMIFS(pop_in_poverty!$D:$D,pop_in_poverty!$A:$A,'ODA per poor person'!$B378,pop_in_poverty!$B:$B,'ODA per poor person'!T$9)</f>
        <v>383.78060448812909</v>
      </c>
      <c r="U378" s="43">
        <f>('ODA total and ex non-transfer'!U378*1000000)/SUMIFS(pop_in_poverty!$D:$D,pop_in_poverty!$A:$A,'ODA per poor person'!$B378,pop_in_poverty!$B:$B,'ODA per poor person'!U$9)</f>
        <v>476.06348171719327</v>
      </c>
    </row>
    <row r="379" spans="1:21" hidden="1" x14ac:dyDescent="0.2">
      <c r="A379" s="22" t="s">
        <v>214</v>
      </c>
      <c r="B379" s="9" t="s">
        <v>968</v>
      </c>
      <c r="C379" s="10" t="s">
        <v>982</v>
      </c>
      <c r="D379" s="10"/>
      <c r="E379" s="3"/>
      <c r="F379" s="3"/>
      <c r="G379" s="43">
        <f>('ODA total and ex non-transfer'!G379*1000000)/SUMIFS(pop_in_poverty!$D:$D,pop_in_poverty!$A:$A,'ODA per poor person'!$B379,pop_in_poverty!$B:$B,'ODA per poor person'!G$9)</f>
        <v>213.36065764168234</v>
      </c>
      <c r="H379" s="43">
        <f>('ODA total and ex non-transfer'!H379*1000000)/SUMIFS(pop_in_poverty!$D:$D,pop_in_poverty!$A:$A,'ODA per poor person'!$B379,pop_in_poverty!$B:$B,'ODA per poor person'!H$9)</f>
        <v>146.32769731264005</v>
      </c>
      <c r="I379" s="43">
        <f>('ODA total and ex non-transfer'!I379*1000000)/SUMIFS(pop_in_poverty!$D:$D,pop_in_poverty!$A:$A,'ODA per poor person'!$B379,pop_in_poverty!$B:$B,'ODA per poor person'!I$9)</f>
        <v>154.88542273729138</v>
      </c>
      <c r="J379" s="43">
        <f>('ODA total and ex non-transfer'!J379*1000000)/SUMIFS(pop_in_poverty!$D:$D,pop_in_poverty!$A:$A,'ODA per poor person'!$B379,pop_in_poverty!$B:$B,'ODA per poor person'!J$9)</f>
        <v>199.62688001469635</v>
      </c>
      <c r="K379" s="43">
        <f>('ODA total and ex non-transfer'!K379*1000000)/SUMIFS(pop_in_poverty!$D:$D,pop_in_poverty!$A:$A,'ODA per poor person'!$B379,pop_in_poverty!$B:$B,'ODA per poor person'!K$9)</f>
        <v>161.6478578330557</v>
      </c>
      <c r="L379" s="43">
        <f>('ODA total and ex non-transfer'!L379*1000000)/SUMIFS(pop_in_poverty!$D:$D,pop_in_poverty!$A:$A,'ODA per poor person'!$B379,pop_in_poverty!$B:$B,'ODA per poor person'!L$9)</f>
        <v>133.8793195968739</v>
      </c>
      <c r="M379" s="43">
        <f>('ODA total and ex non-transfer'!M379*1000000)/SUMIFS(pop_in_poverty!$D:$D,pop_in_poverty!$A:$A,'ODA per poor person'!$B379,pop_in_poverty!$B:$B,'ODA per poor person'!M$9)</f>
        <v>193.28338849681305</v>
      </c>
      <c r="N379" s="43">
        <f>('ODA total and ex non-transfer'!N379*1000000)/SUMIFS(pop_in_poverty!$D:$D,pop_in_poverty!$A:$A,'ODA per poor person'!$B379,pop_in_poverty!$B:$B,'ODA per poor person'!N$9)</f>
        <v>254.21325182754558</v>
      </c>
      <c r="O379" s="43">
        <f>('ODA total and ex non-transfer'!O379*1000000)/SUMIFS(pop_in_poverty!$D:$D,pop_in_poverty!$A:$A,'ODA per poor person'!$B379,pop_in_poverty!$B:$B,'ODA per poor person'!O$9)</f>
        <v>302.68536318610671</v>
      </c>
      <c r="P379" s="43">
        <f>('ODA total and ex non-transfer'!P379*1000000)/SUMIFS(pop_in_poverty!$D:$D,pop_in_poverty!$A:$A,'ODA per poor person'!$B379,pop_in_poverty!$B:$B,'ODA per poor person'!P$9)</f>
        <v>123.45151461930797</v>
      </c>
      <c r="Q379" s="43">
        <f>('ODA total and ex non-transfer'!Q379*1000000)/SUMIFS(pop_in_poverty!$D:$D,pop_in_poverty!$A:$A,'ODA per poor person'!$B379,pop_in_poverty!$B:$B,'ODA per poor person'!Q$9)</f>
        <v>166.08563532174716</v>
      </c>
      <c r="R379" s="43">
        <f>('ODA total and ex non-transfer'!R379*1000000)/SUMIFS(pop_in_poverty!$D:$D,pop_in_poverty!$A:$A,'ODA per poor person'!$B379,pop_in_poverty!$B:$B,'ODA per poor person'!R$9)</f>
        <v>247.22545897221931</v>
      </c>
      <c r="S379" s="43">
        <f>('ODA total and ex non-transfer'!S379*1000000)/SUMIFS(pop_in_poverty!$D:$D,pop_in_poverty!$A:$A,'ODA per poor person'!$B379,pop_in_poverty!$B:$B,'ODA per poor person'!S$9)</f>
        <v>267.06668106277465</v>
      </c>
      <c r="T379" s="43">
        <f>('ODA total and ex non-transfer'!T379*1000000)/SUMIFS(pop_in_poverty!$D:$D,pop_in_poverty!$A:$A,'ODA per poor person'!$B379,pop_in_poverty!$B:$B,'ODA per poor person'!T$9)</f>
        <v>378.96502088594104</v>
      </c>
      <c r="U379" s="43">
        <f>('ODA total and ex non-transfer'!U379*1000000)/SUMIFS(pop_in_poverty!$D:$D,pop_in_poverty!$A:$A,'ODA per poor person'!$B379,pop_in_poverty!$B:$B,'ODA per poor person'!U$9)</f>
        <v>471.89609774988639</v>
      </c>
    </row>
    <row r="380" spans="1:21" hidden="1" x14ac:dyDescent="0.2">
      <c r="A380" s="21" t="s">
        <v>215</v>
      </c>
      <c r="B380" s="9" t="e">
        <v>#N/A</v>
      </c>
      <c r="C380" s="9" t="s">
        <v>981</v>
      </c>
      <c r="D380" s="9"/>
      <c r="E380" s="2"/>
      <c r="F380" s="2"/>
      <c r="G380" s="43" t="e">
        <f>('ODA total and ex non-transfer'!G380*1000000)/SUMIFS(pop_in_poverty!$D:$D,pop_in_poverty!$A:$A,'ODA per poor person'!$B380,pop_in_poverty!$B:$B,'ODA per poor person'!G$9)</f>
        <v>#DIV/0!</v>
      </c>
      <c r="H380" s="43" t="e">
        <f>('ODA total and ex non-transfer'!H380*1000000)/SUMIFS(pop_in_poverty!$D:$D,pop_in_poverty!$A:$A,'ODA per poor person'!$B380,pop_in_poverty!$B:$B,'ODA per poor person'!H$9)</f>
        <v>#DIV/0!</v>
      </c>
      <c r="I380" s="43" t="e">
        <f>('ODA total and ex non-transfer'!I380*1000000)/SUMIFS(pop_in_poverty!$D:$D,pop_in_poverty!$A:$A,'ODA per poor person'!$B380,pop_in_poverty!$B:$B,'ODA per poor person'!I$9)</f>
        <v>#DIV/0!</v>
      </c>
      <c r="J380" s="43" t="e">
        <f>('ODA total and ex non-transfer'!J380*1000000)/SUMIFS(pop_in_poverty!$D:$D,pop_in_poverty!$A:$A,'ODA per poor person'!$B380,pop_in_poverty!$B:$B,'ODA per poor person'!J$9)</f>
        <v>#DIV/0!</v>
      </c>
      <c r="K380" s="43" t="e">
        <f>('ODA total and ex non-transfer'!K380*1000000)/SUMIFS(pop_in_poverty!$D:$D,pop_in_poverty!$A:$A,'ODA per poor person'!$B380,pop_in_poverty!$B:$B,'ODA per poor person'!K$9)</f>
        <v>#DIV/0!</v>
      </c>
      <c r="L380" s="43" t="e">
        <f>('ODA total and ex non-transfer'!L380*1000000)/SUMIFS(pop_in_poverty!$D:$D,pop_in_poverty!$A:$A,'ODA per poor person'!$B380,pop_in_poverty!$B:$B,'ODA per poor person'!L$9)</f>
        <v>#DIV/0!</v>
      </c>
      <c r="M380" s="43" t="e">
        <f>('ODA total and ex non-transfer'!M380*1000000)/SUMIFS(pop_in_poverty!$D:$D,pop_in_poverty!$A:$A,'ODA per poor person'!$B380,pop_in_poverty!$B:$B,'ODA per poor person'!M$9)</f>
        <v>#DIV/0!</v>
      </c>
      <c r="N380" s="43" t="e">
        <f>('ODA total and ex non-transfer'!N380*1000000)/SUMIFS(pop_in_poverty!$D:$D,pop_in_poverty!$A:$A,'ODA per poor person'!$B380,pop_in_poverty!$B:$B,'ODA per poor person'!N$9)</f>
        <v>#DIV/0!</v>
      </c>
      <c r="O380" s="43" t="e">
        <f>('ODA total and ex non-transfer'!O380*1000000)/SUMIFS(pop_in_poverty!$D:$D,pop_in_poverty!$A:$A,'ODA per poor person'!$B380,pop_in_poverty!$B:$B,'ODA per poor person'!O$9)</f>
        <v>#DIV/0!</v>
      </c>
      <c r="P380" s="43" t="e">
        <f>('ODA total and ex non-transfer'!P380*1000000)/SUMIFS(pop_in_poverty!$D:$D,pop_in_poverty!$A:$A,'ODA per poor person'!$B380,pop_in_poverty!$B:$B,'ODA per poor person'!P$9)</f>
        <v>#DIV/0!</v>
      </c>
      <c r="Q380" s="43" t="e">
        <f>('ODA total and ex non-transfer'!Q380*1000000)/SUMIFS(pop_in_poverty!$D:$D,pop_in_poverty!$A:$A,'ODA per poor person'!$B380,pop_in_poverty!$B:$B,'ODA per poor person'!Q$9)</f>
        <v>#DIV/0!</v>
      </c>
      <c r="R380" s="43" t="e">
        <f>('ODA total and ex non-transfer'!R380*1000000)/SUMIFS(pop_in_poverty!$D:$D,pop_in_poverty!$A:$A,'ODA per poor person'!$B380,pop_in_poverty!$B:$B,'ODA per poor person'!R$9)</f>
        <v>#DIV/0!</v>
      </c>
      <c r="S380" s="43" t="e">
        <f>('ODA total and ex non-transfer'!S380*1000000)/SUMIFS(pop_in_poverty!$D:$D,pop_in_poverty!$A:$A,'ODA per poor person'!$B380,pop_in_poverty!$B:$B,'ODA per poor person'!S$9)</f>
        <v>#DIV/0!</v>
      </c>
      <c r="T380" s="43" t="e">
        <f>('ODA total and ex non-transfer'!T380*1000000)/SUMIFS(pop_in_poverty!$D:$D,pop_in_poverty!$A:$A,'ODA per poor person'!$B380,pop_in_poverty!$B:$B,'ODA per poor person'!T$9)</f>
        <v>#DIV/0!</v>
      </c>
      <c r="U380" s="43" t="e">
        <f>('ODA total and ex non-transfer'!U380*1000000)/SUMIFS(pop_in_poverty!$D:$D,pop_in_poverty!$A:$A,'ODA per poor person'!$B380,pop_in_poverty!$B:$B,'ODA per poor person'!U$9)</f>
        <v>#DIV/0!</v>
      </c>
    </row>
    <row r="381" spans="1:21" hidden="1" x14ac:dyDescent="0.2">
      <c r="A381" s="22" t="s">
        <v>215</v>
      </c>
      <c r="B381" s="9" t="e">
        <v>#N/A</v>
      </c>
      <c r="C381" s="10" t="s">
        <v>982</v>
      </c>
      <c r="D381" s="10"/>
      <c r="E381" s="3"/>
      <c r="F381" s="3"/>
      <c r="G381" s="43" t="e">
        <f>('ODA total and ex non-transfer'!G381*1000000)/SUMIFS(pop_in_poverty!$D:$D,pop_in_poverty!$A:$A,'ODA per poor person'!$B381,pop_in_poverty!$B:$B,'ODA per poor person'!G$9)</f>
        <v>#DIV/0!</v>
      </c>
      <c r="H381" s="43" t="e">
        <f>('ODA total and ex non-transfer'!H381*1000000)/SUMIFS(pop_in_poverty!$D:$D,pop_in_poverty!$A:$A,'ODA per poor person'!$B381,pop_in_poverty!$B:$B,'ODA per poor person'!H$9)</f>
        <v>#DIV/0!</v>
      </c>
      <c r="I381" s="43" t="e">
        <f>('ODA total and ex non-transfer'!I381*1000000)/SUMIFS(pop_in_poverty!$D:$D,pop_in_poverty!$A:$A,'ODA per poor person'!$B381,pop_in_poverty!$B:$B,'ODA per poor person'!I$9)</f>
        <v>#DIV/0!</v>
      </c>
      <c r="J381" s="43" t="e">
        <f>('ODA total and ex non-transfer'!J381*1000000)/SUMIFS(pop_in_poverty!$D:$D,pop_in_poverty!$A:$A,'ODA per poor person'!$B381,pop_in_poverty!$B:$B,'ODA per poor person'!J$9)</f>
        <v>#DIV/0!</v>
      </c>
      <c r="K381" s="43" t="e">
        <f>('ODA total and ex non-transfer'!K381*1000000)/SUMIFS(pop_in_poverty!$D:$D,pop_in_poverty!$A:$A,'ODA per poor person'!$B381,pop_in_poverty!$B:$B,'ODA per poor person'!K$9)</f>
        <v>#DIV/0!</v>
      </c>
      <c r="L381" s="43" t="e">
        <f>('ODA total and ex non-transfer'!L381*1000000)/SUMIFS(pop_in_poverty!$D:$D,pop_in_poverty!$A:$A,'ODA per poor person'!$B381,pop_in_poverty!$B:$B,'ODA per poor person'!L$9)</f>
        <v>#DIV/0!</v>
      </c>
      <c r="M381" s="43" t="e">
        <f>('ODA total and ex non-transfer'!M381*1000000)/SUMIFS(pop_in_poverty!$D:$D,pop_in_poverty!$A:$A,'ODA per poor person'!$B381,pop_in_poverty!$B:$B,'ODA per poor person'!M$9)</f>
        <v>#DIV/0!</v>
      </c>
      <c r="N381" s="43" t="e">
        <f>('ODA total and ex non-transfer'!N381*1000000)/SUMIFS(pop_in_poverty!$D:$D,pop_in_poverty!$A:$A,'ODA per poor person'!$B381,pop_in_poverty!$B:$B,'ODA per poor person'!N$9)</f>
        <v>#DIV/0!</v>
      </c>
      <c r="O381" s="43" t="e">
        <f>('ODA total and ex non-transfer'!O381*1000000)/SUMIFS(pop_in_poverty!$D:$D,pop_in_poverty!$A:$A,'ODA per poor person'!$B381,pop_in_poverty!$B:$B,'ODA per poor person'!O$9)</f>
        <v>#DIV/0!</v>
      </c>
      <c r="P381" s="43" t="e">
        <f>('ODA total and ex non-transfer'!P381*1000000)/SUMIFS(pop_in_poverty!$D:$D,pop_in_poverty!$A:$A,'ODA per poor person'!$B381,pop_in_poverty!$B:$B,'ODA per poor person'!P$9)</f>
        <v>#DIV/0!</v>
      </c>
      <c r="Q381" s="43" t="e">
        <f>('ODA total and ex non-transfer'!Q381*1000000)/SUMIFS(pop_in_poverty!$D:$D,pop_in_poverty!$A:$A,'ODA per poor person'!$B381,pop_in_poverty!$B:$B,'ODA per poor person'!Q$9)</f>
        <v>#DIV/0!</v>
      </c>
      <c r="R381" s="43" t="e">
        <f>('ODA total and ex non-transfer'!R381*1000000)/SUMIFS(pop_in_poverty!$D:$D,pop_in_poverty!$A:$A,'ODA per poor person'!$B381,pop_in_poverty!$B:$B,'ODA per poor person'!R$9)</f>
        <v>#DIV/0!</v>
      </c>
      <c r="S381" s="43" t="e">
        <f>('ODA total and ex non-transfer'!S381*1000000)/SUMIFS(pop_in_poverty!$D:$D,pop_in_poverty!$A:$A,'ODA per poor person'!$B381,pop_in_poverty!$B:$B,'ODA per poor person'!S$9)</f>
        <v>#DIV/0!</v>
      </c>
      <c r="T381" s="43" t="e">
        <f>('ODA total and ex non-transfer'!T381*1000000)/SUMIFS(pop_in_poverty!$D:$D,pop_in_poverty!$A:$A,'ODA per poor person'!$B381,pop_in_poverty!$B:$B,'ODA per poor person'!T$9)</f>
        <v>#DIV/0!</v>
      </c>
      <c r="U381" s="43" t="e">
        <f>('ODA total and ex non-transfer'!U381*1000000)/SUMIFS(pop_in_poverty!$D:$D,pop_in_poverty!$A:$A,'ODA per poor person'!$B381,pop_in_poverty!$B:$B,'ODA per poor person'!U$9)</f>
        <v>#DIV/0!</v>
      </c>
    </row>
    <row r="382" spans="1:21" hidden="1" x14ac:dyDescent="0.2">
      <c r="A382" s="21" t="s">
        <v>216</v>
      </c>
      <c r="B382" s="9" t="e">
        <v>#N/A</v>
      </c>
      <c r="C382" s="9" t="s">
        <v>981</v>
      </c>
      <c r="D382" s="9"/>
      <c r="E382" s="2"/>
      <c r="F382" s="2"/>
      <c r="G382" s="43" t="e">
        <f>('ODA total and ex non-transfer'!G382*1000000)/SUMIFS(pop_in_poverty!$D:$D,pop_in_poverty!$A:$A,'ODA per poor person'!$B382,pop_in_poverty!$B:$B,'ODA per poor person'!G$9)</f>
        <v>#DIV/0!</v>
      </c>
      <c r="H382" s="43" t="e">
        <f>('ODA total and ex non-transfer'!H382*1000000)/SUMIFS(pop_in_poverty!$D:$D,pop_in_poverty!$A:$A,'ODA per poor person'!$B382,pop_in_poverty!$B:$B,'ODA per poor person'!H$9)</f>
        <v>#DIV/0!</v>
      </c>
      <c r="I382" s="43" t="e">
        <f>('ODA total and ex non-transfer'!I382*1000000)/SUMIFS(pop_in_poverty!$D:$D,pop_in_poverty!$A:$A,'ODA per poor person'!$B382,pop_in_poverty!$B:$B,'ODA per poor person'!I$9)</f>
        <v>#DIV/0!</v>
      </c>
      <c r="J382" s="43" t="e">
        <f>('ODA total and ex non-transfer'!J382*1000000)/SUMIFS(pop_in_poverty!$D:$D,pop_in_poverty!$A:$A,'ODA per poor person'!$B382,pop_in_poverty!$B:$B,'ODA per poor person'!J$9)</f>
        <v>#DIV/0!</v>
      </c>
      <c r="K382" s="43" t="e">
        <f>('ODA total and ex non-transfer'!K382*1000000)/SUMIFS(pop_in_poverty!$D:$D,pop_in_poverty!$A:$A,'ODA per poor person'!$B382,pop_in_poverty!$B:$B,'ODA per poor person'!K$9)</f>
        <v>#DIV/0!</v>
      </c>
      <c r="L382" s="43" t="e">
        <f>('ODA total and ex non-transfer'!L382*1000000)/SUMIFS(pop_in_poverty!$D:$D,pop_in_poverty!$A:$A,'ODA per poor person'!$B382,pop_in_poverty!$B:$B,'ODA per poor person'!L$9)</f>
        <v>#DIV/0!</v>
      </c>
      <c r="M382" s="43" t="e">
        <f>('ODA total and ex non-transfer'!M382*1000000)/SUMIFS(pop_in_poverty!$D:$D,pop_in_poverty!$A:$A,'ODA per poor person'!$B382,pop_in_poverty!$B:$B,'ODA per poor person'!M$9)</f>
        <v>#DIV/0!</v>
      </c>
      <c r="N382" s="43" t="e">
        <f>('ODA total and ex non-transfer'!N382*1000000)/SUMIFS(pop_in_poverty!$D:$D,pop_in_poverty!$A:$A,'ODA per poor person'!$B382,pop_in_poverty!$B:$B,'ODA per poor person'!N$9)</f>
        <v>#DIV/0!</v>
      </c>
      <c r="O382" s="43" t="e">
        <f>('ODA total and ex non-transfer'!O382*1000000)/SUMIFS(pop_in_poverty!$D:$D,pop_in_poverty!$A:$A,'ODA per poor person'!$B382,pop_in_poverty!$B:$B,'ODA per poor person'!O$9)</f>
        <v>#DIV/0!</v>
      </c>
      <c r="P382" s="43" t="e">
        <f>('ODA total and ex non-transfer'!P382*1000000)/SUMIFS(pop_in_poverty!$D:$D,pop_in_poverty!$A:$A,'ODA per poor person'!$B382,pop_in_poverty!$B:$B,'ODA per poor person'!P$9)</f>
        <v>#DIV/0!</v>
      </c>
      <c r="Q382" s="43" t="e">
        <f>('ODA total and ex non-transfer'!Q382*1000000)/SUMIFS(pop_in_poverty!$D:$D,pop_in_poverty!$A:$A,'ODA per poor person'!$B382,pop_in_poverty!$B:$B,'ODA per poor person'!Q$9)</f>
        <v>#DIV/0!</v>
      </c>
      <c r="R382" s="43" t="e">
        <f>('ODA total and ex non-transfer'!R382*1000000)/SUMIFS(pop_in_poverty!$D:$D,pop_in_poverty!$A:$A,'ODA per poor person'!$B382,pop_in_poverty!$B:$B,'ODA per poor person'!R$9)</f>
        <v>#DIV/0!</v>
      </c>
      <c r="S382" s="43" t="e">
        <f>('ODA total and ex non-transfer'!S382*1000000)/SUMIFS(pop_in_poverty!$D:$D,pop_in_poverty!$A:$A,'ODA per poor person'!$B382,pop_in_poverty!$B:$B,'ODA per poor person'!S$9)</f>
        <v>#DIV/0!</v>
      </c>
      <c r="T382" s="43" t="e">
        <f>('ODA total and ex non-transfer'!T382*1000000)/SUMIFS(pop_in_poverty!$D:$D,pop_in_poverty!$A:$A,'ODA per poor person'!$B382,pop_in_poverty!$B:$B,'ODA per poor person'!T$9)</f>
        <v>#DIV/0!</v>
      </c>
      <c r="U382" s="43" t="e">
        <f>('ODA total and ex non-transfer'!U382*1000000)/SUMIFS(pop_in_poverty!$D:$D,pop_in_poverty!$A:$A,'ODA per poor person'!$B382,pop_in_poverty!$B:$B,'ODA per poor person'!U$9)</f>
        <v>#DIV/0!</v>
      </c>
    </row>
    <row r="383" spans="1:21" hidden="1" x14ac:dyDescent="0.2">
      <c r="A383" s="22" t="s">
        <v>216</v>
      </c>
      <c r="B383" s="9" t="e">
        <v>#N/A</v>
      </c>
      <c r="C383" s="10" t="s">
        <v>982</v>
      </c>
      <c r="D383" s="10"/>
      <c r="E383" s="3"/>
      <c r="F383" s="3"/>
      <c r="G383" s="43" t="e">
        <f>('ODA total and ex non-transfer'!G383*1000000)/SUMIFS(pop_in_poverty!$D:$D,pop_in_poverty!$A:$A,'ODA per poor person'!$B383,pop_in_poverty!$B:$B,'ODA per poor person'!G$9)</f>
        <v>#DIV/0!</v>
      </c>
      <c r="H383" s="43" t="e">
        <f>('ODA total and ex non-transfer'!H383*1000000)/SUMIFS(pop_in_poverty!$D:$D,pop_in_poverty!$A:$A,'ODA per poor person'!$B383,pop_in_poverty!$B:$B,'ODA per poor person'!H$9)</f>
        <v>#DIV/0!</v>
      </c>
      <c r="I383" s="43" t="e">
        <f>('ODA total and ex non-transfer'!I383*1000000)/SUMIFS(pop_in_poverty!$D:$D,pop_in_poverty!$A:$A,'ODA per poor person'!$B383,pop_in_poverty!$B:$B,'ODA per poor person'!I$9)</f>
        <v>#DIV/0!</v>
      </c>
      <c r="J383" s="43" t="e">
        <f>('ODA total and ex non-transfer'!J383*1000000)/SUMIFS(pop_in_poverty!$D:$D,pop_in_poverty!$A:$A,'ODA per poor person'!$B383,pop_in_poverty!$B:$B,'ODA per poor person'!J$9)</f>
        <v>#DIV/0!</v>
      </c>
      <c r="K383" s="43" t="e">
        <f>('ODA total and ex non-transfer'!K383*1000000)/SUMIFS(pop_in_poverty!$D:$D,pop_in_poverty!$A:$A,'ODA per poor person'!$B383,pop_in_poverty!$B:$B,'ODA per poor person'!K$9)</f>
        <v>#DIV/0!</v>
      </c>
      <c r="L383" s="43" t="e">
        <f>('ODA total and ex non-transfer'!L383*1000000)/SUMIFS(pop_in_poverty!$D:$D,pop_in_poverty!$A:$A,'ODA per poor person'!$B383,pop_in_poverty!$B:$B,'ODA per poor person'!L$9)</f>
        <v>#DIV/0!</v>
      </c>
      <c r="M383" s="43" t="e">
        <f>('ODA total and ex non-transfer'!M383*1000000)/SUMIFS(pop_in_poverty!$D:$D,pop_in_poverty!$A:$A,'ODA per poor person'!$B383,pop_in_poverty!$B:$B,'ODA per poor person'!M$9)</f>
        <v>#DIV/0!</v>
      </c>
      <c r="N383" s="43" t="e">
        <f>('ODA total and ex non-transfer'!N383*1000000)/SUMIFS(pop_in_poverty!$D:$D,pop_in_poverty!$A:$A,'ODA per poor person'!$B383,pop_in_poverty!$B:$B,'ODA per poor person'!N$9)</f>
        <v>#DIV/0!</v>
      </c>
      <c r="O383" s="43" t="e">
        <f>('ODA total and ex non-transfer'!O383*1000000)/SUMIFS(pop_in_poverty!$D:$D,pop_in_poverty!$A:$A,'ODA per poor person'!$B383,pop_in_poverty!$B:$B,'ODA per poor person'!O$9)</f>
        <v>#DIV/0!</v>
      </c>
      <c r="P383" s="43" t="e">
        <f>('ODA total and ex non-transfer'!P383*1000000)/SUMIFS(pop_in_poverty!$D:$D,pop_in_poverty!$A:$A,'ODA per poor person'!$B383,pop_in_poverty!$B:$B,'ODA per poor person'!P$9)</f>
        <v>#DIV/0!</v>
      </c>
      <c r="Q383" s="43" t="e">
        <f>('ODA total and ex non-transfer'!Q383*1000000)/SUMIFS(pop_in_poverty!$D:$D,pop_in_poverty!$A:$A,'ODA per poor person'!$B383,pop_in_poverty!$B:$B,'ODA per poor person'!Q$9)</f>
        <v>#DIV/0!</v>
      </c>
      <c r="R383" s="43" t="e">
        <f>('ODA total and ex non-transfer'!R383*1000000)/SUMIFS(pop_in_poverty!$D:$D,pop_in_poverty!$A:$A,'ODA per poor person'!$B383,pop_in_poverty!$B:$B,'ODA per poor person'!R$9)</f>
        <v>#DIV/0!</v>
      </c>
      <c r="S383" s="43" t="e">
        <f>('ODA total and ex non-transfer'!S383*1000000)/SUMIFS(pop_in_poverty!$D:$D,pop_in_poverty!$A:$A,'ODA per poor person'!$B383,pop_in_poverty!$B:$B,'ODA per poor person'!S$9)</f>
        <v>#DIV/0!</v>
      </c>
      <c r="T383" s="43" t="e">
        <f>('ODA total and ex non-transfer'!T383*1000000)/SUMIFS(pop_in_poverty!$D:$D,pop_in_poverty!$A:$A,'ODA per poor person'!$B383,pop_in_poverty!$B:$B,'ODA per poor person'!T$9)</f>
        <v>#DIV/0!</v>
      </c>
      <c r="U383" s="43" t="e">
        <f>('ODA total and ex non-transfer'!U383*1000000)/SUMIFS(pop_in_poverty!$D:$D,pop_in_poverty!$A:$A,'ODA per poor person'!$B383,pop_in_poverty!$B:$B,'ODA per poor person'!U$9)</f>
        <v>#DIV/0!</v>
      </c>
    </row>
    <row r="384" spans="1:21" hidden="1" x14ac:dyDescent="0.2">
      <c r="A384" s="21" t="s">
        <v>217</v>
      </c>
      <c r="B384" s="9" t="e">
        <v>#N/A</v>
      </c>
      <c r="C384" s="9" t="s">
        <v>981</v>
      </c>
      <c r="D384" s="9"/>
      <c r="E384" s="2"/>
      <c r="F384" s="2"/>
      <c r="G384" s="43" t="e">
        <f>('ODA total and ex non-transfer'!G384*1000000)/SUMIFS(pop_in_poverty!$D:$D,pop_in_poverty!$A:$A,'ODA per poor person'!$B384,pop_in_poverty!$B:$B,'ODA per poor person'!G$9)</f>
        <v>#DIV/0!</v>
      </c>
      <c r="H384" s="43" t="e">
        <f>('ODA total and ex non-transfer'!H384*1000000)/SUMIFS(pop_in_poverty!$D:$D,pop_in_poverty!$A:$A,'ODA per poor person'!$B384,pop_in_poverty!$B:$B,'ODA per poor person'!H$9)</f>
        <v>#DIV/0!</v>
      </c>
      <c r="I384" s="43" t="e">
        <f>('ODA total and ex non-transfer'!I384*1000000)/SUMIFS(pop_in_poverty!$D:$D,pop_in_poverty!$A:$A,'ODA per poor person'!$B384,pop_in_poverty!$B:$B,'ODA per poor person'!I$9)</f>
        <v>#DIV/0!</v>
      </c>
      <c r="J384" s="43" t="e">
        <f>('ODA total and ex non-transfer'!J384*1000000)/SUMIFS(pop_in_poverty!$D:$D,pop_in_poverty!$A:$A,'ODA per poor person'!$B384,pop_in_poverty!$B:$B,'ODA per poor person'!J$9)</f>
        <v>#DIV/0!</v>
      </c>
      <c r="K384" s="43" t="e">
        <f>('ODA total and ex non-transfer'!K384*1000000)/SUMIFS(pop_in_poverty!$D:$D,pop_in_poverty!$A:$A,'ODA per poor person'!$B384,pop_in_poverty!$B:$B,'ODA per poor person'!K$9)</f>
        <v>#DIV/0!</v>
      </c>
      <c r="L384" s="43" t="e">
        <f>('ODA total and ex non-transfer'!L384*1000000)/SUMIFS(pop_in_poverty!$D:$D,pop_in_poverty!$A:$A,'ODA per poor person'!$B384,pop_in_poverty!$B:$B,'ODA per poor person'!L$9)</f>
        <v>#DIV/0!</v>
      </c>
      <c r="M384" s="43" t="e">
        <f>('ODA total and ex non-transfer'!M384*1000000)/SUMIFS(pop_in_poverty!$D:$D,pop_in_poverty!$A:$A,'ODA per poor person'!$B384,pop_in_poverty!$B:$B,'ODA per poor person'!M$9)</f>
        <v>#DIV/0!</v>
      </c>
      <c r="N384" s="43" t="e">
        <f>('ODA total and ex non-transfer'!N384*1000000)/SUMIFS(pop_in_poverty!$D:$D,pop_in_poverty!$A:$A,'ODA per poor person'!$B384,pop_in_poverty!$B:$B,'ODA per poor person'!N$9)</f>
        <v>#DIV/0!</v>
      </c>
      <c r="O384" s="43" t="e">
        <f>('ODA total and ex non-transfer'!O384*1000000)/SUMIFS(pop_in_poverty!$D:$D,pop_in_poverty!$A:$A,'ODA per poor person'!$B384,pop_in_poverty!$B:$B,'ODA per poor person'!O$9)</f>
        <v>#DIV/0!</v>
      </c>
      <c r="P384" s="43" t="e">
        <f>('ODA total and ex non-transfer'!P384*1000000)/SUMIFS(pop_in_poverty!$D:$D,pop_in_poverty!$A:$A,'ODA per poor person'!$B384,pop_in_poverty!$B:$B,'ODA per poor person'!P$9)</f>
        <v>#DIV/0!</v>
      </c>
      <c r="Q384" s="43" t="e">
        <f>('ODA total and ex non-transfer'!Q384*1000000)/SUMIFS(pop_in_poverty!$D:$D,pop_in_poverty!$A:$A,'ODA per poor person'!$B384,pop_in_poverty!$B:$B,'ODA per poor person'!Q$9)</f>
        <v>#DIV/0!</v>
      </c>
      <c r="R384" s="43" t="e">
        <f>('ODA total and ex non-transfer'!R384*1000000)/SUMIFS(pop_in_poverty!$D:$D,pop_in_poverty!$A:$A,'ODA per poor person'!$B384,pop_in_poverty!$B:$B,'ODA per poor person'!R$9)</f>
        <v>#DIV/0!</v>
      </c>
      <c r="S384" s="43" t="e">
        <f>('ODA total and ex non-transfer'!S384*1000000)/SUMIFS(pop_in_poverty!$D:$D,pop_in_poverty!$A:$A,'ODA per poor person'!$B384,pop_in_poverty!$B:$B,'ODA per poor person'!S$9)</f>
        <v>#DIV/0!</v>
      </c>
      <c r="T384" s="43" t="e">
        <f>('ODA total and ex non-transfer'!T384*1000000)/SUMIFS(pop_in_poverty!$D:$D,pop_in_poverty!$A:$A,'ODA per poor person'!$B384,pop_in_poverty!$B:$B,'ODA per poor person'!T$9)</f>
        <v>#DIV/0!</v>
      </c>
      <c r="U384" s="43" t="e">
        <f>('ODA total and ex non-transfer'!U384*1000000)/SUMIFS(pop_in_poverty!$D:$D,pop_in_poverty!$A:$A,'ODA per poor person'!$B384,pop_in_poverty!$B:$B,'ODA per poor person'!U$9)</f>
        <v>#DIV/0!</v>
      </c>
    </row>
    <row r="385" spans="1:21" hidden="1" x14ac:dyDescent="0.2">
      <c r="A385" s="22" t="s">
        <v>217</v>
      </c>
      <c r="B385" s="9" t="e">
        <v>#N/A</v>
      </c>
      <c r="C385" s="10" t="s">
        <v>982</v>
      </c>
      <c r="D385" s="10"/>
      <c r="E385" s="3"/>
      <c r="F385" s="3"/>
      <c r="G385" s="43" t="e">
        <f>('ODA total and ex non-transfer'!G385*1000000)/SUMIFS(pop_in_poverty!$D:$D,pop_in_poverty!$A:$A,'ODA per poor person'!$B385,pop_in_poverty!$B:$B,'ODA per poor person'!G$9)</f>
        <v>#DIV/0!</v>
      </c>
      <c r="H385" s="43" t="e">
        <f>('ODA total and ex non-transfer'!H385*1000000)/SUMIFS(pop_in_poverty!$D:$D,pop_in_poverty!$A:$A,'ODA per poor person'!$B385,pop_in_poverty!$B:$B,'ODA per poor person'!H$9)</f>
        <v>#DIV/0!</v>
      </c>
      <c r="I385" s="43" t="e">
        <f>('ODA total and ex non-transfer'!I385*1000000)/SUMIFS(pop_in_poverty!$D:$D,pop_in_poverty!$A:$A,'ODA per poor person'!$B385,pop_in_poverty!$B:$B,'ODA per poor person'!I$9)</f>
        <v>#DIV/0!</v>
      </c>
      <c r="J385" s="43" t="e">
        <f>('ODA total and ex non-transfer'!J385*1000000)/SUMIFS(pop_in_poverty!$D:$D,pop_in_poverty!$A:$A,'ODA per poor person'!$B385,pop_in_poverty!$B:$B,'ODA per poor person'!J$9)</f>
        <v>#DIV/0!</v>
      </c>
      <c r="K385" s="43" t="e">
        <f>('ODA total and ex non-transfer'!K385*1000000)/SUMIFS(pop_in_poverty!$D:$D,pop_in_poverty!$A:$A,'ODA per poor person'!$B385,pop_in_poverty!$B:$B,'ODA per poor person'!K$9)</f>
        <v>#DIV/0!</v>
      </c>
      <c r="L385" s="43" t="e">
        <f>('ODA total and ex non-transfer'!L385*1000000)/SUMIFS(pop_in_poverty!$D:$D,pop_in_poverty!$A:$A,'ODA per poor person'!$B385,pop_in_poverty!$B:$B,'ODA per poor person'!L$9)</f>
        <v>#DIV/0!</v>
      </c>
      <c r="M385" s="43" t="e">
        <f>('ODA total and ex non-transfer'!M385*1000000)/SUMIFS(pop_in_poverty!$D:$D,pop_in_poverty!$A:$A,'ODA per poor person'!$B385,pop_in_poverty!$B:$B,'ODA per poor person'!M$9)</f>
        <v>#DIV/0!</v>
      </c>
      <c r="N385" s="43" t="e">
        <f>('ODA total and ex non-transfer'!N385*1000000)/SUMIFS(pop_in_poverty!$D:$D,pop_in_poverty!$A:$A,'ODA per poor person'!$B385,pop_in_poverty!$B:$B,'ODA per poor person'!N$9)</f>
        <v>#DIV/0!</v>
      </c>
      <c r="O385" s="43" t="e">
        <f>('ODA total and ex non-transfer'!O385*1000000)/SUMIFS(pop_in_poverty!$D:$D,pop_in_poverty!$A:$A,'ODA per poor person'!$B385,pop_in_poverty!$B:$B,'ODA per poor person'!O$9)</f>
        <v>#DIV/0!</v>
      </c>
      <c r="P385" s="43" t="e">
        <f>('ODA total and ex non-transfer'!P385*1000000)/SUMIFS(pop_in_poverty!$D:$D,pop_in_poverty!$A:$A,'ODA per poor person'!$B385,pop_in_poverty!$B:$B,'ODA per poor person'!P$9)</f>
        <v>#DIV/0!</v>
      </c>
      <c r="Q385" s="43" t="e">
        <f>('ODA total and ex non-transfer'!Q385*1000000)/SUMIFS(pop_in_poverty!$D:$D,pop_in_poverty!$A:$A,'ODA per poor person'!$B385,pop_in_poverty!$B:$B,'ODA per poor person'!Q$9)</f>
        <v>#DIV/0!</v>
      </c>
      <c r="R385" s="43" t="e">
        <f>('ODA total and ex non-transfer'!R385*1000000)/SUMIFS(pop_in_poverty!$D:$D,pop_in_poverty!$A:$A,'ODA per poor person'!$B385,pop_in_poverty!$B:$B,'ODA per poor person'!R$9)</f>
        <v>#DIV/0!</v>
      </c>
      <c r="S385" s="43" t="e">
        <f>('ODA total and ex non-transfer'!S385*1000000)/SUMIFS(pop_in_poverty!$D:$D,pop_in_poverty!$A:$A,'ODA per poor person'!$B385,pop_in_poverty!$B:$B,'ODA per poor person'!S$9)</f>
        <v>#DIV/0!</v>
      </c>
      <c r="T385" s="43" t="e">
        <f>('ODA total and ex non-transfer'!T385*1000000)/SUMIFS(pop_in_poverty!$D:$D,pop_in_poverty!$A:$A,'ODA per poor person'!$B385,pop_in_poverty!$B:$B,'ODA per poor person'!T$9)</f>
        <v>#DIV/0!</v>
      </c>
      <c r="U385" s="43" t="e">
        <f>('ODA total and ex non-transfer'!U385*1000000)/SUMIFS(pop_in_poverty!$D:$D,pop_in_poverty!$A:$A,'ODA per poor person'!$B385,pop_in_poverty!$B:$B,'ODA per poor person'!U$9)</f>
        <v>#DIV/0!</v>
      </c>
    </row>
    <row r="386" spans="1:21" hidden="1" x14ac:dyDescent="0.2">
      <c r="A386" s="21" t="s">
        <v>218</v>
      </c>
      <c r="B386" s="9" t="s">
        <v>416</v>
      </c>
      <c r="C386" s="9" t="s">
        <v>981</v>
      </c>
      <c r="D386" s="9"/>
      <c r="E386" s="2"/>
      <c r="F386" s="2"/>
      <c r="G386" s="43" t="e">
        <f>('ODA total and ex non-transfer'!G386*1000000)/SUMIFS(pop_in_poverty!$D:$D,pop_in_poverty!$A:$A,'ODA per poor person'!$B386,pop_in_poverty!$B:$B,'ODA per poor person'!G$9)</f>
        <v>#DIV/0!</v>
      </c>
      <c r="H386" s="43" t="e">
        <f>('ODA total and ex non-transfer'!H386*1000000)/SUMIFS(pop_in_poverty!$D:$D,pop_in_poverty!$A:$A,'ODA per poor person'!$B386,pop_in_poverty!$B:$B,'ODA per poor person'!H$9)</f>
        <v>#DIV/0!</v>
      </c>
      <c r="I386" s="43" t="e">
        <f>('ODA total and ex non-transfer'!I386*1000000)/SUMIFS(pop_in_poverty!$D:$D,pop_in_poverty!$A:$A,'ODA per poor person'!$B386,pop_in_poverty!$B:$B,'ODA per poor person'!I$9)</f>
        <v>#DIV/0!</v>
      </c>
      <c r="J386" s="43" t="e">
        <f>('ODA total and ex non-transfer'!J386*1000000)/SUMIFS(pop_in_poverty!$D:$D,pop_in_poverty!$A:$A,'ODA per poor person'!$B386,pop_in_poverty!$B:$B,'ODA per poor person'!J$9)</f>
        <v>#DIV/0!</v>
      </c>
      <c r="K386" s="43" t="e">
        <f>('ODA total and ex non-transfer'!K386*1000000)/SUMIFS(pop_in_poverty!$D:$D,pop_in_poverty!$A:$A,'ODA per poor person'!$B386,pop_in_poverty!$B:$B,'ODA per poor person'!K$9)</f>
        <v>#DIV/0!</v>
      </c>
      <c r="L386" s="43" t="e">
        <f>('ODA total and ex non-transfer'!L386*1000000)/SUMIFS(pop_in_poverty!$D:$D,pop_in_poverty!$A:$A,'ODA per poor person'!$B386,pop_in_poverty!$B:$B,'ODA per poor person'!L$9)</f>
        <v>#DIV/0!</v>
      </c>
      <c r="M386" s="43" t="e">
        <f>('ODA total and ex non-transfer'!M386*1000000)/SUMIFS(pop_in_poverty!$D:$D,pop_in_poverty!$A:$A,'ODA per poor person'!$B386,pop_in_poverty!$B:$B,'ODA per poor person'!M$9)</f>
        <v>#DIV/0!</v>
      </c>
      <c r="N386" s="43" t="e">
        <f>('ODA total and ex non-transfer'!N386*1000000)/SUMIFS(pop_in_poverty!$D:$D,pop_in_poverty!$A:$A,'ODA per poor person'!$B386,pop_in_poverty!$B:$B,'ODA per poor person'!N$9)</f>
        <v>#DIV/0!</v>
      </c>
      <c r="O386" s="43" t="e">
        <f>('ODA total and ex non-transfer'!O386*1000000)/SUMIFS(pop_in_poverty!$D:$D,pop_in_poverty!$A:$A,'ODA per poor person'!$B386,pop_in_poverty!$B:$B,'ODA per poor person'!O$9)</f>
        <v>#DIV/0!</v>
      </c>
      <c r="P386" s="43" t="e">
        <f>('ODA total and ex non-transfer'!P386*1000000)/SUMIFS(pop_in_poverty!$D:$D,pop_in_poverty!$A:$A,'ODA per poor person'!$B386,pop_in_poverty!$B:$B,'ODA per poor person'!P$9)</f>
        <v>#DIV/0!</v>
      </c>
      <c r="Q386" s="43" t="e">
        <f>('ODA total and ex non-transfer'!Q386*1000000)/SUMIFS(pop_in_poverty!$D:$D,pop_in_poverty!$A:$A,'ODA per poor person'!$B386,pop_in_poverty!$B:$B,'ODA per poor person'!Q$9)</f>
        <v>#DIV/0!</v>
      </c>
      <c r="R386" s="43" t="e">
        <f>('ODA total and ex non-transfer'!R386*1000000)/SUMIFS(pop_in_poverty!$D:$D,pop_in_poverty!$A:$A,'ODA per poor person'!$B386,pop_in_poverty!$B:$B,'ODA per poor person'!R$9)</f>
        <v>#DIV/0!</v>
      </c>
      <c r="S386" s="43" t="e">
        <f>('ODA total and ex non-transfer'!S386*1000000)/SUMIFS(pop_in_poverty!$D:$D,pop_in_poverty!$A:$A,'ODA per poor person'!$B386,pop_in_poverty!$B:$B,'ODA per poor person'!S$9)</f>
        <v>#DIV/0!</v>
      </c>
      <c r="T386" s="43" t="e">
        <f>('ODA total and ex non-transfer'!T386*1000000)/SUMIFS(pop_in_poverty!$D:$D,pop_in_poverty!$A:$A,'ODA per poor person'!$B386,pop_in_poverty!$B:$B,'ODA per poor person'!T$9)</f>
        <v>#DIV/0!</v>
      </c>
      <c r="U386" s="43" t="e">
        <f>('ODA total and ex non-transfer'!U386*1000000)/SUMIFS(pop_in_poverty!$D:$D,pop_in_poverty!$A:$A,'ODA per poor person'!$B386,pop_in_poverty!$B:$B,'ODA per poor person'!U$9)</f>
        <v>#DIV/0!</v>
      </c>
    </row>
    <row r="387" spans="1:21" hidden="1" x14ac:dyDescent="0.2">
      <c r="A387" s="22" t="s">
        <v>218</v>
      </c>
      <c r="B387" s="9" t="s">
        <v>416</v>
      </c>
      <c r="C387" s="10" t="s">
        <v>982</v>
      </c>
      <c r="D387" s="10"/>
      <c r="E387" s="3"/>
      <c r="F387" s="3"/>
      <c r="G387" s="43" t="e">
        <f>('ODA total and ex non-transfer'!G387*1000000)/SUMIFS(pop_in_poverty!$D:$D,pop_in_poverty!$A:$A,'ODA per poor person'!$B387,pop_in_poverty!$B:$B,'ODA per poor person'!G$9)</f>
        <v>#DIV/0!</v>
      </c>
      <c r="H387" s="43" t="e">
        <f>('ODA total and ex non-transfer'!H387*1000000)/SUMIFS(pop_in_poverty!$D:$D,pop_in_poverty!$A:$A,'ODA per poor person'!$B387,pop_in_poverty!$B:$B,'ODA per poor person'!H$9)</f>
        <v>#DIV/0!</v>
      </c>
      <c r="I387" s="43" t="e">
        <f>('ODA total and ex non-transfer'!I387*1000000)/SUMIFS(pop_in_poverty!$D:$D,pop_in_poverty!$A:$A,'ODA per poor person'!$B387,pop_in_poverty!$B:$B,'ODA per poor person'!I$9)</f>
        <v>#DIV/0!</v>
      </c>
      <c r="J387" s="43" t="e">
        <f>('ODA total and ex non-transfer'!J387*1000000)/SUMIFS(pop_in_poverty!$D:$D,pop_in_poverty!$A:$A,'ODA per poor person'!$B387,pop_in_poverty!$B:$B,'ODA per poor person'!J$9)</f>
        <v>#DIV/0!</v>
      </c>
      <c r="K387" s="43" t="e">
        <f>('ODA total and ex non-transfer'!K387*1000000)/SUMIFS(pop_in_poverty!$D:$D,pop_in_poverty!$A:$A,'ODA per poor person'!$B387,pop_in_poverty!$B:$B,'ODA per poor person'!K$9)</f>
        <v>#DIV/0!</v>
      </c>
      <c r="L387" s="43" t="e">
        <f>('ODA total and ex non-transfer'!L387*1000000)/SUMIFS(pop_in_poverty!$D:$D,pop_in_poverty!$A:$A,'ODA per poor person'!$B387,pop_in_poverty!$B:$B,'ODA per poor person'!L$9)</f>
        <v>#DIV/0!</v>
      </c>
      <c r="M387" s="43" t="e">
        <f>('ODA total and ex non-transfer'!M387*1000000)/SUMIFS(pop_in_poverty!$D:$D,pop_in_poverty!$A:$A,'ODA per poor person'!$B387,pop_in_poverty!$B:$B,'ODA per poor person'!M$9)</f>
        <v>#DIV/0!</v>
      </c>
      <c r="N387" s="43" t="e">
        <f>('ODA total and ex non-transfer'!N387*1000000)/SUMIFS(pop_in_poverty!$D:$D,pop_in_poverty!$A:$A,'ODA per poor person'!$B387,pop_in_poverty!$B:$B,'ODA per poor person'!N$9)</f>
        <v>#DIV/0!</v>
      </c>
      <c r="O387" s="43" t="e">
        <f>('ODA total and ex non-transfer'!O387*1000000)/SUMIFS(pop_in_poverty!$D:$D,pop_in_poverty!$A:$A,'ODA per poor person'!$B387,pop_in_poverty!$B:$B,'ODA per poor person'!O$9)</f>
        <v>#DIV/0!</v>
      </c>
      <c r="P387" s="43" t="e">
        <f>('ODA total and ex non-transfer'!P387*1000000)/SUMIFS(pop_in_poverty!$D:$D,pop_in_poverty!$A:$A,'ODA per poor person'!$B387,pop_in_poverty!$B:$B,'ODA per poor person'!P$9)</f>
        <v>#DIV/0!</v>
      </c>
      <c r="Q387" s="43" t="e">
        <f>('ODA total and ex non-transfer'!Q387*1000000)/SUMIFS(pop_in_poverty!$D:$D,pop_in_poverty!$A:$A,'ODA per poor person'!$B387,pop_in_poverty!$B:$B,'ODA per poor person'!Q$9)</f>
        <v>#DIV/0!</v>
      </c>
      <c r="R387" s="43" t="e">
        <f>('ODA total and ex non-transfer'!R387*1000000)/SUMIFS(pop_in_poverty!$D:$D,pop_in_poverty!$A:$A,'ODA per poor person'!$B387,pop_in_poverty!$B:$B,'ODA per poor person'!R$9)</f>
        <v>#DIV/0!</v>
      </c>
      <c r="S387" s="43" t="e">
        <f>('ODA total and ex non-transfer'!S387*1000000)/SUMIFS(pop_in_poverty!$D:$D,pop_in_poverty!$A:$A,'ODA per poor person'!$B387,pop_in_poverty!$B:$B,'ODA per poor person'!S$9)</f>
        <v>#DIV/0!</v>
      </c>
      <c r="T387" s="43" t="e">
        <f>('ODA total and ex non-transfer'!T387*1000000)/SUMIFS(pop_in_poverty!$D:$D,pop_in_poverty!$A:$A,'ODA per poor person'!$B387,pop_in_poverty!$B:$B,'ODA per poor person'!T$9)</f>
        <v>#DIV/0!</v>
      </c>
      <c r="U387" s="43" t="e">
        <f>('ODA total and ex non-transfer'!U387*1000000)/SUMIFS(pop_in_poverty!$D:$D,pop_in_poverty!$A:$A,'ODA per poor person'!$B387,pop_in_poverty!$B:$B,'ODA per poor person'!U$9)</f>
        <v>#DIV/0!</v>
      </c>
    </row>
    <row r="388" spans="1:21" hidden="1" x14ac:dyDescent="0.2">
      <c r="A388" s="21" t="s">
        <v>219</v>
      </c>
      <c r="B388" s="9" t="s">
        <v>472</v>
      </c>
      <c r="C388" s="9" t="s">
        <v>981</v>
      </c>
      <c r="D388" s="9"/>
      <c r="E388" s="2"/>
      <c r="F388" s="2"/>
      <c r="G388" s="43">
        <f>('ODA total and ex non-transfer'!G388*1000000)/SUMIFS(pop_in_poverty!$D:$D,pop_in_poverty!$A:$A,'ODA per poor person'!$B388,pop_in_poverty!$B:$B,'ODA per poor person'!G$9)</f>
        <v>858.92851643204062</v>
      </c>
      <c r="H388" s="43">
        <f>('ODA total and ex non-transfer'!H388*1000000)/SUMIFS(pop_in_poverty!$D:$D,pop_in_poverty!$A:$A,'ODA per poor person'!$B388,pop_in_poverty!$B:$B,'ODA per poor person'!H$9)</f>
        <v>1538.0686016361044</v>
      </c>
      <c r="I388" s="43">
        <f>('ODA total and ex non-transfer'!I388*1000000)/SUMIFS(pop_in_poverty!$D:$D,pop_in_poverty!$A:$A,'ODA per poor person'!$B388,pop_in_poverty!$B:$B,'ODA per poor person'!I$9)</f>
        <v>1861.3382602032561</v>
      </c>
      <c r="J388" s="43">
        <f>('ODA total and ex non-transfer'!J388*1000000)/SUMIFS(pop_in_poverty!$D:$D,pop_in_poverty!$A:$A,'ODA per poor person'!$B388,pop_in_poverty!$B:$B,'ODA per poor person'!J$9)</f>
        <v>2326.456245971091</v>
      </c>
      <c r="K388" s="43">
        <f>('ODA total and ex non-transfer'!K388*1000000)/SUMIFS(pop_in_poverty!$D:$D,pop_in_poverty!$A:$A,'ODA per poor person'!$B388,pop_in_poverty!$B:$B,'ODA per poor person'!K$9)</f>
        <v>2113.0497463971451</v>
      </c>
      <c r="L388" s="43">
        <f>('ODA total and ex non-transfer'!L388*1000000)/SUMIFS(pop_in_poverty!$D:$D,pop_in_poverty!$A:$A,'ODA per poor person'!$B388,pop_in_poverty!$B:$B,'ODA per poor person'!L$9)</f>
        <v>1736.6386430451564</v>
      </c>
      <c r="M388" s="43">
        <f>('ODA total and ex non-transfer'!M388*1000000)/SUMIFS(pop_in_poverty!$D:$D,pop_in_poverty!$A:$A,'ODA per poor person'!$B388,pop_in_poverty!$B:$B,'ODA per poor person'!M$9)</f>
        <v>1565.041280617223</v>
      </c>
      <c r="N388" s="43">
        <f>('ODA total and ex non-transfer'!N388*1000000)/SUMIFS(pop_in_poverty!$D:$D,pop_in_poverty!$A:$A,'ODA per poor person'!$B388,pop_in_poverty!$B:$B,'ODA per poor person'!N$9)</f>
        <v>2431.5954366085602</v>
      </c>
      <c r="O388" s="43">
        <f>('ODA total and ex non-transfer'!O388*1000000)/SUMIFS(pop_in_poverty!$D:$D,pop_in_poverty!$A:$A,'ODA per poor person'!$B388,pop_in_poverty!$B:$B,'ODA per poor person'!O$9)</f>
        <v>2604.4101533509624</v>
      </c>
      <c r="P388" s="43">
        <f>('ODA total and ex non-transfer'!P388*1000000)/SUMIFS(pop_in_poverty!$D:$D,pop_in_poverty!$A:$A,'ODA per poor person'!$B388,pop_in_poverty!$B:$B,'ODA per poor person'!P$9)</f>
        <v>2662.3261953189581</v>
      </c>
      <c r="Q388" s="43">
        <f>('ODA total and ex non-transfer'!Q388*1000000)/SUMIFS(pop_in_poverty!$D:$D,pop_in_poverty!$A:$A,'ODA per poor person'!$B388,pop_in_poverty!$B:$B,'ODA per poor person'!Q$9)</f>
        <v>4332.8384787580926</v>
      </c>
      <c r="R388" s="43">
        <f>('ODA total and ex non-transfer'!R388*1000000)/SUMIFS(pop_in_poverty!$D:$D,pop_in_poverty!$A:$A,'ODA per poor person'!$B388,pop_in_poverty!$B:$B,'ODA per poor person'!R$9)</f>
        <v>5593.311284118884</v>
      </c>
      <c r="S388" s="43">
        <f>('ODA total and ex non-transfer'!S388*1000000)/SUMIFS(pop_in_poverty!$D:$D,pop_in_poverty!$A:$A,'ODA per poor person'!$B388,pop_in_poverty!$B:$B,'ODA per poor person'!S$9)</f>
        <v>5954.7551192095443</v>
      </c>
      <c r="T388" s="43">
        <f>('ODA total and ex non-transfer'!T388*1000000)/SUMIFS(pop_in_poverty!$D:$D,pop_in_poverty!$A:$A,'ODA per poor person'!$B388,pop_in_poverty!$B:$B,'ODA per poor person'!T$9)</f>
        <v>7581.3624275124102</v>
      </c>
      <c r="U388" s="43">
        <f>('ODA total and ex non-transfer'!U388*1000000)/SUMIFS(pop_in_poverty!$D:$D,pop_in_poverty!$A:$A,'ODA per poor person'!$B388,pop_in_poverty!$B:$B,'ODA per poor person'!U$9)</f>
        <v>8593.1562641684905</v>
      </c>
    </row>
    <row r="389" spans="1:21" hidden="1" x14ac:dyDescent="0.2">
      <c r="A389" s="22" t="s">
        <v>219</v>
      </c>
      <c r="B389" s="9" t="s">
        <v>472</v>
      </c>
      <c r="C389" s="10" t="s">
        <v>982</v>
      </c>
      <c r="D389" s="10"/>
      <c r="E389" s="3"/>
      <c r="F389" s="3"/>
      <c r="G389" s="43">
        <f>('ODA total and ex non-transfer'!G389*1000000)/SUMIFS(pop_in_poverty!$D:$D,pop_in_poverty!$A:$A,'ODA per poor person'!$B389,pop_in_poverty!$B:$B,'ODA per poor person'!G$9)</f>
        <v>858.92851643204062</v>
      </c>
      <c r="H389" s="43">
        <f>('ODA total and ex non-transfer'!H389*1000000)/SUMIFS(pop_in_poverty!$D:$D,pop_in_poverty!$A:$A,'ODA per poor person'!$B389,pop_in_poverty!$B:$B,'ODA per poor person'!H$9)</f>
        <v>1538.0686016361044</v>
      </c>
      <c r="I389" s="43">
        <f>('ODA total and ex non-transfer'!I389*1000000)/SUMIFS(pop_in_poverty!$D:$D,pop_in_poverty!$A:$A,'ODA per poor person'!$B389,pop_in_poverty!$B:$B,'ODA per poor person'!I$9)</f>
        <v>1861.3382602032561</v>
      </c>
      <c r="J389" s="43">
        <f>('ODA total and ex non-transfer'!J389*1000000)/SUMIFS(pop_in_poverty!$D:$D,pop_in_poverty!$A:$A,'ODA per poor person'!$B389,pop_in_poverty!$B:$B,'ODA per poor person'!J$9)</f>
        <v>2326.456245971091</v>
      </c>
      <c r="K389" s="43">
        <f>('ODA total and ex non-transfer'!K389*1000000)/SUMIFS(pop_in_poverty!$D:$D,pop_in_poverty!$A:$A,'ODA per poor person'!$B389,pop_in_poverty!$B:$B,'ODA per poor person'!K$9)</f>
        <v>1994.8680627366355</v>
      </c>
      <c r="L389" s="43">
        <f>('ODA total and ex non-transfer'!L389*1000000)/SUMIFS(pop_in_poverty!$D:$D,pop_in_poverty!$A:$A,'ODA per poor person'!$B389,pop_in_poverty!$B:$B,'ODA per poor person'!L$9)</f>
        <v>1650.9612061196669</v>
      </c>
      <c r="M389" s="43">
        <f>('ODA total and ex non-transfer'!M389*1000000)/SUMIFS(pop_in_poverty!$D:$D,pop_in_poverty!$A:$A,'ODA per poor person'!$B389,pop_in_poverty!$B:$B,'ODA per poor person'!M$9)</f>
        <v>1507.7223103680342</v>
      </c>
      <c r="N389" s="43">
        <f>('ODA total and ex non-transfer'!N389*1000000)/SUMIFS(pop_in_poverty!$D:$D,pop_in_poverty!$A:$A,'ODA per poor person'!$B389,pop_in_poverty!$B:$B,'ODA per poor person'!N$9)</f>
        <v>2214.5274120647359</v>
      </c>
      <c r="O389" s="43">
        <f>('ODA total and ex non-transfer'!O389*1000000)/SUMIFS(pop_in_poverty!$D:$D,pop_in_poverty!$A:$A,'ODA per poor person'!$B389,pop_in_poverty!$B:$B,'ODA per poor person'!O$9)</f>
        <v>2344.2058875569942</v>
      </c>
      <c r="P389" s="43">
        <f>('ODA total and ex non-transfer'!P389*1000000)/SUMIFS(pop_in_poverty!$D:$D,pop_in_poverty!$A:$A,'ODA per poor person'!$B389,pop_in_poverty!$B:$B,'ODA per poor person'!P$9)</f>
        <v>2351.7026946060578</v>
      </c>
      <c r="Q389" s="43">
        <f>('ODA total and ex non-transfer'!Q389*1000000)/SUMIFS(pop_in_poverty!$D:$D,pop_in_poverty!$A:$A,'ODA per poor person'!$B389,pop_in_poverty!$B:$B,'ODA per poor person'!Q$9)</f>
        <v>4059.9541117111357</v>
      </c>
      <c r="R389" s="43">
        <f>('ODA total and ex non-transfer'!R389*1000000)/SUMIFS(pop_in_poverty!$D:$D,pop_in_poverty!$A:$A,'ODA per poor person'!$B389,pop_in_poverty!$B:$B,'ODA per poor person'!R$9)</f>
        <v>5163.0038039678147</v>
      </c>
      <c r="S389" s="43">
        <f>('ODA total and ex non-transfer'!S389*1000000)/SUMIFS(pop_in_poverty!$D:$D,pop_in_poverty!$A:$A,'ODA per poor person'!$B389,pop_in_poverty!$B:$B,'ODA per poor person'!S$9)</f>
        <v>5471.5326407224584</v>
      </c>
      <c r="T389" s="43">
        <f>('ODA total and ex non-transfer'!T389*1000000)/SUMIFS(pop_in_poverty!$D:$D,pop_in_poverty!$A:$A,'ODA per poor person'!$B389,pop_in_poverty!$B:$B,'ODA per poor person'!T$9)</f>
        <v>7027.7774154123008</v>
      </c>
      <c r="U389" s="43">
        <f>('ODA total and ex non-transfer'!U389*1000000)/SUMIFS(pop_in_poverty!$D:$D,pop_in_poverty!$A:$A,'ODA per poor person'!$B389,pop_in_poverty!$B:$B,'ODA per poor person'!U$9)</f>
        <v>8215.9407616516437</v>
      </c>
    </row>
    <row r="390" spans="1:21" hidden="1" x14ac:dyDescent="0.2">
      <c r="A390" s="21" t="s">
        <v>220</v>
      </c>
      <c r="B390" s="9" t="s">
        <v>483</v>
      </c>
      <c r="C390" s="9" t="s">
        <v>981</v>
      </c>
      <c r="D390" s="9"/>
      <c r="E390" s="2"/>
      <c r="F390" s="2"/>
      <c r="G390" s="43" t="e">
        <f>('ODA total and ex non-transfer'!G390*1000000)/SUMIFS(pop_in_poverty!$D:$D,pop_in_poverty!$A:$A,'ODA per poor person'!$B390,pop_in_poverty!$B:$B,'ODA per poor person'!G$9)</f>
        <v>#DIV/0!</v>
      </c>
      <c r="H390" s="43" t="e">
        <f>('ODA total and ex non-transfer'!H390*1000000)/SUMIFS(pop_in_poverty!$D:$D,pop_in_poverty!$A:$A,'ODA per poor person'!$B390,pop_in_poverty!$B:$B,'ODA per poor person'!H$9)</f>
        <v>#DIV/0!</v>
      </c>
      <c r="I390" s="43" t="e">
        <f>('ODA total and ex non-transfer'!I390*1000000)/SUMIFS(pop_in_poverty!$D:$D,pop_in_poverty!$A:$A,'ODA per poor person'!$B390,pop_in_poverty!$B:$B,'ODA per poor person'!I$9)</f>
        <v>#DIV/0!</v>
      </c>
      <c r="J390" s="43" t="e">
        <f>('ODA total and ex non-transfer'!J390*1000000)/SUMIFS(pop_in_poverty!$D:$D,pop_in_poverty!$A:$A,'ODA per poor person'!$B390,pop_in_poverty!$B:$B,'ODA per poor person'!J$9)</f>
        <v>#DIV/0!</v>
      </c>
      <c r="K390" s="43" t="e">
        <f>('ODA total and ex non-transfer'!K390*1000000)/SUMIFS(pop_in_poverty!$D:$D,pop_in_poverty!$A:$A,'ODA per poor person'!$B390,pop_in_poverty!$B:$B,'ODA per poor person'!K$9)</f>
        <v>#DIV/0!</v>
      </c>
      <c r="L390" s="43" t="e">
        <f>('ODA total and ex non-transfer'!L390*1000000)/SUMIFS(pop_in_poverty!$D:$D,pop_in_poverty!$A:$A,'ODA per poor person'!$B390,pop_in_poverty!$B:$B,'ODA per poor person'!L$9)</f>
        <v>#DIV/0!</v>
      </c>
      <c r="M390" s="43" t="e">
        <f>('ODA total and ex non-transfer'!M390*1000000)/SUMIFS(pop_in_poverty!$D:$D,pop_in_poverty!$A:$A,'ODA per poor person'!$B390,pop_in_poverty!$B:$B,'ODA per poor person'!M$9)</f>
        <v>#DIV/0!</v>
      </c>
      <c r="N390" s="43" t="e">
        <f>('ODA total and ex non-transfer'!N390*1000000)/SUMIFS(pop_in_poverty!$D:$D,pop_in_poverty!$A:$A,'ODA per poor person'!$B390,pop_in_poverty!$B:$B,'ODA per poor person'!N$9)</f>
        <v>#DIV/0!</v>
      </c>
      <c r="O390" s="43" t="e">
        <f>('ODA total and ex non-transfer'!O390*1000000)/SUMIFS(pop_in_poverty!$D:$D,pop_in_poverty!$A:$A,'ODA per poor person'!$B390,pop_in_poverty!$B:$B,'ODA per poor person'!O$9)</f>
        <v>#DIV/0!</v>
      </c>
      <c r="P390" s="43" t="e">
        <f>('ODA total and ex non-transfer'!P390*1000000)/SUMIFS(pop_in_poverty!$D:$D,pop_in_poverty!$A:$A,'ODA per poor person'!$B390,pop_in_poverty!$B:$B,'ODA per poor person'!P$9)</f>
        <v>#DIV/0!</v>
      </c>
      <c r="Q390" s="43" t="e">
        <f>('ODA total and ex non-transfer'!Q390*1000000)/SUMIFS(pop_in_poverty!$D:$D,pop_in_poverty!$A:$A,'ODA per poor person'!$B390,pop_in_poverty!$B:$B,'ODA per poor person'!Q$9)</f>
        <v>#DIV/0!</v>
      </c>
      <c r="R390" s="43" t="e">
        <f>('ODA total and ex non-transfer'!R390*1000000)/SUMIFS(pop_in_poverty!$D:$D,pop_in_poverty!$A:$A,'ODA per poor person'!$B390,pop_in_poverty!$B:$B,'ODA per poor person'!R$9)</f>
        <v>#DIV/0!</v>
      </c>
      <c r="S390" s="43" t="e">
        <f>('ODA total and ex non-transfer'!S390*1000000)/SUMIFS(pop_in_poverty!$D:$D,pop_in_poverty!$A:$A,'ODA per poor person'!$B390,pop_in_poverty!$B:$B,'ODA per poor person'!S$9)</f>
        <v>#DIV/0!</v>
      </c>
      <c r="T390" s="43" t="e">
        <f>('ODA total and ex non-transfer'!T390*1000000)/SUMIFS(pop_in_poverty!$D:$D,pop_in_poverty!$A:$A,'ODA per poor person'!$B390,pop_in_poverty!$B:$B,'ODA per poor person'!T$9)</f>
        <v>#DIV/0!</v>
      </c>
      <c r="U390" s="43" t="e">
        <f>('ODA total and ex non-transfer'!U390*1000000)/SUMIFS(pop_in_poverty!$D:$D,pop_in_poverty!$A:$A,'ODA per poor person'!$B390,pop_in_poverty!$B:$B,'ODA per poor person'!U$9)</f>
        <v>#DIV/0!</v>
      </c>
    </row>
    <row r="391" spans="1:21" hidden="1" x14ac:dyDescent="0.2">
      <c r="A391" s="22" t="s">
        <v>220</v>
      </c>
      <c r="B391" s="9" t="s">
        <v>483</v>
      </c>
      <c r="C391" s="10" t="s">
        <v>982</v>
      </c>
      <c r="D391" s="10"/>
      <c r="E391" s="3"/>
      <c r="F391" s="3"/>
      <c r="G391" s="43" t="e">
        <f>('ODA total and ex non-transfer'!G391*1000000)/SUMIFS(pop_in_poverty!$D:$D,pop_in_poverty!$A:$A,'ODA per poor person'!$B391,pop_in_poverty!$B:$B,'ODA per poor person'!G$9)</f>
        <v>#DIV/0!</v>
      </c>
      <c r="H391" s="43" t="e">
        <f>('ODA total and ex non-transfer'!H391*1000000)/SUMIFS(pop_in_poverty!$D:$D,pop_in_poverty!$A:$A,'ODA per poor person'!$B391,pop_in_poverty!$B:$B,'ODA per poor person'!H$9)</f>
        <v>#DIV/0!</v>
      </c>
      <c r="I391" s="43" t="e">
        <f>('ODA total and ex non-transfer'!I391*1000000)/SUMIFS(pop_in_poverty!$D:$D,pop_in_poverty!$A:$A,'ODA per poor person'!$B391,pop_in_poverty!$B:$B,'ODA per poor person'!I$9)</f>
        <v>#DIV/0!</v>
      </c>
      <c r="J391" s="43" t="e">
        <f>('ODA total and ex non-transfer'!J391*1000000)/SUMIFS(pop_in_poverty!$D:$D,pop_in_poverty!$A:$A,'ODA per poor person'!$B391,pop_in_poverty!$B:$B,'ODA per poor person'!J$9)</f>
        <v>#DIV/0!</v>
      </c>
      <c r="K391" s="43" t="e">
        <f>('ODA total and ex non-transfer'!K391*1000000)/SUMIFS(pop_in_poverty!$D:$D,pop_in_poverty!$A:$A,'ODA per poor person'!$B391,pop_in_poverty!$B:$B,'ODA per poor person'!K$9)</f>
        <v>#DIV/0!</v>
      </c>
      <c r="L391" s="43" t="e">
        <f>('ODA total and ex non-transfer'!L391*1000000)/SUMIFS(pop_in_poverty!$D:$D,pop_in_poverty!$A:$A,'ODA per poor person'!$B391,pop_in_poverty!$B:$B,'ODA per poor person'!L$9)</f>
        <v>#DIV/0!</v>
      </c>
      <c r="M391" s="43" t="e">
        <f>('ODA total and ex non-transfer'!M391*1000000)/SUMIFS(pop_in_poverty!$D:$D,pop_in_poverty!$A:$A,'ODA per poor person'!$B391,pop_in_poverty!$B:$B,'ODA per poor person'!M$9)</f>
        <v>#DIV/0!</v>
      </c>
      <c r="N391" s="43" t="e">
        <f>('ODA total and ex non-transfer'!N391*1000000)/SUMIFS(pop_in_poverty!$D:$D,pop_in_poverty!$A:$A,'ODA per poor person'!$B391,pop_in_poverty!$B:$B,'ODA per poor person'!N$9)</f>
        <v>#DIV/0!</v>
      </c>
      <c r="O391" s="43" t="e">
        <f>('ODA total and ex non-transfer'!O391*1000000)/SUMIFS(pop_in_poverty!$D:$D,pop_in_poverty!$A:$A,'ODA per poor person'!$B391,pop_in_poverty!$B:$B,'ODA per poor person'!O$9)</f>
        <v>#DIV/0!</v>
      </c>
      <c r="P391" s="43" t="e">
        <f>('ODA total and ex non-transfer'!P391*1000000)/SUMIFS(pop_in_poverty!$D:$D,pop_in_poverty!$A:$A,'ODA per poor person'!$B391,pop_in_poverty!$B:$B,'ODA per poor person'!P$9)</f>
        <v>#DIV/0!</v>
      </c>
      <c r="Q391" s="43" t="e">
        <f>('ODA total and ex non-transfer'!Q391*1000000)/SUMIFS(pop_in_poverty!$D:$D,pop_in_poverty!$A:$A,'ODA per poor person'!$B391,pop_in_poverty!$B:$B,'ODA per poor person'!Q$9)</f>
        <v>#DIV/0!</v>
      </c>
      <c r="R391" s="43" t="e">
        <f>('ODA total and ex non-transfer'!R391*1000000)/SUMIFS(pop_in_poverty!$D:$D,pop_in_poverty!$A:$A,'ODA per poor person'!$B391,pop_in_poverty!$B:$B,'ODA per poor person'!R$9)</f>
        <v>#DIV/0!</v>
      </c>
      <c r="S391" s="43" t="e">
        <f>('ODA total and ex non-transfer'!S391*1000000)/SUMIFS(pop_in_poverty!$D:$D,pop_in_poverty!$A:$A,'ODA per poor person'!$B391,pop_in_poverty!$B:$B,'ODA per poor person'!S$9)</f>
        <v>#DIV/0!</v>
      </c>
      <c r="T391" s="43" t="e">
        <f>('ODA total and ex non-transfer'!T391*1000000)/SUMIFS(pop_in_poverty!$D:$D,pop_in_poverty!$A:$A,'ODA per poor person'!$B391,pop_in_poverty!$B:$B,'ODA per poor person'!T$9)</f>
        <v>#DIV/0!</v>
      </c>
      <c r="U391" s="43" t="e">
        <f>('ODA total and ex non-transfer'!U391*1000000)/SUMIFS(pop_in_poverty!$D:$D,pop_in_poverty!$A:$A,'ODA per poor person'!$B391,pop_in_poverty!$B:$B,'ODA per poor person'!U$9)</f>
        <v>#DIV/0!</v>
      </c>
    </row>
    <row r="392" spans="1:21" hidden="1" x14ac:dyDescent="0.2">
      <c r="A392" s="21" t="s">
        <v>221</v>
      </c>
      <c r="B392" s="9" t="s">
        <v>586</v>
      </c>
      <c r="C392" s="9" t="s">
        <v>981</v>
      </c>
      <c r="D392" s="9"/>
      <c r="E392" s="2"/>
      <c r="F392" s="2"/>
      <c r="G392" s="43">
        <f>('ODA total and ex non-transfer'!G392*1000000)/SUMIFS(pop_in_poverty!$D:$D,pop_in_poverty!$A:$A,'ODA per poor person'!$B392,pop_in_poverty!$B:$B,'ODA per poor person'!G$9)</f>
        <v>2643.3200451496245</v>
      </c>
      <c r="H392" s="43">
        <f>('ODA total and ex non-transfer'!H392*1000000)/SUMIFS(pop_in_poverty!$D:$D,pop_in_poverty!$A:$A,'ODA per poor person'!$B392,pop_in_poverty!$B:$B,'ODA per poor person'!H$9)</f>
        <v>2016.301807872494</v>
      </c>
      <c r="I392" s="43">
        <f>('ODA total and ex non-transfer'!I392*1000000)/SUMIFS(pop_in_poverty!$D:$D,pop_in_poverty!$A:$A,'ODA per poor person'!$B392,pop_in_poverty!$B:$B,'ODA per poor person'!I$9)</f>
        <v>1592.859677535042</v>
      </c>
      <c r="J392" s="43">
        <f>('ODA total and ex non-transfer'!J392*1000000)/SUMIFS(pop_in_poverty!$D:$D,pop_in_poverty!$A:$A,'ODA per poor person'!$B392,pop_in_poverty!$B:$B,'ODA per poor person'!J$9)</f>
        <v>2688.4023790378906</v>
      </c>
      <c r="K392" s="43">
        <f>('ODA total and ex non-transfer'!K392*1000000)/SUMIFS(pop_in_poverty!$D:$D,pop_in_poverty!$A:$A,'ODA per poor person'!$B392,pop_in_poverty!$B:$B,'ODA per poor person'!K$9)</f>
        <v>2391.0281848186382</v>
      </c>
      <c r="L392" s="43">
        <f>('ODA total and ex non-transfer'!L392*1000000)/SUMIFS(pop_in_poverty!$D:$D,pop_in_poverty!$A:$A,'ODA per poor person'!$B392,pop_in_poverty!$B:$B,'ODA per poor person'!L$9)</f>
        <v>2150.7469803582221</v>
      </c>
      <c r="M392" s="43">
        <f>('ODA total and ex non-transfer'!M392*1000000)/SUMIFS(pop_in_poverty!$D:$D,pop_in_poverty!$A:$A,'ODA per poor person'!$B392,pop_in_poverty!$B:$B,'ODA per poor person'!M$9)</f>
        <v>1850.3910972966805</v>
      </c>
      <c r="N392" s="43">
        <f>('ODA total and ex non-transfer'!N392*1000000)/SUMIFS(pop_in_poverty!$D:$D,pop_in_poverty!$A:$A,'ODA per poor person'!$B392,pop_in_poverty!$B:$B,'ODA per poor person'!N$9)</f>
        <v>1810.0234675481815</v>
      </c>
      <c r="O392" s="43">
        <f>('ODA total and ex non-transfer'!O392*1000000)/SUMIFS(pop_in_poverty!$D:$D,pop_in_poverty!$A:$A,'ODA per poor person'!$B392,pop_in_poverty!$B:$B,'ODA per poor person'!O$9)</f>
        <v>1435.3536008518363</v>
      </c>
      <c r="P392" s="43">
        <f>('ODA total and ex non-transfer'!P392*1000000)/SUMIFS(pop_in_poverty!$D:$D,pop_in_poverty!$A:$A,'ODA per poor person'!$B392,pop_in_poverty!$B:$B,'ODA per poor person'!P$9)</f>
        <v>3126.5812814443038</v>
      </c>
      <c r="Q392" s="43">
        <f>('ODA total and ex non-transfer'!Q392*1000000)/SUMIFS(pop_in_poverty!$D:$D,pop_in_poverty!$A:$A,'ODA per poor person'!$B392,pop_in_poverty!$B:$B,'ODA per poor person'!Q$9)</f>
        <v>3367.6019998631282</v>
      </c>
      <c r="R392" s="43">
        <f>('ODA total and ex non-transfer'!R392*1000000)/SUMIFS(pop_in_poverty!$D:$D,pop_in_poverty!$A:$A,'ODA per poor person'!$B392,pop_in_poverty!$B:$B,'ODA per poor person'!R$9)</f>
        <v>3628.1943781950913</v>
      </c>
      <c r="S392" s="43">
        <f>('ODA total and ex non-transfer'!S392*1000000)/SUMIFS(pop_in_poverty!$D:$D,pop_in_poverty!$A:$A,'ODA per poor person'!$B392,pop_in_poverty!$B:$B,'ODA per poor person'!S$9)</f>
        <v>4600.4023352032937</v>
      </c>
      <c r="T392" s="43">
        <f>('ODA total and ex non-transfer'!T392*1000000)/SUMIFS(pop_in_poverty!$D:$D,pop_in_poverty!$A:$A,'ODA per poor person'!$B392,pop_in_poverty!$B:$B,'ODA per poor person'!T$9)</f>
        <v>4257.6884390845835</v>
      </c>
      <c r="U392" s="43">
        <f>('ODA total and ex non-transfer'!U392*1000000)/SUMIFS(pop_in_poverty!$D:$D,pop_in_poverty!$A:$A,'ODA per poor person'!$B392,pop_in_poverty!$B:$B,'ODA per poor person'!U$9)</f>
        <v>3966.4721528044215</v>
      </c>
    </row>
    <row r="393" spans="1:21" hidden="1" x14ac:dyDescent="0.2">
      <c r="A393" s="22" t="s">
        <v>221</v>
      </c>
      <c r="B393" s="9" t="s">
        <v>586</v>
      </c>
      <c r="C393" s="10" t="s">
        <v>982</v>
      </c>
      <c r="D393" s="10"/>
      <c r="E393" s="3"/>
      <c r="F393" s="3"/>
      <c r="G393" s="43">
        <f>('ODA total and ex non-transfer'!G393*1000000)/SUMIFS(pop_in_poverty!$D:$D,pop_in_poverty!$A:$A,'ODA per poor person'!$B393,pop_in_poverty!$B:$B,'ODA per poor person'!G$9)</f>
        <v>2643.3200451496245</v>
      </c>
      <c r="H393" s="43">
        <f>('ODA total and ex non-transfer'!H393*1000000)/SUMIFS(pop_in_poverty!$D:$D,pop_in_poverty!$A:$A,'ODA per poor person'!$B393,pop_in_poverty!$B:$B,'ODA per poor person'!H$9)</f>
        <v>2016.301807872494</v>
      </c>
      <c r="I393" s="43">
        <f>('ODA total and ex non-transfer'!I393*1000000)/SUMIFS(pop_in_poverty!$D:$D,pop_in_poverty!$A:$A,'ODA per poor person'!$B393,pop_in_poverty!$B:$B,'ODA per poor person'!I$9)</f>
        <v>1592.859677535042</v>
      </c>
      <c r="J393" s="43">
        <f>('ODA total and ex non-transfer'!J393*1000000)/SUMIFS(pop_in_poverty!$D:$D,pop_in_poverty!$A:$A,'ODA per poor person'!$B393,pop_in_poverty!$B:$B,'ODA per poor person'!J$9)</f>
        <v>2688.4023790378906</v>
      </c>
      <c r="K393" s="43">
        <f>('ODA total and ex non-transfer'!K393*1000000)/SUMIFS(pop_in_poverty!$D:$D,pop_in_poverty!$A:$A,'ODA per poor person'!$B393,pop_in_poverty!$B:$B,'ODA per poor person'!K$9)</f>
        <v>2213.282731801286</v>
      </c>
      <c r="L393" s="43">
        <f>('ODA total and ex non-transfer'!L393*1000000)/SUMIFS(pop_in_poverty!$D:$D,pop_in_poverty!$A:$A,'ODA per poor person'!$B393,pop_in_poverty!$B:$B,'ODA per poor person'!L$9)</f>
        <v>2017.0515711658438</v>
      </c>
      <c r="M393" s="43">
        <f>('ODA total and ex non-transfer'!M393*1000000)/SUMIFS(pop_in_poverty!$D:$D,pop_in_poverty!$A:$A,'ODA per poor person'!$B393,pop_in_poverty!$B:$B,'ODA per poor person'!M$9)</f>
        <v>1645.6568666590624</v>
      </c>
      <c r="N393" s="43">
        <f>('ODA total and ex non-transfer'!N393*1000000)/SUMIFS(pop_in_poverty!$D:$D,pop_in_poverty!$A:$A,'ODA per poor person'!$B393,pop_in_poverty!$B:$B,'ODA per poor person'!N$9)</f>
        <v>1562.0394798782336</v>
      </c>
      <c r="O393" s="43">
        <f>('ODA total and ex non-transfer'!O393*1000000)/SUMIFS(pop_in_poverty!$D:$D,pop_in_poverty!$A:$A,'ODA per poor person'!$B393,pop_in_poverty!$B:$B,'ODA per poor person'!O$9)</f>
        <v>1044.922699939252</v>
      </c>
      <c r="P393" s="43">
        <f>('ODA total and ex non-transfer'!P393*1000000)/SUMIFS(pop_in_poverty!$D:$D,pop_in_poverty!$A:$A,'ODA per poor person'!$B393,pop_in_poverty!$B:$B,'ODA per poor person'!P$9)</f>
        <v>2852.278338469363</v>
      </c>
      <c r="Q393" s="43">
        <f>('ODA total and ex non-transfer'!Q393*1000000)/SUMIFS(pop_in_poverty!$D:$D,pop_in_poverty!$A:$A,'ODA per poor person'!$B393,pop_in_poverty!$B:$B,'ODA per poor person'!Q$9)</f>
        <v>3109.9692550145282</v>
      </c>
      <c r="R393" s="43">
        <f>('ODA total and ex non-transfer'!R393*1000000)/SUMIFS(pop_in_poverty!$D:$D,pop_in_poverty!$A:$A,'ODA per poor person'!$B393,pop_in_poverty!$B:$B,'ODA per poor person'!R$9)</f>
        <v>3483.6423649636549</v>
      </c>
      <c r="S393" s="43">
        <f>('ODA total and ex non-transfer'!S393*1000000)/SUMIFS(pop_in_poverty!$D:$D,pop_in_poverty!$A:$A,'ODA per poor person'!$B393,pop_in_poverty!$B:$B,'ODA per poor person'!S$9)</f>
        <v>4464.894503665606</v>
      </c>
      <c r="T393" s="43">
        <f>('ODA total and ex non-transfer'!T393*1000000)/SUMIFS(pop_in_poverty!$D:$D,pop_in_poverty!$A:$A,'ODA per poor person'!$B393,pop_in_poverty!$B:$B,'ODA per poor person'!T$9)</f>
        <v>4061.0523580161143</v>
      </c>
      <c r="U393" s="43">
        <f>('ODA total and ex non-transfer'!U393*1000000)/SUMIFS(pop_in_poverty!$D:$D,pop_in_poverty!$A:$A,'ODA per poor person'!$B393,pop_in_poverty!$B:$B,'ODA per poor person'!U$9)</f>
        <v>3773.9210572705497</v>
      </c>
    </row>
    <row r="394" spans="1:21" hidden="1" x14ac:dyDescent="0.2">
      <c r="A394" s="21" t="s">
        <v>222</v>
      </c>
      <c r="B394" s="9" t="s">
        <v>658</v>
      </c>
      <c r="C394" s="9" t="s">
        <v>981</v>
      </c>
      <c r="D394" s="9"/>
      <c r="E394" s="2"/>
      <c r="F394" s="2"/>
      <c r="G394" s="43" t="e">
        <f>('ODA total and ex non-transfer'!G394*1000000)/SUMIFS(pop_in_poverty!$D:$D,pop_in_poverty!$A:$A,'ODA per poor person'!$B394,pop_in_poverty!$B:$B,'ODA per poor person'!G$9)</f>
        <v>#DIV/0!</v>
      </c>
      <c r="H394" s="43" t="e">
        <f>('ODA total and ex non-transfer'!H394*1000000)/SUMIFS(pop_in_poverty!$D:$D,pop_in_poverty!$A:$A,'ODA per poor person'!$B394,pop_in_poverty!$B:$B,'ODA per poor person'!H$9)</f>
        <v>#DIV/0!</v>
      </c>
      <c r="I394" s="43" t="e">
        <f>('ODA total and ex non-transfer'!I394*1000000)/SUMIFS(pop_in_poverty!$D:$D,pop_in_poverty!$A:$A,'ODA per poor person'!$B394,pop_in_poverty!$B:$B,'ODA per poor person'!I$9)</f>
        <v>#DIV/0!</v>
      </c>
      <c r="J394" s="43" t="e">
        <f>('ODA total and ex non-transfer'!J394*1000000)/SUMIFS(pop_in_poverty!$D:$D,pop_in_poverty!$A:$A,'ODA per poor person'!$B394,pop_in_poverty!$B:$B,'ODA per poor person'!J$9)</f>
        <v>#DIV/0!</v>
      </c>
      <c r="K394" s="43" t="e">
        <f>('ODA total and ex non-transfer'!K394*1000000)/SUMIFS(pop_in_poverty!$D:$D,pop_in_poverty!$A:$A,'ODA per poor person'!$B394,pop_in_poverty!$B:$B,'ODA per poor person'!K$9)</f>
        <v>#DIV/0!</v>
      </c>
      <c r="L394" s="43" t="e">
        <f>('ODA total and ex non-transfer'!L394*1000000)/SUMIFS(pop_in_poverty!$D:$D,pop_in_poverty!$A:$A,'ODA per poor person'!$B394,pop_in_poverty!$B:$B,'ODA per poor person'!L$9)</f>
        <v>#DIV/0!</v>
      </c>
      <c r="M394" s="43" t="e">
        <f>('ODA total and ex non-transfer'!M394*1000000)/SUMIFS(pop_in_poverty!$D:$D,pop_in_poverty!$A:$A,'ODA per poor person'!$B394,pop_in_poverty!$B:$B,'ODA per poor person'!M$9)</f>
        <v>#DIV/0!</v>
      </c>
      <c r="N394" s="43" t="e">
        <f>('ODA total and ex non-transfer'!N394*1000000)/SUMIFS(pop_in_poverty!$D:$D,pop_in_poverty!$A:$A,'ODA per poor person'!$B394,pop_in_poverty!$B:$B,'ODA per poor person'!N$9)</f>
        <v>#DIV/0!</v>
      </c>
      <c r="O394" s="43" t="e">
        <f>('ODA total and ex non-transfer'!O394*1000000)/SUMIFS(pop_in_poverty!$D:$D,pop_in_poverty!$A:$A,'ODA per poor person'!$B394,pop_in_poverty!$B:$B,'ODA per poor person'!O$9)</f>
        <v>#DIV/0!</v>
      </c>
      <c r="P394" s="43" t="e">
        <f>('ODA total and ex non-transfer'!P394*1000000)/SUMIFS(pop_in_poverty!$D:$D,pop_in_poverty!$A:$A,'ODA per poor person'!$B394,pop_in_poverty!$B:$B,'ODA per poor person'!P$9)</f>
        <v>#DIV/0!</v>
      </c>
      <c r="Q394" s="43" t="e">
        <f>('ODA total and ex non-transfer'!Q394*1000000)/SUMIFS(pop_in_poverty!$D:$D,pop_in_poverty!$A:$A,'ODA per poor person'!$B394,pop_in_poverty!$B:$B,'ODA per poor person'!Q$9)</f>
        <v>#DIV/0!</v>
      </c>
      <c r="R394" s="43" t="e">
        <f>('ODA total and ex non-transfer'!R394*1000000)/SUMIFS(pop_in_poverty!$D:$D,pop_in_poverty!$A:$A,'ODA per poor person'!$B394,pop_in_poverty!$B:$B,'ODA per poor person'!R$9)</f>
        <v>#DIV/0!</v>
      </c>
      <c r="S394" s="43" t="e">
        <f>('ODA total and ex non-transfer'!S394*1000000)/SUMIFS(pop_in_poverty!$D:$D,pop_in_poverty!$A:$A,'ODA per poor person'!$B394,pop_in_poverty!$B:$B,'ODA per poor person'!S$9)</f>
        <v>#DIV/0!</v>
      </c>
      <c r="T394" s="43" t="e">
        <f>('ODA total and ex non-transfer'!T394*1000000)/SUMIFS(pop_in_poverty!$D:$D,pop_in_poverty!$A:$A,'ODA per poor person'!$B394,pop_in_poverty!$B:$B,'ODA per poor person'!T$9)</f>
        <v>#DIV/0!</v>
      </c>
      <c r="U394" s="43" t="e">
        <f>('ODA total and ex non-transfer'!U394*1000000)/SUMIFS(pop_in_poverty!$D:$D,pop_in_poverty!$A:$A,'ODA per poor person'!$B394,pop_in_poverty!$B:$B,'ODA per poor person'!U$9)</f>
        <v>#DIV/0!</v>
      </c>
    </row>
    <row r="395" spans="1:21" hidden="1" x14ac:dyDescent="0.2">
      <c r="A395" s="22" t="s">
        <v>222</v>
      </c>
      <c r="B395" s="9" t="s">
        <v>658</v>
      </c>
      <c r="C395" s="10" t="s">
        <v>982</v>
      </c>
      <c r="D395" s="10"/>
      <c r="E395" s="3"/>
      <c r="F395" s="3"/>
      <c r="G395" s="43" t="e">
        <f>('ODA total and ex non-transfer'!G395*1000000)/SUMIFS(pop_in_poverty!$D:$D,pop_in_poverty!$A:$A,'ODA per poor person'!$B395,pop_in_poverty!$B:$B,'ODA per poor person'!G$9)</f>
        <v>#DIV/0!</v>
      </c>
      <c r="H395" s="43" t="e">
        <f>('ODA total and ex non-transfer'!H395*1000000)/SUMIFS(pop_in_poverty!$D:$D,pop_in_poverty!$A:$A,'ODA per poor person'!$B395,pop_in_poverty!$B:$B,'ODA per poor person'!H$9)</f>
        <v>#DIV/0!</v>
      </c>
      <c r="I395" s="43" t="e">
        <f>('ODA total and ex non-transfer'!I395*1000000)/SUMIFS(pop_in_poverty!$D:$D,pop_in_poverty!$A:$A,'ODA per poor person'!$B395,pop_in_poverty!$B:$B,'ODA per poor person'!I$9)</f>
        <v>#DIV/0!</v>
      </c>
      <c r="J395" s="43" t="e">
        <f>('ODA total and ex non-transfer'!J395*1000000)/SUMIFS(pop_in_poverty!$D:$D,pop_in_poverty!$A:$A,'ODA per poor person'!$B395,pop_in_poverty!$B:$B,'ODA per poor person'!J$9)</f>
        <v>#DIV/0!</v>
      </c>
      <c r="K395" s="43" t="e">
        <f>('ODA total and ex non-transfer'!K395*1000000)/SUMIFS(pop_in_poverty!$D:$D,pop_in_poverty!$A:$A,'ODA per poor person'!$B395,pop_in_poverty!$B:$B,'ODA per poor person'!K$9)</f>
        <v>#DIV/0!</v>
      </c>
      <c r="L395" s="43" t="e">
        <f>('ODA total and ex non-transfer'!L395*1000000)/SUMIFS(pop_in_poverty!$D:$D,pop_in_poverty!$A:$A,'ODA per poor person'!$B395,pop_in_poverty!$B:$B,'ODA per poor person'!L$9)</f>
        <v>#DIV/0!</v>
      </c>
      <c r="M395" s="43" t="e">
        <f>('ODA total and ex non-transfer'!M395*1000000)/SUMIFS(pop_in_poverty!$D:$D,pop_in_poverty!$A:$A,'ODA per poor person'!$B395,pop_in_poverty!$B:$B,'ODA per poor person'!M$9)</f>
        <v>#DIV/0!</v>
      </c>
      <c r="N395" s="43" t="e">
        <f>('ODA total and ex non-transfer'!N395*1000000)/SUMIFS(pop_in_poverty!$D:$D,pop_in_poverty!$A:$A,'ODA per poor person'!$B395,pop_in_poverty!$B:$B,'ODA per poor person'!N$9)</f>
        <v>#DIV/0!</v>
      </c>
      <c r="O395" s="43" t="e">
        <f>('ODA total and ex non-transfer'!O395*1000000)/SUMIFS(pop_in_poverty!$D:$D,pop_in_poverty!$A:$A,'ODA per poor person'!$B395,pop_in_poverty!$B:$B,'ODA per poor person'!O$9)</f>
        <v>#DIV/0!</v>
      </c>
      <c r="P395" s="43" t="e">
        <f>('ODA total and ex non-transfer'!P395*1000000)/SUMIFS(pop_in_poverty!$D:$D,pop_in_poverty!$A:$A,'ODA per poor person'!$B395,pop_in_poverty!$B:$B,'ODA per poor person'!P$9)</f>
        <v>#DIV/0!</v>
      </c>
      <c r="Q395" s="43" t="e">
        <f>('ODA total and ex non-transfer'!Q395*1000000)/SUMIFS(pop_in_poverty!$D:$D,pop_in_poverty!$A:$A,'ODA per poor person'!$B395,pop_in_poverty!$B:$B,'ODA per poor person'!Q$9)</f>
        <v>#DIV/0!</v>
      </c>
      <c r="R395" s="43" t="e">
        <f>('ODA total and ex non-transfer'!R395*1000000)/SUMIFS(pop_in_poverty!$D:$D,pop_in_poverty!$A:$A,'ODA per poor person'!$B395,pop_in_poverty!$B:$B,'ODA per poor person'!R$9)</f>
        <v>#DIV/0!</v>
      </c>
      <c r="S395" s="43" t="e">
        <f>('ODA total and ex non-transfer'!S395*1000000)/SUMIFS(pop_in_poverty!$D:$D,pop_in_poverty!$A:$A,'ODA per poor person'!$B395,pop_in_poverty!$B:$B,'ODA per poor person'!S$9)</f>
        <v>#DIV/0!</v>
      </c>
      <c r="T395" s="43" t="e">
        <f>('ODA total and ex non-transfer'!T395*1000000)/SUMIFS(pop_in_poverty!$D:$D,pop_in_poverty!$A:$A,'ODA per poor person'!$B395,pop_in_poverty!$B:$B,'ODA per poor person'!T$9)</f>
        <v>#DIV/0!</v>
      </c>
      <c r="U395" s="43" t="e">
        <f>('ODA total and ex non-transfer'!U395*1000000)/SUMIFS(pop_in_poverty!$D:$D,pop_in_poverty!$A:$A,'ODA per poor person'!$B395,pop_in_poverty!$B:$B,'ODA per poor person'!U$9)</f>
        <v>#DIV/0!</v>
      </c>
    </row>
    <row r="396" spans="1:21" hidden="1" x14ac:dyDescent="0.2">
      <c r="A396" s="21" t="s">
        <v>223</v>
      </c>
      <c r="B396" s="9" t="s">
        <v>672</v>
      </c>
      <c r="C396" s="9" t="s">
        <v>981</v>
      </c>
      <c r="D396" s="9"/>
      <c r="E396" s="2"/>
      <c r="F396" s="2"/>
      <c r="G396" s="43">
        <f>('ODA total and ex non-transfer'!G396*1000000)/SUMIFS(pop_in_poverty!$D:$D,pop_in_poverty!$A:$A,'ODA per poor person'!$B396,pop_in_poverty!$B:$B,'ODA per poor person'!G$9)</f>
        <v>15306.520969845409</v>
      </c>
      <c r="H396" s="43">
        <f>('ODA total and ex non-transfer'!H396*1000000)/SUMIFS(pop_in_poverty!$D:$D,pop_in_poverty!$A:$A,'ODA per poor person'!$B396,pop_in_poverty!$B:$B,'ODA per poor person'!H$9)</f>
        <v>15504.123405791501</v>
      </c>
      <c r="I396" s="43">
        <f>('ODA total and ex non-transfer'!I396*1000000)/SUMIFS(pop_in_poverty!$D:$D,pop_in_poverty!$A:$A,'ODA per poor person'!$B396,pop_in_poverty!$B:$B,'ODA per poor person'!I$9)</f>
        <v>11857.205763689461</v>
      </c>
      <c r="J396" s="43">
        <f>('ODA total and ex non-transfer'!J396*1000000)/SUMIFS(pop_in_poverty!$D:$D,pop_in_poverty!$A:$A,'ODA per poor person'!$B396,pop_in_poverty!$B:$B,'ODA per poor person'!J$9)</f>
        <v>14222.67033819228</v>
      </c>
      <c r="K396" s="43">
        <f>('ODA total and ex non-transfer'!K396*1000000)/SUMIFS(pop_in_poverty!$D:$D,pop_in_poverty!$A:$A,'ODA per poor person'!$B396,pop_in_poverty!$B:$B,'ODA per poor person'!K$9)</f>
        <v>12914.535968908418</v>
      </c>
      <c r="L396" s="43">
        <f>('ODA total and ex non-transfer'!L396*1000000)/SUMIFS(pop_in_poverty!$D:$D,pop_in_poverty!$A:$A,'ODA per poor person'!$B396,pop_in_poverty!$B:$B,'ODA per poor person'!L$9)</f>
        <v>12060.460022953595</v>
      </c>
      <c r="M396" s="43">
        <f>('ODA total and ex non-transfer'!M396*1000000)/SUMIFS(pop_in_poverty!$D:$D,pop_in_poverty!$A:$A,'ODA per poor person'!$B396,pop_in_poverty!$B:$B,'ODA per poor person'!M$9)</f>
        <v>8813.7362851277685</v>
      </c>
      <c r="N396" s="43">
        <f>('ODA total and ex non-transfer'!N396*1000000)/SUMIFS(pop_in_poverty!$D:$D,pop_in_poverty!$A:$A,'ODA per poor person'!$B396,pop_in_poverty!$B:$B,'ODA per poor person'!N$9)</f>
        <v>11056.927790999795</v>
      </c>
      <c r="O396" s="43">
        <f>('ODA total and ex non-transfer'!O396*1000000)/SUMIFS(pop_in_poverty!$D:$D,pop_in_poverty!$A:$A,'ODA per poor person'!$B396,pop_in_poverty!$B:$B,'ODA per poor person'!O$9)</f>
        <v>5271.7572650391703</v>
      </c>
      <c r="P396" s="43">
        <f>('ODA total and ex non-transfer'!P396*1000000)/SUMIFS(pop_in_poverty!$D:$D,pop_in_poverty!$A:$A,'ODA per poor person'!$B396,pop_in_poverty!$B:$B,'ODA per poor person'!P$9)</f>
        <v>10884.957730938357</v>
      </c>
      <c r="Q396" s="43">
        <f>('ODA total and ex non-transfer'!Q396*1000000)/SUMIFS(pop_in_poverty!$D:$D,pop_in_poverty!$A:$A,'ODA per poor person'!$B396,pop_in_poverty!$B:$B,'ODA per poor person'!Q$9)</f>
        <v>10640.962595705487</v>
      </c>
      <c r="R396" s="43">
        <f>('ODA total and ex non-transfer'!R396*1000000)/SUMIFS(pop_in_poverty!$D:$D,pop_in_poverty!$A:$A,'ODA per poor person'!$B396,pop_in_poverty!$B:$B,'ODA per poor person'!R$9)</f>
        <v>9218.3032391454162</v>
      </c>
      <c r="S396" s="43">
        <f>('ODA total and ex non-transfer'!S396*1000000)/SUMIFS(pop_in_poverty!$D:$D,pop_in_poverty!$A:$A,'ODA per poor person'!$B396,pop_in_poverty!$B:$B,'ODA per poor person'!S$9)</f>
        <v>7597.7815299793247</v>
      </c>
      <c r="T396" s="43">
        <f>('ODA total and ex non-transfer'!T396*1000000)/SUMIFS(pop_in_poverty!$D:$D,pop_in_poverty!$A:$A,'ODA per poor person'!$B396,pop_in_poverty!$B:$B,'ODA per poor person'!T$9)</f>
        <v>5452.4955829835226</v>
      </c>
      <c r="U396" s="43">
        <f>('ODA total and ex non-transfer'!U396*1000000)/SUMIFS(pop_in_poverty!$D:$D,pop_in_poverty!$A:$A,'ODA per poor person'!$B396,pop_in_poverty!$B:$B,'ODA per poor person'!U$9)</f>
        <v>3294.2093853768561</v>
      </c>
    </row>
    <row r="397" spans="1:21" hidden="1" x14ac:dyDescent="0.2">
      <c r="A397" s="22" t="s">
        <v>223</v>
      </c>
      <c r="B397" s="9" t="s">
        <v>672</v>
      </c>
      <c r="C397" s="10" t="s">
        <v>982</v>
      </c>
      <c r="D397" s="10"/>
      <c r="E397" s="3"/>
      <c r="F397" s="3"/>
      <c r="G397" s="43">
        <f>('ODA total and ex non-transfer'!G397*1000000)/SUMIFS(pop_in_poverty!$D:$D,pop_in_poverty!$A:$A,'ODA per poor person'!$B397,pop_in_poverty!$B:$B,'ODA per poor person'!G$9)</f>
        <v>15306.520969845409</v>
      </c>
      <c r="H397" s="43">
        <f>('ODA total and ex non-transfer'!H397*1000000)/SUMIFS(pop_in_poverty!$D:$D,pop_in_poverty!$A:$A,'ODA per poor person'!$B397,pop_in_poverty!$B:$B,'ODA per poor person'!H$9)</f>
        <v>15504.123405791501</v>
      </c>
      <c r="I397" s="43">
        <f>('ODA total and ex non-transfer'!I397*1000000)/SUMIFS(pop_in_poverty!$D:$D,pop_in_poverty!$A:$A,'ODA per poor person'!$B397,pop_in_poverty!$B:$B,'ODA per poor person'!I$9)</f>
        <v>11857.205763689461</v>
      </c>
      <c r="J397" s="43">
        <f>('ODA total and ex non-transfer'!J397*1000000)/SUMIFS(pop_in_poverty!$D:$D,pop_in_poverty!$A:$A,'ODA per poor person'!$B397,pop_in_poverty!$B:$B,'ODA per poor person'!J$9)</f>
        <v>14222.67033819228</v>
      </c>
      <c r="K397" s="43">
        <f>('ODA total and ex non-transfer'!K397*1000000)/SUMIFS(pop_in_poverty!$D:$D,pop_in_poverty!$A:$A,'ODA per poor person'!$B397,pop_in_poverty!$B:$B,'ODA per poor person'!K$9)</f>
        <v>12777.291279543157</v>
      </c>
      <c r="L397" s="43">
        <f>('ODA total and ex non-transfer'!L397*1000000)/SUMIFS(pop_in_poverty!$D:$D,pop_in_poverty!$A:$A,'ODA per poor person'!$B397,pop_in_poverty!$B:$B,'ODA per poor person'!L$9)</f>
        <v>12005.226176836051</v>
      </c>
      <c r="M397" s="43">
        <f>('ODA total and ex non-transfer'!M397*1000000)/SUMIFS(pop_in_poverty!$D:$D,pop_in_poverty!$A:$A,'ODA per poor person'!$B397,pop_in_poverty!$B:$B,'ODA per poor person'!M$9)</f>
        <v>8751.3911304594039</v>
      </c>
      <c r="N397" s="43">
        <f>('ODA total and ex non-transfer'!N397*1000000)/SUMIFS(pop_in_poverty!$D:$D,pop_in_poverty!$A:$A,'ODA per poor person'!$B397,pop_in_poverty!$B:$B,'ODA per poor person'!N$9)</f>
        <v>11002.254374808492</v>
      </c>
      <c r="O397" s="43">
        <f>('ODA total and ex non-transfer'!O397*1000000)/SUMIFS(pop_in_poverty!$D:$D,pop_in_poverty!$A:$A,'ODA per poor person'!$B397,pop_in_poverty!$B:$B,'ODA per poor person'!O$9)</f>
        <v>5252.2606070769752</v>
      </c>
      <c r="P397" s="43">
        <f>('ODA total and ex non-transfer'!P397*1000000)/SUMIFS(pop_in_poverty!$D:$D,pop_in_poverty!$A:$A,'ODA per poor person'!$B397,pop_in_poverty!$B:$B,'ODA per poor person'!P$9)</f>
        <v>10878.301448993168</v>
      </c>
      <c r="Q397" s="43">
        <f>('ODA total and ex non-transfer'!Q397*1000000)/SUMIFS(pop_in_poverty!$D:$D,pop_in_poverty!$A:$A,'ODA per poor person'!$B397,pop_in_poverty!$B:$B,'ODA per poor person'!Q$9)</f>
        <v>10635.978570606181</v>
      </c>
      <c r="R397" s="43">
        <f>('ODA total and ex non-transfer'!R397*1000000)/SUMIFS(pop_in_poverty!$D:$D,pop_in_poverty!$A:$A,'ODA per poor person'!$B397,pop_in_poverty!$B:$B,'ODA per poor person'!R$9)</f>
        <v>9210.1513689618441</v>
      </c>
      <c r="S397" s="43">
        <f>('ODA total and ex non-transfer'!S397*1000000)/SUMIFS(pop_in_poverty!$D:$D,pop_in_poverty!$A:$A,'ODA per poor person'!$B397,pop_in_poverty!$B:$B,'ODA per poor person'!S$9)</f>
        <v>7589.2041225487128</v>
      </c>
      <c r="T397" s="43">
        <f>('ODA total and ex non-transfer'!T397*1000000)/SUMIFS(pop_in_poverty!$D:$D,pop_in_poverty!$A:$A,'ODA per poor person'!$B397,pop_in_poverty!$B:$B,'ODA per poor person'!T$9)</f>
        <v>5440.3531733600648</v>
      </c>
      <c r="U397" s="43">
        <f>('ODA total and ex non-transfer'!U397*1000000)/SUMIFS(pop_in_poverty!$D:$D,pop_in_poverty!$A:$A,'ODA per poor person'!$B397,pop_in_poverty!$B:$B,'ODA per poor person'!U$9)</f>
        <v>3283.1164713990352</v>
      </c>
    </row>
    <row r="398" spans="1:21" hidden="1" x14ac:dyDescent="0.2">
      <c r="A398" s="21" t="s">
        <v>224</v>
      </c>
      <c r="B398" s="9" t="s">
        <v>698</v>
      </c>
      <c r="C398" s="9" t="s">
        <v>981</v>
      </c>
      <c r="D398" s="9"/>
      <c r="E398" s="2"/>
      <c r="F398" s="2"/>
      <c r="G398" s="43" t="e">
        <f>('ODA total and ex non-transfer'!G398*1000000)/SUMIFS(pop_in_poverty!$D:$D,pop_in_poverty!$A:$A,'ODA per poor person'!$B398,pop_in_poverty!$B:$B,'ODA per poor person'!G$9)</f>
        <v>#DIV/0!</v>
      </c>
      <c r="H398" s="43" t="e">
        <f>('ODA total and ex non-transfer'!H398*1000000)/SUMIFS(pop_in_poverty!$D:$D,pop_in_poverty!$A:$A,'ODA per poor person'!$B398,pop_in_poverty!$B:$B,'ODA per poor person'!H$9)</f>
        <v>#DIV/0!</v>
      </c>
      <c r="I398" s="43" t="e">
        <f>('ODA total and ex non-transfer'!I398*1000000)/SUMIFS(pop_in_poverty!$D:$D,pop_in_poverty!$A:$A,'ODA per poor person'!$B398,pop_in_poverty!$B:$B,'ODA per poor person'!I$9)</f>
        <v>#DIV/0!</v>
      </c>
      <c r="J398" s="43" t="e">
        <f>('ODA total and ex non-transfer'!J398*1000000)/SUMIFS(pop_in_poverty!$D:$D,pop_in_poverty!$A:$A,'ODA per poor person'!$B398,pop_in_poverty!$B:$B,'ODA per poor person'!J$9)</f>
        <v>#DIV/0!</v>
      </c>
      <c r="K398" s="43" t="e">
        <f>('ODA total and ex non-transfer'!K398*1000000)/SUMIFS(pop_in_poverty!$D:$D,pop_in_poverty!$A:$A,'ODA per poor person'!$B398,pop_in_poverty!$B:$B,'ODA per poor person'!K$9)</f>
        <v>#DIV/0!</v>
      </c>
      <c r="L398" s="43" t="e">
        <f>('ODA total and ex non-transfer'!L398*1000000)/SUMIFS(pop_in_poverty!$D:$D,pop_in_poverty!$A:$A,'ODA per poor person'!$B398,pop_in_poverty!$B:$B,'ODA per poor person'!L$9)</f>
        <v>#DIV/0!</v>
      </c>
      <c r="M398" s="43" t="e">
        <f>('ODA total and ex non-transfer'!M398*1000000)/SUMIFS(pop_in_poverty!$D:$D,pop_in_poverty!$A:$A,'ODA per poor person'!$B398,pop_in_poverty!$B:$B,'ODA per poor person'!M$9)</f>
        <v>#DIV/0!</v>
      </c>
      <c r="N398" s="43" t="e">
        <f>('ODA total and ex non-transfer'!N398*1000000)/SUMIFS(pop_in_poverty!$D:$D,pop_in_poverty!$A:$A,'ODA per poor person'!$B398,pop_in_poverty!$B:$B,'ODA per poor person'!N$9)</f>
        <v>#DIV/0!</v>
      </c>
      <c r="O398" s="43" t="e">
        <f>('ODA total and ex non-transfer'!O398*1000000)/SUMIFS(pop_in_poverty!$D:$D,pop_in_poverty!$A:$A,'ODA per poor person'!$B398,pop_in_poverty!$B:$B,'ODA per poor person'!O$9)</f>
        <v>#DIV/0!</v>
      </c>
      <c r="P398" s="43" t="e">
        <f>('ODA total and ex non-transfer'!P398*1000000)/SUMIFS(pop_in_poverty!$D:$D,pop_in_poverty!$A:$A,'ODA per poor person'!$B398,pop_in_poverty!$B:$B,'ODA per poor person'!P$9)</f>
        <v>#DIV/0!</v>
      </c>
      <c r="Q398" s="43" t="e">
        <f>('ODA total and ex non-transfer'!Q398*1000000)/SUMIFS(pop_in_poverty!$D:$D,pop_in_poverty!$A:$A,'ODA per poor person'!$B398,pop_in_poverty!$B:$B,'ODA per poor person'!Q$9)</f>
        <v>#DIV/0!</v>
      </c>
      <c r="R398" s="43" t="e">
        <f>('ODA total and ex non-transfer'!R398*1000000)/SUMIFS(pop_in_poverty!$D:$D,pop_in_poverty!$A:$A,'ODA per poor person'!$B398,pop_in_poverty!$B:$B,'ODA per poor person'!R$9)</f>
        <v>#DIV/0!</v>
      </c>
      <c r="S398" s="43" t="e">
        <f>('ODA total and ex non-transfer'!S398*1000000)/SUMIFS(pop_in_poverty!$D:$D,pop_in_poverty!$A:$A,'ODA per poor person'!$B398,pop_in_poverty!$B:$B,'ODA per poor person'!S$9)</f>
        <v>#DIV/0!</v>
      </c>
      <c r="T398" s="43" t="e">
        <f>('ODA total and ex non-transfer'!T398*1000000)/SUMIFS(pop_in_poverty!$D:$D,pop_in_poverty!$A:$A,'ODA per poor person'!$B398,pop_in_poverty!$B:$B,'ODA per poor person'!T$9)</f>
        <v>#DIV/0!</v>
      </c>
      <c r="U398" s="43" t="e">
        <f>('ODA total and ex non-transfer'!U398*1000000)/SUMIFS(pop_in_poverty!$D:$D,pop_in_poverty!$A:$A,'ODA per poor person'!$B398,pop_in_poverty!$B:$B,'ODA per poor person'!U$9)</f>
        <v>#DIV/0!</v>
      </c>
    </row>
    <row r="399" spans="1:21" hidden="1" x14ac:dyDescent="0.2">
      <c r="A399" s="22" t="s">
        <v>224</v>
      </c>
      <c r="B399" s="9" t="s">
        <v>698</v>
      </c>
      <c r="C399" s="10" t="s">
        <v>982</v>
      </c>
      <c r="D399" s="10"/>
      <c r="E399" s="3"/>
      <c r="F399" s="3"/>
      <c r="G399" s="43" t="e">
        <f>('ODA total and ex non-transfer'!G399*1000000)/SUMIFS(pop_in_poverty!$D:$D,pop_in_poverty!$A:$A,'ODA per poor person'!$B399,pop_in_poverty!$B:$B,'ODA per poor person'!G$9)</f>
        <v>#DIV/0!</v>
      </c>
      <c r="H399" s="43" t="e">
        <f>('ODA total and ex non-transfer'!H399*1000000)/SUMIFS(pop_in_poverty!$D:$D,pop_in_poverty!$A:$A,'ODA per poor person'!$B399,pop_in_poverty!$B:$B,'ODA per poor person'!H$9)</f>
        <v>#DIV/0!</v>
      </c>
      <c r="I399" s="43" t="e">
        <f>('ODA total and ex non-transfer'!I399*1000000)/SUMIFS(pop_in_poverty!$D:$D,pop_in_poverty!$A:$A,'ODA per poor person'!$B399,pop_in_poverty!$B:$B,'ODA per poor person'!I$9)</f>
        <v>#DIV/0!</v>
      </c>
      <c r="J399" s="43" t="e">
        <f>('ODA total and ex non-transfer'!J399*1000000)/SUMIFS(pop_in_poverty!$D:$D,pop_in_poverty!$A:$A,'ODA per poor person'!$B399,pop_in_poverty!$B:$B,'ODA per poor person'!J$9)</f>
        <v>#DIV/0!</v>
      </c>
      <c r="K399" s="43" t="e">
        <f>('ODA total and ex non-transfer'!K399*1000000)/SUMIFS(pop_in_poverty!$D:$D,pop_in_poverty!$A:$A,'ODA per poor person'!$B399,pop_in_poverty!$B:$B,'ODA per poor person'!K$9)</f>
        <v>#DIV/0!</v>
      </c>
      <c r="L399" s="43" t="e">
        <f>('ODA total and ex non-transfer'!L399*1000000)/SUMIFS(pop_in_poverty!$D:$D,pop_in_poverty!$A:$A,'ODA per poor person'!$B399,pop_in_poverty!$B:$B,'ODA per poor person'!L$9)</f>
        <v>#DIV/0!</v>
      </c>
      <c r="M399" s="43" t="e">
        <f>('ODA total and ex non-transfer'!M399*1000000)/SUMIFS(pop_in_poverty!$D:$D,pop_in_poverty!$A:$A,'ODA per poor person'!$B399,pop_in_poverty!$B:$B,'ODA per poor person'!M$9)</f>
        <v>#DIV/0!</v>
      </c>
      <c r="N399" s="43" t="e">
        <f>('ODA total and ex non-transfer'!N399*1000000)/SUMIFS(pop_in_poverty!$D:$D,pop_in_poverty!$A:$A,'ODA per poor person'!$B399,pop_in_poverty!$B:$B,'ODA per poor person'!N$9)</f>
        <v>#DIV/0!</v>
      </c>
      <c r="O399" s="43" t="e">
        <f>('ODA total and ex non-transfer'!O399*1000000)/SUMIFS(pop_in_poverty!$D:$D,pop_in_poverty!$A:$A,'ODA per poor person'!$B399,pop_in_poverty!$B:$B,'ODA per poor person'!O$9)</f>
        <v>#DIV/0!</v>
      </c>
      <c r="P399" s="43" t="e">
        <f>('ODA total and ex non-transfer'!P399*1000000)/SUMIFS(pop_in_poverty!$D:$D,pop_in_poverty!$A:$A,'ODA per poor person'!$B399,pop_in_poverty!$B:$B,'ODA per poor person'!P$9)</f>
        <v>#DIV/0!</v>
      </c>
      <c r="Q399" s="43" t="e">
        <f>('ODA total and ex non-transfer'!Q399*1000000)/SUMIFS(pop_in_poverty!$D:$D,pop_in_poverty!$A:$A,'ODA per poor person'!$B399,pop_in_poverty!$B:$B,'ODA per poor person'!Q$9)</f>
        <v>#DIV/0!</v>
      </c>
      <c r="R399" s="43" t="e">
        <f>('ODA total and ex non-transfer'!R399*1000000)/SUMIFS(pop_in_poverty!$D:$D,pop_in_poverty!$A:$A,'ODA per poor person'!$B399,pop_in_poverty!$B:$B,'ODA per poor person'!R$9)</f>
        <v>#DIV/0!</v>
      </c>
      <c r="S399" s="43" t="e">
        <f>('ODA total and ex non-transfer'!S399*1000000)/SUMIFS(pop_in_poverty!$D:$D,pop_in_poverty!$A:$A,'ODA per poor person'!$B399,pop_in_poverty!$B:$B,'ODA per poor person'!S$9)</f>
        <v>#DIV/0!</v>
      </c>
      <c r="T399" s="43" t="e">
        <f>('ODA total and ex non-transfer'!T399*1000000)/SUMIFS(pop_in_poverty!$D:$D,pop_in_poverty!$A:$A,'ODA per poor person'!$B399,pop_in_poverty!$B:$B,'ODA per poor person'!T$9)</f>
        <v>#DIV/0!</v>
      </c>
      <c r="U399" s="43" t="e">
        <f>('ODA total and ex non-transfer'!U399*1000000)/SUMIFS(pop_in_poverty!$D:$D,pop_in_poverty!$A:$A,'ODA per poor person'!$B399,pop_in_poverty!$B:$B,'ODA per poor person'!U$9)</f>
        <v>#DIV/0!</v>
      </c>
    </row>
    <row r="400" spans="1:21" hidden="1" x14ac:dyDescent="0.2">
      <c r="A400" s="21" t="s">
        <v>225</v>
      </c>
      <c r="B400" s="9" t="s">
        <v>709</v>
      </c>
      <c r="C400" s="9" t="s">
        <v>981</v>
      </c>
      <c r="D400" s="9"/>
      <c r="E400" s="2"/>
      <c r="F400" s="2"/>
      <c r="G400" s="43" t="e">
        <f>('ODA total and ex non-transfer'!G400*1000000)/SUMIFS(pop_in_poverty!$D:$D,pop_in_poverty!$A:$A,'ODA per poor person'!$B400,pop_in_poverty!$B:$B,'ODA per poor person'!G$9)</f>
        <v>#DIV/0!</v>
      </c>
      <c r="H400" s="43" t="e">
        <f>('ODA total and ex non-transfer'!H400*1000000)/SUMIFS(pop_in_poverty!$D:$D,pop_in_poverty!$A:$A,'ODA per poor person'!$B400,pop_in_poverty!$B:$B,'ODA per poor person'!H$9)</f>
        <v>#DIV/0!</v>
      </c>
      <c r="I400" s="43" t="e">
        <f>('ODA total and ex non-transfer'!I400*1000000)/SUMIFS(pop_in_poverty!$D:$D,pop_in_poverty!$A:$A,'ODA per poor person'!$B400,pop_in_poverty!$B:$B,'ODA per poor person'!I$9)</f>
        <v>#DIV/0!</v>
      </c>
      <c r="J400" s="43" t="e">
        <f>('ODA total and ex non-transfer'!J400*1000000)/SUMIFS(pop_in_poverty!$D:$D,pop_in_poverty!$A:$A,'ODA per poor person'!$B400,pop_in_poverty!$B:$B,'ODA per poor person'!J$9)</f>
        <v>#DIV/0!</v>
      </c>
      <c r="K400" s="43" t="e">
        <f>('ODA total and ex non-transfer'!K400*1000000)/SUMIFS(pop_in_poverty!$D:$D,pop_in_poverty!$A:$A,'ODA per poor person'!$B400,pop_in_poverty!$B:$B,'ODA per poor person'!K$9)</f>
        <v>#DIV/0!</v>
      </c>
      <c r="L400" s="43" t="e">
        <f>('ODA total and ex non-transfer'!L400*1000000)/SUMIFS(pop_in_poverty!$D:$D,pop_in_poverty!$A:$A,'ODA per poor person'!$B400,pop_in_poverty!$B:$B,'ODA per poor person'!L$9)</f>
        <v>#DIV/0!</v>
      </c>
      <c r="M400" s="43" t="e">
        <f>('ODA total and ex non-transfer'!M400*1000000)/SUMIFS(pop_in_poverty!$D:$D,pop_in_poverty!$A:$A,'ODA per poor person'!$B400,pop_in_poverty!$B:$B,'ODA per poor person'!M$9)</f>
        <v>#DIV/0!</v>
      </c>
      <c r="N400" s="43" t="e">
        <f>('ODA total and ex non-transfer'!N400*1000000)/SUMIFS(pop_in_poverty!$D:$D,pop_in_poverty!$A:$A,'ODA per poor person'!$B400,pop_in_poverty!$B:$B,'ODA per poor person'!N$9)</f>
        <v>#DIV/0!</v>
      </c>
      <c r="O400" s="43" t="e">
        <f>('ODA total and ex non-transfer'!O400*1000000)/SUMIFS(pop_in_poverty!$D:$D,pop_in_poverty!$A:$A,'ODA per poor person'!$B400,pop_in_poverty!$B:$B,'ODA per poor person'!O$9)</f>
        <v>#DIV/0!</v>
      </c>
      <c r="P400" s="43" t="e">
        <f>('ODA total and ex non-transfer'!P400*1000000)/SUMIFS(pop_in_poverty!$D:$D,pop_in_poverty!$A:$A,'ODA per poor person'!$B400,pop_in_poverty!$B:$B,'ODA per poor person'!P$9)</f>
        <v>#DIV/0!</v>
      </c>
      <c r="Q400" s="43" t="e">
        <f>('ODA total and ex non-transfer'!Q400*1000000)/SUMIFS(pop_in_poverty!$D:$D,pop_in_poverty!$A:$A,'ODA per poor person'!$B400,pop_in_poverty!$B:$B,'ODA per poor person'!Q$9)</f>
        <v>#DIV/0!</v>
      </c>
      <c r="R400" s="43" t="e">
        <f>('ODA total and ex non-transfer'!R400*1000000)/SUMIFS(pop_in_poverty!$D:$D,pop_in_poverty!$A:$A,'ODA per poor person'!$B400,pop_in_poverty!$B:$B,'ODA per poor person'!R$9)</f>
        <v>#DIV/0!</v>
      </c>
      <c r="S400" s="43" t="e">
        <f>('ODA total and ex non-transfer'!S400*1000000)/SUMIFS(pop_in_poverty!$D:$D,pop_in_poverty!$A:$A,'ODA per poor person'!$B400,pop_in_poverty!$B:$B,'ODA per poor person'!S$9)</f>
        <v>#DIV/0!</v>
      </c>
      <c r="T400" s="43" t="e">
        <f>('ODA total and ex non-transfer'!T400*1000000)/SUMIFS(pop_in_poverty!$D:$D,pop_in_poverty!$A:$A,'ODA per poor person'!$B400,pop_in_poverty!$B:$B,'ODA per poor person'!T$9)</f>
        <v>#DIV/0!</v>
      </c>
      <c r="U400" s="43" t="e">
        <f>('ODA total and ex non-transfer'!U400*1000000)/SUMIFS(pop_in_poverty!$D:$D,pop_in_poverty!$A:$A,'ODA per poor person'!$B400,pop_in_poverty!$B:$B,'ODA per poor person'!U$9)</f>
        <v>#DIV/0!</v>
      </c>
    </row>
    <row r="401" spans="1:21" hidden="1" x14ac:dyDescent="0.2">
      <c r="A401" s="22" t="s">
        <v>225</v>
      </c>
      <c r="B401" s="9" t="s">
        <v>709</v>
      </c>
      <c r="C401" s="10" t="s">
        <v>982</v>
      </c>
      <c r="D401" s="10"/>
      <c r="E401" s="3"/>
      <c r="F401" s="3"/>
      <c r="G401" s="43" t="e">
        <f>('ODA total and ex non-transfer'!G401*1000000)/SUMIFS(pop_in_poverty!$D:$D,pop_in_poverty!$A:$A,'ODA per poor person'!$B401,pop_in_poverty!$B:$B,'ODA per poor person'!G$9)</f>
        <v>#DIV/0!</v>
      </c>
      <c r="H401" s="43" t="e">
        <f>('ODA total and ex non-transfer'!H401*1000000)/SUMIFS(pop_in_poverty!$D:$D,pop_in_poverty!$A:$A,'ODA per poor person'!$B401,pop_in_poverty!$B:$B,'ODA per poor person'!H$9)</f>
        <v>#DIV/0!</v>
      </c>
      <c r="I401" s="43" t="e">
        <f>('ODA total and ex non-transfer'!I401*1000000)/SUMIFS(pop_in_poverty!$D:$D,pop_in_poverty!$A:$A,'ODA per poor person'!$B401,pop_in_poverty!$B:$B,'ODA per poor person'!I$9)</f>
        <v>#DIV/0!</v>
      </c>
      <c r="J401" s="43" t="e">
        <f>('ODA total and ex non-transfer'!J401*1000000)/SUMIFS(pop_in_poverty!$D:$D,pop_in_poverty!$A:$A,'ODA per poor person'!$B401,pop_in_poverty!$B:$B,'ODA per poor person'!J$9)</f>
        <v>#DIV/0!</v>
      </c>
      <c r="K401" s="43" t="e">
        <f>('ODA total and ex non-transfer'!K401*1000000)/SUMIFS(pop_in_poverty!$D:$D,pop_in_poverty!$A:$A,'ODA per poor person'!$B401,pop_in_poverty!$B:$B,'ODA per poor person'!K$9)</f>
        <v>#DIV/0!</v>
      </c>
      <c r="L401" s="43" t="e">
        <f>('ODA total and ex non-transfer'!L401*1000000)/SUMIFS(pop_in_poverty!$D:$D,pop_in_poverty!$A:$A,'ODA per poor person'!$B401,pop_in_poverty!$B:$B,'ODA per poor person'!L$9)</f>
        <v>#DIV/0!</v>
      </c>
      <c r="M401" s="43" t="e">
        <f>('ODA total and ex non-transfer'!M401*1000000)/SUMIFS(pop_in_poverty!$D:$D,pop_in_poverty!$A:$A,'ODA per poor person'!$B401,pop_in_poverty!$B:$B,'ODA per poor person'!M$9)</f>
        <v>#DIV/0!</v>
      </c>
      <c r="N401" s="43" t="e">
        <f>('ODA total and ex non-transfer'!N401*1000000)/SUMIFS(pop_in_poverty!$D:$D,pop_in_poverty!$A:$A,'ODA per poor person'!$B401,pop_in_poverty!$B:$B,'ODA per poor person'!N$9)</f>
        <v>#DIV/0!</v>
      </c>
      <c r="O401" s="43" t="e">
        <f>('ODA total and ex non-transfer'!O401*1000000)/SUMIFS(pop_in_poverty!$D:$D,pop_in_poverty!$A:$A,'ODA per poor person'!$B401,pop_in_poverty!$B:$B,'ODA per poor person'!O$9)</f>
        <v>#DIV/0!</v>
      </c>
      <c r="P401" s="43" t="e">
        <f>('ODA total and ex non-transfer'!P401*1000000)/SUMIFS(pop_in_poverty!$D:$D,pop_in_poverty!$A:$A,'ODA per poor person'!$B401,pop_in_poverty!$B:$B,'ODA per poor person'!P$9)</f>
        <v>#DIV/0!</v>
      </c>
      <c r="Q401" s="43" t="e">
        <f>('ODA total and ex non-transfer'!Q401*1000000)/SUMIFS(pop_in_poverty!$D:$D,pop_in_poverty!$A:$A,'ODA per poor person'!$B401,pop_in_poverty!$B:$B,'ODA per poor person'!Q$9)</f>
        <v>#DIV/0!</v>
      </c>
      <c r="R401" s="43" t="e">
        <f>('ODA total and ex non-transfer'!R401*1000000)/SUMIFS(pop_in_poverty!$D:$D,pop_in_poverty!$A:$A,'ODA per poor person'!$B401,pop_in_poverty!$B:$B,'ODA per poor person'!R$9)</f>
        <v>#DIV/0!</v>
      </c>
      <c r="S401" s="43" t="e">
        <f>('ODA total and ex non-transfer'!S401*1000000)/SUMIFS(pop_in_poverty!$D:$D,pop_in_poverty!$A:$A,'ODA per poor person'!$B401,pop_in_poverty!$B:$B,'ODA per poor person'!S$9)</f>
        <v>#DIV/0!</v>
      </c>
      <c r="T401" s="43" t="e">
        <f>('ODA total and ex non-transfer'!T401*1000000)/SUMIFS(pop_in_poverty!$D:$D,pop_in_poverty!$A:$A,'ODA per poor person'!$B401,pop_in_poverty!$B:$B,'ODA per poor person'!T$9)</f>
        <v>#DIV/0!</v>
      </c>
      <c r="U401" s="43" t="e">
        <f>('ODA total and ex non-transfer'!U401*1000000)/SUMIFS(pop_in_poverty!$D:$D,pop_in_poverty!$A:$A,'ODA per poor person'!$B401,pop_in_poverty!$B:$B,'ODA per poor person'!U$9)</f>
        <v>#DIV/0!</v>
      </c>
    </row>
    <row r="402" spans="1:21" hidden="1" x14ac:dyDescent="0.2">
      <c r="A402" s="21" t="s">
        <v>226</v>
      </c>
      <c r="B402" s="9" t="s">
        <v>720</v>
      </c>
      <c r="C402" s="9" t="s">
        <v>981</v>
      </c>
      <c r="D402" s="9"/>
      <c r="E402" s="2"/>
      <c r="F402" s="2"/>
      <c r="G402" s="43" t="e">
        <f>('ODA total and ex non-transfer'!G402*1000000)/SUMIFS(pop_in_poverty!$D:$D,pop_in_poverty!$A:$A,'ODA per poor person'!$B402,pop_in_poverty!$B:$B,'ODA per poor person'!G$9)</f>
        <v>#DIV/0!</v>
      </c>
      <c r="H402" s="43" t="e">
        <f>('ODA total and ex non-transfer'!H402*1000000)/SUMIFS(pop_in_poverty!$D:$D,pop_in_poverty!$A:$A,'ODA per poor person'!$B402,pop_in_poverty!$B:$B,'ODA per poor person'!H$9)</f>
        <v>#DIV/0!</v>
      </c>
      <c r="I402" s="43" t="e">
        <f>('ODA total and ex non-transfer'!I402*1000000)/SUMIFS(pop_in_poverty!$D:$D,pop_in_poverty!$A:$A,'ODA per poor person'!$B402,pop_in_poverty!$B:$B,'ODA per poor person'!I$9)</f>
        <v>#DIV/0!</v>
      </c>
      <c r="J402" s="43" t="e">
        <f>('ODA total and ex non-transfer'!J402*1000000)/SUMIFS(pop_in_poverty!$D:$D,pop_in_poverty!$A:$A,'ODA per poor person'!$B402,pop_in_poverty!$B:$B,'ODA per poor person'!J$9)</f>
        <v>#DIV/0!</v>
      </c>
      <c r="K402" s="43" t="e">
        <f>('ODA total and ex non-transfer'!K402*1000000)/SUMIFS(pop_in_poverty!$D:$D,pop_in_poverty!$A:$A,'ODA per poor person'!$B402,pop_in_poverty!$B:$B,'ODA per poor person'!K$9)</f>
        <v>#DIV/0!</v>
      </c>
      <c r="L402" s="43" t="e">
        <f>('ODA total and ex non-transfer'!L402*1000000)/SUMIFS(pop_in_poverty!$D:$D,pop_in_poverty!$A:$A,'ODA per poor person'!$B402,pop_in_poverty!$B:$B,'ODA per poor person'!L$9)</f>
        <v>#DIV/0!</v>
      </c>
      <c r="M402" s="43" t="e">
        <f>('ODA total and ex non-transfer'!M402*1000000)/SUMIFS(pop_in_poverty!$D:$D,pop_in_poverty!$A:$A,'ODA per poor person'!$B402,pop_in_poverty!$B:$B,'ODA per poor person'!M$9)</f>
        <v>#DIV/0!</v>
      </c>
      <c r="N402" s="43" t="e">
        <f>('ODA total and ex non-transfer'!N402*1000000)/SUMIFS(pop_in_poverty!$D:$D,pop_in_poverty!$A:$A,'ODA per poor person'!$B402,pop_in_poverty!$B:$B,'ODA per poor person'!N$9)</f>
        <v>#DIV/0!</v>
      </c>
      <c r="O402" s="43" t="e">
        <f>('ODA total and ex non-transfer'!O402*1000000)/SUMIFS(pop_in_poverty!$D:$D,pop_in_poverty!$A:$A,'ODA per poor person'!$B402,pop_in_poverty!$B:$B,'ODA per poor person'!O$9)</f>
        <v>#DIV/0!</v>
      </c>
      <c r="P402" s="43" t="e">
        <f>('ODA total and ex non-transfer'!P402*1000000)/SUMIFS(pop_in_poverty!$D:$D,pop_in_poverty!$A:$A,'ODA per poor person'!$B402,pop_in_poverty!$B:$B,'ODA per poor person'!P$9)</f>
        <v>#DIV/0!</v>
      </c>
      <c r="Q402" s="43" t="e">
        <f>('ODA total and ex non-transfer'!Q402*1000000)/SUMIFS(pop_in_poverty!$D:$D,pop_in_poverty!$A:$A,'ODA per poor person'!$B402,pop_in_poverty!$B:$B,'ODA per poor person'!Q$9)</f>
        <v>#DIV/0!</v>
      </c>
      <c r="R402" s="43" t="e">
        <f>('ODA total and ex non-transfer'!R402*1000000)/SUMIFS(pop_in_poverty!$D:$D,pop_in_poverty!$A:$A,'ODA per poor person'!$B402,pop_in_poverty!$B:$B,'ODA per poor person'!R$9)</f>
        <v>#DIV/0!</v>
      </c>
      <c r="S402" s="43" t="e">
        <f>('ODA total and ex non-transfer'!S402*1000000)/SUMIFS(pop_in_poverty!$D:$D,pop_in_poverty!$A:$A,'ODA per poor person'!$B402,pop_in_poverty!$B:$B,'ODA per poor person'!S$9)</f>
        <v>#DIV/0!</v>
      </c>
      <c r="T402" s="43" t="e">
        <f>('ODA total and ex non-transfer'!T402*1000000)/SUMIFS(pop_in_poverty!$D:$D,pop_in_poverty!$A:$A,'ODA per poor person'!$B402,pop_in_poverty!$B:$B,'ODA per poor person'!T$9)</f>
        <v>#DIV/0!</v>
      </c>
      <c r="U402" s="43" t="e">
        <f>('ODA total and ex non-transfer'!U402*1000000)/SUMIFS(pop_in_poverty!$D:$D,pop_in_poverty!$A:$A,'ODA per poor person'!$B402,pop_in_poverty!$B:$B,'ODA per poor person'!U$9)</f>
        <v>#DIV/0!</v>
      </c>
    </row>
    <row r="403" spans="1:21" hidden="1" x14ac:dyDescent="0.2">
      <c r="A403" s="22" t="s">
        <v>226</v>
      </c>
      <c r="B403" s="9" t="s">
        <v>720</v>
      </c>
      <c r="C403" s="10" t="s">
        <v>982</v>
      </c>
      <c r="D403" s="10"/>
      <c r="E403" s="3"/>
      <c r="F403" s="3"/>
      <c r="G403" s="43" t="e">
        <f>('ODA total and ex non-transfer'!G403*1000000)/SUMIFS(pop_in_poverty!$D:$D,pop_in_poverty!$A:$A,'ODA per poor person'!$B403,pop_in_poverty!$B:$B,'ODA per poor person'!G$9)</f>
        <v>#DIV/0!</v>
      </c>
      <c r="H403" s="43" t="e">
        <f>('ODA total and ex non-transfer'!H403*1000000)/SUMIFS(pop_in_poverty!$D:$D,pop_in_poverty!$A:$A,'ODA per poor person'!$B403,pop_in_poverty!$B:$B,'ODA per poor person'!H$9)</f>
        <v>#DIV/0!</v>
      </c>
      <c r="I403" s="43" t="e">
        <f>('ODA total and ex non-transfer'!I403*1000000)/SUMIFS(pop_in_poverty!$D:$D,pop_in_poverty!$A:$A,'ODA per poor person'!$B403,pop_in_poverty!$B:$B,'ODA per poor person'!I$9)</f>
        <v>#DIV/0!</v>
      </c>
      <c r="J403" s="43" t="e">
        <f>('ODA total and ex non-transfer'!J403*1000000)/SUMIFS(pop_in_poverty!$D:$D,pop_in_poverty!$A:$A,'ODA per poor person'!$B403,pop_in_poverty!$B:$B,'ODA per poor person'!J$9)</f>
        <v>#DIV/0!</v>
      </c>
      <c r="K403" s="43" t="e">
        <f>('ODA total and ex non-transfer'!K403*1000000)/SUMIFS(pop_in_poverty!$D:$D,pop_in_poverty!$A:$A,'ODA per poor person'!$B403,pop_in_poverty!$B:$B,'ODA per poor person'!K$9)</f>
        <v>#DIV/0!</v>
      </c>
      <c r="L403" s="43" t="e">
        <f>('ODA total and ex non-transfer'!L403*1000000)/SUMIFS(pop_in_poverty!$D:$D,pop_in_poverty!$A:$A,'ODA per poor person'!$B403,pop_in_poverty!$B:$B,'ODA per poor person'!L$9)</f>
        <v>#DIV/0!</v>
      </c>
      <c r="M403" s="43" t="e">
        <f>('ODA total and ex non-transfer'!M403*1000000)/SUMIFS(pop_in_poverty!$D:$D,pop_in_poverty!$A:$A,'ODA per poor person'!$B403,pop_in_poverty!$B:$B,'ODA per poor person'!M$9)</f>
        <v>#DIV/0!</v>
      </c>
      <c r="N403" s="43" t="e">
        <f>('ODA total and ex non-transfer'!N403*1000000)/SUMIFS(pop_in_poverty!$D:$D,pop_in_poverty!$A:$A,'ODA per poor person'!$B403,pop_in_poverty!$B:$B,'ODA per poor person'!N$9)</f>
        <v>#DIV/0!</v>
      </c>
      <c r="O403" s="43" t="e">
        <f>('ODA total and ex non-transfer'!O403*1000000)/SUMIFS(pop_in_poverty!$D:$D,pop_in_poverty!$A:$A,'ODA per poor person'!$B403,pop_in_poverty!$B:$B,'ODA per poor person'!O$9)</f>
        <v>#DIV/0!</v>
      </c>
      <c r="P403" s="43" t="e">
        <f>('ODA total and ex non-transfer'!P403*1000000)/SUMIFS(pop_in_poverty!$D:$D,pop_in_poverty!$A:$A,'ODA per poor person'!$B403,pop_in_poverty!$B:$B,'ODA per poor person'!P$9)</f>
        <v>#DIV/0!</v>
      </c>
      <c r="Q403" s="43" t="e">
        <f>('ODA total and ex non-transfer'!Q403*1000000)/SUMIFS(pop_in_poverty!$D:$D,pop_in_poverty!$A:$A,'ODA per poor person'!$B403,pop_in_poverty!$B:$B,'ODA per poor person'!Q$9)</f>
        <v>#DIV/0!</v>
      </c>
      <c r="R403" s="43" t="e">
        <f>('ODA total and ex non-transfer'!R403*1000000)/SUMIFS(pop_in_poverty!$D:$D,pop_in_poverty!$A:$A,'ODA per poor person'!$B403,pop_in_poverty!$B:$B,'ODA per poor person'!R$9)</f>
        <v>#DIV/0!</v>
      </c>
      <c r="S403" s="43" t="e">
        <f>('ODA total and ex non-transfer'!S403*1000000)/SUMIFS(pop_in_poverty!$D:$D,pop_in_poverty!$A:$A,'ODA per poor person'!$B403,pop_in_poverty!$B:$B,'ODA per poor person'!S$9)</f>
        <v>#DIV/0!</v>
      </c>
      <c r="T403" s="43" t="e">
        <f>('ODA total and ex non-transfer'!T403*1000000)/SUMIFS(pop_in_poverty!$D:$D,pop_in_poverty!$A:$A,'ODA per poor person'!$B403,pop_in_poverty!$B:$B,'ODA per poor person'!T$9)</f>
        <v>#DIV/0!</v>
      </c>
      <c r="U403" s="43" t="e">
        <f>('ODA total and ex non-transfer'!U403*1000000)/SUMIFS(pop_in_poverty!$D:$D,pop_in_poverty!$A:$A,'ODA per poor person'!$B403,pop_in_poverty!$B:$B,'ODA per poor person'!U$9)</f>
        <v>#DIV/0!</v>
      </c>
    </row>
    <row r="404" spans="1:21" hidden="1" x14ac:dyDescent="0.2">
      <c r="A404" s="21" t="s">
        <v>227</v>
      </c>
      <c r="B404" s="9" t="s">
        <v>725</v>
      </c>
      <c r="C404" s="9" t="s">
        <v>981</v>
      </c>
      <c r="D404" s="9"/>
      <c r="E404" s="2"/>
      <c r="F404" s="2"/>
      <c r="G404" s="43" t="e">
        <f>('ODA total and ex non-transfer'!G404*1000000)/SUMIFS(pop_in_poverty!$D:$D,pop_in_poverty!$A:$A,'ODA per poor person'!$B404,pop_in_poverty!$B:$B,'ODA per poor person'!G$9)</f>
        <v>#DIV/0!</v>
      </c>
      <c r="H404" s="43" t="e">
        <f>('ODA total and ex non-transfer'!H404*1000000)/SUMIFS(pop_in_poverty!$D:$D,pop_in_poverty!$A:$A,'ODA per poor person'!$B404,pop_in_poverty!$B:$B,'ODA per poor person'!H$9)</f>
        <v>#DIV/0!</v>
      </c>
      <c r="I404" s="43" t="e">
        <f>('ODA total and ex non-transfer'!I404*1000000)/SUMIFS(pop_in_poverty!$D:$D,pop_in_poverty!$A:$A,'ODA per poor person'!$B404,pop_in_poverty!$B:$B,'ODA per poor person'!I$9)</f>
        <v>#DIV/0!</v>
      </c>
      <c r="J404" s="43" t="e">
        <f>('ODA total and ex non-transfer'!J404*1000000)/SUMIFS(pop_in_poverty!$D:$D,pop_in_poverty!$A:$A,'ODA per poor person'!$B404,pop_in_poverty!$B:$B,'ODA per poor person'!J$9)</f>
        <v>#DIV/0!</v>
      </c>
      <c r="K404" s="43" t="e">
        <f>('ODA total and ex non-transfer'!K404*1000000)/SUMIFS(pop_in_poverty!$D:$D,pop_in_poverty!$A:$A,'ODA per poor person'!$B404,pop_in_poverty!$B:$B,'ODA per poor person'!K$9)</f>
        <v>#DIV/0!</v>
      </c>
      <c r="L404" s="43" t="e">
        <f>('ODA total and ex non-transfer'!L404*1000000)/SUMIFS(pop_in_poverty!$D:$D,pop_in_poverty!$A:$A,'ODA per poor person'!$B404,pop_in_poverty!$B:$B,'ODA per poor person'!L$9)</f>
        <v>#DIV/0!</v>
      </c>
      <c r="M404" s="43" t="e">
        <f>('ODA total and ex non-transfer'!M404*1000000)/SUMIFS(pop_in_poverty!$D:$D,pop_in_poverty!$A:$A,'ODA per poor person'!$B404,pop_in_poverty!$B:$B,'ODA per poor person'!M$9)</f>
        <v>#DIV/0!</v>
      </c>
      <c r="N404" s="43" t="e">
        <f>('ODA total and ex non-transfer'!N404*1000000)/SUMIFS(pop_in_poverty!$D:$D,pop_in_poverty!$A:$A,'ODA per poor person'!$B404,pop_in_poverty!$B:$B,'ODA per poor person'!N$9)</f>
        <v>#DIV/0!</v>
      </c>
      <c r="O404" s="43" t="e">
        <f>('ODA total and ex non-transfer'!O404*1000000)/SUMIFS(pop_in_poverty!$D:$D,pop_in_poverty!$A:$A,'ODA per poor person'!$B404,pop_in_poverty!$B:$B,'ODA per poor person'!O$9)</f>
        <v>#DIV/0!</v>
      </c>
      <c r="P404" s="43" t="e">
        <f>('ODA total and ex non-transfer'!P404*1000000)/SUMIFS(pop_in_poverty!$D:$D,pop_in_poverty!$A:$A,'ODA per poor person'!$B404,pop_in_poverty!$B:$B,'ODA per poor person'!P$9)</f>
        <v>#DIV/0!</v>
      </c>
      <c r="Q404" s="43" t="e">
        <f>('ODA total and ex non-transfer'!Q404*1000000)/SUMIFS(pop_in_poverty!$D:$D,pop_in_poverty!$A:$A,'ODA per poor person'!$B404,pop_in_poverty!$B:$B,'ODA per poor person'!Q$9)</f>
        <v>#DIV/0!</v>
      </c>
      <c r="R404" s="43" t="e">
        <f>('ODA total and ex non-transfer'!R404*1000000)/SUMIFS(pop_in_poverty!$D:$D,pop_in_poverty!$A:$A,'ODA per poor person'!$B404,pop_in_poverty!$B:$B,'ODA per poor person'!R$9)</f>
        <v>#DIV/0!</v>
      </c>
      <c r="S404" s="43" t="e">
        <f>('ODA total and ex non-transfer'!S404*1000000)/SUMIFS(pop_in_poverty!$D:$D,pop_in_poverty!$A:$A,'ODA per poor person'!$B404,pop_in_poverty!$B:$B,'ODA per poor person'!S$9)</f>
        <v>#DIV/0!</v>
      </c>
      <c r="T404" s="43" t="e">
        <f>('ODA total and ex non-transfer'!T404*1000000)/SUMIFS(pop_in_poverty!$D:$D,pop_in_poverty!$A:$A,'ODA per poor person'!$B404,pop_in_poverty!$B:$B,'ODA per poor person'!T$9)</f>
        <v>#DIV/0!</v>
      </c>
      <c r="U404" s="43" t="e">
        <f>('ODA total and ex non-transfer'!U404*1000000)/SUMIFS(pop_in_poverty!$D:$D,pop_in_poverty!$A:$A,'ODA per poor person'!$B404,pop_in_poverty!$B:$B,'ODA per poor person'!U$9)</f>
        <v>#DIV/0!</v>
      </c>
    </row>
    <row r="405" spans="1:21" hidden="1" x14ac:dyDescent="0.2">
      <c r="A405" s="22" t="s">
        <v>227</v>
      </c>
      <c r="B405" s="9" t="s">
        <v>725</v>
      </c>
      <c r="C405" s="10" t="s">
        <v>982</v>
      </c>
      <c r="D405" s="10"/>
      <c r="E405" s="3"/>
      <c r="F405" s="3"/>
      <c r="G405" s="43" t="e">
        <f>('ODA total and ex non-transfer'!G405*1000000)/SUMIFS(pop_in_poverty!$D:$D,pop_in_poverty!$A:$A,'ODA per poor person'!$B405,pop_in_poverty!$B:$B,'ODA per poor person'!G$9)</f>
        <v>#DIV/0!</v>
      </c>
      <c r="H405" s="43" t="e">
        <f>('ODA total and ex non-transfer'!H405*1000000)/SUMIFS(pop_in_poverty!$D:$D,pop_in_poverty!$A:$A,'ODA per poor person'!$B405,pop_in_poverty!$B:$B,'ODA per poor person'!H$9)</f>
        <v>#DIV/0!</v>
      </c>
      <c r="I405" s="43" t="e">
        <f>('ODA total and ex non-transfer'!I405*1000000)/SUMIFS(pop_in_poverty!$D:$D,pop_in_poverty!$A:$A,'ODA per poor person'!$B405,pop_in_poverty!$B:$B,'ODA per poor person'!I$9)</f>
        <v>#DIV/0!</v>
      </c>
      <c r="J405" s="43" t="e">
        <f>('ODA total and ex non-transfer'!J405*1000000)/SUMIFS(pop_in_poverty!$D:$D,pop_in_poverty!$A:$A,'ODA per poor person'!$B405,pop_in_poverty!$B:$B,'ODA per poor person'!J$9)</f>
        <v>#DIV/0!</v>
      </c>
      <c r="K405" s="43" t="e">
        <f>('ODA total and ex non-transfer'!K405*1000000)/SUMIFS(pop_in_poverty!$D:$D,pop_in_poverty!$A:$A,'ODA per poor person'!$B405,pop_in_poverty!$B:$B,'ODA per poor person'!K$9)</f>
        <v>#DIV/0!</v>
      </c>
      <c r="L405" s="43" t="e">
        <f>('ODA total and ex non-transfer'!L405*1000000)/SUMIFS(pop_in_poverty!$D:$D,pop_in_poverty!$A:$A,'ODA per poor person'!$B405,pop_in_poverty!$B:$B,'ODA per poor person'!L$9)</f>
        <v>#DIV/0!</v>
      </c>
      <c r="M405" s="43" t="e">
        <f>('ODA total and ex non-transfer'!M405*1000000)/SUMIFS(pop_in_poverty!$D:$D,pop_in_poverty!$A:$A,'ODA per poor person'!$B405,pop_in_poverty!$B:$B,'ODA per poor person'!M$9)</f>
        <v>#DIV/0!</v>
      </c>
      <c r="N405" s="43" t="e">
        <f>('ODA total and ex non-transfer'!N405*1000000)/SUMIFS(pop_in_poverty!$D:$D,pop_in_poverty!$A:$A,'ODA per poor person'!$B405,pop_in_poverty!$B:$B,'ODA per poor person'!N$9)</f>
        <v>#DIV/0!</v>
      </c>
      <c r="O405" s="43" t="e">
        <f>('ODA total and ex non-transfer'!O405*1000000)/SUMIFS(pop_in_poverty!$D:$D,pop_in_poverty!$A:$A,'ODA per poor person'!$B405,pop_in_poverty!$B:$B,'ODA per poor person'!O$9)</f>
        <v>#DIV/0!</v>
      </c>
      <c r="P405" s="43" t="e">
        <f>('ODA total and ex non-transfer'!P405*1000000)/SUMIFS(pop_in_poverty!$D:$D,pop_in_poverty!$A:$A,'ODA per poor person'!$B405,pop_in_poverty!$B:$B,'ODA per poor person'!P$9)</f>
        <v>#DIV/0!</v>
      </c>
      <c r="Q405" s="43" t="e">
        <f>('ODA total and ex non-transfer'!Q405*1000000)/SUMIFS(pop_in_poverty!$D:$D,pop_in_poverty!$A:$A,'ODA per poor person'!$B405,pop_in_poverty!$B:$B,'ODA per poor person'!Q$9)</f>
        <v>#DIV/0!</v>
      </c>
      <c r="R405" s="43" t="e">
        <f>('ODA total and ex non-transfer'!R405*1000000)/SUMIFS(pop_in_poverty!$D:$D,pop_in_poverty!$A:$A,'ODA per poor person'!$B405,pop_in_poverty!$B:$B,'ODA per poor person'!R$9)</f>
        <v>#DIV/0!</v>
      </c>
      <c r="S405" s="43" t="e">
        <f>('ODA total and ex non-transfer'!S405*1000000)/SUMIFS(pop_in_poverty!$D:$D,pop_in_poverty!$A:$A,'ODA per poor person'!$B405,pop_in_poverty!$B:$B,'ODA per poor person'!S$9)</f>
        <v>#DIV/0!</v>
      </c>
      <c r="T405" s="43" t="e">
        <f>('ODA total and ex non-transfer'!T405*1000000)/SUMIFS(pop_in_poverty!$D:$D,pop_in_poverty!$A:$A,'ODA per poor person'!$B405,pop_in_poverty!$B:$B,'ODA per poor person'!T$9)</f>
        <v>#DIV/0!</v>
      </c>
      <c r="U405" s="43" t="e">
        <f>('ODA total and ex non-transfer'!U405*1000000)/SUMIFS(pop_in_poverty!$D:$D,pop_in_poverty!$A:$A,'ODA per poor person'!$B405,pop_in_poverty!$B:$B,'ODA per poor person'!U$9)</f>
        <v>#DIV/0!</v>
      </c>
    </row>
    <row r="406" spans="1:21" hidden="1" x14ac:dyDescent="0.2">
      <c r="A406" s="21" t="s">
        <v>228</v>
      </c>
      <c r="B406" s="9" t="s">
        <v>734</v>
      </c>
      <c r="C406" s="9" t="s">
        <v>981</v>
      </c>
      <c r="D406" s="9"/>
      <c r="E406" s="2"/>
      <c r="F406" s="2"/>
      <c r="G406" s="43" t="e">
        <f>('ODA total and ex non-transfer'!G406*1000000)/SUMIFS(pop_in_poverty!$D:$D,pop_in_poverty!$A:$A,'ODA per poor person'!$B406,pop_in_poverty!$B:$B,'ODA per poor person'!G$9)</f>
        <v>#DIV/0!</v>
      </c>
      <c r="H406" s="43" t="e">
        <f>('ODA total and ex non-transfer'!H406*1000000)/SUMIFS(pop_in_poverty!$D:$D,pop_in_poverty!$A:$A,'ODA per poor person'!$B406,pop_in_poverty!$B:$B,'ODA per poor person'!H$9)</f>
        <v>#DIV/0!</v>
      </c>
      <c r="I406" s="43" t="e">
        <f>('ODA total and ex non-transfer'!I406*1000000)/SUMIFS(pop_in_poverty!$D:$D,pop_in_poverty!$A:$A,'ODA per poor person'!$B406,pop_in_poverty!$B:$B,'ODA per poor person'!I$9)</f>
        <v>#DIV/0!</v>
      </c>
      <c r="J406" s="43" t="e">
        <f>('ODA total and ex non-transfer'!J406*1000000)/SUMIFS(pop_in_poverty!$D:$D,pop_in_poverty!$A:$A,'ODA per poor person'!$B406,pop_in_poverty!$B:$B,'ODA per poor person'!J$9)</f>
        <v>#DIV/0!</v>
      </c>
      <c r="K406" s="43" t="e">
        <f>('ODA total and ex non-transfer'!K406*1000000)/SUMIFS(pop_in_poverty!$D:$D,pop_in_poverty!$A:$A,'ODA per poor person'!$B406,pop_in_poverty!$B:$B,'ODA per poor person'!K$9)</f>
        <v>#DIV/0!</v>
      </c>
      <c r="L406" s="43" t="e">
        <f>('ODA total and ex non-transfer'!L406*1000000)/SUMIFS(pop_in_poverty!$D:$D,pop_in_poverty!$A:$A,'ODA per poor person'!$B406,pop_in_poverty!$B:$B,'ODA per poor person'!L$9)</f>
        <v>#DIV/0!</v>
      </c>
      <c r="M406" s="43" t="e">
        <f>('ODA total and ex non-transfer'!M406*1000000)/SUMIFS(pop_in_poverty!$D:$D,pop_in_poverty!$A:$A,'ODA per poor person'!$B406,pop_in_poverty!$B:$B,'ODA per poor person'!M$9)</f>
        <v>#DIV/0!</v>
      </c>
      <c r="N406" s="43" t="e">
        <f>('ODA total and ex non-transfer'!N406*1000000)/SUMIFS(pop_in_poverty!$D:$D,pop_in_poverty!$A:$A,'ODA per poor person'!$B406,pop_in_poverty!$B:$B,'ODA per poor person'!N$9)</f>
        <v>#DIV/0!</v>
      </c>
      <c r="O406" s="43" t="e">
        <f>('ODA total and ex non-transfer'!O406*1000000)/SUMIFS(pop_in_poverty!$D:$D,pop_in_poverty!$A:$A,'ODA per poor person'!$B406,pop_in_poverty!$B:$B,'ODA per poor person'!O$9)</f>
        <v>#DIV/0!</v>
      </c>
      <c r="P406" s="43" t="e">
        <f>('ODA total and ex non-transfer'!P406*1000000)/SUMIFS(pop_in_poverty!$D:$D,pop_in_poverty!$A:$A,'ODA per poor person'!$B406,pop_in_poverty!$B:$B,'ODA per poor person'!P$9)</f>
        <v>#DIV/0!</v>
      </c>
      <c r="Q406" s="43" t="e">
        <f>('ODA total and ex non-transfer'!Q406*1000000)/SUMIFS(pop_in_poverty!$D:$D,pop_in_poverty!$A:$A,'ODA per poor person'!$B406,pop_in_poverty!$B:$B,'ODA per poor person'!Q$9)</f>
        <v>#DIV/0!</v>
      </c>
      <c r="R406" s="43" t="e">
        <f>('ODA total and ex non-transfer'!R406*1000000)/SUMIFS(pop_in_poverty!$D:$D,pop_in_poverty!$A:$A,'ODA per poor person'!$B406,pop_in_poverty!$B:$B,'ODA per poor person'!R$9)</f>
        <v>#DIV/0!</v>
      </c>
      <c r="S406" s="43" t="e">
        <f>('ODA total and ex non-transfer'!S406*1000000)/SUMIFS(pop_in_poverty!$D:$D,pop_in_poverty!$A:$A,'ODA per poor person'!$B406,pop_in_poverty!$B:$B,'ODA per poor person'!S$9)</f>
        <v>#DIV/0!</v>
      </c>
      <c r="T406" s="43" t="e">
        <f>('ODA total and ex non-transfer'!T406*1000000)/SUMIFS(pop_in_poverty!$D:$D,pop_in_poverty!$A:$A,'ODA per poor person'!$B406,pop_in_poverty!$B:$B,'ODA per poor person'!T$9)</f>
        <v>#DIV/0!</v>
      </c>
      <c r="U406" s="43" t="e">
        <f>('ODA total and ex non-transfer'!U406*1000000)/SUMIFS(pop_in_poverty!$D:$D,pop_in_poverty!$A:$A,'ODA per poor person'!$B406,pop_in_poverty!$B:$B,'ODA per poor person'!U$9)</f>
        <v>#DIV/0!</v>
      </c>
    </row>
    <row r="407" spans="1:21" hidden="1" x14ac:dyDescent="0.2">
      <c r="A407" s="22" t="s">
        <v>228</v>
      </c>
      <c r="B407" s="9" t="s">
        <v>734</v>
      </c>
      <c r="C407" s="10" t="s">
        <v>982</v>
      </c>
      <c r="D407" s="10"/>
      <c r="E407" s="3"/>
      <c r="F407" s="3"/>
      <c r="G407" s="43" t="e">
        <f>('ODA total and ex non-transfer'!G407*1000000)/SUMIFS(pop_in_poverty!$D:$D,pop_in_poverty!$A:$A,'ODA per poor person'!$B407,pop_in_poverty!$B:$B,'ODA per poor person'!G$9)</f>
        <v>#DIV/0!</v>
      </c>
      <c r="H407" s="43" t="e">
        <f>('ODA total and ex non-transfer'!H407*1000000)/SUMIFS(pop_in_poverty!$D:$D,pop_in_poverty!$A:$A,'ODA per poor person'!$B407,pop_in_poverty!$B:$B,'ODA per poor person'!H$9)</f>
        <v>#DIV/0!</v>
      </c>
      <c r="I407" s="43" t="e">
        <f>('ODA total and ex non-transfer'!I407*1000000)/SUMIFS(pop_in_poverty!$D:$D,pop_in_poverty!$A:$A,'ODA per poor person'!$B407,pop_in_poverty!$B:$B,'ODA per poor person'!I$9)</f>
        <v>#DIV/0!</v>
      </c>
      <c r="J407" s="43" t="e">
        <f>('ODA total and ex non-transfer'!J407*1000000)/SUMIFS(pop_in_poverty!$D:$D,pop_in_poverty!$A:$A,'ODA per poor person'!$B407,pop_in_poverty!$B:$B,'ODA per poor person'!J$9)</f>
        <v>#DIV/0!</v>
      </c>
      <c r="K407" s="43" t="e">
        <f>('ODA total and ex non-transfer'!K407*1000000)/SUMIFS(pop_in_poverty!$D:$D,pop_in_poverty!$A:$A,'ODA per poor person'!$B407,pop_in_poverty!$B:$B,'ODA per poor person'!K$9)</f>
        <v>#DIV/0!</v>
      </c>
      <c r="L407" s="43" t="e">
        <f>('ODA total and ex non-transfer'!L407*1000000)/SUMIFS(pop_in_poverty!$D:$D,pop_in_poverty!$A:$A,'ODA per poor person'!$B407,pop_in_poverty!$B:$B,'ODA per poor person'!L$9)</f>
        <v>#DIV/0!</v>
      </c>
      <c r="M407" s="43" t="e">
        <f>('ODA total and ex non-transfer'!M407*1000000)/SUMIFS(pop_in_poverty!$D:$D,pop_in_poverty!$A:$A,'ODA per poor person'!$B407,pop_in_poverty!$B:$B,'ODA per poor person'!M$9)</f>
        <v>#DIV/0!</v>
      </c>
      <c r="N407" s="43" t="e">
        <f>('ODA total and ex non-transfer'!N407*1000000)/SUMIFS(pop_in_poverty!$D:$D,pop_in_poverty!$A:$A,'ODA per poor person'!$B407,pop_in_poverty!$B:$B,'ODA per poor person'!N$9)</f>
        <v>#DIV/0!</v>
      </c>
      <c r="O407" s="43" t="e">
        <f>('ODA total and ex non-transfer'!O407*1000000)/SUMIFS(pop_in_poverty!$D:$D,pop_in_poverty!$A:$A,'ODA per poor person'!$B407,pop_in_poverty!$B:$B,'ODA per poor person'!O$9)</f>
        <v>#DIV/0!</v>
      </c>
      <c r="P407" s="43" t="e">
        <f>('ODA total and ex non-transfer'!P407*1000000)/SUMIFS(pop_in_poverty!$D:$D,pop_in_poverty!$A:$A,'ODA per poor person'!$B407,pop_in_poverty!$B:$B,'ODA per poor person'!P$9)</f>
        <v>#DIV/0!</v>
      </c>
      <c r="Q407" s="43" t="e">
        <f>('ODA total and ex non-transfer'!Q407*1000000)/SUMIFS(pop_in_poverty!$D:$D,pop_in_poverty!$A:$A,'ODA per poor person'!$B407,pop_in_poverty!$B:$B,'ODA per poor person'!Q$9)</f>
        <v>#DIV/0!</v>
      </c>
      <c r="R407" s="43" t="e">
        <f>('ODA total and ex non-transfer'!R407*1000000)/SUMIFS(pop_in_poverty!$D:$D,pop_in_poverty!$A:$A,'ODA per poor person'!$B407,pop_in_poverty!$B:$B,'ODA per poor person'!R$9)</f>
        <v>#DIV/0!</v>
      </c>
      <c r="S407" s="43" t="e">
        <f>('ODA total and ex non-transfer'!S407*1000000)/SUMIFS(pop_in_poverty!$D:$D,pop_in_poverty!$A:$A,'ODA per poor person'!$B407,pop_in_poverty!$B:$B,'ODA per poor person'!S$9)</f>
        <v>#DIV/0!</v>
      </c>
      <c r="T407" s="43" t="e">
        <f>('ODA total and ex non-transfer'!T407*1000000)/SUMIFS(pop_in_poverty!$D:$D,pop_in_poverty!$A:$A,'ODA per poor person'!$B407,pop_in_poverty!$B:$B,'ODA per poor person'!T$9)</f>
        <v>#DIV/0!</v>
      </c>
      <c r="U407" s="43" t="e">
        <f>('ODA total and ex non-transfer'!U407*1000000)/SUMIFS(pop_in_poverty!$D:$D,pop_in_poverty!$A:$A,'ODA per poor person'!$B407,pop_in_poverty!$B:$B,'ODA per poor person'!U$9)</f>
        <v>#DIV/0!</v>
      </c>
    </row>
    <row r="408" spans="1:21" hidden="1" x14ac:dyDescent="0.2">
      <c r="A408" s="21" t="s">
        <v>229</v>
      </c>
      <c r="B408" s="9" t="s">
        <v>746</v>
      </c>
      <c r="C408" s="9" t="s">
        <v>981</v>
      </c>
      <c r="D408" s="9"/>
      <c r="E408" s="2"/>
      <c r="F408" s="2"/>
      <c r="G408" s="43">
        <f>('ODA total and ex non-transfer'!G408*1000000)/SUMIFS(pop_in_poverty!$D:$D,pop_in_poverty!$A:$A,'ODA per poor person'!$B408,pop_in_poverty!$B:$B,'ODA per poor person'!G$9)</f>
        <v>128.5154218918953</v>
      </c>
      <c r="H408" s="43">
        <f>('ODA total and ex non-transfer'!H408*1000000)/SUMIFS(pop_in_poverty!$D:$D,pop_in_poverty!$A:$A,'ODA per poor person'!$B408,pop_in_poverty!$B:$B,'ODA per poor person'!H$9)</f>
        <v>121.88399636019609</v>
      </c>
      <c r="I408" s="43">
        <f>('ODA total and ex non-transfer'!I408*1000000)/SUMIFS(pop_in_poverty!$D:$D,pop_in_poverty!$A:$A,'ODA per poor person'!$B408,pop_in_poverty!$B:$B,'ODA per poor person'!I$9)</f>
        <v>112.75433346804722</v>
      </c>
      <c r="J408" s="43">
        <f>('ODA total and ex non-transfer'!J408*1000000)/SUMIFS(pop_in_poverty!$D:$D,pop_in_poverty!$A:$A,'ODA per poor person'!$B408,pop_in_poverty!$B:$B,'ODA per poor person'!J$9)</f>
        <v>114.35093741420575</v>
      </c>
      <c r="K408" s="43">
        <f>('ODA total and ex non-transfer'!K408*1000000)/SUMIFS(pop_in_poverty!$D:$D,pop_in_poverty!$A:$A,'ODA per poor person'!$B408,pop_in_poverty!$B:$B,'ODA per poor person'!K$9)</f>
        <v>114.89267177412046</v>
      </c>
      <c r="L408" s="43">
        <f>('ODA total and ex non-transfer'!L408*1000000)/SUMIFS(pop_in_poverty!$D:$D,pop_in_poverty!$A:$A,'ODA per poor person'!$B408,pop_in_poverty!$B:$B,'ODA per poor person'!L$9)</f>
        <v>120.14771513876427</v>
      </c>
      <c r="M408" s="43">
        <f>('ODA total and ex non-transfer'!M408*1000000)/SUMIFS(pop_in_poverty!$D:$D,pop_in_poverty!$A:$A,'ODA per poor person'!$B408,pop_in_poverty!$B:$B,'ODA per poor person'!M$9)</f>
        <v>134.05247621035576</v>
      </c>
      <c r="N408" s="43">
        <f>('ODA total and ex non-transfer'!N408*1000000)/SUMIFS(pop_in_poverty!$D:$D,pop_in_poverty!$A:$A,'ODA per poor person'!$B408,pop_in_poverty!$B:$B,'ODA per poor person'!N$9)</f>
        <v>155.59583242241874</v>
      </c>
      <c r="O408" s="43">
        <f>('ODA total and ex non-transfer'!O408*1000000)/SUMIFS(pop_in_poverty!$D:$D,pop_in_poverty!$A:$A,'ODA per poor person'!$B408,pop_in_poverty!$B:$B,'ODA per poor person'!O$9)</f>
        <v>183.31451583342789</v>
      </c>
      <c r="P408" s="43">
        <f>('ODA total and ex non-transfer'!P408*1000000)/SUMIFS(pop_in_poverty!$D:$D,pop_in_poverty!$A:$A,'ODA per poor person'!$B408,pop_in_poverty!$B:$B,'ODA per poor person'!P$9)</f>
        <v>185.11414508065641</v>
      </c>
      <c r="Q408" s="43">
        <f>('ODA total and ex non-transfer'!Q408*1000000)/SUMIFS(pop_in_poverty!$D:$D,pop_in_poverty!$A:$A,'ODA per poor person'!$B408,pop_in_poverty!$B:$B,'ODA per poor person'!Q$9)</f>
        <v>205.6826981775952</v>
      </c>
      <c r="R408" s="43">
        <f>('ODA total and ex non-transfer'!R408*1000000)/SUMIFS(pop_in_poverty!$D:$D,pop_in_poverty!$A:$A,'ODA per poor person'!$B408,pop_in_poverty!$B:$B,'ODA per poor person'!R$9)</f>
        <v>210.46328215533129</v>
      </c>
      <c r="S408" s="43">
        <f>('ODA total and ex non-transfer'!S408*1000000)/SUMIFS(pop_in_poverty!$D:$D,pop_in_poverty!$A:$A,'ODA per poor person'!$B408,pop_in_poverty!$B:$B,'ODA per poor person'!S$9)</f>
        <v>195.01485590305745</v>
      </c>
      <c r="T408" s="43">
        <f>('ODA total and ex non-transfer'!T408*1000000)/SUMIFS(pop_in_poverty!$D:$D,pop_in_poverty!$A:$A,'ODA per poor person'!$B408,pop_in_poverty!$B:$B,'ODA per poor person'!T$9)</f>
        <v>231.90313245339499</v>
      </c>
      <c r="U408" s="43">
        <f>('ODA total and ex non-transfer'!U408*1000000)/SUMIFS(pop_in_poverty!$D:$D,pop_in_poverty!$A:$A,'ODA per poor person'!$B408,pop_in_poverty!$B:$B,'ODA per poor person'!U$9)</f>
        <v>210.30947132137024</v>
      </c>
    </row>
    <row r="409" spans="1:21" hidden="1" x14ac:dyDescent="0.2">
      <c r="A409" s="22" t="s">
        <v>229</v>
      </c>
      <c r="B409" s="9" t="s">
        <v>746</v>
      </c>
      <c r="C409" s="10" t="s">
        <v>982</v>
      </c>
      <c r="D409" s="10"/>
      <c r="E409" s="3"/>
      <c r="F409" s="3"/>
      <c r="G409" s="43">
        <f>('ODA total and ex non-transfer'!G409*1000000)/SUMIFS(pop_in_poverty!$D:$D,pop_in_poverty!$A:$A,'ODA per poor person'!$B409,pop_in_poverty!$B:$B,'ODA per poor person'!G$9)</f>
        <v>128.5154218918953</v>
      </c>
      <c r="H409" s="43">
        <f>('ODA total and ex non-transfer'!H409*1000000)/SUMIFS(pop_in_poverty!$D:$D,pop_in_poverty!$A:$A,'ODA per poor person'!$B409,pop_in_poverty!$B:$B,'ODA per poor person'!H$9)</f>
        <v>121.88399636019609</v>
      </c>
      <c r="I409" s="43">
        <f>('ODA total and ex non-transfer'!I409*1000000)/SUMIFS(pop_in_poverty!$D:$D,pop_in_poverty!$A:$A,'ODA per poor person'!$B409,pop_in_poverty!$B:$B,'ODA per poor person'!I$9)</f>
        <v>112.75433346804722</v>
      </c>
      <c r="J409" s="43">
        <f>('ODA total and ex non-transfer'!J409*1000000)/SUMIFS(pop_in_poverty!$D:$D,pop_in_poverty!$A:$A,'ODA per poor person'!$B409,pop_in_poverty!$B:$B,'ODA per poor person'!J$9)</f>
        <v>114.35093741420575</v>
      </c>
      <c r="K409" s="43">
        <f>('ODA total and ex non-transfer'!K409*1000000)/SUMIFS(pop_in_poverty!$D:$D,pop_in_poverty!$A:$A,'ODA per poor person'!$B409,pop_in_poverty!$B:$B,'ODA per poor person'!K$9)</f>
        <v>107.01220837375162</v>
      </c>
      <c r="L409" s="43">
        <f>('ODA total and ex non-transfer'!L409*1000000)/SUMIFS(pop_in_poverty!$D:$D,pop_in_poverty!$A:$A,'ODA per poor person'!$B409,pop_in_poverty!$B:$B,'ODA per poor person'!L$9)</f>
        <v>115.02857365432263</v>
      </c>
      <c r="M409" s="43">
        <f>('ODA total and ex non-transfer'!M409*1000000)/SUMIFS(pop_in_poverty!$D:$D,pop_in_poverty!$A:$A,'ODA per poor person'!$B409,pop_in_poverty!$B:$B,'ODA per poor person'!M$9)</f>
        <v>129.51762877333832</v>
      </c>
      <c r="N409" s="43">
        <f>('ODA total and ex non-transfer'!N409*1000000)/SUMIFS(pop_in_poverty!$D:$D,pop_in_poverty!$A:$A,'ODA per poor person'!$B409,pop_in_poverty!$B:$B,'ODA per poor person'!N$9)</f>
        <v>149.20496522832192</v>
      </c>
      <c r="O409" s="43">
        <f>('ODA total and ex non-transfer'!O409*1000000)/SUMIFS(pop_in_poverty!$D:$D,pop_in_poverty!$A:$A,'ODA per poor person'!$B409,pop_in_poverty!$B:$B,'ODA per poor person'!O$9)</f>
        <v>177.56341447653949</v>
      </c>
      <c r="P409" s="43">
        <f>('ODA total and ex non-transfer'!P409*1000000)/SUMIFS(pop_in_poverty!$D:$D,pop_in_poverty!$A:$A,'ODA per poor person'!$B409,pop_in_poverty!$B:$B,'ODA per poor person'!P$9)</f>
        <v>177.02617134427933</v>
      </c>
      <c r="Q409" s="43">
        <f>('ODA total and ex non-transfer'!Q409*1000000)/SUMIFS(pop_in_poverty!$D:$D,pop_in_poverty!$A:$A,'ODA per poor person'!$B409,pop_in_poverty!$B:$B,'ODA per poor person'!Q$9)</f>
        <v>199.08669812015009</v>
      </c>
      <c r="R409" s="43">
        <f>('ODA total and ex non-transfer'!R409*1000000)/SUMIFS(pop_in_poverty!$D:$D,pop_in_poverty!$A:$A,'ODA per poor person'!$B409,pop_in_poverty!$B:$B,'ODA per poor person'!R$9)</f>
        <v>200.08469964069693</v>
      </c>
      <c r="S409" s="43">
        <f>('ODA total and ex non-transfer'!S409*1000000)/SUMIFS(pop_in_poverty!$D:$D,pop_in_poverty!$A:$A,'ODA per poor person'!$B409,pop_in_poverty!$B:$B,'ODA per poor person'!S$9)</f>
        <v>186.86070531646087</v>
      </c>
      <c r="T409" s="43">
        <f>('ODA total and ex non-transfer'!T409*1000000)/SUMIFS(pop_in_poverty!$D:$D,pop_in_poverty!$A:$A,'ODA per poor person'!$B409,pop_in_poverty!$B:$B,'ODA per poor person'!T$9)</f>
        <v>221.60191973229129</v>
      </c>
      <c r="U409" s="43">
        <f>('ODA total and ex non-transfer'!U409*1000000)/SUMIFS(pop_in_poverty!$D:$D,pop_in_poverty!$A:$A,'ODA per poor person'!$B409,pop_in_poverty!$B:$B,'ODA per poor person'!U$9)</f>
        <v>200.25839445104842</v>
      </c>
    </row>
    <row r="410" spans="1:21" hidden="1" x14ac:dyDescent="0.2">
      <c r="A410" s="21" t="s">
        <v>230</v>
      </c>
      <c r="B410" s="9" t="s">
        <v>816</v>
      </c>
      <c r="C410" s="9" t="s">
        <v>981</v>
      </c>
      <c r="D410" s="9"/>
      <c r="E410" s="2"/>
      <c r="F410" s="2"/>
      <c r="G410" s="43">
        <f>('ODA total and ex non-transfer'!G410*1000000)/SUMIFS(pop_in_poverty!$D:$D,pop_in_poverty!$A:$A,'ODA per poor person'!$B410,pop_in_poverty!$B:$B,'ODA per poor person'!G$9)</f>
        <v>12612.846148111357</v>
      </c>
      <c r="H410" s="43">
        <f>('ODA total and ex non-transfer'!H410*1000000)/SUMIFS(pop_in_poverty!$D:$D,pop_in_poverty!$A:$A,'ODA per poor person'!$B410,pop_in_poverty!$B:$B,'ODA per poor person'!H$9)</f>
        <v>12243.10142490105</v>
      </c>
      <c r="I410" s="43">
        <f>('ODA total and ex non-transfer'!I410*1000000)/SUMIFS(pop_in_poverty!$D:$D,pop_in_poverty!$A:$A,'ODA per poor person'!$B410,pop_in_poverty!$B:$B,'ODA per poor person'!I$9)</f>
        <v>13849.79147463257</v>
      </c>
      <c r="J410" s="43">
        <f>('ODA total and ex non-transfer'!J410*1000000)/SUMIFS(pop_in_poverty!$D:$D,pop_in_poverty!$A:$A,'ODA per poor person'!$B410,pop_in_poverty!$B:$B,'ODA per poor person'!J$9)</f>
        <v>23323.012118557457</v>
      </c>
      <c r="K410" s="43">
        <f>('ODA total and ex non-transfer'!K410*1000000)/SUMIFS(pop_in_poverty!$D:$D,pop_in_poverty!$A:$A,'ODA per poor person'!$B410,pop_in_poverty!$B:$B,'ODA per poor person'!K$9)</f>
        <v>31272.454357645383</v>
      </c>
      <c r="L410" s="43">
        <f>('ODA total and ex non-transfer'!L410*1000000)/SUMIFS(pop_in_poverty!$D:$D,pop_in_poverty!$A:$A,'ODA per poor person'!$B410,pop_in_poverty!$B:$B,'ODA per poor person'!L$9)</f>
        <v>28805.091272599861</v>
      </c>
      <c r="M410" s="43">
        <f>('ODA total and ex non-transfer'!M410*1000000)/SUMIFS(pop_in_poverty!$D:$D,pop_in_poverty!$A:$A,'ODA per poor person'!$B410,pop_in_poverty!$B:$B,'ODA per poor person'!M$9)</f>
        <v>35640.567106680523</v>
      </c>
      <c r="N410" s="43">
        <f>('ODA total and ex non-transfer'!N410*1000000)/SUMIFS(pop_in_poverty!$D:$D,pop_in_poverty!$A:$A,'ODA per poor person'!$B410,pop_in_poverty!$B:$B,'ODA per poor person'!N$9)</f>
        <v>42099.762127040573</v>
      </c>
      <c r="O410" s="43">
        <f>('ODA total and ex non-transfer'!O410*1000000)/SUMIFS(pop_in_poverty!$D:$D,pop_in_poverty!$A:$A,'ODA per poor person'!$B410,pop_in_poverty!$B:$B,'ODA per poor person'!O$9)</f>
        <v>64995.979436106696</v>
      </c>
      <c r="P410" s="43">
        <f>('ODA total and ex non-transfer'!P410*1000000)/SUMIFS(pop_in_poverty!$D:$D,pop_in_poverty!$A:$A,'ODA per poor person'!$B410,pop_in_poverty!$B:$B,'ODA per poor person'!P$9)</f>
        <v>61429.894909688483</v>
      </c>
      <c r="Q410" s="43">
        <f>('ODA total and ex non-transfer'!Q410*1000000)/SUMIFS(pop_in_poverty!$D:$D,pop_in_poverty!$A:$A,'ODA per poor person'!$B410,pop_in_poverty!$B:$B,'ODA per poor person'!Q$9)</f>
        <v>71144.493814853166</v>
      </c>
      <c r="R410" s="43">
        <f>('ODA total and ex non-transfer'!R410*1000000)/SUMIFS(pop_in_poverty!$D:$D,pop_in_poverty!$A:$A,'ODA per poor person'!$B410,pop_in_poverty!$B:$B,'ODA per poor person'!R$9)</f>
        <v>48545.864859257214</v>
      </c>
      <c r="S410" s="43">
        <f>('ODA total and ex non-transfer'!S410*1000000)/SUMIFS(pop_in_poverty!$D:$D,pop_in_poverty!$A:$A,'ODA per poor person'!$B410,pop_in_poverty!$B:$B,'ODA per poor person'!S$9)</f>
        <v>41406.931323051387</v>
      </c>
      <c r="T410" s="43">
        <f>('ODA total and ex non-transfer'!T410*1000000)/SUMIFS(pop_in_poverty!$D:$D,pop_in_poverty!$A:$A,'ODA per poor person'!$B410,pop_in_poverty!$B:$B,'ODA per poor person'!T$9)</f>
        <v>47783.011273255412</v>
      </c>
      <c r="U410" s="43">
        <f>('ODA total and ex non-transfer'!U410*1000000)/SUMIFS(pop_in_poverty!$D:$D,pop_in_poverty!$A:$A,'ODA per poor person'!$B410,pop_in_poverty!$B:$B,'ODA per poor person'!U$9)</f>
        <v>45520.750167139267</v>
      </c>
    </row>
    <row r="411" spans="1:21" hidden="1" x14ac:dyDescent="0.2">
      <c r="A411" s="22" t="s">
        <v>230</v>
      </c>
      <c r="B411" s="9" t="s">
        <v>816</v>
      </c>
      <c r="C411" s="10" t="s">
        <v>982</v>
      </c>
      <c r="D411" s="10"/>
      <c r="E411" s="3"/>
      <c r="F411" s="3"/>
      <c r="G411" s="43">
        <f>('ODA total and ex non-transfer'!G411*1000000)/SUMIFS(pop_in_poverty!$D:$D,pop_in_poverty!$A:$A,'ODA per poor person'!$B411,pop_in_poverty!$B:$B,'ODA per poor person'!G$9)</f>
        <v>12612.846148111357</v>
      </c>
      <c r="H411" s="43">
        <f>('ODA total and ex non-transfer'!H411*1000000)/SUMIFS(pop_in_poverty!$D:$D,pop_in_poverty!$A:$A,'ODA per poor person'!$B411,pop_in_poverty!$B:$B,'ODA per poor person'!H$9)</f>
        <v>12243.10142490105</v>
      </c>
      <c r="I411" s="43">
        <f>('ODA total and ex non-transfer'!I411*1000000)/SUMIFS(pop_in_poverty!$D:$D,pop_in_poverty!$A:$A,'ODA per poor person'!$B411,pop_in_poverty!$B:$B,'ODA per poor person'!I$9)</f>
        <v>13849.79147463257</v>
      </c>
      <c r="J411" s="43">
        <f>('ODA total and ex non-transfer'!J411*1000000)/SUMIFS(pop_in_poverty!$D:$D,pop_in_poverty!$A:$A,'ODA per poor person'!$B411,pop_in_poverty!$B:$B,'ODA per poor person'!J$9)</f>
        <v>23323.012118557457</v>
      </c>
      <c r="K411" s="43">
        <f>('ODA total and ex non-transfer'!K411*1000000)/SUMIFS(pop_in_poverty!$D:$D,pop_in_poverty!$A:$A,'ODA per poor person'!$B411,pop_in_poverty!$B:$B,'ODA per poor person'!K$9)</f>
        <v>29380.569028571983</v>
      </c>
      <c r="L411" s="43">
        <f>('ODA total and ex non-transfer'!L411*1000000)/SUMIFS(pop_in_poverty!$D:$D,pop_in_poverty!$A:$A,'ODA per poor person'!$B411,pop_in_poverty!$B:$B,'ODA per poor person'!L$9)</f>
        <v>27095.865334994567</v>
      </c>
      <c r="M411" s="43">
        <f>('ODA total and ex non-transfer'!M411*1000000)/SUMIFS(pop_in_poverty!$D:$D,pop_in_poverty!$A:$A,'ODA per poor person'!$B411,pop_in_poverty!$B:$B,'ODA per poor person'!M$9)</f>
        <v>33850.437380866155</v>
      </c>
      <c r="N411" s="43">
        <f>('ODA total and ex non-transfer'!N411*1000000)/SUMIFS(pop_in_poverty!$D:$D,pop_in_poverty!$A:$A,'ODA per poor person'!$B411,pop_in_poverty!$B:$B,'ODA per poor person'!N$9)</f>
        <v>39133.38965436467</v>
      </c>
      <c r="O411" s="43">
        <f>('ODA total and ex non-transfer'!O411*1000000)/SUMIFS(pop_in_poverty!$D:$D,pop_in_poverty!$A:$A,'ODA per poor person'!$B411,pop_in_poverty!$B:$B,'ODA per poor person'!O$9)</f>
        <v>62344.386195449202</v>
      </c>
      <c r="P411" s="43">
        <f>('ODA total and ex non-transfer'!P411*1000000)/SUMIFS(pop_in_poverty!$D:$D,pop_in_poverty!$A:$A,'ODA per poor person'!$B411,pop_in_poverty!$B:$B,'ODA per poor person'!P$9)</f>
        <v>56884.42155704926</v>
      </c>
      <c r="Q411" s="43">
        <f>('ODA total and ex non-transfer'!Q411*1000000)/SUMIFS(pop_in_poverty!$D:$D,pop_in_poverty!$A:$A,'ODA per poor person'!$B411,pop_in_poverty!$B:$B,'ODA per poor person'!Q$9)</f>
        <v>66803.481141636003</v>
      </c>
      <c r="R411" s="43">
        <f>('ODA total and ex non-transfer'!R411*1000000)/SUMIFS(pop_in_poverty!$D:$D,pop_in_poverty!$A:$A,'ODA per poor person'!$B411,pop_in_poverty!$B:$B,'ODA per poor person'!R$9)</f>
        <v>45213.576780321368</v>
      </c>
      <c r="S411" s="43">
        <f>('ODA total and ex non-transfer'!S411*1000000)/SUMIFS(pop_in_poverty!$D:$D,pop_in_poverty!$A:$A,'ODA per poor person'!$B411,pop_in_poverty!$B:$B,'ODA per poor person'!S$9)</f>
        <v>38459.230928833262</v>
      </c>
      <c r="T411" s="43">
        <f>('ODA total and ex non-transfer'!T411*1000000)/SUMIFS(pop_in_poverty!$D:$D,pop_in_poverty!$A:$A,'ODA per poor person'!$B411,pop_in_poverty!$B:$B,'ODA per poor person'!T$9)</f>
        <v>45037.855545565631</v>
      </c>
      <c r="U411" s="43">
        <f>('ODA total and ex non-transfer'!U411*1000000)/SUMIFS(pop_in_poverty!$D:$D,pop_in_poverty!$A:$A,'ODA per poor person'!$B411,pop_in_poverty!$B:$B,'ODA per poor person'!U$9)</f>
        <v>42693.959471609371</v>
      </c>
    </row>
    <row r="412" spans="1:21" hidden="1" x14ac:dyDescent="0.2">
      <c r="A412" s="21" t="s">
        <v>231</v>
      </c>
      <c r="B412" s="9" t="s">
        <v>846</v>
      </c>
      <c r="C412" s="9" t="s">
        <v>981</v>
      </c>
      <c r="D412" s="9"/>
      <c r="E412" s="2"/>
      <c r="F412" s="2"/>
      <c r="G412" s="43">
        <f>('ODA total and ex non-transfer'!G412*1000000)/SUMIFS(pop_in_poverty!$D:$D,pop_in_poverty!$A:$A,'ODA per poor person'!$B412,pop_in_poverty!$B:$B,'ODA per poor person'!G$9)</f>
        <v>243.95374730704489</v>
      </c>
      <c r="H412" s="43">
        <f>('ODA total and ex non-transfer'!H412*1000000)/SUMIFS(pop_in_poverty!$D:$D,pop_in_poverty!$A:$A,'ODA per poor person'!$B412,pop_in_poverty!$B:$B,'ODA per poor person'!H$9)</f>
        <v>597.81429677577012</v>
      </c>
      <c r="I412" s="43">
        <f>('ODA total and ex non-transfer'!I412*1000000)/SUMIFS(pop_in_poverty!$D:$D,pop_in_poverty!$A:$A,'ODA per poor person'!$B412,pop_in_poverty!$B:$B,'ODA per poor person'!I$9)</f>
        <v>757.41348598113711</v>
      </c>
      <c r="J412" s="43">
        <f>('ODA total and ex non-transfer'!J412*1000000)/SUMIFS(pop_in_poverty!$D:$D,pop_in_poverty!$A:$A,'ODA per poor person'!$B412,pop_in_poverty!$B:$B,'ODA per poor person'!J$9)</f>
        <v>1119.4046537308629</v>
      </c>
      <c r="K412" s="43">
        <f>('ODA total and ex non-transfer'!K412*1000000)/SUMIFS(pop_in_poverty!$D:$D,pop_in_poverty!$A:$A,'ODA per poor person'!$B412,pop_in_poverty!$B:$B,'ODA per poor person'!K$9)</f>
        <v>1164.0302757139532</v>
      </c>
      <c r="L412" s="43">
        <f>('ODA total and ex non-transfer'!L412*1000000)/SUMIFS(pop_in_poverty!$D:$D,pop_in_poverty!$A:$A,'ODA per poor person'!$B412,pop_in_poverty!$B:$B,'ODA per poor person'!L$9)</f>
        <v>1322.4954474250028</v>
      </c>
      <c r="M412" s="43">
        <f>('ODA total and ex non-transfer'!M412*1000000)/SUMIFS(pop_in_poverty!$D:$D,pop_in_poverty!$A:$A,'ODA per poor person'!$B412,pop_in_poverty!$B:$B,'ODA per poor person'!M$9)</f>
        <v>1262.1088405177611</v>
      </c>
      <c r="N412" s="43">
        <f>('ODA total and ex non-transfer'!N412*1000000)/SUMIFS(pop_in_poverty!$D:$D,pop_in_poverty!$A:$A,'ODA per poor person'!$B412,pop_in_poverty!$B:$B,'ODA per poor person'!N$9)</f>
        <v>1235.2289250527165</v>
      </c>
      <c r="O412" s="43">
        <f>('ODA total and ex non-transfer'!O412*1000000)/SUMIFS(pop_in_poverty!$D:$D,pop_in_poverty!$A:$A,'ODA per poor person'!$B412,pop_in_poverty!$B:$B,'ODA per poor person'!O$9)</f>
        <v>1679.8693572491318</v>
      </c>
      <c r="P412" s="43">
        <f>('ODA total and ex non-transfer'!P412*1000000)/SUMIFS(pop_in_poverty!$D:$D,pop_in_poverty!$A:$A,'ODA per poor person'!$B412,pop_in_poverty!$B:$B,'ODA per poor person'!P$9)</f>
        <v>1669.8981990891289</v>
      </c>
      <c r="Q412" s="43">
        <f>('ODA total and ex non-transfer'!Q412*1000000)/SUMIFS(pop_in_poverty!$D:$D,pop_in_poverty!$A:$A,'ODA per poor person'!$B412,pop_in_poverty!$B:$B,'ODA per poor person'!Q$9)</f>
        <v>1604.8727801041264</v>
      </c>
      <c r="R412" s="43">
        <f>('ODA total and ex non-transfer'!R412*1000000)/SUMIFS(pop_in_poverty!$D:$D,pop_in_poverty!$A:$A,'ODA per poor person'!$B412,pop_in_poverty!$B:$B,'ODA per poor person'!R$9)</f>
        <v>1700.2002372192787</v>
      </c>
      <c r="S412" s="43">
        <f>('ODA total and ex non-transfer'!S412*1000000)/SUMIFS(pop_in_poverty!$D:$D,pop_in_poverty!$A:$A,'ODA per poor person'!$B412,pop_in_poverty!$B:$B,'ODA per poor person'!S$9)</f>
        <v>1251.4961505135016</v>
      </c>
      <c r="T412" s="43">
        <f>('ODA total and ex non-transfer'!T412*1000000)/SUMIFS(pop_in_poverty!$D:$D,pop_in_poverty!$A:$A,'ODA per poor person'!$B412,pop_in_poverty!$B:$B,'ODA per poor person'!T$9)</f>
        <v>1410.4249350132814</v>
      </c>
      <c r="U412" s="43">
        <f>('ODA total and ex non-transfer'!U412*1000000)/SUMIFS(pop_in_poverty!$D:$D,pop_in_poverty!$A:$A,'ODA per poor person'!$B412,pop_in_poverty!$B:$B,'ODA per poor person'!U$9)</f>
        <v>1304.163297774116</v>
      </c>
    </row>
    <row r="413" spans="1:21" hidden="1" x14ac:dyDescent="0.2">
      <c r="A413" s="22" t="s">
        <v>231</v>
      </c>
      <c r="B413" s="9" t="s">
        <v>846</v>
      </c>
      <c r="C413" s="10" t="s">
        <v>982</v>
      </c>
      <c r="D413" s="10"/>
      <c r="E413" s="3"/>
      <c r="F413" s="3"/>
      <c r="G413" s="43">
        <f>('ODA total and ex non-transfer'!G413*1000000)/SUMIFS(pop_in_poverty!$D:$D,pop_in_poverty!$A:$A,'ODA per poor person'!$B413,pop_in_poverty!$B:$B,'ODA per poor person'!G$9)</f>
        <v>243.95374730704489</v>
      </c>
      <c r="H413" s="43">
        <f>('ODA total and ex non-transfer'!H413*1000000)/SUMIFS(pop_in_poverty!$D:$D,pop_in_poverty!$A:$A,'ODA per poor person'!$B413,pop_in_poverty!$B:$B,'ODA per poor person'!H$9)</f>
        <v>597.81429677577012</v>
      </c>
      <c r="I413" s="43">
        <f>('ODA total and ex non-transfer'!I413*1000000)/SUMIFS(pop_in_poverty!$D:$D,pop_in_poverty!$A:$A,'ODA per poor person'!$B413,pop_in_poverty!$B:$B,'ODA per poor person'!I$9)</f>
        <v>757.41348598113711</v>
      </c>
      <c r="J413" s="43">
        <f>('ODA total and ex non-transfer'!J413*1000000)/SUMIFS(pop_in_poverty!$D:$D,pop_in_poverty!$A:$A,'ODA per poor person'!$B413,pop_in_poverty!$B:$B,'ODA per poor person'!J$9)</f>
        <v>1119.4046537308629</v>
      </c>
      <c r="K413" s="43">
        <f>('ODA total and ex non-transfer'!K413*1000000)/SUMIFS(pop_in_poverty!$D:$D,pop_in_poverty!$A:$A,'ODA per poor person'!$B413,pop_in_poverty!$B:$B,'ODA per poor person'!K$9)</f>
        <v>1153.5551749630527</v>
      </c>
      <c r="L413" s="43">
        <f>('ODA total and ex non-transfer'!L413*1000000)/SUMIFS(pop_in_poverty!$D:$D,pop_in_poverty!$A:$A,'ODA per poor person'!$B413,pop_in_poverty!$B:$B,'ODA per poor person'!L$9)</f>
        <v>1309.4792730032864</v>
      </c>
      <c r="M413" s="43">
        <f>('ODA total and ex non-transfer'!M413*1000000)/SUMIFS(pop_in_poverty!$D:$D,pop_in_poverty!$A:$A,'ODA per poor person'!$B413,pop_in_poverty!$B:$B,'ODA per poor person'!M$9)</f>
        <v>1226.9996547529017</v>
      </c>
      <c r="N413" s="43">
        <f>('ODA total and ex non-transfer'!N413*1000000)/SUMIFS(pop_in_poverty!$D:$D,pop_in_poverty!$A:$A,'ODA per poor person'!$B413,pop_in_poverty!$B:$B,'ODA per poor person'!N$9)</f>
        <v>1206.2135461281171</v>
      </c>
      <c r="O413" s="43">
        <f>('ODA total and ex non-transfer'!O413*1000000)/SUMIFS(pop_in_poverty!$D:$D,pop_in_poverty!$A:$A,'ODA per poor person'!$B413,pop_in_poverty!$B:$B,'ODA per poor person'!O$9)</f>
        <v>1651.8791685478363</v>
      </c>
      <c r="P413" s="43">
        <f>('ODA total and ex non-transfer'!P413*1000000)/SUMIFS(pop_in_poverty!$D:$D,pop_in_poverty!$A:$A,'ODA per poor person'!$B413,pop_in_poverty!$B:$B,'ODA per poor person'!P$9)</f>
        <v>1627.3744163949291</v>
      </c>
      <c r="Q413" s="43">
        <f>('ODA total and ex non-transfer'!Q413*1000000)/SUMIFS(pop_in_poverty!$D:$D,pop_in_poverty!$A:$A,'ODA per poor person'!$B413,pop_in_poverty!$B:$B,'ODA per poor person'!Q$9)</f>
        <v>1556.4228627879613</v>
      </c>
      <c r="R413" s="43">
        <f>('ODA total and ex non-transfer'!R413*1000000)/SUMIFS(pop_in_poverty!$D:$D,pop_in_poverty!$A:$A,'ODA per poor person'!$B413,pop_in_poverty!$B:$B,'ODA per poor person'!R$9)</f>
        <v>1645.3278668731091</v>
      </c>
      <c r="S413" s="43">
        <f>('ODA total and ex non-transfer'!S413*1000000)/SUMIFS(pop_in_poverty!$D:$D,pop_in_poverty!$A:$A,'ODA per poor person'!$B413,pop_in_poverty!$B:$B,'ODA per poor person'!S$9)</f>
        <v>1209.6279989772584</v>
      </c>
      <c r="T413" s="43">
        <f>('ODA total and ex non-transfer'!T413*1000000)/SUMIFS(pop_in_poverty!$D:$D,pop_in_poverty!$A:$A,'ODA per poor person'!$B413,pop_in_poverty!$B:$B,'ODA per poor person'!T$9)</f>
        <v>1362.6068054943962</v>
      </c>
      <c r="U413" s="43">
        <f>('ODA total and ex non-transfer'!U413*1000000)/SUMIFS(pop_in_poverty!$D:$D,pop_in_poverty!$A:$A,'ODA per poor person'!$B413,pop_in_poverty!$B:$B,'ODA per poor person'!U$9)</f>
        <v>1267.0975297944574</v>
      </c>
    </row>
    <row r="414" spans="1:21" hidden="1" x14ac:dyDescent="0.2">
      <c r="A414" s="21" t="s">
        <v>232</v>
      </c>
      <c r="B414" s="9" t="s">
        <v>903</v>
      </c>
      <c r="C414" s="9" t="s">
        <v>981</v>
      </c>
      <c r="D414" s="9"/>
      <c r="E414" s="2"/>
      <c r="F414" s="2"/>
      <c r="G414" s="43" t="e">
        <f>('ODA total and ex non-transfer'!G414*1000000)/SUMIFS(pop_in_poverty!$D:$D,pop_in_poverty!$A:$A,'ODA per poor person'!$B414,pop_in_poverty!$B:$B,'ODA per poor person'!G$9)</f>
        <v>#DIV/0!</v>
      </c>
      <c r="H414" s="43" t="e">
        <f>('ODA total and ex non-transfer'!H414*1000000)/SUMIFS(pop_in_poverty!$D:$D,pop_in_poverty!$A:$A,'ODA per poor person'!$B414,pop_in_poverty!$B:$B,'ODA per poor person'!H$9)</f>
        <v>#DIV/0!</v>
      </c>
      <c r="I414" s="43" t="e">
        <f>('ODA total and ex non-transfer'!I414*1000000)/SUMIFS(pop_in_poverty!$D:$D,pop_in_poverty!$A:$A,'ODA per poor person'!$B414,pop_in_poverty!$B:$B,'ODA per poor person'!I$9)</f>
        <v>#DIV/0!</v>
      </c>
      <c r="J414" s="43" t="e">
        <f>('ODA total and ex non-transfer'!J414*1000000)/SUMIFS(pop_in_poverty!$D:$D,pop_in_poverty!$A:$A,'ODA per poor person'!$B414,pop_in_poverty!$B:$B,'ODA per poor person'!J$9)</f>
        <v>#DIV/0!</v>
      </c>
      <c r="K414" s="43" t="e">
        <f>('ODA total and ex non-transfer'!K414*1000000)/SUMIFS(pop_in_poverty!$D:$D,pop_in_poverty!$A:$A,'ODA per poor person'!$B414,pop_in_poverty!$B:$B,'ODA per poor person'!K$9)</f>
        <v>#DIV/0!</v>
      </c>
      <c r="L414" s="43" t="e">
        <f>('ODA total and ex non-transfer'!L414*1000000)/SUMIFS(pop_in_poverty!$D:$D,pop_in_poverty!$A:$A,'ODA per poor person'!$B414,pop_in_poverty!$B:$B,'ODA per poor person'!L$9)</f>
        <v>#DIV/0!</v>
      </c>
      <c r="M414" s="43" t="e">
        <f>('ODA total and ex non-transfer'!M414*1000000)/SUMIFS(pop_in_poverty!$D:$D,pop_in_poverty!$A:$A,'ODA per poor person'!$B414,pop_in_poverty!$B:$B,'ODA per poor person'!M$9)</f>
        <v>#DIV/0!</v>
      </c>
      <c r="N414" s="43" t="e">
        <f>('ODA total and ex non-transfer'!N414*1000000)/SUMIFS(pop_in_poverty!$D:$D,pop_in_poverty!$A:$A,'ODA per poor person'!$B414,pop_in_poverty!$B:$B,'ODA per poor person'!N$9)</f>
        <v>#DIV/0!</v>
      </c>
      <c r="O414" s="43" t="e">
        <f>('ODA total and ex non-transfer'!O414*1000000)/SUMIFS(pop_in_poverty!$D:$D,pop_in_poverty!$A:$A,'ODA per poor person'!$B414,pop_in_poverty!$B:$B,'ODA per poor person'!O$9)</f>
        <v>#DIV/0!</v>
      </c>
      <c r="P414" s="43" t="e">
        <f>('ODA total and ex non-transfer'!P414*1000000)/SUMIFS(pop_in_poverty!$D:$D,pop_in_poverty!$A:$A,'ODA per poor person'!$B414,pop_in_poverty!$B:$B,'ODA per poor person'!P$9)</f>
        <v>#DIV/0!</v>
      </c>
      <c r="Q414" s="43" t="e">
        <f>('ODA total and ex non-transfer'!Q414*1000000)/SUMIFS(pop_in_poverty!$D:$D,pop_in_poverty!$A:$A,'ODA per poor person'!$B414,pop_in_poverty!$B:$B,'ODA per poor person'!Q$9)</f>
        <v>#DIV/0!</v>
      </c>
      <c r="R414" s="43" t="e">
        <f>('ODA total and ex non-transfer'!R414*1000000)/SUMIFS(pop_in_poverty!$D:$D,pop_in_poverty!$A:$A,'ODA per poor person'!$B414,pop_in_poverty!$B:$B,'ODA per poor person'!R$9)</f>
        <v>#DIV/0!</v>
      </c>
      <c r="S414" s="43" t="e">
        <f>('ODA total and ex non-transfer'!S414*1000000)/SUMIFS(pop_in_poverty!$D:$D,pop_in_poverty!$A:$A,'ODA per poor person'!$B414,pop_in_poverty!$B:$B,'ODA per poor person'!S$9)</f>
        <v>#DIV/0!</v>
      </c>
      <c r="T414" s="43" t="e">
        <f>('ODA total and ex non-transfer'!T414*1000000)/SUMIFS(pop_in_poverty!$D:$D,pop_in_poverty!$A:$A,'ODA per poor person'!$B414,pop_in_poverty!$B:$B,'ODA per poor person'!T$9)</f>
        <v>#DIV/0!</v>
      </c>
      <c r="U414" s="43" t="e">
        <f>('ODA total and ex non-transfer'!U414*1000000)/SUMIFS(pop_in_poverty!$D:$D,pop_in_poverty!$A:$A,'ODA per poor person'!$B414,pop_in_poverty!$B:$B,'ODA per poor person'!U$9)</f>
        <v>#DIV/0!</v>
      </c>
    </row>
    <row r="415" spans="1:21" hidden="1" x14ac:dyDescent="0.2">
      <c r="A415" s="22" t="s">
        <v>232</v>
      </c>
      <c r="B415" s="9" t="s">
        <v>903</v>
      </c>
      <c r="C415" s="10" t="s">
        <v>982</v>
      </c>
      <c r="D415" s="10"/>
      <c r="E415" s="3"/>
      <c r="F415" s="3"/>
      <c r="G415" s="43" t="e">
        <f>('ODA total and ex non-transfer'!G415*1000000)/SUMIFS(pop_in_poverty!$D:$D,pop_in_poverty!$A:$A,'ODA per poor person'!$B415,pop_in_poverty!$B:$B,'ODA per poor person'!G$9)</f>
        <v>#DIV/0!</v>
      </c>
      <c r="H415" s="43" t="e">
        <f>('ODA total and ex non-transfer'!H415*1000000)/SUMIFS(pop_in_poverty!$D:$D,pop_in_poverty!$A:$A,'ODA per poor person'!$B415,pop_in_poverty!$B:$B,'ODA per poor person'!H$9)</f>
        <v>#DIV/0!</v>
      </c>
      <c r="I415" s="43" t="e">
        <f>('ODA total and ex non-transfer'!I415*1000000)/SUMIFS(pop_in_poverty!$D:$D,pop_in_poverty!$A:$A,'ODA per poor person'!$B415,pop_in_poverty!$B:$B,'ODA per poor person'!I$9)</f>
        <v>#DIV/0!</v>
      </c>
      <c r="J415" s="43" t="e">
        <f>('ODA total and ex non-transfer'!J415*1000000)/SUMIFS(pop_in_poverty!$D:$D,pop_in_poverty!$A:$A,'ODA per poor person'!$B415,pop_in_poverty!$B:$B,'ODA per poor person'!J$9)</f>
        <v>#DIV/0!</v>
      </c>
      <c r="K415" s="43" t="e">
        <f>('ODA total and ex non-transfer'!K415*1000000)/SUMIFS(pop_in_poverty!$D:$D,pop_in_poverty!$A:$A,'ODA per poor person'!$B415,pop_in_poverty!$B:$B,'ODA per poor person'!K$9)</f>
        <v>#DIV/0!</v>
      </c>
      <c r="L415" s="43" t="e">
        <f>('ODA total and ex non-transfer'!L415*1000000)/SUMIFS(pop_in_poverty!$D:$D,pop_in_poverty!$A:$A,'ODA per poor person'!$B415,pop_in_poverty!$B:$B,'ODA per poor person'!L$9)</f>
        <v>#DIV/0!</v>
      </c>
      <c r="M415" s="43" t="e">
        <f>('ODA total and ex non-transfer'!M415*1000000)/SUMIFS(pop_in_poverty!$D:$D,pop_in_poverty!$A:$A,'ODA per poor person'!$B415,pop_in_poverty!$B:$B,'ODA per poor person'!M$9)</f>
        <v>#DIV/0!</v>
      </c>
      <c r="N415" s="43" t="e">
        <f>('ODA total and ex non-transfer'!N415*1000000)/SUMIFS(pop_in_poverty!$D:$D,pop_in_poverty!$A:$A,'ODA per poor person'!$B415,pop_in_poverty!$B:$B,'ODA per poor person'!N$9)</f>
        <v>#DIV/0!</v>
      </c>
      <c r="O415" s="43" t="e">
        <f>('ODA total and ex non-transfer'!O415*1000000)/SUMIFS(pop_in_poverty!$D:$D,pop_in_poverty!$A:$A,'ODA per poor person'!$B415,pop_in_poverty!$B:$B,'ODA per poor person'!O$9)</f>
        <v>#DIV/0!</v>
      </c>
      <c r="P415" s="43" t="e">
        <f>('ODA total and ex non-transfer'!P415*1000000)/SUMIFS(pop_in_poverty!$D:$D,pop_in_poverty!$A:$A,'ODA per poor person'!$B415,pop_in_poverty!$B:$B,'ODA per poor person'!P$9)</f>
        <v>#DIV/0!</v>
      </c>
      <c r="Q415" s="43" t="e">
        <f>('ODA total and ex non-transfer'!Q415*1000000)/SUMIFS(pop_in_poverty!$D:$D,pop_in_poverty!$A:$A,'ODA per poor person'!$B415,pop_in_poverty!$B:$B,'ODA per poor person'!Q$9)</f>
        <v>#DIV/0!</v>
      </c>
      <c r="R415" s="43" t="e">
        <f>('ODA total and ex non-transfer'!R415*1000000)/SUMIFS(pop_in_poverty!$D:$D,pop_in_poverty!$A:$A,'ODA per poor person'!$B415,pop_in_poverty!$B:$B,'ODA per poor person'!R$9)</f>
        <v>#DIV/0!</v>
      </c>
      <c r="S415" s="43" t="e">
        <f>('ODA total and ex non-transfer'!S415*1000000)/SUMIFS(pop_in_poverty!$D:$D,pop_in_poverty!$A:$A,'ODA per poor person'!$B415,pop_in_poverty!$B:$B,'ODA per poor person'!S$9)</f>
        <v>#DIV/0!</v>
      </c>
      <c r="T415" s="43" t="e">
        <f>('ODA total and ex non-transfer'!T415*1000000)/SUMIFS(pop_in_poverty!$D:$D,pop_in_poverty!$A:$A,'ODA per poor person'!$B415,pop_in_poverty!$B:$B,'ODA per poor person'!T$9)</f>
        <v>#DIV/0!</v>
      </c>
      <c r="U415" s="43" t="e">
        <f>('ODA total and ex non-transfer'!U415*1000000)/SUMIFS(pop_in_poverty!$D:$D,pop_in_poverty!$A:$A,'ODA per poor person'!$B415,pop_in_poverty!$B:$B,'ODA per poor person'!U$9)</f>
        <v>#DIV/0!</v>
      </c>
    </row>
    <row r="416" spans="1:21" hidden="1" x14ac:dyDescent="0.2">
      <c r="A416" s="21" t="s">
        <v>233</v>
      </c>
      <c r="B416" s="9" t="s">
        <v>905</v>
      </c>
      <c r="C416" s="9" t="s">
        <v>981</v>
      </c>
      <c r="D416" s="9"/>
      <c r="E416" s="2"/>
      <c r="F416" s="2"/>
      <c r="G416" s="43">
        <f>('ODA total and ex non-transfer'!G416*1000000)/SUMIFS(pop_in_poverty!$D:$D,pop_in_poverty!$A:$A,'ODA per poor person'!$B416,pop_in_poverty!$B:$B,'ODA per poor person'!G$9)</f>
        <v>12097.997491244081</v>
      </c>
      <c r="H416" s="43">
        <f>('ODA total and ex non-transfer'!H416*1000000)/SUMIFS(pop_in_poverty!$D:$D,pop_in_poverty!$A:$A,'ODA per poor person'!$B416,pop_in_poverty!$B:$B,'ODA per poor person'!H$9)</f>
        <v>13955.412956609509</v>
      </c>
      <c r="I416" s="43">
        <f>('ODA total and ex non-transfer'!I416*1000000)/SUMIFS(pop_in_poverty!$D:$D,pop_in_poverty!$A:$A,'ODA per poor person'!$B416,pop_in_poverty!$B:$B,'ODA per poor person'!I$9)</f>
        <v>13752.234609011206</v>
      </c>
      <c r="J416" s="43">
        <f>('ODA total and ex non-transfer'!J416*1000000)/SUMIFS(pop_in_poverty!$D:$D,pop_in_poverty!$A:$A,'ODA per poor person'!$B416,pop_in_poverty!$B:$B,'ODA per poor person'!J$9)</f>
        <v>21587.012198266231</v>
      </c>
      <c r="K416" s="43">
        <f>('ODA total and ex non-transfer'!K416*1000000)/SUMIFS(pop_in_poverty!$D:$D,pop_in_poverty!$A:$A,'ODA per poor person'!$B416,pop_in_poverty!$B:$B,'ODA per poor person'!K$9)</f>
        <v>16546.323832709182</v>
      </c>
      <c r="L416" s="43">
        <f>('ODA total and ex non-transfer'!L416*1000000)/SUMIFS(pop_in_poverty!$D:$D,pop_in_poverty!$A:$A,'ODA per poor person'!$B416,pop_in_poverty!$B:$B,'ODA per poor person'!L$9)</f>
        <v>22609.850514146321</v>
      </c>
      <c r="M416" s="43">
        <f>('ODA total and ex non-transfer'!M416*1000000)/SUMIFS(pop_in_poverty!$D:$D,pop_in_poverty!$A:$A,'ODA per poor person'!$B416,pop_in_poverty!$B:$B,'ODA per poor person'!M$9)</f>
        <v>17550.865303990431</v>
      </c>
      <c r="N416" s="43">
        <f>('ODA total and ex non-transfer'!N416*1000000)/SUMIFS(pop_in_poverty!$D:$D,pop_in_poverty!$A:$A,'ODA per poor person'!$B416,pop_in_poverty!$B:$B,'ODA per poor person'!N$9)</f>
        <v>31476.236474535042</v>
      </c>
      <c r="O416" s="43">
        <f>('ODA total and ex non-transfer'!O416*1000000)/SUMIFS(pop_in_poverty!$D:$D,pop_in_poverty!$A:$A,'ODA per poor person'!$B416,pop_in_poverty!$B:$B,'ODA per poor person'!O$9)</f>
        <v>66321.090457728671</v>
      </c>
      <c r="P416" s="43">
        <f>('ODA total and ex non-transfer'!P416*1000000)/SUMIFS(pop_in_poverty!$D:$D,pop_in_poverty!$A:$A,'ODA per poor person'!$B416,pop_in_poverty!$B:$B,'ODA per poor person'!P$9)</f>
        <v>80211.438875012129</v>
      </c>
      <c r="Q416" s="43">
        <f>('ODA total and ex non-transfer'!Q416*1000000)/SUMIFS(pop_in_poverty!$D:$D,pop_in_poverty!$A:$A,'ODA per poor person'!$B416,pop_in_poverty!$B:$B,'ODA per poor person'!Q$9)</f>
        <v>67752.533316987698</v>
      </c>
      <c r="R416" s="43">
        <f>('ODA total and ex non-transfer'!R416*1000000)/SUMIFS(pop_in_poverty!$D:$D,pop_in_poverty!$A:$A,'ODA per poor person'!$B416,pop_in_poverty!$B:$B,'ODA per poor person'!R$9)</f>
        <v>58610.156697894541</v>
      </c>
      <c r="S416" s="43">
        <f>('ODA total and ex non-transfer'!S416*1000000)/SUMIFS(pop_in_poverty!$D:$D,pop_in_poverty!$A:$A,'ODA per poor person'!$B416,pop_in_poverty!$B:$B,'ODA per poor person'!S$9)</f>
        <v>60376.847019553155</v>
      </c>
      <c r="T416" s="43">
        <f>('ODA total and ex non-transfer'!T416*1000000)/SUMIFS(pop_in_poverty!$D:$D,pop_in_poverty!$A:$A,'ODA per poor person'!$B416,pop_in_poverty!$B:$B,'ODA per poor person'!T$9)</f>
        <v>59441.613237596328</v>
      </c>
      <c r="U416" s="43">
        <f>('ODA total and ex non-transfer'!U416*1000000)/SUMIFS(pop_in_poverty!$D:$D,pop_in_poverty!$A:$A,'ODA per poor person'!$B416,pop_in_poverty!$B:$B,'ODA per poor person'!U$9)</f>
        <v>70123.871665097889</v>
      </c>
    </row>
    <row r="417" spans="1:21" hidden="1" x14ac:dyDescent="0.2">
      <c r="A417" s="22" t="s">
        <v>233</v>
      </c>
      <c r="B417" s="9" t="s">
        <v>905</v>
      </c>
      <c r="C417" s="10" t="s">
        <v>982</v>
      </c>
      <c r="D417" s="10"/>
      <c r="E417" s="3"/>
      <c r="F417" s="3"/>
      <c r="G417" s="43">
        <f>('ODA total and ex non-transfer'!G417*1000000)/SUMIFS(pop_in_poverty!$D:$D,pop_in_poverty!$A:$A,'ODA per poor person'!$B417,pop_in_poverty!$B:$B,'ODA per poor person'!G$9)</f>
        <v>12097.997491244081</v>
      </c>
      <c r="H417" s="43">
        <f>('ODA total and ex non-transfer'!H417*1000000)/SUMIFS(pop_in_poverty!$D:$D,pop_in_poverty!$A:$A,'ODA per poor person'!$B417,pop_in_poverty!$B:$B,'ODA per poor person'!H$9)</f>
        <v>13955.412956609509</v>
      </c>
      <c r="I417" s="43">
        <f>('ODA total and ex non-transfer'!I417*1000000)/SUMIFS(pop_in_poverty!$D:$D,pop_in_poverty!$A:$A,'ODA per poor person'!$B417,pop_in_poverty!$B:$B,'ODA per poor person'!I$9)</f>
        <v>13752.234609011206</v>
      </c>
      <c r="J417" s="43">
        <f>('ODA total and ex non-transfer'!J417*1000000)/SUMIFS(pop_in_poverty!$D:$D,pop_in_poverty!$A:$A,'ODA per poor person'!$B417,pop_in_poverty!$B:$B,'ODA per poor person'!J$9)</f>
        <v>21587.012198266231</v>
      </c>
      <c r="K417" s="43">
        <f>('ODA total and ex non-transfer'!K417*1000000)/SUMIFS(pop_in_poverty!$D:$D,pop_in_poverty!$A:$A,'ODA per poor person'!$B417,pop_in_poverty!$B:$B,'ODA per poor person'!K$9)</f>
        <v>15507.436651272605</v>
      </c>
      <c r="L417" s="43">
        <f>('ODA total and ex non-transfer'!L417*1000000)/SUMIFS(pop_in_poverty!$D:$D,pop_in_poverty!$A:$A,'ODA per poor person'!$B417,pop_in_poverty!$B:$B,'ODA per poor person'!L$9)</f>
        <v>21955.512975561185</v>
      </c>
      <c r="M417" s="43">
        <f>('ODA total and ex non-transfer'!M417*1000000)/SUMIFS(pop_in_poverty!$D:$D,pop_in_poverty!$A:$A,'ODA per poor person'!$B417,pop_in_poverty!$B:$B,'ODA per poor person'!M$9)</f>
        <v>16627.719281364691</v>
      </c>
      <c r="N417" s="43">
        <f>('ODA total and ex non-transfer'!N417*1000000)/SUMIFS(pop_in_poverty!$D:$D,pop_in_poverty!$A:$A,'ODA per poor person'!$B417,pop_in_poverty!$B:$B,'ODA per poor person'!N$9)</f>
        <v>28920.465027415579</v>
      </c>
      <c r="O417" s="43">
        <f>('ODA total and ex non-transfer'!O417*1000000)/SUMIFS(pop_in_poverty!$D:$D,pop_in_poverty!$A:$A,'ODA per poor person'!$B417,pop_in_poverty!$B:$B,'ODA per poor person'!O$9)</f>
        <v>64024.705395589735</v>
      </c>
      <c r="P417" s="43">
        <f>('ODA total and ex non-transfer'!P417*1000000)/SUMIFS(pop_in_poverty!$D:$D,pop_in_poverty!$A:$A,'ODA per poor person'!$B417,pop_in_poverty!$B:$B,'ODA per poor person'!P$9)</f>
        <v>77654.726185185747</v>
      </c>
      <c r="Q417" s="43">
        <f>('ODA total and ex non-transfer'!Q417*1000000)/SUMIFS(pop_in_poverty!$D:$D,pop_in_poverty!$A:$A,'ODA per poor person'!$B417,pop_in_poverty!$B:$B,'ODA per poor person'!Q$9)</f>
        <v>64872.608302557579</v>
      </c>
      <c r="R417" s="43">
        <f>('ODA total and ex non-transfer'!R417*1000000)/SUMIFS(pop_in_poverty!$D:$D,pop_in_poverty!$A:$A,'ODA per poor person'!$B417,pop_in_poverty!$B:$B,'ODA per poor person'!R$9)</f>
        <v>56004.826275439395</v>
      </c>
      <c r="S417" s="43">
        <f>('ODA total and ex non-transfer'!S417*1000000)/SUMIFS(pop_in_poverty!$D:$D,pop_in_poverty!$A:$A,'ODA per poor person'!$B417,pop_in_poverty!$B:$B,'ODA per poor person'!S$9)</f>
        <v>57742.6837902525</v>
      </c>
      <c r="T417" s="43">
        <f>('ODA total and ex non-transfer'!T417*1000000)/SUMIFS(pop_in_poverty!$D:$D,pop_in_poverty!$A:$A,'ODA per poor person'!$B417,pop_in_poverty!$B:$B,'ODA per poor person'!T$9)</f>
        <v>56756.979454653876</v>
      </c>
      <c r="U417" s="43">
        <f>('ODA total and ex non-transfer'!U417*1000000)/SUMIFS(pop_in_poverty!$D:$D,pop_in_poverty!$A:$A,'ODA per poor person'!$B417,pop_in_poverty!$B:$B,'ODA per poor person'!U$9)</f>
        <v>68335.738257514153</v>
      </c>
    </row>
    <row r="418" spans="1:21" hidden="1" x14ac:dyDescent="0.2">
      <c r="A418" s="21" t="s">
        <v>234</v>
      </c>
      <c r="B418" s="9" t="s">
        <v>919</v>
      </c>
      <c r="C418" s="9" t="s">
        <v>981</v>
      </c>
      <c r="D418" s="9"/>
      <c r="E418" s="2"/>
      <c r="F418" s="2"/>
      <c r="G418" s="43">
        <f>('ODA total and ex non-transfer'!G418*1000000)/SUMIFS(pop_in_poverty!$D:$D,pop_in_poverty!$A:$A,'ODA per poor person'!$B418,pop_in_poverty!$B:$B,'ODA per poor person'!G$9)</f>
        <v>64441.07952028892</v>
      </c>
      <c r="H418" s="43">
        <f>('ODA total and ex non-transfer'!H418*1000000)/SUMIFS(pop_in_poverty!$D:$D,pop_in_poverty!$A:$A,'ODA per poor person'!$B418,pop_in_poverty!$B:$B,'ODA per poor person'!H$9)</f>
        <v>27101.109053525106</v>
      </c>
      <c r="I418" s="43">
        <f>('ODA total and ex non-transfer'!I418*1000000)/SUMIFS(pop_in_poverty!$D:$D,pop_in_poverty!$A:$A,'ODA per poor person'!$B418,pop_in_poverty!$B:$B,'ODA per poor person'!I$9)</f>
        <v>28424.377889690179</v>
      </c>
      <c r="J418" s="43">
        <f>('ODA total and ex non-transfer'!J418*1000000)/SUMIFS(pop_in_poverty!$D:$D,pop_in_poverty!$A:$A,'ODA per poor person'!$B418,pop_in_poverty!$B:$B,'ODA per poor person'!J$9)</f>
        <v>27334.196698249823</v>
      </c>
      <c r="K418" s="43">
        <f>('ODA total and ex non-transfer'!K418*1000000)/SUMIFS(pop_in_poverty!$D:$D,pop_in_poverty!$A:$A,'ODA per poor person'!$B418,pop_in_poverty!$B:$B,'ODA per poor person'!K$9)</f>
        <v>48640.031337315835</v>
      </c>
      <c r="L418" s="43">
        <f>('ODA total and ex non-transfer'!L418*1000000)/SUMIFS(pop_in_poverty!$D:$D,pop_in_poverty!$A:$A,'ODA per poor person'!$B418,pop_in_poverty!$B:$B,'ODA per poor person'!L$9)</f>
        <v>38511.424008383045</v>
      </c>
      <c r="M418" s="43">
        <f>('ODA total and ex non-transfer'!M418*1000000)/SUMIFS(pop_in_poverty!$D:$D,pop_in_poverty!$A:$A,'ODA per poor person'!$B418,pop_in_poverty!$B:$B,'ODA per poor person'!M$9)</f>
        <v>65893.798337364991</v>
      </c>
      <c r="N418" s="43">
        <f>('ODA total and ex non-transfer'!N418*1000000)/SUMIFS(pop_in_poverty!$D:$D,pop_in_poverty!$A:$A,'ODA per poor person'!$B418,pop_in_poverty!$B:$B,'ODA per poor person'!N$9)</f>
        <v>54345.158241954174</v>
      </c>
      <c r="O418" s="43">
        <f>('ODA total and ex non-transfer'!O418*1000000)/SUMIFS(pop_in_poverty!$D:$D,pop_in_poverty!$A:$A,'ODA per poor person'!$B418,pop_in_poverty!$B:$B,'ODA per poor person'!O$9)</f>
        <v>38544.337846044378</v>
      </c>
      <c r="P418" s="43">
        <f>('ODA total and ex non-transfer'!P418*1000000)/SUMIFS(pop_in_poverty!$D:$D,pop_in_poverty!$A:$A,'ODA per poor person'!$B418,pop_in_poverty!$B:$B,'ODA per poor person'!P$9)</f>
        <v>104564.67331608318</v>
      </c>
      <c r="Q418" s="43">
        <f>('ODA total and ex non-transfer'!Q418*1000000)/SUMIFS(pop_in_poverty!$D:$D,pop_in_poverty!$A:$A,'ODA per poor person'!$B418,pop_in_poverty!$B:$B,'ODA per poor person'!Q$9)</f>
        <v>75507.135959189385</v>
      </c>
      <c r="R418" s="43">
        <f>('ODA total and ex non-transfer'!R418*1000000)/SUMIFS(pop_in_poverty!$D:$D,pop_in_poverty!$A:$A,'ODA per poor person'!$B418,pop_in_poverty!$B:$B,'ODA per poor person'!R$9)</f>
        <v>89250.602649445995</v>
      </c>
      <c r="S418" s="43">
        <f>('ODA total and ex non-transfer'!S418*1000000)/SUMIFS(pop_in_poverty!$D:$D,pop_in_poverty!$A:$A,'ODA per poor person'!$B418,pop_in_poverty!$B:$B,'ODA per poor person'!S$9)</f>
        <v>113811.60477991315</v>
      </c>
      <c r="T418" s="43">
        <f>('ODA total and ex non-transfer'!T418*1000000)/SUMIFS(pop_in_poverty!$D:$D,pop_in_poverty!$A:$A,'ODA per poor person'!$B418,pop_in_poverty!$B:$B,'ODA per poor person'!T$9)</f>
        <v>190959.48057883832</v>
      </c>
      <c r="U418" s="43">
        <f>('ODA total and ex non-transfer'!U418*1000000)/SUMIFS(pop_in_poverty!$D:$D,pop_in_poverty!$A:$A,'ODA per poor person'!$B418,pop_in_poverty!$B:$B,'ODA per poor person'!U$9)</f>
        <v>91617.676979896933</v>
      </c>
    </row>
    <row r="419" spans="1:21" hidden="1" x14ac:dyDescent="0.2">
      <c r="A419" s="22" t="s">
        <v>234</v>
      </c>
      <c r="B419" s="9" t="s">
        <v>919</v>
      </c>
      <c r="C419" s="10" t="s">
        <v>982</v>
      </c>
      <c r="D419" s="10"/>
      <c r="E419" s="3"/>
      <c r="F419" s="3"/>
      <c r="G419" s="43">
        <f>('ODA total and ex non-transfer'!G419*1000000)/SUMIFS(pop_in_poverty!$D:$D,pop_in_poverty!$A:$A,'ODA per poor person'!$B419,pop_in_poverty!$B:$B,'ODA per poor person'!G$9)</f>
        <v>64441.07952028892</v>
      </c>
      <c r="H419" s="43">
        <f>('ODA total and ex non-transfer'!H419*1000000)/SUMIFS(pop_in_poverty!$D:$D,pop_in_poverty!$A:$A,'ODA per poor person'!$B419,pop_in_poverty!$B:$B,'ODA per poor person'!H$9)</f>
        <v>27101.109053525106</v>
      </c>
      <c r="I419" s="43">
        <f>('ODA total and ex non-transfer'!I419*1000000)/SUMIFS(pop_in_poverty!$D:$D,pop_in_poverty!$A:$A,'ODA per poor person'!$B419,pop_in_poverty!$B:$B,'ODA per poor person'!I$9)</f>
        <v>28424.377889690179</v>
      </c>
      <c r="J419" s="43">
        <f>('ODA total and ex non-transfer'!J419*1000000)/SUMIFS(pop_in_poverty!$D:$D,pop_in_poverty!$A:$A,'ODA per poor person'!$B419,pop_in_poverty!$B:$B,'ODA per poor person'!J$9)</f>
        <v>27334.196698249823</v>
      </c>
      <c r="K419" s="43">
        <f>('ODA total and ex non-transfer'!K419*1000000)/SUMIFS(pop_in_poverty!$D:$D,pop_in_poverty!$A:$A,'ODA per poor person'!$B419,pop_in_poverty!$B:$B,'ODA per poor person'!K$9)</f>
        <v>45354.485674221149</v>
      </c>
      <c r="L419" s="43">
        <f>('ODA total and ex non-transfer'!L419*1000000)/SUMIFS(pop_in_poverty!$D:$D,pop_in_poverty!$A:$A,'ODA per poor person'!$B419,pop_in_poverty!$B:$B,'ODA per poor person'!L$9)</f>
        <v>35134.58134401084</v>
      </c>
      <c r="M419" s="43">
        <f>('ODA total and ex non-transfer'!M419*1000000)/SUMIFS(pop_in_poverty!$D:$D,pop_in_poverty!$A:$A,'ODA per poor person'!$B419,pop_in_poverty!$B:$B,'ODA per poor person'!M$9)</f>
        <v>64720.707982692242</v>
      </c>
      <c r="N419" s="43">
        <f>('ODA total and ex non-transfer'!N419*1000000)/SUMIFS(pop_in_poverty!$D:$D,pop_in_poverty!$A:$A,'ODA per poor person'!$B419,pop_in_poverty!$B:$B,'ODA per poor person'!N$9)</f>
        <v>52054.652759204779</v>
      </c>
      <c r="O419" s="43">
        <f>('ODA total and ex non-transfer'!O419*1000000)/SUMIFS(pop_in_poverty!$D:$D,pop_in_poverty!$A:$A,'ODA per poor person'!$B419,pop_in_poverty!$B:$B,'ODA per poor person'!O$9)</f>
        <v>35777.516393593469</v>
      </c>
      <c r="P419" s="43">
        <f>('ODA total and ex non-transfer'!P419*1000000)/SUMIFS(pop_in_poverty!$D:$D,pop_in_poverty!$A:$A,'ODA per poor person'!$B419,pop_in_poverty!$B:$B,'ODA per poor person'!P$9)</f>
        <v>101388.67756227375</v>
      </c>
      <c r="Q419" s="43">
        <f>('ODA total and ex non-transfer'!Q419*1000000)/SUMIFS(pop_in_poverty!$D:$D,pop_in_poverty!$A:$A,'ODA per poor person'!$B419,pop_in_poverty!$B:$B,'ODA per poor person'!Q$9)</f>
        <v>72598.182099652797</v>
      </c>
      <c r="R419" s="43">
        <f>('ODA total and ex non-transfer'!R419*1000000)/SUMIFS(pop_in_poverty!$D:$D,pop_in_poverty!$A:$A,'ODA per poor person'!$B419,pop_in_poverty!$B:$B,'ODA per poor person'!R$9)</f>
        <v>85018.809297388143</v>
      </c>
      <c r="S419" s="43">
        <f>('ODA total and ex non-transfer'!S419*1000000)/SUMIFS(pop_in_poverty!$D:$D,pop_in_poverty!$A:$A,'ODA per poor person'!$B419,pop_in_poverty!$B:$B,'ODA per poor person'!S$9)</f>
        <v>108808.99514194512</v>
      </c>
      <c r="T419" s="43">
        <f>('ODA total and ex non-transfer'!T419*1000000)/SUMIFS(pop_in_poverty!$D:$D,pop_in_poverty!$A:$A,'ODA per poor person'!$B419,pop_in_poverty!$B:$B,'ODA per poor person'!T$9)</f>
        <v>184683.7620069148</v>
      </c>
      <c r="U419" s="43">
        <f>('ODA total and ex non-transfer'!U419*1000000)/SUMIFS(pop_in_poverty!$D:$D,pop_in_poverty!$A:$A,'ODA per poor person'!$B419,pop_in_poverty!$B:$B,'ODA per poor person'!U$9)</f>
        <v>85823.388695991904</v>
      </c>
    </row>
    <row r="420" spans="1:21" hidden="1" x14ac:dyDescent="0.2">
      <c r="A420" s="21" t="s">
        <v>235</v>
      </c>
      <c r="B420" s="9" t="s">
        <v>943</v>
      </c>
      <c r="C420" s="9" t="s">
        <v>981</v>
      </c>
      <c r="D420" s="9"/>
      <c r="E420" s="2"/>
      <c r="F420" s="2"/>
      <c r="G420" s="43">
        <f>('ODA total and ex non-transfer'!G420*1000000)/SUMIFS(pop_in_poverty!$D:$D,pop_in_poverty!$A:$A,'ODA per poor person'!$B420,pop_in_poverty!$B:$B,'ODA per poor person'!G$9)</f>
        <v>1577.1655246997263</v>
      </c>
      <c r="H420" s="43">
        <f>('ODA total and ex non-transfer'!H420*1000000)/SUMIFS(pop_in_poverty!$D:$D,pop_in_poverty!$A:$A,'ODA per poor person'!$B420,pop_in_poverty!$B:$B,'ODA per poor person'!H$9)</f>
        <v>1726.6935163922672</v>
      </c>
      <c r="I420" s="43">
        <f>('ODA total and ex non-transfer'!I420*1000000)/SUMIFS(pop_in_poverty!$D:$D,pop_in_poverty!$A:$A,'ODA per poor person'!$B420,pop_in_poverty!$B:$B,'ODA per poor person'!I$9)</f>
        <v>1752.6216059565741</v>
      </c>
      <c r="J420" s="43">
        <f>('ODA total and ex non-transfer'!J420*1000000)/SUMIFS(pop_in_poverty!$D:$D,pop_in_poverty!$A:$A,'ODA per poor person'!$B420,pop_in_poverty!$B:$B,'ODA per poor person'!J$9)</f>
        <v>1697.5562354112219</v>
      </c>
      <c r="K420" s="43">
        <f>('ODA total and ex non-transfer'!K420*1000000)/SUMIFS(pop_in_poverty!$D:$D,pop_in_poverty!$A:$A,'ODA per poor person'!$B420,pop_in_poverty!$B:$B,'ODA per poor person'!K$9)</f>
        <v>2053.3142002008467</v>
      </c>
      <c r="L420" s="43">
        <f>('ODA total and ex non-transfer'!L420*1000000)/SUMIFS(pop_in_poverty!$D:$D,pop_in_poverty!$A:$A,'ODA per poor person'!$B420,pop_in_poverty!$B:$B,'ODA per poor person'!L$9)</f>
        <v>1989.1644864575271</v>
      </c>
      <c r="M420" s="43">
        <f>('ODA total and ex non-transfer'!M420*1000000)/SUMIFS(pop_in_poverty!$D:$D,pop_in_poverty!$A:$A,'ODA per poor person'!$B420,pop_in_poverty!$B:$B,'ODA per poor person'!M$9)</f>
        <v>3083.2500804622114</v>
      </c>
      <c r="N420" s="43">
        <f>('ODA total and ex non-transfer'!N420*1000000)/SUMIFS(pop_in_poverty!$D:$D,pop_in_poverty!$A:$A,'ODA per poor person'!$B420,pop_in_poverty!$B:$B,'ODA per poor person'!N$9)</f>
        <v>3474.8191700614107</v>
      </c>
      <c r="O420" s="43">
        <f>('ODA total and ex non-transfer'!O420*1000000)/SUMIFS(pop_in_poverty!$D:$D,pop_in_poverty!$A:$A,'ODA per poor person'!$B420,pop_in_poverty!$B:$B,'ODA per poor person'!O$9)</f>
        <v>3236.7000704571606</v>
      </c>
      <c r="P420" s="43">
        <f>('ODA total and ex non-transfer'!P420*1000000)/SUMIFS(pop_in_poverty!$D:$D,pop_in_poverty!$A:$A,'ODA per poor person'!$B420,pop_in_poverty!$B:$B,'ODA per poor person'!P$9)</f>
        <v>2349.0708178314831</v>
      </c>
      <c r="Q420" s="43">
        <f>('ODA total and ex non-transfer'!Q420*1000000)/SUMIFS(pop_in_poverty!$D:$D,pop_in_poverty!$A:$A,'ODA per poor person'!$B420,pop_in_poverty!$B:$B,'ODA per poor person'!Q$9)</f>
        <v>2622.5406273114995</v>
      </c>
      <c r="R420" s="43">
        <f>('ODA total and ex non-transfer'!R420*1000000)/SUMIFS(pop_in_poverty!$D:$D,pop_in_poverty!$A:$A,'ODA per poor person'!$B420,pop_in_poverty!$B:$B,'ODA per poor person'!R$9)</f>
        <v>2590.0664593383453</v>
      </c>
      <c r="S420" s="43">
        <f>('ODA total and ex non-transfer'!S420*1000000)/SUMIFS(pop_in_poverty!$D:$D,pop_in_poverty!$A:$A,'ODA per poor person'!$B420,pop_in_poverty!$B:$B,'ODA per poor person'!S$9)</f>
        <v>2922.1442319465191</v>
      </c>
      <c r="T420" s="43">
        <f>('ODA total and ex non-transfer'!T420*1000000)/SUMIFS(pop_in_poverty!$D:$D,pop_in_poverty!$A:$A,'ODA per poor person'!$B420,pop_in_poverty!$B:$B,'ODA per poor person'!T$9)</f>
        <v>6275.0107990302913</v>
      </c>
      <c r="U420" s="43">
        <f>('ODA total and ex non-transfer'!U420*1000000)/SUMIFS(pop_in_poverty!$D:$D,pop_in_poverty!$A:$A,'ODA per poor person'!$B420,pop_in_poverty!$B:$B,'ODA per poor person'!U$9)</f>
        <v>4301.59832178335</v>
      </c>
    </row>
    <row r="421" spans="1:21" hidden="1" x14ac:dyDescent="0.2">
      <c r="A421" s="22" t="s">
        <v>235</v>
      </c>
      <c r="B421" s="9" t="s">
        <v>943</v>
      </c>
      <c r="C421" s="10" t="s">
        <v>982</v>
      </c>
      <c r="D421" s="10"/>
      <c r="E421" s="3"/>
      <c r="F421" s="3"/>
      <c r="G421" s="43">
        <f>('ODA total and ex non-transfer'!G421*1000000)/SUMIFS(pop_in_poverty!$D:$D,pop_in_poverty!$A:$A,'ODA per poor person'!$B421,pop_in_poverty!$B:$B,'ODA per poor person'!G$9)</f>
        <v>1577.1655246997263</v>
      </c>
      <c r="H421" s="43">
        <f>('ODA total and ex non-transfer'!H421*1000000)/SUMIFS(pop_in_poverty!$D:$D,pop_in_poverty!$A:$A,'ODA per poor person'!$B421,pop_in_poverty!$B:$B,'ODA per poor person'!H$9)</f>
        <v>1726.6935163922672</v>
      </c>
      <c r="I421" s="43">
        <f>('ODA total and ex non-transfer'!I421*1000000)/SUMIFS(pop_in_poverty!$D:$D,pop_in_poverty!$A:$A,'ODA per poor person'!$B421,pop_in_poverty!$B:$B,'ODA per poor person'!I$9)</f>
        <v>1752.6216059565741</v>
      </c>
      <c r="J421" s="43">
        <f>('ODA total and ex non-transfer'!J421*1000000)/SUMIFS(pop_in_poverty!$D:$D,pop_in_poverty!$A:$A,'ODA per poor person'!$B421,pop_in_poverty!$B:$B,'ODA per poor person'!J$9)</f>
        <v>1697.5562354112219</v>
      </c>
      <c r="K421" s="43">
        <f>('ODA total and ex non-transfer'!K421*1000000)/SUMIFS(pop_in_poverty!$D:$D,pop_in_poverty!$A:$A,'ODA per poor person'!$B421,pop_in_poverty!$B:$B,'ODA per poor person'!K$9)</f>
        <v>1895.1812416397206</v>
      </c>
      <c r="L421" s="43">
        <f>('ODA total and ex non-transfer'!L421*1000000)/SUMIFS(pop_in_poverty!$D:$D,pop_in_poverty!$A:$A,'ODA per poor person'!$B421,pop_in_poverty!$B:$B,'ODA per poor person'!L$9)</f>
        <v>1903.293650176136</v>
      </c>
      <c r="M421" s="43">
        <f>('ODA total and ex non-transfer'!M421*1000000)/SUMIFS(pop_in_poverty!$D:$D,pop_in_poverty!$A:$A,'ODA per poor person'!$B421,pop_in_poverty!$B:$B,'ODA per poor person'!M$9)</f>
        <v>2972.94723633478</v>
      </c>
      <c r="N421" s="43">
        <f>('ODA total and ex non-transfer'!N421*1000000)/SUMIFS(pop_in_poverty!$D:$D,pop_in_poverty!$A:$A,'ODA per poor person'!$B421,pop_in_poverty!$B:$B,'ODA per poor person'!N$9)</f>
        <v>3289.0432379335889</v>
      </c>
      <c r="O421" s="43">
        <f>('ODA total and ex non-transfer'!O421*1000000)/SUMIFS(pop_in_poverty!$D:$D,pop_in_poverty!$A:$A,'ODA per poor person'!$B421,pop_in_poverty!$B:$B,'ODA per poor person'!O$9)</f>
        <v>3082.8388343141578</v>
      </c>
      <c r="P421" s="43">
        <f>('ODA total and ex non-transfer'!P421*1000000)/SUMIFS(pop_in_poverty!$D:$D,pop_in_poverty!$A:$A,'ODA per poor person'!$B421,pop_in_poverty!$B:$B,'ODA per poor person'!P$9)</f>
        <v>2208.7617160676032</v>
      </c>
      <c r="Q421" s="43">
        <f>('ODA total and ex non-transfer'!Q421*1000000)/SUMIFS(pop_in_poverty!$D:$D,pop_in_poverty!$A:$A,'ODA per poor person'!$B421,pop_in_poverty!$B:$B,'ODA per poor person'!Q$9)</f>
        <v>2490.1794431941585</v>
      </c>
      <c r="R421" s="43">
        <f>('ODA total and ex non-transfer'!R421*1000000)/SUMIFS(pop_in_poverty!$D:$D,pop_in_poverty!$A:$A,'ODA per poor person'!$B421,pop_in_poverty!$B:$B,'ODA per poor person'!R$9)</f>
        <v>2418.6156998147098</v>
      </c>
      <c r="S421" s="43">
        <f>('ODA total and ex non-transfer'!S421*1000000)/SUMIFS(pop_in_poverty!$D:$D,pop_in_poverty!$A:$A,'ODA per poor person'!$B421,pop_in_poverty!$B:$B,'ODA per poor person'!S$9)</f>
        <v>2743.7081078433775</v>
      </c>
      <c r="T421" s="43">
        <f>('ODA total and ex non-transfer'!T421*1000000)/SUMIFS(pop_in_poverty!$D:$D,pop_in_poverty!$A:$A,'ODA per poor person'!$B421,pop_in_poverty!$B:$B,'ODA per poor person'!T$9)</f>
        <v>6159.9588281868555</v>
      </c>
      <c r="U421" s="43">
        <f>('ODA total and ex non-transfer'!U421*1000000)/SUMIFS(pop_in_poverty!$D:$D,pop_in_poverty!$A:$A,'ODA per poor person'!$B421,pop_in_poverty!$B:$B,'ODA per poor person'!U$9)</f>
        <v>4157.955187697431</v>
      </c>
    </row>
    <row r="422" spans="1:21" hidden="1" x14ac:dyDescent="0.2">
      <c r="A422" s="21" t="s">
        <v>236</v>
      </c>
      <c r="B422" s="9" t="s">
        <v>962</v>
      </c>
      <c r="C422" s="9" t="s">
        <v>981</v>
      </c>
      <c r="D422" s="9"/>
      <c r="E422" s="2"/>
      <c r="F422" s="2"/>
      <c r="G422" s="43" t="e">
        <f>('ODA total and ex non-transfer'!G422*1000000)/SUMIFS(pop_in_poverty!$D:$D,pop_in_poverty!$A:$A,'ODA per poor person'!$B422,pop_in_poverty!$B:$B,'ODA per poor person'!G$9)</f>
        <v>#DIV/0!</v>
      </c>
      <c r="H422" s="43" t="e">
        <f>('ODA total and ex non-transfer'!H422*1000000)/SUMIFS(pop_in_poverty!$D:$D,pop_in_poverty!$A:$A,'ODA per poor person'!$B422,pop_in_poverty!$B:$B,'ODA per poor person'!H$9)</f>
        <v>#DIV/0!</v>
      </c>
      <c r="I422" s="43" t="e">
        <f>('ODA total and ex non-transfer'!I422*1000000)/SUMIFS(pop_in_poverty!$D:$D,pop_in_poverty!$A:$A,'ODA per poor person'!$B422,pop_in_poverty!$B:$B,'ODA per poor person'!I$9)</f>
        <v>#DIV/0!</v>
      </c>
      <c r="J422" s="43" t="e">
        <f>('ODA total and ex non-transfer'!J422*1000000)/SUMIFS(pop_in_poverty!$D:$D,pop_in_poverty!$A:$A,'ODA per poor person'!$B422,pop_in_poverty!$B:$B,'ODA per poor person'!J$9)</f>
        <v>#DIV/0!</v>
      </c>
      <c r="K422" s="43" t="e">
        <f>('ODA total and ex non-transfer'!K422*1000000)/SUMIFS(pop_in_poverty!$D:$D,pop_in_poverty!$A:$A,'ODA per poor person'!$B422,pop_in_poverty!$B:$B,'ODA per poor person'!K$9)</f>
        <v>#DIV/0!</v>
      </c>
      <c r="L422" s="43" t="e">
        <f>('ODA total and ex non-transfer'!L422*1000000)/SUMIFS(pop_in_poverty!$D:$D,pop_in_poverty!$A:$A,'ODA per poor person'!$B422,pop_in_poverty!$B:$B,'ODA per poor person'!L$9)</f>
        <v>#DIV/0!</v>
      </c>
      <c r="M422" s="43" t="e">
        <f>('ODA total and ex non-transfer'!M422*1000000)/SUMIFS(pop_in_poverty!$D:$D,pop_in_poverty!$A:$A,'ODA per poor person'!$B422,pop_in_poverty!$B:$B,'ODA per poor person'!M$9)</f>
        <v>#DIV/0!</v>
      </c>
      <c r="N422" s="43" t="e">
        <f>('ODA total and ex non-transfer'!N422*1000000)/SUMIFS(pop_in_poverty!$D:$D,pop_in_poverty!$A:$A,'ODA per poor person'!$B422,pop_in_poverty!$B:$B,'ODA per poor person'!N$9)</f>
        <v>#DIV/0!</v>
      </c>
      <c r="O422" s="43" t="e">
        <f>('ODA total and ex non-transfer'!O422*1000000)/SUMIFS(pop_in_poverty!$D:$D,pop_in_poverty!$A:$A,'ODA per poor person'!$B422,pop_in_poverty!$B:$B,'ODA per poor person'!O$9)</f>
        <v>#DIV/0!</v>
      </c>
      <c r="P422" s="43" t="e">
        <f>('ODA total and ex non-transfer'!P422*1000000)/SUMIFS(pop_in_poverty!$D:$D,pop_in_poverty!$A:$A,'ODA per poor person'!$B422,pop_in_poverty!$B:$B,'ODA per poor person'!P$9)</f>
        <v>#DIV/0!</v>
      </c>
      <c r="Q422" s="43" t="e">
        <f>('ODA total and ex non-transfer'!Q422*1000000)/SUMIFS(pop_in_poverty!$D:$D,pop_in_poverty!$A:$A,'ODA per poor person'!$B422,pop_in_poverty!$B:$B,'ODA per poor person'!Q$9)</f>
        <v>#DIV/0!</v>
      </c>
      <c r="R422" s="43" t="e">
        <f>('ODA total and ex non-transfer'!R422*1000000)/SUMIFS(pop_in_poverty!$D:$D,pop_in_poverty!$A:$A,'ODA per poor person'!$B422,pop_in_poverty!$B:$B,'ODA per poor person'!R$9)</f>
        <v>#DIV/0!</v>
      </c>
      <c r="S422" s="43" t="e">
        <f>('ODA total and ex non-transfer'!S422*1000000)/SUMIFS(pop_in_poverty!$D:$D,pop_in_poverty!$A:$A,'ODA per poor person'!$B422,pop_in_poverty!$B:$B,'ODA per poor person'!S$9)</f>
        <v>#DIV/0!</v>
      </c>
      <c r="T422" s="43" t="e">
        <f>('ODA total and ex non-transfer'!T422*1000000)/SUMIFS(pop_in_poverty!$D:$D,pop_in_poverty!$A:$A,'ODA per poor person'!$B422,pop_in_poverty!$B:$B,'ODA per poor person'!T$9)</f>
        <v>#DIV/0!</v>
      </c>
      <c r="U422" s="43" t="e">
        <f>('ODA total and ex non-transfer'!U422*1000000)/SUMIFS(pop_in_poverty!$D:$D,pop_in_poverty!$A:$A,'ODA per poor person'!$B422,pop_in_poverty!$B:$B,'ODA per poor person'!U$9)</f>
        <v>#DIV/0!</v>
      </c>
    </row>
    <row r="423" spans="1:21" hidden="1" x14ac:dyDescent="0.2">
      <c r="A423" s="22" t="s">
        <v>236</v>
      </c>
      <c r="B423" s="9" t="s">
        <v>962</v>
      </c>
      <c r="C423" s="10" t="s">
        <v>982</v>
      </c>
      <c r="D423" s="10"/>
      <c r="E423" s="3"/>
      <c r="F423" s="3"/>
      <c r="G423" s="43" t="e">
        <f>('ODA total and ex non-transfer'!G423*1000000)/SUMIFS(pop_in_poverty!$D:$D,pop_in_poverty!$A:$A,'ODA per poor person'!$B423,pop_in_poverty!$B:$B,'ODA per poor person'!G$9)</f>
        <v>#DIV/0!</v>
      </c>
      <c r="H423" s="43" t="e">
        <f>('ODA total and ex non-transfer'!H423*1000000)/SUMIFS(pop_in_poverty!$D:$D,pop_in_poverty!$A:$A,'ODA per poor person'!$B423,pop_in_poverty!$B:$B,'ODA per poor person'!H$9)</f>
        <v>#DIV/0!</v>
      </c>
      <c r="I423" s="43" t="e">
        <f>('ODA total and ex non-transfer'!I423*1000000)/SUMIFS(pop_in_poverty!$D:$D,pop_in_poverty!$A:$A,'ODA per poor person'!$B423,pop_in_poverty!$B:$B,'ODA per poor person'!I$9)</f>
        <v>#DIV/0!</v>
      </c>
      <c r="J423" s="43" t="e">
        <f>('ODA total and ex non-transfer'!J423*1000000)/SUMIFS(pop_in_poverty!$D:$D,pop_in_poverty!$A:$A,'ODA per poor person'!$B423,pop_in_poverty!$B:$B,'ODA per poor person'!J$9)</f>
        <v>#DIV/0!</v>
      </c>
      <c r="K423" s="43" t="e">
        <f>('ODA total and ex non-transfer'!K423*1000000)/SUMIFS(pop_in_poverty!$D:$D,pop_in_poverty!$A:$A,'ODA per poor person'!$B423,pop_in_poverty!$B:$B,'ODA per poor person'!K$9)</f>
        <v>#DIV/0!</v>
      </c>
      <c r="L423" s="43" t="e">
        <f>('ODA total and ex non-transfer'!L423*1000000)/SUMIFS(pop_in_poverty!$D:$D,pop_in_poverty!$A:$A,'ODA per poor person'!$B423,pop_in_poverty!$B:$B,'ODA per poor person'!L$9)</f>
        <v>#DIV/0!</v>
      </c>
      <c r="M423" s="43" t="e">
        <f>('ODA total and ex non-transfer'!M423*1000000)/SUMIFS(pop_in_poverty!$D:$D,pop_in_poverty!$A:$A,'ODA per poor person'!$B423,pop_in_poverty!$B:$B,'ODA per poor person'!M$9)</f>
        <v>#DIV/0!</v>
      </c>
      <c r="N423" s="43" t="e">
        <f>('ODA total and ex non-transfer'!N423*1000000)/SUMIFS(pop_in_poverty!$D:$D,pop_in_poverty!$A:$A,'ODA per poor person'!$B423,pop_in_poverty!$B:$B,'ODA per poor person'!N$9)</f>
        <v>#DIV/0!</v>
      </c>
      <c r="O423" s="43" t="e">
        <f>('ODA total and ex non-transfer'!O423*1000000)/SUMIFS(pop_in_poverty!$D:$D,pop_in_poverty!$A:$A,'ODA per poor person'!$B423,pop_in_poverty!$B:$B,'ODA per poor person'!O$9)</f>
        <v>#DIV/0!</v>
      </c>
      <c r="P423" s="43" t="e">
        <f>('ODA total and ex non-transfer'!P423*1000000)/SUMIFS(pop_in_poverty!$D:$D,pop_in_poverty!$A:$A,'ODA per poor person'!$B423,pop_in_poverty!$B:$B,'ODA per poor person'!P$9)</f>
        <v>#DIV/0!</v>
      </c>
      <c r="Q423" s="43" t="e">
        <f>('ODA total and ex non-transfer'!Q423*1000000)/SUMIFS(pop_in_poverty!$D:$D,pop_in_poverty!$A:$A,'ODA per poor person'!$B423,pop_in_poverty!$B:$B,'ODA per poor person'!Q$9)</f>
        <v>#DIV/0!</v>
      </c>
      <c r="R423" s="43" t="e">
        <f>('ODA total and ex non-transfer'!R423*1000000)/SUMIFS(pop_in_poverty!$D:$D,pop_in_poverty!$A:$A,'ODA per poor person'!$B423,pop_in_poverty!$B:$B,'ODA per poor person'!R$9)</f>
        <v>#DIV/0!</v>
      </c>
      <c r="S423" s="43" t="e">
        <f>('ODA total and ex non-transfer'!S423*1000000)/SUMIFS(pop_in_poverty!$D:$D,pop_in_poverty!$A:$A,'ODA per poor person'!$B423,pop_in_poverty!$B:$B,'ODA per poor person'!S$9)</f>
        <v>#DIV/0!</v>
      </c>
      <c r="T423" s="43" t="e">
        <f>('ODA total and ex non-transfer'!T423*1000000)/SUMIFS(pop_in_poverty!$D:$D,pop_in_poverty!$A:$A,'ODA per poor person'!$B423,pop_in_poverty!$B:$B,'ODA per poor person'!T$9)</f>
        <v>#DIV/0!</v>
      </c>
      <c r="U423" s="43" t="e">
        <f>('ODA total and ex non-transfer'!U423*1000000)/SUMIFS(pop_in_poverty!$D:$D,pop_in_poverty!$A:$A,'ODA per poor person'!$B423,pop_in_poverty!$B:$B,'ODA per poor person'!U$9)</f>
        <v>#DIV/0!</v>
      </c>
    </row>
    <row r="424" spans="1:21" hidden="1" x14ac:dyDescent="0.2">
      <c r="A424" s="21" t="s">
        <v>237</v>
      </c>
      <c r="B424" s="9" t="e">
        <v>#N/A</v>
      </c>
      <c r="C424" s="9" t="s">
        <v>981</v>
      </c>
      <c r="D424" s="9"/>
      <c r="E424" s="2"/>
      <c r="F424" s="2"/>
      <c r="G424" s="43" t="e">
        <f>('ODA total and ex non-transfer'!G424*1000000)/SUMIFS(pop_in_poverty!$D:$D,pop_in_poverty!$A:$A,'ODA per poor person'!$B424,pop_in_poverty!$B:$B,'ODA per poor person'!G$9)</f>
        <v>#DIV/0!</v>
      </c>
      <c r="H424" s="43" t="e">
        <f>('ODA total and ex non-transfer'!H424*1000000)/SUMIFS(pop_in_poverty!$D:$D,pop_in_poverty!$A:$A,'ODA per poor person'!$B424,pop_in_poverty!$B:$B,'ODA per poor person'!H$9)</f>
        <v>#DIV/0!</v>
      </c>
      <c r="I424" s="43" t="e">
        <f>('ODA total and ex non-transfer'!I424*1000000)/SUMIFS(pop_in_poverty!$D:$D,pop_in_poverty!$A:$A,'ODA per poor person'!$B424,pop_in_poverty!$B:$B,'ODA per poor person'!I$9)</f>
        <v>#DIV/0!</v>
      </c>
      <c r="J424" s="43" t="e">
        <f>('ODA total and ex non-transfer'!J424*1000000)/SUMIFS(pop_in_poverty!$D:$D,pop_in_poverty!$A:$A,'ODA per poor person'!$B424,pop_in_poverty!$B:$B,'ODA per poor person'!J$9)</f>
        <v>#DIV/0!</v>
      </c>
      <c r="K424" s="43" t="e">
        <f>('ODA total and ex non-transfer'!K424*1000000)/SUMIFS(pop_in_poverty!$D:$D,pop_in_poverty!$A:$A,'ODA per poor person'!$B424,pop_in_poverty!$B:$B,'ODA per poor person'!K$9)</f>
        <v>#DIV/0!</v>
      </c>
      <c r="L424" s="43" t="e">
        <f>('ODA total and ex non-transfer'!L424*1000000)/SUMIFS(pop_in_poverty!$D:$D,pop_in_poverty!$A:$A,'ODA per poor person'!$B424,pop_in_poverty!$B:$B,'ODA per poor person'!L$9)</f>
        <v>#DIV/0!</v>
      </c>
      <c r="M424" s="43" t="e">
        <f>('ODA total and ex non-transfer'!M424*1000000)/SUMIFS(pop_in_poverty!$D:$D,pop_in_poverty!$A:$A,'ODA per poor person'!$B424,pop_in_poverty!$B:$B,'ODA per poor person'!M$9)</f>
        <v>#DIV/0!</v>
      </c>
      <c r="N424" s="43" t="e">
        <f>('ODA total and ex non-transfer'!N424*1000000)/SUMIFS(pop_in_poverty!$D:$D,pop_in_poverty!$A:$A,'ODA per poor person'!$B424,pop_in_poverty!$B:$B,'ODA per poor person'!N$9)</f>
        <v>#DIV/0!</v>
      </c>
      <c r="O424" s="43" t="e">
        <f>('ODA total and ex non-transfer'!O424*1000000)/SUMIFS(pop_in_poverty!$D:$D,pop_in_poverty!$A:$A,'ODA per poor person'!$B424,pop_in_poverty!$B:$B,'ODA per poor person'!O$9)</f>
        <v>#DIV/0!</v>
      </c>
      <c r="P424" s="43" t="e">
        <f>('ODA total and ex non-transfer'!P424*1000000)/SUMIFS(pop_in_poverty!$D:$D,pop_in_poverty!$A:$A,'ODA per poor person'!$B424,pop_in_poverty!$B:$B,'ODA per poor person'!P$9)</f>
        <v>#DIV/0!</v>
      </c>
      <c r="Q424" s="43" t="e">
        <f>('ODA total and ex non-transfer'!Q424*1000000)/SUMIFS(pop_in_poverty!$D:$D,pop_in_poverty!$A:$A,'ODA per poor person'!$B424,pop_in_poverty!$B:$B,'ODA per poor person'!Q$9)</f>
        <v>#DIV/0!</v>
      </c>
      <c r="R424" s="43" t="e">
        <f>('ODA total and ex non-transfer'!R424*1000000)/SUMIFS(pop_in_poverty!$D:$D,pop_in_poverty!$A:$A,'ODA per poor person'!$B424,pop_in_poverty!$B:$B,'ODA per poor person'!R$9)</f>
        <v>#DIV/0!</v>
      </c>
      <c r="S424" s="43" t="e">
        <f>('ODA total and ex non-transfer'!S424*1000000)/SUMIFS(pop_in_poverty!$D:$D,pop_in_poverty!$A:$A,'ODA per poor person'!$B424,pop_in_poverty!$B:$B,'ODA per poor person'!S$9)</f>
        <v>#DIV/0!</v>
      </c>
      <c r="T424" s="43" t="e">
        <f>('ODA total and ex non-transfer'!T424*1000000)/SUMIFS(pop_in_poverty!$D:$D,pop_in_poverty!$A:$A,'ODA per poor person'!$B424,pop_in_poverty!$B:$B,'ODA per poor person'!T$9)</f>
        <v>#DIV/0!</v>
      </c>
      <c r="U424" s="43" t="e">
        <f>('ODA total and ex non-transfer'!U424*1000000)/SUMIFS(pop_in_poverty!$D:$D,pop_in_poverty!$A:$A,'ODA per poor person'!$B424,pop_in_poverty!$B:$B,'ODA per poor person'!U$9)</f>
        <v>#DIV/0!</v>
      </c>
    </row>
    <row r="425" spans="1:21" hidden="1" x14ac:dyDescent="0.2">
      <c r="A425" s="22" t="s">
        <v>237</v>
      </c>
      <c r="B425" s="9" t="e">
        <v>#N/A</v>
      </c>
      <c r="C425" s="10" t="s">
        <v>982</v>
      </c>
      <c r="D425" s="10"/>
      <c r="E425" s="3"/>
      <c r="F425" s="3"/>
      <c r="G425" s="43" t="e">
        <f>('ODA total and ex non-transfer'!G425*1000000)/SUMIFS(pop_in_poverty!$D:$D,pop_in_poverty!$A:$A,'ODA per poor person'!$B425,pop_in_poverty!$B:$B,'ODA per poor person'!G$9)</f>
        <v>#DIV/0!</v>
      </c>
      <c r="H425" s="43" t="e">
        <f>('ODA total and ex non-transfer'!H425*1000000)/SUMIFS(pop_in_poverty!$D:$D,pop_in_poverty!$A:$A,'ODA per poor person'!$B425,pop_in_poverty!$B:$B,'ODA per poor person'!H$9)</f>
        <v>#DIV/0!</v>
      </c>
      <c r="I425" s="43" t="e">
        <f>('ODA total and ex non-transfer'!I425*1000000)/SUMIFS(pop_in_poverty!$D:$D,pop_in_poverty!$A:$A,'ODA per poor person'!$B425,pop_in_poverty!$B:$B,'ODA per poor person'!I$9)</f>
        <v>#DIV/0!</v>
      </c>
      <c r="J425" s="43" t="e">
        <f>('ODA total and ex non-transfer'!J425*1000000)/SUMIFS(pop_in_poverty!$D:$D,pop_in_poverty!$A:$A,'ODA per poor person'!$B425,pop_in_poverty!$B:$B,'ODA per poor person'!J$9)</f>
        <v>#DIV/0!</v>
      </c>
      <c r="K425" s="43" t="e">
        <f>('ODA total and ex non-transfer'!K425*1000000)/SUMIFS(pop_in_poverty!$D:$D,pop_in_poverty!$A:$A,'ODA per poor person'!$B425,pop_in_poverty!$B:$B,'ODA per poor person'!K$9)</f>
        <v>#DIV/0!</v>
      </c>
      <c r="L425" s="43" t="e">
        <f>('ODA total and ex non-transfer'!L425*1000000)/SUMIFS(pop_in_poverty!$D:$D,pop_in_poverty!$A:$A,'ODA per poor person'!$B425,pop_in_poverty!$B:$B,'ODA per poor person'!L$9)</f>
        <v>#DIV/0!</v>
      </c>
      <c r="M425" s="43" t="e">
        <f>('ODA total and ex non-transfer'!M425*1000000)/SUMIFS(pop_in_poverty!$D:$D,pop_in_poverty!$A:$A,'ODA per poor person'!$B425,pop_in_poverty!$B:$B,'ODA per poor person'!M$9)</f>
        <v>#DIV/0!</v>
      </c>
      <c r="N425" s="43" t="e">
        <f>('ODA total and ex non-transfer'!N425*1000000)/SUMIFS(pop_in_poverty!$D:$D,pop_in_poverty!$A:$A,'ODA per poor person'!$B425,pop_in_poverty!$B:$B,'ODA per poor person'!N$9)</f>
        <v>#DIV/0!</v>
      </c>
      <c r="O425" s="43" t="e">
        <f>('ODA total and ex non-transfer'!O425*1000000)/SUMIFS(pop_in_poverty!$D:$D,pop_in_poverty!$A:$A,'ODA per poor person'!$B425,pop_in_poverty!$B:$B,'ODA per poor person'!O$9)</f>
        <v>#DIV/0!</v>
      </c>
      <c r="P425" s="43" t="e">
        <f>('ODA total and ex non-transfer'!P425*1000000)/SUMIFS(pop_in_poverty!$D:$D,pop_in_poverty!$A:$A,'ODA per poor person'!$B425,pop_in_poverty!$B:$B,'ODA per poor person'!P$9)</f>
        <v>#DIV/0!</v>
      </c>
      <c r="Q425" s="43" t="e">
        <f>('ODA total and ex non-transfer'!Q425*1000000)/SUMIFS(pop_in_poverty!$D:$D,pop_in_poverty!$A:$A,'ODA per poor person'!$B425,pop_in_poverty!$B:$B,'ODA per poor person'!Q$9)</f>
        <v>#DIV/0!</v>
      </c>
      <c r="R425" s="43" t="e">
        <f>('ODA total and ex non-transfer'!R425*1000000)/SUMIFS(pop_in_poverty!$D:$D,pop_in_poverty!$A:$A,'ODA per poor person'!$B425,pop_in_poverty!$B:$B,'ODA per poor person'!R$9)</f>
        <v>#DIV/0!</v>
      </c>
      <c r="S425" s="43" t="e">
        <f>('ODA total and ex non-transfer'!S425*1000000)/SUMIFS(pop_in_poverty!$D:$D,pop_in_poverty!$A:$A,'ODA per poor person'!$B425,pop_in_poverty!$B:$B,'ODA per poor person'!S$9)</f>
        <v>#DIV/0!</v>
      </c>
      <c r="T425" s="43" t="e">
        <f>('ODA total and ex non-transfer'!T425*1000000)/SUMIFS(pop_in_poverty!$D:$D,pop_in_poverty!$A:$A,'ODA per poor person'!$B425,pop_in_poverty!$B:$B,'ODA per poor person'!T$9)</f>
        <v>#DIV/0!</v>
      </c>
      <c r="U425" s="43" t="e">
        <f>('ODA total and ex non-transfer'!U425*1000000)/SUMIFS(pop_in_poverty!$D:$D,pop_in_poverty!$A:$A,'ODA per poor person'!$B425,pop_in_poverty!$B:$B,'ODA per poor person'!U$9)</f>
        <v>#DIV/0!</v>
      </c>
    </row>
    <row r="426" spans="1:21" hidden="1" x14ac:dyDescent="0.2">
      <c r="A426" s="21" t="s">
        <v>238</v>
      </c>
      <c r="B426" s="9" t="e">
        <v>#N/A</v>
      </c>
      <c r="C426" s="9" t="s">
        <v>981</v>
      </c>
      <c r="D426" s="9"/>
      <c r="E426" s="2"/>
      <c r="F426" s="2"/>
      <c r="G426" s="43" t="e">
        <f>('ODA total and ex non-transfer'!G426*1000000)/SUMIFS(pop_in_poverty!$D:$D,pop_in_poverty!$A:$A,'ODA per poor person'!$B426,pop_in_poverty!$B:$B,'ODA per poor person'!G$9)</f>
        <v>#DIV/0!</v>
      </c>
      <c r="H426" s="43" t="e">
        <f>('ODA total and ex non-transfer'!H426*1000000)/SUMIFS(pop_in_poverty!$D:$D,pop_in_poverty!$A:$A,'ODA per poor person'!$B426,pop_in_poverty!$B:$B,'ODA per poor person'!H$9)</f>
        <v>#DIV/0!</v>
      </c>
      <c r="I426" s="43" t="e">
        <f>('ODA total and ex non-transfer'!I426*1000000)/SUMIFS(pop_in_poverty!$D:$D,pop_in_poverty!$A:$A,'ODA per poor person'!$B426,pop_in_poverty!$B:$B,'ODA per poor person'!I$9)</f>
        <v>#DIV/0!</v>
      </c>
      <c r="J426" s="43" t="e">
        <f>('ODA total and ex non-transfer'!J426*1000000)/SUMIFS(pop_in_poverty!$D:$D,pop_in_poverty!$A:$A,'ODA per poor person'!$B426,pop_in_poverty!$B:$B,'ODA per poor person'!J$9)</f>
        <v>#DIV/0!</v>
      </c>
      <c r="K426" s="43" t="e">
        <f>('ODA total and ex non-transfer'!K426*1000000)/SUMIFS(pop_in_poverty!$D:$D,pop_in_poverty!$A:$A,'ODA per poor person'!$B426,pop_in_poverty!$B:$B,'ODA per poor person'!K$9)</f>
        <v>#DIV/0!</v>
      </c>
      <c r="L426" s="43" t="e">
        <f>('ODA total and ex non-transfer'!L426*1000000)/SUMIFS(pop_in_poverty!$D:$D,pop_in_poverty!$A:$A,'ODA per poor person'!$B426,pop_in_poverty!$B:$B,'ODA per poor person'!L$9)</f>
        <v>#DIV/0!</v>
      </c>
      <c r="M426" s="43" t="e">
        <f>('ODA total and ex non-transfer'!M426*1000000)/SUMIFS(pop_in_poverty!$D:$D,pop_in_poverty!$A:$A,'ODA per poor person'!$B426,pop_in_poverty!$B:$B,'ODA per poor person'!M$9)</f>
        <v>#DIV/0!</v>
      </c>
      <c r="N426" s="43" t="e">
        <f>('ODA total and ex non-transfer'!N426*1000000)/SUMIFS(pop_in_poverty!$D:$D,pop_in_poverty!$A:$A,'ODA per poor person'!$B426,pop_in_poverty!$B:$B,'ODA per poor person'!N$9)</f>
        <v>#DIV/0!</v>
      </c>
      <c r="O426" s="43" t="e">
        <f>('ODA total and ex non-transfer'!O426*1000000)/SUMIFS(pop_in_poverty!$D:$D,pop_in_poverty!$A:$A,'ODA per poor person'!$B426,pop_in_poverty!$B:$B,'ODA per poor person'!O$9)</f>
        <v>#DIV/0!</v>
      </c>
      <c r="P426" s="43" t="e">
        <f>('ODA total and ex non-transfer'!P426*1000000)/SUMIFS(pop_in_poverty!$D:$D,pop_in_poverty!$A:$A,'ODA per poor person'!$B426,pop_in_poverty!$B:$B,'ODA per poor person'!P$9)</f>
        <v>#DIV/0!</v>
      </c>
      <c r="Q426" s="43" t="e">
        <f>('ODA total and ex non-transfer'!Q426*1000000)/SUMIFS(pop_in_poverty!$D:$D,pop_in_poverty!$A:$A,'ODA per poor person'!$B426,pop_in_poverty!$B:$B,'ODA per poor person'!Q$9)</f>
        <v>#DIV/0!</v>
      </c>
      <c r="R426" s="43" t="e">
        <f>('ODA total and ex non-transfer'!R426*1000000)/SUMIFS(pop_in_poverty!$D:$D,pop_in_poverty!$A:$A,'ODA per poor person'!$B426,pop_in_poverty!$B:$B,'ODA per poor person'!R$9)</f>
        <v>#DIV/0!</v>
      </c>
      <c r="S426" s="43" t="e">
        <f>('ODA total and ex non-transfer'!S426*1000000)/SUMIFS(pop_in_poverty!$D:$D,pop_in_poverty!$A:$A,'ODA per poor person'!$B426,pop_in_poverty!$B:$B,'ODA per poor person'!S$9)</f>
        <v>#DIV/0!</v>
      </c>
      <c r="T426" s="43" t="e">
        <f>('ODA total and ex non-transfer'!T426*1000000)/SUMIFS(pop_in_poverty!$D:$D,pop_in_poverty!$A:$A,'ODA per poor person'!$B426,pop_in_poverty!$B:$B,'ODA per poor person'!T$9)</f>
        <v>#DIV/0!</v>
      </c>
      <c r="U426" s="43" t="e">
        <f>('ODA total and ex non-transfer'!U426*1000000)/SUMIFS(pop_in_poverty!$D:$D,pop_in_poverty!$A:$A,'ODA per poor person'!$B426,pop_in_poverty!$B:$B,'ODA per poor person'!U$9)</f>
        <v>#DIV/0!</v>
      </c>
    </row>
    <row r="427" spans="1:21" hidden="1" x14ac:dyDescent="0.2">
      <c r="A427" s="22" t="s">
        <v>238</v>
      </c>
      <c r="B427" s="9" t="e">
        <v>#N/A</v>
      </c>
      <c r="C427" s="10" t="s">
        <v>982</v>
      </c>
      <c r="D427" s="10"/>
      <c r="E427" s="3"/>
      <c r="F427" s="3"/>
      <c r="G427" s="43" t="e">
        <f>('ODA total and ex non-transfer'!G427*1000000)/SUMIFS(pop_in_poverty!$D:$D,pop_in_poverty!$A:$A,'ODA per poor person'!$B427,pop_in_poverty!$B:$B,'ODA per poor person'!G$9)</f>
        <v>#DIV/0!</v>
      </c>
      <c r="H427" s="43" t="e">
        <f>('ODA total and ex non-transfer'!H427*1000000)/SUMIFS(pop_in_poverty!$D:$D,pop_in_poverty!$A:$A,'ODA per poor person'!$B427,pop_in_poverty!$B:$B,'ODA per poor person'!H$9)</f>
        <v>#DIV/0!</v>
      </c>
      <c r="I427" s="43" t="e">
        <f>('ODA total and ex non-transfer'!I427*1000000)/SUMIFS(pop_in_poverty!$D:$D,pop_in_poverty!$A:$A,'ODA per poor person'!$B427,pop_in_poverty!$B:$B,'ODA per poor person'!I$9)</f>
        <v>#DIV/0!</v>
      </c>
      <c r="J427" s="43" t="e">
        <f>('ODA total and ex non-transfer'!J427*1000000)/SUMIFS(pop_in_poverty!$D:$D,pop_in_poverty!$A:$A,'ODA per poor person'!$B427,pop_in_poverty!$B:$B,'ODA per poor person'!J$9)</f>
        <v>#DIV/0!</v>
      </c>
      <c r="K427" s="43" t="e">
        <f>('ODA total and ex non-transfer'!K427*1000000)/SUMIFS(pop_in_poverty!$D:$D,pop_in_poverty!$A:$A,'ODA per poor person'!$B427,pop_in_poverty!$B:$B,'ODA per poor person'!K$9)</f>
        <v>#DIV/0!</v>
      </c>
      <c r="L427" s="43" t="e">
        <f>('ODA total and ex non-transfer'!L427*1000000)/SUMIFS(pop_in_poverty!$D:$D,pop_in_poverty!$A:$A,'ODA per poor person'!$B427,pop_in_poverty!$B:$B,'ODA per poor person'!L$9)</f>
        <v>#DIV/0!</v>
      </c>
      <c r="M427" s="43" t="e">
        <f>('ODA total and ex non-transfer'!M427*1000000)/SUMIFS(pop_in_poverty!$D:$D,pop_in_poverty!$A:$A,'ODA per poor person'!$B427,pop_in_poverty!$B:$B,'ODA per poor person'!M$9)</f>
        <v>#DIV/0!</v>
      </c>
      <c r="N427" s="43" t="e">
        <f>('ODA total and ex non-transfer'!N427*1000000)/SUMIFS(pop_in_poverty!$D:$D,pop_in_poverty!$A:$A,'ODA per poor person'!$B427,pop_in_poverty!$B:$B,'ODA per poor person'!N$9)</f>
        <v>#DIV/0!</v>
      </c>
      <c r="O427" s="43" t="e">
        <f>('ODA total and ex non-transfer'!O427*1000000)/SUMIFS(pop_in_poverty!$D:$D,pop_in_poverty!$A:$A,'ODA per poor person'!$B427,pop_in_poverty!$B:$B,'ODA per poor person'!O$9)</f>
        <v>#DIV/0!</v>
      </c>
      <c r="P427" s="43" t="e">
        <f>('ODA total and ex non-transfer'!P427*1000000)/SUMIFS(pop_in_poverty!$D:$D,pop_in_poverty!$A:$A,'ODA per poor person'!$B427,pop_in_poverty!$B:$B,'ODA per poor person'!P$9)</f>
        <v>#DIV/0!</v>
      </c>
      <c r="Q427" s="43" t="e">
        <f>('ODA total and ex non-transfer'!Q427*1000000)/SUMIFS(pop_in_poverty!$D:$D,pop_in_poverty!$A:$A,'ODA per poor person'!$B427,pop_in_poverty!$B:$B,'ODA per poor person'!Q$9)</f>
        <v>#DIV/0!</v>
      </c>
      <c r="R427" s="43" t="e">
        <f>('ODA total and ex non-transfer'!R427*1000000)/SUMIFS(pop_in_poverty!$D:$D,pop_in_poverty!$A:$A,'ODA per poor person'!$B427,pop_in_poverty!$B:$B,'ODA per poor person'!R$9)</f>
        <v>#DIV/0!</v>
      </c>
      <c r="S427" s="43" t="e">
        <f>('ODA total and ex non-transfer'!S427*1000000)/SUMIFS(pop_in_poverty!$D:$D,pop_in_poverty!$A:$A,'ODA per poor person'!$B427,pop_in_poverty!$B:$B,'ODA per poor person'!S$9)</f>
        <v>#DIV/0!</v>
      </c>
      <c r="T427" s="43" t="e">
        <f>('ODA total and ex non-transfer'!T427*1000000)/SUMIFS(pop_in_poverty!$D:$D,pop_in_poverty!$A:$A,'ODA per poor person'!$B427,pop_in_poverty!$B:$B,'ODA per poor person'!T$9)</f>
        <v>#DIV/0!</v>
      </c>
      <c r="U427" s="43" t="e">
        <f>('ODA total and ex non-transfer'!U427*1000000)/SUMIFS(pop_in_poverty!$D:$D,pop_in_poverty!$A:$A,'ODA per poor person'!$B427,pop_in_poverty!$B:$B,'ODA per poor person'!U$9)</f>
        <v>#DIV/0!</v>
      </c>
    </row>
  </sheetData>
  <autoFilter ref="A9:U427" xr:uid="{9560F886-A532-4312-BAEC-AD768694DFBF}">
    <filterColumn colId="0">
      <filters>
        <filter val="Rwanda"/>
      </filters>
    </filterColumn>
  </autoFilter>
  <dataConsolidate/>
  <hyperlinks>
    <hyperlink ref="A1" r:id="rId1" tooltip="Click once to display linked information. Click and hold to select this cell." display="http://localhost/OECDStat_Metadata/ShowMetadata.ashx?Dataset=CRS1&amp;ShowOnWeb=true&amp;Lang=en" xr:uid="{00000000-0004-0000-0000-000000000000}"/>
    <hyperlink ref="E4" r:id="rId2" tooltip="Click once to display linked information. Click and hold to select this cell." display="http://localhost/OECDStat_Metadata/ShowMetadata.ashx?Dataset=CRS1&amp;Coords=[FLOW].[100]&amp;ShowOnWeb=true&amp;Lang=en" xr:uid="{00000000-0004-0000-0000-000001000000}"/>
    <hyperlink ref="E6" r:id="rId3" tooltip="Click once to display linked information. Click and hold to select this cell." display="http://localhost/OECDStat_Metadata/ShowMetadata.ashx?Dataset=CRS1&amp;Coords=[FLOWTYPE].[112]&amp;ShowOnWeb=true&amp;Lang=en" xr:uid="{00000000-0004-0000-0000-000002000000}"/>
    <hyperlink ref="C10" r:id="rId4" tooltip="Click once to display linked information. Click and hold to select this cell." display="http://localhost/OECDStat_Metadata/ShowMetadata.ashx?Dataset=CRS1&amp;Coords=[AIDTYPE].[100]&amp;ShowOnWeb=true&amp;Lang=en" xr:uid="{00000000-0004-0000-0000-000003000000}"/>
    <hyperlink ref="C12" r:id="rId5" tooltip="Click once to display linked information. Click and hold to select this cell." display="http://localhost/OECDStat_Metadata/ShowMetadata.ashx?Dataset=CRS1&amp;Coords=[AIDTYPE].[100]&amp;ShowOnWeb=true&amp;Lang=en" xr:uid="{00000000-0004-0000-0000-000004000000}"/>
    <hyperlink ref="C14" r:id="rId6" tooltip="Click once to display linked information. Click and hold to select this cell." display="http://localhost/OECDStat_Metadata/ShowMetadata.ashx?Dataset=CRS1&amp;Coords=%5bAIDTYPE%5d.%5b100%5d&amp;ShowOnWeb=true&amp;Lang=en" xr:uid="{00000000-0004-0000-0000-000005000000}"/>
    <hyperlink ref="C16" r:id="rId7" tooltip="Click once to display linked information. Click and hold to select this cell." display="http://localhost/OECDStat_Metadata/ShowMetadata.ashx?Dataset=CRS1&amp;Coords=[AIDTYPE].[100]&amp;ShowOnWeb=true&amp;Lang=en" xr:uid="{00000000-0004-0000-0000-000006000000}"/>
    <hyperlink ref="C18" r:id="rId8" tooltip="Click once to display linked information. Click and hold to select this cell." display="http://localhost/OECDStat_Metadata/ShowMetadata.ashx?Dataset=CRS1&amp;Coords=[AIDTYPE].[100]&amp;ShowOnWeb=true&amp;Lang=en" xr:uid="{00000000-0004-0000-0000-000007000000}"/>
    <hyperlink ref="C20" r:id="rId9" tooltip="Click once to display linked information. Click and hold to select this cell." display="http://localhost/OECDStat_Metadata/ShowMetadata.ashx?Dataset=CRS1&amp;Coords=[AIDTYPE].[100]&amp;ShowOnWeb=true&amp;Lang=en" xr:uid="{00000000-0004-0000-0000-000008000000}"/>
    <hyperlink ref="C22" r:id="rId10" tooltip="Click once to display linked information. Click and hold to select this cell." display="http://localhost/OECDStat_Metadata/ShowMetadata.ashx?Dataset=CRS1&amp;Coords=%5bAIDTYPE%5d.%5b100%5d&amp;ShowOnWeb=true&amp;Lang=en" xr:uid="{00000000-0004-0000-0000-000009000000}"/>
    <hyperlink ref="C24" r:id="rId11" tooltip="Click once to display linked information. Click and hold to select this cell." display="http://localhost/OECDStat_Metadata/ShowMetadata.ashx?Dataset=CRS1&amp;Coords=[AIDTYPE].[100]&amp;ShowOnWeb=true&amp;Lang=en" xr:uid="{00000000-0004-0000-0000-00000A000000}"/>
    <hyperlink ref="C26" r:id="rId12" tooltip="Click once to display linked information. Click and hold to select this cell." display="http://localhost/OECDStat_Metadata/ShowMetadata.ashx?Dataset=CRS1&amp;Coords=[AIDTYPE].[100]&amp;ShowOnWeb=true&amp;Lang=en" xr:uid="{00000000-0004-0000-0000-00000B000000}"/>
    <hyperlink ref="C28" r:id="rId13" tooltip="Click once to display linked information. Click and hold to select this cell." display="http://localhost/OECDStat_Metadata/ShowMetadata.ashx?Dataset=CRS1&amp;Coords=[AIDTYPE].[100]&amp;ShowOnWeb=true&amp;Lang=en" xr:uid="{00000000-0004-0000-0000-00000C000000}"/>
    <hyperlink ref="C30" r:id="rId14" tooltip="Click once to display linked information. Click and hold to select this cell." display="http://localhost/OECDStat_Metadata/ShowMetadata.ashx?Dataset=CRS1&amp;Coords=[AIDTYPE].[100]&amp;ShowOnWeb=true&amp;Lang=en" xr:uid="{00000000-0004-0000-0000-00000D000000}"/>
    <hyperlink ref="C32" r:id="rId15" tooltip="Click once to display linked information. Click and hold to select this cell." display="http://localhost/OECDStat_Metadata/ShowMetadata.ashx?Dataset=CRS1&amp;Coords=[AIDTYPE].[100]&amp;ShowOnWeb=true&amp;Lang=en" xr:uid="{00000000-0004-0000-0000-00000E000000}"/>
    <hyperlink ref="C34" r:id="rId16" tooltip="Click once to display linked information. Click and hold to select this cell." display="http://localhost/OECDStat_Metadata/ShowMetadata.ashx?Dataset=CRS1&amp;Coords=[AIDTYPE].[100]&amp;ShowOnWeb=true&amp;Lang=en" xr:uid="{00000000-0004-0000-0000-00000F000000}"/>
    <hyperlink ref="C36" r:id="rId17" tooltip="Click once to display linked information. Click and hold to select this cell." display="http://localhost/OECDStat_Metadata/ShowMetadata.ashx?Dataset=CRS1&amp;Coords=[AIDTYPE].[100]&amp;ShowOnWeb=true&amp;Lang=en" xr:uid="{00000000-0004-0000-0000-000010000000}"/>
    <hyperlink ref="C38" r:id="rId18" tooltip="Click once to display linked information. Click and hold to select this cell." display="http://localhost/OECDStat_Metadata/ShowMetadata.ashx?Dataset=CRS1&amp;Coords=[AIDTYPE].[100]&amp;ShowOnWeb=true&amp;Lang=en" xr:uid="{00000000-0004-0000-0000-000011000000}"/>
    <hyperlink ref="C40" r:id="rId19" tooltip="Click once to display linked information. Click and hold to select this cell." display="http://localhost/OECDStat_Metadata/ShowMetadata.ashx?Dataset=CRS1&amp;Coords=[AIDTYPE].[100]&amp;ShowOnWeb=true&amp;Lang=en" xr:uid="{00000000-0004-0000-0000-000012000000}"/>
    <hyperlink ref="C42" r:id="rId20" tooltip="Click once to display linked information. Click and hold to select this cell." display="http://localhost/OECDStat_Metadata/ShowMetadata.ashx?Dataset=CRS1&amp;Coords=[AIDTYPE].[100]&amp;ShowOnWeb=true&amp;Lang=en" xr:uid="{00000000-0004-0000-0000-000013000000}"/>
    <hyperlink ref="C44" r:id="rId21" tooltip="Click once to display linked information. Click and hold to select this cell." display="http://localhost/OECDStat_Metadata/ShowMetadata.ashx?Dataset=CRS1&amp;Coords=[AIDTYPE].[100]&amp;ShowOnWeb=true&amp;Lang=en" xr:uid="{00000000-0004-0000-0000-000014000000}"/>
    <hyperlink ref="C46" r:id="rId22" tooltip="Click once to display linked information. Click and hold to select this cell." display="http://localhost/OECDStat_Metadata/ShowMetadata.ashx?Dataset=CRS1&amp;Coords=[AIDTYPE].[100]&amp;ShowOnWeb=true&amp;Lang=en" xr:uid="{00000000-0004-0000-0000-000015000000}"/>
    <hyperlink ref="C48" r:id="rId23" tooltip="Click once to display linked information. Click and hold to select this cell." display="http://localhost/OECDStat_Metadata/ShowMetadata.ashx?Dataset=CRS1&amp;Coords=[AIDTYPE].[100]&amp;ShowOnWeb=true&amp;Lang=en" xr:uid="{00000000-0004-0000-0000-000016000000}"/>
    <hyperlink ref="C50" r:id="rId24" tooltip="Click once to display linked information. Click and hold to select this cell." display="http://localhost/OECDStat_Metadata/ShowMetadata.ashx?Dataset=CRS1&amp;Coords=[AIDTYPE].[100]&amp;ShowOnWeb=true&amp;Lang=en" xr:uid="{00000000-0004-0000-0000-000017000000}"/>
    <hyperlink ref="C52" r:id="rId25" tooltip="Click once to display linked information. Click and hold to select this cell." display="http://localhost/OECDStat_Metadata/ShowMetadata.ashx?Dataset=CRS1&amp;Coords=[AIDTYPE].[100]&amp;ShowOnWeb=true&amp;Lang=en" xr:uid="{00000000-0004-0000-0000-000018000000}"/>
    <hyperlink ref="C54" r:id="rId26" tooltip="Click once to display linked information. Click and hold to select this cell." display="http://localhost/OECDStat_Metadata/ShowMetadata.ashx?Dataset=CRS1&amp;Coords=[AIDTYPE].[100]&amp;ShowOnWeb=true&amp;Lang=en" xr:uid="{00000000-0004-0000-0000-000019000000}"/>
    <hyperlink ref="C56" r:id="rId27" tooltip="Click once to display linked information. Click and hold to select this cell." display="http://localhost/OECDStat_Metadata/ShowMetadata.ashx?Dataset=CRS1&amp;Coords=[AIDTYPE].[100]&amp;ShowOnWeb=true&amp;Lang=en" xr:uid="{00000000-0004-0000-0000-00001A000000}"/>
    <hyperlink ref="C58" r:id="rId28" tooltip="Click once to display linked information. Click and hold to select this cell." display="http://localhost/OECDStat_Metadata/ShowMetadata.ashx?Dataset=CRS1&amp;Coords=[AIDTYPE].[100]&amp;ShowOnWeb=true&amp;Lang=en" xr:uid="{00000000-0004-0000-0000-00001B000000}"/>
    <hyperlink ref="C60" r:id="rId29" tooltip="Click once to display linked information. Click and hold to select this cell." display="http://localhost/OECDStat_Metadata/ShowMetadata.ashx?Dataset=CRS1&amp;Coords=[AIDTYPE].[100]&amp;ShowOnWeb=true&amp;Lang=en" xr:uid="{00000000-0004-0000-0000-00001C000000}"/>
    <hyperlink ref="C62" r:id="rId30" tooltip="Click once to display linked information. Click and hold to select this cell." display="http://localhost/OECDStat_Metadata/ShowMetadata.ashx?Dataset=CRS1&amp;Coords=[AIDTYPE].[100]&amp;ShowOnWeb=true&amp;Lang=en" xr:uid="{00000000-0004-0000-0000-00001D000000}"/>
    <hyperlink ref="C64" r:id="rId31" tooltip="Click once to display linked information. Click and hold to select this cell." display="http://localhost/OECDStat_Metadata/ShowMetadata.ashx?Dataset=CRS1&amp;Coords=[AIDTYPE].[100]&amp;ShowOnWeb=true&amp;Lang=en" xr:uid="{00000000-0004-0000-0000-00001E000000}"/>
    <hyperlink ref="C66" r:id="rId32" tooltip="Click once to display linked information. Click and hold to select this cell." display="http://localhost/OECDStat_Metadata/ShowMetadata.ashx?Dataset=CRS1&amp;Coords=[AIDTYPE].[100]&amp;ShowOnWeb=true&amp;Lang=en" xr:uid="{00000000-0004-0000-0000-00001F000000}"/>
    <hyperlink ref="C68" r:id="rId33" tooltip="Click once to display linked information. Click and hold to select this cell." display="http://localhost/OECDStat_Metadata/ShowMetadata.ashx?Dataset=CRS1&amp;Coords=[AIDTYPE].[100]&amp;ShowOnWeb=true&amp;Lang=en" xr:uid="{00000000-0004-0000-0000-000020000000}"/>
    <hyperlink ref="C70" r:id="rId34" tooltip="Click once to display linked information. Click and hold to select this cell." display="http://localhost/OECDStat_Metadata/ShowMetadata.ashx?Dataset=CRS1&amp;Coords=[AIDTYPE].[100]&amp;ShowOnWeb=true&amp;Lang=en" xr:uid="{00000000-0004-0000-0000-000021000000}"/>
    <hyperlink ref="C72" r:id="rId35" tooltip="Click once to display linked information. Click and hold to select this cell." display="http://localhost/OECDStat_Metadata/ShowMetadata.ashx?Dataset=CRS1&amp;Coords=[AIDTYPE].[100]&amp;ShowOnWeb=true&amp;Lang=en" xr:uid="{00000000-0004-0000-0000-000022000000}"/>
    <hyperlink ref="C74" r:id="rId36" tooltip="Click once to display linked information. Click and hold to select this cell." display="http://localhost/OECDStat_Metadata/ShowMetadata.ashx?Dataset=CRS1&amp;Coords=[AIDTYPE].[100]&amp;ShowOnWeb=true&amp;Lang=en" xr:uid="{00000000-0004-0000-0000-000023000000}"/>
    <hyperlink ref="C76" r:id="rId37" tooltip="Click once to display linked information. Click and hold to select this cell." display="http://localhost/OECDStat_Metadata/ShowMetadata.ashx?Dataset=CRS1&amp;Coords=[AIDTYPE].[100]&amp;ShowOnWeb=true&amp;Lang=en" xr:uid="{00000000-0004-0000-0000-000024000000}"/>
    <hyperlink ref="C78" r:id="rId38" tooltip="Click once to display linked information. Click and hold to select this cell." display="http://localhost/OECDStat_Metadata/ShowMetadata.ashx?Dataset=CRS1&amp;Coords=[AIDTYPE].[100]&amp;ShowOnWeb=true&amp;Lang=en" xr:uid="{00000000-0004-0000-0000-000025000000}"/>
    <hyperlink ref="C80" r:id="rId39" tooltip="Click once to display linked information. Click and hold to select this cell." display="http://localhost/OECDStat_Metadata/ShowMetadata.ashx?Dataset=CRS1&amp;Coords=[AIDTYPE].[100]&amp;ShowOnWeb=true&amp;Lang=en" xr:uid="{00000000-0004-0000-0000-000026000000}"/>
    <hyperlink ref="C82" r:id="rId40" tooltip="Click once to display linked information. Click and hold to select this cell." display="http://localhost/OECDStat_Metadata/ShowMetadata.ashx?Dataset=CRS1&amp;Coords=[AIDTYPE].[100]&amp;ShowOnWeb=true&amp;Lang=en" xr:uid="{00000000-0004-0000-0000-000027000000}"/>
    <hyperlink ref="C84" r:id="rId41" tooltip="Click once to display linked information. Click and hold to select this cell." display="http://localhost/OECDStat_Metadata/ShowMetadata.ashx?Dataset=CRS1&amp;Coords=[AIDTYPE].[100]&amp;ShowOnWeb=true&amp;Lang=en" xr:uid="{00000000-0004-0000-0000-000028000000}"/>
    <hyperlink ref="C86" r:id="rId42" tooltip="Click once to display linked information. Click and hold to select this cell." display="http://localhost/OECDStat_Metadata/ShowMetadata.ashx?Dataset=CRS1&amp;Coords=[AIDTYPE].[100]&amp;ShowOnWeb=true&amp;Lang=en" xr:uid="{00000000-0004-0000-0000-000029000000}"/>
    <hyperlink ref="C88" r:id="rId43" tooltip="Click once to display linked information. Click and hold to select this cell." display="http://localhost/OECDStat_Metadata/ShowMetadata.ashx?Dataset=CRS1&amp;Coords=[AIDTYPE].[100]&amp;ShowOnWeb=true&amp;Lang=en" xr:uid="{00000000-0004-0000-0000-00002A000000}"/>
    <hyperlink ref="C90" r:id="rId44" tooltip="Click once to display linked information. Click and hold to select this cell." display="http://localhost/OECDStat_Metadata/ShowMetadata.ashx?Dataset=CRS1&amp;Coords=[AIDTYPE].[100]&amp;ShowOnWeb=true&amp;Lang=en" xr:uid="{00000000-0004-0000-0000-00002B000000}"/>
    <hyperlink ref="C92" r:id="rId45" tooltip="Click once to display linked information. Click and hold to select this cell." display="http://localhost/OECDStat_Metadata/ShowMetadata.ashx?Dataset=CRS1&amp;Coords=[AIDTYPE].[100]&amp;ShowOnWeb=true&amp;Lang=en" xr:uid="{00000000-0004-0000-0000-00002C000000}"/>
    <hyperlink ref="C94" r:id="rId46" tooltip="Click once to display linked information. Click and hold to select this cell." display="http://localhost/OECDStat_Metadata/ShowMetadata.ashx?Dataset=CRS1&amp;Coords=[AIDTYPE].[100]&amp;ShowOnWeb=true&amp;Lang=en" xr:uid="{00000000-0004-0000-0000-00002D000000}"/>
    <hyperlink ref="C96" r:id="rId47" tooltip="Click once to display linked information. Click and hold to select this cell." display="http://localhost/OECDStat_Metadata/ShowMetadata.ashx?Dataset=CRS1&amp;Coords=[AIDTYPE].[100]&amp;ShowOnWeb=true&amp;Lang=en" xr:uid="{00000000-0004-0000-0000-00002E000000}"/>
    <hyperlink ref="C98" r:id="rId48" tooltip="Click once to display linked information. Click and hold to select this cell." display="http://localhost/OECDStat_Metadata/ShowMetadata.ashx?Dataset=CRS1&amp;Coords=[AIDTYPE].[100]&amp;ShowOnWeb=true&amp;Lang=en" xr:uid="{00000000-0004-0000-0000-00002F000000}"/>
    <hyperlink ref="C100" r:id="rId49" tooltip="Click once to display linked information. Click and hold to select this cell." display="http://localhost/OECDStat_Metadata/ShowMetadata.ashx?Dataset=CRS1&amp;Coords=[AIDTYPE].[100]&amp;ShowOnWeb=true&amp;Lang=en" xr:uid="{00000000-0004-0000-0000-000030000000}"/>
    <hyperlink ref="C102" r:id="rId50" tooltip="Click once to display linked information. Click and hold to select this cell." display="http://localhost/OECDStat_Metadata/ShowMetadata.ashx?Dataset=CRS1&amp;Coords=[AIDTYPE].[100]&amp;ShowOnWeb=true&amp;Lang=en" xr:uid="{00000000-0004-0000-0000-000031000000}"/>
    <hyperlink ref="C104" r:id="rId51" tooltip="Click once to display linked information. Click and hold to select this cell." display="http://localhost/OECDStat_Metadata/ShowMetadata.ashx?Dataset=CRS1&amp;Coords=[AIDTYPE].[100]&amp;ShowOnWeb=true&amp;Lang=en" xr:uid="{00000000-0004-0000-0000-000032000000}"/>
    <hyperlink ref="C106" r:id="rId52" tooltip="Click once to display linked information. Click and hold to select this cell." display="http://localhost/OECDStat_Metadata/ShowMetadata.ashx?Dataset=CRS1&amp;Coords=[AIDTYPE].[100]&amp;ShowOnWeb=true&amp;Lang=en" xr:uid="{00000000-0004-0000-0000-000033000000}"/>
    <hyperlink ref="C108" r:id="rId53" tooltip="Click once to display linked information. Click and hold to select this cell." display="http://localhost/OECDStat_Metadata/ShowMetadata.ashx?Dataset=CRS1&amp;Coords=[AIDTYPE].[100]&amp;ShowOnWeb=true&amp;Lang=en" xr:uid="{00000000-0004-0000-0000-000034000000}"/>
    <hyperlink ref="C110" r:id="rId54" tooltip="Click once to display linked information. Click and hold to select this cell." display="http://localhost/OECDStat_Metadata/ShowMetadata.ashx?Dataset=CRS1&amp;Coords=[AIDTYPE].[100]&amp;ShowOnWeb=true&amp;Lang=en" xr:uid="{00000000-0004-0000-0000-000035000000}"/>
    <hyperlink ref="C112" r:id="rId55" tooltip="Click once to display linked information. Click and hold to select this cell." display="http://localhost/OECDStat_Metadata/ShowMetadata.ashx?Dataset=CRS1&amp;Coords=[AIDTYPE].[100]&amp;ShowOnWeb=true&amp;Lang=en" xr:uid="{00000000-0004-0000-0000-000036000000}"/>
    <hyperlink ref="C114" r:id="rId56" tooltip="Click once to display linked information. Click and hold to select this cell." display="http://localhost/OECDStat_Metadata/ShowMetadata.ashx?Dataset=CRS1&amp;Coords=[AIDTYPE].[100]&amp;ShowOnWeb=true&amp;Lang=en" xr:uid="{00000000-0004-0000-0000-000037000000}"/>
    <hyperlink ref="C116" r:id="rId57" tooltip="Click once to display linked information. Click and hold to select this cell." display="http://localhost/OECDStat_Metadata/ShowMetadata.ashx?Dataset=CRS1&amp;Coords=[AIDTYPE].[100]&amp;ShowOnWeb=true&amp;Lang=en" xr:uid="{00000000-0004-0000-0000-000038000000}"/>
    <hyperlink ref="C118" r:id="rId58" tooltip="Click once to display linked information. Click and hold to select this cell." display="http://localhost/OECDStat_Metadata/ShowMetadata.ashx?Dataset=CRS1&amp;Coords=[AIDTYPE].[100]&amp;ShowOnWeb=true&amp;Lang=en" xr:uid="{00000000-0004-0000-0000-000039000000}"/>
    <hyperlink ref="C120" r:id="rId59" tooltip="Click once to display linked information. Click and hold to select this cell." display="http://localhost/OECDStat_Metadata/ShowMetadata.ashx?Dataset=CRS1&amp;Coords=[AIDTYPE].[100]&amp;ShowOnWeb=true&amp;Lang=en" xr:uid="{00000000-0004-0000-0000-00003A000000}"/>
    <hyperlink ref="C122" r:id="rId60" tooltip="Click once to display linked information. Click and hold to select this cell." display="http://localhost/OECDStat_Metadata/ShowMetadata.ashx?Dataset=CRS1&amp;Coords=[AIDTYPE].[100]&amp;ShowOnWeb=true&amp;Lang=en" xr:uid="{00000000-0004-0000-0000-00003B000000}"/>
    <hyperlink ref="C124" r:id="rId61" tooltip="Click once to display linked information. Click and hold to select this cell." display="http://localhost/OECDStat_Metadata/ShowMetadata.ashx?Dataset=CRS1&amp;Coords=[AIDTYPE].[100]&amp;ShowOnWeb=true&amp;Lang=en" xr:uid="{00000000-0004-0000-0000-00003C000000}"/>
    <hyperlink ref="C126" r:id="rId62" tooltip="Click once to display linked information. Click and hold to select this cell." display="http://localhost/OECDStat_Metadata/ShowMetadata.ashx?Dataset=CRS1&amp;Coords=[AIDTYPE].[100]&amp;ShowOnWeb=true&amp;Lang=en" xr:uid="{00000000-0004-0000-0000-00003D000000}"/>
    <hyperlink ref="C128" r:id="rId63" tooltip="Click once to display linked information. Click and hold to select this cell." display="http://localhost/OECDStat_Metadata/ShowMetadata.ashx?Dataset=CRS1&amp;Coords=[AIDTYPE].[100]&amp;ShowOnWeb=true&amp;Lang=en" xr:uid="{00000000-0004-0000-0000-00003E000000}"/>
    <hyperlink ref="C130" r:id="rId64" tooltip="Click once to display linked information. Click and hold to select this cell." display="http://localhost/OECDStat_Metadata/ShowMetadata.ashx?Dataset=CRS1&amp;Coords=[AIDTYPE].[100]&amp;ShowOnWeb=true&amp;Lang=en" xr:uid="{00000000-0004-0000-0000-00003F000000}"/>
    <hyperlink ref="C132" r:id="rId65" tooltip="Click once to display linked information. Click and hold to select this cell." display="http://localhost/OECDStat_Metadata/ShowMetadata.ashx?Dataset=CRS1&amp;Coords=[AIDTYPE].[100]&amp;ShowOnWeb=true&amp;Lang=en" xr:uid="{00000000-0004-0000-0000-000040000000}"/>
    <hyperlink ref="C134" r:id="rId66" tooltip="Click once to display linked information. Click and hold to select this cell." display="http://localhost/OECDStat_Metadata/ShowMetadata.ashx?Dataset=CRS1&amp;Coords=[AIDTYPE].[100]&amp;ShowOnWeb=true&amp;Lang=en" xr:uid="{00000000-0004-0000-0000-000041000000}"/>
    <hyperlink ref="C136" r:id="rId67" tooltip="Click once to display linked information. Click and hold to select this cell." display="http://localhost/OECDStat_Metadata/ShowMetadata.ashx?Dataset=CRS1&amp;Coords=%5bAIDTYPE%5d.%5b100%5d&amp;ShowOnWeb=true&amp;Lang=en" xr:uid="{00000000-0004-0000-0000-000042000000}"/>
    <hyperlink ref="C138" r:id="rId68" tooltip="Click once to display linked information. Click and hold to select this cell." display="http://localhost/OECDStat_Metadata/ShowMetadata.ashx?Dataset=CRS1&amp;Coords=[AIDTYPE].[100]&amp;ShowOnWeb=true&amp;Lang=en" xr:uid="{00000000-0004-0000-0000-000043000000}"/>
    <hyperlink ref="C140" r:id="rId69" tooltip="Click once to display linked information. Click and hold to select this cell." display="http://localhost/OECDStat_Metadata/ShowMetadata.ashx?Dataset=CRS1&amp;Coords=[AIDTYPE].[100]&amp;ShowOnWeb=true&amp;Lang=en" xr:uid="{00000000-0004-0000-0000-000044000000}"/>
    <hyperlink ref="C142" r:id="rId70" tooltip="Click once to display linked information. Click and hold to select this cell." display="http://localhost/OECDStat_Metadata/ShowMetadata.ashx?Dataset=CRS1&amp;Coords=[AIDTYPE].[100]&amp;ShowOnWeb=true&amp;Lang=en" xr:uid="{00000000-0004-0000-0000-000045000000}"/>
    <hyperlink ref="C144" r:id="rId71" tooltip="Click once to display linked information. Click and hold to select this cell." display="http://localhost/OECDStat_Metadata/ShowMetadata.ashx?Dataset=CRS1&amp;Coords=[AIDTYPE].[100]&amp;ShowOnWeb=true&amp;Lang=en" xr:uid="{00000000-0004-0000-0000-000046000000}"/>
    <hyperlink ref="C146" r:id="rId72" tooltip="Click once to display linked information. Click and hold to select this cell." display="http://localhost/OECDStat_Metadata/ShowMetadata.ashx?Dataset=CRS1&amp;Coords=[AIDTYPE].[100]&amp;ShowOnWeb=true&amp;Lang=en" xr:uid="{00000000-0004-0000-0000-000047000000}"/>
    <hyperlink ref="C148" r:id="rId73" tooltip="Click once to display linked information. Click and hold to select this cell." display="http://localhost/OECDStat_Metadata/ShowMetadata.ashx?Dataset=CRS1&amp;Coords=[AIDTYPE].[100]&amp;ShowOnWeb=true&amp;Lang=en" xr:uid="{00000000-0004-0000-0000-000048000000}"/>
    <hyperlink ref="C150" r:id="rId74" tooltip="Click once to display linked information. Click and hold to select this cell." display="http://localhost/OECDStat_Metadata/ShowMetadata.ashx?Dataset=CRS1&amp;Coords=[AIDTYPE].[100]&amp;ShowOnWeb=true&amp;Lang=en" xr:uid="{00000000-0004-0000-0000-000049000000}"/>
    <hyperlink ref="C152" r:id="rId75" tooltip="Click once to display linked information. Click and hold to select this cell." display="http://localhost/OECDStat_Metadata/ShowMetadata.ashx?Dataset=CRS1&amp;Coords=[AIDTYPE].[100]&amp;ShowOnWeb=true&amp;Lang=en" xr:uid="{00000000-0004-0000-0000-00004A000000}"/>
    <hyperlink ref="C154" r:id="rId76" tooltip="Click once to display linked information. Click and hold to select this cell." display="http://localhost/OECDStat_Metadata/ShowMetadata.ashx?Dataset=CRS1&amp;Coords=[AIDTYPE].[100]&amp;ShowOnWeb=true&amp;Lang=en" xr:uid="{00000000-0004-0000-0000-00004B000000}"/>
    <hyperlink ref="C156" r:id="rId77" tooltip="Click once to display linked information. Click and hold to select this cell." display="http://localhost/OECDStat_Metadata/ShowMetadata.ashx?Dataset=CRS1&amp;Coords=[AIDTYPE].[100]&amp;ShowOnWeb=true&amp;Lang=en" xr:uid="{00000000-0004-0000-0000-00004C000000}"/>
    <hyperlink ref="C158" r:id="rId78" tooltip="Click once to display linked information. Click and hold to select this cell." display="http://localhost/OECDStat_Metadata/ShowMetadata.ashx?Dataset=CRS1&amp;Coords=[AIDTYPE].[100]&amp;ShowOnWeb=true&amp;Lang=en" xr:uid="{00000000-0004-0000-0000-00004D000000}"/>
    <hyperlink ref="C160" r:id="rId79" tooltip="Click once to display linked information. Click and hold to select this cell." display="http://localhost/OECDStat_Metadata/ShowMetadata.ashx?Dataset=CRS1&amp;Coords=[AIDTYPE].[100]&amp;ShowOnWeb=true&amp;Lang=en" xr:uid="{00000000-0004-0000-0000-00004E000000}"/>
    <hyperlink ref="C162" r:id="rId80" tooltip="Click once to display linked information. Click and hold to select this cell." display="http://localhost/OECDStat_Metadata/ShowMetadata.ashx?Dataset=CRS1&amp;Coords=[AIDTYPE].[100]&amp;ShowOnWeb=true&amp;Lang=en" xr:uid="{00000000-0004-0000-0000-00004F000000}"/>
    <hyperlink ref="C164" r:id="rId81" tooltip="Click once to display linked information. Click and hold to select this cell." display="http://localhost/OECDStat_Metadata/ShowMetadata.ashx?Dataset=CRS1&amp;Coords=[AIDTYPE].[100]&amp;ShowOnWeb=true&amp;Lang=en" xr:uid="{00000000-0004-0000-0000-000050000000}"/>
    <hyperlink ref="C166" r:id="rId82" tooltip="Click once to display linked information. Click and hold to select this cell." display="http://localhost/OECDStat_Metadata/ShowMetadata.ashx?Dataset=CRS1&amp;Coords=[AIDTYPE].[100]&amp;ShowOnWeb=true&amp;Lang=en" xr:uid="{00000000-0004-0000-0000-000051000000}"/>
    <hyperlink ref="C168" r:id="rId83" tooltip="Click once to display linked information. Click and hold to select this cell." display="http://localhost/OECDStat_Metadata/ShowMetadata.ashx?Dataset=CRS1&amp;Coords=[AIDTYPE].[100]&amp;ShowOnWeb=true&amp;Lang=en" xr:uid="{00000000-0004-0000-0000-000052000000}"/>
    <hyperlink ref="C170" r:id="rId84" tooltip="Click once to display linked information. Click and hold to select this cell." display="http://localhost/OECDStat_Metadata/ShowMetadata.ashx?Dataset=CRS1&amp;Coords=[AIDTYPE].[100]&amp;ShowOnWeb=true&amp;Lang=en" xr:uid="{00000000-0004-0000-0000-000053000000}"/>
    <hyperlink ref="C172" r:id="rId85" tooltip="Click once to display linked information. Click and hold to select this cell." display="http://localhost/OECDStat_Metadata/ShowMetadata.ashx?Dataset=CRS1&amp;Coords=[AIDTYPE].[100]&amp;ShowOnWeb=true&amp;Lang=en" xr:uid="{00000000-0004-0000-0000-000054000000}"/>
    <hyperlink ref="C174" r:id="rId86" tooltip="Click once to display linked information. Click and hold to select this cell." display="http://localhost/OECDStat_Metadata/ShowMetadata.ashx?Dataset=CRS1&amp;Coords=[AIDTYPE].[100]&amp;ShowOnWeb=true&amp;Lang=en" xr:uid="{00000000-0004-0000-0000-000055000000}"/>
    <hyperlink ref="C176" r:id="rId87" tooltip="Click once to display linked information. Click and hold to select this cell." display="http://localhost/OECDStat_Metadata/ShowMetadata.ashx?Dataset=CRS1&amp;Coords=[AIDTYPE].[100]&amp;ShowOnWeb=true&amp;Lang=en" xr:uid="{00000000-0004-0000-0000-000056000000}"/>
    <hyperlink ref="C178" r:id="rId88" tooltip="Click once to display linked information. Click and hold to select this cell." display="http://localhost/OECDStat_Metadata/ShowMetadata.ashx?Dataset=CRS1&amp;Coords=[AIDTYPE].[100]&amp;ShowOnWeb=true&amp;Lang=en" xr:uid="{00000000-0004-0000-0000-000057000000}"/>
    <hyperlink ref="C180" r:id="rId89" tooltip="Click once to display linked information. Click and hold to select this cell." display="http://localhost/OECDStat_Metadata/ShowMetadata.ashx?Dataset=CRS1&amp;Coords=[AIDTYPE].[100]&amp;ShowOnWeb=true&amp;Lang=en" xr:uid="{00000000-0004-0000-0000-000058000000}"/>
    <hyperlink ref="C182" r:id="rId90" tooltip="Click once to display linked information. Click and hold to select this cell." display="http://localhost/OECDStat_Metadata/ShowMetadata.ashx?Dataset=CRS1&amp;Coords=[AIDTYPE].[100]&amp;ShowOnWeb=true&amp;Lang=en" xr:uid="{00000000-0004-0000-0000-000059000000}"/>
    <hyperlink ref="C184" r:id="rId91" tooltip="Click once to display linked information. Click and hold to select this cell." display="http://localhost/OECDStat_Metadata/ShowMetadata.ashx?Dataset=CRS1&amp;Coords=[AIDTYPE].[100]&amp;ShowOnWeb=true&amp;Lang=en" xr:uid="{00000000-0004-0000-0000-00005A000000}"/>
    <hyperlink ref="C186" r:id="rId92" tooltip="Click once to display linked information. Click and hold to select this cell." display="http://localhost/OECDStat_Metadata/ShowMetadata.ashx?Dataset=CRS1&amp;Coords=[AIDTYPE].[100]&amp;ShowOnWeb=true&amp;Lang=en" xr:uid="{00000000-0004-0000-0000-00005B000000}"/>
    <hyperlink ref="C188" r:id="rId93" tooltip="Click once to display linked information. Click and hold to select this cell." display="http://localhost/OECDStat_Metadata/ShowMetadata.ashx?Dataset=CRS1&amp;Coords=[AIDTYPE].[100]&amp;ShowOnWeb=true&amp;Lang=en" xr:uid="{00000000-0004-0000-0000-00005C000000}"/>
    <hyperlink ref="C190" r:id="rId94" tooltip="Click once to display linked information. Click and hold to select this cell." display="http://localhost/OECDStat_Metadata/ShowMetadata.ashx?Dataset=CRS1&amp;Coords=[AIDTYPE].[100]&amp;ShowOnWeb=true&amp;Lang=en" xr:uid="{00000000-0004-0000-0000-00005D000000}"/>
    <hyperlink ref="C192" r:id="rId95" tooltip="Click once to display linked information. Click and hold to select this cell." display="http://localhost/OECDStat_Metadata/ShowMetadata.ashx?Dataset=CRS1&amp;Coords=[AIDTYPE].[100]&amp;ShowOnWeb=true&amp;Lang=en" xr:uid="{00000000-0004-0000-0000-00005E000000}"/>
    <hyperlink ref="C194" r:id="rId96" tooltip="Click once to display linked information. Click and hold to select this cell." display="http://localhost/OECDStat_Metadata/ShowMetadata.ashx?Dataset=CRS1&amp;Coords=[AIDTYPE].[100]&amp;ShowOnWeb=true&amp;Lang=en" xr:uid="{00000000-0004-0000-0000-00005F000000}"/>
    <hyperlink ref="C196" r:id="rId97" tooltip="Click once to display linked information. Click and hold to select this cell." display="http://localhost/OECDStat_Metadata/ShowMetadata.ashx?Dataset=CRS1&amp;Coords=[AIDTYPE].[100]&amp;ShowOnWeb=true&amp;Lang=en" xr:uid="{00000000-0004-0000-0000-000060000000}"/>
    <hyperlink ref="C198" r:id="rId98" tooltip="Click once to display linked information. Click and hold to select this cell." display="http://localhost/OECDStat_Metadata/ShowMetadata.ashx?Dataset=CRS1&amp;Coords=[AIDTYPE].[100]&amp;ShowOnWeb=true&amp;Lang=en" xr:uid="{00000000-0004-0000-0000-000061000000}"/>
    <hyperlink ref="C200" r:id="rId99" tooltip="Click once to display linked information. Click and hold to select this cell." display="http://localhost/OECDStat_Metadata/ShowMetadata.ashx?Dataset=CRS1&amp;Coords=[AIDTYPE].[100]&amp;ShowOnWeb=true&amp;Lang=en" xr:uid="{00000000-0004-0000-0000-000062000000}"/>
    <hyperlink ref="C202" r:id="rId100" tooltip="Click once to display linked information. Click and hold to select this cell." display="http://localhost/OECDStat_Metadata/ShowMetadata.ashx?Dataset=CRS1&amp;Coords=[AIDTYPE].[100]&amp;ShowOnWeb=true&amp;Lang=en" xr:uid="{00000000-0004-0000-0000-000063000000}"/>
    <hyperlink ref="C204" r:id="rId101" tooltip="Click once to display linked information. Click and hold to select this cell." display="http://localhost/OECDStat_Metadata/ShowMetadata.ashx?Dataset=CRS1&amp;Coords=[AIDTYPE].[100]&amp;ShowOnWeb=true&amp;Lang=en" xr:uid="{00000000-0004-0000-0000-000064000000}"/>
    <hyperlink ref="C206" r:id="rId102" tooltip="Click once to display linked information. Click and hold to select this cell." display="http://localhost/OECDStat_Metadata/ShowMetadata.ashx?Dataset=CRS1&amp;Coords=[AIDTYPE].[100]&amp;ShowOnWeb=true&amp;Lang=en" xr:uid="{00000000-0004-0000-0000-000065000000}"/>
    <hyperlink ref="C208" r:id="rId103" tooltip="Click once to display linked information. Click and hold to select this cell." display="http://localhost/OECDStat_Metadata/ShowMetadata.ashx?Dataset=CRS1&amp;Coords=[AIDTYPE].[100]&amp;ShowOnWeb=true&amp;Lang=en" xr:uid="{00000000-0004-0000-0000-000066000000}"/>
    <hyperlink ref="C210" r:id="rId104" tooltip="Click once to display linked information. Click and hold to select this cell." display="http://localhost/OECDStat_Metadata/ShowMetadata.ashx?Dataset=CRS1&amp;Coords=[AIDTYPE].[100]&amp;ShowOnWeb=true&amp;Lang=en" xr:uid="{00000000-0004-0000-0000-000067000000}"/>
    <hyperlink ref="C212" r:id="rId105" tooltip="Click once to display linked information. Click and hold to select this cell." display="http://localhost/OECDStat_Metadata/ShowMetadata.ashx?Dataset=CRS1&amp;Coords=[AIDTYPE].[100]&amp;ShowOnWeb=true&amp;Lang=en" xr:uid="{00000000-0004-0000-0000-000068000000}"/>
    <hyperlink ref="C214" r:id="rId106" tooltip="Click once to display linked information. Click and hold to select this cell." display="http://localhost/OECDStat_Metadata/ShowMetadata.ashx?Dataset=CRS1&amp;Coords=[AIDTYPE].[100]&amp;ShowOnWeb=true&amp;Lang=en" xr:uid="{00000000-0004-0000-0000-000069000000}"/>
    <hyperlink ref="C216" r:id="rId107" tooltip="Click once to display linked information. Click and hold to select this cell." display="http://localhost/OECDStat_Metadata/ShowMetadata.ashx?Dataset=CRS1&amp;Coords=[AIDTYPE].[100]&amp;ShowOnWeb=true&amp;Lang=en" xr:uid="{00000000-0004-0000-0000-00006A000000}"/>
    <hyperlink ref="C218" r:id="rId108" tooltip="Click once to display linked information. Click and hold to select this cell." display="http://localhost/OECDStat_Metadata/ShowMetadata.ashx?Dataset=CRS1&amp;Coords=[AIDTYPE].[100]&amp;ShowOnWeb=true&amp;Lang=en" xr:uid="{00000000-0004-0000-0000-00006B000000}"/>
    <hyperlink ref="C220" r:id="rId109" tooltip="Click once to display linked information. Click and hold to select this cell." display="http://localhost/OECDStat_Metadata/ShowMetadata.ashx?Dataset=CRS1&amp;Coords=[AIDTYPE].[100]&amp;ShowOnWeb=true&amp;Lang=en" xr:uid="{00000000-0004-0000-0000-00006C000000}"/>
    <hyperlink ref="C222" r:id="rId110" tooltip="Click once to display linked information. Click and hold to select this cell." display="http://localhost/OECDStat_Metadata/ShowMetadata.ashx?Dataset=CRS1&amp;Coords=[AIDTYPE].[100]&amp;ShowOnWeb=true&amp;Lang=en" xr:uid="{00000000-0004-0000-0000-00006D000000}"/>
    <hyperlink ref="C224" r:id="rId111" tooltip="Click once to display linked information. Click and hold to select this cell." display="http://localhost/OECDStat_Metadata/ShowMetadata.ashx?Dataset=CRS1&amp;Coords=[AIDTYPE].[100]&amp;ShowOnWeb=true&amp;Lang=en" xr:uid="{00000000-0004-0000-0000-00006E000000}"/>
    <hyperlink ref="C226" r:id="rId112" tooltip="Click once to display linked information. Click and hold to select this cell." display="http://localhost/OECDStat_Metadata/ShowMetadata.ashx?Dataset=CRS1&amp;Coords=[AIDTYPE].[100]&amp;ShowOnWeb=true&amp;Lang=en" xr:uid="{00000000-0004-0000-0000-00006F000000}"/>
    <hyperlink ref="C228" r:id="rId113" tooltip="Click once to display linked information. Click and hold to select this cell." display="http://localhost/OECDStat_Metadata/ShowMetadata.ashx?Dataset=CRS1&amp;Coords=[AIDTYPE].[100]&amp;ShowOnWeb=true&amp;Lang=en" xr:uid="{00000000-0004-0000-0000-000070000000}"/>
    <hyperlink ref="C230" r:id="rId114" tooltip="Click once to display linked information. Click and hold to select this cell." display="http://localhost/OECDStat_Metadata/ShowMetadata.ashx?Dataset=CRS1&amp;Coords=[AIDTYPE].[100]&amp;ShowOnWeb=true&amp;Lang=en" xr:uid="{00000000-0004-0000-0000-000071000000}"/>
    <hyperlink ref="C232" r:id="rId115" tooltip="Click once to display linked information. Click and hold to select this cell." display="http://localhost/OECDStat_Metadata/ShowMetadata.ashx?Dataset=CRS1&amp;Coords=[AIDTYPE].[100]&amp;ShowOnWeb=true&amp;Lang=en" xr:uid="{00000000-0004-0000-0000-000072000000}"/>
    <hyperlink ref="C234" r:id="rId116" tooltip="Click once to display linked information. Click and hold to select this cell." display="http://localhost/OECDStat_Metadata/ShowMetadata.ashx?Dataset=CRS1&amp;Coords=[AIDTYPE].[100]&amp;ShowOnWeb=true&amp;Lang=en" xr:uid="{00000000-0004-0000-0000-000073000000}"/>
    <hyperlink ref="C236" r:id="rId117" tooltip="Click once to display linked information. Click and hold to select this cell." display="http://localhost/OECDStat_Metadata/ShowMetadata.ashx?Dataset=CRS1&amp;Coords=[AIDTYPE].[100]&amp;ShowOnWeb=true&amp;Lang=en" xr:uid="{00000000-0004-0000-0000-000074000000}"/>
    <hyperlink ref="C238" r:id="rId118" tooltip="Click once to display linked information. Click and hold to select this cell." display="http://localhost/OECDStat_Metadata/ShowMetadata.ashx?Dataset=CRS1&amp;Coords=[AIDTYPE].[100]&amp;ShowOnWeb=true&amp;Lang=en" xr:uid="{00000000-0004-0000-0000-000075000000}"/>
    <hyperlink ref="C240" r:id="rId119" tooltip="Click once to display linked information. Click and hold to select this cell." display="http://localhost/OECDStat_Metadata/ShowMetadata.ashx?Dataset=CRS1&amp;Coords=[AIDTYPE].[100]&amp;ShowOnWeb=true&amp;Lang=en" xr:uid="{00000000-0004-0000-0000-000076000000}"/>
    <hyperlink ref="C242" r:id="rId120" tooltip="Click once to display linked information. Click and hold to select this cell." display="http://localhost/OECDStat_Metadata/ShowMetadata.ashx?Dataset=CRS1&amp;Coords=[AIDTYPE].[100]&amp;ShowOnWeb=true&amp;Lang=en" xr:uid="{00000000-0004-0000-0000-000077000000}"/>
    <hyperlink ref="C244" r:id="rId121" tooltip="Click once to display linked information. Click and hold to select this cell." display="http://localhost/OECDStat_Metadata/ShowMetadata.ashx?Dataset=CRS1&amp;Coords=[AIDTYPE].[100]&amp;ShowOnWeb=true&amp;Lang=en" xr:uid="{00000000-0004-0000-0000-000078000000}"/>
    <hyperlink ref="C246" r:id="rId122" tooltip="Click once to display linked information. Click and hold to select this cell." display="http://localhost/OECDStat_Metadata/ShowMetadata.ashx?Dataset=CRS1&amp;Coords=[AIDTYPE].[100]&amp;ShowOnWeb=true&amp;Lang=en" xr:uid="{00000000-0004-0000-0000-000079000000}"/>
    <hyperlink ref="C248" r:id="rId123" tooltip="Click once to display linked information. Click and hold to select this cell." display="http://localhost/OECDStat_Metadata/ShowMetadata.ashx?Dataset=CRS1&amp;Coords=[AIDTYPE].[100]&amp;ShowOnWeb=true&amp;Lang=en" xr:uid="{00000000-0004-0000-0000-00007A000000}"/>
    <hyperlink ref="C250" r:id="rId124" tooltip="Click once to display linked information. Click and hold to select this cell." display="http://localhost/OECDStat_Metadata/ShowMetadata.ashx?Dataset=CRS1&amp;Coords=[AIDTYPE].[100]&amp;ShowOnWeb=true&amp;Lang=en" xr:uid="{00000000-0004-0000-0000-00007B000000}"/>
    <hyperlink ref="C252" r:id="rId125" tooltip="Click once to display linked information. Click and hold to select this cell." display="http://localhost/OECDStat_Metadata/ShowMetadata.ashx?Dataset=CRS1&amp;Coords=[AIDTYPE].[100]&amp;ShowOnWeb=true&amp;Lang=en" xr:uid="{00000000-0004-0000-0000-00007C000000}"/>
    <hyperlink ref="C254" r:id="rId126" tooltip="Click once to display linked information. Click and hold to select this cell." display="http://localhost/OECDStat_Metadata/ShowMetadata.ashx?Dataset=CRS1&amp;Coords=[AIDTYPE].[100]&amp;ShowOnWeb=true&amp;Lang=en" xr:uid="{00000000-0004-0000-0000-00007D000000}"/>
    <hyperlink ref="C256" r:id="rId127" tooltip="Click once to display linked information. Click and hold to select this cell." display="http://localhost/OECDStat_Metadata/ShowMetadata.ashx?Dataset=CRS1&amp;Coords=[AIDTYPE].[100]&amp;ShowOnWeb=true&amp;Lang=en" xr:uid="{00000000-0004-0000-0000-00007E000000}"/>
    <hyperlink ref="C258" r:id="rId128" tooltip="Click once to display linked information. Click and hold to select this cell." display="http://localhost/OECDStat_Metadata/ShowMetadata.ashx?Dataset=CRS1&amp;Coords=[AIDTYPE].[100]&amp;ShowOnWeb=true&amp;Lang=en" xr:uid="{00000000-0004-0000-0000-00007F000000}"/>
    <hyperlink ref="C260" r:id="rId129" tooltip="Click once to display linked information. Click and hold to select this cell." display="http://localhost/OECDStat_Metadata/ShowMetadata.ashx?Dataset=CRS1&amp;Coords=[AIDTYPE].[100]&amp;ShowOnWeb=true&amp;Lang=en" xr:uid="{00000000-0004-0000-0000-000080000000}"/>
    <hyperlink ref="C262" r:id="rId130" tooltip="Click once to display linked information. Click and hold to select this cell." display="http://localhost/OECDStat_Metadata/ShowMetadata.ashx?Dataset=CRS1&amp;Coords=[AIDTYPE].[100]&amp;ShowOnWeb=true&amp;Lang=en" xr:uid="{00000000-0004-0000-0000-000081000000}"/>
    <hyperlink ref="C264" r:id="rId131" tooltip="Click once to display linked information. Click and hold to select this cell." display="http://localhost/OECDStat_Metadata/ShowMetadata.ashx?Dataset=CRS1&amp;Coords=[AIDTYPE].[100]&amp;ShowOnWeb=true&amp;Lang=en" xr:uid="{00000000-0004-0000-0000-000082000000}"/>
    <hyperlink ref="C266" r:id="rId132" tooltip="Click once to display linked information. Click and hold to select this cell." display="http://localhost/OECDStat_Metadata/ShowMetadata.ashx?Dataset=CRS1&amp;Coords=[AIDTYPE].[100]&amp;ShowOnWeb=true&amp;Lang=en" xr:uid="{00000000-0004-0000-0000-000083000000}"/>
    <hyperlink ref="C268" r:id="rId133" tooltip="Click once to display linked information. Click and hold to select this cell." display="http://localhost/OECDStat_Metadata/ShowMetadata.ashx?Dataset=CRS1&amp;Coords=[AIDTYPE].[100]&amp;ShowOnWeb=true&amp;Lang=en" xr:uid="{00000000-0004-0000-0000-000084000000}"/>
    <hyperlink ref="C270" r:id="rId134" tooltip="Click once to display linked information. Click and hold to select this cell." display="http://localhost/OECDStat_Metadata/ShowMetadata.ashx?Dataset=CRS1&amp;Coords=[AIDTYPE].[100]&amp;ShowOnWeb=true&amp;Lang=en" xr:uid="{00000000-0004-0000-0000-000085000000}"/>
    <hyperlink ref="C272" r:id="rId135" tooltip="Click once to display linked information. Click and hold to select this cell." display="http://localhost/OECDStat_Metadata/ShowMetadata.ashx?Dataset=CRS1&amp;Coords=[AIDTYPE].[100]&amp;ShowOnWeb=true&amp;Lang=en" xr:uid="{00000000-0004-0000-0000-000086000000}"/>
    <hyperlink ref="C274" r:id="rId136" tooltip="Click once to display linked information. Click and hold to select this cell." display="http://localhost/OECDStat_Metadata/ShowMetadata.ashx?Dataset=CRS1&amp;Coords=[AIDTYPE].[100]&amp;ShowOnWeb=true&amp;Lang=en" xr:uid="{00000000-0004-0000-0000-000087000000}"/>
    <hyperlink ref="C276" r:id="rId137" tooltip="Click once to display linked information. Click and hold to select this cell." display="http://localhost/OECDStat_Metadata/ShowMetadata.ashx?Dataset=CRS1&amp;Coords=[AIDTYPE].[100]&amp;ShowOnWeb=true&amp;Lang=en" xr:uid="{00000000-0004-0000-0000-000088000000}"/>
    <hyperlink ref="C278" r:id="rId138" tooltip="Click once to display linked information. Click and hold to select this cell." display="http://localhost/OECDStat_Metadata/ShowMetadata.ashx?Dataset=CRS1&amp;Coords=[AIDTYPE].[100]&amp;ShowOnWeb=true&amp;Lang=en" xr:uid="{00000000-0004-0000-0000-000089000000}"/>
    <hyperlink ref="C280" r:id="rId139" tooltip="Click once to display linked information. Click and hold to select this cell." display="http://localhost/OECDStat_Metadata/ShowMetadata.ashx?Dataset=CRS1&amp;Coords=[AIDTYPE].[100]&amp;ShowOnWeb=true&amp;Lang=en" xr:uid="{00000000-0004-0000-0000-00008A000000}"/>
    <hyperlink ref="C282" r:id="rId140" tooltip="Click once to display linked information. Click and hold to select this cell." display="http://localhost/OECDStat_Metadata/ShowMetadata.ashx?Dataset=CRS1&amp;Coords=[AIDTYPE].[100]&amp;ShowOnWeb=true&amp;Lang=en" xr:uid="{00000000-0004-0000-0000-00008B000000}"/>
    <hyperlink ref="C284" r:id="rId141" tooltip="Click once to display linked information. Click and hold to select this cell." display="http://localhost/OECDStat_Metadata/ShowMetadata.ashx?Dataset=CRS1&amp;Coords=[AIDTYPE].[100]&amp;ShowOnWeb=true&amp;Lang=en" xr:uid="{00000000-0004-0000-0000-00008C000000}"/>
    <hyperlink ref="C286" r:id="rId142" tooltip="Click once to display linked information. Click and hold to select this cell." display="http://localhost/OECDStat_Metadata/ShowMetadata.ashx?Dataset=CRS1&amp;Coords=[AIDTYPE].[100]&amp;ShowOnWeb=true&amp;Lang=en" xr:uid="{00000000-0004-0000-0000-00008D000000}"/>
    <hyperlink ref="C288" r:id="rId143" tooltip="Click once to display linked information. Click and hold to select this cell." display="http://localhost/OECDStat_Metadata/ShowMetadata.ashx?Dataset=CRS1&amp;Coords=[AIDTYPE].[100]&amp;ShowOnWeb=true&amp;Lang=en" xr:uid="{00000000-0004-0000-0000-00008E000000}"/>
    <hyperlink ref="C290" r:id="rId144" tooltip="Click once to display linked information. Click and hold to select this cell." display="http://localhost/OECDStat_Metadata/ShowMetadata.ashx?Dataset=CRS1&amp;Coords=[AIDTYPE].[100]&amp;ShowOnWeb=true&amp;Lang=en" xr:uid="{00000000-0004-0000-0000-00008F000000}"/>
    <hyperlink ref="C292" r:id="rId145" tooltip="Click once to display linked information. Click and hold to select this cell." display="http://localhost/OECDStat_Metadata/ShowMetadata.ashx?Dataset=CRS1&amp;Coords=[AIDTYPE].[100]&amp;ShowOnWeb=true&amp;Lang=en" xr:uid="{00000000-0004-0000-0000-000090000000}"/>
    <hyperlink ref="C294" r:id="rId146" tooltip="Click once to display linked information. Click and hold to select this cell." display="http://localhost/OECDStat_Metadata/ShowMetadata.ashx?Dataset=CRS1&amp;Coords=[AIDTYPE].[100]&amp;ShowOnWeb=true&amp;Lang=en" xr:uid="{00000000-0004-0000-0000-000091000000}"/>
    <hyperlink ref="C296" r:id="rId147" tooltip="Click once to display linked information. Click and hold to select this cell." display="http://localhost/OECDStat_Metadata/ShowMetadata.ashx?Dataset=CRS1&amp;Coords=[AIDTYPE].[100]&amp;ShowOnWeb=true&amp;Lang=en" xr:uid="{00000000-0004-0000-0000-000092000000}"/>
    <hyperlink ref="C298" r:id="rId148" tooltip="Click once to display linked information. Click and hold to select this cell." display="http://localhost/OECDStat_Metadata/ShowMetadata.ashx?Dataset=CRS1&amp;Coords=[AIDTYPE].[100]&amp;ShowOnWeb=true&amp;Lang=en" xr:uid="{00000000-0004-0000-0000-000093000000}"/>
    <hyperlink ref="C300" r:id="rId149" tooltip="Click once to display linked information. Click and hold to select this cell." display="http://localhost/OECDStat_Metadata/ShowMetadata.ashx?Dataset=CRS1&amp;Coords=[AIDTYPE].[100]&amp;ShowOnWeb=true&amp;Lang=en" xr:uid="{00000000-0004-0000-0000-000094000000}"/>
    <hyperlink ref="C302" r:id="rId150" tooltip="Click once to display linked information. Click and hold to select this cell." display="http://localhost/OECDStat_Metadata/ShowMetadata.ashx?Dataset=CRS1&amp;Coords=[AIDTYPE].[100]&amp;ShowOnWeb=true&amp;Lang=en" xr:uid="{00000000-0004-0000-0000-000095000000}"/>
    <hyperlink ref="C304" r:id="rId151" tooltip="Click once to display linked information. Click and hold to select this cell." display="http://localhost/OECDStat_Metadata/ShowMetadata.ashx?Dataset=CRS1&amp;Coords=[AIDTYPE].[100]&amp;ShowOnWeb=true&amp;Lang=en" xr:uid="{00000000-0004-0000-0000-000096000000}"/>
    <hyperlink ref="C306" r:id="rId152" tooltip="Click once to display linked information. Click and hold to select this cell." display="http://localhost/OECDStat_Metadata/ShowMetadata.ashx?Dataset=CRS1&amp;Coords=[AIDTYPE].[100]&amp;ShowOnWeb=true&amp;Lang=en" xr:uid="{00000000-0004-0000-0000-000097000000}"/>
    <hyperlink ref="C308" r:id="rId153" tooltip="Click once to display linked information. Click and hold to select this cell." display="http://localhost/OECDStat_Metadata/ShowMetadata.ashx?Dataset=CRS1&amp;Coords=[AIDTYPE].[100]&amp;ShowOnWeb=true&amp;Lang=en" xr:uid="{00000000-0004-0000-0000-000098000000}"/>
    <hyperlink ref="C310" r:id="rId154" tooltip="Click once to display linked information. Click and hold to select this cell." display="http://localhost/OECDStat_Metadata/ShowMetadata.ashx?Dataset=CRS1&amp;Coords=[AIDTYPE].[100]&amp;ShowOnWeb=true&amp;Lang=en" xr:uid="{00000000-0004-0000-0000-000099000000}"/>
    <hyperlink ref="C312" r:id="rId155" tooltip="Click once to display linked information. Click and hold to select this cell." display="http://localhost/OECDStat_Metadata/ShowMetadata.ashx?Dataset=CRS1&amp;Coords=[AIDTYPE].[100]&amp;ShowOnWeb=true&amp;Lang=en" xr:uid="{00000000-0004-0000-0000-00009A000000}"/>
    <hyperlink ref="C314" r:id="rId156" tooltip="Click once to display linked information. Click and hold to select this cell." display="http://localhost/OECDStat_Metadata/ShowMetadata.ashx?Dataset=CRS1&amp;Coords=[AIDTYPE].[100]&amp;ShowOnWeb=true&amp;Lang=en" xr:uid="{00000000-0004-0000-0000-00009B000000}"/>
    <hyperlink ref="C316" r:id="rId157" tooltip="Click once to display linked information. Click and hold to select this cell." display="http://localhost/OECDStat_Metadata/ShowMetadata.ashx?Dataset=CRS1&amp;Coords=[AIDTYPE].[100]&amp;ShowOnWeb=true&amp;Lang=en" xr:uid="{00000000-0004-0000-0000-00009C000000}"/>
    <hyperlink ref="C318" r:id="rId158" tooltip="Click once to display linked information. Click and hold to select this cell." display="http://localhost/OECDStat_Metadata/ShowMetadata.ashx?Dataset=CRS1&amp;Coords=[AIDTYPE].[100]&amp;ShowOnWeb=true&amp;Lang=en" xr:uid="{00000000-0004-0000-0000-00009D000000}"/>
    <hyperlink ref="C320" r:id="rId159" tooltip="Click once to display linked information. Click and hold to select this cell." display="http://localhost/OECDStat_Metadata/ShowMetadata.ashx?Dataset=CRS1&amp;Coords=[AIDTYPE].[100]&amp;ShowOnWeb=true&amp;Lang=en" xr:uid="{00000000-0004-0000-0000-00009E000000}"/>
    <hyperlink ref="C322" r:id="rId160" tooltip="Click once to display linked information. Click and hold to select this cell." display="http://localhost/OECDStat_Metadata/ShowMetadata.ashx?Dataset=CRS1&amp;Coords=[AIDTYPE].[100]&amp;ShowOnWeb=true&amp;Lang=en" xr:uid="{00000000-0004-0000-0000-00009F000000}"/>
    <hyperlink ref="C324" r:id="rId161" tooltip="Click once to display linked information. Click and hold to select this cell." display="http://localhost/OECDStat_Metadata/ShowMetadata.ashx?Dataset=CRS1&amp;Coords=[AIDTYPE].[100]&amp;ShowOnWeb=true&amp;Lang=en" xr:uid="{00000000-0004-0000-0000-0000A0000000}"/>
    <hyperlink ref="C326" r:id="rId162" tooltip="Click once to display linked information. Click and hold to select this cell." display="http://localhost/OECDStat_Metadata/ShowMetadata.ashx?Dataset=CRS1&amp;Coords=[AIDTYPE].[100]&amp;ShowOnWeb=true&amp;Lang=en" xr:uid="{00000000-0004-0000-0000-0000A1000000}"/>
    <hyperlink ref="C328" r:id="rId163" tooltip="Click once to display linked information. Click and hold to select this cell." display="http://localhost/OECDStat_Metadata/ShowMetadata.ashx?Dataset=CRS1&amp;Coords=[AIDTYPE].[100]&amp;ShowOnWeb=true&amp;Lang=en" xr:uid="{00000000-0004-0000-0000-0000A2000000}"/>
    <hyperlink ref="C330" r:id="rId164" tooltip="Click once to display linked information. Click and hold to select this cell." display="http://localhost/OECDStat_Metadata/ShowMetadata.ashx?Dataset=CRS1&amp;Coords=[AIDTYPE].[100]&amp;ShowOnWeb=true&amp;Lang=en" xr:uid="{00000000-0004-0000-0000-0000A3000000}"/>
    <hyperlink ref="C332" r:id="rId165" tooltip="Click once to display linked information. Click and hold to select this cell." display="http://localhost/OECDStat_Metadata/ShowMetadata.ashx?Dataset=CRS1&amp;Coords=[AIDTYPE].[100]&amp;ShowOnWeb=true&amp;Lang=en" xr:uid="{00000000-0004-0000-0000-0000A4000000}"/>
    <hyperlink ref="C334" r:id="rId166" tooltip="Click once to display linked information. Click and hold to select this cell." display="http://localhost/OECDStat_Metadata/ShowMetadata.ashx?Dataset=CRS1&amp;Coords=[AIDTYPE].[100]&amp;ShowOnWeb=true&amp;Lang=en" xr:uid="{00000000-0004-0000-0000-0000A5000000}"/>
    <hyperlink ref="C336" r:id="rId167" tooltip="Click once to display linked information. Click and hold to select this cell." display="http://localhost/OECDStat_Metadata/ShowMetadata.ashx?Dataset=CRS1&amp;Coords=[AIDTYPE].[100]&amp;ShowOnWeb=true&amp;Lang=en" xr:uid="{00000000-0004-0000-0000-0000A6000000}"/>
    <hyperlink ref="C338" r:id="rId168" tooltip="Click once to display linked information. Click and hold to select this cell." display="http://localhost/OECDStat_Metadata/ShowMetadata.ashx?Dataset=CRS1&amp;Coords=[AIDTYPE].[100]&amp;ShowOnWeb=true&amp;Lang=en" xr:uid="{00000000-0004-0000-0000-0000A7000000}"/>
    <hyperlink ref="C340" r:id="rId169" tooltip="Click once to display linked information. Click and hold to select this cell." display="http://localhost/OECDStat_Metadata/ShowMetadata.ashx?Dataset=CRS1&amp;Coords=[AIDTYPE].[100]&amp;ShowOnWeb=true&amp;Lang=en" xr:uid="{00000000-0004-0000-0000-0000A8000000}"/>
    <hyperlink ref="C342" r:id="rId170" tooltip="Click once to display linked information. Click and hold to select this cell." display="http://localhost/OECDStat_Metadata/ShowMetadata.ashx?Dataset=CRS1&amp;Coords=[AIDTYPE].[100]&amp;ShowOnWeb=true&amp;Lang=en" xr:uid="{00000000-0004-0000-0000-0000A9000000}"/>
    <hyperlink ref="C344" r:id="rId171" tooltip="Click once to display linked information. Click and hold to select this cell." display="http://localhost/OECDStat_Metadata/ShowMetadata.ashx?Dataset=CRS1&amp;Coords=[AIDTYPE].[100]&amp;ShowOnWeb=true&amp;Lang=en" xr:uid="{00000000-0004-0000-0000-0000AA000000}"/>
    <hyperlink ref="C346" r:id="rId172" tooltip="Click once to display linked information. Click and hold to select this cell." display="http://localhost/OECDStat_Metadata/ShowMetadata.ashx?Dataset=CRS1&amp;Coords=[AIDTYPE].[100]&amp;ShowOnWeb=true&amp;Lang=en" xr:uid="{00000000-0004-0000-0000-0000AB000000}"/>
    <hyperlink ref="C348" r:id="rId173" tooltip="Click once to display linked information. Click and hold to select this cell." display="http://localhost/OECDStat_Metadata/ShowMetadata.ashx?Dataset=CRS1&amp;Coords=[AIDTYPE].[100]&amp;ShowOnWeb=true&amp;Lang=en" xr:uid="{00000000-0004-0000-0000-0000AC000000}"/>
    <hyperlink ref="C350" r:id="rId174" tooltip="Click once to display linked information. Click and hold to select this cell." display="http://localhost/OECDStat_Metadata/ShowMetadata.ashx?Dataset=CRS1&amp;Coords=[AIDTYPE].[100]&amp;ShowOnWeb=true&amp;Lang=en" xr:uid="{00000000-0004-0000-0000-0000AD000000}"/>
    <hyperlink ref="C352" r:id="rId175" tooltip="Click once to display linked information. Click and hold to select this cell." display="http://localhost/OECDStat_Metadata/ShowMetadata.ashx?Dataset=CRS1&amp;Coords=[AIDTYPE].[100]&amp;ShowOnWeb=true&amp;Lang=en" xr:uid="{00000000-0004-0000-0000-0000AE000000}"/>
    <hyperlink ref="C354" r:id="rId176" tooltip="Click once to display linked information. Click and hold to select this cell." display="http://localhost/OECDStat_Metadata/ShowMetadata.ashx?Dataset=CRS1&amp;Coords=[AIDTYPE].[100]&amp;ShowOnWeb=true&amp;Lang=en" xr:uid="{00000000-0004-0000-0000-0000AF000000}"/>
    <hyperlink ref="C356" r:id="rId177" tooltip="Click once to display linked information. Click and hold to select this cell." display="http://localhost/OECDStat_Metadata/ShowMetadata.ashx?Dataset=CRS1&amp;Coords=[AIDTYPE].[100]&amp;ShowOnWeb=true&amp;Lang=en" xr:uid="{00000000-0004-0000-0000-0000B0000000}"/>
    <hyperlink ref="C358" r:id="rId178" tooltip="Click once to display linked information. Click and hold to select this cell." display="http://localhost/OECDStat_Metadata/ShowMetadata.ashx?Dataset=CRS1&amp;Coords=[AIDTYPE].[100]&amp;ShowOnWeb=true&amp;Lang=en" xr:uid="{00000000-0004-0000-0000-0000B1000000}"/>
    <hyperlink ref="C360" r:id="rId179" tooltip="Click once to display linked information. Click and hold to select this cell." display="http://localhost/OECDStat_Metadata/ShowMetadata.ashx?Dataset=CRS1&amp;Coords=[AIDTYPE].[100]&amp;ShowOnWeb=true&amp;Lang=en" xr:uid="{00000000-0004-0000-0000-0000B2000000}"/>
    <hyperlink ref="C362" r:id="rId180" tooltip="Click once to display linked information. Click and hold to select this cell." display="http://localhost/OECDStat_Metadata/ShowMetadata.ashx?Dataset=CRS1&amp;Coords=[AIDTYPE].[100]&amp;ShowOnWeb=true&amp;Lang=en" xr:uid="{00000000-0004-0000-0000-0000B3000000}"/>
    <hyperlink ref="C364" r:id="rId181" tooltip="Click once to display linked information. Click and hold to select this cell." display="http://localhost/OECDStat_Metadata/ShowMetadata.ashx?Dataset=CRS1&amp;Coords=[AIDTYPE].[100]&amp;ShowOnWeb=true&amp;Lang=en" xr:uid="{00000000-0004-0000-0000-0000B4000000}"/>
    <hyperlink ref="C366" r:id="rId182" tooltip="Click once to display linked information. Click and hold to select this cell." display="http://localhost/OECDStat_Metadata/ShowMetadata.ashx?Dataset=CRS1&amp;Coords=[AIDTYPE].[100]&amp;ShowOnWeb=true&amp;Lang=en" xr:uid="{00000000-0004-0000-0000-0000B5000000}"/>
    <hyperlink ref="C368" r:id="rId183" tooltip="Click once to display linked information. Click and hold to select this cell." display="http://localhost/OECDStat_Metadata/ShowMetadata.ashx?Dataset=CRS1&amp;Coords=[AIDTYPE].[100]&amp;ShowOnWeb=true&amp;Lang=en" xr:uid="{00000000-0004-0000-0000-0000B6000000}"/>
    <hyperlink ref="C370" r:id="rId184" tooltip="Click once to display linked information. Click and hold to select this cell." display="http://localhost/OECDStat_Metadata/ShowMetadata.ashx?Dataset=CRS1&amp;Coords=[AIDTYPE].[100]&amp;ShowOnWeb=true&amp;Lang=en" xr:uid="{00000000-0004-0000-0000-0000B7000000}"/>
    <hyperlink ref="C372" r:id="rId185" tooltip="Click once to display linked information. Click and hold to select this cell." display="http://localhost/OECDStat_Metadata/ShowMetadata.ashx?Dataset=CRS1&amp;Coords=[AIDTYPE].[100]&amp;ShowOnWeb=true&amp;Lang=en" xr:uid="{00000000-0004-0000-0000-0000B8000000}"/>
    <hyperlink ref="C374" r:id="rId186" tooltip="Click once to display linked information. Click and hold to select this cell." display="http://localhost/OECDStat_Metadata/ShowMetadata.ashx?Dataset=CRS1&amp;Coords=[AIDTYPE].[100]&amp;ShowOnWeb=true&amp;Lang=en" xr:uid="{00000000-0004-0000-0000-0000B9000000}"/>
    <hyperlink ref="C376" r:id="rId187" tooltip="Click once to display linked information. Click and hold to select this cell." display="http://localhost/OECDStat_Metadata/ShowMetadata.ashx?Dataset=CRS1&amp;Coords=[AIDTYPE].[100]&amp;ShowOnWeb=true&amp;Lang=en" xr:uid="{00000000-0004-0000-0000-0000BA000000}"/>
    <hyperlink ref="C378" r:id="rId188" tooltip="Click once to display linked information. Click and hold to select this cell." display="http://localhost/OECDStat_Metadata/ShowMetadata.ashx?Dataset=CRS1&amp;Coords=[AIDTYPE].[100]&amp;ShowOnWeb=true&amp;Lang=en" xr:uid="{00000000-0004-0000-0000-0000BB000000}"/>
    <hyperlink ref="C380" r:id="rId189" tooltip="Click once to display linked information. Click and hold to select this cell." display="http://localhost/OECDStat_Metadata/ShowMetadata.ashx?Dataset=CRS1&amp;Coords=[AIDTYPE].[100]&amp;ShowOnWeb=true&amp;Lang=en" xr:uid="{00000000-0004-0000-0000-0000BC000000}"/>
    <hyperlink ref="C382" r:id="rId190" tooltip="Click once to display linked information. Click and hold to select this cell." display="http://localhost/OECDStat_Metadata/ShowMetadata.ashx?Dataset=CRS1&amp;Coords=[AIDTYPE].[100]&amp;ShowOnWeb=true&amp;Lang=en" xr:uid="{00000000-0004-0000-0000-0000BD000000}"/>
    <hyperlink ref="C384" r:id="rId191" tooltip="Click once to display linked information. Click and hold to select this cell." display="http://localhost/OECDStat_Metadata/ShowMetadata.ashx?Dataset=CRS1&amp;Coords=[AIDTYPE].[100]&amp;ShowOnWeb=true&amp;Lang=en" xr:uid="{00000000-0004-0000-0000-0000BE000000}"/>
    <hyperlink ref="C386" r:id="rId192" tooltip="Click once to display linked information. Click and hold to select this cell." display="http://localhost/OECDStat_Metadata/ShowMetadata.ashx?Dataset=CRS1&amp;Coords=[AIDTYPE].[100]&amp;ShowOnWeb=true&amp;Lang=en" xr:uid="{00000000-0004-0000-0000-0000BF000000}"/>
    <hyperlink ref="C388" r:id="rId193" tooltip="Click once to display linked information. Click and hold to select this cell." display="http://localhost/OECDStat_Metadata/ShowMetadata.ashx?Dataset=CRS1&amp;Coords=[AIDTYPE].[100]&amp;ShowOnWeb=true&amp;Lang=en" xr:uid="{00000000-0004-0000-0000-0000C0000000}"/>
    <hyperlink ref="C390" r:id="rId194" tooltip="Click once to display linked information. Click and hold to select this cell." display="http://localhost/OECDStat_Metadata/ShowMetadata.ashx?Dataset=CRS1&amp;Coords=[AIDTYPE].[100]&amp;ShowOnWeb=true&amp;Lang=en" xr:uid="{00000000-0004-0000-0000-0000C1000000}"/>
    <hyperlink ref="C392" r:id="rId195" tooltip="Click once to display linked information. Click and hold to select this cell." display="http://localhost/OECDStat_Metadata/ShowMetadata.ashx?Dataset=CRS1&amp;Coords=[AIDTYPE].[100]&amp;ShowOnWeb=true&amp;Lang=en" xr:uid="{00000000-0004-0000-0000-0000C2000000}"/>
    <hyperlink ref="C394" r:id="rId196" tooltip="Click once to display linked information. Click and hold to select this cell." display="http://localhost/OECDStat_Metadata/ShowMetadata.ashx?Dataset=CRS1&amp;Coords=[AIDTYPE].[100]&amp;ShowOnWeb=true&amp;Lang=en" xr:uid="{00000000-0004-0000-0000-0000C3000000}"/>
    <hyperlink ref="C396" r:id="rId197" tooltip="Click once to display linked information. Click and hold to select this cell." display="http://localhost/OECDStat_Metadata/ShowMetadata.ashx?Dataset=CRS1&amp;Coords=[AIDTYPE].[100]&amp;ShowOnWeb=true&amp;Lang=en" xr:uid="{00000000-0004-0000-0000-0000C4000000}"/>
    <hyperlink ref="C398" r:id="rId198" tooltip="Click once to display linked information. Click and hold to select this cell." display="http://localhost/OECDStat_Metadata/ShowMetadata.ashx?Dataset=CRS1&amp;Coords=[AIDTYPE].[100]&amp;ShowOnWeb=true&amp;Lang=en" xr:uid="{00000000-0004-0000-0000-0000C5000000}"/>
    <hyperlink ref="C400" r:id="rId199" tooltip="Click once to display linked information. Click and hold to select this cell." display="http://localhost/OECDStat_Metadata/ShowMetadata.ashx?Dataset=CRS1&amp;Coords=[AIDTYPE].[100]&amp;ShowOnWeb=true&amp;Lang=en" xr:uid="{00000000-0004-0000-0000-0000C6000000}"/>
    <hyperlink ref="C402" r:id="rId200" tooltip="Click once to display linked information. Click and hold to select this cell." display="http://localhost/OECDStat_Metadata/ShowMetadata.ashx?Dataset=CRS1&amp;Coords=[AIDTYPE].[100]&amp;ShowOnWeb=true&amp;Lang=en" xr:uid="{00000000-0004-0000-0000-0000C7000000}"/>
    <hyperlink ref="C404" r:id="rId201" tooltip="Click once to display linked information. Click and hold to select this cell." display="http://localhost/OECDStat_Metadata/ShowMetadata.ashx?Dataset=CRS1&amp;Coords=[AIDTYPE].[100]&amp;ShowOnWeb=true&amp;Lang=en" xr:uid="{00000000-0004-0000-0000-0000C8000000}"/>
    <hyperlink ref="C406" r:id="rId202" tooltip="Click once to display linked information. Click and hold to select this cell." display="http://localhost/OECDStat_Metadata/ShowMetadata.ashx?Dataset=CRS1&amp;Coords=[AIDTYPE].[100]&amp;ShowOnWeb=true&amp;Lang=en" xr:uid="{00000000-0004-0000-0000-0000C9000000}"/>
    <hyperlink ref="C408" r:id="rId203" tooltip="Click once to display linked information. Click and hold to select this cell." display="http://localhost/OECDStat_Metadata/ShowMetadata.ashx?Dataset=CRS1&amp;Coords=[AIDTYPE].[100]&amp;ShowOnWeb=true&amp;Lang=en" xr:uid="{00000000-0004-0000-0000-0000CA000000}"/>
    <hyperlink ref="C410" r:id="rId204" tooltip="Click once to display linked information. Click and hold to select this cell." display="http://localhost/OECDStat_Metadata/ShowMetadata.ashx?Dataset=CRS1&amp;Coords=[AIDTYPE].[100]&amp;ShowOnWeb=true&amp;Lang=en" xr:uid="{00000000-0004-0000-0000-0000CB000000}"/>
    <hyperlink ref="C412" r:id="rId205" tooltip="Click once to display linked information. Click and hold to select this cell." display="http://localhost/OECDStat_Metadata/ShowMetadata.ashx?Dataset=CRS1&amp;Coords=[AIDTYPE].[100]&amp;ShowOnWeb=true&amp;Lang=en" xr:uid="{00000000-0004-0000-0000-0000CC000000}"/>
    <hyperlink ref="C414" r:id="rId206" tooltip="Click once to display linked information. Click and hold to select this cell." display="http://localhost/OECDStat_Metadata/ShowMetadata.ashx?Dataset=CRS1&amp;Coords=[AIDTYPE].[100]&amp;ShowOnWeb=true&amp;Lang=en" xr:uid="{00000000-0004-0000-0000-0000CD000000}"/>
    <hyperlink ref="C416" r:id="rId207" tooltip="Click once to display linked information. Click and hold to select this cell." display="http://localhost/OECDStat_Metadata/ShowMetadata.ashx?Dataset=CRS1&amp;Coords=[AIDTYPE].[100]&amp;ShowOnWeb=true&amp;Lang=en" xr:uid="{00000000-0004-0000-0000-0000CE000000}"/>
    <hyperlink ref="C418" r:id="rId208" tooltip="Click once to display linked information. Click and hold to select this cell." display="http://localhost/OECDStat_Metadata/ShowMetadata.ashx?Dataset=CRS1&amp;Coords=[AIDTYPE].[100]&amp;ShowOnWeb=true&amp;Lang=en" xr:uid="{00000000-0004-0000-0000-0000CF000000}"/>
    <hyperlink ref="C420" r:id="rId209" tooltip="Click once to display linked information. Click and hold to select this cell." display="http://localhost/OECDStat_Metadata/ShowMetadata.ashx?Dataset=CRS1&amp;Coords=[AIDTYPE].[100]&amp;ShowOnWeb=true&amp;Lang=en" xr:uid="{00000000-0004-0000-0000-0000D0000000}"/>
    <hyperlink ref="C422" r:id="rId210" tooltip="Click once to display linked information. Click and hold to select this cell." display="http://localhost/OECDStat_Metadata/ShowMetadata.ashx?Dataset=CRS1&amp;Coords=[AIDTYPE].[100]&amp;ShowOnWeb=true&amp;Lang=en" xr:uid="{00000000-0004-0000-0000-0000D1000000}"/>
    <hyperlink ref="C424" r:id="rId211" tooltip="Click once to display linked information. Click and hold to select this cell." display="http://localhost/OECDStat_Metadata/ShowMetadata.ashx?Dataset=CRS1&amp;Coords=[AIDTYPE].[100]&amp;ShowOnWeb=true&amp;Lang=en" xr:uid="{00000000-0004-0000-0000-0000D2000000}"/>
    <hyperlink ref="C426" r:id="rId212" tooltip="Click once to display linked information. Click and hold to select this cell." display="http://localhost/OECDStat_Metadata/ShowMetadata.ashx?Dataset=CRS1&amp;Coords=[AIDTYPE].[100]&amp;ShowOnWeb=true&amp;Lang=en" xr:uid="{00000000-0004-0000-0000-0000D3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V427"/>
  <sheetViews>
    <sheetView zoomScale="130" zoomScaleNormal="130" workbookViewId="0">
      <pane xSplit="3" topLeftCell="O1" activePane="topRight" state="frozen"/>
      <selection pane="topRight" activeCell="A348" sqref="A348"/>
    </sheetView>
  </sheetViews>
  <sheetFormatPr defaultRowHeight="12.75" x14ac:dyDescent="0.2"/>
  <cols>
    <col min="1" max="1" width="25.85546875" customWidth="1"/>
    <col min="3" max="3" width="18.5703125" customWidth="1"/>
    <col min="7" max="21" width="10.42578125" customWidth="1"/>
  </cols>
  <sheetData>
    <row r="1" spans="1:21" x14ac:dyDescent="0.2">
      <c r="A1" s="6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</row>
    <row r="2" spans="1:21" x14ac:dyDescent="0.2">
      <c r="A2" s="11" t="s">
        <v>1</v>
      </c>
      <c r="B2" s="12"/>
      <c r="C2" s="12"/>
      <c r="D2" s="12"/>
      <c r="E2" s="13" t="s">
        <v>2</v>
      </c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5"/>
    </row>
    <row r="3" spans="1:21" x14ac:dyDescent="0.2">
      <c r="A3" s="11" t="s">
        <v>3</v>
      </c>
      <c r="B3" s="12"/>
      <c r="C3" s="12"/>
      <c r="D3" s="12"/>
      <c r="E3" s="13" t="s">
        <v>4</v>
      </c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5"/>
    </row>
    <row r="4" spans="1:21" x14ac:dyDescent="0.2">
      <c r="A4" s="11" t="s">
        <v>5</v>
      </c>
      <c r="B4" s="12"/>
      <c r="C4" s="12"/>
      <c r="D4" s="12"/>
      <c r="E4" s="16" t="s">
        <v>6</v>
      </c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x14ac:dyDescent="0.2">
      <c r="A5" s="11" t="s">
        <v>7</v>
      </c>
      <c r="B5" s="12"/>
      <c r="C5" s="12"/>
      <c r="D5" s="12"/>
      <c r="E5" s="13" t="s">
        <v>8</v>
      </c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5"/>
    </row>
    <row r="6" spans="1:21" x14ac:dyDescent="0.2">
      <c r="A6" s="11" t="s">
        <v>9</v>
      </c>
      <c r="B6" s="12"/>
      <c r="C6" s="12"/>
      <c r="D6" s="12"/>
      <c r="E6" s="16" t="s">
        <v>10</v>
      </c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8"/>
    </row>
    <row r="7" spans="1:21" x14ac:dyDescent="0.2">
      <c r="A7" s="11" t="s">
        <v>11</v>
      </c>
      <c r="B7" s="12"/>
      <c r="C7" s="12"/>
      <c r="D7" s="12"/>
      <c r="E7" s="13" t="s">
        <v>12</v>
      </c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5"/>
    </row>
    <row r="8" spans="1:21" x14ac:dyDescent="0.2">
      <c r="A8" s="11" t="s">
        <v>13</v>
      </c>
      <c r="B8" s="12"/>
      <c r="C8" s="12"/>
      <c r="D8" s="12"/>
      <c r="E8" s="13" t="s">
        <v>14</v>
      </c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5"/>
    </row>
    <row r="9" spans="1:21" x14ac:dyDescent="0.2">
      <c r="A9" s="19" t="s">
        <v>15</v>
      </c>
      <c r="B9" s="20"/>
      <c r="C9" s="20"/>
      <c r="D9" s="20"/>
      <c r="E9" s="7">
        <v>2000</v>
      </c>
      <c r="F9" s="7">
        <v>2001</v>
      </c>
      <c r="G9" s="7">
        <v>2002</v>
      </c>
      <c r="H9" s="7">
        <v>2003</v>
      </c>
      <c r="I9" s="7">
        <v>2004</v>
      </c>
      <c r="J9" s="7">
        <v>2005</v>
      </c>
      <c r="K9" s="7">
        <v>2006</v>
      </c>
      <c r="L9" s="7">
        <v>2007</v>
      </c>
      <c r="M9" s="7">
        <v>2008</v>
      </c>
      <c r="N9" s="7">
        <v>2009</v>
      </c>
      <c r="O9" s="7">
        <v>2010</v>
      </c>
      <c r="P9" s="7">
        <v>2011</v>
      </c>
      <c r="Q9" s="7">
        <v>2012</v>
      </c>
      <c r="R9" s="7">
        <v>2013</v>
      </c>
      <c r="S9" s="7">
        <v>2014</v>
      </c>
      <c r="T9" s="7">
        <v>2015</v>
      </c>
      <c r="U9" s="7">
        <v>2016</v>
      </c>
    </row>
    <row r="10" spans="1:21" hidden="1" x14ac:dyDescent="0.2">
      <c r="A10" s="21" t="s">
        <v>19</v>
      </c>
      <c r="B10" s="9" t="e">
        <v>#N/A</v>
      </c>
      <c r="C10" s="9" t="s">
        <v>981</v>
      </c>
      <c r="D10" s="9"/>
      <c r="E10" s="2"/>
      <c r="F10" s="2"/>
      <c r="G10" s="44" t="e">
        <f>('ODA total and ex non-transfer'!G10*1000000)/SUMIFS('GDP constant 2016'!G:G,'GDP constant 2016'!$B:$B,'ODA percent GDP'!$B10)</f>
        <v>#DIV/0!</v>
      </c>
      <c r="H10" s="44" t="e">
        <f>('ODA total and ex non-transfer'!H10*1000000)/SUMIFS('GDP constant 2016'!H:H,'GDP constant 2016'!$B:$B,'ODA percent GDP'!$B10)</f>
        <v>#DIV/0!</v>
      </c>
      <c r="I10" s="44" t="e">
        <f>('ODA total and ex non-transfer'!I10*1000000)/SUMIFS('GDP constant 2016'!I:I,'GDP constant 2016'!$B:$B,'ODA percent GDP'!$B10)</f>
        <v>#DIV/0!</v>
      </c>
      <c r="J10" s="44" t="e">
        <f>('ODA total and ex non-transfer'!J10*1000000)/SUMIFS('GDP constant 2016'!J:J,'GDP constant 2016'!$B:$B,'ODA percent GDP'!$B10)</f>
        <v>#DIV/0!</v>
      </c>
      <c r="K10" s="44" t="e">
        <f>('ODA total and ex non-transfer'!K10*1000000)/SUMIFS('GDP constant 2016'!K:K,'GDP constant 2016'!$B:$B,'ODA percent GDP'!$B10)</f>
        <v>#DIV/0!</v>
      </c>
      <c r="L10" s="44" t="e">
        <f>('ODA total and ex non-transfer'!L10*1000000)/SUMIFS('GDP constant 2016'!L:L,'GDP constant 2016'!$B:$B,'ODA percent GDP'!$B10)</f>
        <v>#DIV/0!</v>
      </c>
      <c r="M10" s="44" t="e">
        <f>('ODA total and ex non-transfer'!M10*1000000)/SUMIFS('GDP constant 2016'!M:M,'GDP constant 2016'!$B:$B,'ODA percent GDP'!$B10)</f>
        <v>#DIV/0!</v>
      </c>
      <c r="N10" s="44" t="e">
        <f>('ODA total and ex non-transfer'!N10*1000000)/SUMIFS('GDP constant 2016'!N:N,'GDP constant 2016'!$B:$B,'ODA percent GDP'!$B10)</f>
        <v>#DIV/0!</v>
      </c>
      <c r="O10" s="44" t="e">
        <f>('ODA total and ex non-transfer'!O10*1000000)/SUMIFS('GDP constant 2016'!O:O,'GDP constant 2016'!$B:$B,'ODA percent GDP'!$B10)</f>
        <v>#DIV/0!</v>
      </c>
      <c r="P10" s="44" t="e">
        <f>('ODA total and ex non-transfer'!P10*1000000)/SUMIFS('GDP constant 2016'!P:P,'GDP constant 2016'!$B:$B,'ODA percent GDP'!$B10)</f>
        <v>#DIV/0!</v>
      </c>
      <c r="Q10" s="44" t="e">
        <f>('ODA total and ex non-transfer'!Q10*1000000)/SUMIFS('GDP constant 2016'!Q:Q,'GDP constant 2016'!$B:$B,'ODA percent GDP'!$B10)</f>
        <v>#DIV/0!</v>
      </c>
      <c r="R10" s="44" t="e">
        <f>('ODA total and ex non-transfer'!R10*1000000)/SUMIFS('GDP constant 2016'!R:R,'GDP constant 2016'!$B:$B,'ODA percent GDP'!$B10)</f>
        <v>#DIV/0!</v>
      </c>
      <c r="S10" s="44" t="e">
        <f>('ODA total and ex non-transfer'!S10*1000000)/SUMIFS('GDP constant 2016'!S:S,'GDP constant 2016'!$B:$B,'ODA percent GDP'!$B10)</f>
        <v>#DIV/0!</v>
      </c>
      <c r="T10" s="44" t="e">
        <f>('ODA total and ex non-transfer'!T10*1000000)/SUMIFS('GDP constant 2016'!T:T,'GDP constant 2016'!$B:$B,'ODA percent GDP'!$B10)</f>
        <v>#DIV/0!</v>
      </c>
      <c r="U10" s="44" t="e">
        <f>('ODA total and ex non-transfer'!U10*1000000)/SUMIFS('GDP constant 2016'!U:U,'GDP constant 2016'!$B:$B,'ODA percent GDP'!$B10)</f>
        <v>#DIV/0!</v>
      </c>
    </row>
    <row r="11" spans="1:21" hidden="1" x14ac:dyDescent="0.2">
      <c r="A11" s="22" t="s">
        <v>19</v>
      </c>
      <c r="B11" s="9" t="e">
        <v>#N/A</v>
      </c>
      <c r="C11" s="10" t="s">
        <v>982</v>
      </c>
      <c r="D11" s="10"/>
      <c r="E11" s="3"/>
      <c r="F11" s="3"/>
      <c r="G11" s="44" t="e">
        <f>('ODA total and ex non-transfer'!G11*1000000)/SUMIFS('GDP constant 2016'!G:G,'GDP constant 2016'!$B:$B,'ODA percent GDP'!$B11)</f>
        <v>#DIV/0!</v>
      </c>
      <c r="H11" s="44" t="e">
        <f>('ODA total and ex non-transfer'!H11*1000000)/SUMIFS('GDP constant 2016'!H:H,'GDP constant 2016'!$B:$B,'ODA percent GDP'!$B11)</f>
        <v>#DIV/0!</v>
      </c>
      <c r="I11" s="44" t="e">
        <f>('ODA total and ex non-transfer'!I11*1000000)/SUMIFS('GDP constant 2016'!I:I,'GDP constant 2016'!$B:$B,'ODA percent GDP'!$B11)</f>
        <v>#DIV/0!</v>
      </c>
      <c r="J11" s="44" t="e">
        <f>('ODA total and ex non-transfer'!J11*1000000)/SUMIFS('GDP constant 2016'!J:J,'GDP constant 2016'!$B:$B,'ODA percent GDP'!$B11)</f>
        <v>#DIV/0!</v>
      </c>
      <c r="K11" s="44" t="e">
        <f>('ODA total and ex non-transfer'!K11*1000000)/SUMIFS('GDP constant 2016'!K:K,'GDP constant 2016'!$B:$B,'ODA percent GDP'!$B11)</f>
        <v>#DIV/0!</v>
      </c>
      <c r="L11" s="44" t="e">
        <f>('ODA total and ex non-transfer'!L11*1000000)/SUMIFS('GDP constant 2016'!L:L,'GDP constant 2016'!$B:$B,'ODA percent GDP'!$B11)</f>
        <v>#DIV/0!</v>
      </c>
      <c r="M11" s="44" t="e">
        <f>('ODA total and ex non-transfer'!M11*1000000)/SUMIFS('GDP constant 2016'!M:M,'GDP constant 2016'!$B:$B,'ODA percent GDP'!$B11)</f>
        <v>#DIV/0!</v>
      </c>
      <c r="N11" s="44" t="e">
        <f>('ODA total and ex non-transfer'!N11*1000000)/SUMIFS('GDP constant 2016'!N:N,'GDP constant 2016'!$B:$B,'ODA percent GDP'!$B11)</f>
        <v>#DIV/0!</v>
      </c>
      <c r="O11" s="44" t="e">
        <f>('ODA total and ex non-transfer'!O11*1000000)/SUMIFS('GDP constant 2016'!O:O,'GDP constant 2016'!$B:$B,'ODA percent GDP'!$B11)</f>
        <v>#DIV/0!</v>
      </c>
      <c r="P11" s="44" t="e">
        <f>('ODA total and ex non-transfer'!P11*1000000)/SUMIFS('GDP constant 2016'!P:P,'GDP constant 2016'!$B:$B,'ODA percent GDP'!$B11)</f>
        <v>#DIV/0!</v>
      </c>
      <c r="Q11" s="44" t="e">
        <f>('ODA total and ex non-transfer'!Q11*1000000)/SUMIFS('GDP constant 2016'!Q:Q,'GDP constant 2016'!$B:$B,'ODA percent GDP'!$B11)</f>
        <v>#DIV/0!</v>
      </c>
      <c r="R11" s="44" t="e">
        <f>('ODA total and ex non-transfer'!R11*1000000)/SUMIFS('GDP constant 2016'!R:R,'GDP constant 2016'!$B:$B,'ODA percent GDP'!$B11)</f>
        <v>#DIV/0!</v>
      </c>
      <c r="S11" s="44" t="e">
        <f>('ODA total and ex non-transfer'!S11*1000000)/SUMIFS('GDP constant 2016'!S:S,'GDP constant 2016'!$B:$B,'ODA percent GDP'!$B11)</f>
        <v>#DIV/0!</v>
      </c>
      <c r="T11" s="44" t="e">
        <f>('ODA total and ex non-transfer'!T11*1000000)/SUMIFS('GDP constant 2016'!T:T,'GDP constant 2016'!$B:$B,'ODA percent GDP'!$B11)</f>
        <v>#DIV/0!</v>
      </c>
      <c r="U11" s="44" t="e">
        <f>('ODA total and ex non-transfer'!U11*1000000)/SUMIFS('GDP constant 2016'!U:U,'GDP constant 2016'!$B:$B,'ODA percent GDP'!$B11)</f>
        <v>#DIV/0!</v>
      </c>
    </row>
    <row r="12" spans="1:21" hidden="1" x14ac:dyDescent="0.2">
      <c r="A12" s="21" t="s">
        <v>31</v>
      </c>
      <c r="B12" s="9" t="e">
        <v>#N/A</v>
      </c>
      <c r="C12" s="9" t="s">
        <v>981</v>
      </c>
      <c r="D12" s="9"/>
      <c r="E12" s="2"/>
      <c r="F12" s="2"/>
      <c r="G12" s="44" t="e">
        <f>('ODA total and ex non-transfer'!G12*1000000)/SUMIFS('GDP constant 2016'!G:G,'GDP constant 2016'!$B:$B,'ODA percent GDP'!$B12)</f>
        <v>#DIV/0!</v>
      </c>
      <c r="H12" s="44" t="e">
        <f>('ODA total and ex non-transfer'!H12*1000000)/SUMIFS('GDP constant 2016'!H:H,'GDP constant 2016'!$B:$B,'ODA percent GDP'!$B12)</f>
        <v>#DIV/0!</v>
      </c>
      <c r="I12" s="44" t="e">
        <f>('ODA total and ex non-transfer'!I12*1000000)/SUMIFS('GDP constant 2016'!I:I,'GDP constant 2016'!$B:$B,'ODA percent GDP'!$B12)</f>
        <v>#DIV/0!</v>
      </c>
      <c r="J12" s="44" t="e">
        <f>('ODA total and ex non-transfer'!J12*1000000)/SUMIFS('GDP constant 2016'!J:J,'GDP constant 2016'!$B:$B,'ODA percent GDP'!$B12)</f>
        <v>#DIV/0!</v>
      </c>
      <c r="K12" s="44" t="e">
        <f>('ODA total and ex non-transfer'!K12*1000000)/SUMIFS('GDP constant 2016'!K:K,'GDP constant 2016'!$B:$B,'ODA percent GDP'!$B12)</f>
        <v>#DIV/0!</v>
      </c>
      <c r="L12" s="44" t="e">
        <f>('ODA total and ex non-transfer'!L12*1000000)/SUMIFS('GDP constant 2016'!L:L,'GDP constant 2016'!$B:$B,'ODA percent GDP'!$B12)</f>
        <v>#DIV/0!</v>
      </c>
      <c r="M12" s="44" t="e">
        <f>('ODA total and ex non-transfer'!M12*1000000)/SUMIFS('GDP constant 2016'!M:M,'GDP constant 2016'!$B:$B,'ODA percent GDP'!$B12)</f>
        <v>#DIV/0!</v>
      </c>
      <c r="N12" s="44" t="e">
        <f>('ODA total and ex non-transfer'!N12*1000000)/SUMIFS('GDP constant 2016'!N:N,'GDP constant 2016'!$B:$B,'ODA percent GDP'!$B12)</f>
        <v>#DIV/0!</v>
      </c>
      <c r="O12" s="44" t="e">
        <f>('ODA total and ex non-transfer'!O12*1000000)/SUMIFS('GDP constant 2016'!O:O,'GDP constant 2016'!$B:$B,'ODA percent GDP'!$B12)</f>
        <v>#DIV/0!</v>
      </c>
      <c r="P12" s="44" t="e">
        <f>('ODA total and ex non-transfer'!P12*1000000)/SUMIFS('GDP constant 2016'!P:P,'GDP constant 2016'!$B:$B,'ODA percent GDP'!$B12)</f>
        <v>#DIV/0!</v>
      </c>
      <c r="Q12" s="44" t="e">
        <f>('ODA total and ex non-transfer'!Q12*1000000)/SUMIFS('GDP constant 2016'!Q:Q,'GDP constant 2016'!$B:$B,'ODA percent GDP'!$B12)</f>
        <v>#DIV/0!</v>
      </c>
      <c r="R12" s="44" t="e">
        <f>('ODA total and ex non-transfer'!R12*1000000)/SUMIFS('GDP constant 2016'!R:R,'GDP constant 2016'!$B:$B,'ODA percent GDP'!$B12)</f>
        <v>#DIV/0!</v>
      </c>
      <c r="S12" s="44" t="e">
        <f>('ODA total and ex non-transfer'!S12*1000000)/SUMIFS('GDP constant 2016'!S:S,'GDP constant 2016'!$B:$B,'ODA percent GDP'!$B12)</f>
        <v>#DIV/0!</v>
      </c>
      <c r="T12" s="44" t="e">
        <f>('ODA total and ex non-transfer'!T12*1000000)/SUMIFS('GDP constant 2016'!T:T,'GDP constant 2016'!$B:$B,'ODA percent GDP'!$B12)</f>
        <v>#DIV/0!</v>
      </c>
      <c r="U12" s="44" t="e">
        <f>('ODA total and ex non-transfer'!U12*1000000)/SUMIFS('GDP constant 2016'!U:U,'GDP constant 2016'!$B:$B,'ODA percent GDP'!$B12)</f>
        <v>#DIV/0!</v>
      </c>
    </row>
    <row r="13" spans="1:21" hidden="1" x14ac:dyDescent="0.2">
      <c r="A13" s="22" t="s">
        <v>31</v>
      </c>
      <c r="B13" s="9" t="e">
        <v>#N/A</v>
      </c>
      <c r="C13" s="10" t="s">
        <v>982</v>
      </c>
      <c r="D13" s="10"/>
      <c r="E13" s="3"/>
      <c r="F13" s="3"/>
      <c r="G13" s="44" t="e">
        <f>('ODA total and ex non-transfer'!G13*1000000)/SUMIFS('GDP constant 2016'!G:G,'GDP constant 2016'!$B:$B,'ODA percent GDP'!$B13)</f>
        <v>#DIV/0!</v>
      </c>
      <c r="H13" s="44" t="e">
        <f>('ODA total and ex non-transfer'!H13*1000000)/SUMIFS('GDP constant 2016'!H:H,'GDP constant 2016'!$B:$B,'ODA percent GDP'!$B13)</f>
        <v>#DIV/0!</v>
      </c>
      <c r="I13" s="44" t="e">
        <f>('ODA total and ex non-transfer'!I13*1000000)/SUMIFS('GDP constant 2016'!I:I,'GDP constant 2016'!$B:$B,'ODA percent GDP'!$B13)</f>
        <v>#DIV/0!</v>
      </c>
      <c r="J13" s="44" t="e">
        <f>('ODA total and ex non-transfer'!J13*1000000)/SUMIFS('GDP constant 2016'!J:J,'GDP constant 2016'!$B:$B,'ODA percent GDP'!$B13)</f>
        <v>#DIV/0!</v>
      </c>
      <c r="K13" s="44" t="e">
        <f>('ODA total and ex non-transfer'!K13*1000000)/SUMIFS('GDP constant 2016'!K:K,'GDP constant 2016'!$B:$B,'ODA percent GDP'!$B13)</f>
        <v>#DIV/0!</v>
      </c>
      <c r="L13" s="44" t="e">
        <f>('ODA total and ex non-transfer'!L13*1000000)/SUMIFS('GDP constant 2016'!L:L,'GDP constant 2016'!$B:$B,'ODA percent GDP'!$B13)</f>
        <v>#DIV/0!</v>
      </c>
      <c r="M13" s="44" t="e">
        <f>('ODA total and ex non-transfer'!M13*1000000)/SUMIFS('GDP constant 2016'!M:M,'GDP constant 2016'!$B:$B,'ODA percent GDP'!$B13)</f>
        <v>#DIV/0!</v>
      </c>
      <c r="N13" s="44" t="e">
        <f>('ODA total and ex non-transfer'!N13*1000000)/SUMIFS('GDP constant 2016'!N:N,'GDP constant 2016'!$B:$B,'ODA percent GDP'!$B13)</f>
        <v>#DIV/0!</v>
      </c>
      <c r="O13" s="44" t="e">
        <f>('ODA total and ex non-transfer'!O13*1000000)/SUMIFS('GDP constant 2016'!O:O,'GDP constant 2016'!$B:$B,'ODA percent GDP'!$B13)</f>
        <v>#DIV/0!</v>
      </c>
      <c r="P13" s="44" t="e">
        <f>('ODA total and ex non-transfer'!P13*1000000)/SUMIFS('GDP constant 2016'!P:P,'GDP constant 2016'!$B:$B,'ODA percent GDP'!$B13)</f>
        <v>#DIV/0!</v>
      </c>
      <c r="Q13" s="44" t="e">
        <f>('ODA total and ex non-transfer'!Q13*1000000)/SUMIFS('GDP constant 2016'!Q:Q,'GDP constant 2016'!$B:$B,'ODA percent GDP'!$B13)</f>
        <v>#DIV/0!</v>
      </c>
      <c r="R13" s="44" t="e">
        <f>('ODA total and ex non-transfer'!R13*1000000)/SUMIFS('GDP constant 2016'!R:R,'GDP constant 2016'!$B:$B,'ODA percent GDP'!$B13)</f>
        <v>#DIV/0!</v>
      </c>
      <c r="S13" s="44" t="e">
        <f>('ODA total and ex non-transfer'!S13*1000000)/SUMIFS('GDP constant 2016'!S:S,'GDP constant 2016'!$B:$B,'ODA percent GDP'!$B13)</f>
        <v>#DIV/0!</v>
      </c>
      <c r="T13" s="44" t="e">
        <f>('ODA total and ex non-transfer'!T13*1000000)/SUMIFS('GDP constant 2016'!T:T,'GDP constant 2016'!$B:$B,'ODA percent GDP'!$B13)</f>
        <v>#DIV/0!</v>
      </c>
      <c r="U13" s="44" t="e">
        <f>('ODA total and ex non-transfer'!U13*1000000)/SUMIFS('GDP constant 2016'!U:U,'GDP constant 2016'!$B:$B,'ODA percent GDP'!$B13)</f>
        <v>#DIV/0!</v>
      </c>
    </row>
    <row r="14" spans="1:21" hidden="1" x14ac:dyDescent="0.2">
      <c r="A14" s="21" t="s">
        <v>32</v>
      </c>
      <c r="B14" s="9" t="s">
        <v>256</v>
      </c>
      <c r="C14" s="9" t="s">
        <v>981</v>
      </c>
      <c r="D14" s="9"/>
      <c r="E14" s="2"/>
      <c r="F14" s="2"/>
      <c r="G14" s="44">
        <f>('ODA total and ex non-transfer'!G14*1000000)/SUMIFS('GDP constant 2016'!G:G,'GDP constant 2016'!$B:$B,'ODA percent GDP'!$B14)</f>
        <v>4.9518330698829952E-2</v>
      </c>
      <c r="H14" s="44">
        <f>('ODA total and ex non-transfer'!H14*1000000)/SUMIFS('GDP constant 2016'!H:H,'GDP constant 2016'!$B:$B,'ODA percent GDP'!$B14)</f>
        <v>4.8238991296395403E-2</v>
      </c>
      <c r="I14" s="44">
        <f>('ODA total and ex non-transfer'!I14*1000000)/SUMIFS('GDP constant 2016'!I:I,'GDP constant 2016'!$B:$B,'ODA percent GDP'!$B14)</f>
        <v>3.4850672266821106E-2</v>
      </c>
      <c r="J14" s="44">
        <f>('ODA total and ex non-transfer'!J14*1000000)/SUMIFS('GDP constant 2016'!J:J,'GDP constant 2016'!$B:$B,'ODA percent GDP'!$B14)</f>
        <v>4.2610862270095175E-2</v>
      </c>
      <c r="K14" s="44">
        <f>('ODA total and ex non-transfer'!K14*1000000)/SUMIFS('GDP constant 2016'!K:K,'GDP constant 2016'!$B:$B,'ODA percent GDP'!$B14)</f>
        <v>3.9317556273377609E-2</v>
      </c>
      <c r="L14" s="44">
        <f>('ODA total and ex non-transfer'!L14*1000000)/SUMIFS('GDP constant 2016'!L:L,'GDP constant 2016'!$B:$B,'ODA percent GDP'!$B14)</f>
        <v>3.2378372817963873E-2</v>
      </c>
      <c r="M14" s="44">
        <f>('ODA total and ex non-transfer'!M14*1000000)/SUMIFS('GDP constant 2016'!M:M,'GDP constant 2016'!$B:$B,'ODA percent GDP'!$B14)</f>
        <v>3.3481770417107544E-2</v>
      </c>
      <c r="N14" s="44">
        <f>('ODA total and ex non-transfer'!N14*1000000)/SUMIFS('GDP constant 2016'!N:N,'GDP constant 2016'!$B:$B,'ODA percent GDP'!$B14)</f>
        <v>3.3281525242030263E-2</v>
      </c>
      <c r="O14" s="44">
        <f>('ODA total and ex non-transfer'!O14*1000000)/SUMIFS('GDP constant 2016'!O:O,'GDP constant 2016'!$B:$B,'ODA percent GDP'!$B14)</f>
        <v>3.4529205646824226E-2</v>
      </c>
      <c r="P14" s="44">
        <f>('ODA total and ex non-transfer'!P14*1000000)/SUMIFS('GDP constant 2016'!P:P,'GDP constant 2016'!$B:$B,'ODA percent GDP'!$B14)</f>
        <v>3.4112863556250185E-2</v>
      </c>
      <c r="Q14" s="44">
        <f>('ODA total and ex non-transfer'!Q14*1000000)/SUMIFS('GDP constant 2016'!Q:Q,'GDP constant 2016'!$B:$B,'ODA percent GDP'!$B14)</f>
        <v>3.2306988574026925E-2</v>
      </c>
      <c r="R14" s="44">
        <f>('ODA total and ex non-transfer'!R14*1000000)/SUMIFS('GDP constant 2016'!R:R,'GDP constant 2016'!$B:$B,'ODA percent GDP'!$B14)</f>
        <v>2.6172094833901902E-2</v>
      </c>
      <c r="S14" s="44">
        <f>('ODA total and ex non-transfer'!S14*1000000)/SUMIFS('GDP constant 2016'!S:S,'GDP constant 2016'!$B:$B,'ODA percent GDP'!$B14)</f>
        <v>2.7921045404022224E-2</v>
      </c>
      <c r="T14" s="44">
        <f>('ODA total and ex non-transfer'!T14*1000000)/SUMIFS('GDP constant 2016'!T:T,'GDP constant 2016'!$B:$B,'ODA percent GDP'!$B14)</f>
        <v>3.6905296168831037E-2</v>
      </c>
      <c r="U14" s="44">
        <f>('ODA total and ex non-transfer'!U14*1000000)/SUMIFS('GDP constant 2016'!U:U,'GDP constant 2016'!$B:$B,'ODA percent GDP'!$B14)</f>
        <v>2.5428141430206861E-2</v>
      </c>
    </row>
    <row r="15" spans="1:21" hidden="1" x14ac:dyDescent="0.2">
      <c r="A15" s="22" t="s">
        <v>32</v>
      </c>
      <c r="B15" s="9" t="s">
        <v>256</v>
      </c>
      <c r="C15" s="10" t="s">
        <v>982</v>
      </c>
      <c r="D15" s="10"/>
      <c r="E15" s="3"/>
      <c r="F15" s="3"/>
      <c r="G15" s="44">
        <f>('ODA total and ex non-transfer'!G15*1000000)/SUMIFS('GDP constant 2016'!G:G,'GDP constant 2016'!$B:$B,'ODA percent GDP'!$B15)</f>
        <v>4.9518330698829952E-2</v>
      </c>
      <c r="H15" s="44">
        <f>('ODA total and ex non-transfer'!H15*1000000)/SUMIFS('GDP constant 2016'!H:H,'GDP constant 2016'!$B:$B,'ODA percent GDP'!$B15)</f>
        <v>4.8238991296395403E-2</v>
      </c>
      <c r="I15" s="44">
        <f>('ODA total and ex non-transfer'!I15*1000000)/SUMIFS('GDP constant 2016'!I:I,'GDP constant 2016'!$B:$B,'ODA percent GDP'!$B15)</f>
        <v>3.4850672266821106E-2</v>
      </c>
      <c r="J15" s="44">
        <f>('ODA total and ex non-transfer'!J15*1000000)/SUMIFS('GDP constant 2016'!J:J,'GDP constant 2016'!$B:$B,'ODA percent GDP'!$B15)</f>
        <v>4.2610862270095175E-2</v>
      </c>
      <c r="K15" s="44">
        <f>('ODA total and ex non-transfer'!K15*1000000)/SUMIFS('GDP constant 2016'!K:K,'GDP constant 2016'!$B:$B,'ODA percent GDP'!$B15)</f>
        <v>3.7459339738343381E-2</v>
      </c>
      <c r="L15" s="44">
        <f>('ODA total and ex non-transfer'!L15*1000000)/SUMIFS('GDP constant 2016'!L:L,'GDP constant 2016'!$B:$B,'ODA percent GDP'!$B15)</f>
        <v>2.9001387545411494E-2</v>
      </c>
      <c r="M15" s="44">
        <f>('ODA total and ex non-transfer'!M15*1000000)/SUMIFS('GDP constant 2016'!M:M,'GDP constant 2016'!$B:$B,'ODA percent GDP'!$B15)</f>
        <v>2.9223054812268671E-2</v>
      </c>
      <c r="N15" s="44">
        <f>('ODA total and ex non-transfer'!N15*1000000)/SUMIFS('GDP constant 2016'!N:N,'GDP constant 2016'!$B:$B,'ODA percent GDP'!$B15)</f>
        <v>2.8880818197278252E-2</v>
      </c>
      <c r="O15" s="44">
        <f>('ODA total and ex non-transfer'!O15*1000000)/SUMIFS('GDP constant 2016'!O:O,'GDP constant 2016'!$B:$B,'ODA percent GDP'!$B15)</f>
        <v>3.0137986555963271E-2</v>
      </c>
      <c r="P15" s="44">
        <f>('ODA total and ex non-transfer'!P15*1000000)/SUMIFS('GDP constant 2016'!P:P,'GDP constant 2016'!$B:$B,'ODA percent GDP'!$B15)</f>
        <v>2.9954209336991621E-2</v>
      </c>
      <c r="Q15" s="44">
        <f>('ODA total and ex non-transfer'!Q15*1000000)/SUMIFS('GDP constant 2016'!Q:Q,'GDP constant 2016'!$B:$B,'ODA percent GDP'!$B15)</f>
        <v>2.8100046281535191E-2</v>
      </c>
      <c r="R15" s="44">
        <f>('ODA total and ex non-transfer'!R15*1000000)/SUMIFS('GDP constant 2016'!R:R,'GDP constant 2016'!$B:$B,'ODA percent GDP'!$B15)</f>
        <v>2.4711095420887209E-2</v>
      </c>
      <c r="S15" s="44">
        <f>('ODA total and ex non-transfer'!S15*1000000)/SUMIFS('GDP constant 2016'!S:S,'GDP constant 2016'!$B:$B,'ODA percent GDP'!$B15)</f>
        <v>2.6440065561789378E-2</v>
      </c>
      <c r="T15" s="44">
        <f>('ODA total and ex non-transfer'!T15*1000000)/SUMIFS('GDP constant 2016'!T:T,'GDP constant 2016'!$B:$B,'ODA percent GDP'!$B15)</f>
        <v>3.5147877243128275E-2</v>
      </c>
      <c r="U15" s="44">
        <f>('ODA total and ex non-transfer'!U15*1000000)/SUMIFS('GDP constant 2016'!U:U,'GDP constant 2016'!$B:$B,'ODA percent GDP'!$B15)</f>
        <v>2.3674334109859644E-2</v>
      </c>
    </row>
    <row r="16" spans="1:21" hidden="1" x14ac:dyDescent="0.2">
      <c r="A16" s="21" t="s">
        <v>33</v>
      </c>
      <c r="B16" s="9" t="s">
        <v>300</v>
      </c>
      <c r="C16" s="9" t="s">
        <v>981</v>
      </c>
      <c r="D16" s="9"/>
      <c r="E16" s="2"/>
      <c r="F16" s="2"/>
      <c r="G16" s="44">
        <f>('ODA total and ex non-transfer'!G16*1000000)/SUMIFS('GDP constant 2016'!G:G,'GDP constant 2016'!$B:$B,'ODA percent GDP'!$B16)</f>
        <v>0</v>
      </c>
      <c r="H16" s="44">
        <f>('ODA total and ex non-transfer'!H16*1000000)/SUMIFS('GDP constant 2016'!H:H,'GDP constant 2016'!$B:$B,'ODA percent GDP'!$B16)</f>
        <v>0</v>
      </c>
      <c r="I16" s="44">
        <f>('ODA total and ex non-transfer'!I16*1000000)/SUMIFS('GDP constant 2016'!I:I,'GDP constant 2016'!$B:$B,'ODA percent GDP'!$B16)</f>
        <v>0</v>
      </c>
      <c r="J16" s="44">
        <f>('ODA total and ex non-transfer'!J16*1000000)/SUMIFS('GDP constant 2016'!J:J,'GDP constant 2016'!$B:$B,'ODA percent GDP'!$B16)</f>
        <v>1.5246119367606328E-3</v>
      </c>
      <c r="K16" s="44">
        <f>('ODA total and ex non-transfer'!K16*1000000)/SUMIFS('GDP constant 2016'!K:K,'GDP constant 2016'!$B:$B,'ODA percent GDP'!$B16)</f>
        <v>1.8188982697179903E-3</v>
      </c>
      <c r="L16" s="44">
        <f>('ODA total and ex non-transfer'!L16*1000000)/SUMIFS('GDP constant 2016'!L:L,'GDP constant 2016'!$B:$B,'ODA percent GDP'!$B16)</f>
        <v>1.6398181264819347E-3</v>
      </c>
      <c r="M16" s="44">
        <f>('ODA total and ex non-transfer'!M16*1000000)/SUMIFS('GDP constant 2016'!M:M,'GDP constant 2016'!$B:$B,'ODA percent GDP'!$B16)</f>
        <v>1.827820174926681E-3</v>
      </c>
      <c r="N16" s="44">
        <f>('ODA total and ex non-transfer'!N16*1000000)/SUMIFS('GDP constant 2016'!N:N,'GDP constant 2016'!$B:$B,'ODA percent GDP'!$B16)</f>
        <v>1.727950247458066E-3</v>
      </c>
      <c r="O16" s="44">
        <f>('ODA total and ex non-transfer'!O16*1000000)/SUMIFS('GDP constant 2016'!O:O,'GDP constant 2016'!$B:$B,'ODA percent GDP'!$B16)</f>
        <v>2.5105546451311658E-3</v>
      </c>
      <c r="P16" s="44">
        <f>('ODA total and ex non-transfer'!P16*1000000)/SUMIFS('GDP constant 2016'!P:P,'GDP constant 2016'!$B:$B,'ODA percent GDP'!$B16)</f>
        <v>1.7784567473304988E-3</v>
      </c>
      <c r="Q16" s="44">
        <f>('ODA total and ex non-transfer'!Q16*1000000)/SUMIFS('GDP constant 2016'!Q:Q,'GDP constant 2016'!$B:$B,'ODA percent GDP'!$B16)</f>
        <v>1.6155992350572342E-3</v>
      </c>
      <c r="R16" s="44">
        <f>('ODA total and ex non-transfer'!R16*1000000)/SUMIFS('GDP constant 2016'!R:R,'GDP constant 2016'!$B:$B,'ODA percent GDP'!$B16)</f>
        <v>1.8654967644765707E-3</v>
      </c>
      <c r="S16" s="44">
        <f>('ODA total and ex non-transfer'!S16*1000000)/SUMIFS('GDP constant 2016'!S:S,'GDP constant 2016'!$B:$B,'ODA percent GDP'!$B16)</f>
        <v>2.0563735591474968E-3</v>
      </c>
      <c r="T16" s="44">
        <f>('ODA total and ex non-transfer'!T16*1000000)/SUMIFS('GDP constant 2016'!T:T,'GDP constant 2016'!$B:$B,'ODA percent GDP'!$B16)</f>
        <v>2.2303269542226249E-3</v>
      </c>
      <c r="U16" s="44">
        <f>('ODA total and ex non-transfer'!U16*1000000)/SUMIFS('GDP constant 2016'!U:U,'GDP constant 2016'!$B:$B,'ODA percent GDP'!$B16)</f>
        <v>2.4163531412638066E-3</v>
      </c>
    </row>
    <row r="17" spans="1:21" hidden="1" x14ac:dyDescent="0.2">
      <c r="A17" s="22" t="s">
        <v>33</v>
      </c>
      <c r="B17" s="9" t="s">
        <v>300</v>
      </c>
      <c r="C17" s="10" t="s">
        <v>982</v>
      </c>
      <c r="D17" s="10"/>
      <c r="E17" s="3"/>
      <c r="F17" s="3"/>
      <c r="G17" s="44">
        <f>('ODA total and ex non-transfer'!G17*1000000)/SUMIFS('GDP constant 2016'!G:G,'GDP constant 2016'!$B:$B,'ODA percent GDP'!$B17)</f>
        <v>0</v>
      </c>
      <c r="H17" s="44">
        <f>('ODA total and ex non-transfer'!H17*1000000)/SUMIFS('GDP constant 2016'!H:H,'GDP constant 2016'!$B:$B,'ODA percent GDP'!$B17)</f>
        <v>0</v>
      </c>
      <c r="I17" s="44">
        <f>('ODA total and ex non-transfer'!I17*1000000)/SUMIFS('GDP constant 2016'!I:I,'GDP constant 2016'!$B:$B,'ODA percent GDP'!$B17)</f>
        <v>0</v>
      </c>
      <c r="J17" s="44">
        <f>('ODA total and ex non-transfer'!J17*1000000)/SUMIFS('GDP constant 2016'!J:J,'GDP constant 2016'!$B:$B,'ODA percent GDP'!$B17)</f>
        <v>1.5246119367606328E-3</v>
      </c>
      <c r="K17" s="44">
        <f>('ODA total and ex non-transfer'!K17*1000000)/SUMIFS('GDP constant 2016'!K:K,'GDP constant 2016'!$B:$B,'ODA percent GDP'!$B17)</f>
        <v>1.3867648405033379E-3</v>
      </c>
      <c r="L17" s="44">
        <f>('ODA total and ex non-transfer'!L17*1000000)/SUMIFS('GDP constant 2016'!L:L,'GDP constant 2016'!$B:$B,'ODA percent GDP'!$B17)</f>
        <v>1.3326906841549077E-3</v>
      </c>
      <c r="M17" s="44">
        <f>('ODA total and ex non-transfer'!M17*1000000)/SUMIFS('GDP constant 2016'!M:M,'GDP constant 2016'!$B:$B,'ODA percent GDP'!$B17)</f>
        <v>1.516387909612235E-3</v>
      </c>
      <c r="N17" s="44">
        <f>('ODA total and ex non-transfer'!N17*1000000)/SUMIFS('GDP constant 2016'!N:N,'GDP constant 2016'!$B:$B,'ODA percent GDP'!$B17)</f>
        <v>1.3279996008842426E-3</v>
      </c>
      <c r="O17" s="44">
        <f>('ODA total and ex non-transfer'!O17*1000000)/SUMIFS('GDP constant 2016'!O:O,'GDP constant 2016'!$B:$B,'ODA percent GDP'!$B17)</f>
        <v>2.145477103556379E-3</v>
      </c>
      <c r="P17" s="44">
        <f>('ODA total and ex non-transfer'!P17*1000000)/SUMIFS('GDP constant 2016'!P:P,'GDP constant 2016'!$B:$B,'ODA percent GDP'!$B17)</f>
        <v>1.5235709833466865E-3</v>
      </c>
      <c r="Q17" s="44">
        <f>('ODA total and ex non-transfer'!Q17*1000000)/SUMIFS('GDP constant 2016'!Q:Q,'GDP constant 2016'!$B:$B,'ODA percent GDP'!$B17)</f>
        <v>1.2681955468123829E-3</v>
      </c>
      <c r="R17" s="44">
        <f>('ODA total and ex non-transfer'!R17*1000000)/SUMIFS('GDP constant 2016'!R:R,'GDP constant 2016'!$B:$B,'ODA percent GDP'!$B17)</f>
        <v>1.3962489076771985E-3</v>
      </c>
      <c r="S17" s="44">
        <f>('ODA total and ex non-transfer'!S17*1000000)/SUMIFS('GDP constant 2016'!S:S,'GDP constant 2016'!$B:$B,'ODA percent GDP'!$B17)</f>
        <v>1.617189579296368E-3</v>
      </c>
      <c r="T17" s="44">
        <f>('ODA total and ex non-transfer'!T17*1000000)/SUMIFS('GDP constant 2016'!T:T,'GDP constant 2016'!$B:$B,'ODA percent GDP'!$B17)</f>
        <v>1.6779789428820937E-3</v>
      </c>
      <c r="U17" s="44">
        <f>('ODA total and ex non-transfer'!U17*1000000)/SUMIFS('GDP constant 2016'!U:U,'GDP constant 2016'!$B:$B,'ODA percent GDP'!$B17)</f>
        <v>1.9256011374216245E-3</v>
      </c>
    </row>
    <row r="18" spans="1:21" hidden="1" x14ac:dyDescent="0.2">
      <c r="A18" s="21" t="s">
        <v>34</v>
      </c>
      <c r="B18" s="9" t="s">
        <v>319</v>
      </c>
      <c r="C18" s="9" t="s">
        <v>981</v>
      </c>
      <c r="D18" s="9"/>
      <c r="E18" s="2"/>
      <c r="F18" s="2"/>
      <c r="G18" s="44">
        <f>('ODA total and ex non-transfer'!G18*1000000)/SUMIFS('GDP constant 2016'!G:G,'GDP constant 2016'!$B:$B,'ODA percent GDP'!$B18)</f>
        <v>4.6051065382269156E-2</v>
      </c>
      <c r="H18" s="44">
        <f>('ODA total and ex non-transfer'!H18*1000000)/SUMIFS('GDP constant 2016'!H:H,'GDP constant 2016'!$B:$B,'ODA percent GDP'!$B18)</f>
        <v>3.838221493314023E-2</v>
      </c>
      <c r="I18" s="44">
        <f>('ODA total and ex non-transfer'!I18*1000000)/SUMIFS('GDP constant 2016'!I:I,'GDP constant 2016'!$B:$B,'ODA percent GDP'!$B18)</f>
        <v>4.4871591535767884E-2</v>
      </c>
      <c r="J18" s="44">
        <f>('ODA total and ex non-transfer'!J18*1000000)/SUMIFS('GDP constant 2016'!J:J,'GDP constant 2016'!$B:$B,'ODA percent GDP'!$B18)</f>
        <v>4.3358641746737911E-2</v>
      </c>
      <c r="K18" s="44">
        <f>('ODA total and ex non-transfer'!K18*1000000)/SUMIFS('GDP constant 2016'!K:K,'GDP constant 2016'!$B:$B,'ODA percent GDP'!$B18)</f>
        <v>3.2249541982506985E-2</v>
      </c>
      <c r="L18" s="44">
        <f>('ODA total and ex non-transfer'!L18*1000000)/SUMIFS('GDP constant 2016'!L:L,'GDP constant 2016'!$B:$B,'ODA percent GDP'!$B18)</f>
        <v>2.6884293793675781E-2</v>
      </c>
      <c r="M18" s="44">
        <f>('ODA total and ex non-transfer'!M18*1000000)/SUMIFS('GDP constant 2016'!M:M,'GDP constant 2016'!$B:$B,'ODA percent GDP'!$B18)</f>
        <v>2.5423409347134968E-2</v>
      </c>
      <c r="N18" s="44">
        <f>('ODA total and ex non-transfer'!N18*1000000)/SUMIFS('GDP constant 2016'!N:N,'GDP constant 2016'!$B:$B,'ODA percent GDP'!$B18)</f>
        <v>2.4262850234444737E-2</v>
      </c>
      <c r="O18" s="44">
        <f>('ODA total and ex non-transfer'!O18*1000000)/SUMIFS('GDP constant 2016'!O:O,'GDP constant 2016'!$B:$B,'ODA percent GDP'!$B18)</f>
        <v>3.0969163869211964E-2</v>
      </c>
      <c r="P18" s="44">
        <f>('ODA total and ex non-transfer'!P18*1000000)/SUMIFS('GDP constant 2016'!P:P,'GDP constant 2016'!$B:$B,'ODA percent GDP'!$B18)</f>
        <v>3.4896372044233376E-2</v>
      </c>
      <c r="Q18" s="44">
        <f>('ODA total and ex non-transfer'!Q18*1000000)/SUMIFS('GDP constant 2016'!Q:Q,'GDP constant 2016'!$B:$B,'ODA percent GDP'!$B18)</f>
        <v>3.6010781623482618E-2</v>
      </c>
      <c r="R18" s="44">
        <f>('ODA total and ex non-transfer'!R18*1000000)/SUMIFS('GDP constant 2016'!R:R,'GDP constant 2016'!$B:$B,'ODA percent GDP'!$B18)</f>
        <v>3.2449966864522374E-2</v>
      </c>
      <c r="S18" s="44">
        <f>('ODA total and ex non-transfer'!S18*1000000)/SUMIFS('GDP constant 2016'!S:S,'GDP constant 2016'!$B:$B,'ODA percent GDP'!$B18)</f>
        <v>3.8856908563338649E-2</v>
      </c>
      <c r="T18" s="44">
        <f>('ODA total and ex non-transfer'!T18*1000000)/SUMIFS('GDP constant 2016'!T:T,'GDP constant 2016'!$B:$B,'ODA percent GDP'!$B18)</f>
        <v>3.1861500520077274E-2</v>
      </c>
      <c r="U18" s="44">
        <f>('ODA total and ex non-transfer'!U18*1000000)/SUMIFS('GDP constant 2016'!U:U,'GDP constant 2016'!$B:$B,'ODA percent GDP'!$B18)</f>
        <v>3.3030993435857393E-2</v>
      </c>
    </row>
    <row r="19" spans="1:21" hidden="1" x14ac:dyDescent="0.2">
      <c r="A19" s="22" t="s">
        <v>34</v>
      </c>
      <c r="B19" s="9" t="s">
        <v>319</v>
      </c>
      <c r="C19" s="10" t="s">
        <v>982</v>
      </c>
      <c r="D19" s="10"/>
      <c r="E19" s="3"/>
      <c r="F19" s="3"/>
      <c r="G19" s="44">
        <f>('ODA total and ex non-transfer'!G19*1000000)/SUMIFS('GDP constant 2016'!G:G,'GDP constant 2016'!$B:$B,'ODA percent GDP'!$B19)</f>
        <v>4.6051065382269156E-2</v>
      </c>
      <c r="H19" s="44">
        <f>('ODA total and ex non-transfer'!H19*1000000)/SUMIFS('GDP constant 2016'!H:H,'GDP constant 2016'!$B:$B,'ODA percent GDP'!$B19)</f>
        <v>3.838221493314023E-2</v>
      </c>
      <c r="I19" s="44">
        <f>('ODA total and ex non-transfer'!I19*1000000)/SUMIFS('GDP constant 2016'!I:I,'GDP constant 2016'!$B:$B,'ODA percent GDP'!$B19)</f>
        <v>4.4871591535767884E-2</v>
      </c>
      <c r="J19" s="44">
        <f>('ODA total and ex non-transfer'!J19*1000000)/SUMIFS('GDP constant 2016'!J:J,'GDP constant 2016'!$B:$B,'ODA percent GDP'!$B19)</f>
        <v>4.3358641746737911E-2</v>
      </c>
      <c r="K19" s="44">
        <f>('ODA total and ex non-transfer'!K19*1000000)/SUMIFS('GDP constant 2016'!K:K,'GDP constant 2016'!$B:$B,'ODA percent GDP'!$B19)</f>
        <v>3.0060155607787097E-2</v>
      </c>
      <c r="L19" s="44">
        <f>('ODA total and ex non-transfer'!L19*1000000)/SUMIFS('GDP constant 2016'!L:L,'GDP constant 2016'!$B:$B,'ODA percent GDP'!$B19)</f>
        <v>2.4596596354941748E-2</v>
      </c>
      <c r="M19" s="44">
        <f>('ODA total and ex non-transfer'!M19*1000000)/SUMIFS('GDP constant 2016'!M:M,'GDP constant 2016'!$B:$B,'ODA percent GDP'!$B19)</f>
        <v>2.3287174802341937E-2</v>
      </c>
      <c r="N19" s="44">
        <f>('ODA total and ex non-transfer'!N19*1000000)/SUMIFS('GDP constant 2016'!N:N,'GDP constant 2016'!$B:$B,'ODA percent GDP'!$B19)</f>
        <v>2.2585565935986505E-2</v>
      </c>
      <c r="O19" s="44">
        <f>('ODA total and ex non-transfer'!O19*1000000)/SUMIFS('GDP constant 2016'!O:O,'GDP constant 2016'!$B:$B,'ODA percent GDP'!$B19)</f>
        <v>2.948223082850792E-2</v>
      </c>
      <c r="P19" s="44">
        <f>('ODA total and ex non-transfer'!P19*1000000)/SUMIFS('GDP constant 2016'!P:P,'GDP constant 2016'!$B:$B,'ODA percent GDP'!$B19)</f>
        <v>3.3339321925243373E-2</v>
      </c>
      <c r="Q19" s="44">
        <f>('ODA total and ex non-transfer'!Q19*1000000)/SUMIFS('GDP constant 2016'!Q:Q,'GDP constant 2016'!$B:$B,'ODA percent GDP'!$B19)</f>
        <v>3.423379227361744E-2</v>
      </c>
      <c r="R19" s="44">
        <f>('ODA total and ex non-transfer'!R19*1000000)/SUMIFS('GDP constant 2016'!R:R,'GDP constant 2016'!$B:$B,'ODA percent GDP'!$B19)</f>
        <v>3.1051698271157748E-2</v>
      </c>
      <c r="S19" s="44">
        <f>('ODA total and ex non-transfer'!S19*1000000)/SUMIFS('GDP constant 2016'!S:S,'GDP constant 2016'!$B:$B,'ODA percent GDP'!$B19)</f>
        <v>3.7372838671540065E-2</v>
      </c>
      <c r="T19" s="44">
        <f>('ODA total and ex non-transfer'!T19*1000000)/SUMIFS('GDP constant 2016'!T:T,'GDP constant 2016'!$B:$B,'ODA percent GDP'!$B19)</f>
        <v>2.844551729973218E-2</v>
      </c>
      <c r="U19" s="44">
        <f>('ODA total and ex non-transfer'!U19*1000000)/SUMIFS('GDP constant 2016'!U:U,'GDP constant 2016'!$B:$B,'ODA percent GDP'!$B19)</f>
        <v>3.1329477915289707E-2</v>
      </c>
    </row>
    <row r="20" spans="1:21" hidden="1" x14ac:dyDescent="0.2">
      <c r="A20" s="21" t="s">
        <v>35</v>
      </c>
      <c r="B20" s="9" t="s">
        <v>425</v>
      </c>
      <c r="C20" s="9" t="s">
        <v>981</v>
      </c>
      <c r="D20" s="9"/>
      <c r="E20" s="2"/>
      <c r="F20" s="2"/>
      <c r="G20" s="44" t="e">
        <f>('ODA total and ex non-transfer'!G20*1000000)/SUMIFS('GDP constant 2016'!G:G,'GDP constant 2016'!$B:$B,'ODA percent GDP'!$B20)</f>
        <v>#DIV/0!</v>
      </c>
      <c r="H20" s="44" t="e">
        <f>('ODA total and ex non-transfer'!H20*1000000)/SUMIFS('GDP constant 2016'!H:H,'GDP constant 2016'!$B:$B,'ODA percent GDP'!$B20)</f>
        <v>#DIV/0!</v>
      </c>
      <c r="I20" s="44" t="e">
        <f>('ODA total and ex non-transfer'!I20*1000000)/SUMIFS('GDP constant 2016'!I:I,'GDP constant 2016'!$B:$B,'ODA percent GDP'!$B20)</f>
        <v>#DIV/0!</v>
      </c>
      <c r="J20" s="44" t="e">
        <f>('ODA total and ex non-transfer'!J20*1000000)/SUMIFS('GDP constant 2016'!J:J,'GDP constant 2016'!$B:$B,'ODA percent GDP'!$B20)</f>
        <v>#DIV/0!</v>
      </c>
      <c r="K20" s="44" t="e">
        <f>('ODA total and ex non-transfer'!K20*1000000)/SUMIFS('GDP constant 2016'!K:K,'GDP constant 2016'!$B:$B,'ODA percent GDP'!$B20)</f>
        <v>#DIV/0!</v>
      </c>
      <c r="L20" s="44" t="e">
        <f>('ODA total and ex non-transfer'!L20*1000000)/SUMIFS('GDP constant 2016'!L:L,'GDP constant 2016'!$B:$B,'ODA percent GDP'!$B20)</f>
        <v>#DIV/0!</v>
      </c>
      <c r="M20" s="44" t="e">
        <f>('ODA total and ex non-transfer'!M20*1000000)/SUMIFS('GDP constant 2016'!M:M,'GDP constant 2016'!$B:$B,'ODA percent GDP'!$B20)</f>
        <v>#DIV/0!</v>
      </c>
      <c r="N20" s="44" t="e">
        <f>('ODA total and ex non-transfer'!N20*1000000)/SUMIFS('GDP constant 2016'!N:N,'GDP constant 2016'!$B:$B,'ODA percent GDP'!$B20)</f>
        <v>#DIV/0!</v>
      </c>
      <c r="O20" s="44" t="e">
        <f>('ODA total and ex non-transfer'!O20*1000000)/SUMIFS('GDP constant 2016'!O:O,'GDP constant 2016'!$B:$B,'ODA percent GDP'!$B20)</f>
        <v>#DIV/0!</v>
      </c>
      <c r="P20" s="44" t="e">
        <f>('ODA total and ex non-transfer'!P20*1000000)/SUMIFS('GDP constant 2016'!P:P,'GDP constant 2016'!$B:$B,'ODA percent GDP'!$B20)</f>
        <v>#DIV/0!</v>
      </c>
      <c r="Q20" s="44" t="e">
        <f>('ODA total and ex non-transfer'!Q20*1000000)/SUMIFS('GDP constant 2016'!Q:Q,'GDP constant 2016'!$B:$B,'ODA percent GDP'!$B20)</f>
        <v>#DIV/0!</v>
      </c>
      <c r="R20" s="44" t="e">
        <f>('ODA total and ex non-transfer'!R20*1000000)/SUMIFS('GDP constant 2016'!R:R,'GDP constant 2016'!$B:$B,'ODA percent GDP'!$B20)</f>
        <v>#DIV/0!</v>
      </c>
      <c r="S20" s="44" t="e">
        <f>('ODA total and ex non-transfer'!S20*1000000)/SUMIFS('GDP constant 2016'!S:S,'GDP constant 2016'!$B:$B,'ODA percent GDP'!$B20)</f>
        <v>#DIV/0!</v>
      </c>
      <c r="T20" s="44" t="e">
        <f>('ODA total and ex non-transfer'!T20*1000000)/SUMIFS('GDP constant 2016'!T:T,'GDP constant 2016'!$B:$B,'ODA percent GDP'!$B20)</f>
        <v>#DIV/0!</v>
      </c>
      <c r="U20" s="44" t="e">
        <f>('ODA total and ex non-transfer'!U20*1000000)/SUMIFS('GDP constant 2016'!U:U,'GDP constant 2016'!$B:$B,'ODA percent GDP'!$B20)</f>
        <v>#DIV/0!</v>
      </c>
    </row>
    <row r="21" spans="1:21" hidden="1" x14ac:dyDescent="0.2">
      <c r="A21" s="22" t="s">
        <v>35</v>
      </c>
      <c r="B21" s="9" t="s">
        <v>425</v>
      </c>
      <c r="C21" s="10" t="s">
        <v>982</v>
      </c>
      <c r="D21" s="10"/>
      <c r="E21" s="3"/>
      <c r="F21" s="3"/>
      <c r="G21" s="44" t="e">
        <f>('ODA total and ex non-transfer'!G21*1000000)/SUMIFS('GDP constant 2016'!G:G,'GDP constant 2016'!$B:$B,'ODA percent GDP'!$B21)</f>
        <v>#DIV/0!</v>
      </c>
      <c r="H21" s="44" t="e">
        <f>('ODA total and ex non-transfer'!H21*1000000)/SUMIFS('GDP constant 2016'!H:H,'GDP constant 2016'!$B:$B,'ODA percent GDP'!$B21)</f>
        <v>#DIV/0!</v>
      </c>
      <c r="I21" s="44" t="e">
        <f>('ODA total and ex non-transfer'!I21*1000000)/SUMIFS('GDP constant 2016'!I:I,'GDP constant 2016'!$B:$B,'ODA percent GDP'!$B21)</f>
        <v>#DIV/0!</v>
      </c>
      <c r="J21" s="44" t="e">
        <f>('ODA total and ex non-transfer'!J21*1000000)/SUMIFS('GDP constant 2016'!J:J,'GDP constant 2016'!$B:$B,'ODA percent GDP'!$B21)</f>
        <v>#DIV/0!</v>
      </c>
      <c r="K21" s="44" t="e">
        <f>('ODA total and ex non-transfer'!K21*1000000)/SUMIFS('GDP constant 2016'!K:K,'GDP constant 2016'!$B:$B,'ODA percent GDP'!$B21)</f>
        <v>#DIV/0!</v>
      </c>
      <c r="L21" s="44" t="e">
        <f>('ODA total and ex non-transfer'!L21*1000000)/SUMIFS('GDP constant 2016'!L:L,'GDP constant 2016'!$B:$B,'ODA percent GDP'!$B21)</f>
        <v>#DIV/0!</v>
      </c>
      <c r="M21" s="44" t="e">
        <f>('ODA total and ex non-transfer'!M21*1000000)/SUMIFS('GDP constant 2016'!M:M,'GDP constant 2016'!$B:$B,'ODA percent GDP'!$B21)</f>
        <v>#DIV/0!</v>
      </c>
      <c r="N21" s="44" t="e">
        <f>('ODA total and ex non-transfer'!N21*1000000)/SUMIFS('GDP constant 2016'!N:N,'GDP constant 2016'!$B:$B,'ODA percent GDP'!$B21)</f>
        <v>#DIV/0!</v>
      </c>
      <c r="O21" s="44" t="e">
        <f>('ODA total and ex non-transfer'!O21*1000000)/SUMIFS('GDP constant 2016'!O:O,'GDP constant 2016'!$B:$B,'ODA percent GDP'!$B21)</f>
        <v>#DIV/0!</v>
      </c>
      <c r="P21" s="44" t="e">
        <f>('ODA total and ex non-transfer'!P21*1000000)/SUMIFS('GDP constant 2016'!P:P,'GDP constant 2016'!$B:$B,'ODA percent GDP'!$B21)</f>
        <v>#DIV/0!</v>
      </c>
      <c r="Q21" s="44" t="e">
        <f>('ODA total and ex non-transfer'!Q21*1000000)/SUMIFS('GDP constant 2016'!Q:Q,'GDP constant 2016'!$B:$B,'ODA percent GDP'!$B21)</f>
        <v>#DIV/0!</v>
      </c>
      <c r="R21" s="44" t="e">
        <f>('ODA total and ex non-transfer'!R21*1000000)/SUMIFS('GDP constant 2016'!R:R,'GDP constant 2016'!$B:$B,'ODA percent GDP'!$B21)</f>
        <v>#DIV/0!</v>
      </c>
      <c r="S21" s="44" t="e">
        <f>('ODA total and ex non-transfer'!S21*1000000)/SUMIFS('GDP constant 2016'!S:S,'GDP constant 2016'!$B:$B,'ODA percent GDP'!$B21)</f>
        <v>#DIV/0!</v>
      </c>
      <c r="T21" s="44" t="e">
        <f>('ODA total and ex non-transfer'!T21*1000000)/SUMIFS('GDP constant 2016'!T:T,'GDP constant 2016'!$B:$B,'ODA percent GDP'!$B21)</f>
        <v>#DIV/0!</v>
      </c>
      <c r="U21" s="44" t="e">
        <f>('ODA total and ex non-transfer'!U21*1000000)/SUMIFS('GDP constant 2016'!U:U,'GDP constant 2016'!$B:$B,'ODA percent GDP'!$B21)</f>
        <v>#DIV/0!</v>
      </c>
    </row>
    <row r="22" spans="1:21" hidden="1" x14ac:dyDescent="0.2">
      <c r="A22" s="21" t="s">
        <v>36</v>
      </c>
      <c r="B22" s="9" t="s">
        <v>433</v>
      </c>
      <c r="C22" s="9" t="s">
        <v>981</v>
      </c>
      <c r="D22" s="9"/>
      <c r="E22" s="2"/>
      <c r="F22" s="2"/>
      <c r="G22" s="44" t="e">
        <f>('ODA total and ex non-transfer'!G22*1000000)/SUMIFS('GDP constant 2016'!G:G,'GDP constant 2016'!$B:$B,'ODA percent GDP'!$B22)</f>
        <v>#DIV/0!</v>
      </c>
      <c r="H22" s="44" t="e">
        <f>('ODA total and ex non-transfer'!H22*1000000)/SUMIFS('GDP constant 2016'!H:H,'GDP constant 2016'!$B:$B,'ODA percent GDP'!$B22)</f>
        <v>#DIV/0!</v>
      </c>
      <c r="I22" s="44" t="e">
        <f>('ODA total and ex non-transfer'!I22*1000000)/SUMIFS('GDP constant 2016'!I:I,'GDP constant 2016'!$B:$B,'ODA percent GDP'!$B22)</f>
        <v>#DIV/0!</v>
      </c>
      <c r="J22" s="44" t="e">
        <f>('ODA total and ex non-transfer'!J22*1000000)/SUMIFS('GDP constant 2016'!J:J,'GDP constant 2016'!$B:$B,'ODA percent GDP'!$B22)</f>
        <v>#DIV/0!</v>
      </c>
      <c r="K22" s="44" t="e">
        <f>('ODA total and ex non-transfer'!K22*1000000)/SUMIFS('GDP constant 2016'!K:K,'GDP constant 2016'!$B:$B,'ODA percent GDP'!$B22)</f>
        <v>#DIV/0!</v>
      </c>
      <c r="L22" s="44" t="e">
        <f>('ODA total and ex non-transfer'!L22*1000000)/SUMIFS('GDP constant 2016'!L:L,'GDP constant 2016'!$B:$B,'ODA percent GDP'!$B22)</f>
        <v>#DIV/0!</v>
      </c>
      <c r="M22" s="44" t="e">
        <f>('ODA total and ex non-transfer'!M22*1000000)/SUMIFS('GDP constant 2016'!M:M,'GDP constant 2016'!$B:$B,'ODA percent GDP'!$B22)</f>
        <v>#DIV/0!</v>
      </c>
      <c r="N22" s="44" t="e">
        <f>('ODA total and ex non-transfer'!N22*1000000)/SUMIFS('GDP constant 2016'!N:N,'GDP constant 2016'!$B:$B,'ODA percent GDP'!$B22)</f>
        <v>#DIV/0!</v>
      </c>
      <c r="O22" s="44" t="e">
        <f>('ODA total and ex non-transfer'!O22*1000000)/SUMIFS('GDP constant 2016'!O:O,'GDP constant 2016'!$B:$B,'ODA percent GDP'!$B22)</f>
        <v>#DIV/0!</v>
      </c>
      <c r="P22" s="44" t="e">
        <f>('ODA total and ex non-transfer'!P22*1000000)/SUMIFS('GDP constant 2016'!P:P,'GDP constant 2016'!$B:$B,'ODA percent GDP'!$B22)</f>
        <v>#DIV/0!</v>
      </c>
      <c r="Q22" s="44" t="e">
        <f>('ODA total and ex non-transfer'!Q22*1000000)/SUMIFS('GDP constant 2016'!Q:Q,'GDP constant 2016'!$B:$B,'ODA percent GDP'!$B22)</f>
        <v>#DIV/0!</v>
      </c>
      <c r="R22" s="44" t="e">
        <f>('ODA total and ex non-transfer'!R22*1000000)/SUMIFS('GDP constant 2016'!R:R,'GDP constant 2016'!$B:$B,'ODA percent GDP'!$B22)</f>
        <v>#DIV/0!</v>
      </c>
      <c r="S22" s="44" t="e">
        <f>('ODA total and ex non-transfer'!S22*1000000)/SUMIFS('GDP constant 2016'!S:S,'GDP constant 2016'!$B:$B,'ODA percent GDP'!$B22)</f>
        <v>#DIV/0!</v>
      </c>
      <c r="T22" s="44" t="e">
        <f>('ODA total and ex non-transfer'!T22*1000000)/SUMIFS('GDP constant 2016'!T:T,'GDP constant 2016'!$B:$B,'ODA percent GDP'!$B22)</f>
        <v>#DIV/0!</v>
      </c>
      <c r="U22" s="44" t="e">
        <f>('ODA total and ex non-transfer'!U22*1000000)/SUMIFS('GDP constant 2016'!U:U,'GDP constant 2016'!$B:$B,'ODA percent GDP'!$B22)</f>
        <v>#DIV/0!</v>
      </c>
    </row>
    <row r="23" spans="1:21" hidden="1" x14ac:dyDescent="0.2">
      <c r="A23" s="22" t="s">
        <v>36</v>
      </c>
      <c r="B23" s="9" t="s">
        <v>433</v>
      </c>
      <c r="C23" s="10" t="s">
        <v>982</v>
      </c>
      <c r="D23" s="10"/>
      <c r="E23" s="3"/>
      <c r="F23" s="3"/>
      <c r="G23" s="44" t="e">
        <f>('ODA total and ex non-transfer'!G23*1000000)/SUMIFS('GDP constant 2016'!G:G,'GDP constant 2016'!$B:$B,'ODA percent GDP'!$B23)</f>
        <v>#DIV/0!</v>
      </c>
      <c r="H23" s="44" t="e">
        <f>('ODA total and ex non-transfer'!H23*1000000)/SUMIFS('GDP constant 2016'!H:H,'GDP constant 2016'!$B:$B,'ODA percent GDP'!$B23)</f>
        <v>#DIV/0!</v>
      </c>
      <c r="I23" s="44" t="e">
        <f>('ODA total and ex non-transfer'!I23*1000000)/SUMIFS('GDP constant 2016'!I:I,'GDP constant 2016'!$B:$B,'ODA percent GDP'!$B23)</f>
        <v>#DIV/0!</v>
      </c>
      <c r="J23" s="44" t="e">
        <f>('ODA total and ex non-transfer'!J23*1000000)/SUMIFS('GDP constant 2016'!J:J,'GDP constant 2016'!$B:$B,'ODA percent GDP'!$B23)</f>
        <v>#DIV/0!</v>
      </c>
      <c r="K23" s="44" t="e">
        <f>('ODA total and ex non-transfer'!K23*1000000)/SUMIFS('GDP constant 2016'!K:K,'GDP constant 2016'!$B:$B,'ODA percent GDP'!$B23)</f>
        <v>#DIV/0!</v>
      </c>
      <c r="L23" s="44" t="e">
        <f>('ODA total and ex non-transfer'!L23*1000000)/SUMIFS('GDP constant 2016'!L:L,'GDP constant 2016'!$B:$B,'ODA percent GDP'!$B23)</f>
        <v>#DIV/0!</v>
      </c>
      <c r="M23" s="44" t="e">
        <f>('ODA total and ex non-transfer'!M23*1000000)/SUMIFS('GDP constant 2016'!M:M,'GDP constant 2016'!$B:$B,'ODA percent GDP'!$B23)</f>
        <v>#DIV/0!</v>
      </c>
      <c r="N23" s="44" t="e">
        <f>('ODA total and ex non-transfer'!N23*1000000)/SUMIFS('GDP constant 2016'!N:N,'GDP constant 2016'!$B:$B,'ODA percent GDP'!$B23)</f>
        <v>#DIV/0!</v>
      </c>
      <c r="O23" s="44" t="e">
        <f>('ODA total and ex non-transfer'!O23*1000000)/SUMIFS('GDP constant 2016'!O:O,'GDP constant 2016'!$B:$B,'ODA percent GDP'!$B23)</f>
        <v>#DIV/0!</v>
      </c>
      <c r="P23" s="44" t="e">
        <f>('ODA total and ex non-transfer'!P23*1000000)/SUMIFS('GDP constant 2016'!P:P,'GDP constant 2016'!$B:$B,'ODA percent GDP'!$B23)</f>
        <v>#DIV/0!</v>
      </c>
      <c r="Q23" s="44" t="e">
        <f>('ODA total and ex non-transfer'!Q23*1000000)/SUMIFS('GDP constant 2016'!Q:Q,'GDP constant 2016'!$B:$B,'ODA percent GDP'!$B23)</f>
        <v>#DIV/0!</v>
      </c>
      <c r="R23" s="44" t="e">
        <f>('ODA total and ex non-transfer'!R23*1000000)/SUMIFS('GDP constant 2016'!R:R,'GDP constant 2016'!$B:$B,'ODA percent GDP'!$B23)</f>
        <v>#DIV/0!</v>
      </c>
      <c r="S23" s="44" t="e">
        <f>('ODA total and ex non-transfer'!S23*1000000)/SUMIFS('GDP constant 2016'!S:S,'GDP constant 2016'!$B:$B,'ODA percent GDP'!$B23)</f>
        <v>#DIV/0!</v>
      </c>
      <c r="T23" s="44" t="e">
        <f>('ODA total and ex non-transfer'!T23*1000000)/SUMIFS('GDP constant 2016'!T:T,'GDP constant 2016'!$B:$B,'ODA percent GDP'!$B23)</f>
        <v>#DIV/0!</v>
      </c>
      <c r="U23" s="44" t="e">
        <f>('ODA total and ex non-transfer'!U23*1000000)/SUMIFS('GDP constant 2016'!U:U,'GDP constant 2016'!$B:$B,'ODA percent GDP'!$B23)</f>
        <v>#DIV/0!</v>
      </c>
    </row>
    <row r="24" spans="1:21" hidden="1" x14ac:dyDescent="0.2">
      <c r="A24" s="21" t="s">
        <v>37</v>
      </c>
      <c r="B24" s="9" t="s">
        <v>637</v>
      </c>
      <c r="C24" s="9" t="s">
        <v>981</v>
      </c>
      <c r="D24" s="9"/>
      <c r="E24" s="2"/>
      <c r="F24" s="2"/>
      <c r="G24" s="44">
        <f>('ODA total and ex non-transfer'!G24*1000000)/SUMIFS('GDP constant 2016'!G:G,'GDP constant 2016'!$B:$B,'ODA percent GDP'!$B24)</f>
        <v>3.730096621465824E-2</v>
      </c>
      <c r="H24" s="44">
        <f>('ODA total and ex non-transfer'!H24*1000000)/SUMIFS('GDP constant 2016'!H:H,'GDP constant 2016'!$B:$B,'ODA percent GDP'!$B24)</f>
        <v>3.7438132813028942E-2</v>
      </c>
      <c r="I24" s="44">
        <f>('ODA total and ex non-transfer'!I24*1000000)/SUMIFS('GDP constant 2016'!I:I,'GDP constant 2016'!$B:$B,'ODA percent GDP'!$B24)</f>
        <v>2.7047787999721781E-2</v>
      </c>
      <c r="J24" s="44">
        <f>('ODA total and ex non-transfer'!J24*1000000)/SUMIFS('GDP constant 2016'!J:J,'GDP constant 2016'!$B:$B,'ODA percent GDP'!$B24)</f>
        <v>3.2042580949525688E-2</v>
      </c>
      <c r="K24" s="44">
        <f>('ODA total and ex non-transfer'!K24*1000000)/SUMIFS('GDP constant 2016'!K:K,'GDP constant 2016'!$B:$B,'ODA percent GDP'!$B24)</f>
        <v>2.6969259803405421E-2</v>
      </c>
      <c r="L24" s="44">
        <f>('ODA total and ex non-transfer'!L24*1000000)/SUMIFS('GDP constant 2016'!L:L,'GDP constant 2016'!$B:$B,'ODA percent GDP'!$B24)</f>
        <v>2.3537830823536644E-2</v>
      </c>
      <c r="M24" s="44">
        <f>('ODA total and ex non-transfer'!M24*1000000)/SUMIFS('GDP constant 2016'!M:M,'GDP constant 2016'!$B:$B,'ODA percent GDP'!$B24)</f>
        <v>1.9285647018935603E-2</v>
      </c>
      <c r="N24" s="44">
        <f>('ODA total and ex non-transfer'!N24*1000000)/SUMIFS('GDP constant 2016'!N:N,'GDP constant 2016'!$B:$B,'ODA percent GDP'!$B24)</f>
        <v>1.9461891181974653E-2</v>
      </c>
      <c r="O24" s="44">
        <f>('ODA total and ex non-transfer'!O24*1000000)/SUMIFS('GDP constant 2016'!O:O,'GDP constant 2016'!$B:$B,'ODA percent GDP'!$B24)</f>
        <v>1.7291168560965364E-2</v>
      </c>
      <c r="P24" s="44">
        <f>('ODA total and ex non-transfer'!P24*1000000)/SUMIFS('GDP constant 2016'!P:P,'GDP constant 2016'!$B:$B,'ODA percent GDP'!$B24)</f>
        <v>2.0567718587290486E-2</v>
      </c>
      <c r="Q24" s="44">
        <f>('ODA total and ex non-transfer'!Q24*1000000)/SUMIFS('GDP constant 2016'!Q:Q,'GDP constant 2016'!$B:$B,'ODA percent GDP'!$B24)</f>
        <v>1.8173074161573113E-2</v>
      </c>
      <c r="R24" s="44">
        <f>('ODA total and ex non-transfer'!R24*1000000)/SUMIFS('GDP constant 2016'!R:R,'GDP constant 2016'!$B:$B,'ODA percent GDP'!$B24)</f>
        <v>2.2698453595365407E-2</v>
      </c>
      <c r="S24" s="44">
        <f>('ODA total and ex non-transfer'!S24*1000000)/SUMIFS('GDP constant 2016'!S:S,'GDP constant 2016'!$B:$B,'ODA percent GDP'!$B24)</f>
        <v>2.498170048377623E-2</v>
      </c>
      <c r="T24" s="44">
        <f>('ODA total and ex non-transfer'!T24*1000000)/SUMIFS('GDP constant 2016'!T:T,'GDP constant 2016'!$B:$B,'ODA percent GDP'!$B24)</f>
        <v>2.6753663458429975E-2</v>
      </c>
      <c r="U24" s="44">
        <f>('ODA total and ex non-transfer'!U24*1000000)/SUMIFS('GDP constant 2016'!U:U,'GDP constant 2016'!$B:$B,'ODA percent GDP'!$B24)</f>
        <v>2.2018169373534107E-2</v>
      </c>
    </row>
    <row r="25" spans="1:21" hidden="1" x14ac:dyDescent="0.2">
      <c r="A25" s="22" t="s">
        <v>37</v>
      </c>
      <c r="B25" s="9" t="s">
        <v>637</v>
      </c>
      <c r="C25" s="10" t="s">
        <v>982</v>
      </c>
      <c r="D25" s="10"/>
      <c r="E25" s="3"/>
      <c r="F25" s="3"/>
      <c r="G25" s="44">
        <f>('ODA total and ex non-transfer'!G25*1000000)/SUMIFS('GDP constant 2016'!G:G,'GDP constant 2016'!$B:$B,'ODA percent GDP'!$B25)</f>
        <v>3.730096621465824E-2</v>
      </c>
      <c r="H25" s="44">
        <f>('ODA total and ex non-transfer'!H25*1000000)/SUMIFS('GDP constant 2016'!H:H,'GDP constant 2016'!$B:$B,'ODA percent GDP'!$B25)</f>
        <v>3.7438132813028942E-2</v>
      </c>
      <c r="I25" s="44">
        <f>('ODA total and ex non-transfer'!I25*1000000)/SUMIFS('GDP constant 2016'!I:I,'GDP constant 2016'!$B:$B,'ODA percent GDP'!$B25)</f>
        <v>2.7047787999721781E-2</v>
      </c>
      <c r="J25" s="44">
        <f>('ODA total and ex non-transfer'!J25*1000000)/SUMIFS('GDP constant 2016'!J:J,'GDP constant 2016'!$B:$B,'ODA percent GDP'!$B25)</f>
        <v>3.2042580949525688E-2</v>
      </c>
      <c r="K25" s="44">
        <f>('ODA total and ex non-transfer'!K25*1000000)/SUMIFS('GDP constant 2016'!K:K,'GDP constant 2016'!$B:$B,'ODA percent GDP'!$B25)</f>
        <v>2.598097210852611E-2</v>
      </c>
      <c r="L25" s="44">
        <f>('ODA total and ex non-transfer'!L25*1000000)/SUMIFS('GDP constant 2016'!L:L,'GDP constant 2016'!$B:$B,'ODA percent GDP'!$B25)</f>
        <v>2.2461970169674928E-2</v>
      </c>
      <c r="M25" s="44">
        <f>('ODA total and ex non-transfer'!M25*1000000)/SUMIFS('GDP constant 2016'!M:M,'GDP constant 2016'!$B:$B,'ODA percent GDP'!$B25)</f>
        <v>1.730860784925985E-2</v>
      </c>
      <c r="N25" s="44">
        <f>('ODA total and ex non-transfer'!N25*1000000)/SUMIFS('GDP constant 2016'!N:N,'GDP constant 2016'!$B:$B,'ODA percent GDP'!$B25)</f>
        <v>1.8503052318217809E-2</v>
      </c>
      <c r="O25" s="44">
        <f>('ODA total and ex non-transfer'!O25*1000000)/SUMIFS('GDP constant 2016'!O:O,'GDP constant 2016'!$B:$B,'ODA percent GDP'!$B25)</f>
        <v>1.639841344250147E-2</v>
      </c>
      <c r="P25" s="44">
        <f>('ODA total and ex non-transfer'!P25*1000000)/SUMIFS('GDP constant 2016'!P:P,'GDP constant 2016'!$B:$B,'ODA percent GDP'!$B25)</f>
        <v>1.9618454330143909E-2</v>
      </c>
      <c r="Q25" s="44">
        <f>('ODA total and ex non-transfer'!Q25*1000000)/SUMIFS('GDP constant 2016'!Q:Q,'GDP constant 2016'!$B:$B,'ODA percent GDP'!$B25)</f>
        <v>1.698616188374984E-2</v>
      </c>
      <c r="R25" s="44">
        <f>('ODA total and ex non-transfer'!R25*1000000)/SUMIFS('GDP constant 2016'!R:R,'GDP constant 2016'!$B:$B,'ODA percent GDP'!$B25)</f>
        <v>2.1433752779947027E-2</v>
      </c>
      <c r="S25" s="44">
        <f>('ODA total and ex non-transfer'!S25*1000000)/SUMIFS('GDP constant 2016'!S:S,'GDP constant 2016'!$B:$B,'ODA percent GDP'!$B25)</f>
        <v>2.3906705806797414E-2</v>
      </c>
      <c r="T25" s="44">
        <f>('ODA total and ex non-transfer'!T25*1000000)/SUMIFS('GDP constant 2016'!T:T,'GDP constant 2016'!$B:$B,'ODA percent GDP'!$B25)</f>
        <v>2.5679803061934108E-2</v>
      </c>
      <c r="U25" s="44">
        <f>('ODA total and ex non-transfer'!U25*1000000)/SUMIFS('GDP constant 2016'!U:U,'GDP constant 2016'!$B:$B,'ODA percent GDP'!$B25)</f>
        <v>2.1071693911708853E-2</v>
      </c>
    </row>
    <row r="26" spans="1:21" hidden="1" x14ac:dyDescent="0.2">
      <c r="A26" s="21" t="s">
        <v>38</v>
      </c>
      <c r="B26" s="9" t="s">
        <v>502</v>
      </c>
      <c r="C26" s="9" t="s">
        <v>981</v>
      </c>
      <c r="D26" s="9"/>
      <c r="E26" s="2"/>
      <c r="F26" s="2"/>
      <c r="G26" s="44" t="e">
        <f>('ODA total and ex non-transfer'!G26*1000000)/SUMIFS('GDP constant 2016'!G:G,'GDP constant 2016'!$B:$B,'ODA percent GDP'!$B26)</f>
        <v>#DIV/0!</v>
      </c>
      <c r="H26" s="44" t="e">
        <f>('ODA total and ex non-transfer'!H26*1000000)/SUMIFS('GDP constant 2016'!H:H,'GDP constant 2016'!$B:$B,'ODA percent GDP'!$B26)</f>
        <v>#DIV/0!</v>
      </c>
      <c r="I26" s="44" t="e">
        <f>('ODA total and ex non-transfer'!I26*1000000)/SUMIFS('GDP constant 2016'!I:I,'GDP constant 2016'!$B:$B,'ODA percent GDP'!$B26)</f>
        <v>#DIV/0!</v>
      </c>
      <c r="J26" s="44" t="e">
        <f>('ODA total and ex non-transfer'!J26*1000000)/SUMIFS('GDP constant 2016'!J:J,'GDP constant 2016'!$B:$B,'ODA percent GDP'!$B26)</f>
        <v>#DIV/0!</v>
      </c>
      <c r="K26" s="44" t="e">
        <f>('ODA total and ex non-transfer'!K26*1000000)/SUMIFS('GDP constant 2016'!K:K,'GDP constant 2016'!$B:$B,'ODA percent GDP'!$B26)</f>
        <v>#DIV/0!</v>
      </c>
      <c r="L26" s="44" t="e">
        <f>('ODA total and ex non-transfer'!L26*1000000)/SUMIFS('GDP constant 2016'!L:L,'GDP constant 2016'!$B:$B,'ODA percent GDP'!$B26)</f>
        <v>#DIV/0!</v>
      </c>
      <c r="M26" s="44" t="e">
        <f>('ODA total and ex non-transfer'!M26*1000000)/SUMIFS('GDP constant 2016'!M:M,'GDP constant 2016'!$B:$B,'ODA percent GDP'!$B26)</f>
        <v>#DIV/0!</v>
      </c>
      <c r="N26" s="44" t="e">
        <f>('ODA total and ex non-transfer'!N26*1000000)/SUMIFS('GDP constant 2016'!N:N,'GDP constant 2016'!$B:$B,'ODA percent GDP'!$B26)</f>
        <v>#DIV/0!</v>
      </c>
      <c r="O26" s="44" t="e">
        <f>('ODA total and ex non-transfer'!O26*1000000)/SUMIFS('GDP constant 2016'!O:O,'GDP constant 2016'!$B:$B,'ODA percent GDP'!$B26)</f>
        <v>#DIV/0!</v>
      </c>
      <c r="P26" s="44" t="e">
        <f>('ODA total and ex non-transfer'!P26*1000000)/SUMIFS('GDP constant 2016'!P:P,'GDP constant 2016'!$B:$B,'ODA percent GDP'!$B26)</f>
        <v>#DIV/0!</v>
      </c>
      <c r="Q26" s="44" t="e">
        <f>('ODA total and ex non-transfer'!Q26*1000000)/SUMIFS('GDP constant 2016'!Q:Q,'GDP constant 2016'!$B:$B,'ODA percent GDP'!$B26)</f>
        <v>#DIV/0!</v>
      </c>
      <c r="R26" s="44" t="e">
        <f>('ODA total and ex non-transfer'!R26*1000000)/SUMIFS('GDP constant 2016'!R:R,'GDP constant 2016'!$B:$B,'ODA percent GDP'!$B26)</f>
        <v>#DIV/0!</v>
      </c>
      <c r="S26" s="44" t="e">
        <f>('ODA total and ex non-transfer'!S26*1000000)/SUMIFS('GDP constant 2016'!S:S,'GDP constant 2016'!$B:$B,'ODA percent GDP'!$B26)</f>
        <v>#DIV/0!</v>
      </c>
      <c r="T26" s="44" t="e">
        <f>('ODA total and ex non-transfer'!T26*1000000)/SUMIFS('GDP constant 2016'!T:T,'GDP constant 2016'!$B:$B,'ODA percent GDP'!$B26)</f>
        <v>#DIV/0!</v>
      </c>
      <c r="U26" s="44" t="e">
        <f>('ODA total and ex non-transfer'!U26*1000000)/SUMIFS('GDP constant 2016'!U:U,'GDP constant 2016'!$B:$B,'ODA percent GDP'!$B26)</f>
        <v>#DIV/0!</v>
      </c>
    </row>
    <row r="27" spans="1:21" hidden="1" x14ac:dyDescent="0.2">
      <c r="A27" s="22" t="s">
        <v>38</v>
      </c>
      <c r="B27" s="9" t="s">
        <v>502</v>
      </c>
      <c r="C27" s="10" t="s">
        <v>982</v>
      </c>
      <c r="D27" s="10"/>
      <c r="E27" s="3"/>
      <c r="F27" s="3"/>
      <c r="G27" s="44" t="e">
        <f>('ODA total and ex non-transfer'!G27*1000000)/SUMIFS('GDP constant 2016'!G:G,'GDP constant 2016'!$B:$B,'ODA percent GDP'!$B27)</f>
        <v>#DIV/0!</v>
      </c>
      <c r="H27" s="44" t="e">
        <f>('ODA total and ex non-transfer'!H27*1000000)/SUMIFS('GDP constant 2016'!H:H,'GDP constant 2016'!$B:$B,'ODA percent GDP'!$B27)</f>
        <v>#DIV/0!</v>
      </c>
      <c r="I27" s="44" t="e">
        <f>('ODA total and ex non-transfer'!I27*1000000)/SUMIFS('GDP constant 2016'!I:I,'GDP constant 2016'!$B:$B,'ODA percent GDP'!$B27)</f>
        <v>#DIV/0!</v>
      </c>
      <c r="J27" s="44" t="e">
        <f>('ODA total and ex non-transfer'!J27*1000000)/SUMIFS('GDP constant 2016'!J:J,'GDP constant 2016'!$B:$B,'ODA percent GDP'!$B27)</f>
        <v>#DIV/0!</v>
      </c>
      <c r="K27" s="44" t="e">
        <f>('ODA total and ex non-transfer'!K27*1000000)/SUMIFS('GDP constant 2016'!K:K,'GDP constant 2016'!$B:$B,'ODA percent GDP'!$B27)</f>
        <v>#DIV/0!</v>
      </c>
      <c r="L27" s="44" t="e">
        <f>('ODA total and ex non-transfer'!L27*1000000)/SUMIFS('GDP constant 2016'!L:L,'GDP constant 2016'!$B:$B,'ODA percent GDP'!$B27)</f>
        <v>#DIV/0!</v>
      </c>
      <c r="M27" s="44" t="e">
        <f>('ODA total and ex non-transfer'!M27*1000000)/SUMIFS('GDP constant 2016'!M:M,'GDP constant 2016'!$B:$B,'ODA percent GDP'!$B27)</f>
        <v>#DIV/0!</v>
      </c>
      <c r="N27" s="44" t="e">
        <f>('ODA total and ex non-transfer'!N27*1000000)/SUMIFS('GDP constant 2016'!N:N,'GDP constant 2016'!$B:$B,'ODA percent GDP'!$B27)</f>
        <v>#DIV/0!</v>
      </c>
      <c r="O27" s="44" t="e">
        <f>('ODA total and ex non-transfer'!O27*1000000)/SUMIFS('GDP constant 2016'!O:O,'GDP constant 2016'!$B:$B,'ODA percent GDP'!$B27)</f>
        <v>#DIV/0!</v>
      </c>
      <c r="P27" s="44" t="e">
        <f>('ODA total and ex non-transfer'!P27*1000000)/SUMIFS('GDP constant 2016'!P:P,'GDP constant 2016'!$B:$B,'ODA percent GDP'!$B27)</f>
        <v>#DIV/0!</v>
      </c>
      <c r="Q27" s="44" t="e">
        <f>('ODA total and ex non-transfer'!Q27*1000000)/SUMIFS('GDP constant 2016'!Q:Q,'GDP constant 2016'!$B:$B,'ODA percent GDP'!$B27)</f>
        <v>#DIV/0!</v>
      </c>
      <c r="R27" s="44" t="e">
        <f>('ODA total and ex non-transfer'!R27*1000000)/SUMIFS('GDP constant 2016'!R:R,'GDP constant 2016'!$B:$B,'ODA percent GDP'!$B27)</f>
        <v>#DIV/0!</v>
      </c>
      <c r="S27" s="44" t="e">
        <f>('ODA total and ex non-transfer'!S27*1000000)/SUMIFS('GDP constant 2016'!S:S,'GDP constant 2016'!$B:$B,'ODA percent GDP'!$B27)</f>
        <v>#DIV/0!</v>
      </c>
      <c r="T27" s="44" t="e">
        <f>('ODA total and ex non-transfer'!T27*1000000)/SUMIFS('GDP constant 2016'!T:T,'GDP constant 2016'!$B:$B,'ODA percent GDP'!$B27)</f>
        <v>#DIV/0!</v>
      </c>
      <c r="U27" s="44" t="e">
        <f>('ODA total and ex non-transfer'!U27*1000000)/SUMIFS('GDP constant 2016'!U:U,'GDP constant 2016'!$B:$B,'ODA percent GDP'!$B27)</f>
        <v>#DIV/0!</v>
      </c>
    </row>
    <row r="28" spans="1:21" hidden="1" x14ac:dyDescent="0.2">
      <c r="A28" s="21" t="s">
        <v>39</v>
      </c>
      <c r="B28" s="9" t="s">
        <v>588</v>
      </c>
      <c r="C28" s="9" t="s">
        <v>981</v>
      </c>
      <c r="D28" s="9"/>
      <c r="E28" s="2"/>
      <c r="F28" s="2"/>
      <c r="G28" s="44">
        <f>('ODA total and ex non-transfer'!G28*1000000)/SUMIFS('GDP constant 2016'!G:G,'GDP constant 2016'!$B:$B,'ODA percent GDP'!$B28)</f>
        <v>0</v>
      </c>
      <c r="H28" s="44">
        <f>('ODA total and ex non-transfer'!H28*1000000)/SUMIFS('GDP constant 2016'!H:H,'GDP constant 2016'!$B:$B,'ODA percent GDP'!$B28)</f>
        <v>0</v>
      </c>
      <c r="I28" s="44">
        <f>('ODA total and ex non-transfer'!I28*1000000)/SUMIFS('GDP constant 2016'!I:I,'GDP constant 2016'!$B:$B,'ODA percent GDP'!$B28)</f>
        <v>0</v>
      </c>
      <c r="J28" s="44">
        <f>('ODA total and ex non-transfer'!J28*1000000)/SUMIFS('GDP constant 2016'!J:J,'GDP constant 2016'!$B:$B,'ODA percent GDP'!$B28)</f>
        <v>0</v>
      </c>
      <c r="K28" s="44">
        <f>('ODA total and ex non-transfer'!K28*1000000)/SUMIFS('GDP constant 2016'!K:K,'GDP constant 2016'!$B:$B,'ODA percent GDP'!$B28)</f>
        <v>0</v>
      </c>
      <c r="L28" s="44">
        <f>('ODA total and ex non-transfer'!L28*1000000)/SUMIFS('GDP constant 2016'!L:L,'GDP constant 2016'!$B:$B,'ODA percent GDP'!$B28)</f>
        <v>0</v>
      </c>
      <c r="M28" s="44">
        <f>('ODA total and ex non-transfer'!M28*1000000)/SUMIFS('GDP constant 2016'!M:M,'GDP constant 2016'!$B:$B,'ODA percent GDP'!$B28)</f>
        <v>0</v>
      </c>
      <c r="N28" s="44">
        <f>('ODA total and ex non-transfer'!N28*1000000)/SUMIFS('GDP constant 2016'!N:N,'GDP constant 2016'!$B:$B,'ODA percent GDP'!$B28)</f>
        <v>0.13334200606395075</v>
      </c>
      <c r="O28" s="44">
        <f>('ODA total and ex non-transfer'!O28*1000000)/SUMIFS('GDP constant 2016'!O:O,'GDP constant 2016'!$B:$B,'ODA percent GDP'!$B28)</f>
        <v>8.1817942257215379E-2</v>
      </c>
      <c r="P28" s="44">
        <f>('ODA total and ex non-transfer'!P28*1000000)/SUMIFS('GDP constant 2016'!P:P,'GDP constant 2016'!$B:$B,'ODA percent GDP'!$B28)</f>
        <v>8.248740542564631E-2</v>
      </c>
      <c r="Q28" s="44">
        <f>('ODA total and ex non-transfer'!Q28*1000000)/SUMIFS('GDP constant 2016'!Q:Q,'GDP constant 2016'!$B:$B,'ODA percent GDP'!$B28)</f>
        <v>8.65890491560138E-2</v>
      </c>
      <c r="R28" s="44">
        <f>('ODA total and ex non-transfer'!R28*1000000)/SUMIFS('GDP constant 2016'!R:R,'GDP constant 2016'!$B:$B,'ODA percent GDP'!$B28)</f>
        <v>8.1402659654072562E-2</v>
      </c>
      <c r="S28" s="44">
        <f>('ODA total and ex non-transfer'!S28*1000000)/SUMIFS('GDP constant 2016'!S:S,'GDP constant 2016'!$B:$B,'ODA percent GDP'!$B28)</f>
        <v>8.0998646807544733E-2</v>
      </c>
      <c r="T28" s="44">
        <f>('ODA total and ex non-transfer'!T28*1000000)/SUMIFS('GDP constant 2016'!T:T,'GDP constant 2016'!$B:$B,'ODA percent GDP'!$B28)</f>
        <v>6.8984541944799083E-2</v>
      </c>
      <c r="U28" s="44">
        <f>('ODA total and ex non-transfer'!U28*1000000)/SUMIFS('GDP constant 2016'!U:U,'GDP constant 2016'!$B:$B,'ODA percent GDP'!$B28)</f>
        <v>5.6636488713261712E-2</v>
      </c>
    </row>
    <row r="29" spans="1:21" hidden="1" x14ac:dyDescent="0.2">
      <c r="A29" s="22" t="s">
        <v>39</v>
      </c>
      <c r="B29" s="9" t="s">
        <v>588</v>
      </c>
      <c r="C29" s="10" t="s">
        <v>982</v>
      </c>
      <c r="D29" s="10"/>
      <c r="E29" s="3"/>
      <c r="F29" s="3"/>
      <c r="G29" s="44">
        <f>('ODA total and ex non-transfer'!G29*1000000)/SUMIFS('GDP constant 2016'!G:G,'GDP constant 2016'!$B:$B,'ODA percent GDP'!$B29)</f>
        <v>0</v>
      </c>
      <c r="H29" s="44">
        <f>('ODA total and ex non-transfer'!H29*1000000)/SUMIFS('GDP constant 2016'!H:H,'GDP constant 2016'!$B:$B,'ODA percent GDP'!$B29)</f>
        <v>0</v>
      </c>
      <c r="I29" s="44">
        <f>('ODA total and ex non-transfer'!I29*1000000)/SUMIFS('GDP constant 2016'!I:I,'GDP constant 2016'!$B:$B,'ODA percent GDP'!$B29)</f>
        <v>0</v>
      </c>
      <c r="J29" s="44">
        <f>('ODA total and ex non-transfer'!J29*1000000)/SUMIFS('GDP constant 2016'!J:J,'GDP constant 2016'!$B:$B,'ODA percent GDP'!$B29)</f>
        <v>0</v>
      </c>
      <c r="K29" s="44">
        <f>('ODA total and ex non-transfer'!K29*1000000)/SUMIFS('GDP constant 2016'!K:K,'GDP constant 2016'!$B:$B,'ODA percent GDP'!$B29)</f>
        <v>0</v>
      </c>
      <c r="L29" s="44">
        <f>('ODA total and ex non-transfer'!L29*1000000)/SUMIFS('GDP constant 2016'!L:L,'GDP constant 2016'!$B:$B,'ODA percent GDP'!$B29)</f>
        <v>0</v>
      </c>
      <c r="M29" s="44">
        <f>('ODA total and ex non-transfer'!M29*1000000)/SUMIFS('GDP constant 2016'!M:M,'GDP constant 2016'!$B:$B,'ODA percent GDP'!$B29)</f>
        <v>0</v>
      </c>
      <c r="N29" s="44">
        <f>('ODA total and ex non-transfer'!N29*1000000)/SUMIFS('GDP constant 2016'!N:N,'GDP constant 2016'!$B:$B,'ODA percent GDP'!$B29)</f>
        <v>0.13141047466377306</v>
      </c>
      <c r="O29" s="44">
        <f>('ODA total and ex non-transfer'!O29*1000000)/SUMIFS('GDP constant 2016'!O:O,'GDP constant 2016'!$B:$B,'ODA percent GDP'!$B29)</f>
        <v>8.0965805842130728E-2</v>
      </c>
      <c r="P29" s="44">
        <f>('ODA total and ex non-transfer'!P29*1000000)/SUMIFS('GDP constant 2016'!P:P,'GDP constant 2016'!$B:$B,'ODA percent GDP'!$B29)</f>
        <v>8.1391092076767757E-2</v>
      </c>
      <c r="Q29" s="44">
        <f>('ODA total and ex non-transfer'!Q29*1000000)/SUMIFS('GDP constant 2016'!Q:Q,'GDP constant 2016'!$B:$B,'ODA percent GDP'!$B29)</f>
        <v>8.5162958573706884E-2</v>
      </c>
      <c r="R29" s="44">
        <f>('ODA total and ex non-transfer'!R29*1000000)/SUMIFS('GDP constant 2016'!R:R,'GDP constant 2016'!$B:$B,'ODA percent GDP'!$B29)</f>
        <v>8.0018072715906788E-2</v>
      </c>
      <c r="S29" s="44">
        <f>('ODA total and ex non-transfer'!S29*1000000)/SUMIFS('GDP constant 2016'!S:S,'GDP constant 2016'!$B:$B,'ODA percent GDP'!$B29)</f>
        <v>7.9355307480441784E-2</v>
      </c>
      <c r="T29" s="44">
        <f>('ODA total and ex non-transfer'!T29*1000000)/SUMIFS('GDP constant 2016'!T:T,'GDP constant 2016'!$B:$B,'ODA percent GDP'!$B29)</f>
        <v>6.6794311788208369E-2</v>
      </c>
      <c r="U29" s="44">
        <f>('ODA total and ex non-transfer'!U29*1000000)/SUMIFS('GDP constant 2016'!U:U,'GDP constant 2016'!$B:$B,'ODA percent GDP'!$B29)</f>
        <v>5.5177954869755547E-2</v>
      </c>
    </row>
    <row r="30" spans="1:21" hidden="1" x14ac:dyDescent="0.2">
      <c r="A30" s="21" t="s">
        <v>40</v>
      </c>
      <c r="B30" s="9" t="s">
        <v>656</v>
      </c>
      <c r="C30" s="9" t="s">
        <v>981</v>
      </c>
      <c r="D30" s="9"/>
      <c r="E30" s="2"/>
      <c r="F30" s="2"/>
      <c r="G30" s="44" t="e">
        <f>('ODA total and ex non-transfer'!G30*1000000)/SUMIFS('GDP constant 2016'!G:G,'GDP constant 2016'!$B:$B,'ODA percent GDP'!$B30)</f>
        <v>#DIV/0!</v>
      </c>
      <c r="H30" s="44" t="e">
        <f>('ODA total and ex non-transfer'!H30*1000000)/SUMIFS('GDP constant 2016'!H:H,'GDP constant 2016'!$B:$B,'ODA percent GDP'!$B30)</f>
        <v>#DIV/0!</v>
      </c>
      <c r="I30" s="44" t="e">
        <f>('ODA total and ex non-transfer'!I30*1000000)/SUMIFS('GDP constant 2016'!I:I,'GDP constant 2016'!$B:$B,'ODA percent GDP'!$B30)</f>
        <v>#DIV/0!</v>
      </c>
      <c r="J30" s="44" t="e">
        <f>('ODA total and ex non-transfer'!J30*1000000)/SUMIFS('GDP constant 2016'!J:J,'GDP constant 2016'!$B:$B,'ODA percent GDP'!$B30)</f>
        <v>#DIV/0!</v>
      </c>
      <c r="K30" s="44" t="e">
        <f>('ODA total and ex non-transfer'!K30*1000000)/SUMIFS('GDP constant 2016'!K:K,'GDP constant 2016'!$B:$B,'ODA percent GDP'!$B30)</f>
        <v>#DIV/0!</v>
      </c>
      <c r="L30" s="44" t="e">
        <f>('ODA total and ex non-transfer'!L30*1000000)/SUMIFS('GDP constant 2016'!L:L,'GDP constant 2016'!$B:$B,'ODA percent GDP'!$B30)</f>
        <v>#DIV/0!</v>
      </c>
      <c r="M30" s="44" t="e">
        <f>('ODA total and ex non-transfer'!M30*1000000)/SUMIFS('GDP constant 2016'!M:M,'GDP constant 2016'!$B:$B,'ODA percent GDP'!$B30)</f>
        <v>#DIV/0!</v>
      </c>
      <c r="N30" s="44" t="e">
        <f>('ODA total and ex non-transfer'!N30*1000000)/SUMIFS('GDP constant 2016'!N:N,'GDP constant 2016'!$B:$B,'ODA percent GDP'!$B30)</f>
        <v>#DIV/0!</v>
      </c>
      <c r="O30" s="44" t="e">
        <f>('ODA total and ex non-transfer'!O30*1000000)/SUMIFS('GDP constant 2016'!O:O,'GDP constant 2016'!$B:$B,'ODA percent GDP'!$B30)</f>
        <v>#DIV/0!</v>
      </c>
      <c r="P30" s="44" t="e">
        <f>('ODA total and ex non-transfer'!P30*1000000)/SUMIFS('GDP constant 2016'!P:P,'GDP constant 2016'!$B:$B,'ODA percent GDP'!$B30)</f>
        <v>#DIV/0!</v>
      </c>
      <c r="Q30" s="44" t="e">
        <f>('ODA total and ex non-transfer'!Q30*1000000)/SUMIFS('GDP constant 2016'!Q:Q,'GDP constant 2016'!$B:$B,'ODA percent GDP'!$B30)</f>
        <v>#DIV/0!</v>
      </c>
      <c r="R30" s="44" t="e">
        <f>('ODA total and ex non-transfer'!R30*1000000)/SUMIFS('GDP constant 2016'!R:R,'GDP constant 2016'!$B:$B,'ODA percent GDP'!$B30)</f>
        <v>#DIV/0!</v>
      </c>
      <c r="S30" s="44" t="e">
        <f>('ODA total and ex non-transfer'!S30*1000000)/SUMIFS('GDP constant 2016'!S:S,'GDP constant 2016'!$B:$B,'ODA percent GDP'!$B30)</f>
        <v>#DIV/0!</v>
      </c>
      <c r="T30" s="44" t="e">
        <f>('ODA total and ex non-transfer'!T30*1000000)/SUMIFS('GDP constant 2016'!T:T,'GDP constant 2016'!$B:$B,'ODA percent GDP'!$B30)</f>
        <v>#DIV/0!</v>
      </c>
      <c r="U30" s="44" t="e">
        <f>('ODA total and ex non-transfer'!U30*1000000)/SUMIFS('GDP constant 2016'!U:U,'GDP constant 2016'!$B:$B,'ODA percent GDP'!$B30)</f>
        <v>#DIV/0!</v>
      </c>
    </row>
    <row r="31" spans="1:21" hidden="1" x14ac:dyDescent="0.2">
      <c r="A31" s="22" t="s">
        <v>40</v>
      </c>
      <c r="B31" s="9" t="s">
        <v>656</v>
      </c>
      <c r="C31" s="10" t="s">
        <v>982</v>
      </c>
      <c r="D31" s="10"/>
      <c r="E31" s="3"/>
      <c r="F31" s="3"/>
      <c r="G31" s="44" t="e">
        <f>('ODA total and ex non-transfer'!G31*1000000)/SUMIFS('GDP constant 2016'!G:G,'GDP constant 2016'!$B:$B,'ODA percent GDP'!$B31)</f>
        <v>#DIV/0!</v>
      </c>
      <c r="H31" s="44" t="e">
        <f>('ODA total and ex non-transfer'!H31*1000000)/SUMIFS('GDP constant 2016'!H:H,'GDP constant 2016'!$B:$B,'ODA percent GDP'!$B31)</f>
        <v>#DIV/0!</v>
      </c>
      <c r="I31" s="44" t="e">
        <f>('ODA total and ex non-transfer'!I31*1000000)/SUMIFS('GDP constant 2016'!I:I,'GDP constant 2016'!$B:$B,'ODA percent GDP'!$B31)</f>
        <v>#DIV/0!</v>
      </c>
      <c r="J31" s="44" t="e">
        <f>('ODA total and ex non-transfer'!J31*1000000)/SUMIFS('GDP constant 2016'!J:J,'GDP constant 2016'!$B:$B,'ODA percent GDP'!$B31)</f>
        <v>#DIV/0!</v>
      </c>
      <c r="K31" s="44" t="e">
        <f>('ODA total and ex non-transfer'!K31*1000000)/SUMIFS('GDP constant 2016'!K:K,'GDP constant 2016'!$B:$B,'ODA percent GDP'!$B31)</f>
        <v>#DIV/0!</v>
      </c>
      <c r="L31" s="44" t="e">
        <f>('ODA total and ex non-transfer'!L31*1000000)/SUMIFS('GDP constant 2016'!L:L,'GDP constant 2016'!$B:$B,'ODA percent GDP'!$B31)</f>
        <v>#DIV/0!</v>
      </c>
      <c r="M31" s="44" t="e">
        <f>('ODA total and ex non-transfer'!M31*1000000)/SUMIFS('GDP constant 2016'!M:M,'GDP constant 2016'!$B:$B,'ODA percent GDP'!$B31)</f>
        <v>#DIV/0!</v>
      </c>
      <c r="N31" s="44" t="e">
        <f>('ODA total and ex non-transfer'!N31*1000000)/SUMIFS('GDP constant 2016'!N:N,'GDP constant 2016'!$B:$B,'ODA percent GDP'!$B31)</f>
        <v>#DIV/0!</v>
      </c>
      <c r="O31" s="44" t="e">
        <f>('ODA total and ex non-transfer'!O31*1000000)/SUMIFS('GDP constant 2016'!O:O,'GDP constant 2016'!$B:$B,'ODA percent GDP'!$B31)</f>
        <v>#DIV/0!</v>
      </c>
      <c r="P31" s="44" t="e">
        <f>('ODA total and ex non-transfer'!P31*1000000)/SUMIFS('GDP constant 2016'!P:P,'GDP constant 2016'!$B:$B,'ODA percent GDP'!$B31)</f>
        <v>#DIV/0!</v>
      </c>
      <c r="Q31" s="44" t="e">
        <f>('ODA total and ex non-transfer'!Q31*1000000)/SUMIFS('GDP constant 2016'!Q:Q,'GDP constant 2016'!$B:$B,'ODA percent GDP'!$B31)</f>
        <v>#DIV/0!</v>
      </c>
      <c r="R31" s="44" t="e">
        <f>('ODA total and ex non-transfer'!R31*1000000)/SUMIFS('GDP constant 2016'!R:R,'GDP constant 2016'!$B:$B,'ODA percent GDP'!$B31)</f>
        <v>#DIV/0!</v>
      </c>
      <c r="S31" s="44" t="e">
        <f>('ODA total and ex non-transfer'!S31*1000000)/SUMIFS('GDP constant 2016'!S:S,'GDP constant 2016'!$B:$B,'ODA percent GDP'!$B31)</f>
        <v>#DIV/0!</v>
      </c>
      <c r="T31" s="44" t="e">
        <f>('ODA total and ex non-transfer'!T31*1000000)/SUMIFS('GDP constant 2016'!T:T,'GDP constant 2016'!$B:$B,'ODA percent GDP'!$B31)</f>
        <v>#DIV/0!</v>
      </c>
      <c r="U31" s="44" t="e">
        <f>('ODA total and ex non-transfer'!U31*1000000)/SUMIFS('GDP constant 2016'!U:U,'GDP constant 2016'!$B:$B,'ODA percent GDP'!$B31)</f>
        <v>#DIV/0!</v>
      </c>
    </row>
    <row r="32" spans="1:21" hidden="1" x14ac:dyDescent="0.2">
      <c r="A32" s="21" t="s">
        <v>41</v>
      </c>
      <c r="B32" s="9" t="s">
        <v>678</v>
      </c>
      <c r="C32" s="9" t="s">
        <v>981</v>
      </c>
      <c r="D32" s="9"/>
      <c r="E32" s="2"/>
      <c r="F32" s="2"/>
      <c r="G32" s="44">
        <f>('ODA total and ex non-transfer'!G32*1000000)/SUMIFS('GDP constant 2016'!G:G,'GDP constant 2016'!$B:$B,'ODA percent GDP'!$B32)</f>
        <v>4.2840573555884991E-2</v>
      </c>
      <c r="H32" s="44">
        <f>('ODA total and ex non-transfer'!H32*1000000)/SUMIFS('GDP constant 2016'!H:H,'GDP constant 2016'!$B:$B,'ODA percent GDP'!$B32)</f>
        <v>2.9814323289563561E-2</v>
      </c>
      <c r="I32" s="44">
        <f>('ODA total and ex non-transfer'!I32*1000000)/SUMIFS('GDP constant 2016'!I:I,'GDP constant 2016'!$B:$B,'ODA percent GDP'!$B32)</f>
        <v>2.530677068563773E-2</v>
      </c>
      <c r="J32" s="44">
        <f>('ODA total and ex non-transfer'!J32*1000000)/SUMIFS('GDP constant 2016'!J:J,'GDP constant 2016'!$B:$B,'ODA percent GDP'!$B32)</f>
        <v>4.638089594598719E-2</v>
      </c>
      <c r="K32" s="44">
        <f>('ODA total and ex non-transfer'!K32*1000000)/SUMIFS('GDP constant 2016'!K:K,'GDP constant 2016'!$B:$B,'ODA percent GDP'!$B32)</f>
        <v>4.5289039573263273E-2</v>
      </c>
      <c r="L32" s="44">
        <f>('ODA total and ex non-transfer'!L32*1000000)/SUMIFS('GDP constant 2016'!L:L,'GDP constant 2016'!$B:$B,'ODA percent GDP'!$B32)</f>
        <v>4.8664902511246354E-2</v>
      </c>
      <c r="M32" s="44">
        <f>('ODA total and ex non-transfer'!M32*1000000)/SUMIFS('GDP constant 2016'!M:M,'GDP constant 2016'!$B:$B,'ODA percent GDP'!$B32)</f>
        <v>4.6581625960425789E-2</v>
      </c>
      <c r="N32" s="44">
        <f>('ODA total and ex non-transfer'!N32*1000000)/SUMIFS('GDP constant 2016'!N:N,'GDP constant 2016'!$B:$B,'ODA percent GDP'!$B32)</f>
        <v>4.5236871876077396E-2</v>
      </c>
      <c r="O32" s="44">
        <f>('ODA total and ex non-transfer'!O32*1000000)/SUMIFS('GDP constant 2016'!O:O,'GDP constant 2016'!$B:$B,'ODA percent GDP'!$B32)</f>
        <v>7.8532473147563078E-2</v>
      </c>
      <c r="P32" s="44">
        <f>('ODA total and ex non-transfer'!P32*1000000)/SUMIFS('GDP constant 2016'!P:P,'GDP constant 2016'!$B:$B,'ODA percent GDP'!$B32)</f>
        <v>6.8069706899470742E-2</v>
      </c>
      <c r="Q32" s="44">
        <f>('ODA total and ex non-transfer'!Q32*1000000)/SUMIFS('GDP constant 2016'!Q:Q,'GDP constant 2016'!$B:$B,'ODA percent GDP'!$B32)</f>
        <v>7.4727587247176791E-2</v>
      </c>
      <c r="R32" s="44">
        <f>('ODA total and ex non-transfer'!R32*1000000)/SUMIFS('GDP constant 2016'!R:R,'GDP constant 2016'!$B:$B,'ODA percent GDP'!$B32)</f>
        <v>5.1626650858889928E-2</v>
      </c>
      <c r="S32" s="44">
        <f>('ODA total and ex non-transfer'!S32*1000000)/SUMIFS('GDP constant 2016'!S:S,'GDP constant 2016'!$B:$B,'ODA percent GDP'!$B32)</f>
        <v>7.676229523250637E-2</v>
      </c>
      <c r="T32" s="44">
        <f>('ODA total and ex non-transfer'!T32*1000000)/SUMIFS('GDP constant 2016'!T:T,'GDP constant 2016'!$B:$B,'ODA percent GDP'!$B32)</f>
        <v>5.7637243782600323E-2</v>
      </c>
      <c r="U32" s="44">
        <f>('ODA total and ex non-transfer'!U32*1000000)/SUMIFS('GDP constant 2016'!U:U,'GDP constant 2016'!$B:$B,'ODA percent GDP'!$B32)</f>
        <v>5.9450662022525948E-2</v>
      </c>
    </row>
    <row r="33" spans="1:21" hidden="1" x14ac:dyDescent="0.2">
      <c r="A33" s="22" t="s">
        <v>41</v>
      </c>
      <c r="B33" s="9" t="s">
        <v>678</v>
      </c>
      <c r="C33" s="10" t="s">
        <v>982</v>
      </c>
      <c r="D33" s="10"/>
      <c r="E33" s="3"/>
      <c r="F33" s="3"/>
      <c r="G33" s="44">
        <f>('ODA total and ex non-transfer'!G33*1000000)/SUMIFS('GDP constant 2016'!G:G,'GDP constant 2016'!$B:$B,'ODA percent GDP'!$B33)</f>
        <v>4.2840573555884991E-2</v>
      </c>
      <c r="H33" s="44">
        <f>('ODA total and ex non-transfer'!H33*1000000)/SUMIFS('GDP constant 2016'!H:H,'GDP constant 2016'!$B:$B,'ODA percent GDP'!$B33)</f>
        <v>2.9814323289563561E-2</v>
      </c>
      <c r="I33" s="44">
        <f>('ODA total and ex non-transfer'!I33*1000000)/SUMIFS('GDP constant 2016'!I:I,'GDP constant 2016'!$B:$B,'ODA percent GDP'!$B33)</f>
        <v>2.530677068563773E-2</v>
      </c>
      <c r="J33" s="44">
        <f>('ODA total and ex non-transfer'!J33*1000000)/SUMIFS('GDP constant 2016'!J:J,'GDP constant 2016'!$B:$B,'ODA percent GDP'!$B33)</f>
        <v>4.638089594598719E-2</v>
      </c>
      <c r="K33" s="44">
        <f>('ODA total and ex non-transfer'!K33*1000000)/SUMIFS('GDP constant 2016'!K:K,'GDP constant 2016'!$B:$B,'ODA percent GDP'!$B33)</f>
        <v>4.33367091057697E-2</v>
      </c>
      <c r="L33" s="44">
        <f>('ODA total and ex non-transfer'!L33*1000000)/SUMIFS('GDP constant 2016'!L:L,'GDP constant 2016'!$B:$B,'ODA percent GDP'!$B33)</f>
        <v>4.5772478133151655E-2</v>
      </c>
      <c r="M33" s="44">
        <f>('ODA total and ex non-transfer'!M33*1000000)/SUMIFS('GDP constant 2016'!M:M,'GDP constant 2016'!$B:$B,'ODA percent GDP'!$B33)</f>
        <v>4.391177213801379E-2</v>
      </c>
      <c r="N33" s="44">
        <f>('ODA total and ex non-transfer'!N33*1000000)/SUMIFS('GDP constant 2016'!N:N,'GDP constant 2016'!$B:$B,'ODA percent GDP'!$B33)</f>
        <v>4.2686330596224217E-2</v>
      </c>
      <c r="O33" s="44">
        <f>('ODA total and ex non-transfer'!O33*1000000)/SUMIFS('GDP constant 2016'!O:O,'GDP constant 2016'!$B:$B,'ODA percent GDP'!$B33)</f>
        <v>7.6141081383999817E-2</v>
      </c>
      <c r="P33" s="44">
        <f>('ODA total and ex non-transfer'!P33*1000000)/SUMIFS('GDP constant 2016'!P:P,'GDP constant 2016'!$B:$B,'ODA percent GDP'!$B33)</f>
        <v>6.5544355023476539E-2</v>
      </c>
      <c r="Q33" s="44">
        <f>('ODA total and ex non-transfer'!Q33*1000000)/SUMIFS('GDP constant 2016'!Q:Q,'GDP constant 2016'!$B:$B,'ODA percent GDP'!$B33)</f>
        <v>7.2253754109659687E-2</v>
      </c>
      <c r="R33" s="44">
        <f>('ODA total and ex non-transfer'!R33*1000000)/SUMIFS('GDP constant 2016'!R:R,'GDP constant 2016'!$B:$B,'ODA percent GDP'!$B33)</f>
        <v>4.9553401778124284E-2</v>
      </c>
      <c r="S33" s="44">
        <f>('ODA total and ex non-transfer'!S33*1000000)/SUMIFS('GDP constant 2016'!S:S,'GDP constant 2016'!$B:$B,'ODA percent GDP'!$B33)</f>
        <v>7.2474314996343769E-2</v>
      </c>
      <c r="T33" s="44">
        <f>('ODA total and ex non-transfer'!T33*1000000)/SUMIFS('GDP constant 2016'!T:T,'GDP constant 2016'!$B:$B,'ODA percent GDP'!$B33)</f>
        <v>5.312205985688756E-2</v>
      </c>
      <c r="U33" s="44">
        <f>('ODA total and ex non-transfer'!U33*1000000)/SUMIFS('GDP constant 2016'!U:U,'GDP constant 2016'!$B:$B,'ODA percent GDP'!$B33)</f>
        <v>5.5337127745307711E-2</v>
      </c>
    </row>
    <row r="34" spans="1:21" hidden="1" x14ac:dyDescent="0.2">
      <c r="A34" s="21" t="s">
        <v>42</v>
      </c>
      <c r="B34" s="9" t="s">
        <v>686</v>
      </c>
      <c r="C34" s="9" t="s">
        <v>981</v>
      </c>
      <c r="D34" s="9"/>
      <c r="E34" s="2"/>
      <c r="F34" s="2"/>
      <c r="G34" s="44">
        <f>('ODA total and ex non-transfer'!G34*1000000)/SUMIFS('GDP constant 2016'!G:G,'GDP constant 2016'!$B:$B,'ODA percent GDP'!$B34)</f>
        <v>5.0858383121322109E-5</v>
      </c>
      <c r="H34" s="44">
        <f>('ODA total and ex non-transfer'!H34*1000000)/SUMIFS('GDP constant 2016'!H:H,'GDP constant 2016'!$B:$B,'ODA percent GDP'!$B34)</f>
        <v>3.5196634096810718E-3</v>
      </c>
      <c r="I34" s="44">
        <f>('ODA total and ex non-transfer'!I34*1000000)/SUMIFS('GDP constant 2016'!I:I,'GDP constant 2016'!$B:$B,'ODA percent GDP'!$B34)</f>
        <v>7.6877764487515024E-3</v>
      </c>
      <c r="J34" s="44">
        <f>('ODA total and ex non-transfer'!J34*1000000)/SUMIFS('GDP constant 2016'!J:J,'GDP constant 2016'!$B:$B,'ODA percent GDP'!$B34)</f>
        <v>1.3686556062888734E-3</v>
      </c>
      <c r="K34" s="44">
        <f>('ODA total and ex non-transfer'!K34*1000000)/SUMIFS('GDP constant 2016'!K:K,'GDP constant 2016'!$B:$B,'ODA percent GDP'!$B34)</f>
        <v>2.8399176181501649E-2</v>
      </c>
      <c r="L34" s="44">
        <f>('ODA total and ex non-transfer'!L34*1000000)/SUMIFS('GDP constant 2016'!L:L,'GDP constant 2016'!$B:$B,'ODA percent GDP'!$B34)</f>
        <v>2.2777129408611246E-2</v>
      </c>
      <c r="M34" s="44">
        <f>('ODA total and ex non-transfer'!M34*1000000)/SUMIFS('GDP constant 2016'!M:M,'GDP constant 2016'!$B:$B,'ODA percent GDP'!$B34)</f>
        <v>2.039340972237659E-2</v>
      </c>
      <c r="N34" s="44">
        <f>('ODA total and ex non-transfer'!N34*1000000)/SUMIFS('GDP constant 2016'!N:N,'GDP constant 2016'!$B:$B,'ODA percent GDP'!$B34)</f>
        <v>1.889057507139924E-2</v>
      </c>
      <c r="O34" s="44">
        <f>('ODA total and ex non-transfer'!O34*1000000)/SUMIFS('GDP constant 2016'!O:O,'GDP constant 2016'!$B:$B,'ODA percent GDP'!$B34)</f>
        <v>1.7962360838324871E-2</v>
      </c>
      <c r="P34" s="44">
        <f>('ODA total and ex non-transfer'!P34*1000000)/SUMIFS('GDP constant 2016'!P:P,'GDP constant 2016'!$B:$B,'ODA percent GDP'!$B34)</f>
        <v>2.8998529665565806E-2</v>
      </c>
      <c r="Q34" s="44">
        <f>('ODA total and ex non-transfer'!Q34*1000000)/SUMIFS('GDP constant 2016'!Q:Q,'GDP constant 2016'!$B:$B,'ODA percent GDP'!$B34)</f>
        <v>2.7475261015944885E-2</v>
      </c>
      <c r="R34" s="44">
        <f>('ODA total and ex non-transfer'!R34*1000000)/SUMIFS('GDP constant 2016'!R:R,'GDP constant 2016'!$B:$B,'ODA percent GDP'!$B34)</f>
        <v>2.9454479592310793E-2</v>
      </c>
      <c r="S34" s="44">
        <f>('ODA total and ex non-transfer'!S34*1000000)/SUMIFS('GDP constant 2016'!S:S,'GDP constant 2016'!$B:$B,'ODA percent GDP'!$B34)</f>
        <v>3.1871564345039051E-2</v>
      </c>
      <c r="T34" s="44">
        <f>('ODA total and ex non-transfer'!T34*1000000)/SUMIFS('GDP constant 2016'!T:T,'GDP constant 2016'!$B:$B,'ODA percent GDP'!$B34)</f>
        <v>3.4167456090187447E-2</v>
      </c>
      <c r="U34" s="44">
        <f>('ODA total and ex non-transfer'!U34*1000000)/SUMIFS('GDP constant 2016'!U:U,'GDP constant 2016'!$B:$B,'ODA percent GDP'!$B34)</f>
        <v>2.7944634224122088E-2</v>
      </c>
    </row>
    <row r="35" spans="1:21" hidden="1" x14ac:dyDescent="0.2">
      <c r="A35" s="22" t="s">
        <v>42</v>
      </c>
      <c r="B35" s="9" t="s">
        <v>686</v>
      </c>
      <c r="C35" s="10" t="s">
        <v>982</v>
      </c>
      <c r="D35" s="10"/>
      <c r="E35" s="3"/>
      <c r="F35" s="3"/>
      <c r="G35" s="44">
        <f>('ODA total and ex non-transfer'!G35*1000000)/SUMIFS('GDP constant 2016'!G:G,'GDP constant 2016'!$B:$B,'ODA percent GDP'!$B35)</f>
        <v>5.0858383121322109E-5</v>
      </c>
      <c r="H35" s="44">
        <f>('ODA total and ex non-transfer'!H35*1000000)/SUMIFS('GDP constant 2016'!H:H,'GDP constant 2016'!$B:$B,'ODA percent GDP'!$B35)</f>
        <v>3.5196634096810718E-3</v>
      </c>
      <c r="I35" s="44">
        <f>('ODA total and ex non-transfer'!I35*1000000)/SUMIFS('GDP constant 2016'!I:I,'GDP constant 2016'!$B:$B,'ODA percent GDP'!$B35)</f>
        <v>7.6877764487515024E-3</v>
      </c>
      <c r="J35" s="44">
        <f>('ODA total and ex non-transfer'!J35*1000000)/SUMIFS('GDP constant 2016'!J:J,'GDP constant 2016'!$B:$B,'ODA percent GDP'!$B35)</f>
        <v>1.3686556062888734E-3</v>
      </c>
      <c r="K35" s="44">
        <f>('ODA total and ex non-transfer'!K35*1000000)/SUMIFS('GDP constant 2016'!K:K,'GDP constant 2016'!$B:$B,'ODA percent GDP'!$B35)</f>
        <v>2.1457620319232828E-2</v>
      </c>
      <c r="L35" s="44">
        <f>('ODA total and ex non-transfer'!L35*1000000)/SUMIFS('GDP constant 2016'!L:L,'GDP constant 2016'!$B:$B,'ODA percent GDP'!$B35)</f>
        <v>2.1586877344116431E-2</v>
      </c>
      <c r="M35" s="44">
        <f>('ODA total and ex non-transfer'!M35*1000000)/SUMIFS('GDP constant 2016'!M:M,'GDP constant 2016'!$B:$B,'ODA percent GDP'!$B35)</f>
        <v>1.9548816154786149E-2</v>
      </c>
      <c r="N35" s="44">
        <f>('ODA total and ex non-transfer'!N35*1000000)/SUMIFS('GDP constant 2016'!N:N,'GDP constant 2016'!$B:$B,'ODA percent GDP'!$B35)</f>
        <v>1.8429191053817875E-2</v>
      </c>
      <c r="O35" s="44">
        <f>('ODA total and ex non-transfer'!O35*1000000)/SUMIFS('GDP constant 2016'!O:O,'GDP constant 2016'!$B:$B,'ODA percent GDP'!$B35)</f>
        <v>1.7498519776125106E-2</v>
      </c>
      <c r="P35" s="44">
        <f>('ODA total and ex non-transfer'!P35*1000000)/SUMIFS('GDP constant 2016'!P:P,'GDP constant 2016'!$B:$B,'ODA percent GDP'!$B35)</f>
        <v>2.8628352792920024E-2</v>
      </c>
      <c r="Q35" s="44">
        <f>('ODA total and ex non-transfer'!Q35*1000000)/SUMIFS('GDP constant 2016'!Q:Q,'GDP constant 2016'!$B:$B,'ODA percent GDP'!$B35)</f>
        <v>2.6926295206513146E-2</v>
      </c>
      <c r="R35" s="44">
        <f>('ODA total and ex non-transfer'!R35*1000000)/SUMIFS('GDP constant 2016'!R:R,'GDP constant 2016'!$B:$B,'ODA percent GDP'!$B35)</f>
        <v>2.8734396594272928E-2</v>
      </c>
      <c r="S35" s="44">
        <f>('ODA total and ex non-transfer'!S35*1000000)/SUMIFS('GDP constant 2016'!S:S,'GDP constant 2016'!$B:$B,'ODA percent GDP'!$B35)</f>
        <v>2.7504127686688449E-2</v>
      </c>
      <c r="T35" s="44">
        <f>('ODA total and ex non-transfer'!T35*1000000)/SUMIFS('GDP constant 2016'!T:T,'GDP constant 2016'!$B:$B,'ODA percent GDP'!$B35)</f>
        <v>3.3267954817199567E-2</v>
      </c>
      <c r="U35" s="44">
        <f>('ODA total and ex non-transfer'!U35*1000000)/SUMIFS('GDP constant 2016'!U:U,'GDP constant 2016'!$B:$B,'ODA percent GDP'!$B35)</f>
        <v>2.7322003498548769E-2</v>
      </c>
    </row>
    <row r="36" spans="1:21" hidden="1" x14ac:dyDescent="0.2">
      <c r="A36" s="21" t="s">
        <v>43</v>
      </c>
      <c r="B36" s="9" t="s">
        <v>832</v>
      </c>
      <c r="C36" s="9" t="s">
        <v>981</v>
      </c>
      <c r="D36" s="9"/>
      <c r="E36" s="2"/>
      <c r="F36" s="2"/>
      <c r="G36" s="44">
        <f>('ODA total and ex non-transfer'!G36*1000000)/SUMIFS('GDP constant 2016'!G:G,'GDP constant 2016'!$B:$B,'ODA percent GDP'!$B36)</f>
        <v>0.10564318027162667</v>
      </c>
      <c r="H36" s="44">
        <f>('ODA total and ex non-transfer'!H36*1000000)/SUMIFS('GDP constant 2016'!H:H,'GDP constant 2016'!$B:$B,'ODA percent GDP'!$B36)</f>
        <v>4.2137492959601272E-2</v>
      </c>
      <c r="I36" s="44">
        <f>('ODA total and ex non-transfer'!I36*1000000)/SUMIFS('GDP constant 2016'!I:I,'GDP constant 2016'!$B:$B,'ODA percent GDP'!$B36)</f>
        <v>2.5294996379147609E-2</v>
      </c>
      <c r="J36" s="44">
        <f>('ODA total and ex non-transfer'!J36*1000000)/SUMIFS('GDP constant 2016'!J:J,'GDP constant 2016'!$B:$B,'ODA percent GDP'!$B36)</f>
        <v>3.6308469386267798E-2</v>
      </c>
      <c r="K36" s="44">
        <f>('ODA total and ex non-transfer'!K36*1000000)/SUMIFS('GDP constant 2016'!K:K,'GDP constant 2016'!$B:$B,'ODA percent GDP'!$B36)</f>
        <v>4.8463029193213797E-2</v>
      </c>
      <c r="L36" s="44">
        <f>('ODA total and ex non-transfer'!L36*1000000)/SUMIFS('GDP constant 2016'!L:L,'GDP constant 2016'!$B:$B,'ODA percent GDP'!$B36)</f>
        <v>2.2233488842893678E-2</v>
      </c>
      <c r="M36" s="44">
        <f>('ODA total and ex non-transfer'!M36*1000000)/SUMIFS('GDP constant 2016'!M:M,'GDP constant 2016'!$B:$B,'ODA percent GDP'!$B36)</f>
        <v>2.212908266064989E-2</v>
      </c>
      <c r="N36" s="44">
        <f>('ODA total and ex non-transfer'!N36*1000000)/SUMIFS('GDP constant 2016'!N:N,'GDP constant 2016'!$B:$B,'ODA percent GDP'!$B36)</f>
        <v>1.5295601699730717E-2</v>
      </c>
      <c r="O36" s="44">
        <f>('ODA total and ex non-transfer'!O36*1000000)/SUMIFS('GDP constant 2016'!O:O,'GDP constant 2016'!$B:$B,'ODA percent GDP'!$B36)</f>
        <v>1.7126742914133842E-2</v>
      </c>
      <c r="P36" s="44">
        <f>('ODA total and ex non-transfer'!P36*1000000)/SUMIFS('GDP constant 2016'!P:P,'GDP constant 2016'!$B:$B,'ODA percent GDP'!$B36)</f>
        <v>3.3105811816836417E-2</v>
      </c>
      <c r="Q36" s="44">
        <f>('ODA total and ex non-transfer'!Q36*1000000)/SUMIFS('GDP constant 2016'!Q:Q,'GDP constant 2016'!$B:$B,'ODA percent GDP'!$B36)</f>
        <v>3.0007692173692216E-2</v>
      </c>
      <c r="R36" s="44">
        <f>('ODA total and ex non-transfer'!R36*1000000)/SUMIFS('GDP constant 2016'!R:R,'GDP constant 2016'!$B:$B,'ODA percent GDP'!$B36)</f>
        <v>2.2414556372500199E-2</v>
      </c>
      <c r="S36" s="44">
        <f>('ODA total and ex non-transfer'!S36*1000000)/SUMIFS('GDP constant 2016'!S:S,'GDP constant 2016'!$B:$B,'ODA percent GDP'!$B36)</f>
        <v>1.705375344578457E-2</v>
      </c>
      <c r="T36" s="44">
        <f>('ODA total and ex non-transfer'!T36*1000000)/SUMIFS('GDP constant 2016'!T:T,'GDP constant 2016'!$B:$B,'ODA percent GDP'!$B36)</f>
        <v>1.9901459328087699E-2</v>
      </c>
      <c r="U36" s="44">
        <f>('ODA total and ex non-transfer'!U36*1000000)/SUMIFS('GDP constant 2016'!U:U,'GDP constant 2016'!$B:$B,'ODA percent GDP'!$B36)</f>
        <v>2.4798004293588364E-2</v>
      </c>
    </row>
    <row r="37" spans="1:21" hidden="1" x14ac:dyDescent="0.2">
      <c r="A37" s="22" t="s">
        <v>43</v>
      </c>
      <c r="B37" s="9" t="s">
        <v>832</v>
      </c>
      <c r="C37" s="10" t="s">
        <v>982</v>
      </c>
      <c r="D37" s="10"/>
      <c r="E37" s="3"/>
      <c r="F37" s="3"/>
      <c r="G37" s="44">
        <f>('ODA total and ex non-transfer'!G37*1000000)/SUMIFS('GDP constant 2016'!G:G,'GDP constant 2016'!$B:$B,'ODA percent GDP'!$B37)</f>
        <v>0.10564318027162667</v>
      </c>
      <c r="H37" s="44">
        <f>('ODA total and ex non-transfer'!H37*1000000)/SUMIFS('GDP constant 2016'!H:H,'GDP constant 2016'!$B:$B,'ODA percent GDP'!$B37)</f>
        <v>4.2137492959601272E-2</v>
      </c>
      <c r="I37" s="44">
        <f>('ODA total and ex non-transfer'!I37*1000000)/SUMIFS('GDP constant 2016'!I:I,'GDP constant 2016'!$B:$B,'ODA percent GDP'!$B37)</f>
        <v>2.5294996379147609E-2</v>
      </c>
      <c r="J37" s="44">
        <f>('ODA total and ex non-transfer'!J37*1000000)/SUMIFS('GDP constant 2016'!J:J,'GDP constant 2016'!$B:$B,'ODA percent GDP'!$B37)</f>
        <v>3.6308469386267798E-2</v>
      </c>
      <c r="K37" s="44">
        <f>('ODA total and ex non-transfer'!K37*1000000)/SUMIFS('GDP constant 2016'!K:K,'GDP constant 2016'!$B:$B,'ODA percent GDP'!$B37)</f>
        <v>2.6868120343910836E-2</v>
      </c>
      <c r="L37" s="44">
        <f>('ODA total and ex non-transfer'!L37*1000000)/SUMIFS('GDP constant 2016'!L:L,'GDP constant 2016'!$B:$B,'ODA percent GDP'!$B37)</f>
        <v>2.1557913272444752E-2</v>
      </c>
      <c r="M37" s="44">
        <f>('ODA total and ex non-transfer'!M37*1000000)/SUMIFS('GDP constant 2016'!M:M,'GDP constant 2016'!$B:$B,'ODA percent GDP'!$B37)</f>
        <v>2.1186880294874325E-2</v>
      </c>
      <c r="N37" s="44">
        <f>('ODA total and ex non-transfer'!N37*1000000)/SUMIFS('GDP constant 2016'!N:N,'GDP constant 2016'!$B:$B,'ODA percent GDP'!$B37)</f>
        <v>1.471084705953498E-2</v>
      </c>
      <c r="O37" s="44">
        <f>('ODA total and ex non-transfer'!O37*1000000)/SUMIFS('GDP constant 2016'!O:O,'GDP constant 2016'!$B:$B,'ODA percent GDP'!$B37)</f>
        <v>1.6630453078872582E-2</v>
      </c>
      <c r="P37" s="44">
        <f>('ODA total and ex non-transfer'!P37*1000000)/SUMIFS('GDP constant 2016'!P:P,'GDP constant 2016'!$B:$B,'ODA percent GDP'!$B37)</f>
        <v>3.2452351702949613E-2</v>
      </c>
      <c r="Q37" s="44">
        <f>('ODA total and ex non-transfer'!Q37*1000000)/SUMIFS('GDP constant 2016'!Q:Q,'GDP constant 2016'!$B:$B,'ODA percent GDP'!$B37)</f>
        <v>2.9335584998472795E-2</v>
      </c>
      <c r="R37" s="44">
        <f>('ODA total and ex non-transfer'!R37*1000000)/SUMIFS('GDP constant 2016'!R:R,'GDP constant 2016'!$B:$B,'ODA percent GDP'!$B37)</f>
        <v>2.1725429328219675E-2</v>
      </c>
      <c r="S37" s="44">
        <f>('ODA total and ex non-transfer'!S37*1000000)/SUMIFS('GDP constant 2016'!S:S,'GDP constant 2016'!$B:$B,'ODA percent GDP'!$B37)</f>
        <v>1.6368413322575482E-2</v>
      </c>
      <c r="T37" s="44">
        <f>('ODA total and ex non-transfer'!T37*1000000)/SUMIFS('GDP constant 2016'!T:T,'GDP constant 2016'!$B:$B,'ODA percent GDP'!$B37)</f>
        <v>1.9131123224207715E-2</v>
      </c>
      <c r="U37" s="44">
        <f>('ODA total and ex non-transfer'!U37*1000000)/SUMIFS('GDP constant 2016'!U:U,'GDP constant 2016'!$B:$B,'ODA percent GDP'!$B37)</f>
        <v>2.4048242441126258E-2</v>
      </c>
    </row>
    <row r="38" spans="1:21" hidden="1" x14ac:dyDescent="0.2">
      <c r="A38" s="21" t="s">
        <v>44</v>
      </c>
      <c r="B38" s="9" t="s">
        <v>844</v>
      </c>
      <c r="C38" s="9" t="s">
        <v>981</v>
      </c>
      <c r="D38" s="9"/>
      <c r="E38" s="2"/>
      <c r="F38" s="2"/>
      <c r="G38" s="44" t="e">
        <f>('ODA total and ex non-transfer'!G38*1000000)/SUMIFS('GDP constant 2016'!G:G,'GDP constant 2016'!$B:$B,'ODA percent GDP'!$B38)</f>
        <v>#DIV/0!</v>
      </c>
      <c r="H38" s="44" t="e">
        <f>('ODA total and ex non-transfer'!H38*1000000)/SUMIFS('GDP constant 2016'!H:H,'GDP constant 2016'!$B:$B,'ODA percent GDP'!$B38)</f>
        <v>#DIV/0!</v>
      </c>
      <c r="I38" s="44" t="e">
        <f>('ODA total and ex non-transfer'!I38*1000000)/SUMIFS('GDP constant 2016'!I:I,'GDP constant 2016'!$B:$B,'ODA percent GDP'!$B38)</f>
        <v>#DIV/0!</v>
      </c>
      <c r="J38" s="44" t="e">
        <f>('ODA total and ex non-transfer'!J38*1000000)/SUMIFS('GDP constant 2016'!J:J,'GDP constant 2016'!$B:$B,'ODA percent GDP'!$B38)</f>
        <v>#DIV/0!</v>
      </c>
      <c r="K38" s="44" t="e">
        <f>('ODA total and ex non-transfer'!K38*1000000)/SUMIFS('GDP constant 2016'!K:K,'GDP constant 2016'!$B:$B,'ODA percent GDP'!$B38)</f>
        <v>#DIV/0!</v>
      </c>
      <c r="L38" s="44" t="e">
        <f>('ODA total and ex non-transfer'!L38*1000000)/SUMIFS('GDP constant 2016'!L:L,'GDP constant 2016'!$B:$B,'ODA percent GDP'!$B38)</f>
        <v>#DIV/0!</v>
      </c>
      <c r="M38" s="44" t="e">
        <f>('ODA total and ex non-transfer'!M38*1000000)/SUMIFS('GDP constant 2016'!M:M,'GDP constant 2016'!$B:$B,'ODA percent GDP'!$B38)</f>
        <v>#DIV/0!</v>
      </c>
      <c r="N38" s="44" t="e">
        <f>('ODA total and ex non-transfer'!N38*1000000)/SUMIFS('GDP constant 2016'!N:N,'GDP constant 2016'!$B:$B,'ODA percent GDP'!$B38)</f>
        <v>#DIV/0!</v>
      </c>
      <c r="O38" s="44" t="e">
        <f>('ODA total and ex non-transfer'!O38*1000000)/SUMIFS('GDP constant 2016'!O:O,'GDP constant 2016'!$B:$B,'ODA percent GDP'!$B38)</f>
        <v>#DIV/0!</v>
      </c>
      <c r="P38" s="44" t="e">
        <f>('ODA total and ex non-transfer'!P38*1000000)/SUMIFS('GDP constant 2016'!P:P,'GDP constant 2016'!$B:$B,'ODA percent GDP'!$B38)</f>
        <v>#DIV/0!</v>
      </c>
      <c r="Q38" s="44" t="e">
        <f>('ODA total and ex non-transfer'!Q38*1000000)/SUMIFS('GDP constant 2016'!Q:Q,'GDP constant 2016'!$B:$B,'ODA percent GDP'!$B38)</f>
        <v>#DIV/0!</v>
      </c>
      <c r="R38" s="44" t="e">
        <f>('ODA total and ex non-transfer'!R38*1000000)/SUMIFS('GDP constant 2016'!R:R,'GDP constant 2016'!$B:$B,'ODA percent GDP'!$B38)</f>
        <v>#DIV/0!</v>
      </c>
      <c r="S38" s="44" t="e">
        <f>('ODA total and ex non-transfer'!S38*1000000)/SUMIFS('GDP constant 2016'!S:S,'GDP constant 2016'!$B:$B,'ODA percent GDP'!$B38)</f>
        <v>#DIV/0!</v>
      </c>
      <c r="T38" s="44" t="e">
        <f>('ODA total and ex non-transfer'!T38*1000000)/SUMIFS('GDP constant 2016'!T:T,'GDP constant 2016'!$B:$B,'ODA percent GDP'!$B38)</f>
        <v>#DIV/0!</v>
      </c>
      <c r="U38" s="44" t="e">
        <f>('ODA total and ex non-transfer'!U38*1000000)/SUMIFS('GDP constant 2016'!U:U,'GDP constant 2016'!$B:$B,'ODA percent GDP'!$B38)</f>
        <v>#DIV/0!</v>
      </c>
    </row>
    <row r="39" spans="1:21" hidden="1" x14ac:dyDescent="0.2">
      <c r="A39" s="22" t="s">
        <v>44</v>
      </c>
      <c r="B39" s="9" t="s">
        <v>844</v>
      </c>
      <c r="C39" s="10" t="s">
        <v>982</v>
      </c>
      <c r="D39" s="10"/>
      <c r="E39" s="3"/>
      <c r="F39" s="3"/>
      <c r="G39" s="44" t="e">
        <f>('ODA total and ex non-transfer'!G39*1000000)/SUMIFS('GDP constant 2016'!G:G,'GDP constant 2016'!$B:$B,'ODA percent GDP'!$B39)</f>
        <v>#DIV/0!</v>
      </c>
      <c r="H39" s="44" t="e">
        <f>('ODA total and ex non-transfer'!H39*1000000)/SUMIFS('GDP constant 2016'!H:H,'GDP constant 2016'!$B:$B,'ODA percent GDP'!$B39)</f>
        <v>#DIV/0!</v>
      </c>
      <c r="I39" s="44" t="e">
        <f>('ODA total and ex non-transfer'!I39*1000000)/SUMIFS('GDP constant 2016'!I:I,'GDP constant 2016'!$B:$B,'ODA percent GDP'!$B39)</f>
        <v>#DIV/0!</v>
      </c>
      <c r="J39" s="44" t="e">
        <f>('ODA total and ex non-transfer'!J39*1000000)/SUMIFS('GDP constant 2016'!J:J,'GDP constant 2016'!$B:$B,'ODA percent GDP'!$B39)</f>
        <v>#DIV/0!</v>
      </c>
      <c r="K39" s="44" t="e">
        <f>('ODA total and ex non-transfer'!K39*1000000)/SUMIFS('GDP constant 2016'!K:K,'GDP constant 2016'!$B:$B,'ODA percent GDP'!$B39)</f>
        <v>#DIV/0!</v>
      </c>
      <c r="L39" s="44" t="e">
        <f>('ODA total and ex non-transfer'!L39*1000000)/SUMIFS('GDP constant 2016'!L:L,'GDP constant 2016'!$B:$B,'ODA percent GDP'!$B39)</f>
        <v>#DIV/0!</v>
      </c>
      <c r="M39" s="44" t="e">
        <f>('ODA total and ex non-transfer'!M39*1000000)/SUMIFS('GDP constant 2016'!M:M,'GDP constant 2016'!$B:$B,'ODA percent GDP'!$B39)</f>
        <v>#DIV/0!</v>
      </c>
      <c r="N39" s="44" t="e">
        <f>('ODA total and ex non-transfer'!N39*1000000)/SUMIFS('GDP constant 2016'!N:N,'GDP constant 2016'!$B:$B,'ODA percent GDP'!$B39)</f>
        <v>#DIV/0!</v>
      </c>
      <c r="O39" s="44" t="e">
        <f>('ODA total and ex non-transfer'!O39*1000000)/SUMIFS('GDP constant 2016'!O:O,'GDP constant 2016'!$B:$B,'ODA percent GDP'!$B39)</f>
        <v>#DIV/0!</v>
      </c>
      <c r="P39" s="44" t="e">
        <f>('ODA total and ex non-transfer'!P39*1000000)/SUMIFS('GDP constant 2016'!P:P,'GDP constant 2016'!$B:$B,'ODA percent GDP'!$B39)</f>
        <v>#DIV/0!</v>
      </c>
      <c r="Q39" s="44" t="e">
        <f>('ODA total and ex non-transfer'!Q39*1000000)/SUMIFS('GDP constant 2016'!Q:Q,'GDP constant 2016'!$B:$B,'ODA percent GDP'!$B39)</f>
        <v>#DIV/0!</v>
      </c>
      <c r="R39" s="44" t="e">
        <f>('ODA total and ex non-transfer'!R39*1000000)/SUMIFS('GDP constant 2016'!R:R,'GDP constant 2016'!$B:$B,'ODA percent GDP'!$B39)</f>
        <v>#DIV/0!</v>
      </c>
      <c r="S39" s="44" t="e">
        <f>('ODA total and ex non-transfer'!S39*1000000)/SUMIFS('GDP constant 2016'!S:S,'GDP constant 2016'!$B:$B,'ODA percent GDP'!$B39)</f>
        <v>#DIV/0!</v>
      </c>
      <c r="T39" s="44" t="e">
        <f>('ODA total and ex non-transfer'!T39*1000000)/SUMIFS('GDP constant 2016'!T:T,'GDP constant 2016'!$B:$B,'ODA percent GDP'!$B39)</f>
        <v>#DIV/0!</v>
      </c>
      <c r="U39" s="44" t="e">
        <f>('ODA total and ex non-transfer'!U39*1000000)/SUMIFS('GDP constant 2016'!U:U,'GDP constant 2016'!$B:$B,'ODA percent GDP'!$B39)</f>
        <v>#DIV/0!</v>
      </c>
    </row>
    <row r="40" spans="1:21" hidden="1" x14ac:dyDescent="0.2">
      <c r="A40" s="21" t="s">
        <v>45</v>
      </c>
      <c r="B40" s="9" t="e">
        <v>#N/A</v>
      </c>
      <c r="C40" s="9" t="s">
        <v>981</v>
      </c>
      <c r="D40" s="9"/>
      <c r="E40" s="2"/>
      <c r="F40" s="2"/>
      <c r="G40" s="44" t="e">
        <f>('ODA total and ex non-transfer'!G40*1000000)/SUMIFS('GDP constant 2016'!G:G,'GDP constant 2016'!$B:$B,'ODA percent GDP'!$B40)</f>
        <v>#DIV/0!</v>
      </c>
      <c r="H40" s="44" t="e">
        <f>('ODA total and ex non-transfer'!H40*1000000)/SUMIFS('GDP constant 2016'!H:H,'GDP constant 2016'!$B:$B,'ODA percent GDP'!$B40)</f>
        <v>#DIV/0!</v>
      </c>
      <c r="I40" s="44" t="e">
        <f>('ODA total and ex non-transfer'!I40*1000000)/SUMIFS('GDP constant 2016'!I:I,'GDP constant 2016'!$B:$B,'ODA percent GDP'!$B40)</f>
        <v>#DIV/0!</v>
      </c>
      <c r="J40" s="44" t="e">
        <f>('ODA total and ex non-transfer'!J40*1000000)/SUMIFS('GDP constant 2016'!J:J,'GDP constant 2016'!$B:$B,'ODA percent GDP'!$B40)</f>
        <v>#DIV/0!</v>
      </c>
      <c r="K40" s="44" t="e">
        <f>('ODA total and ex non-transfer'!K40*1000000)/SUMIFS('GDP constant 2016'!K:K,'GDP constant 2016'!$B:$B,'ODA percent GDP'!$B40)</f>
        <v>#DIV/0!</v>
      </c>
      <c r="L40" s="44" t="e">
        <f>('ODA total and ex non-transfer'!L40*1000000)/SUMIFS('GDP constant 2016'!L:L,'GDP constant 2016'!$B:$B,'ODA percent GDP'!$B40)</f>
        <v>#DIV/0!</v>
      </c>
      <c r="M40" s="44" t="e">
        <f>('ODA total and ex non-transfer'!M40*1000000)/SUMIFS('GDP constant 2016'!M:M,'GDP constant 2016'!$B:$B,'ODA percent GDP'!$B40)</f>
        <v>#DIV/0!</v>
      </c>
      <c r="N40" s="44" t="e">
        <f>('ODA total and ex non-transfer'!N40*1000000)/SUMIFS('GDP constant 2016'!N:N,'GDP constant 2016'!$B:$B,'ODA percent GDP'!$B40)</f>
        <v>#DIV/0!</v>
      </c>
      <c r="O40" s="44" t="e">
        <f>('ODA total and ex non-transfer'!O40*1000000)/SUMIFS('GDP constant 2016'!O:O,'GDP constant 2016'!$B:$B,'ODA percent GDP'!$B40)</f>
        <v>#DIV/0!</v>
      </c>
      <c r="P40" s="44" t="e">
        <f>('ODA total and ex non-transfer'!P40*1000000)/SUMIFS('GDP constant 2016'!P:P,'GDP constant 2016'!$B:$B,'ODA percent GDP'!$B40)</f>
        <v>#DIV/0!</v>
      </c>
      <c r="Q40" s="44" t="e">
        <f>('ODA total and ex non-transfer'!Q40*1000000)/SUMIFS('GDP constant 2016'!Q:Q,'GDP constant 2016'!$B:$B,'ODA percent GDP'!$B40)</f>
        <v>#DIV/0!</v>
      </c>
      <c r="R40" s="44" t="e">
        <f>('ODA total and ex non-transfer'!R40*1000000)/SUMIFS('GDP constant 2016'!R:R,'GDP constant 2016'!$B:$B,'ODA percent GDP'!$B40)</f>
        <v>#DIV/0!</v>
      </c>
      <c r="S40" s="44" t="e">
        <f>('ODA total and ex non-transfer'!S40*1000000)/SUMIFS('GDP constant 2016'!S:S,'GDP constant 2016'!$B:$B,'ODA percent GDP'!$B40)</f>
        <v>#DIV/0!</v>
      </c>
      <c r="T40" s="44" t="e">
        <f>('ODA total and ex non-transfer'!T40*1000000)/SUMIFS('GDP constant 2016'!T:T,'GDP constant 2016'!$B:$B,'ODA percent GDP'!$B40)</f>
        <v>#DIV/0!</v>
      </c>
      <c r="U40" s="44" t="e">
        <f>('ODA total and ex non-transfer'!U40*1000000)/SUMIFS('GDP constant 2016'!U:U,'GDP constant 2016'!$B:$B,'ODA percent GDP'!$B40)</f>
        <v>#DIV/0!</v>
      </c>
    </row>
    <row r="41" spans="1:21" hidden="1" x14ac:dyDescent="0.2">
      <c r="A41" s="22" t="s">
        <v>45</v>
      </c>
      <c r="B41" s="9" t="e">
        <v>#N/A</v>
      </c>
      <c r="C41" s="10" t="s">
        <v>982</v>
      </c>
      <c r="D41" s="10"/>
      <c r="E41" s="3"/>
      <c r="F41" s="3"/>
      <c r="G41" s="44" t="e">
        <f>('ODA total and ex non-transfer'!G41*1000000)/SUMIFS('GDP constant 2016'!G:G,'GDP constant 2016'!$B:$B,'ODA percent GDP'!$B41)</f>
        <v>#DIV/0!</v>
      </c>
      <c r="H41" s="44" t="e">
        <f>('ODA total and ex non-transfer'!H41*1000000)/SUMIFS('GDP constant 2016'!H:H,'GDP constant 2016'!$B:$B,'ODA percent GDP'!$B41)</f>
        <v>#DIV/0!</v>
      </c>
      <c r="I41" s="44" t="e">
        <f>('ODA total and ex non-transfer'!I41*1000000)/SUMIFS('GDP constant 2016'!I:I,'GDP constant 2016'!$B:$B,'ODA percent GDP'!$B41)</f>
        <v>#DIV/0!</v>
      </c>
      <c r="J41" s="44" t="e">
        <f>('ODA total and ex non-transfer'!J41*1000000)/SUMIFS('GDP constant 2016'!J:J,'GDP constant 2016'!$B:$B,'ODA percent GDP'!$B41)</f>
        <v>#DIV/0!</v>
      </c>
      <c r="K41" s="44" t="e">
        <f>('ODA total and ex non-transfer'!K41*1000000)/SUMIFS('GDP constant 2016'!K:K,'GDP constant 2016'!$B:$B,'ODA percent GDP'!$B41)</f>
        <v>#DIV/0!</v>
      </c>
      <c r="L41" s="44" t="e">
        <f>('ODA total and ex non-transfer'!L41*1000000)/SUMIFS('GDP constant 2016'!L:L,'GDP constant 2016'!$B:$B,'ODA percent GDP'!$B41)</f>
        <v>#DIV/0!</v>
      </c>
      <c r="M41" s="44" t="e">
        <f>('ODA total and ex non-transfer'!M41*1000000)/SUMIFS('GDP constant 2016'!M:M,'GDP constant 2016'!$B:$B,'ODA percent GDP'!$B41)</f>
        <v>#DIV/0!</v>
      </c>
      <c r="N41" s="44" t="e">
        <f>('ODA total and ex non-transfer'!N41*1000000)/SUMIFS('GDP constant 2016'!N:N,'GDP constant 2016'!$B:$B,'ODA percent GDP'!$B41)</f>
        <v>#DIV/0!</v>
      </c>
      <c r="O41" s="44" t="e">
        <f>('ODA total and ex non-transfer'!O41*1000000)/SUMIFS('GDP constant 2016'!O:O,'GDP constant 2016'!$B:$B,'ODA percent GDP'!$B41)</f>
        <v>#DIV/0!</v>
      </c>
      <c r="P41" s="44" t="e">
        <f>('ODA total and ex non-transfer'!P41*1000000)/SUMIFS('GDP constant 2016'!P:P,'GDP constant 2016'!$B:$B,'ODA percent GDP'!$B41)</f>
        <v>#DIV/0!</v>
      </c>
      <c r="Q41" s="44" t="e">
        <f>('ODA total and ex non-transfer'!Q41*1000000)/SUMIFS('GDP constant 2016'!Q:Q,'GDP constant 2016'!$B:$B,'ODA percent GDP'!$B41)</f>
        <v>#DIV/0!</v>
      </c>
      <c r="R41" s="44" t="e">
        <f>('ODA total and ex non-transfer'!R41*1000000)/SUMIFS('GDP constant 2016'!R:R,'GDP constant 2016'!$B:$B,'ODA percent GDP'!$B41)</f>
        <v>#DIV/0!</v>
      </c>
      <c r="S41" s="44" t="e">
        <f>('ODA total and ex non-transfer'!S41*1000000)/SUMIFS('GDP constant 2016'!S:S,'GDP constant 2016'!$B:$B,'ODA percent GDP'!$B41)</f>
        <v>#DIV/0!</v>
      </c>
      <c r="T41" s="44" t="e">
        <f>('ODA total and ex non-transfer'!T41*1000000)/SUMIFS('GDP constant 2016'!T:T,'GDP constant 2016'!$B:$B,'ODA percent GDP'!$B41)</f>
        <v>#DIV/0!</v>
      </c>
      <c r="U41" s="44" t="e">
        <f>('ODA total and ex non-transfer'!U41*1000000)/SUMIFS('GDP constant 2016'!U:U,'GDP constant 2016'!$B:$B,'ODA percent GDP'!$B41)</f>
        <v>#DIV/0!</v>
      </c>
    </row>
    <row r="42" spans="1:21" hidden="1" x14ac:dyDescent="0.2">
      <c r="A42" s="21" t="s">
        <v>46</v>
      </c>
      <c r="B42" s="9" t="s">
        <v>912</v>
      </c>
      <c r="C42" s="9" t="s">
        <v>981</v>
      </c>
      <c r="D42" s="9"/>
      <c r="E42" s="2"/>
      <c r="F42" s="2"/>
      <c r="G42" s="44">
        <f>('ODA total and ex non-transfer'!G42*1000000)/SUMIFS('GDP constant 2016'!G:G,'GDP constant 2016'!$B:$B,'ODA percent GDP'!$B42)</f>
        <v>1.4260910501837001E-3</v>
      </c>
      <c r="H42" s="44">
        <f>('ODA total and ex non-transfer'!H42*1000000)/SUMIFS('GDP constant 2016'!H:H,'GDP constant 2016'!$B:$B,'ODA percent GDP'!$B42)</f>
        <v>9.5336664633943508E-4</v>
      </c>
      <c r="I42" s="44">
        <f>('ODA total and ex non-transfer'!I42*1000000)/SUMIFS('GDP constant 2016'!I:I,'GDP constant 2016'!$B:$B,'ODA percent GDP'!$B42)</f>
        <v>8.3902947931250194E-4</v>
      </c>
      <c r="J42" s="44">
        <f>('ODA total and ex non-transfer'!J42*1000000)/SUMIFS('GDP constant 2016'!J:J,'GDP constant 2016'!$B:$B,'ODA percent GDP'!$B42)</f>
        <v>1.8056580065066747E-3</v>
      </c>
      <c r="K42" s="44">
        <f>('ODA total and ex non-transfer'!K42*1000000)/SUMIFS('GDP constant 2016'!K:K,'GDP constant 2016'!$B:$B,'ODA percent GDP'!$B42)</f>
        <v>1.7337750872678946E-3</v>
      </c>
      <c r="L42" s="44">
        <f>('ODA total and ex non-transfer'!L42*1000000)/SUMIFS('GDP constant 2016'!L:L,'GDP constant 2016'!$B:$B,'ODA percent GDP'!$B42)</f>
        <v>1.9931265866464957E-3</v>
      </c>
      <c r="M42" s="44">
        <f>('ODA total and ex non-transfer'!M42*1000000)/SUMIFS('GDP constant 2016'!M:M,'GDP constant 2016'!$B:$B,'ODA percent GDP'!$B42)</f>
        <v>2.2906048854478369E-3</v>
      </c>
      <c r="N42" s="44">
        <f>('ODA total and ex non-transfer'!N42*1000000)/SUMIFS('GDP constant 2016'!N:N,'GDP constant 2016'!$B:$B,'ODA percent GDP'!$B42)</f>
        <v>2.7532879837515608E-3</v>
      </c>
      <c r="O42" s="44">
        <f>('ODA total and ex non-transfer'!O42*1000000)/SUMIFS('GDP constant 2016'!O:O,'GDP constant 2016'!$B:$B,'ODA percent GDP'!$B42)</f>
        <v>2.0897998833439816E-3</v>
      </c>
      <c r="P42" s="44">
        <f>('ODA total and ex non-transfer'!P42*1000000)/SUMIFS('GDP constant 2016'!P:P,'GDP constant 2016'!$B:$B,'ODA percent GDP'!$B42)</f>
        <v>4.8030424541056563E-3</v>
      </c>
      <c r="Q42" s="44">
        <f>('ODA total and ex non-transfer'!Q42*1000000)/SUMIFS('GDP constant 2016'!Q:Q,'GDP constant 2016'!$B:$B,'ODA percent GDP'!$B42)</f>
        <v>4.7281676140519813E-3</v>
      </c>
      <c r="R42" s="44">
        <f>('ODA total and ex non-transfer'!R42*1000000)/SUMIFS('GDP constant 2016'!R:R,'GDP constant 2016'!$B:$B,'ODA percent GDP'!$B42)</f>
        <v>4.1672750054333558E-3</v>
      </c>
      <c r="S42" s="44">
        <f>('ODA total and ex non-transfer'!S42*1000000)/SUMIFS('GDP constant 2016'!S:S,'GDP constant 2016'!$B:$B,'ODA percent GDP'!$B42)</f>
        <v>4.7762842649633364E-3</v>
      </c>
      <c r="T42" s="44">
        <f>('ODA total and ex non-transfer'!T42*1000000)/SUMIFS('GDP constant 2016'!T:T,'GDP constant 2016'!$B:$B,'ODA percent GDP'!$B42)</f>
        <v>3.8465520807885105E-3</v>
      </c>
      <c r="U42" s="44">
        <f>('ODA total and ex non-transfer'!U42*1000000)/SUMIFS('GDP constant 2016'!U:U,'GDP constant 2016'!$B:$B,'ODA percent GDP'!$B42)</f>
        <v>5.5087103967253817E-3</v>
      </c>
    </row>
    <row r="43" spans="1:21" hidden="1" x14ac:dyDescent="0.2">
      <c r="A43" s="22" t="s">
        <v>46</v>
      </c>
      <c r="B43" s="9" t="s">
        <v>912</v>
      </c>
      <c r="C43" s="10" t="s">
        <v>982</v>
      </c>
      <c r="D43" s="10"/>
      <c r="E43" s="3"/>
      <c r="F43" s="3"/>
      <c r="G43" s="44">
        <f>('ODA total and ex non-transfer'!G43*1000000)/SUMIFS('GDP constant 2016'!G:G,'GDP constant 2016'!$B:$B,'ODA percent GDP'!$B43)</f>
        <v>1.4260910501837001E-3</v>
      </c>
      <c r="H43" s="44">
        <f>('ODA total and ex non-transfer'!H43*1000000)/SUMIFS('GDP constant 2016'!H:H,'GDP constant 2016'!$B:$B,'ODA percent GDP'!$B43)</f>
        <v>9.5336664633943508E-4</v>
      </c>
      <c r="I43" s="44">
        <f>('ODA total and ex non-transfer'!I43*1000000)/SUMIFS('GDP constant 2016'!I:I,'GDP constant 2016'!$B:$B,'ODA percent GDP'!$B43)</f>
        <v>8.3902947931250194E-4</v>
      </c>
      <c r="J43" s="44">
        <f>('ODA total and ex non-transfer'!J43*1000000)/SUMIFS('GDP constant 2016'!J:J,'GDP constant 2016'!$B:$B,'ODA percent GDP'!$B43)</f>
        <v>1.8056580065066747E-3</v>
      </c>
      <c r="K43" s="44">
        <f>('ODA total and ex non-transfer'!K43*1000000)/SUMIFS('GDP constant 2016'!K:K,'GDP constant 2016'!$B:$B,'ODA percent GDP'!$B43)</f>
        <v>1.5318579775024811E-3</v>
      </c>
      <c r="L43" s="44">
        <f>('ODA total and ex non-transfer'!L43*1000000)/SUMIFS('GDP constant 2016'!L:L,'GDP constant 2016'!$B:$B,'ODA percent GDP'!$B43)</f>
        <v>1.8240027759098881E-3</v>
      </c>
      <c r="M43" s="44">
        <f>('ODA total and ex non-transfer'!M43*1000000)/SUMIFS('GDP constant 2016'!M:M,'GDP constant 2016'!$B:$B,'ODA percent GDP'!$B43)</f>
        <v>2.1418146411378907E-3</v>
      </c>
      <c r="N43" s="44">
        <f>('ODA total and ex non-transfer'!N43*1000000)/SUMIFS('GDP constant 2016'!N:N,'GDP constant 2016'!$B:$B,'ODA percent GDP'!$B43)</f>
        <v>2.5989544554162274E-3</v>
      </c>
      <c r="O43" s="44">
        <f>('ODA total and ex non-transfer'!O43*1000000)/SUMIFS('GDP constant 2016'!O:O,'GDP constant 2016'!$B:$B,'ODA percent GDP'!$B43)</f>
        <v>1.9456110334728921E-3</v>
      </c>
      <c r="P43" s="44">
        <f>('ODA total and ex non-transfer'!P43*1000000)/SUMIFS('GDP constant 2016'!P:P,'GDP constant 2016'!$B:$B,'ODA percent GDP'!$B43)</f>
        <v>4.6719833034891732E-3</v>
      </c>
      <c r="Q43" s="44">
        <f>('ODA total and ex non-transfer'!Q43*1000000)/SUMIFS('GDP constant 2016'!Q:Q,'GDP constant 2016'!$B:$B,'ODA percent GDP'!$B43)</f>
        <v>4.5843103083185628E-3</v>
      </c>
      <c r="R43" s="44">
        <f>('ODA total and ex non-transfer'!R43*1000000)/SUMIFS('GDP constant 2016'!R:R,'GDP constant 2016'!$B:$B,'ODA percent GDP'!$B43)</f>
        <v>4.0529405457658861E-3</v>
      </c>
      <c r="S43" s="44">
        <f>('ODA total and ex non-transfer'!S43*1000000)/SUMIFS('GDP constant 2016'!S:S,'GDP constant 2016'!$B:$B,'ODA percent GDP'!$B43)</f>
        <v>4.6716473593761444E-3</v>
      </c>
      <c r="T43" s="44">
        <f>('ODA total and ex non-transfer'!T43*1000000)/SUMIFS('GDP constant 2016'!T:T,'GDP constant 2016'!$B:$B,'ODA percent GDP'!$B43)</f>
        <v>3.7466846081327114E-3</v>
      </c>
      <c r="U43" s="44">
        <f>('ODA total and ex non-transfer'!U43*1000000)/SUMIFS('GDP constant 2016'!U:U,'GDP constant 2016'!$B:$B,'ODA percent GDP'!$B43)</f>
        <v>5.4055855497136211E-3</v>
      </c>
    </row>
    <row r="44" spans="1:21" hidden="1" x14ac:dyDescent="0.2">
      <c r="A44" s="21" t="s">
        <v>47</v>
      </c>
      <c r="B44" s="9" t="s">
        <v>923</v>
      </c>
      <c r="C44" s="9" t="s">
        <v>981</v>
      </c>
      <c r="D44" s="9"/>
      <c r="E44" s="2"/>
      <c r="F44" s="2"/>
      <c r="G44" s="44">
        <f>('ODA total and ex non-transfer'!G44*1000000)/SUMIFS('GDP constant 2016'!G:G,'GDP constant 2016'!$B:$B,'ODA percent GDP'!$B44)</f>
        <v>0</v>
      </c>
      <c r="H44" s="44">
        <f>('ODA total and ex non-transfer'!H44*1000000)/SUMIFS('GDP constant 2016'!H:H,'GDP constant 2016'!$B:$B,'ODA percent GDP'!$B44)</f>
        <v>0</v>
      </c>
      <c r="I44" s="44">
        <f>('ODA total and ex non-transfer'!I44*1000000)/SUMIFS('GDP constant 2016'!I:I,'GDP constant 2016'!$B:$B,'ODA percent GDP'!$B44)</f>
        <v>0</v>
      </c>
      <c r="J44" s="44">
        <f>('ODA total and ex non-transfer'!J44*1000000)/SUMIFS('GDP constant 2016'!J:J,'GDP constant 2016'!$B:$B,'ODA percent GDP'!$B44)</f>
        <v>4.23349448431174E-3</v>
      </c>
      <c r="K44" s="44">
        <f>('ODA total and ex non-transfer'!K44*1000000)/SUMIFS('GDP constant 2016'!K:K,'GDP constant 2016'!$B:$B,'ODA percent GDP'!$B44)</f>
        <v>4.5773904418000095E-3</v>
      </c>
      <c r="L44" s="44">
        <f>('ODA total and ex non-transfer'!L44*1000000)/SUMIFS('GDP constant 2016'!L:L,'GDP constant 2016'!$B:$B,'ODA percent GDP'!$B44)</f>
        <v>3.3260359482056856E-3</v>
      </c>
      <c r="M44" s="44">
        <f>('ODA total and ex non-transfer'!M44*1000000)/SUMIFS('GDP constant 2016'!M:M,'GDP constant 2016'!$B:$B,'ODA percent GDP'!$B44)</f>
        <v>4.5241623660116298E-3</v>
      </c>
      <c r="N44" s="44">
        <f>('ODA total and ex non-transfer'!N44*1000000)/SUMIFS('GDP constant 2016'!N:N,'GDP constant 2016'!$B:$B,'ODA percent GDP'!$B44)</f>
        <v>5.8014205699976375E-3</v>
      </c>
      <c r="O44" s="44">
        <f>('ODA total and ex non-transfer'!O44*1000000)/SUMIFS('GDP constant 2016'!O:O,'GDP constant 2016'!$B:$B,'ODA percent GDP'!$B44)</f>
        <v>5.8021577783010508E-3</v>
      </c>
      <c r="P44" s="44">
        <f>('ODA total and ex non-transfer'!P44*1000000)/SUMIFS('GDP constant 2016'!P:P,'GDP constant 2016'!$B:$B,'ODA percent GDP'!$B44)</f>
        <v>5.9994554532473788E-3</v>
      </c>
      <c r="Q44" s="44">
        <f>('ODA total and ex non-transfer'!Q44*1000000)/SUMIFS('GDP constant 2016'!Q:Q,'GDP constant 2016'!$B:$B,'ODA percent GDP'!$B44)</f>
        <v>6.2998880749168288E-3</v>
      </c>
      <c r="R44" s="44">
        <f>('ODA total and ex non-transfer'!R44*1000000)/SUMIFS('GDP constant 2016'!R:R,'GDP constant 2016'!$B:$B,'ODA percent GDP'!$B44)</f>
        <v>6.2041530628301877E-3</v>
      </c>
      <c r="S44" s="44">
        <f>('ODA total and ex non-transfer'!S44*1000000)/SUMIFS('GDP constant 2016'!S:S,'GDP constant 2016'!$B:$B,'ODA percent GDP'!$B44)</f>
        <v>1.2096475968415744E-2</v>
      </c>
      <c r="T44" s="44">
        <f>('ODA total and ex non-transfer'!T44*1000000)/SUMIFS('GDP constant 2016'!T:T,'GDP constant 2016'!$B:$B,'ODA percent GDP'!$B44)</f>
        <v>1.609052680164361E-2</v>
      </c>
      <c r="U44" s="44">
        <f>('ODA total and ex non-transfer'!U44*1000000)/SUMIFS('GDP constant 2016'!U:U,'GDP constant 2016'!$B:$B,'ODA percent GDP'!$B44)</f>
        <v>1.6964793494936015E-2</v>
      </c>
    </row>
    <row r="45" spans="1:21" hidden="1" x14ac:dyDescent="0.2">
      <c r="A45" s="22" t="s">
        <v>47</v>
      </c>
      <c r="B45" s="9" t="s">
        <v>923</v>
      </c>
      <c r="C45" s="10" t="s">
        <v>982</v>
      </c>
      <c r="D45" s="10"/>
      <c r="E45" s="3"/>
      <c r="F45" s="3"/>
      <c r="G45" s="44">
        <f>('ODA total and ex non-transfer'!G45*1000000)/SUMIFS('GDP constant 2016'!G:G,'GDP constant 2016'!$B:$B,'ODA percent GDP'!$B45)</f>
        <v>0</v>
      </c>
      <c r="H45" s="44">
        <f>('ODA total and ex non-transfer'!H45*1000000)/SUMIFS('GDP constant 2016'!H:H,'GDP constant 2016'!$B:$B,'ODA percent GDP'!$B45)</f>
        <v>0</v>
      </c>
      <c r="I45" s="44">
        <f>('ODA total and ex non-transfer'!I45*1000000)/SUMIFS('GDP constant 2016'!I:I,'GDP constant 2016'!$B:$B,'ODA percent GDP'!$B45)</f>
        <v>0</v>
      </c>
      <c r="J45" s="44">
        <f>('ODA total and ex non-transfer'!J45*1000000)/SUMIFS('GDP constant 2016'!J:J,'GDP constant 2016'!$B:$B,'ODA percent GDP'!$B45)</f>
        <v>4.23349448431174E-3</v>
      </c>
      <c r="K45" s="44">
        <f>('ODA total and ex non-transfer'!K45*1000000)/SUMIFS('GDP constant 2016'!K:K,'GDP constant 2016'!$B:$B,'ODA percent GDP'!$B45)</f>
        <v>4.0207501984552722E-3</v>
      </c>
      <c r="L45" s="44">
        <f>('ODA total and ex non-transfer'!L45*1000000)/SUMIFS('GDP constant 2016'!L:L,'GDP constant 2016'!$B:$B,'ODA percent GDP'!$B45)</f>
        <v>2.881766243993087E-3</v>
      </c>
      <c r="M45" s="44">
        <f>('ODA total and ex non-transfer'!M45*1000000)/SUMIFS('GDP constant 2016'!M:M,'GDP constant 2016'!$B:$B,'ODA percent GDP'!$B45)</f>
        <v>4.045835217792935E-3</v>
      </c>
      <c r="N45" s="44">
        <f>('ODA total and ex non-transfer'!N45*1000000)/SUMIFS('GDP constant 2016'!N:N,'GDP constant 2016'!$B:$B,'ODA percent GDP'!$B45)</f>
        <v>5.2315737132256771E-3</v>
      </c>
      <c r="O45" s="44">
        <f>('ODA total and ex non-transfer'!O45*1000000)/SUMIFS('GDP constant 2016'!O:O,'GDP constant 2016'!$B:$B,'ODA percent GDP'!$B45)</f>
        <v>5.2515122144348881E-3</v>
      </c>
      <c r="P45" s="44">
        <f>('ODA total and ex non-transfer'!P45*1000000)/SUMIFS('GDP constant 2016'!P:P,'GDP constant 2016'!$B:$B,'ODA percent GDP'!$B45)</f>
        <v>5.4557400361257974E-3</v>
      </c>
      <c r="Q45" s="44">
        <f>('ODA total and ex non-transfer'!Q45*1000000)/SUMIFS('GDP constant 2016'!Q:Q,'GDP constant 2016'!$B:$B,'ODA percent GDP'!$B45)</f>
        <v>5.7312758974535907E-3</v>
      </c>
      <c r="R45" s="44">
        <f>('ODA total and ex non-transfer'!R45*1000000)/SUMIFS('GDP constant 2016'!R:R,'GDP constant 2016'!$B:$B,'ODA percent GDP'!$B45)</f>
        <v>5.625411833091308E-3</v>
      </c>
      <c r="S45" s="44">
        <f>('ODA total and ex non-transfer'!S45*1000000)/SUMIFS('GDP constant 2016'!S:S,'GDP constant 2016'!$B:$B,'ODA percent GDP'!$B45)</f>
        <v>1.1432848564627843E-2</v>
      </c>
      <c r="T45" s="44">
        <f>('ODA total and ex non-transfer'!T45*1000000)/SUMIFS('GDP constant 2016'!T:T,'GDP constant 2016'!$B:$B,'ODA percent GDP'!$B45)</f>
        <v>1.5168422431452094E-2</v>
      </c>
      <c r="U45" s="44">
        <f>('ODA total and ex non-transfer'!U45*1000000)/SUMIFS('GDP constant 2016'!U:U,'GDP constant 2016'!$B:$B,'ODA percent GDP'!$B45)</f>
        <v>1.5999341782986527E-2</v>
      </c>
    </row>
    <row r="46" spans="1:21" hidden="1" x14ac:dyDescent="0.2">
      <c r="A46" s="21" t="s">
        <v>48</v>
      </c>
      <c r="B46" s="9" t="e">
        <v>#N/A</v>
      </c>
      <c r="C46" s="9" t="s">
        <v>981</v>
      </c>
      <c r="D46" s="9"/>
      <c r="E46" s="2"/>
      <c r="F46" s="2"/>
      <c r="G46" s="44" t="e">
        <f>('ODA total and ex non-transfer'!G46*1000000)/SUMIFS('GDP constant 2016'!G:G,'GDP constant 2016'!$B:$B,'ODA percent GDP'!$B46)</f>
        <v>#DIV/0!</v>
      </c>
      <c r="H46" s="44" t="e">
        <f>('ODA total and ex non-transfer'!H46*1000000)/SUMIFS('GDP constant 2016'!H:H,'GDP constant 2016'!$B:$B,'ODA percent GDP'!$B46)</f>
        <v>#DIV/0!</v>
      </c>
      <c r="I46" s="44" t="e">
        <f>('ODA total and ex non-transfer'!I46*1000000)/SUMIFS('GDP constant 2016'!I:I,'GDP constant 2016'!$B:$B,'ODA percent GDP'!$B46)</f>
        <v>#DIV/0!</v>
      </c>
      <c r="J46" s="44" t="e">
        <f>('ODA total and ex non-transfer'!J46*1000000)/SUMIFS('GDP constant 2016'!J:J,'GDP constant 2016'!$B:$B,'ODA percent GDP'!$B46)</f>
        <v>#DIV/0!</v>
      </c>
      <c r="K46" s="44" t="e">
        <f>('ODA total and ex non-transfer'!K46*1000000)/SUMIFS('GDP constant 2016'!K:K,'GDP constant 2016'!$B:$B,'ODA percent GDP'!$B46)</f>
        <v>#DIV/0!</v>
      </c>
      <c r="L46" s="44" t="e">
        <f>('ODA total and ex non-transfer'!L46*1000000)/SUMIFS('GDP constant 2016'!L:L,'GDP constant 2016'!$B:$B,'ODA percent GDP'!$B46)</f>
        <v>#DIV/0!</v>
      </c>
      <c r="M46" s="44" t="e">
        <f>('ODA total and ex non-transfer'!M46*1000000)/SUMIFS('GDP constant 2016'!M:M,'GDP constant 2016'!$B:$B,'ODA percent GDP'!$B46)</f>
        <v>#DIV/0!</v>
      </c>
      <c r="N46" s="44" t="e">
        <f>('ODA total and ex non-transfer'!N46*1000000)/SUMIFS('GDP constant 2016'!N:N,'GDP constant 2016'!$B:$B,'ODA percent GDP'!$B46)</f>
        <v>#DIV/0!</v>
      </c>
      <c r="O46" s="44" t="e">
        <f>('ODA total and ex non-transfer'!O46*1000000)/SUMIFS('GDP constant 2016'!O:O,'GDP constant 2016'!$B:$B,'ODA percent GDP'!$B46)</f>
        <v>#DIV/0!</v>
      </c>
      <c r="P46" s="44" t="e">
        <f>('ODA total and ex non-transfer'!P46*1000000)/SUMIFS('GDP constant 2016'!P:P,'GDP constant 2016'!$B:$B,'ODA percent GDP'!$B46)</f>
        <v>#DIV/0!</v>
      </c>
      <c r="Q46" s="44" t="e">
        <f>('ODA total and ex non-transfer'!Q46*1000000)/SUMIFS('GDP constant 2016'!Q:Q,'GDP constant 2016'!$B:$B,'ODA percent GDP'!$B46)</f>
        <v>#DIV/0!</v>
      </c>
      <c r="R46" s="44" t="e">
        <f>('ODA total and ex non-transfer'!R46*1000000)/SUMIFS('GDP constant 2016'!R:R,'GDP constant 2016'!$B:$B,'ODA percent GDP'!$B46)</f>
        <v>#DIV/0!</v>
      </c>
      <c r="S46" s="44" t="e">
        <f>('ODA total and ex non-transfer'!S46*1000000)/SUMIFS('GDP constant 2016'!S:S,'GDP constant 2016'!$B:$B,'ODA percent GDP'!$B46)</f>
        <v>#DIV/0!</v>
      </c>
      <c r="T46" s="44" t="e">
        <f>('ODA total and ex non-transfer'!T46*1000000)/SUMIFS('GDP constant 2016'!T:T,'GDP constant 2016'!$B:$B,'ODA percent GDP'!$B46)</f>
        <v>#DIV/0!</v>
      </c>
      <c r="U46" s="44" t="e">
        <f>('ODA total and ex non-transfer'!U46*1000000)/SUMIFS('GDP constant 2016'!U:U,'GDP constant 2016'!$B:$B,'ODA percent GDP'!$B46)</f>
        <v>#DIV/0!</v>
      </c>
    </row>
    <row r="47" spans="1:21" hidden="1" x14ac:dyDescent="0.2">
      <c r="A47" s="22" t="s">
        <v>48</v>
      </c>
      <c r="B47" s="9" t="e">
        <v>#N/A</v>
      </c>
      <c r="C47" s="10" t="s">
        <v>982</v>
      </c>
      <c r="D47" s="10"/>
      <c r="E47" s="3"/>
      <c r="F47" s="3"/>
      <c r="G47" s="44" t="e">
        <f>('ODA total and ex non-transfer'!G47*1000000)/SUMIFS('GDP constant 2016'!G:G,'GDP constant 2016'!$B:$B,'ODA percent GDP'!$B47)</f>
        <v>#DIV/0!</v>
      </c>
      <c r="H47" s="44" t="e">
        <f>('ODA total and ex non-transfer'!H47*1000000)/SUMIFS('GDP constant 2016'!H:H,'GDP constant 2016'!$B:$B,'ODA percent GDP'!$B47)</f>
        <v>#DIV/0!</v>
      </c>
      <c r="I47" s="44" t="e">
        <f>('ODA total and ex non-transfer'!I47*1000000)/SUMIFS('GDP constant 2016'!I:I,'GDP constant 2016'!$B:$B,'ODA percent GDP'!$B47)</f>
        <v>#DIV/0!</v>
      </c>
      <c r="J47" s="44" t="e">
        <f>('ODA total and ex non-transfer'!J47*1000000)/SUMIFS('GDP constant 2016'!J:J,'GDP constant 2016'!$B:$B,'ODA percent GDP'!$B47)</f>
        <v>#DIV/0!</v>
      </c>
      <c r="K47" s="44" t="e">
        <f>('ODA total and ex non-transfer'!K47*1000000)/SUMIFS('GDP constant 2016'!K:K,'GDP constant 2016'!$B:$B,'ODA percent GDP'!$B47)</f>
        <v>#DIV/0!</v>
      </c>
      <c r="L47" s="44" t="e">
        <f>('ODA total and ex non-transfer'!L47*1000000)/SUMIFS('GDP constant 2016'!L:L,'GDP constant 2016'!$B:$B,'ODA percent GDP'!$B47)</f>
        <v>#DIV/0!</v>
      </c>
      <c r="M47" s="44" t="e">
        <f>('ODA total and ex non-transfer'!M47*1000000)/SUMIFS('GDP constant 2016'!M:M,'GDP constant 2016'!$B:$B,'ODA percent GDP'!$B47)</f>
        <v>#DIV/0!</v>
      </c>
      <c r="N47" s="44" t="e">
        <f>('ODA total and ex non-transfer'!N47*1000000)/SUMIFS('GDP constant 2016'!N:N,'GDP constant 2016'!$B:$B,'ODA percent GDP'!$B47)</f>
        <v>#DIV/0!</v>
      </c>
      <c r="O47" s="44" t="e">
        <f>('ODA total and ex non-transfer'!O47*1000000)/SUMIFS('GDP constant 2016'!O:O,'GDP constant 2016'!$B:$B,'ODA percent GDP'!$B47)</f>
        <v>#DIV/0!</v>
      </c>
      <c r="P47" s="44" t="e">
        <f>('ODA total and ex non-transfer'!P47*1000000)/SUMIFS('GDP constant 2016'!P:P,'GDP constant 2016'!$B:$B,'ODA percent GDP'!$B47)</f>
        <v>#DIV/0!</v>
      </c>
      <c r="Q47" s="44" t="e">
        <f>('ODA total and ex non-transfer'!Q47*1000000)/SUMIFS('GDP constant 2016'!Q:Q,'GDP constant 2016'!$B:$B,'ODA percent GDP'!$B47)</f>
        <v>#DIV/0!</v>
      </c>
      <c r="R47" s="44" t="e">
        <f>('ODA total and ex non-transfer'!R47*1000000)/SUMIFS('GDP constant 2016'!R:R,'GDP constant 2016'!$B:$B,'ODA percent GDP'!$B47)</f>
        <v>#DIV/0!</v>
      </c>
      <c r="S47" s="44" t="e">
        <f>('ODA total and ex non-transfer'!S47*1000000)/SUMIFS('GDP constant 2016'!S:S,'GDP constant 2016'!$B:$B,'ODA percent GDP'!$B47)</f>
        <v>#DIV/0!</v>
      </c>
      <c r="T47" s="44" t="e">
        <f>('ODA total and ex non-transfer'!T47*1000000)/SUMIFS('GDP constant 2016'!T:T,'GDP constant 2016'!$B:$B,'ODA percent GDP'!$B47)</f>
        <v>#DIV/0!</v>
      </c>
      <c r="U47" s="44" t="e">
        <f>('ODA total and ex non-transfer'!U47*1000000)/SUMIFS('GDP constant 2016'!U:U,'GDP constant 2016'!$B:$B,'ODA percent GDP'!$B47)</f>
        <v>#DIV/0!</v>
      </c>
    </row>
    <row r="48" spans="1:21" hidden="1" x14ac:dyDescent="0.2">
      <c r="A48" s="21" t="s">
        <v>49</v>
      </c>
      <c r="B48" s="9" t="e">
        <v>#N/A</v>
      </c>
      <c r="C48" s="9" t="s">
        <v>981</v>
      </c>
      <c r="D48" s="9"/>
      <c r="E48" s="2"/>
      <c r="F48" s="2"/>
      <c r="G48" s="44" t="e">
        <f>('ODA total and ex non-transfer'!G48*1000000)/SUMIFS('GDP constant 2016'!G:G,'GDP constant 2016'!$B:$B,'ODA percent GDP'!$B48)</f>
        <v>#DIV/0!</v>
      </c>
      <c r="H48" s="44" t="e">
        <f>('ODA total and ex non-transfer'!H48*1000000)/SUMIFS('GDP constant 2016'!H:H,'GDP constant 2016'!$B:$B,'ODA percent GDP'!$B48)</f>
        <v>#DIV/0!</v>
      </c>
      <c r="I48" s="44" t="e">
        <f>('ODA total and ex non-transfer'!I48*1000000)/SUMIFS('GDP constant 2016'!I:I,'GDP constant 2016'!$B:$B,'ODA percent GDP'!$B48)</f>
        <v>#DIV/0!</v>
      </c>
      <c r="J48" s="44" t="e">
        <f>('ODA total and ex non-transfer'!J48*1000000)/SUMIFS('GDP constant 2016'!J:J,'GDP constant 2016'!$B:$B,'ODA percent GDP'!$B48)</f>
        <v>#DIV/0!</v>
      </c>
      <c r="K48" s="44" t="e">
        <f>('ODA total and ex non-transfer'!K48*1000000)/SUMIFS('GDP constant 2016'!K:K,'GDP constant 2016'!$B:$B,'ODA percent GDP'!$B48)</f>
        <v>#DIV/0!</v>
      </c>
      <c r="L48" s="44" t="e">
        <f>('ODA total and ex non-transfer'!L48*1000000)/SUMIFS('GDP constant 2016'!L:L,'GDP constant 2016'!$B:$B,'ODA percent GDP'!$B48)</f>
        <v>#DIV/0!</v>
      </c>
      <c r="M48" s="44" t="e">
        <f>('ODA total and ex non-transfer'!M48*1000000)/SUMIFS('GDP constant 2016'!M:M,'GDP constant 2016'!$B:$B,'ODA percent GDP'!$B48)</f>
        <v>#DIV/0!</v>
      </c>
      <c r="N48" s="44" t="e">
        <f>('ODA total and ex non-transfer'!N48*1000000)/SUMIFS('GDP constant 2016'!N:N,'GDP constant 2016'!$B:$B,'ODA percent GDP'!$B48)</f>
        <v>#DIV/0!</v>
      </c>
      <c r="O48" s="44" t="e">
        <f>('ODA total and ex non-transfer'!O48*1000000)/SUMIFS('GDP constant 2016'!O:O,'GDP constant 2016'!$B:$B,'ODA percent GDP'!$B48)</f>
        <v>#DIV/0!</v>
      </c>
      <c r="P48" s="44" t="e">
        <f>('ODA total and ex non-transfer'!P48*1000000)/SUMIFS('GDP constant 2016'!P:P,'GDP constant 2016'!$B:$B,'ODA percent GDP'!$B48)</f>
        <v>#DIV/0!</v>
      </c>
      <c r="Q48" s="44" t="e">
        <f>('ODA total and ex non-transfer'!Q48*1000000)/SUMIFS('GDP constant 2016'!Q:Q,'GDP constant 2016'!$B:$B,'ODA percent GDP'!$B48)</f>
        <v>#DIV/0!</v>
      </c>
      <c r="R48" s="44" t="e">
        <f>('ODA total and ex non-transfer'!R48*1000000)/SUMIFS('GDP constant 2016'!R:R,'GDP constant 2016'!$B:$B,'ODA percent GDP'!$B48)</f>
        <v>#DIV/0!</v>
      </c>
      <c r="S48" s="44" t="e">
        <f>('ODA total and ex non-transfer'!S48*1000000)/SUMIFS('GDP constant 2016'!S:S,'GDP constant 2016'!$B:$B,'ODA percent GDP'!$B48)</f>
        <v>#DIV/0!</v>
      </c>
      <c r="T48" s="44" t="e">
        <f>('ODA total and ex non-transfer'!T48*1000000)/SUMIFS('GDP constant 2016'!T:T,'GDP constant 2016'!$B:$B,'ODA percent GDP'!$B48)</f>
        <v>#DIV/0!</v>
      </c>
      <c r="U48" s="44" t="e">
        <f>('ODA total and ex non-transfer'!U48*1000000)/SUMIFS('GDP constant 2016'!U:U,'GDP constant 2016'!$B:$B,'ODA percent GDP'!$B48)</f>
        <v>#DIV/0!</v>
      </c>
    </row>
    <row r="49" spans="1:21" hidden="1" x14ac:dyDescent="0.2">
      <c r="A49" s="22" t="s">
        <v>49</v>
      </c>
      <c r="B49" s="9" t="e">
        <v>#N/A</v>
      </c>
      <c r="C49" s="10" t="s">
        <v>982</v>
      </c>
      <c r="D49" s="10"/>
      <c r="E49" s="3"/>
      <c r="F49" s="3"/>
      <c r="G49" s="44" t="e">
        <f>('ODA total and ex non-transfer'!G49*1000000)/SUMIFS('GDP constant 2016'!G:G,'GDP constant 2016'!$B:$B,'ODA percent GDP'!$B49)</f>
        <v>#DIV/0!</v>
      </c>
      <c r="H49" s="44" t="e">
        <f>('ODA total and ex non-transfer'!H49*1000000)/SUMIFS('GDP constant 2016'!H:H,'GDP constant 2016'!$B:$B,'ODA percent GDP'!$B49)</f>
        <v>#DIV/0!</v>
      </c>
      <c r="I49" s="44" t="e">
        <f>('ODA total and ex non-transfer'!I49*1000000)/SUMIFS('GDP constant 2016'!I:I,'GDP constant 2016'!$B:$B,'ODA percent GDP'!$B49)</f>
        <v>#DIV/0!</v>
      </c>
      <c r="J49" s="44" t="e">
        <f>('ODA total and ex non-transfer'!J49*1000000)/SUMIFS('GDP constant 2016'!J:J,'GDP constant 2016'!$B:$B,'ODA percent GDP'!$B49)</f>
        <v>#DIV/0!</v>
      </c>
      <c r="K49" s="44" t="e">
        <f>('ODA total and ex non-transfer'!K49*1000000)/SUMIFS('GDP constant 2016'!K:K,'GDP constant 2016'!$B:$B,'ODA percent GDP'!$B49)</f>
        <v>#DIV/0!</v>
      </c>
      <c r="L49" s="44" t="e">
        <f>('ODA total and ex non-transfer'!L49*1000000)/SUMIFS('GDP constant 2016'!L:L,'GDP constant 2016'!$B:$B,'ODA percent GDP'!$B49)</f>
        <v>#DIV/0!</v>
      </c>
      <c r="M49" s="44" t="e">
        <f>('ODA total and ex non-transfer'!M49*1000000)/SUMIFS('GDP constant 2016'!M:M,'GDP constant 2016'!$B:$B,'ODA percent GDP'!$B49)</f>
        <v>#DIV/0!</v>
      </c>
      <c r="N49" s="44" t="e">
        <f>('ODA total and ex non-transfer'!N49*1000000)/SUMIFS('GDP constant 2016'!N:N,'GDP constant 2016'!$B:$B,'ODA percent GDP'!$B49)</f>
        <v>#DIV/0!</v>
      </c>
      <c r="O49" s="44" t="e">
        <f>('ODA total and ex non-transfer'!O49*1000000)/SUMIFS('GDP constant 2016'!O:O,'GDP constant 2016'!$B:$B,'ODA percent GDP'!$B49)</f>
        <v>#DIV/0!</v>
      </c>
      <c r="P49" s="44" t="e">
        <f>('ODA total and ex non-transfer'!P49*1000000)/SUMIFS('GDP constant 2016'!P:P,'GDP constant 2016'!$B:$B,'ODA percent GDP'!$B49)</f>
        <v>#DIV/0!</v>
      </c>
      <c r="Q49" s="44" t="e">
        <f>('ODA total and ex non-transfer'!Q49*1000000)/SUMIFS('GDP constant 2016'!Q:Q,'GDP constant 2016'!$B:$B,'ODA percent GDP'!$B49)</f>
        <v>#DIV/0!</v>
      </c>
      <c r="R49" s="44" t="e">
        <f>('ODA total and ex non-transfer'!R49*1000000)/SUMIFS('GDP constant 2016'!R:R,'GDP constant 2016'!$B:$B,'ODA percent GDP'!$B49)</f>
        <v>#DIV/0!</v>
      </c>
      <c r="S49" s="44" t="e">
        <f>('ODA total and ex non-transfer'!S49*1000000)/SUMIFS('GDP constant 2016'!S:S,'GDP constant 2016'!$B:$B,'ODA percent GDP'!$B49)</f>
        <v>#DIV/0!</v>
      </c>
      <c r="T49" s="44" t="e">
        <f>('ODA total and ex non-transfer'!T49*1000000)/SUMIFS('GDP constant 2016'!T:T,'GDP constant 2016'!$B:$B,'ODA percent GDP'!$B49)</f>
        <v>#DIV/0!</v>
      </c>
      <c r="U49" s="44" t="e">
        <f>('ODA total and ex non-transfer'!U49*1000000)/SUMIFS('GDP constant 2016'!U:U,'GDP constant 2016'!$B:$B,'ODA percent GDP'!$B49)</f>
        <v>#DIV/0!</v>
      </c>
    </row>
    <row r="50" spans="1:21" hidden="1" x14ac:dyDescent="0.2">
      <c r="A50" s="21" t="s">
        <v>50</v>
      </c>
      <c r="B50" s="9" t="e">
        <v>#N/A</v>
      </c>
      <c r="C50" s="9" t="s">
        <v>981</v>
      </c>
      <c r="D50" s="9"/>
      <c r="E50" s="2"/>
      <c r="F50" s="2"/>
      <c r="G50" s="44" t="e">
        <f>('ODA total and ex non-transfer'!G50*1000000)/SUMIFS('GDP constant 2016'!G:G,'GDP constant 2016'!$B:$B,'ODA percent GDP'!$B50)</f>
        <v>#DIV/0!</v>
      </c>
      <c r="H50" s="44" t="e">
        <f>('ODA total and ex non-transfer'!H50*1000000)/SUMIFS('GDP constant 2016'!H:H,'GDP constant 2016'!$B:$B,'ODA percent GDP'!$B50)</f>
        <v>#DIV/0!</v>
      </c>
      <c r="I50" s="44" t="e">
        <f>('ODA total and ex non-transfer'!I50*1000000)/SUMIFS('GDP constant 2016'!I:I,'GDP constant 2016'!$B:$B,'ODA percent GDP'!$B50)</f>
        <v>#DIV/0!</v>
      </c>
      <c r="J50" s="44" t="e">
        <f>('ODA total and ex non-transfer'!J50*1000000)/SUMIFS('GDP constant 2016'!J:J,'GDP constant 2016'!$B:$B,'ODA percent GDP'!$B50)</f>
        <v>#DIV/0!</v>
      </c>
      <c r="K50" s="44" t="e">
        <f>('ODA total and ex non-transfer'!K50*1000000)/SUMIFS('GDP constant 2016'!K:K,'GDP constant 2016'!$B:$B,'ODA percent GDP'!$B50)</f>
        <v>#DIV/0!</v>
      </c>
      <c r="L50" s="44" t="e">
        <f>('ODA total and ex non-transfer'!L50*1000000)/SUMIFS('GDP constant 2016'!L:L,'GDP constant 2016'!$B:$B,'ODA percent GDP'!$B50)</f>
        <v>#DIV/0!</v>
      </c>
      <c r="M50" s="44" t="e">
        <f>('ODA total and ex non-transfer'!M50*1000000)/SUMIFS('GDP constant 2016'!M:M,'GDP constant 2016'!$B:$B,'ODA percent GDP'!$B50)</f>
        <v>#DIV/0!</v>
      </c>
      <c r="N50" s="44" t="e">
        <f>('ODA total and ex non-transfer'!N50*1000000)/SUMIFS('GDP constant 2016'!N:N,'GDP constant 2016'!$B:$B,'ODA percent GDP'!$B50)</f>
        <v>#DIV/0!</v>
      </c>
      <c r="O50" s="44" t="e">
        <f>('ODA total and ex non-transfer'!O50*1000000)/SUMIFS('GDP constant 2016'!O:O,'GDP constant 2016'!$B:$B,'ODA percent GDP'!$B50)</f>
        <v>#DIV/0!</v>
      </c>
      <c r="P50" s="44" t="e">
        <f>('ODA total and ex non-transfer'!P50*1000000)/SUMIFS('GDP constant 2016'!P:P,'GDP constant 2016'!$B:$B,'ODA percent GDP'!$B50)</f>
        <v>#DIV/0!</v>
      </c>
      <c r="Q50" s="44" t="e">
        <f>('ODA total and ex non-transfer'!Q50*1000000)/SUMIFS('GDP constant 2016'!Q:Q,'GDP constant 2016'!$B:$B,'ODA percent GDP'!$B50)</f>
        <v>#DIV/0!</v>
      </c>
      <c r="R50" s="44" t="e">
        <f>('ODA total and ex non-transfer'!R50*1000000)/SUMIFS('GDP constant 2016'!R:R,'GDP constant 2016'!$B:$B,'ODA percent GDP'!$B50)</f>
        <v>#DIV/0!</v>
      </c>
      <c r="S50" s="44" t="e">
        <f>('ODA total and ex non-transfer'!S50*1000000)/SUMIFS('GDP constant 2016'!S:S,'GDP constant 2016'!$B:$B,'ODA percent GDP'!$B50)</f>
        <v>#DIV/0!</v>
      </c>
      <c r="T50" s="44" t="e">
        <f>('ODA total and ex non-transfer'!T50*1000000)/SUMIFS('GDP constant 2016'!T:T,'GDP constant 2016'!$B:$B,'ODA percent GDP'!$B50)</f>
        <v>#DIV/0!</v>
      </c>
      <c r="U50" s="44" t="e">
        <f>('ODA total and ex non-transfer'!U50*1000000)/SUMIFS('GDP constant 2016'!U:U,'GDP constant 2016'!$B:$B,'ODA percent GDP'!$B50)</f>
        <v>#DIV/0!</v>
      </c>
    </row>
    <row r="51" spans="1:21" hidden="1" x14ac:dyDescent="0.2">
      <c r="A51" s="22" t="s">
        <v>50</v>
      </c>
      <c r="B51" s="9" t="e">
        <v>#N/A</v>
      </c>
      <c r="C51" s="10" t="s">
        <v>982</v>
      </c>
      <c r="D51" s="10"/>
      <c r="E51" s="3"/>
      <c r="F51" s="3"/>
      <c r="G51" s="44" t="e">
        <f>('ODA total and ex non-transfer'!G51*1000000)/SUMIFS('GDP constant 2016'!G:G,'GDP constant 2016'!$B:$B,'ODA percent GDP'!$B51)</f>
        <v>#DIV/0!</v>
      </c>
      <c r="H51" s="44" t="e">
        <f>('ODA total and ex non-transfer'!H51*1000000)/SUMIFS('GDP constant 2016'!H:H,'GDP constant 2016'!$B:$B,'ODA percent GDP'!$B51)</f>
        <v>#DIV/0!</v>
      </c>
      <c r="I51" s="44" t="e">
        <f>('ODA total and ex non-transfer'!I51*1000000)/SUMIFS('GDP constant 2016'!I:I,'GDP constant 2016'!$B:$B,'ODA percent GDP'!$B51)</f>
        <v>#DIV/0!</v>
      </c>
      <c r="J51" s="44" t="e">
        <f>('ODA total and ex non-transfer'!J51*1000000)/SUMIFS('GDP constant 2016'!J:J,'GDP constant 2016'!$B:$B,'ODA percent GDP'!$B51)</f>
        <v>#DIV/0!</v>
      </c>
      <c r="K51" s="44" t="e">
        <f>('ODA total and ex non-transfer'!K51*1000000)/SUMIFS('GDP constant 2016'!K:K,'GDP constant 2016'!$B:$B,'ODA percent GDP'!$B51)</f>
        <v>#DIV/0!</v>
      </c>
      <c r="L51" s="44" t="e">
        <f>('ODA total and ex non-transfer'!L51*1000000)/SUMIFS('GDP constant 2016'!L:L,'GDP constant 2016'!$B:$B,'ODA percent GDP'!$B51)</f>
        <v>#DIV/0!</v>
      </c>
      <c r="M51" s="44" t="e">
        <f>('ODA total and ex non-transfer'!M51*1000000)/SUMIFS('GDP constant 2016'!M:M,'GDP constant 2016'!$B:$B,'ODA percent GDP'!$B51)</f>
        <v>#DIV/0!</v>
      </c>
      <c r="N51" s="44" t="e">
        <f>('ODA total and ex non-transfer'!N51*1000000)/SUMIFS('GDP constant 2016'!N:N,'GDP constant 2016'!$B:$B,'ODA percent GDP'!$B51)</f>
        <v>#DIV/0!</v>
      </c>
      <c r="O51" s="44" t="e">
        <f>('ODA total and ex non-transfer'!O51*1000000)/SUMIFS('GDP constant 2016'!O:O,'GDP constant 2016'!$B:$B,'ODA percent GDP'!$B51)</f>
        <v>#DIV/0!</v>
      </c>
      <c r="P51" s="44" t="e">
        <f>('ODA total and ex non-transfer'!P51*1000000)/SUMIFS('GDP constant 2016'!P:P,'GDP constant 2016'!$B:$B,'ODA percent GDP'!$B51)</f>
        <v>#DIV/0!</v>
      </c>
      <c r="Q51" s="44" t="e">
        <f>('ODA total and ex non-transfer'!Q51*1000000)/SUMIFS('GDP constant 2016'!Q:Q,'GDP constant 2016'!$B:$B,'ODA percent GDP'!$B51)</f>
        <v>#DIV/0!</v>
      </c>
      <c r="R51" s="44" t="e">
        <f>('ODA total and ex non-transfer'!R51*1000000)/SUMIFS('GDP constant 2016'!R:R,'GDP constant 2016'!$B:$B,'ODA percent GDP'!$B51)</f>
        <v>#DIV/0!</v>
      </c>
      <c r="S51" s="44" t="e">
        <f>('ODA total and ex non-transfer'!S51*1000000)/SUMIFS('GDP constant 2016'!S:S,'GDP constant 2016'!$B:$B,'ODA percent GDP'!$B51)</f>
        <v>#DIV/0!</v>
      </c>
      <c r="T51" s="44" t="e">
        <f>('ODA total and ex non-transfer'!T51*1000000)/SUMIFS('GDP constant 2016'!T:T,'GDP constant 2016'!$B:$B,'ODA percent GDP'!$B51)</f>
        <v>#DIV/0!</v>
      </c>
      <c r="U51" s="44" t="e">
        <f>('ODA total and ex non-transfer'!U51*1000000)/SUMIFS('GDP constant 2016'!U:U,'GDP constant 2016'!$B:$B,'ODA percent GDP'!$B51)</f>
        <v>#DIV/0!</v>
      </c>
    </row>
    <row r="52" spans="1:21" hidden="1" x14ac:dyDescent="0.2">
      <c r="A52" s="21" t="s">
        <v>51</v>
      </c>
      <c r="B52" s="9" t="s">
        <v>258</v>
      </c>
      <c r="C52" s="9" t="s">
        <v>981</v>
      </c>
      <c r="D52" s="9"/>
      <c r="E52" s="2"/>
      <c r="F52" s="2"/>
      <c r="G52" s="44">
        <f>('ODA total and ex non-transfer'!G52*1000000)/SUMIFS('GDP constant 2016'!G:G,'GDP constant 2016'!$B:$B,'ODA percent GDP'!$B52)</f>
        <v>2.1471953169175267E-3</v>
      </c>
      <c r="H52" s="44">
        <f>('ODA total and ex non-transfer'!H52*1000000)/SUMIFS('GDP constant 2016'!H:H,'GDP constant 2016'!$B:$B,'ODA percent GDP'!$B52)</f>
        <v>2.2989381278593923E-3</v>
      </c>
      <c r="I52" s="44">
        <f>('ODA total and ex non-transfer'!I52*1000000)/SUMIFS('GDP constant 2016'!I:I,'GDP constant 2016'!$B:$B,'ODA percent GDP'!$B52)</f>
        <v>2.5112298547423999E-3</v>
      </c>
      <c r="J52" s="44">
        <f>('ODA total and ex non-transfer'!J52*1000000)/SUMIFS('GDP constant 2016'!J:J,'GDP constant 2016'!$B:$B,'ODA percent GDP'!$B52)</f>
        <v>3.7587203802582842E-3</v>
      </c>
      <c r="K52" s="44">
        <f>('ODA total and ex non-transfer'!K52*1000000)/SUMIFS('GDP constant 2016'!K:K,'GDP constant 2016'!$B:$B,'ODA percent GDP'!$B52)</f>
        <v>3.3739858045547556E-3</v>
      </c>
      <c r="L52" s="44">
        <f>('ODA total and ex non-transfer'!L52*1000000)/SUMIFS('GDP constant 2016'!L:L,'GDP constant 2016'!$B:$B,'ODA percent GDP'!$B52)</f>
        <v>3.1729746049205271E-3</v>
      </c>
      <c r="M52" s="44">
        <f>('ODA total and ex non-transfer'!M52*1000000)/SUMIFS('GDP constant 2016'!M:M,'GDP constant 2016'!$B:$B,'ODA percent GDP'!$B52)</f>
        <v>2.7127181813401281E-3</v>
      </c>
      <c r="N52" s="44">
        <f>('ODA total and ex non-transfer'!N52*1000000)/SUMIFS('GDP constant 2016'!N:N,'GDP constant 2016'!$B:$B,'ODA percent GDP'!$B52)</f>
        <v>2.5903848055583083E-3</v>
      </c>
      <c r="O52" s="44">
        <f>('ODA total and ex non-transfer'!O52*1000000)/SUMIFS('GDP constant 2016'!O:O,'GDP constant 2016'!$B:$B,'ODA percent GDP'!$B52)</f>
        <v>1.9513428229784835E-3</v>
      </c>
      <c r="P52" s="44">
        <f>('ODA total and ex non-transfer'!P52*1000000)/SUMIFS('GDP constant 2016'!P:P,'GDP constant 2016'!$B:$B,'ODA percent GDP'!$B52)</f>
        <v>1.9323473725048682E-3</v>
      </c>
      <c r="Q52" s="44">
        <f>('ODA total and ex non-transfer'!Q52*1000000)/SUMIFS('GDP constant 2016'!Q:Q,'GDP constant 2016'!$B:$B,'ODA percent GDP'!$B52)</f>
        <v>1.6376086377275971E-3</v>
      </c>
      <c r="R52" s="44">
        <f>('ODA total and ex non-transfer'!R52*1000000)/SUMIFS('GDP constant 2016'!R:R,'GDP constant 2016'!$B:$B,'ODA percent GDP'!$B52)</f>
        <v>1.9539736630966235E-3</v>
      </c>
      <c r="S52" s="44">
        <f>('ODA total and ex non-transfer'!S52*1000000)/SUMIFS('GDP constant 2016'!S:S,'GDP constant 2016'!$B:$B,'ODA percent GDP'!$B52)</f>
        <v>1.4835192561231704E-3</v>
      </c>
      <c r="T52" s="44">
        <f>('ODA total and ex non-transfer'!T52*1000000)/SUMIFS('GDP constant 2016'!T:T,'GDP constant 2016'!$B:$B,'ODA percent GDP'!$B52)</f>
        <v>1.2530310015413317E-3</v>
      </c>
      <c r="U52" s="44">
        <f>('ODA total and ex non-transfer'!U52*1000000)/SUMIFS('GDP constant 2016'!U:U,'GDP constant 2016'!$B:$B,'ODA percent GDP'!$B52)</f>
        <v>1.3442897342727993E-3</v>
      </c>
    </row>
    <row r="53" spans="1:21" hidden="1" x14ac:dyDescent="0.2">
      <c r="A53" s="22" t="s">
        <v>51</v>
      </c>
      <c r="B53" s="9" t="s">
        <v>258</v>
      </c>
      <c r="C53" s="10" t="s">
        <v>982</v>
      </c>
      <c r="D53" s="10"/>
      <c r="E53" s="3"/>
      <c r="F53" s="3"/>
      <c r="G53" s="44">
        <f>('ODA total and ex non-transfer'!G53*1000000)/SUMIFS('GDP constant 2016'!G:G,'GDP constant 2016'!$B:$B,'ODA percent GDP'!$B53)</f>
        <v>2.1471953169175267E-3</v>
      </c>
      <c r="H53" s="44">
        <f>('ODA total and ex non-transfer'!H53*1000000)/SUMIFS('GDP constant 2016'!H:H,'GDP constant 2016'!$B:$B,'ODA percent GDP'!$B53)</f>
        <v>2.2989381278593923E-3</v>
      </c>
      <c r="I53" s="44">
        <f>('ODA total and ex non-transfer'!I53*1000000)/SUMIFS('GDP constant 2016'!I:I,'GDP constant 2016'!$B:$B,'ODA percent GDP'!$B53)</f>
        <v>2.5112298547423999E-3</v>
      </c>
      <c r="J53" s="44">
        <f>('ODA total and ex non-transfer'!J53*1000000)/SUMIFS('GDP constant 2016'!J:J,'GDP constant 2016'!$B:$B,'ODA percent GDP'!$B53)</f>
        <v>3.7587203802582842E-3</v>
      </c>
      <c r="K53" s="44">
        <f>('ODA total and ex non-transfer'!K53*1000000)/SUMIFS('GDP constant 2016'!K:K,'GDP constant 2016'!$B:$B,'ODA percent GDP'!$B53)</f>
        <v>1.9446178944281501E-3</v>
      </c>
      <c r="L53" s="44">
        <f>('ODA total and ex non-transfer'!L53*1000000)/SUMIFS('GDP constant 2016'!L:L,'GDP constant 2016'!$B:$B,'ODA percent GDP'!$B53)</f>
        <v>1.9196724889902321E-3</v>
      </c>
      <c r="M53" s="44">
        <f>('ODA total and ex non-transfer'!M53*1000000)/SUMIFS('GDP constant 2016'!M:M,'GDP constant 2016'!$B:$B,'ODA percent GDP'!$B53)</f>
        <v>1.9078012499354265E-3</v>
      </c>
      <c r="N53" s="44">
        <f>('ODA total and ex non-transfer'!N53*1000000)/SUMIFS('GDP constant 2016'!N:N,'GDP constant 2016'!$B:$B,'ODA percent GDP'!$B53)</f>
        <v>1.7630843475437126E-3</v>
      </c>
      <c r="O53" s="44">
        <f>('ODA total and ex non-transfer'!O53*1000000)/SUMIFS('GDP constant 2016'!O:O,'GDP constant 2016'!$B:$B,'ODA percent GDP'!$B53)</f>
        <v>1.1209063694115476E-3</v>
      </c>
      <c r="P53" s="44">
        <f>('ODA total and ex non-transfer'!P53*1000000)/SUMIFS('GDP constant 2016'!P:P,'GDP constant 2016'!$B:$B,'ODA percent GDP'!$B53)</f>
        <v>1.1349729917296246E-3</v>
      </c>
      <c r="Q53" s="44">
        <f>('ODA total and ex non-transfer'!Q53*1000000)/SUMIFS('GDP constant 2016'!Q:Q,'GDP constant 2016'!$B:$B,'ODA percent GDP'!$B53)</f>
        <v>8.3049189966287462E-4</v>
      </c>
      <c r="R53" s="44">
        <f>('ODA total and ex non-transfer'!R53*1000000)/SUMIFS('GDP constant 2016'!R:R,'GDP constant 2016'!$B:$B,'ODA percent GDP'!$B53)</f>
        <v>1.1778641375209541E-3</v>
      </c>
      <c r="S53" s="44">
        <f>('ODA total and ex non-transfer'!S53*1000000)/SUMIFS('GDP constant 2016'!S:S,'GDP constant 2016'!$B:$B,'ODA percent GDP'!$B53)</f>
        <v>8.004638575258682E-4</v>
      </c>
      <c r="T53" s="44">
        <f>('ODA total and ex non-transfer'!T53*1000000)/SUMIFS('GDP constant 2016'!T:T,'GDP constant 2016'!$B:$B,'ODA percent GDP'!$B53)</f>
        <v>6.7753754587359034E-4</v>
      </c>
      <c r="U53" s="44">
        <f>('ODA total and ex non-transfer'!U53*1000000)/SUMIFS('GDP constant 2016'!U:U,'GDP constant 2016'!$B:$B,'ODA percent GDP'!$B53)</f>
        <v>7.4057307089685307E-4</v>
      </c>
    </row>
    <row r="54" spans="1:21" hidden="1" x14ac:dyDescent="0.2">
      <c r="A54" s="21" t="s">
        <v>52</v>
      </c>
      <c r="B54" s="9" t="s">
        <v>450</v>
      </c>
      <c r="C54" s="9" t="s">
        <v>981</v>
      </c>
      <c r="D54" s="9"/>
      <c r="E54" s="2"/>
      <c r="F54" s="2"/>
      <c r="G54" s="44">
        <f>('ODA total and ex non-transfer'!G54*1000000)/SUMIFS('GDP constant 2016'!G:G,'GDP constant 2016'!$B:$B,'ODA percent GDP'!$B54)</f>
        <v>1.067910757906331E-2</v>
      </c>
      <c r="H54" s="44">
        <f>('ODA total and ex non-transfer'!H54*1000000)/SUMIFS('GDP constant 2016'!H:H,'GDP constant 2016'!$B:$B,'ODA percent GDP'!$B54)</f>
        <v>7.397846643163522E-3</v>
      </c>
      <c r="I54" s="44">
        <f>('ODA total and ex non-transfer'!I54*1000000)/SUMIFS('GDP constant 2016'!I:I,'GDP constant 2016'!$B:$B,'ODA percent GDP'!$B54)</f>
        <v>9.4588418256196863E-3</v>
      </c>
      <c r="J54" s="44">
        <f>('ODA total and ex non-transfer'!J54*1000000)/SUMIFS('GDP constant 2016'!J:J,'GDP constant 2016'!$B:$B,'ODA percent GDP'!$B54)</f>
        <v>8.0266227787199398E-3</v>
      </c>
      <c r="K54" s="44">
        <f>('ODA total and ex non-transfer'!K54*1000000)/SUMIFS('GDP constant 2016'!K:K,'GDP constant 2016'!$B:$B,'ODA percent GDP'!$B54)</f>
        <v>6.5399350385211292E-3</v>
      </c>
      <c r="L54" s="44">
        <f>('ODA total and ex non-transfer'!L54*1000000)/SUMIFS('GDP constant 2016'!L:L,'GDP constant 2016'!$B:$B,'ODA percent GDP'!$B54)</f>
        <v>7.1049915634686699E-3</v>
      </c>
      <c r="M54" s="44">
        <f>('ODA total and ex non-transfer'!M54*1000000)/SUMIFS('GDP constant 2016'!M:M,'GDP constant 2016'!$B:$B,'ODA percent GDP'!$B54)</f>
        <v>7.1408837129987813E-3</v>
      </c>
      <c r="N54" s="44">
        <f>('ODA total and ex non-transfer'!N54*1000000)/SUMIFS('GDP constant 2016'!N:N,'GDP constant 2016'!$B:$B,'ODA percent GDP'!$B54)</f>
        <v>6.1411282140767017E-3</v>
      </c>
      <c r="O54" s="44">
        <f>('ODA total and ex non-transfer'!O54*1000000)/SUMIFS('GDP constant 2016'!O:O,'GDP constant 2016'!$B:$B,'ODA percent GDP'!$B54)</f>
        <v>5.2148125503423274E-3</v>
      </c>
      <c r="P54" s="44">
        <f>('ODA total and ex non-transfer'!P54*1000000)/SUMIFS('GDP constant 2016'!P:P,'GDP constant 2016'!$B:$B,'ODA percent GDP'!$B54)</f>
        <v>4.0137029193171251E-3</v>
      </c>
      <c r="Q54" s="44">
        <f>('ODA total and ex non-transfer'!Q54*1000000)/SUMIFS('GDP constant 2016'!Q:Q,'GDP constant 2016'!$B:$B,'ODA percent GDP'!$B54)</f>
        <v>6.6920896122560202E-3</v>
      </c>
      <c r="R54" s="44">
        <f>('ODA total and ex non-transfer'!R54*1000000)/SUMIFS('GDP constant 2016'!R:R,'GDP constant 2016'!$B:$B,'ODA percent GDP'!$B54)</f>
        <v>1.8016472525016321E-2</v>
      </c>
      <c r="S54" s="44">
        <f>('ODA total and ex non-transfer'!S54*1000000)/SUMIFS('GDP constant 2016'!S:S,'GDP constant 2016'!$B:$B,'ODA percent GDP'!$B54)</f>
        <v>1.3173103156383687E-2</v>
      </c>
      <c r="T54" s="44">
        <f>('ODA total and ex non-transfer'!T54*1000000)/SUMIFS('GDP constant 2016'!T:T,'GDP constant 2016'!$B:$B,'ODA percent GDP'!$B54)</f>
        <v>1.1188394121474024E-2</v>
      </c>
      <c r="U54" s="44">
        <f>('ODA total and ex non-transfer'!U54*1000000)/SUMIFS('GDP constant 2016'!U:U,'GDP constant 2016'!$B:$B,'ODA percent GDP'!$B54)</f>
        <v>1.067651016183415E-2</v>
      </c>
    </row>
    <row r="55" spans="1:21" hidden="1" x14ac:dyDescent="0.2">
      <c r="A55" s="22" t="s">
        <v>52</v>
      </c>
      <c r="B55" s="9" t="s">
        <v>450</v>
      </c>
      <c r="C55" s="10" t="s">
        <v>982</v>
      </c>
      <c r="D55" s="10"/>
      <c r="E55" s="3"/>
      <c r="F55" s="3"/>
      <c r="G55" s="44">
        <f>('ODA total and ex non-transfer'!G55*1000000)/SUMIFS('GDP constant 2016'!G:G,'GDP constant 2016'!$B:$B,'ODA percent GDP'!$B55)</f>
        <v>1.067910757906331E-2</v>
      </c>
      <c r="H55" s="44">
        <f>('ODA total and ex non-transfer'!H55*1000000)/SUMIFS('GDP constant 2016'!H:H,'GDP constant 2016'!$B:$B,'ODA percent GDP'!$B55)</f>
        <v>7.397846643163522E-3</v>
      </c>
      <c r="I55" s="44">
        <f>('ODA total and ex non-transfer'!I55*1000000)/SUMIFS('GDP constant 2016'!I:I,'GDP constant 2016'!$B:$B,'ODA percent GDP'!$B55)</f>
        <v>9.4588418256196863E-3</v>
      </c>
      <c r="J55" s="44">
        <f>('ODA total and ex non-transfer'!J55*1000000)/SUMIFS('GDP constant 2016'!J:J,'GDP constant 2016'!$B:$B,'ODA percent GDP'!$B55)</f>
        <v>8.0266227787199398E-3</v>
      </c>
      <c r="K55" s="44">
        <f>('ODA total and ex non-transfer'!K55*1000000)/SUMIFS('GDP constant 2016'!K:K,'GDP constant 2016'!$B:$B,'ODA percent GDP'!$B55)</f>
        <v>5.7089070154325338E-3</v>
      </c>
      <c r="L55" s="44">
        <f>('ODA total and ex non-transfer'!L55*1000000)/SUMIFS('GDP constant 2016'!L:L,'GDP constant 2016'!$B:$B,'ODA percent GDP'!$B55)</f>
        <v>6.3220596895101492E-3</v>
      </c>
      <c r="M55" s="44">
        <f>('ODA total and ex non-transfer'!M55*1000000)/SUMIFS('GDP constant 2016'!M:M,'GDP constant 2016'!$B:$B,'ODA percent GDP'!$B55)</f>
        <v>6.4167939012754428E-3</v>
      </c>
      <c r="N55" s="44">
        <f>('ODA total and ex non-transfer'!N55*1000000)/SUMIFS('GDP constant 2016'!N:N,'GDP constant 2016'!$B:$B,'ODA percent GDP'!$B55)</f>
        <v>5.5817382677842706E-3</v>
      </c>
      <c r="O55" s="44">
        <f>('ODA total and ex non-transfer'!O55*1000000)/SUMIFS('GDP constant 2016'!O:O,'GDP constant 2016'!$B:$B,'ODA percent GDP'!$B55)</f>
        <v>4.7166701704975467E-3</v>
      </c>
      <c r="P55" s="44">
        <f>('ODA total and ex non-transfer'!P55*1000000)/SUMIFS('GDP constant 2016'!P:P,'GDP constant 2016'!$B:$B,'ODA percent GDP'!$B55)</f>
        <v>3.5554432608869415E-3</v>
      </c>
      <c r="Q55" s="44">
        <f>('ODA total and ex non-transfer'!Q55*1000000)/SUMIFS('GDP constant 2016'!Q:Q,'GDP constant 2016'!$B:$B,'ODA percent GDP'!$B55)</f>
        <v>6.3288110300319849E-3</v>
      </c>
      <c r="R55" s="44">
        <f>('ODA total and ex non-transfer'!R55*1000000)/SUMIFS('GDP constant 2016'!R:R,'GDP constant 2016'!$B:$B,'ODA percent GDP'!$B55)</f>
        <v>1.7505446492291309E-2</v>
      </c>
      <c r="S55" s="44">
        <f>('ODA total and ex non-transfer'!S55*1000000)/SUMIFS('GDP constant 2016'!S:S,'GDP constant 2016'!$B:$B,'ODA percent GDP'!$B55)</f>
        <v>1.2749727915572341E-2</v>
      </c>
      <c r="T55" s="44">
        <f>('ODA total and ex non-transfer'!T55*1000000)/SUMIFS('GDP constant 2016'!T:T,'GDP constant 2016'!$B:$B,'ODA percent GDP'!$B55)</f>
        <v>1.0936501114197816E-2</v>
      </c>
      <c r="U55" s="44">
        <f>('ODA total and ex non-transfer'!U55*1000000)/SUMIFS('GDP constant 2016'!U:U,'GDP constant 2016'!$B:$B,'ODA percent GDP'!$B55)</f>
        <v>1.046476562166505E-2</v>
      </c>
    </row>
    <row r="56" spans="1:21" hidden="1" x14ac:dyDescent="0.2">
      <c r="A56" s="21" t="s">
        <v>53</v>
      </c>
      <c r="B56" s="9" t="s">
        <v>625</v>
      </c>
      <c r="C56" s="9" t="s">
        <v>981</v>
      </c>
      <c r="D56" s="9"/>
      <c r="E56" s="2"/>
      <c r="F56" s="2"/>
      <c r="G56" s="44">
        <f>('ODA total and ex non-transfer'!G56*1000000)/SUMIFS('GDP constant 2016'!G:G,'GDP constant 2016'!$B:$B,'ODA percent GDP'!$B56)</f>
        <v>0</v>
      </c>
      <c r="H56" s="44">
        <f>('ODA total and ex non-transfer'!H56*1000000)/SUMIFS('GDP constant 2016'!H:H,'GDP constant 2016'!$B:$B,'ODA percent GDP'!$B56)</f>
        <v>0</v>
      </c>
      <c r="I56" s="44">
        <f>('ODA total and ex non-transfer'!I56*1000000)/SUMIFS('GDP constant 2016'!I:I,'GDP constant 2016'!$B:$B,'ODA percent GDP'!$B56)</f>
        <v>0</v>
      </c>
      <c r="J56" s="44">
        <f>('ODA total and ex non-transfer'!J56*1000000)/SUMIFS('GDP constant 2016'!J:J,'GDP constant 2016'!$B:$B,'ODA percent GDP'!$B56)</f>
        <v>1.971353507778015E-4</v>
      </c>
      <c r="K56" s="44">
        <f>('ODA total and ex non-transfer'!K56*1000000)/SUMIFS('GDP constant 2016'!K:K,'GDP constant 2016'!$B:$B,'ODA percent GDP'!$B56)</f>
        <v>4.0098296945681098E-4</v>
      </c>
      <c r="L56" s="44">
        <f>('ODA total and ex non-transfer'!L56*1000000)/SUMIFS('GDP constant 2016'!L:L,'GDP constant 2016'!$B:$B,'ODA percent GDP'!$B56)</f>
        <v>1.5840367575863351E-4</v>
      </c>
      <c r="M56" s="44">
        <f>('ODA total and ex non-transfer'!M56*1000000)/SUMIFS('GDP constant 2016'!M:M,'GDP constant 2016'!$B:$B,'ODA percent GDP'!$B56)</f>
        <v>5.8931980066991962E-4</v>
      </c>
      <c r="N56" s="44">
        <f>('ODA total and ex non-transfer'!N56*1000000)/SUMIFS('GDP constant 2016'!N:N,'GDP constant 2016'!$B:$B,'ODA percent GDP'!$B56)</f>
        <v>3.1932909931167312E-4</v>
      </c>
      <c r="O56" s="44">
        <f>('ODA total and ex non-transfer'!O56*1000000)/SUMIFS('GDP constant 2016'!O:O,'GDP constant 2016'!$B:$B,'ODA percent GDP'!$B56)</f>
        <v>3.3591573718579483E-4</v>
      </c>
      <c r="P56" s="44">
        <f>('ODA total and ex non-transfer'!P56*1000000)/SUMIFS('GDP constant 2016'!P:P,'GDP constant 2016'!$B:$B,'ODA percent GDP'!$B56)</f>
        <v>1.445813905007471E-2</v>
      </c>
      <c r="Q56" s="44" t="e">
        <f>('ODA total and ex non-transfer'!Q56*1000000)/SUMIFS('GDP constant 2016'!Q:Q,'GDP constant 2016'!$B:$B,'ODA percent GDP'!$B56)</f>
        <v>#DIV/0!</v>
      </c>
      <c r="R56" s="44" t="e">
        <f>('ODA total and ex non-transfer'!R56*1000000)/SUMIFS('GDP constant 2016'!R:R,'GDP constant 2016'!$B:$B,'ODA percent GDP'!$B56)</f>
        <v>#DIV/0!</v>
      </c>
      <c r="S56" s="44" t="e">
        <f>('ODA total and ex non-transfer'!S56*1000000)/SUMIFS('GDP constant 2016'!S:S,'GDP constant 2016'!$B:$B,'ODA percent GDP'!$B56)</f>
        <v>#DIV/0!</v>
      </c>
      <c r="T56" s="44" t="e">
        <f>('ODA total and ex non-transfer'!T56*1000000)/SUMIFS('GDP constant 2016'!T:T,'GDP constant 2016'!$B:$B,'ODA percent GDP'!$B56)</f>
        <v>#DIV/0!</v>
      </c>
      <c r="U56" s="44" t="e">
        <f>('ODA total and ex non-transfer'!U56*1000000)/SUMIFS('GDP constant 2016'!U:U,'GDP constant 2016'!$B:$B,'ODA percent GDP'!$B56)</f>
        <v>#DIV/0!</v>
      </c>
    </row>
    <row r="57" spans="1:21" hidden="1" x14ac:dyDescent="0.2">
      <c r="A57" s="22" t="s">
        <v>53</v>
      </c>
      <c r="B57" s="9" t="s">
        <v>625</v>
      </c>
      <c r="C57" s="10" t="s">
        <v>982</v>
      </c>
      <c r="D57" s="10"/>
      <c r="E57" s="3"/>
      <c r="F57" s="3"/>
      <c r="G57" s="44">
        <f>('ODA total and ex non-transfer'!G57*1000000)/SUMIFS('GDP constant 2016'!G:G,'GDP constant 2016'!$B:$B,'ODA percent GDP'!$B57)</f>
        <v>0</v>
      </c>
      <c r="H57" s="44">
        <f>('ODA total and ex non-transfer'!H57*1000000)/SUMIFS('GDP constant 2016'!H:H,'GDP constant 2016'!$B:$B,'ODA percent GDP'!$B57)</f>
        <v>0</v>
      </c>
      <c r="I57" s="44">
        <f>('ODA total and ex non-transfer'!I57*1000000)/SUMIFS('GDP constant 2016'!I:I,'GDP constant 2016'!$B:$B,'ODA percent GDP'!$B57)</f>
        <v>0</v>
      </c>
      <c r="J57" s="44">
        <f>('ODA total and ex non-transfer'!J57*1000000)/SUMIFS('GDP constant 2016'!J:J,'GDP constant 2016'!$B:$B,'ODA percent GDP'!$B57)</f>
        <v>1.971353507778015E-4</v>
      </c>
      <c r="K57" s="44">
        <f>('ODA total and ex non-transfer'!K57*1000000)/SUMIFS('GDP constant 2016'!K:K,'GDP constant 2016'!$B:$B,'ODA percent GDP'!$B57)</f>
        <v>3.4238883500715039E-4</v>
      </c>
      <c r="L57" s="44">
        <f>('ODA total and ex non-transfer'!L57*1000000)/SUMIFS('GDP constant 2016'!L:L,'GDP constant 2016'!$B:$B,'ODA percent GDP'!$B57)</f>
        <v>1.2258540585644476E-4</v>
      </c>
      <c r="M57" s="44">
        <f>('ODA total and ex non-transfer'!M57*1000000)/SUMIFS('GDP constant 2016'!M:M,'GDP constant 2016'!$B:$B,'ODA percent GDP'!$B57)</f>
        <v>5.5271966303825464E-4</v>
      </c>
      <c r="N57" s="44">
        <f>('ODA total and ex non-transfer'!N57*1000000)/SUMIFS('GDP constant 2016'!N:N,'GDP constant 2016'!$B:$B,'ODA percent GDP'!$B57)</f>
        <v>2.8012883365147477E-4</v>
      </c>
      <c r="O57" s="44">
        <f>('ODA total and ex non-transfer'!O57*1000000)/SUMIFS('GDP constant 2016'!O:O,'GDP constant 2016'!$B:$B,'ODA percent GDP'!$B57)</f>
        <v>2.887085289162264E-4</v>
      </c>
      <c r="P57" s="44">
        <f>('ODA total and ex non-transfer'!P57*1000000)/SUMIFS('GDP constant 2016'!P:P,'GDP constant 2016'!$B:$B,'ODA percent GDP'!$B57)</f>
        <v>1.4282125599808597E-2</v>
      </c>
      <c r="Q57" s="44" t="e">
        <f>('ODA total and ex non-transfer'!Q57*1000000)/SUMIFS('GDP constant 2016'!Q:Q,'GDP constant 2016'!$B:$B,'ODA percent GDP'!$B57)</f>
        <v>#DIV/0!</v>
      </c>
      <c r="R57" s="44" t="e">
        <f>('ODA total and ex non-transfer'!R57*1000000)/SUMIFS('GDP constant 2016'!R:R,'GDP constant 2016'!$B:$B,'ODA percent GDP'!$B57)</f>
        <v>#DIV/0!</v>
      </c>
      <c r="S57" s="44" t="e">
        <f>('ODA total and ex non-transfer'!S57*1000000)/SUMIFS('GDP constant 2016'!S:S,'GDP constant 2016'!$B:$B,'ODA percent GDP'!$B57)</f>
        <v>#DIV/0!</v>
      </c>
      <c r="T57" s="44" t="e">
        <f>('ODA total and ex non-transfer'!T57*1000000)/SUMIFS('GDP constant 2016'!T:T,'GDP constant 2016'!$B:$B,'ODA percent GDP'!$B57)</f>
        <v>#DIV/0!</v>
      </c>
      <c r="U57" s="44" t="e">
        <f>('ODA total and ex non-transfer'!U57*1000000)/SUMIFS('GDP constant 2016'!U:U,'GDP constant 2016'!$B:$B,'ODA percent GDP'!$B57)</f>
        <v>#DIV/0!</v>
      </c>
    </row>
    <row r="58" spans="1:21" hidden="1" x14ac:dyDescent="0.2">
      <c r="A58" s="21" t="s">
        <v>54</v>
      </c>
      <c r="B58" s="9" t="s">
        <v>690</v>
      </c>
      <c r="C58" s="9" t="s">
        <v>981</v>
      </c>
      <c r="D58" s="9"/>
      <c r="E58" s="2"/>
      <c r="F58" s="2"/>
      <c r="G58" s="44">
        <f>('ODA total and ex non-transfer'!G58*1000000)/SUMIFS('GDP constant 2016'!G:G,'GDP constant 2016'!$B:$B,'ODA percent GDP'!$B58)</f>
        <v>1.4157433740736523E-2</v>
      </c>
      <c r="H58" s="44">
        <f>('ODA total and ex non-transfer'!H58*1000000)/SUMIFS('GDP constant 2016'!H:H,'GDP constant 2016'!$B:$B,'ODA percent GDP'!$B58)</f>
        <v>1.0041221271396885E-2</v>
      </c>
      <c r="I58" s="44">
        <f>('ODA total and ex non-transfer'!I58*1000000)/SUMIFS('GDP constant 2016'!I:I,'GDP constant 2016'!$B:$B,'ODA percent GDP'!$B58)</f>
        <v>9.8453578356511307E-3</v>
      </c>
      <c r="J58" s="44">
        <f>('ODA total and ex non-transfer'!J58*1000000)/SUMIFS('GDP constant 2016'!J:J,'GDP constant 2016'!$B:$B,'ODA percent GDP'!$B58)</f>
        <v>1.429694399662018E-2</v>
      </c>
      <c r="K58" s="44">
        <f>('ODA total and ex non-transfer'!K58*1000000)/SUMIFS('GDP constant 2016'!K:K,'GDP constant 2016'!$B:$B,'ODA percent GDP'!$B58)</f>
        <v>1.5666749040859376E-2</v>
      </c>
      <c r="L58" s="44">
        <f>('ODA total and ex non-transfer'!L58*1000000)/SUMIFS('GDP constant 2016'!L:L,'GDP constant 2016'!$B:$B,'ODA percent GDP'!$B58)</f>
        <v>1.6715878168903301E-2</v>
      </c>
      <c r="M58" s="44">
        <f>('ODA total and ex non-transfer'!M58*1000000)/SUMIFS('GDP constant 2016'!M:M,'GDP constant 2016'!$B:$B,'ODA percent GDP'!$B58)</f>
        <v>1.5457739206254742E-2</v>
      </c>
      <c r="N58" s="44">
        <f>('ODA total and ex non-transfer'!N58*1000000)/SUMIFS('GDP constant 2016'!N:N,'GDP constant 2016'!$B:$B,'ODA percent GDP'!$B58)</f>
        <v>1.5160981313099169E-2</v>
      </c>
      <c r="O58" s="44">
        <f>('ODA total and ex non-transfer'!O58*1000000)/SUMIFS('GDP constant 2016'!O:O,'GDP constant 2016'!$B:$B,'ODA percent GDP'!$B58)</f>
        <v>1.5496307521385639E-2</v>
      </c>
      <c r="P58" s="44">
        <f>('ODA total and ex non-transfer'!P58*1000000)/SUMIFS('GDP constant 2016'!P:P,'GDP constant 2016'!$B:$B,'ODA percent GDP'!$B58)</f>
        <v>1.8429971666452785E-2</v>
      </c>
      <c r="Q58" s="44">
        <f>('ODA total and ex non-transfer'!Q58*1000000)/SUMIFS('GDP constant 2016'!Q:Q,'GDP constant 2016'!$B:$B,'ODA percent GDP'!$B58)</f>
        <v>1.9907360361020983E-2</v>
      </c>
      <c r="R58" s="44">
        <f>('ODA total and ex non-transfer'!R58*1000000)/SUMIFS('GDP constant 2016'!R:R,'GDP constant 2016'!$B:$B,'ODA percent GDP'!$B58)</f>
        <v>2.408744545891708E-2</v>
      </c>
      <c r="S58" s="44">
        <f>('ODA total and ex non-transfer'!S58*1000000)/SUMIFS('GDP constant 2016'!S:S,'GDP constant 2016'!$B:$B,'ODA percent GDP'!$B58)</f>
        <v>2.4820158651443443E-2</v>
      </c>
      <c r="T58" s="44">
        <f>('ODA total and ex non-transfer'!T58*1000000)/SUMIFS('GDP constant 2016'!T:T,'GDP constant 2016'!$B:$B,'ODA percent GDP'!$B58)</f>
        <v>1.9738665252120719E-2</v>
      </c>
      <c r="U58" s="44">
        <f>('ODA total and ex non-transfer'!U58*1000000)/SUMIFS('GDP constant 2016'!U:U,'GDP constant 2016'!$B:$B,'ODA percent GDP'!$B58)</f>
        <v>2.5717816755488284E-2</v>
      </c>
    </row>
    <row r="59" spans="1:21" hidden="1" x14ac:dyDescent="0.2">
      <c r="A59" s="22" t="s">
        <v>54</v>
      </c>
      <c r="B59" s="9" t="s">
        <v>690</v>
      </c>
      <c r="C59" s="10" t="s">
        <v>982</v>
      </c>
      <c r="D59" s="10"/>
      <c r="E59" s="3"/>
      <c r="F59" s="3"/>
      <c r="G59" s="44">
        <f>('ODA total and ex non-transfer'!G59*1000000)/SUMIFS('GDP constant 2016'!G:G,'GDP constant 2016'!$B:$B,'ODA percent GDP'!$B59)</f>
        <v>1.4157433740736523E-2</v>
      </c>
      <c r="H59" s="44">
        <f>('ODA total and ex non-transfer'!H59*1000000)/SUMIFS('GDP constant 2016'!H:H,'GDP constant 2016'!$B:$B,'ODA percent GDP'!$B59)</f>
        <v>1.0041221271396885E-2</v>
      </c>
      <c r="I59" s="44">
        <f>('ODA total and ex non-transfer'!I59*1000000)/SUMIFS('GDP constant 2016'!I:I,'GDP constant 2016'!$B:$B,'ODA percent GDP'!$B59)</f>
        <v>9.8453578356511307E-3</v>
      </c>
      <c r="J59" s="44">
        <f>('ODA total and ex non-transfer'!J59*1000000)/SUMIFS('GDP constant 2016'!J:J,'GDP constant 2016'!$B:$B,'ODA percent GDP'!$B59)</f>
        <v>1.429694399662018E-2</v>
      </c>
      <c r="K59" s="44">
        <f>('ODA total and ex non-transfer'!K59*1000000)/SUMIFS('GDP constant 2016'!K:K,'GDP constant 2016'!$B:$B,'ODA percent GDP'!$B59)</f>
        <v>1.2350946701937661E-2</v>
      </c>
      <c r="L59" s="44">
        <f>('ODA total and ex non-transfer'!L59*1000000)/SUMIFS('GDP constant 2016'!L:L,'GDP constant 2016'!$B:$B,'ODA percent GDP'!$B59)</f>
        <v>1.3570692576052741E-2</v>
      </c>
      <c r="M59" s="44">
        <f>('ODA total and ex non-transfer'!M59*1000000)/SUMIFS('GDP constant 2016'!M:M,'GDP constant 2016'!$B:$B,'ODA percent GDP'!$B59)</f>
        <v>1.3521123799419369E-2</v>
      </c>
      <c r="N59" s="44">
        <f>('ODA total and ex non-transfer'!N59*1000000)/SUMIFS('GDP constant 2016'!N:N,'GDP constant 2016'!$B:$B,'ODA percent GDP'!$B59)</f>
        <v>1.3293014438057988E-2</v>
      </c>
      <c r="O59" s="44">
        <f>('ODA total and ex non-transfer'!O59*1000000)/SUMIFS('GDP constant 2016'!O:O,'GDP constant 2016'!$B:$B,'ODA percent GDP'!$B59)</f>
        <v>1.3792594553537737E-2</v>
      </c>
      <c r="P59" s="44">
        <f>('ODA total and ex non-transfer'!P59*1000000)/SUMIFS('GDP constant 2016'!P:P,'GDP constant 2016'!$B:$B,'ODA percent GDP'!$B59)</f>
        <v>1.6793853887793832E-2</v>
      </c>
      <c r="Q59" s="44">
        <f>('ODA total and ex non-transfer'!Q59*1000000)/SUMIFS('GDP constant 2016'!Q:Q,'GDP constant 2016'!$B:$B,'ODA percent GDP'!$B59)</f>
        <v>1.8295254313479007E-2</v>
      </c>
      <c r="R59" s="44">
        <f>('ODA total and ex non-transfer'!R59*1000000)/SUMIFS('GDP constant 2016'!R:R,'GDP constant 2016'!$B:$B,'ODA percent GDP'!$B59)</f>
        <v>2.2527923604903907E-2</v>
      </c>
      <c r="S59" s="44">
        <f>('ODA total and ex non-transfer'!S59*1000000)/SUMIFS('GDP constant 2016'!S:S,'GDP constant 2016'!$B:$B,'ODA percent GDP'!$B59)</f>
        <v>2.3344186873572082E-2</v>
      </c>
      <c r="T59" s="44">
        <f>('ODA total and ex non-transfer'!T59*1000000)/SUMIFS('GDP constant 2016'!T:T,'GDP constant 2016'!$B:$B,'ODA percent GDP'!$B59)</f>
        <v>1.8246370360558047E-2</v>
      </c>
      <c r="U59" s="44">
        <f>('ODA total and ex non-transfer'!U59*1000000)/SUMIFS('GDP constant 2016'!U:U,'GDP constant 2016'!$B:$B,'ODA percent GDP'!$B59)</f>
        <v>2.4211709961512878E-2</v>
      </c>
    </row>
    <row r="60" spans="1:21" hidden="1" x14ac:dyDescent="0.2">
      <c r="A60" s="21" t="s">
        <v>55</v>
      </c>
      <c r="B60" s="9" t="s">
        <v>910</v>
      </c>
      <c r="C60" s="9" t="s">
        <v>981</v>
      </c>
      <c r="D60" s="9"/>
      <c r="E60" s="2"/>
      <c r="F60" s="2"/>
      <c r="G60" s="44">
        <f>('ODA total and ex non-transfer'!G60*1000000)/SUMIFS('GDP constant 2016'!G:G,'GDP constant 2016'!$B:$B,'ODA percent GDP'!$B60)</f>
        <v>1.3789357435299564E-2</v>
      </c>
      <c r="H60" s="44">
        <f>('ODA total and ex non-transfer'!H60*1000000)/SUMIFS('GDP constant 2016'!H:H,'GDP constant 2016'!$B:$B,'ODA percent GDP'!$B60)</f>
        <v>1.420064808286069E-2</v>
      </c>
      <c r="I60" s="44">
        <f>('ODA total and ex non-transfer'!I60*1000000)/SUMIFS('GDP constant 2016'!I:I,'GDP constant 2016'!$B:$B,'ODA percent GDP'!$B60)</f>
        <v>1.2628902403383931E-2</v>
      </c>
      <c r="J60" s="44">
        <f>('ODA total and ex non-transfer'!J60*1000000)/SUMIFS('GDP constant 2016'!J:J,'GDP constant 2016'!$B:$B,'ODA percent GDP'!$B60)</f>
        <v>1.6373463197506866E-2</v>
      </c>
      <c r="K60" s="44">
        <f>('ODA total and ex non-transfer'!K60*1000000)/SUMIFS('GDP constant 2016'!K:K,'GDP constant 2016'!$B:$B,'ODA percent GDP'!$B60)</f>
        <v>1.9111668209140759E-2</v>
      </c>
      <c r="L60" s="44">
        <f>('ODA total and ex non-transfer'!L60*1000000)/SUMIFS('GDP constant 2016'!L:L,'GDP constant 2016'!$B:$B,'ODA percent GDP'!$B60)</f>
        <v>1.5178618058193479E-2</v>
      </c>
      <c r="M60" s="44">
        <f>('ODA total and ex non-transfer'!M60*1000000)/SUMIFS('GDP constant 2016'!M:M,'GDP constant 2016'!$B:$B,'ODA percent GDP'!$B60)</f>
        <v>1.557513665008156E-2</v>
      </c>
      <c r="N60" s="44">
        <f>('ODA total and ex non-transfer'!N60*1000000)/SUMIFS('GDP constant 2016'!N:N,'GDP constant 2016'!$B:$B,'ODA percent GDP'!$B60)</f>
        <v>1.8323278042806566E-2</v>
      </c>
      <c r="O60" s="44">
        <f>('ODA total and ex non-transfer'!O60*1000000)/SUMIFS('GDP constant 2016'!O:O,'GDP constant 2016'!$B:$B,'ODA percent GDP'!$B60)</f>
        <v>1.9839655632283668E-2</v>
      </c>
      <c r="P60" s="44">
        <f>('ODA total and ex non-transfer'!P60*1000000)/SUMIFS('GDP constant 2016'!P:P,'GDP constant 2016'!$B:$B,'ODA percent GDP'!$B60)</f>
        <v>2.7893144152553725E-2</v>
      </c>
      <c r="Q60" s="44">
        <f>('ODA total and ex non-transfer'!Q60*1000000)/SUMIFS('GDP constant 2016'!Q:Q,'GDP constant 2016'!$B:$B,'ODA percent GDP'!$B60)</f>
        <v>3.0599707074617555E-2</v>
      </c>
      <c r="R60" s="44">
        <f>('ODA total and ex non-transfer'!R60*1000000)/SUMIFS('GDP constant 2016'!R:R,'GDP constant 2016'!$B:$B,'ODA percent GDP'!$B60)</f>
        <v>2.2570627303456908E-2</v>
      </c>
      <c r="S60" s="44">
        <f>('ODA total and ex non-transfer'!S60*1000000)/SUMIFS('GDP constant 2016'!S:S,'GDP constant 2016'!$B:$B,'ODA percent GDP'!$B60)</f>
        <v>2.337717517622491E-2</v>
      </c>
      <c r="T60" s="44">
        <f>('ODA total and ex non-transfer'!T60*1000000)/SUMIFS('GDP constant 2016'!T:T,'GDP constant 2016'!$B:$B,'ODA percent GDP'!$B60)</f>
        <v>2.1605915470636693E-2</v>
      </c>
      <c r="U60" s="44">
        <f>('ODA total and ex non-transfer'!U60*1000000)/SUMIFS('GDP constant 2016'!U:U,'GDP constant 2016'!$B:$B,'ODA percent GDP'!$B60)</f>
        <v>2.4736914760781999E-2</v>
      </c>
    </row>
    <row r="61" spans="1:21" hidden="1" x14ac:dyDescent="0.2">
      <c r="A61" s="22" t="s">
        <v>55</v>
      </c>
      <c r="B61" s="9" t="s">
        <v>910</v>
      </c>
      <c r="C61" s="10" t="s">
        <v>982</v>
      </c>
      <c r="D61" s="10"/>
      <c r="E61" s="3"/>
      <c r="F61" s="3"/>
      <c r="G61" s="44">
        <f>('ODA total and ex non-transfer'!G61*1000000)/SUMIFS('GDP constant 2016'!G:G,'GDP constant 2016'!$B:$B,'ODA percent GDP'!$B61)</f>
        <v>1.3789357435299564E-2</v>
      </c>
      <c r="H61" s="44">
        <f>('ODA total and ex non-transfer'!H61*1000000)/SUMIFS('GDP constant 2016'!H:H,'GDP constant 2016'!$B:$B,'ODA percent GDP'!$B61)</f>
        <v>1.420064808286069E-2</v>
      </c>
      <c r="I61" s="44">
        <f>('ODA total and ex non-transfer'!I61*1000000)/SUMIFS('GDP constant 2016'!I:I,'GDP constant 2016'!$B:$B,'ODA percent GDP'!$B61)</f>
        <v>1.2628902403383931E-2</v>
      </c>
      <c r="J61" s="44">
        <f>('ODA total and ex non-transfer'!J61*1000000)/SUMIFS('GDP constant 2016'!J:J,'GDP constant 2016'!$B:$B,'ODA percent GDP'!$B61)</f>
        <v>1.6373463197506866E-2</v>
      </c>
      <c r="K61" s="44">
        <f>('ODA total and ex non-transfer'!K61*1000000)/SUMIFS('GDP constant 2016'!K:K,'GDP constant 2016'!$B:$B,'ODA percent GDP'!$B61)</f>
        <v>1.6210742881917584E-2</v>
      </c>
      <c r="L61" s="44">
        <f>('ODA total and ex non-transfer'!L61*1000000)/SUMIFS('GDP constant 2016'!L:L,'GDP constant 2016'!$B:$B,'ODA percent GDP'!$B61)</f>
        <v>1.2434400088989475E-2</v>
      </c>
      <c r="M61" s="44">
        <f>('ODA total and ex non-transfer'!M61*1000000)/SUMIFS('GDP constant 2016'!M:M,'GDP constant 2016'!$B:$B,'ODA percent GDP'!$B61)</f>
        <v>1.3289283203444817E-2</v>
      </c>
      <c r="N61" s="44">
        <f>('ODA total and ex non-transfer'!N61*1000000)/SUMIFS('GDP constant 2016'!N:N,'GDP constant 2016'!$B:$B,'ODA percent GDP'!$B61)</f>
        <v>1.5933189682646242E-2</v>
      </c>
      <c r="O61" s="44">
        <f>('ODA total and ex non-transfer'!O61*1000000)/SUMIFS('GDP constant 2016'!O:O,'GDP constant 2016'!$B:$B,'ODA percent GDP'!$B61)</f>
        <v>1.739263384673799E-2</v>
      </c>
      <c r="P61" s="44">
        <f>('ODA total and ex non-transfer'!P61*1000000)/SUMIFS('GDP constant 2016'!P:P,'GDP constant 2016'!$B:$B,'ODA percent GDP'!$B61)</f>
        <v>2.5653047221575662E-2</v>
      </c>
      <c r="Q61" s="44">
        <f>('ODA total and ex non-transfer'!Q61*1000000)/SUMIFS('GDP constant 2016'!Q:Q,'GDP constant 2016'!$B:$B,'ODA percent GDP'!$B61)</f>
        <v>2.8440705423775168E-2</v>
      </c>
      <c r="R61" s="44">
        <f>('ODA total and ex non-transfer'!R61*1000000)/SUMIFS('GDP constant 2016'!R:R,'GDP constant 2016'!$B:$B,'ODA percent GDP'!$B61)</f>
        <v>2.0573164799845917E-2</v>
      </c>
      <c r="S61" s="44">
        <f>('ODA total and ex non-transfer'!S61*1000000)/SUMIFS('GDP constant 2016'!S:S,'GDP constant 2016'!$B:$B,'ODA percent GDP'!$B61)</f>
        <v>2.1469614989874892E-2</v>
      </c>
      <c r="T61" s="44">
        <f>('ODA total and ex non-transfer'!T61*1000000)/SUMIFS('GDP constant 2016'!T:T,'GDP constant 2016'!$B:$B,'ODA percent GDP'!$B61)</f>
        <v>1.9657342212761289E-2</v>
      </c>
      <c r="U61" s="44">
        <f>('ODA total and ex non-transfer'!U61*1000000)/SUMIFS('GDP constant 2016'!U:U,'GDP constant 2016'!$B:$B,'ODA percent GDP'!$B61)</f>
        <v>2.2728453048033975E-2</v>
      </c>
    </row>
    <row r="62" spans="1:21" hidden="1" x14ac:dyDescent="0.2">
      <c r="A62" s="21" t="s">
        <v>56</v>
      </c>
      <c r="B62" s="9" t="e">
        <v>#N/A</v>
      </c>
      <c r="C62" s="9" t="s">
        <v>981</v>
      </c>
      <c r="D62" s="9"/>
      <c r="E62" s="2"/>
      <c r="F62" s="2"/>
      <c r="G62" s="44" t="e">
        <f>('ODA total and ex non-transfer'!G62*1000000)/SUMIFS('GDP constant 2016'!G:G,'GDP constant 2016'!$B:$B,'ODA percent GDP'!$B62)</f>
        <v>#DIV/0!</v>
      </c>
      <c r="H62" s="44" t="e">
        <f>('ODA total and ex non-transfer'!H62*1000000)/SUMIFS('GDP constant 2016'!H:H,'GDP constant 2016'!$B:$B,'ODA percent GDP'!$B62)</f>
        <v>#DIV/0!</v>
      </c>
      <c r="I62" s="44" t="e">
        <f>('ODA total and ex non-transfer'!I62*1000000)/SUMIFS('GDP constant 2016'!I:I,'GDP constant 2016'!$B:$B,'ODA percent GDP'!$B62)</f>
        <v>#DIV/0!</v>
      </c>
      <c r="J62" s="44" t="e">
        <f>('ODA total and ex non-transfer'!J62*1000000)/SUMIFS('GDP constant 2016'!J:J,'GDP constant 2016'!$B:$B,'ODA percent GDP'!$B62)</f>
        <v>#DIV/0!</v>
      </c>
      <c r="K62" s="44" t="e">
        <f>('ODA total and ex non-transfer'!K62*1000000)/SUMIFS('GDP constant 2016'!K:K,'GDP constant 2016'!$B:$B,'ODA percent GDP'!$B62)</f>
        <v>#DIV/0!</v>
      </c>
      <c r="L62" s="44" t="e">
        <f>('ODA total and ex non-transfer'!L62*1000000)/SUMIFS('GDP constant 2016'!L:L,'GDP constant 2016'!$B:$B,'ODA percent GDP'!$B62)</f>
        <v>#DIV/0!</v>
      </c>
      <c r="M62" s="44" t="e">
        <f>('ODA total and ex non-transfer'!M62*1000000)/SUMIFS('GDP constant 2016'!M:M,'GDP constant 2016'!$B:$B,'ODA percent GDP'!$B62)</f>
        <v>#DIV/0!</v>
      </c>
      <c r="N62" s="44" t="e">
        <f>('ODA total and ex non-transfer'!N62*1000000)/SUMIFS('GDP constant 2016'!N:N,'GDP constant 2016'!$B:$B,'ODA percent GDP'!$B62)</f>
        <v>#DIV/0!</v>
      </c>
      <c r="O62" s="44" t="e">
        <f>('ODA total and ex non-transfer'!O62*1000000)/SUMIFS('GDP constant 2016'!O:O,'GDP constant 2016'!$B:$B,'ODA percent GDP'!$B62)</f>
        <v>#DIV/0!</v>
      </c>
      <c r="P62" s="44" t="e">
        <f>('ODA total and ex non-transfer'!P62*1000000)/SUMIFS('GDP constant 2016'!P:P,'GDP constant 2016'!$B:$B,'ODA percent GDP'!$B62)</f>
        <v>#DIV/0!</v>
      </c>
      <c r="Q62" s="44" t="e">
        <f>('ODA total and ex non-transfer'!Q62*1000000)/SUMIFS('GDP constant 2016'!Q:Q,'GDP constant 2016'!$B:$B,'ODA percent GDP'!$B62)</f>
        <v>#DIV/0!</v>
      </c>
      <c r="R62" s="44" t="e">
        <f>('ODA total and ex non-transfer'!R62*1000000)/SUMIFS('GDP constant 2016'!R:R,'GDP constant 2016'!$B:$B,'ODA percent GDP'!$B62)</f>
        <v>#DIV/0!</v>
      </c>
      <c r="S62" s="44" t="e">
        <f>('ODA total and ex non-transfer'!S62*1000000)/SUMIFS('GDP constant 2016'!S:S,'GDP constant 2016'!$B:$B,'ODA percent GDP'!$B62)</f>
        <v>#DIV/0!</v>
      </c>
      <c r="T62" s="44" t="e">
        <f>('ODA total and ex non-transfer'!T62*1000000)/SUMIFS('GDP constant 2016'!T:T,'GDP constant 2016'!$B:$B,'ODA percent GDP'!$B62)</f>
        <v>#DIV/0!</v>
      </c>
      <c r="U62" s="44" t="e">
        <f>('ODA total and ex non-transfer'!U62*1000000)/SUMIFS('GDP constant 2016'!U:U,'GDP constant 2016'!$B:$B,'ODA percent GDP'!$B62)</f>
        <v>#DIV/0!</v>
      </c>
    </row>
    <row r="63" spans="1:21" hidden="1" x14ac:dyDescent="0.2">
      <c r="A63" s="22" t="s">
        <v>56</v>
      </c>
      <c r="B63" s="9" t="e">
        <v>#N/A</v>
      </c>
      <c r="C63" s="10" t="s">
        <v>982</v>
      </c>
      <c r="D63" s="10"/>
      <c r="E63" s="3"/>
      <c r="F63" s="3"/>
      <c r="G63" s="44" t="e">
        <f>('ODA total and ex non-transfer'!G63*1000000)/SUMIFS('GDP constant 2016'!G:G,'GDP constant 2016'!$B:$B,'ODA percent GDP'!$B63)</f>
        <v>#DIV/0!</v>
      </c>
      <c r="H63" s="44" t="e">
        <f>('ODA total and ex non-transfer'!H63*1000000)/SUMIFS('GDP constant 2016'!H:H,'GDP constant 2016'!$B:$B,'ODA percent GDP'!$B63)</f>
        <v>#DIV/0!</v>
      </c>
      <c r="I63" s="44" t="e">
        <f>('ODA total and ex non-transfer'!I63*1000000)/SUMIFS('GDP constant 2016'!I:I,'GDP constant 2016'!$B:$B,'ODA percent GDP'!$B63)</f>
        <v>#DIV/0!</v>
      </c>
      <c r="J63" s="44" t="e">
        <f>('ODA total and ex non-transfer'!J63*1000000)/SUMIFS('GDP constant 2016'!J:J,'GDP constant 2016'!$B:$B,'ODA percent GDP'!$B63)</f>
        <v>#DIV/0!</v>
      </c>
      <c r="K63" s="44" t="e">
        <f>('ODA total and ex non-transfer'!K63*1000000)/SUMIFS('GDP constant 2016'!K:K,'GDP constant 2016'!$B:$B,'ODA percent GDP'!$B63)</f>
        <v>#DIV/0!</v>
      </c>
      <c r="L63" s="44" t="e">
        <f>('ODA total and ex non-transfer'!L63*1000000)/SUMIFS('GDP constant 2016'!L:L,'GDP constant 2016'!$B:$B,'ODA percent GDP'!$B63)</f>
        <v>#DIV/0!</v>
      </c>
      <c r="M63" s="44" t="e">
        <f>('ODA total and ex non-transfer'!M63*1000000)/SUMIFS('GDP constant 2016'!M:M,'GDP constant 2016'!$B:$B,'ODA percent GDP'!$B63)</f>
        <v>#DIV/0!</v>
      </c>
      <c r="N63" s="44" t="e">
        <f>('ODA total and ex non-transfer'!N63*1000000)/SUMIFS('GDP constant 2016'!N:N,'GDP constant 2016'!$B:$B,'ODA percent GDP'!$B63)</f>
        <v>#DIV/0!</v>
      </c>
      <c r="O63" s="44" t="e">
        <f>('ODA total and ex non-transfer'!O63*1000000)/SUMIFS('GDP constant 2016'!O:O,'GDP constant 2016'!$B:$B,'ODA percent GDP'!$B63)</f>
        <v>#DIV/0!</v>
      </c>
      <c r="P63" s="44" t="e">
        <f>('ODA total and ex non-transfer'!P63*1000000)/SUMIFS('GDP constant 2016'!P:P,'GDP constant 2016'!$B:$B,'ODA percent GDP'!$B63)</f>
        <v>#DIV/0!</v>
      </c>
      <c r="Q63" s="44" t="e">
        <f>('ODA total and ex non-transfer'!Q63*1000000)/SUMIFS('GDP constant 2016'!Q:Q,'GDP constant 2016'!$B:$B,'ODA percent GDP'!$B63)</f>
        <v>#DIV/0!</v>
      </c>
      <c r="R63" s="44" t="e">
        <f>('ODA total and ex non-transfer'!R63*1000000)/SUMIFS('GDP constant 2016'!R:R,'GDP constant 2016'!$B:$B,'ODA percent GDP'!$B63)</f>
        <v>#DIV/0!</v>
      </c>
      <c r="S63" s="44" t="e">
        <f>('ODA total and ex non-transfer'!S63*1000000)/SUMIFS('GDP constant 2016'!S:S,'GDP constant 2016'!$B:$B,'ODA percent GDP'!$B63)</f>
        <v>#DIV/0!</v>
      </c>
      <c r="T63" s="44" t="e">
        <f>('ODA total and ex non-transfer'!T63*1000000)/SUMIFS('GDP constant 2016'!T:T,'GDP constant 2016'!$B:$B,'ODA percent GDP'!$B63)</f>
        <v>#DIV/0!</v>
      </c>
      <c r="U63" s="44" t="e">
        <f>('ODA total and ex non-transfer'!U63*1000000)/SUMIFS('GDP constant 2016'!U:U,'GDP constant 2016'!$B:$B,'ODA percent GDP'!$B63)</f>
        <v>#DIV/0!</v>
      </c>
    </row>
    <row r="64" spans="1:21" hidden="1" x14ac:dyDescent="0.2">
      <c r="A64" s="21" t="s">
        <v>57</v>
      </c>
      <c r="B64" s="9" t="e">
        <v>#N/A</v>
      </c>
      <c r="C64" s="9" t="s">
        <v>981</v>
      </c>
      <c r="D64" s="9"/>
      <c r="E64" s="2"/>
      <c r="F64" s="2"/>
      <c r="G64" s="44" t="e">
        <f>('ODA total and ex non-transfer'!G64*1000000)/SUMIFS('GDP constant 2016'!G:G,'GDP constant 2016'!$B:$B,'ODA percent GDP'!$B64)</f>
        <v>#DIV/0!</v>
      </c>
      <c r="H64" s="44" t="e">
        <f>('ODA total and ex non-transfer'!H64*1000000)/SUMIFS('GDP constant 2016'!H:H,'GDP constant 2016'!$B:$B,'ODA percent GDP'!$B64)</f>
        <v>#DIV/0!</v>
      </c>
      <c r="I64" s="44" t="e">
        <f>('ODA total and ex non-transfer'!I64*1000000)/SUMIFS('GDP constant 2016'!I:I,'GDP constant 2016'!$B:$B,'ODA percent GDP'!$B64)</f>
        <v>#DIV/0!</v>
      </c>
      <c r="J64" s="44" t="e">
        <f>('ODA total and ex non-transfer'!J64*1000000)/SUMIFS('GDP constant 2016'!J:J,'GDP constant 2016'!$B:$B,'ODA percent GDP'!$B64)</f>
        <v>#DIV/0!</v>
      </c>
      <c r="K64" s="44" t="e">
        <f>('ODA total and ex non-transfer'!K64*1000000)/SUMIFS('GDP constant 2016'!K:K,'GDP constant 2016'!$B:$B,'ODA percent GDP'!$B64)</f>
        <v>#DIV/0!</v>
      </c>
      <c r="L64" s="44" t="e">
        <f>('ODA total and ex non-transfer'!L64*1000000)/SUMIFS('GDP constant 2016'!L:L,'GDP constant 2016'!$B:$B,'ODA percent GDP'!$B64)</f>
        <v>#DIV/0!</v>
      </c>
      <c r="M64" s="44" t="e">
        <f>('ODA total and ex non-transfer'!M64*1000000)/SUMIFS('GDP constant 2016'!M:M,'GDP constant 2016'!$B:$B,'ODA percent GDP'!$B64)</f>
        <v>#DIV/0!</v>
      </c>
      <c r="N64" s="44" t="e">
        <f>('ODA total and ex non-transfer'!N64*1000000)/SUMIFS('GDP constant 2016'!N:N,'GDP constant 2016'!$B:$B,'ODA percent GDP'!$B64)</f>
        <v>#DIV/0!</v>
      </c>
      <c r="O64" s="44" t="e">
        <f>('ODA total and ex non-transfer'!O64*1000000)/SUMIFS('GDP constant 2016'!O:O,'GDP constant 2016'!$B:$B,'ODA percent GDP'!$B64)</f>
        <v>#DIV/0!</v>
      </c>
      <c r="P64" s="44" t="e">
        <f>('ODA total and ex non-transfer'!P64*1000000)/SUMIFS('GDP constant 2016'!P:P,'GDP constant 2016'!$B:$B,'ODA percent GDP'!$B64)</f>
        <v>#DIV/0!</v>
      </c>
      <c r="Q64" s="44" t="e">
        <f>('ODA total and ex non-transfer'!Q64*1000000)/SUMIFS('GDP constant 2016'!Q:Q,'GDP constant 2016'!$B:$B,'ODA percent GDP'!$B64)</f>
        <v>#DIV/0!</v>
      </c>
      <c r="R64" s="44" t="e">
        <f>('ODA total and ex non-transfer'!R64*1000000)/SUMIFS('GDP constant 2016'!R:R,'GDP constant 2016'!$B:$B,'ODA percent GDP'!$B64)</f>
        <v>#DIV/0!</v>
      </c>
      <c r="S64" s="44" t="e">
        <f>('ODA total and ex non-transfer'!S64*1000000)/SUMIFS('GDP constant 2016'!S:S,'GDP constant 2016'!$B:$B,'ODA percent GDP'!$B64)</f>
        <v>#DIV/0!</v>
      </c>
      <c r="T64" s="44" t="e">
        <f>('ODA total and ex non-transfer'!T64*1000000)/SUMIFS('GDP constant 2016'!T:T,'GDP constant 2016'!$B:$B,'ODA percent GDP'!$B64)</f>
        <v>#DIV/0!</v>
      </c>
      <c r="U64" s="44" t="e">
        <f>('ODA total and ex non-transfer'!U64*1000000)/SUMIFS('GDP constant 2016'!U:U,'GDP constant 2016'!$B:$B,'ODA percent GDP'!$B64)</f>
        <v>#DIV/0!</v>
      </c>
    </row>
    <row r="65" spans="1:21" hidden="1" x14ac:dyDescent="0.2">
      <c r="A65" s="22" t="s">
        <v>57</v>
      </c>
      <c r="B65" s="9" t="e">
        <v>#N/A</v>
      </c>
      <c r="C65" s="10" t="s">
        <v>982</v>
      </c>
      <c r="D65" s="10"/>
      <c r="E65" s="3"/>
      <c r="F65" s="3"/>
      <c r="G65" s="44" t="e">
        <f>('ODA total and ex non-transfer'!G65*1000000)/SUMIFS('GDP constant 2016'!G:G,'GDP constant 2016'!$B:$B,'ODA percent GDP'!$B65)</f>
        <v>#DIV/0!</v>
      </c>
      <c r="H65" s="44" t="e">
        <f>('ODA total and ex non-transfer'!H65*1000000)/SUMIFS('GDP constant 2016'!H:H,'GDP constant 2016'!$B:$B,'ODA percent GDP'!$B65)</f>
        <v>#DIV/0!</v>
      </c>
      <c r="I65" s="44" t="e">
        <f>('ODA total and ex non-transfer'!I65*1000000)/SUMIFS('GDP constant 2016'!I:I,'GDP constant 2016'!$B:$B,'ODA percent GDP'!$B65)</f>
        <v>#DIV/0!</v>
      </c>
      <c r="J65" s="44" t="e">
        <f>('ODA total and ex non-transfer'!J65*1000000)/SUMIFS('GDP constant 2016'!J:J,'GDP constant 2016'!$B:$B,'ODA percent GDP'!$B65)</f>
        <v>#DIV/0!</v>
      </c>
      <c r="K65" s="44" t="e">
        <f>('ODA total and ex non-transfer'!K65*1000000)/SUMIFS('GDP constant 2016'!K:K,'GDP constant 2016'!$B:$B,'ODA percent GDP'!$B65)</f>
        <v>#DIV/0!</v>
      </c>
      <c r="L65" s="44" t="e">
        <f>('ODA total and ex non-transfer'!L65*1000000)/SUMIFS('GDP constant 2016'!L:L,'GDP constant 2016'!$B:$B,'ODA percent GDP'!$B65)</f>
        <v>#DIV/0!</v>
      </c>
      <c r="M65" s="44" t="e">
        <f>('ODA total and ex non-transfer'!M65*1000000)/SUMIFS('GDP constant 2016'!M:M,'GDP constant 2016'!$B:$B,'ODA percent GDP'!$B65)</f>
        <v>#DIV/0!</v>
      </c>
      <c r="N65" s="44" t="e">
        <f>('ODA total and ex non-transfer'!N65*1000000)/SUMIFS('GDP constant 2016'!N:N,'GDP constant 2016'!$B:$B,'ODA percent GDP'!$B65)</f>
        <v>#DIV/0!</v>
      </c>
      <c r="O65" s="44" t="e">
        <f>('ODA total and ex non-transfer'!O65*1000000)/SUMIFS('GDP constant 2016'!O:O,'GDP constant 2016'!$B:$B,'ODA percent GDP'!$B65)</f>
        <v>#DIV/0!</v>
      </c>
      <c r="P65" s="44" t="e">
        <f>('ODA total and ex non-transfer'!P65*1000000)/SUMIFS('GDP constant 2016'!P:P,'GDP constant 2016'!$B:$B,'ODA percent GDP'!$B65)</f>
        <v>#DIV/0!</v>
      </c>
      <c r="Q65" s="44" t="e">
        <f>('ODA total and ex non-transfer'!Q65*1000000)/SUMIFS('GDP constant 2016'!Q:Q,'GDP constant 2016'!$B:$B,'ODA percent GDP'!$B65)</f>
        <v>#DIV/0!</v>
      </c>
      <c r="R65" s="44" t="e">
        <f>('ODA total and ex non-transfer'!R65*1000000)/SUMIFS('GDP constant 2016'!R:R,'GDP constant 2016'!$B:$B,'ODA percent GDP'!$B65)</f>
        <v>#DIV/0!</v>
      </c>
      <c r="S65" s="44" t="e">
        <f>('ODA total and ex non-transfer'!S65*1000000)/SUMIFS('GDP constant 2016'!S:S,'GDP constant 2016'!$B:$B,'ODA percent GDP'!$B65)</f>
        <v>#DIV/0!</v>
      </c>
      <c r="T65" s="44" t="e">
        <f>('ODA total and ex non-transfer'!T65*1000000)/SUMIFS('GDP constant 2016'!T:T,'GDP constant 2016'!$B:$B,'ODA percent GDP'!$B65)</f>
        <v>#DIV/0!</v>
      </c>
      <c r="U65" s="44" t="e">
        <f>('ODA total and ex non-transfer'!U65*1000000)/SUMIFS('GDP constant 2016'!U:U,'GDP constant 2016'!$B:$B,'ODA percent GDP'!$B65)</f>
        <v>#DIV/0!</v>
      </c>
    </row>
    <row r="66" spans="1:21" hidden="1" x14ac:dyDescent="0.2">
      <c r="A66" s="21" t="s">
        <v>58</v>
      </c>
      <c r="B66" s="9" t="s">
        <v>266</v>
      </c>
      <c r="C66" s="9" t="s">
        <v>981</v>
      </c>
      <c r="D66" s="9"/>
      <c r="E66" s="2"/>
      <c r="F66" s="2"/>
      <c r="G66" s="44">
        <f>('ODA total and ex non-transfer'!G66*1000000)/SUMIFS('GDP constant 2016'!G:G,'GDP constant 2016'!$B:$B,'ODA percent GDP'!$B66)</f>
        <v>1.3927727743881039E-2</v>
      </c>
      <c r="H66" s="44">
        <f>('ODA total and ex non-transfer'!H66*1000000)/SUMIFS('GDP constant 2016'!H:H,'GDP constant 2016'!$B:$B,'ODA percent GDP'!$B66)</f>
        <v>1.6556157900041193E-2</v>
      </c>
      <c r="I66" s="44">
        <f>('ODA total and ex non-transfer'!I66*1000000)/SUMIFS('GDP constant 2016'!I:I,'GDP constant 2016'!$B:$B,'ODA percent GDP'!$B66)</f>
        <v>3.3473798304033936E-2</v>
      </c>
      <c r="J66" s="44">
        <f>('ODA total and ex non-transfer'!J66*1000000)/SUMIFS('GDP constant 2016'!J:J,'GDP constant 2016'!$B:$B,'ODA percent GDP'!$B66)</f>
        <v>1.0432161418863824E-2</v>
      </c>
      <c r="K66" s="44">
        <f>('ODA total and ex non-transfer'!K66*1000000)/SUMIFS('GDP constant 2016'!K:K,'GDP constant 2016'!$B:$B,'ODA percent GDP'!$B66)</f>
        <v>5.9072125587456862E-3</v>
      </c>
      <c r="L66" s="44">
        <f>('ODA total and ex non-transfer'!L66*1000000)/SUMIFS('GDP constant 2016'!L:L,'GDP constant 2016'!$B:$B,'ODA percent GDP'!$B66)</f>
        <v>5.6247849477143244E-3</v>
      </c>
      <c r="M66" s="44">
        <f>('ODA total and ex non-transfer'!M66*1000000)/SUMIFS('GDP constant 2016'!M:M,'GDP constant 2016'!$B:$B,'ODA percent GDP'!$B66)</f>
        <v>4.8320434100867365E-3</v>
      </c>
      <c r="N66" s="44">
        <f>('ODA total and ex non-transfer'!N66*1000000)/SUMIFS('GDP constant 2016'!N:N,'GDP constant 2016'!$B:$B,'ODA percent GDP'!$B66)</f>
        <v>3.6653728721892419E-3</v>
      </c>
      <c r="O66" s="44">
        <f>('ODA total and ex non-transfer'!O66*1000000)/SUMIFS('GDP constant 2016'!O:O,'GDP constant 2016'!$B:$B,'ODA percent GDP'!$B66)</f>
        <v>3.5780590596366799E-3</v>
      </c>
      <c r="P66" s="44">
        <f>('ODA total and ex non-transfer'!P66*1000000)/SUMIFS('GDP constant 2016'!P:P,'GDP constant 2016'!$B:$B,'ODA percent GDP'!$B66)</f>
        <v>2.9007680671830384E-3</v>
      </c>
      <c r="Q66" s="44">
        <f>('ODA total and ex non-transfer'!Q66*1000000)/SUMIFS('GDP constant 2016'!Q:Q,'GDP constant 2016'!$B:$B,'ODA percent GDP'!$B66)</f>
        <v>3.2834842767630384E-3</v>
      </c>
      <c r="R66" s="44">
        <f>('ODA total and ex non-transfer'!R66*1000000)/SUMIFS('GDP constant 2016'!R:R,'GDP constant 2016'!$B:$B,'ODA percent GDP'!$B66)</f>
        <v>3.4699919773521631E-3</v>
      </c>
      <c r="S66" s="44">
        <f>('ODA total and ex non-transfer'!S66*1000000)/SUMIFS('GDP constant 2016'!S:S,'GDP constant 2016'!$B:$B,'ODA percent GDP'!$B66)</f>
        <v>2.8476988930364096E-3</v>
      </c>
      <c r="T66" s="44">
        <f>('ODA total and ex non-transfer'!T66*1000000)/SUMIFS('GDP constant 2016'!T:T,'GDP constant 2016'!$B:$B,'ODA percent GDP'!$B66)</f>
        <v>4.9535159712945356E-3</v>
      </c>
      <c r="U66" s="44">
        <f>('ODA total and ex non-transfer'!U66*1000000)/SUMIFS('GDP constant 2016'!U:U,'GDP constant 2016'!$B:$B,'ODA percent GDP'!$B66)</f>
        <v>2.960198103780399E-3</v>
      </c>
    </row>
    <row r="67" spans="1:21" hidden="1" x14ac:dyDescent="0.2">
      <c r="A67" s="22" t="s">
        <v>58</v>
      </c>
      <c r="B67" s="9" t="s">
        <v>266</v>
      </c>
      <c r="C67" s="10" t="s">
        <v>982</v>
      </c>
      <c r="D67" s="10"/>
      <c r="E67" s="3"/>
      <c r="F67" s="3"/>
      <c r="G67" s="44">
        <f>('ODA total and ex non-transfer'!G67*1000000)/SUMIFS('GDP constant 2016'!G:G,'GDP constant 2016'!$B:$B,'ODA percent GDP'!$B67)</f>
        <v>1.3927727743881039E-2</v>
      </c>
      <c r="H67" s="44">
        <f>('ODA total and ex non-transfer'!H67*1000000)/SUMIFS('GDP constant 2016'!H:H,'GDP constant 2016'!$B:$B,'ODA percent GDP'!$B67)</f>
        <v>1.6556157900041193E-2</v>
      </c>
      <c r="I67" s="44">
        <f>('ODA total and ex non-transfer'!I67*1000000)/SUMIFS('GDP constant 2016'!I:I,'GDP constant 2016'!$B:$B,'ODA percent GDP'!$B67)</f>
        <v>3.3473798304033936E-2</v>
      </c>
      <c r="J67" s="44">
        <f>('ODA total and ex non-transfer'!J67*1000000)/SUMIFS('GDP constant 2016'!J:J,'GDP constant 2016'!$B:$B,'ODA percent GDP'!$B67)</f>
        <v>1.0432161418863824E-2</v>
      </c>
      <c r="K67" s="44">
        <f>('ODA total and ex non-transfer'!K67*1000000)/SUMIFS('GDP constant 2016'!K:K,'GDP constant 2016'!$B:$B,'ODA percent GDP'!$B67)</f>
        <v>5.7469561640832592E-3</v>
      </c>
      <c r="L67" s="44">
        <f>('ODA total and ex non-transfer'!L67*1000000)/SUMIFS('GDP constant 2016'!L:L,'GDP constant 2016'!$B:$B,'ODA percent GDP'!$B67)</f>
        <v>5.5065674865438091E-3</v>
      </c>
      <c r="M67" s="44">
        <f>('ODA total and ex non-transfer'!M67*1000000)/SUMIFS('GDP constant 2016'!M:M,'GDP constant 2016'!$B:$B,'ODA percent GDP'!$B67)</f>
        <v>4.3914139674748167E-3</v>
      </c>
      <c r="N67" s="44">
        <f>('ODA total and ex non-transfer'!N67*1000000)/SUMIFS('GDP constant 2016'!N:N,'GDP constant 2016'!$B:$B,'ODA percent GDP'!$B67)</f>
        <v>3.57917464346025E-3</v>
      </c>
      <c r="O67" s="44">
        <f>('ODA total and ex non-transfer'!O67*1000000)/SUMIFS('GDP constant 2016'!O:O,'GDP constant 2016'!$B:$B,'ODA percent GDP'!$B67)</f>
        <v>3.4221785047299693E-3</v>
      </c>
      <c r="P67" s="44">
        <f>('ODA total and ex non-transfer'!P67*1000000)/SUMIFS('GDP constant 2016'!P:P,'GDP constant 2016'!$B:$B,'ODA percent GDP'!$B67)</f>
        <v>2.8677931555882918E-3</v>
      </c>
      <c r="Q67" s="44">
        <f>('ODA total and ex non-transfer'!Q67*1000000)/SUMIFS('GDP constant 2016'!Q:Q,'GDP constant 2016'!$B:$B,'ODA percent GDP'!$B67)</f>
        <v>3.2392470597470469E-3</v>
      </c>
      <c r="R67" s="44">
        <f>('ODA total and ex non-transfer'!R67*1000000)/SUMIFS('GDP constant 2016'!R:R,'GDP constant 2016'!$B:$B,'ODA percent GDP'!$B67)</f>
        <v>3.4157045054321765E-3</v>
      </c>
      <c r="S67" s="44">
        <f>('ODA total and ex non-transfer'!S67*1000000)/SUMIFS('GDP constant 2016'!S:S,'GDP constant 2016'!$B:$B,'ODA percent GDP'!$B67)</f>
        <v>2.7995737701948403E-3</v>
      </c>
      <c r="T67" s="44">
        <f>('ODA total and ex non-transfer'!T67*1000000)/SUMIFS('GDP constant 2016'!T:T,'GDP constant 2016'!$B:$B,'ODA percent GDP'!$B67)</f>
        <v>4.8956897915584455E-3</v>
      </c>
      <c r="U67" s="44">
        <f>('ODA total and ex non-transfer'!U67*1000000)/SUMIFS('GDP constant 2016'!U:U,'GDP constant 2016'!$B:$B,'ODA percent GDP'!$B67)</f>
        <v>2.9111133446131469E-3</v>
      </c>
    </row>
    <row r="68" spans="1:21" hidden="1" x14ac:dyDescent="0.2">
      <c r="A68" s="21" t="s">
        <v>59</v>
      </c>
      <c r="B68" s="9" t="s">
        <v>307</v>
      </c>
      <c r="C68" s="9" t="s">
        <v>981</v>
      </c>
      <c r="D68" s="9"/>
      <c r="E68" s="2"/>
      <c r="F68" s="2"/>
      <c r="G68" s="44">
        <f>('ODA total and ex non-transfer'!G68*1000000)/SUMIFS('GDP constant 2016'!G:G,'GDP constant 2016'!$B:$B,'ODA percent GDP'!$B68)</f>
        <v>5.6011100975154958E-2</v>
      </c>
      <c r="H68" s="44">
        <f>('ODA total and ex non-transfer'!H68*1000000)/SUMIFS('GDP constant 2016'!H:H,'GDP constant 2016'!$B:$B,'ODA percent GDP'!$B68)</f>
        <v>7.2721305864438729E-2</v>
      </c>
      <c r="I68" s="44">
        <f>('ODA total and ex non-transfer'!I68*1000000)/SUMIFS('GDP constant 2016'!I:I,'GDP constant 2016'!$B:$B,'ODA percent GDP'!$B68)</f>
        <v>8.8121468492149524E-2</v>
      </c>
      <c r="J68" s="44">
        <f>('ODA total and ex non-transfer'!J68*1000000)/SUMIFS('GDP constant 2016'!J:J,'GDP constant 2016'!$B:$B,'ODA percent GDP'!$B68)</f>
        <v>7.4749106143074187E-2</v>
      </c>
      <c r="K68" s="44">
        <f>('ODA total and ex non-transfer'!K68*1000000)/SUMIFS('GDP constant 2016'!K:K,'GDP constant 2016'!$B:$B,'ODA percent GDP'!$B68)</f>
        <v>0.27698811324032252</v>
      </c>
      <c r="L68" s="44">
        <f>('ODA total and ex non-transfer'!L68*1000000)/SUMIFS('GDP constant 2016'!L:L,'GDP constant 2016'!$B:$B,'ODA percent GDP'!$B68)</f>
        <v>7.1879236254827408E-2</v>
      </c>
      <c r="M68" s="44">
        <f>('ODA total and ex non-transfer'!M68*1000000)/SUMIFS('GDP constant 2016'!M:M,'GDP constant 2016'!$B:$B,'ODA percent GDP'!$B68)</f>
        <v>8.755575276746573E-2</v>
      </c>
      <c r="N68" s="44">
        <f>('ODA total and ex non-transfer'!N68*1000000)/SUMIFS('GDP constant 2016'!N:N,'GDP constant 2016'!$B:$B,'ODA percent GDP'!$B68)</f>
        <v>9.4713566224652351E-2</v>
      </c>
      <c r="O68" s="44">
        <f>('ODA total and ex non-transfer'!O68*1000000)/SUMIFS('GDP constant 2016'!O:O,'GDP constant 2016'!$B:$B,'ODA percent GDP'!$B68)</f>
        <v>9.8677352171417779E-2</v>
      </c>
      <c r="P68" s="44">
        <f>('ODA total and ex non-transfer'!P68*1000000)/SUMIFS('GDP constant 2016'!P:P,'GDP constant 2016'!$B:$B,'ODA percent GDP'!$B68)</f>
        <v>9.4745011373581975E-2</v>
      </c>
      <c r="Q68" s="44">
        <f>('ODA total and ex non-transfer'!Q68*1000000)/SUMIFS('GDP constant 2016'!Q:Q,'GDP constant 2016'!$B:$B,'ODA percent GDP'!$B68)</f>
        <v>6.8778420342564747E-2</v>
      </c>
      <c r="R68" s="44">
        <f>('ODA total and ex non-transfer'!R68*1000000)/SUMIFS('GDP constant 2016'!R:R,'GDP constant 2016'!$B:$B,'ODA percent GDP'!$B68)</f>
        <v>8.0513666320860822E-2</v>
      </c>
      <c r="S68" s="44">
        <f>('ODA total and ex non-transfer'!S68*1000000)/SUMIFS('GDP constant 2016'!S:S,'GDP constant 2016'!$B:$B,'ODA percent GDP'!$B68)</f>
        <v>6.9486814507637648E-2</v>
      </c>
      <c r="T68" s="44">
        <f>('ODA total and ex non-transfer'!T68*1000000)/SUMIFS('GDP constant 2016'!T:T,'GDP constant 2016'!$B:$B,'ODA percent GDP'!$B68)</f>
        <v>5.6835195014893328E-2</v>
      </c>
      <c r="U68" s="44">
        <f>('ODA total and ex non-transfer'!U68*1000000)/SUMIFS('GDP constant 2016'!U:U,'GDP constant 2016'!$B:$B,'ODA percent GDP'!$B68)</f>
        <v>6.1679561735028712E-2</v>
      </c>
    </row>
    <row r="69" spans="1:21" hidden="1" x14ac:dyDescent="0.2">
      <c r="A69" s="22" t="s">
        <v>59</v>
      </c>
      <c r="B69" s="9" t="s">
        <v>307</v>
      </c>
      <c r="C69" s="10" t="s">
        <v>982</v>
      </c>
      <c r="D69" s="10"/>
      <c r="E69" s="3"/>
      <c r="F69" s="3"/>
      <c r="G69" s="44">
        <f>('ODA total and ex non-transfer'!G69*1000000)/SUMIFS('GDP constant 2016'!G:G,'GDP constant 2016'!$B:$B,'ODA percent GDP'!$B69)</f>
        <v>5.1470465032863622E-2</v>
      </c>
      <c r="H69" s="44">
        <f>('ODA total and ex non-transfer'!H69*1000000)/SUMIFS('GDP constant 2016'!H:H,'GDP constant 2016'!$B:$B,'ODA percent GDP'!$B69)</f>
        <v>6.8369018290202366E-2</v>
      </c>
      <c r="I69" s="44">
        <f>('ODA total and ex non-transfer'!I69*1000000)/SUMIFS('GDP constant 2016'!I:I,'GDP constant 2016'!$B:$B,'ODA percent GDP'!$B69)</f>
        <v>8.4378614630876564E-2</v>
      </c>
      <c r="J69" s="44">
        <f>('ODA total and ex non-transfer'!J69*1000000)/SUMIFS('GDP constant 2016'!J:J,'GDP constant 2016'!$B:$B,'ODA percent GDP'!$B69)</f>
        <v>7.16124120519296E-2</v>
      </c>
      <c r="K69" s="44">
        <f>('ODA total and ex non-transfer'!K69*1000000)/SUMIFS('GDP constant 2016'!K:K,'GDP constant 2016'!$B:$B,'ODA percent GDP'!$B69)</f>
        <v>0.16533154137233558</v>
      </c>
      <c r="L69" s="44">
        <f>('ODA total and ex non-transfer'!L69*1000000)/SUMIFS('GDP constant 2016'!L:L,'GDP constant 2016'!$B:$B,'ODA percent GDP'!$B69)</f>
        <v>6.6789866384525817E-2</v>
      </c>
      <c r="M69" s="44">
        <f>('ODA total and ex non-transfer'!M69*1000000)/SUMIFS('GDP constant 2016'!M:M,'GDP constant 2016'!$B:$B,'ODA percent GDP'!$B69)</f>
        <v>8.3503603035131824E-2</v>
      </c>
      <c r="N69" s="44">
        <f>('ODA total and ex non-transfer'!N69*1000000)/SUMIFS('GDP constant 2016'!N:N,'GDP constant 2016'!$B:$B,'ODA percent GDP'!$B69)</f>
        <v>9.0964543207364287E-2</v>
      </c>
      <c r="O69" s="44">
        <f>('ODA total and ex non-transfer'!O69*1000000)/SUMIFS('GDP constant 2016'!O:O,'GDP constant 2016'!$B:$B,'ODA percent GDP'!$B69)</f>
        <v>9.5594240529018035E-2</v>
      </c>
      <c r="P69" s="44">
        <f>('ODA total and ex non-transfer'!P69*1000000)/SUMIFS('GDP constant 2016'!P:P,'GDP constant 2016'!$B:$B,'ODA percent GDP'!$B69)</f>
        <v>9.1651935573619434E-2</v>
      </c>
      <c r="Q69" s="44">
        <f>('ODA total and ex non-transfer'!Q69*1000000)/SUMIFS('GDP constant 2016'!Q:Q,'GDP constant 2016'!$B:$B,'ODA percent GDP'!$B69)</f>
        <v>6.5852309086970498E-2</v>
      </c>
      <c r="R69" s="44">
        <f>('ODA total and ex non-transfer'!R69*1000000)/SUMIFS('GDP constant 2016'!R:R,'GDP constant 2016'!$B:$B,'ODA percent GDP'!$B69)</f>
        <v>7.8476056004471051E-2</v>
      </c>
      <c r="S69" s="44">
        <f>('ODA total and ex non-transfer'!S69*1000000)/SUMIFS('GDP constant 2016'!S:S,'GDP constant 2016'!$B:$B,'ODA percent GDP'!$B69)</f>
        <v>6.729505256598857E-2</v>
      </c>
      <c r="T69" s="44">
        <f>('ODA total and ex non-transfer'!T69*1000000)/SUMIFS('GDP constant 2016'!T:T,'GDP constant 2016'!$B:$B,'ODA percent GDP'!$B69)</f>
        <v>5.4763255289394436E-2</v>
      </c>
      <c r="U69" s="44">
        <f>('ODA total and ex non-transfer'!U69*1000000)/SUMIFS('GDP constant 2016'!U:U,'GDP constant 2016'!$B:$B,'ODA percent GDP'!$B69)</f>
        <v>5.9515174219930064E-2</v>
      </c>
    </row>
    <row r="70" spans="1:21" hidden="1" x14ac:dyDescent="0.2">
      <c r="A70" s="21" t="s">
        <v>60</v>
      </c>
      <c r="B70" s="9" t="s">
        <v>322</v>
      </c>
      <c r="C70" s="9" t="s">
        <v>981</v>
      </c>
      <c r="D70" s="9"/>
      <c r="E70" s="2"/>
      <c r="F70" s="2"/>
      <c r="G70" s="44">
        <f>('ODA total and ex non-transfer'!G70*1000000)/SUMIFS('GDP constant 2016'!G:G,'GDP constant 2016'!$B:$B,'ODA percent GDP'!$B70)</f>
        <v>6.335173054898632E-3</v>
      </c>
      <c r="H70" s="44">
        <f>('ODA total and ex non-transfer'!H70*1000000)/SUMIFS('GDP constant 2016'!H:H,'GDP constant 2016'!$B:$B,'ODA percent GDP'!$B70)</f>
        <v>4.9429774359971684E-3</v>
      </c>
      <c r="I70" s="44">
        <f>('ODA total and ex non-transfer'!I70*1000000)/SUMIFS('GDP constant 2016'!I:I,'GDP constant 2016'!$B:$B,'ODA percent GDP'!$B70)</f>
        <v>7.3075682145280129E-3</v>
      </c>
      <c r="J70" s="44">
        <f>('ODA total and ex non-transfer'!J70*1000000)/SUMIFS('GDP constant 2016'!J:J,'GDP constant 2016'!$B:$B,'ODA percent GDP'!$B70)</f>
        <v>7.3652524298771357E-3</v>
      </c>
      <c r="K70" s="44">
        <f>('ODA total and ex non-transfer'!K70*1000000)/SUMIFS('GDP constant 2016'!K:K,'GDP constant 2016'!$B:$B,'ODA percent GDP'!$B70)</f>
        <v>8.698288985351476E-3</v>
      </c>
      <c r="L70" s="44">
        <f>('ODA total and ex non-transfer'!L70*1000000)/SUMIFS('GDP constant 2016'!L:L,'GDP constant 2016'!$B:$B,'ODA percent GDP'!$B70)</f>
        <v>1.0193614740761199E-2</v>
      </c>
      <c r="M70" s="44">
        <f>('ODA total and ex non-transfer'!M70*1000000)/SUMIFS('GDP constant 2016'!M:M,'GDP constant 2016'!$B:$B,'ODA percent GDP'!$B70)</f>
        <v>6.028582318402028E-2</v>
      </c>
      <c r="N70" s="44">
        <f>('ODA total and ex non-transfer'!N70*1000000)/SUMIFS('GDP constant 2016'!N:N,'GDP constant 2016'!$B:$B,'ODA percent GDP'!$B70)</f>
        <v>2.7706964135096782E-2</v>
      </c>
      <c r="O70" s="44">
        <f>('ODA total and ex non-transfer'!O70*1000000)/SUMIFS('GDP constant 2016'!O:O,'GDP constant 2016'!$B:$B,'ODA percent GDP'!$B70)</f>
        <v>1.4574358784828026E-2</v>
      </c>
      <c r="P70" s="44">
        <f>('ODA total and ex non-transfer'!P70*1000000)/SUMIFS('GDP constant 2016'!P:P,'GDP constant 2016'!$B:$B,'ODA percent GDP'!$B70)</f>
        <v>1.04514907884745E-2</v>
      </c>
      <c r="Q70" s="44">
        <f>('ODA total and ex non-transfer'!Q70*1000000)/SUMIFS('GDP constant 2016'!Q:Q,'GDP constant 2016'!$B:$B,'ODA percent GDP'!$B70)</f>
        <v>7.558046448542825E-3</v>
      </c>
      <c r="R70" s="44">
        <f>('ODA total and ex non-transfer'!R70*1000000)/SUMIFS('GDP constant 2016'!R:R,'GDP constant 2016'!$B:$B,'ODA percent GDP'!$B70)</f>
        <v>8.3483679886815852E-3</v>
      </c>
      <c r="S70" s="44">
        <f>('ODA total and ex non-transfer'!S70*1000000)/SUMIFS('GDP constant 2016'!S:S,'GDP constant 2016'!$B:$B,'ODA percent GDP'!$B70)</f>
        <v>7.2171335602643719E-3</v>
      </c>
      <c r="T70" s="44">
        <f>('ODA total and ex non-transfer'!T70*1000000)/SUMIFS('GDP constant 2016'!T:T,'GDP constant 2016'!$B:$B,'ODA percent GDP'!$B70)</f>
        <v>5.4921195503818999E-3</v>
      </c>
      <c r="U70" s="44">
        <f>('ODA total and ex non-transfer'!U70*1000000)/SUMIFS('GDP constant 2016'!U:U,'GDP constant 2016'!$B:$B,'ODA percent GDP'!$B70)</f>
        <v>6.5051198907419361E-3</v>
      </c>
    </row>
    <row r="71" spans="1:21" hidden="1" x14ac:dyDescent="0.2">
      <c r="A71" s="22" t="s">
        <v>60</v>
      </c>
      <c r="B71" s="9" t="s">
        <v>322</v>
      </c>
      <c r="C71" s="10" t="s">
        <v>982</v>
      </c>
      <c r="D71" s="10"/>
      <c r="E71" s="3"/>
      <c r="F71" s="3"/>
      <c r="G71" s="44">
        <f>('ODA total and ex non-transfer'!G71*1000000)/SUMIFS('GDP constant 2016'!G:G,'GDP constant 2016'!$B:$B,'ODA percent GDP'!$B71)</f>
        <v>6.335173054898632E-3</v>
      </c>
      <c r="H71" s="44">
        <f>('ODA total and ex non-transfer'!H71*1000000)/SUMIFS('GDP constant 2016'!H:H,'GDP constant 2016'!$B:$B,'ODA percent GDP'!$B71)</f>
        <v>4.9429774359971684E-3</v>
      </c>
      <c r="I71" s="44">
        <f>('ODA total and ex non-transfer'!I71*1000000)/SUMIFS('GDP constant 2016'!I:I,'GDP constant 2016'!$B:$B,'ODA percent GDP'!$B71)</f>
        <v>7.3075682145280129E-3</v>
      </c>
      <c r="J71" s="44">
        <f>('ODA total and ex non-transfer'!J71*1000000)/SUMIFS('GDP constant 2016'!J:J,'GDP constant 2016'!$B:$B,'ODA percent GDP'!$B71)</f>
        <v>7.3652524298771357E-3</v>
      </c>
      <c r="K71" s="44">
        <f>('ODA total and ex non-transfer'!K71*1000000)/SUMIFS('GDP constant 2016'!K:K,'GDP constant 2016'!$B:$B,'ODA percent GDP'!$B71)</f>
        <v>8.1916978789789603E-3</v>
      </c>
      <c r="L71" s="44">
        <f>('ODA total and ex non-transfer'!L71*1000000)/SUMIFS('GDP constant 2016'!L:L,'GDP constant 2016'!$B:$B,'ODA percent GDP'!$B71)</f>
        <v>9.7867882528648725E-3</v>
      </c>
      <c r="M71" s="44">
        <f>('ODA total and ex non-transfer'!M71*1000000)/SUMIFS('GDP constant 2016'!M:M,'GDP constant 2016'!$B:$B,'ODA percent GDP'!$B71)</f>
        <v>2.6132402765043129E-2</v>
      </c>
      <c r="N71" s="44">
        <f>('ODA total and ex non-transfer'!N71*1000000)/SUMIFS('GDP constant 2016'!N:N,'GDP constant 2016'!$B:$B,'ODA percent GDP'!$B71)</f>
        <v>2.7595169646590593E-2</v>
      </c>
      <c r="O71" s="44">
        <f>('ODA total and ex non-transfer'!O71*1000000)/SUMIFS('GDP constant 2016'!O:O,'GDP constant 2016'!$B:$B,'ODA percent GDP'!$B71)</f>
        <v>1.4467375298611708E-2</v>
      </c>
      <c r="P71" s="44">
        <f>('ODA total and ex non-transfer'!P71*1000000)/SUMIFS('GDP constant 2016'!P:P,'GDP constant 2016'!$B:$B,'ODA percent GDP'!$B71)</f>
        <v>1.0177525577586362E-2</v>
      </c>
      <c r="Q71" s="44">
        <f>('ODA total and ex non-transfer'!Q71*1000000)/SUMIFS('GDP constant 2016'!Q:Q,'GDP constant 2016'!$B:$B,'ODA percent GDP'!$B71)</f>
        <v>7.3511009587711512E-3</v>
      </c>
      <c r="R71" s="44">
        <f>('ODA total and ex non-transfer'!R71*1000000)/SUMIFS('GDP constant 2016'!R:R,'GDP constant 2016'!$B:$B,'ODA percent GDP'!$B71)</f>
        <v>8.1240871060675145E-3</v>
      </c>
      <c r="S71" s="44">
        <f>('ODA total and ex non-transfer'!S71*1000000)/SUMIFS('GDP constant 2016'!S:S,'GDP constant 2016'!$B:$B,'ODA percent GDP'!$B71)</f>
        <v>7.0767466445217884E-3</v>
      </c>
      <c r="T71" s="44">
        <f>('ODA total and ex non-transfer'!T71*1000000)/SUMIFS('GDP constant 2016'!T:T,'GDP constant 2016'!$B:$B,'ODA percent GDP'!$B71)</f>
        <v>5.2995906570372777E-3</v>
      </c>
      <c r="U71" s="44">
        <f>('ODA total and ex non-transfer'!U71*1000000)/SUMIFS('GDP constant 2016'!U:U,'GDP constant 2016'!$B:$B,'ODA percent GDP'!$B71)</f>
        <v>6.4119325338444361E-3</v>
      </c>
    </row>
    <row r="72" spans="1:21" hidden="1" x14ac:dyDescent="0.2">
      <c r="A72" s="21" t="s">
        <v>61</v>
      </c>
      <c r="B72" s="9" t="s">
        <v>340</v>
      </c>
      <c r="C72" s="9" t="s">
        <v>981</v>
      </c>
      <c r="D72" s="9"/>
      <c r="E72" s="2"/>
      <c r="F72" s="2"/>
      <c r="G72" s="44">
        <f>('ODA total and ex non-transfer'!G72*1000000)/SUMIFS('GDP constant 2016'!G:G,'GDP constant 2016'!$B:$B,'ODA percent GDP'!$B72)</f>
        <v>0.10292101526193002</v>
      </c>
      <c r="H72" s="44">
        <f>('ODA total and ex non-transfer'!H72*1000000)/SUMIFS('GDP constant 2016'!H:H,'GDP constant 2016'!$B:$B,'ODA percent GDP'!$B72)</f>
        <v>0.10664876666526668</v>
      </c>
      <c r="I72" s="44">
        <f>('ODA total and ex non-transfer'!I72*1000000)/SUMIFS('GDP constant 2016'!I:I,'GDP constant 2016'!$B:$B,'ODA percent GDP'!$B72)</f>
        <v>0.1081719635351613</v>
      </c>
      <c r="J72" s="44">
        <f>('ODA total and ex non-transfer'!J72*1000000)/SUMIFS('GDP constant 2016'!J:J,'GDP constant 2016'!$B:$B,'ODA percent GDP'!$B72)</f>
        <v>0.10956199482488478</v>
      </c>
      <c r="K72" s="44">
        <f>('ODA total and ex non-transfer'!K72*1000000)/SUMIFS('GDP constant 2016'!K:K,'GDP constant 2016'!$B:$B,'ODA percent GDP'!$B72)</f>
        <v>0.31125012841321481</v>
      </c>
      <c r="L72" s="44">
        <f>('ODA total and ex non-transfer'!L72*1000000)/SUMIFS('GDP constant 2016'!L:L,'GDP constant 2016'!$B:$B,'ODA percent GDP'!$B72)</f>
        <v>0.11201879052500342</v>
      </c>
      <c r="M72" s="44">
        <f>('ODA total and ex non-transfer'!M72*1000000)/SUMIFS('GDP constant 2016'!M:M,'GDP constant 2016'!$B:$B,'ODA percent GDP'!$B72)</f>
        <v>0.10922040257883184</v>
      </c>
      <c r="N72" s="44">
        <f>('ODA total and ex non-transfer'!N72*1000000)/SUMIFS('GDP constant 2016'!N:N,'GDP constant 2016'!$B:$B,'ODA percent GDP'!$B72)</f>
        <v>0.12170552382315615</v>
      </c>
      <c r="O72" s="44">
        <f>('ODA total and ex non-transfer'!O72*1000000)/SUMIFS('GDP constant 2016'!O:O,'GDP constant 2016'!$B:$B,'ODA percent GDP'!$B72)</f>
        <v>0.11189797587274261</v>
      </c>
      <c r="P72" s="44">
        <f>('ODA total and ex non-transfer'!P72*1000000)/SUMIFS('GDP constant 2016'!P:P,'GDP constant 2016'!$B:$B,'ODA percent GDP'!$B72)</f>
        <v>9.5626135533384574E-2</v>
      </c>
      <c r="Q72" s="44">
        <f>('ODA total and ex non-transfer'!Q72*1000000)/SUMIFS('GDP constant 2016'!Q:Q,'GDP constant 2016'!$B:$B,'ODA percent GDP'!$B72)</f>
        <v>0.10915395641944908</v>
      </c>
      <c r="R72" s="44">
        <f>('ODA total and ex non-transfer'!R72*1000000)/SUMIFS('GDP constant 2016'!R:R,'GDP constant 2016'!$B:$B,'ODA percent GDP'!$B72)</f>
        <v>9.3766718312689346E-2</v>
      </c>
      <c r="S72" s="44">
        <f>('ODA total and ex non-transfer'!S72*1000000)/SUMIFS('GDP constant 2016'!S:S,'GDP constant 2016'!$B:$B,'ODA percent GDP'!$B72)</f>
        <v>9.6221904773665518E-2</v>
      </c>
      <c r="T72" s="44">
        <f>('ODA total and ex non-transfer'!T72*1000000)/SUMIFS('GDP constant 2016'!T:T,'GDP constant 2016'!$B:$B,'ODA percent GDP'!$B72)</f>
        <v>0.10003941390515175</v>
      </c>
      <c r="U72" s="44">
        <f>('ODA total and ex non-transfer'!U72*1000000)/SUMIFS('GDP constant 2016'!U:U,'GDP constant 2016'!$B:$B,'ODA percent GDP'!$B72)</f>
        <v>9.3331919815845363E-2</v>
      </c>
    </row>
    <row r="73" spans="1:21" hidden="1" x14ac:dyDescent="0.2">
      <c r="A73" s="22" t="s">
        <v>61</v>
      </c>
      <c r="B73" s="9" t="s">
        <v>340</v>
      </c>
      <c r="C73" s="10" t="s">
        <v>982</v>
      </c>
      <c r="D73" s="10"/>
      <c r="E73" s="3"/>
      <c r="F73" s="3"/>
      <c r="G73" s="44">
        <f>('ODA total and ex non-transfer'!G73*1000000)/SUMIFS('GDP constant 2016'!G:G,'GDP constant 2016'!$B:$B,'ODA percent GDP'!$B73)</f>
        <v>9.7972338499853137E-2</v>
      </c>
      <c r="H73" s="44">
        <f>('ODA total and ex non-transfer'!H73*1000000)/SUMIFS('GDP constant 2016'!H:H,'GDP constant 2016'!$B:$B,'ODA percent GDP'!$B73)</f>
        <v>0.10061485636806766</v>
      </c>
      <c r="I73" s="44">
        <f>('ODA total and ex non-transfer'!I73*1000000)/SUMIFS('GDP constant 2016'!I:I,'GDP constant 2016'!$B:$B,'ODA percent GDP'!$B73)</f>
        <v>0.10241765991993748</v>
      </c>
      <c r="J73" s="44">
        <f>('ODA total and ex non-transfer'!J73*1000000)/SUMIFS('GDP constant 2016'!J:J,'GDP constant 2016'!$B:$B,'ODA percent GDP'!$B73)</f>
        <v>0.10479253508474135</v>
      </c>
      <c r="K73" s="44">
        <f>('ODA total and ex non-transfer'!K73*1000000)/SUMIFS('GDP constant 2016'!K:K,'GDP constant 2016'!$B:$B,'ODA percent GDP'!$B73)</f>
        <v>0.21125945675480154</v>
      </c>
      <c r="L73" s="44">
        <f>('ODA total and ex non-transfer'!L73*1000000)/SUMIFS('GDP constant 2016'!L:L,'GDP constant 2016'!$B:$B,'ODA percent GDP'!$B73)</f>
        <v>0.10855393986976485</v>
      </c>
      <c r="M73" s="44">
        <f>('ODA total and ex non-transfer'!M73*1000000)/SUMIFS('GDP constant 2016'!M:M,'GDP constant 2016'!$B:$B,'ODA percent GDP'!$B73)</f>
        <v>0.10554989538588408</v>
      </c>
      <c r="N73" s="44">
        <f>('ODA total and ex non-transfer'!N73*1000000)/SUMIFS('GDP constant 2016'!N:N,'GDP constant 2016'!$B:$B,'ODA percent GDP'!$B73)</f>
        <v>0.11884899113624491</v>
      </c>
      <c r="O73" s="44">
        <f>('ODA total and ex non-transfer'!O73*1000000)/SUMIFS('GDP constant 2016'!O:O,'GDP constant 2016'!$B:$B,'ODA percent GDP'!$B73)</f>
        <v>0.10863359171098905</v>
      </c>
      <c r="P73" s="44">
        <f>('ODA total and ex non-transfer'!P73*1000000)/SUMIFS('GDP constant 2016'!P:P,'GDP constant 2016'!$B:$B,'ODA percent GDP'!$B73)</f>
        <v>9.3254539272099674E-2</v>
      </c>
      <c r="Q73" s="44">
        <f>('ODA total and ex non-transfer'!Q73*1000000)/SUMIFS('GDP constant 2016'!Q:Q,'GDP constant 2016'!$B:$B,'ODA percent GDP'!$B73)</f>
        <v>0.10595816943548532</v>
      </c>
      <c r="R73" s="44">
        <f>('ODA total and ex non-transfer'!R73*1000000)/SUMIFS('GDP constant 2016'!R:R,'GDP constant 2016'!$B:$B,'ODA percent GDP'!$B73)</f>
        <v>9.1721796487840471E-2</v>
      </c>
      <c r="S73" s="44">
        <f>('ODA total and ex non-transfer'!S73*1000000)/SUMIFS('GDP constant 2016'!S:S,'GDP constant 2016'!$B:$B,'ODA percent GDP'!$B73)</f>
        <v>9.4387065993805891E-2</v>
      </c>
      <c r="T73" s="44">
        <f>('ODA total and ex non-transfer'!T73*1000000)/SUMIFS('GDP constant 2016'!T:T,'GDP constant 2016'!$B:$B,'ODA percent GDP'!$B73)</f>
        <v>9.8248857855129587E-2</v>
      </c>
      <c r="U73" s="44">
        <f>('ODA total and ex non-transfer'!U73*1000000)/SUMIFS('GDP constant 2016'!U:U,'GDP constant 2016'!$B:$B,'ODA percent GDP'!$B73)</f>
        <v>9.1775745399060873E-2</v>
      </c>
    </row>
    <row r="74" spans="1:21" hidden="1" x14ac:dyDescent="0.2">
      <c r="A74" s="21" t="s">
        <v>62</v>
      </c>
      <c r="B74" s="9" t="s">
        <v>342</v>
      </c>
      <c r="C74" s="9" t="s">
        <v>981</v>
      </c>
      <c r="D74" s="9"/>
      <c r="E74" s="2"/>
      <c r="F74" s="2"/>
      <c r="G74" s="44">
        <f>('ODA total and ex non-transfer'!G74*1000000)/SUMIFS('GDP constant 2016'!G:G,'GDP constant 2016'!$B:$B,'ODA percent GDP'!$B74)</f>
        <v>0.10442354596330999</v>
      </c>
      <c r="H74" s="44">
        <f>('ODA total and ex non-transfer'!H74*1000000)/SUMIFS('GDP constant 2016'!H:H,'GDP constant 2016'!$B:$B,'ODA percent GDP'!$B74)</f>
        <v>0.11833583008513884</v>
      </c>
      <c r="I74" s="44">
        <f>('ODA total and ex non-transfer'!I74*1000000)/SUMIFS('GDP constant 2016'!I:I,'GDP constant 2016'!$B:$B,'ODA percent GDP'!$B74)</f>
        <v>0.19772402844278694</v>
      </c>
      <c r="J74" s="44">
        <f>('ODA total and ex non-transfer'!J74*1000000)/SUMIFS('GDP constant 2016'!J:J,'GDP constant 2016'!$B:$B,'ODA percent GDP'!$B74)</f>
        <v>0.18458133295530105</v>
      </c>
      <c r="K74" s="44">
        <f>('ODA total and ex non-transfer'!K74*1000000)/SUMIFS('GDP constant 2016'!K:K,'GDP constant 2016'!$B:$B,'ODA percent GDP'!$B74)</f>
        <v>0.19846679731546868</v>
      </c>
      <c r="L74" s="44">
        <f>('ODA total and ex non-transfer'!L74*1000000)/SUMIFS('GDP constant 2016'!L:L,'GDP constant 2016'!$B:$B,'ODA percent GDP'!$B74)</f>
        <v>0.18978729029133526</v>
      </c>
      <c r="M74" s="44">
        <f>('ODA total and ex non-transfer'!M74*1000000)/SUMIFS('GDP constant 2016'!M:M,'GDP constant 2016'!$B:$B,'ODA percent GDP'!$B74)</f>
        <v>0.19029071072084985</v>
      </c>
      <c r="N74" s="44">
        <f>('ODA total and ex non-transfer'!N74*1000000)/SUMIFS('GDP constant 2016'!N:N,'GDP constant 2016'!$B:$B,'ODA percent GDP'!$B74)</f>
        <v>0.42329214011914362</v>
      </c>
      <c r="O74" s="44">
        <f>('ODA total and ex non-transfer'!O74*1000000)/SUMIFS('GDP constant 2016'!O:O,'GDP constant 2016'!$B:$B,'ODA percent GDP'!$B74)</f>
        <v>0.2118166223787947</v>
      </c>
      <c r="P74" s="44">
        <f>('ODA total and ex non-transfer'!P74*1000000)/SUMIFS('GDP constant 2016'!P:P,'GDP constant 2016'!$B:$B,'ODA percent GDP'!$B74)</f>
        <v>0.16622131958978781</v>
      </c>
      <c r="Q74" s="44">
        <f>('ODA total and ex non-transfer'!Q74*1000000)/SUMIFS('GDP constant 2016'!Q:Q,'GDP constant 2016'!$B:$B,'ODA percent GDP'!$B74)</f>
        <v>0.15092370671899735</v>
      </c>
      <c r="R74" s="44">
        <f>('ODA total and ex non-transfer'!R74*1000000)/SUMIFS('GDP constant 2016'!R:R,'GDP constant 2016'!$B:$B,'ODA percent GDP'!$B74)</f>
        <v>0.15187802120856114</v>
      </c>
      <c r="S74" s="44">
        <f>('ODA total and ex non-transfer'!S74*1000000)/SUMIFS('GDP constant 2016'!S:S,'GDP constant 2016'!$B:$B,'ODA percent GDP'!$B74)</f>
        <v>0.1339967920700712</v>
      </c>
      <c r="T74" s="44">
        <f>('ODA total and ex non-transfer'!T74*1000000)/SUMIFS('GDP constant 2016'!T:T,'GDP constant 2016'!$B:$B,'ODA percent GDP'!$B74)</f>
        <v>0.12287505691550651</v>
      </c>
      <c r="U74" s="44">
        <f>('ODA total and ex non-transfer'!U74*1000000)/SUMIFS('GDP constant 2016'!U:U,'GDP constant 2016'!$B:$B,'ODA percent GDP'!$B74)</f>
        <v>0.25954263497621033</v>
      </c>
    </row>
    <row r="75" spans="1:21" hidden="1" x14ac:dyDescent="0.2">
      <c r="A75" s="22" t="s">
        <v>62</v>
      </c>
      <c r="B75" s="9" t="s">
        <v>342</v>
      </c>
      <c r="C75" s="10" t="s">
        <v>982</v>
      </c>
      <c r="D75" s="10"/>
      <c r="E75" s="3"/>
      <c r="F75" s="3"/>
      <c r="G75" s="44">
        <f>('ODA total and ex non-transfer'!G75*1000000)/SUMIFS('GDP constant 2016'!G:G,'GDP constant 2016'!$B:$B,'ODA percent GDP'!$B75)</f>
        <v>0.10442354596330999</v>
      </c>
      <c r="H75" s="44">
        <f>('ODA total and ex non-transfer'!H75*1000000)/SUMIFS('GDP constant 2016'!H:H,'GDP constant 2016'!$B:$B,'ODA percent GDP'!$B75)</f>
        <v>0.11833583008513884</v>
      </c>
      <c r="I75" s="44">
        <f>('ODA total and ex non-transfer'!I75*1000000)/SUMIFS('GDP constant 2016'!I:I,'GDP constant 2016'!$B:$B,'ODA percent GDP'!$B75)</f>
        <v>0.19772402844278694</v>
      </c>
      <c r="J75" s="44">
        <f>('ODA total and ex non-transfer'!J75*1000000)/SUMIFS('GDP constant 2016'!J:J,'GDP constant 2016'!$B:$B,'ODA percent GDP'!$B75)</f>
        <v>0.17898073920476865</v>
      </c>
      <c r="K75" s="44">
        <f>('ODA total and ex non-transfer'!K75*1000000)/SUMIFS('GDP constant 2016'!K:K,'GDP constant 2016'!$B:$B,'ODA percent GDP'!$B75)</f>
        <v>0.17718826349077677</v>
      </c>
      <c r="L75" s="44">
        <f>('ODA total and ex non-transfer'!L75*1000000)/SUMIFS('GDP constant 2016'!L:L,'GDP constant 2016'!$B:$B,'ODA percent GDP'!$B75)</f>
        <v>0.18405412775447205</v>
      </c>
      <c r="M75" s="44">
        <f>('ODA total and ex non-transfer'!M75*1000000)/SUMIFS('GDP constant 2016'!M:M,'GDP constant 2016'!$B:$B,'ODA percent GDP'!$B75)</f>
        <v>0.17897398449444538</v>
      </c>
      <c r="N75" s="44">
        <f>('ODA total and ex non-transfer'!N75*1000000)/SUMIFS('GDP constant 2016'!N:N,'GDP constant 2016'!$B:$B,'ODA percent GDP'!$B75)</f>
        <v>0.20180597297395381</v>
      </c>
      <c r="O75" s="44">
        <f>('ODA total and ex non-transfer'!O75*1000000)/SUMIFS('GDP constant 2016'!O:O,'GDP constant 2016'!$B:$B,'ODA percent GDP'!$B75)</f>
        <v>0.20752551709545194</v>
      </c>
      <c r="P75" s="44">
        <f>('ODA total and ex non-transfer'!P75*1000000)/SUMIFS('GDP constant 2016'!P:P,'GDP constant 2016'!$B:$B,'ODA percent GDP'!$B75)</f>
        <v>0.16351382210413581</v>
      </c>
      <c r="Q75" s="44">
        <f>('ODA total and ex non-transfer'!Q75*1000000)/SUMIFS('GDP constant 2016'!Q:Q,'GDP constant 2016'!$B:$B,'ODA percent GDP'!$B75)</f>
        <v>0.14844762646670051</v>
      </c>
      <c r="R75" s="44">
        <f>('ODA total and ex non-transfer'!R75*1000000)/SUMIFS('GDP constant 2016'!R:R,'GDP constant 2016'!$B:$B,'ODA percent GDP'!$B75)</f>
        <v>0.14944283529403724</v>
      </c>
      <c r="S75" s="44">
        <f>('ODA total and ex non-transfer'!S75*1000000)/SUMIFS('GDP constant 2016'!S:S,'GDP constant 2016'!$B:$B,'ODA percent GDP'!$B75)</f>
        <v>0.12924317470672389</v>
      </c>
      <c r="T75" s="44">
        <f>('ODA total and ex non-transfer'!T75*1000000)/SUMIFS('GDP constant 2016'!T:T,'GDP constant 2016'!$B:$B,'ODA percent GDP'!$B75)</f>
        <v>0.12018632439679573</v>
      </c>
      <c r="U75" s="44">
        <f>('ODA total and ex non-transfer'!U75*1000000)/SUMIFS('GDP constant 2016'!U:U,'GDP constant 2016'!$B:$B,'ODA percent GDP'!$B75)</f>
        <v>0.25406979788896394</v>
      </c>
    </row>
    <row r="76" spans="1:21" hidden="1" x14ac:dyDescent="0.2">
      <c r="A76" s="21" t="s">
        <v>63</v>
      </c>
      <c r="B76" s="9" t="s">
        <v>352</v>
      </c>
      <c r="C76" s="9" t="s">
        <v>981</v>
      </c>
      <c r="D76" s="9"/>
      <c r="E76" s="2"/>
      <c r="F76" s="2"/>
      <c r="G76" s="44">
        <f>('ODA total and ex non-transfer'!G76*1000000)/SUMIFS('GDP constant 2016'!G:G,'GDP constant 2016'!$B:$B,'ODA percent GDP'!$B76)</f>
        <v>0.10807166876636932</v>
      </c>
      <c r="H76" s="44">
        <f>('ODA total and ex non-transfer'!H76*1000000)/SUMIFS('GDP constant 2016'!H:H,'GDP constant 2016'!$B:$B,'ODA percent GDP'!$B76)</f>
        <v>0.16805593687183595</v>
      </c>
      <c r="I76" s="44">
        <f>('ODA total and ex non-transfer'!I76*1000000)/SUMIFS('GDP constant 2016'!I:I,'GDP constant 2016'!$B:$B,'ODA percent GDP'!$B76)</f>
        <v>0.14812612312951293</v>
      </c>
      <c r="J76" s="44">
        <f>('ODA total and ex non-transfer'!J76*1000000)/SUMIFS('GDP constant 2016'!J:J,'GDP constant 2016'!$B:$B,'ODA percent GDP'!$B76)</f>
        <v>0.17544340226194804</v>
      </c>
      <c r="K76" s="44">
        <f>('ODA total and ex non-transfer'!K76*1000000)/SUMIFS('GDP constant 2016'!K:K,'GDP constant 2016'!$B:$B,'ODA percent GDP'!$B76)</f>
        <v>0.13062624685909266</v>
      </c>
      <c r="L76" s="44">
        <f>('ODA total and ex non-transfer'!L76*1000000)/SUMIFS('GDP constant 2016'!L:L,'GDP constant 2016'!$B:$B,'ODA percent GDP'!$B76)</f>
        <v>0.11446191639502255</v>
      </c>
      <c r="M76" s="44">
        <f>('ODA total and ex non-transfer'!M76*1000000)/SUMIFS('GDP constant 2016'!M:M,'GDP constant 2016'!$B:$B,'ODA percent GDP'!$B76)</f>
        <v>0.13451390600069962</v>
      </c>
      <c r="N76" s="44">
        <f>('ODA total and ex non-transfer'!N76*1000000)/SUMIFS('GDP constant 2016'!N:N,'GDP constant 2016'!$B:$B,'ODA percent GDP'!$B76)</f>
        <v>0.13277922047762514</v>
      </c>
      <c r="O76" s="44">
        <f>('ODA total and ex non-transfer'!O76*1000000)/SUMIFS('GDP constant 2016'!O:O,'GDP constant 2016'!$B:$B,'ODA percent GDP'!$B76)</f>
        <v>0.21613227652947986</v>
      </c>
      <c r="P76" s="44">
        <f>('ODA total and ex non-transfer'!P76*1000000)/SUMIFS('GDP constant 2016'!P:P,'GDP constant 2016'!$B:$B,'ODA percent GDP'!$B76)</f>
        <v>0.1549073357297687</v>
      </c>
      <c r="Q76" s="44">
        <f>('ODA total and ex non-transfer'!Q76*1000000)/SUMIFS('GDP constant 2016'!Q:Q,'GDP constant 2016'!$B:$B,'ODA percent GDP'!$B76)</f>
        <v>0.15617151680448446</v>
      </c>
      <c r="R76" s="44">
        <f>('ODA total and ex non-transfer'!R76*1000000)/SUMIFS('GDP constant 2016'!R:R,'GDP constant 2016'!$B:$B,'ODA percent GDP'!$B76)</f>
        <v>0.15070290415852602</v>
      </c>
      <c r="S76" s="44">
        <f>('ODA total and ex non-transfer'!S76*1000000)/SUMIFS('GDP constant 2016'!S:S,'GDP constant 2016'!$B:$B,'ODA percent GDP'!$B76)</f>
        <v>0.14500144282185456</v>
      </c>
      <c r="T76" s="44">
        <f>('ODA total and ex non-transfer'!T76*1000000)/SUMIFS('GDP constant 2016'!T:T,'GDP constant 2016'!$B:$B,'ODA percent GDP'!$B76)</f>
        <v>0.11420785663456309</v>
      </c>
      <c r="U76" s="44">
        <f>('ODA total and ex non-transfer'!U76*1000000)/SUMIFS('GDP constant 2016'!U:U,'GDP constant 2016'!$B:$B,'ODA percent GDP'!$B76)</f>
        <v>8.3420661223859535E-2</v>
      </c>
    </row>
    <row r="77" spans="1:21" hidden="1" x14ac:dyDescent="0.2">
      <c r="A77" s="22" t="s">
        <v>63</v>
      </c>
      <c r="B77" s="9" t="s">
        <v>352</v>
      </c>
      <c r="C77" s="10" t="s">
        <v>982</v>
      </c>
      <c r="D77" s="10"/>
      <c r="E77" s="3"/>
      <c r="F77" s="3"/>
      <c r="G77" s="44">
        <f>('ODA total and ex non-transfer'!G77*1000000)/SUMIFS('GDP constant 2016'!G:G,'GDP constant 2016'!$B:$B,'ODA percent GDP'!$B77)</f>
        <v>0.10807166876636932</v>
      </c>
      <c r="H77" s="44">
        <f>('ODA total and ex non-transfer'!H77*1000000)/SUMIFS('GDP constant 2016'!H:H,'GDP constant 2016'!$B:$B,'ODA percent GDP'!$B77)</f>
        <v>0.16805593687183595</v>
      </c>
      <c r="I77" s="44">
        <f>('ODA total and ex non-transfer'!I77*1000000)/SUMIFS('GDP constant 2016'!I:I,'GDP constant 2016'!$B:$B,'ODA percent GDP'!$B77)</f>
        <v>0.14812612312951293</v>
      </c>
      <c r="J77" s="44">
        <f>('ODA total and ex non-transfer'!J77*1000000)/SUMIFS('GDP constant 2016'!J:J,'GDP constant 2016'!$B:$B,'ODA percent GDP'!$B77)</f>
        <v>0.17544340226194804</v>
      </c>
      <c r="K77" s="44">
        <f>('ODA total and ex non-transfer'!K77*1000000)/SUMIFS('GDP constant 2016'!K:K,'GDP constant 2016'!$B:$B,'ODA percent GDP'!$B77)</f>
        <v>0.10477809736236331</v>
      </c>
      <c r="L77" s="44">
        <f>('ODA total and ex non-transfer'!L77*1000000)/SUMIFS('GDP constant 2016'!L:L,'GDP constant 2016'!$B:$B,'ODA percent GDP'!$B77)</f>
        <v>9.3987577537937558E-2</v>
      </c>
      <c r="M77" s="44">
        <f>('ODA total and ex non-transfer'!M77*1000000)/SUMIFS('GDP constant 2016'!M:M,'GDP constant 2016'!$B:$B,'ODA percent GDP'!$B77)</f>
        <v>0.11628438725230965</v>
      </c>
      <c r="N77" s="44">
        <f>('ODA total and ex non-transfer'!N77*1000000)/SUMIFS('GDP constant 2016'!N:N,'GDP constant 2016'!$B:$B,'ODA percent GDP'!$B77)</f>
        <v>0.11475384728178216</v>
      </c>
      <c r="O77" s="44">
        <f>('ODA total and ex non-transfer'!O77*1000000)/SUMIFS('GDP constant 2016'!O:O,'GDP constant 2016'!$B:$B,'ODA percent GDP'!$B77)</f>
        <v>0.20144880344309832</v>
      </c>
      <c r="P77" s="44">
        <f>('ODA total and ex non-transfer'!P77*1000000)/SUMIFS('GDP constant 2016'!P:P,'GDP constant 2016'!$B:$B,'ODA percent GDP'!$B77)</f>
        <v>0.14758323170591037</v>
      </c>
      <c r="Q77" s="44">
        <f>('ODA total and ex non-transfer'!Q77*1000000)/SUMIFS('GDP constant 2016'!Q:Q,'GDP constant 2016'!$B:$B,'ODA percent GDP'!$B77)</f>
        <v>0.14714780932367541</v>
      </c>
      <c r="R77" s="44">
        <f>('ODA total and ex non-transfer'!R77*1000000)/SUMIFS('GDP constant 2016'!R:R,'GDP constant 2016'!$B:$B,'ODA percent GDP'!$B77)</f>
        <v>0.14306317019061829</v>
      </c>
      <c r="S77" s="44">
        <f>('ODA total and ex non-transfer'!S77*1000000)/SUMIFS('GDP constant 2016'!S:S,'GDP constant 2016'!$B:$B,'ODA percent GDP'!$B77)</f>
        <v>0.1358863867183599</v>
      </c>
      <c r="T77" s="44">
        <f>('ODA total and ex non-transfer'!T77*1000000)/SUMIFS('GDP constant 2016'!T:T,'GDP constant 2016'!$B:$B,'ODA percent GDP'!$B77)</f>
        <v>0.10724724421718179</v>
      </c>
      <c r="U77" s="44">
        <f>('ODA total and ex non-transfer'!U77*1000000)/SUMIFS('GDP constant 2016'!U:U,'GDP constant 2016'!$B:$B,'ODA percent GDP'!$B77)</f>
        <v>7.7415432441386059E-2</v>
      </c>
    </row>
    <row r="78" spans="1:21" hidden="1" x14ac:dyDescent="0.2">
      <c r="A78" s="21" t="s">
        <v>64</v>
      </c>
      <c r="B78" s="9" t="s">
        <v>346</v>
      </c>
      <c r="C78" s="9" t="s">
        <v>981</v>
      </c>
      <c r="D78" s="9"/>
      <c r="E78" s="2"/>
      <c r="F78" s="2"/>
      <c r="G78" s="44">
        <f>('ODA total and ex non-transfer'!G78*1000000)/SUMIFS('GDP constant 2016'!G:G,'GDP constant 2016'!$B:$B,'ODA percent GDP'!$B78)</f>
        <v>4.4345894716207944E-2</v>
      </c>
      <c r="H78" s="44">
        <f>('ODA total and ex non-transfer'!H78*1000000)/SUMIFS('GDP constant 2016'!H:H,'GDP constant 2016'!$B:$B,'ODA percent GDP'!$B78)</f>
        <v>6.159810906894081E-2</v>
      </c>
      <c r="I78" s="44">
        <f>('ODA total and ex non-transfer'!I78*1000000)/SUMIFS('GDP constant 2016'!I:I,'GDP constant 2016'!$B:$B,'ODA percent GDP'!$B78)</f>
        <v>4.8677387857070792E-2</v>
      </c>
      <c r="J78" s="44">
        <f>('ODA total and ex non-transfer'!J78*1000000)/SUMIFS('GDP constant 2016'!J:J,'GDP constant 2016'!$B:$B,'ODA percent GDP'!$B78)</f>
        <v>3.1451643858249799E-2</v>
      </c>
      <c r="K78" s="44">
        <f>('ODA total and ex non-transfer'!K78*1000000)/SUMIFS('GDP constant 2016'!K:K,'GDP constant 2016'!$B:$B,'ODA percent GDP'!$B78)</f>
        <v>0.16797954422773367</v>
      </c>
      <c r="L78" s="44">
        <f>('ODA total and ex non-transfer'!L78*1000000)/SUMIFS('GDP constant 2016'!L:L,'GDP constant 2016'!$B:$B,'ODA percent GDP'!$B78)</f>
        <v>8.550080679599692E-2</v>
      </c>
      <c r="M78" s="44">
        <f>('ODA total and ex non-transfer'!M78*1000000)/SUMIFS('GDP constant 2016'!M:M,'GDP constant 2016'!$B:$B,'ODA percent GDP'!$B78)</f>
        <v>4.2209839262739302E-2</v>
      </c>
      <c r="N78" s="44">
        <f>('ODA total and ex non-transfer'!N78*1000000)/SUMIFS('GDP constant 2016'!N:N,'GDP constant 2016'!$B:$B,'ODA percent GDP'!$B78)</f>
        <v>3.0028579982691293E-2</v>
      </c>
      <c r="O78" s="44">
        <f>('ODA total and ex non-transfer'!O78*1000000)/SUMIFS('GDP constant 2016'!O:O,'GDP constant 2016'!$B:$B,'ODA percent GDP'!$B78)</f>
        <v>2.4595792147906113E-2</v>
      </c>
      <c r="P78" s="44">
        <f>('ODA total and ex non-transfer'!P78*1000000)/SUMIFS('GDP constant 2016'!P:P,'GDP constant 2016'!$B:$B,'ODA percent GDP'!$B78)</f>
        <v>2.3858075944242305E-2</v>
      </c>
      <c r="Q78" s="44">
        <f>('ODA total and ex non-transfer'!Q78*1000000)/SUMIFS('GDP constant 2016'!Q:Q,'GDP constant 2016'!$B:$B,'ODA percent GDP'!$B78)</f>
        <v>2.386908408174683E-2</v>
      </c>
      <c r="R78" s="44">
        <f>('ODA total and ex non-transfer'!R78*1000000)/SUMIFS('GDP constant 2016'!R:R,'GDP constant 2016'!$B:$B,'ODA percent GDP'!$B78)</f>
        <v>2.5423890168402821E-2</v>
      </c>
      <c r="S78" s="44">
        <f>('ODA total and ex non-transfer'!S78*1000000)/SUMIFS('GDP constant 2016'!S:S,'GDP constant 2016'!$B:$B,'ODA percent GDP'!$B78)</f>
        <v>2.8313272706569168E-2</v>
      </c>
      <c r="T78" s="44">
        <f>('ODA total and ex non-transfer'!T78*1000000)/SUMIFS('GDP constant 2016'!T:T,'GDP constant 2016'!$B:$B,'ODA percent GDP'!$B78)</f>
        <v>2.3943589348843251E-2</v>
      </c>
      <c r="U78" s="44">
        <f>('ODA total and ex non-transfer'!U78*1000000)/SUMIFS('GDP constant 2016'!U:U,'GDP constant 2016'!$B:$B,'ODA percent GDP'!$B78)</f>
        <v>2.6310353458596336E-2</v>
      </c>
    </row>
    <row r="79" spans="1:21" hidden="1" x14ac:dyDescent="0.2">
      <c r="A79" s="22" t="s">
        <v>64</v>
      </c>
      <c r="B79" s="9" t="s">
        <v>346</v>
      </c>
      <c r="C79" s="10" t="s">
        <v>982</v>
      </c>
      <c r="D79" s="10"/>
      <c r="E79" s="3"/>
      <c r="F79" s="3"/>
      <c r="G79" s="44">
        <f>('ODA total and ex non-transfer'!G79*1000000)/SUMIFS('GDP constant 2016'!G:G,'GDP constant 2016'!$B:$B,'ODA percent GDP'!$B79)</f>
        <v>3.9907860535549497E-2</v>
      </c>
      <c r="H79" s="44">
        <f>('ODA total and ex non-transfer'!H79*1000000)/SUMIFS('GDP constant 2016'!H:H,'GDP constant 2016'!$B:$B,'ODA percent GDP'!$B79)</f>
        <v>6.0167301203361057E-2</v>
      </c>
      <c r="I79" s="44">
        <f>('ODA total and ex non-transfer'!I79*1000000)/SUMIFS('GDP constant 2016'!I:I,'GDP constant 2016'!$B:$B,'ODA percent GDP'!$B79)</f>
        <v>4.8403282058876541E-2</v>
      </c>
      <c r="J79" s="44">
        <f>('ODA total and ex non-transfer'!J79*1000000)/SUMIFS('GDP constant 2016'!J:J,'GDP constant 2016'!$B:$B,'ODA percent GDP'!$B79)</f>
        <v>3.1383207122269607E-2</v>
      </c>
      <c r="K79" s="44">
        <f>('ODA total and ex non-transfer'!K79*1000000)/SUMIFS('GDP constant 2016'!K:K,'GDP constant 2016'!$B:$B,'ODA percent GDP'!$B79)</f>
        <v>6.2412527746591125E-2</v>
      </c>
      <c r="L79" s="44">
        <f>('ODA total and ex non-transfer'!L79*1000000)/SUMIFS('GDP constant 2016'!L:L,'GDP constant 2016'!$B:$B,'ODA percent GDP'!$B79)</f>
        <v>1.5555137564118629E-2</v>
      </c>
      <c r="M79" s="44">
        <f>('ODA total and ex non-transfer'!M79*1000000)/SUMIFS('GDP constant 2016'!M:M,'GDP constant 2016'!$B:$B,'ODA percent GDP'!$B79)</f>
        <v>1.9871955060400161E-2</v>
      </c>
      <c r="N79" s="44">
        <f>('ODA total and ex non-transfer'!N79*1000000)/SUMIFS('GDP constant 2016'!N:N,'GDP constant 2016'!$B:$B,'ODA percent GDP'!$B79)</f>
        <v>2.0080090148364649E-2</v>
      </c>
      <c r="O79" s="44">
        <f>('ODA total and ex non-transfer'!O79*1000000)/SUMIFS('GDP constant 2016'!O:O,'GDP constant 2016'!$B:$B,'ODA percent GDP'!$B79)</f>
        <v>2.0480118784391804E-2</v>
      </c>
      <c r="P79" s="44">
        <f>('ODA total and ex non-transfer'!P79*1000000)/SUMIFS('GDP constant 2016'!P:P,'GDP constant 2016'!$B:$B,'ODA percent GDP'!$B79)</f>
        <v>2.0758041045579555E-2</v>
      </c>
      <c r="Q79" s="44">
        <f>('ODA total and ex non-transfer'!Q79*1000000)/SUMIFS('GDP constant 2016'!Q:Q,'GDP constant 2016'!$B:$B,'ODA percent GDP'!$B79)</f>
        <v>2.0781475543914407E-2</v>
      </c>
      <c r="R79" s="44">
        <f>('ODA total and ex non-transfer'!R79*1000000)/SUMIFS('GDP constant 2016'!R:R,'GDP constant 2016'!$B:$B,'ODA percent GDP'!$B79)</f>
        <v>2.2703566107594397E-2</v>
      </c>
      <c r="S79" s="44">
        <f>('ODA total and ex non-transfer'!S79*1000000)/SUMIFS('GDP constant 2016'!S:S,'GDP constant 2016'!$B:$B,'ODA percent GDP'!$B79)</f>
        <v>2.5764095890826767E-2</v>
      </c>
      <c r="T79" s="44">
        <f>('ODA total and ex non-transfer'!T79*1000000)/SUMIFS('GDP constant 2016'!T:T,'GDP constant 2016'!$B:$B,'ODA percent GDP'!$B79)</f>
        <v>2.1506127113627465E-2</v>
      </c>
      <c r="U79" s="44">
        <f>('ODA total and ex non-transfer'!U79*1000000)/SUMIFS('GDP constant 2016'!U:U,'GDP constant 2016'!$B:$B,'ODA percent GDP'!$B79)</f>
        <v>2.3901649428400222E-2</v>
      </c>
    </row>
    <row r="80" spans="1:21" hidden="1" x14ac:dyDescent="0.2">
      <c r="A80" s="21" t="s">
        <v>65</v>
      </c>
      <c r="B80" s="9" t="s">
        <v>356</v>
      </c>
      <c r="C80" s="9" t="s">
        <v>981</v>
      </c>
      <c r="D80" s="9"/>
      <c r="E80" s="2"/>
      <c r="F80" s="2"/>
      <c r="G80" s="44">
        <f>('ODA total and ex non-transfer'!G80*1000000)/SUMIFS('GDP constant 2016'!G:G,'GDP constant 2016'!$B:$B,'ODA percent GDP'!$B80)</f>
        <v>3.081625856545964E-2</v>
      </c>
      <c r="H80" s="44">
        <f>('ODA total and ex non-transfer'!H80*1000000)/SUMIFS('GDP constant 2016'!H:H,'GDP constant 2016'!$B:$B,'ODA percent GDP'!$B80)</f>
        <v>2.8084021891118659E-2</v>
      </c>
      <c r="I80" s="44">
        <f>('ODA total and ex non-transfer'!I80*1000000)/SUMIFS('GDP constant 2016'!I:I,'GDP constant 2016'!$B:$B,'ODA percent GDP'!$B80)</f>
        <v>5.6407023014688994E-2</v>
      </c>
      <c r="J80" s="44">
        <f>('ODA total and ex non-transfer'!J80*1000000)/SUMIFS('GDP constant 2016'!J:J,'GDP constant 2016'!$B:$B,'ODA percent GDP'!$B80)</f>
        <v>4.7617876156737945E-2</v>
      </c>
      <c r="K80" s="44">
        <f>('ODA total and ex non-transfer'!K80*1000000)/SUMIFS('GDP constant 2016'!K:K,'GDP constant 2016'!$B:$B,'ODA percent GDP'!$B80)</f>
        <v>9.116225954570592E-2</v>
      </c>
      <c r="L80" s="44">
        <f>('ODA total and ex non-transfer'!L80*1000000)/SUMIFS('GDP constant 2016'!L:L,'GDP constant 2016'!$B:$B,'ODA percent GDP'!$B80)</f>
        <v>9.4236500254643307E-2</v>
      </c>
      <c r="M80" s="44">
        <f>('ODA total and ex non-transfer'!M80*1000000)/SUMIFS('GDP constant 2016'!M:M,'GDP constant 2016'!$B:$B,'ODA percent GDP'!$B80)</f>
        <v>0.11288259078869893</v>
      </c>
      <c r="N80" s="44">
        <f>('ODA total and ex non-transfer'!N80*1000000)/SUMIFS('GDP constant 2016'!N:N,'GDP constant 2016'!$B:$B,'ODA percent GDP'!$B80)</f>
        <v>0.2329858057615537</v>
      </c>
      <c r="O80" s="44">
        <f>('ODA total and ex non-transfer'!O80*1000000)/SUMIFS('GDP constant 2016'!O:O,'GDP constant 2016'!$B:$B,'ODA percent GDP'!$B80)</f>
        <v>0.1056175188945345</v>
      </c>
      <c r="P80" s="44">
        <f>('ODA total and ex non-transfer'!P80*1000000)/SUMIFS('GDP constant 2016'!P:P,'GDP constant 2016'!$B:$B,'ODA percent GDP'!$B80)</f>
        <v>9.5253437961557608E-2</v>
      </c>
      <c r="Q80" s="44">
        <f>('ODA total and ex non-transfer'!Q80*1000000)/SUMIFS('GDP constant 2016'!Q:Q,'GDP constant 2016'!$B:$B,'ODA percent GDP'!$B80)</f>
        <v>8.2503786650074643E-2</v>
      </c>
      <c r="R80" s="44">
        <f>('ODA total and ex non-transfer'!R80*1000000)/SUMIFS('GDP constant 2016'!R:R,'GDP constant 2016'!$B:$B,'ODA percent GDP'!$B80)</f>
        <v>0.11510716646204472</v>
      </c>
      <c r="S80" s="44">
        <f>('ODA total and ex non-transfer'!S80*1000000)/SUMIFS('GDP constant 2016'!S:S,'GDP constant 2016'!$B:$B,'ODA percent GDP'!$B80)</f>
        <v>0.33564749734869903</v>
      </c>
      <c r="T80" s="44">
        <f>('ODA total and ex non-transfer'!T80*1000000)/SUMIFS('GDP constant 2016'!T:T,'GDP constant 2016'!$B:$B,'ODA percent GDP'!$B80)</f>
        <v>0.29785904459130547</v>
      </c>
      <c r="U80" s="44">
        <f>('ODA total and ex non-transfer'!U80*1000000)/SUMIFS('GDP constant 2016'!U:U,'GDP constant 2016'!$B:$B,'ODA percent GDP'!$B80)</f>
        <v>0.29924207194608948</v>
      </c>
    </row>
    <row r="81" spans="1:22" hidden="1" x14ac:dyDescent="0.2">
      <c r="A81" s="22" t="s">
        <v>65</v>
      </c>
      <c r="B81" s="9" t="s">
        <v>356</v>
      </c>
      <c r="C81" s="10" t="s">
        <v>982</v>
      </c>
      <c r="D81" s="10"/>
      <c r="E81" s="3"/>
      <c r="F81" s="3"/>
      <c r="G81" s="44">
        <f>('ODA total and ex non-transfer'!G81*1000000)/SUMIFS('GDP constant 2016'!G:G,'GDP constant 2016'!$B:$B,'ODA percent GDP'!$B81)</f>
        <v>3.081625856545964E-2</v>
      </c>
      <c r="H81" s="44">
        <f>('ODA total and ex non-transfer'!H81*1000000)/SUMIFS('GDP constant 2016'!H:H,'GDP constant 2016'!$B:$B,'ODA percent GDP'!$B81)</f>
        <v>2.8084021891118659E-2</v>
      </c>
      <c r="I81" s="44">
        <f>('ODA total and ex non-transfer'!I81*1000000)/SUMIFS('GDP constant 2016'!I:I,'GDP constant 2016'!$B:$B,'ODA percent GDP'!$B81)</f>
        <v>5.6407023014688994E-2</v>
      </c>
      <c r="J81" s="44">
        <f>('ODA total and ex non-transfer'!J81*1000000)/SUMIFS('GDP constant 2016'!J:J,'GDP constant 2016'!$B:$B,'ODA percent GDP'!$B81)</f>
        <v>4.7617876156737945E-2</v>
      </c>
      <c r="K81" s="44">
        <f>('ODA total and ex non-transfer'!K81*1000000)/SUMIFS('GDP constant 2016'!K:K,'GDP constant 2016'!$B:$B,'ODA percent GDP'!$B81)</f>
        <v>8.2984590504505212E-2</v>
      </c>
      <c r="L81" s="44">
        <f>('ODA total and ex non-transfer'!L81*1000000)/SUMIFS('GDP constant 2016'!L:L,'GDP constant 2016'!$B:$B,'ODA percent GDP'!$B81)</f>
        <v>8.5439613281172194E-2</v>
      </c>
      <c r="M81" s="44">
        <f>('ODA total and ex non-transfer'!M81*1000000)/SUMIFS('GDP constant 2016'!M:M,'GDP constant 2016'!$B:$B,'ODA percent GDP'!$B81)</f>
        <v>9.5532656744536926E-2</v>
      </c>
      <c r="N81" s="44">
        <f>('ODA total and ex non-transfer'!N81*1000000)/SUMIFS('GDP constant 2016'!N:N,'GDP constant 2016'!$B:$B,'ODA percent GDP'!$B81)</f>
        <v>9.6771089853079306E-2</v>
      </c>
      <c r="O81" s="44">
        <f>('ODA total and ex non-transfer'!O81*1000000)/SUMIFS('GDP constant 2016'!O:O,'GDP constant 2016'!$B:$B,'ODA percent GDP'!$B81)</f>
        <v>8.1114427396431404E-2</v>
      </c>
      <c r="P81" s="44">
        <f>('ODA total and ex non-transfer'!P81*1000000)/SUMIFS('GDP constant 2016'!P:P,'GDP constant 2016'!$B:$B,'ODA percent GDP'!$B81)</f>
        <v>9.0517195036624726E-2</v>
      </c>
      <c r="Q81" s="44">
        <f>('ODA total and ex non-transfer'!Q81*1000000)/SUMIFS('GDP constant 2016'!Q:Q,'GDP constant 2016'!$B:$B,'ODA percent GDP'!$B81)</f>
        <v>7.8811816986048999E-2</v>
      </c>
      <c r="R81" s="44">
        <f>('ODA total and ex non-transfer'!R81*1000000)/SUMIFS('GDP constant 2016'!R:R,'GDP constant 2016'!$B:$B,'ODA percent GDP'!$B81)</f>
        <v>0.10953539382482136</v>
      </c>
      <c r="S81" s="44">
        <f>('ODA total and ex non-transfer'!S81*1000000)/SUMIFS('GDP constant 2016'!S:S,'GDP constant 2016'!$B:$B,'ODA percent GDP'!$B81)</f>
        <v>0.33102658265299734</v>
      </c>
      <c r="T81" s="44">
        <f>('ODA total and ex non-transfer'!T81*1000000)/SUMIFS('GDP constant 2016'!T:T,'GDP constant 2016'!$B:$B,'ODA percent GDP'!$B81)</f>
        <v>0.2948669866183895</v>
      </c>
      <c r="U81" s="44">
        <f>('ODA total and ex non-transfer'!U81*1000000)/SUMIFS('GDP constant 2016'!U:U,'GDP constant 2016'!$B:$B,'ODA percent GDP'!$B81)</f>
        <v>0.29446430980371502</v>
      </c>
    </row>
    <row r="82" spans="1:22" hidden="1" x14ac:dyDescent="0.2">
      <c r="A82" s="21" t="s">
        <v>66</v>
      </c>
      <c r="B82" s="9" t="s">
        <v>360</v>
      </c>
      <c r="C82" s="9" t="s">
        <v>981</v>
      </c>
      <c r="D82" s="9"/>
      <c r="E82" s="2"/>
      <c r="F82" s="2"/>
      <c r="G82" s="44">
        <f>('ODA total and ex non-transfer'!G82*1000000)/SUMIFS('GDP constant 2016'!G:G,'GDP constant 2016'!$B:$B,'ODA percent GDP'!$B82)</f>
        <v>9.1469000442111786E-2</v>
      </c>
      <c r="H82" s="44">
        <f>('ODA total and ex non-transfer'!H82*1000000)/SUMIFS('GDP constant 2016'!H:H,'GDP constant 2016'!$B:$B,'ODA percent GDP'!$B82)</f>
        <v>7.6073609511730686E-2</v>
      </c>
      <c r="I82" s="44">
        <f>('ODA total and ex non-transfer'!I82*1000000)/SUMIFS('GDP constant 2016'!I:I,'GDP constant 2016'!$B:$B,'ODA percent GDP'!$B82)</f>
        <v>6.3522196878682727E-2</v>
      </c>
      <c r="J82" s="44">
        <f>('ODA total and ex non-transfer'!J82*1000000)/SUMIFS('GDP constant 2016'!J:J,'GDP constant 2016'!$B:$B,'ODA percent GDP'!$B82)</f>
        <v>6.2719359893255305E-2</v>
      </c>
      <c r="K82" s="44">
        <f>('ODA total and ex non-transfer'!K82*1000000)/SUMIFS('GDP constant 2016'!K:K,'GDP constant 2016'!$B:$B,'ODA percent GDP'!$B82)</f>
        <v>4.7061433188856951E-2</v>
      </c>
      <c r="L82" s="44">
        <f>('ODA total and ex non-transfer'!L82*1000000)/SUMIFS('GDP constant 2016'!L:L,'GDP constant 2016'!$B:$B,'ODA percent GDP'!$B82)</f>
        <v>5.0660229455844634E-2</v>
      </c>
      <c r="M82" s="44">
        <f>('ODA total and ex non-transfer'!M82*1000000)/SUMIFS('GDP constant 2016'!M:M,'GDP constant 2016'!$B:$B,'ODA percent GDP'!$B82)</f>
        <v>6.2025504172191936E-2</v>
      </c>
      <c r="N82" s="44">
        <f>('ODA total and ex non-transfer'!N82*1000000)/SUMIFS('GDP constant 2016'!N:N,'GDP constant 2016'!$B:$B,'ODA percent GDP'!$B82)</f>
        <v>7.2849445228435519E-2</v>
      </c>
      <c r="O82" s="44">
        <f>('ODA total and ex non-transfer'!O82*1000000)/SUMIFS('GDP constant 2016'!O:O,'GDP constant 2016'!$B:$B,'ODA percent GDP'!$B82)</f>
        <v>5.6003506412283514E-2</v>
      </c>
      <c r="P82" s="44">
        <f>('ODA total and ex non-transfer'!P82*1000000)/SUMIFS('GDP constant 2016'!P:P,'GDP constant 2016'!$B:$B,'ODA percent GDP'!$B82)</f>
        <v>5.2808990523966821E-2</v>
      </c>
      <c r="Q82" s="44">
        <f>('ODA total and ex non-transfer'!Q82*1000000)/SUMIFS('GDP constant 2016'!Q:Q,'GDP constant 2016'!$B:$B,'ODA percent GDP'!$B82)</f>
        <v>5.1996160943403966E-2</v>
      </c>
      <c r="R82" s="44">
        <f>('ODA total and ex non-transfer'!R82*1000000)/SUMIFS('GDP constant 2016'!R:R,'GDP constant 2016'!$B:$B,'ODA percent GDP'!$B82)</f>
        <v>4.7211271995067944E-2</v>
      </c>
      <c r="S82" s="44">
        <f>('ODA total and ex non-transfer'!S82*1000000)/SUMIFS('GDP constant 2016'!S:S,'GDP constant 2016'!$B:$B,'ODA percent GDP'!$B82)</f>
        <v>3.77641339981825E-2</v>
      </c>
      <c r="T82" s="44">
        <f>('ODA total and ex non-transfer'!T82*1000000)/SUMIFS('GDP constant 2016'!T:T,'GDP constant 2016'!$B:$B,'ODA percent GDP'!$B82)</f>
        <v>0.10953367007059378</v>
      </c>
      <c r="U82" s="44">
        <f>('ODA total and ex non-transfer'!U82*1000000)/SUMIFS('GDP constant 2016'!U:U,'GDP constant 2016'!$B:$B,'ODA percent GDP'!$B82)</f>
        <v>6.706609884621946E-2</v>
      </c>
    </row>
    <row r="83" spans="1:22" hidden="1" x14ac:dyDescent="0.2">
      <c r="A83" s="22" t="s">
        <v>66</v>
      </c>
      <c r="B83" s="9" t="s">
        <v>360</v>
      </c>
      <c r="C83" s="10" t="s">
        <v>982</v>
      </c>
      <c r="D83" s="10"/>
      <c r="E83" s="3"/>
      <c r="F83" s="3"/>
      <c r="G83" s="44">
        <f>('ODA total and ex non-transfer'!G83*1000000)/SUMIFS('GDP constant 2016'!G:G,'GDP constant 2016'!$B:$B,'ODA percent GDP'!$B83)</f>
        <v>8.7245826129408857E-2</v>
      </c>
      <c r="H83" s="44">
        <f>('ODA total and ex non-transfer'!H83*1000000)/SUMIFS('GDP constant 2016'!H:H,'GDP constant 2016'!$B:$B,'ODA percent GDP'!$B83)</f>
        <v>7.236384749964879E-2</v>
      </c>
      <c r="I83" s="44">
        <f>('ODA total and ex non-transfer'!I83*1000000)/SUMIFS('GDP constant 2016'!I:I,'GDP constant 2016'!$B:$B,'ODA percent GDP'!$B83)</f>
        <v>6.1421376281133408E-2</v>
      </c>
      <c r="J83" s="44">
        <f>('ODA total and ex non-transfer'!J83*1000000)/SUMIFS('GDP constant 2016'!J:J,'GDP constant 2016'!$B:$B,'ODA percent GDP'!$B83)</f>
        <v>6.084056498670333E-2</v>
      </c>
      <c r="K83" s="44">
        <f>('ODA total and ex non-transfer'!K83*1000000)/SUMIFS('GDP constant 2016'!K:K,'GDP constant 2016'!$B:$B,'ODA percent GDP'!$B83)</f>
        <v>4.4067012910146579E-2</v>
      </c>
      <c r="L83" s="44">
        <f>('ODA total and ex non-transfer'!L83*1000000)/SUMIFS('GDP constant 2016'!L:L,'GDP constant 2016'!$B:$B,'ODA percent GDP'!$B83)</f>
        <v>4.7904249613951157E-2</v>
      </c>
      <c r="M83" s="44">
        <f>('ODA total and ex non-transfer'!M83*1000000)/SUMIFS('GDP constant 2016'!M:M,'GDP constant 2016'!$B:$B,'ODA percent GDP'!$B83)</f>
        <v>6.0176214569511437E-2</v>
      </c>
      <c r="N83" s="44">
        <f>('ODA total and ex non-transfer'!N83*1000000)/SUMIFS('GDP constant 2016'!N:N,'GDP constant 2016'!$B:$B,'ODA percent GDP'!$B83)</f>
        <v>7.1128264390775783E-2</v>
      </c>
      <c r="O83" s="44">
        <f>('ODA total and ex non-transfer'!O83*1000000)/SUMIFS('GDP constant 2016'!O:O,'GDP constant 2016'!$B:$B,'ODA percent GDP'!$B83)</f>
        <v>5.4872681112909112E-2</v>
      </c>
      <c r="P83" s="44">
        <f>('ODA total and ex non-transfer'!P83*1000000)/SUMIFS('GDP constant 2016'!P:P,'GDP constant 2016'!$B:$B,'ODA percent GDP'!$B83)</f>
        <v>5.1513250324894004E-2</v>
      </c>
      <c r="Q83" s="44">
        <f>('ODA total and ex non-transfer'!Q83*1000000)/SUMIFS('GDP constant 2016'!Q:Q,'GDP constant 2016'!$B:$B,'ODA percent GDP'!$B83)</f>
        <v>5.080666713675442E-2</v>
      </c>
      <c r="R83" s="44">
        <f>('ODA total and ex non-transfer'!R83*1000000)/SUMIFS('GDP constant 2016'!R:R,'GDP constant 2016'!$B:$B,'ODA percent GDP'!$B83)</f>
        <v>4.6049872436014827E-2</v>
      </c>
      <c r="S83" s="44">
        <f>('ODA total and ex non-transfer'!S83*1000000)/SUMIFS('GDP constant 2016'!S:S,'GDP constant 2016'!$B:$B,'ODA percent GDP'!$B83)</f>
        <v>3.6881614128145987E-2</v>
      </c>
      <c r="T83" s="44">
        <f>('ODA total and ex non-transfer'!T83*1000000)/SUMIFS('GDP constant 2016'!T:T,'GDP constant 2016'!$B:$B,'ODA percent GDP'!$B83)</f>
        <v>5.3912591101912447E-2</v>
      </c>
      <c r="U83" s="44">
        <f>('ODA total and ex non-transfer'!U83*1000000)/SUMIFS('GDP constant 2016'!U:U,'GDP constant 2016'!$B:$B,'ODA percent GDP'!$B83)</f>
        <v>6.6037466791672231E-2</v>
      </c>
    </row>
    <row r="84" spans="1:22" hidden="1" x14ac:dyDescent="0.2">
      <c r="A84" s="21" t="s">
        <v>67</v>
      </c>
      <c r="B84" s="9" t="s">
        <v>394</v>
      </c>
      <c r="C84" s="9" t="s">
        <v>981</v>
      </c>
      <c r="D84" s="9"/>
      <c r="E84" s="2"/>
      <c r="F84" s="2"/>
      <c r="G84" s="44">
        <f>('ODA total and ex non-transfer'!G84*1000000)/SUMIFS('GDP constant 2016'!G:G,'GDP constant 2016'!$B:$B,'ODA percent GDP'!$B84)</f>
        <v>7.8920184300303522E-2</v>
      </c>
      <c r="H84" s="44">
        <f>('ODA total and ex non-transfer'!H84*1000000)/SUMIFS('GDP constant 2016'!H:H,'GDP constant 2016'!$B:$B,'ODA percent GDP'!$B84)</f>
        <v>6.2042548314351617E-2</v>
      </c>
      <c r="I84" s="44">
        <f>('ODA total and ex non-transfer'!I84*1000000)/SUMIFS('GDP constant 2016'!I:I,'GDP constant 2016'!$B:$B,'ODA percent GDP'!$B84)</f>
        <v>5.4564825583888824E-2</v>
      </c>
      <c r="J84" s="44">
        <f>('ODA total and ex non-transfer'!J84*1000000)/SUMIFS('GDP constant 2016'!J:J,'GDP constant 2016'!$B:$B,'ODA percent GDP'!$B84)</f>
        <v>6.6026836059132787E-2</v>
      </c>
      <c r="K84" s="44">
        <f>('ODA total and ex non-transfer'!K84*1000000)/SUMIFS('GDP constant 2016'!K:K,'GDP constant 2016'!$B:$B,'ODA percent GDP'!$B84)</f>
        <v>6.3233628339103537E-2</v>
      </c>
      <c r="L84" s="44">
        <f>('ODA total and ex non-transfer'!L84*1000000)/SUMIFS('GDP constant 2016'!L:L,'GDP constant 2016'!$B:$B,'ODA percent GDP'!$B84)</f>
        <v>7.799928632582491E-2</v>
      </c>
      <c r="M84" s="44">
        <f>('ODA total and ex non-transfer'!M84*1000000)/SUMIFS('GDP constant 2016'!M:M,'GDP constant 2016'!$B:$B,'ODA percent GDP'!$B84)</f>
        <v>7.3339031463675805E-2</v>
      </c>
      <c r="N84" s="44">
        <f>('ODA total and ex non-transfer'!N84*1000000)/SUMIFS('GDP constant 2016'!N:N,'GDP constant 2016'!$B:$B,'ODA percent GDP'!$B84)</f>
        <v>0.10114812177565365</v>
      </c>
      <c r="O84" s="44">
        <f>('ODA total and ex non-transfer'!O84*1000000)/SUMIFS('GDP constant 2016'!O:O,'GDP constant 2016'!$B:$B,'ODA percent GDP'!$B84)</f>
        <v>0.12480900659334085</v>
      </c>
      <c r="P84" s="44">
        <f>('ODA total and ex non-transfer'!P84*1000000)/SUMIFS('GDP constant 2016'!P:P,'GDP constant 2016'!$B:$B,'ODA percent GDP'!$B84)</f>
        <v>9.0486763348448587E-2</v>
      </c>
      <c r="Q84" s="44">
        <f>('ODA total and ex non-transfer'!Q84*1000000)/SUMIFS('GDP constant 2016'!Q:Q,'GDP constant 2016'!$B:$B,'ODA percent GDP'!$B84)</f>
        <v>0.18078020906111172</v>
      </c>
      <c r="R84" s="44">
        <f>('ODA total and ex non-transfer'!R84*1000000)/SUMIFS('GDP constant 2016'!R:R,'GDP constant 2016'!$B:$B,'ODA percent GDP'!$B84)</f>
        <v>0.28758180441765024</v>
      </c>
      <c r="S84" s="44">
        <f>('ODA total and ex non-transfer'!S84*1000000)/SUMIFS('GDP constant 2016'!S:S,'GDP constant 2016'!$B:$B,'ODA percent GDP'!$B84)</f>
        <v>0.11933821032858859</v>
      </c>
      <c r="T84" s="44">
        <f>('ODA total and ex non-transfer'!T84*1000000)/SUMIFS('GDP constant 2016'!T:T,'GDP constant 2016'!$B:$B,'ODA percent GDP'!$B84)</f>
        <v>0.12156812425998424</v>
      </c>
      <c r="U84" s="44">
        <f>('ODA total and ex non-transfer'!U84*1000000)/SUMIFS('GDP constant 2016'!U:U,'GDP constant 2016'!$B:$B,'ODA percent GDP'!$B84)</f>
        <v>9.3489402730809829E-2</v>
      </c>
    </row>
    <row r="85" spans="1:22" hidden="1" x14ac:dyDescent="0.2">
      <c r="A85" s="22" t="s">
        <v>67</v>
      </c>
      <c r="B85" s="9" t="s">
        <v>394</v>
      </c>
      <c r="C85" s="10" t="s">
        <v>982</v>
      </c>
      <c r="D85" s="10"/>
      <c r="E85" s="3"/>
      <c r="F85" s="3"/>
      <c r="G85" s="44">
        <f>('ODA total and ex non-transfer'!G85*1000000)/SUMIFS('GDP constant 2016'!G:G,'GDP constant 2016'!$B:$B,'ODA percent GDP'!$B85)</f>
        <v>7.8920184300303522E-2</v>
      </c>
      <c r="H85" s="44">
        <f>('ODA total and ex non-transfer'!H85*1000000)/SUMIFS('GDP constant 2016'!H:H,'GDP constant 2016'!$B:$B,'ODA percent GDP'!$B85)</f>
        <v>6.2042548314351617E-2</v>
      </c>
      <c r="I85" s="44">
        <f>('ODA total and ex non-transfer'!I85*1000000)/SUMIFS('GDP constant 2016'!I:I,'GDP constant 2016'!$B:$B,'ODA percent GDP'!$B85)</f>
        <v>5.4564825583888824E-2</v>
      </c>
      <c r="J85" s="44">
        <f>('ODA total and ex non-transfer'!J85*1000000)/SUMIFS('GDP constant 2016'!J:J,'GDP constant 2016'!$B:$B,'ODA percent GDP'!$B85)</f>
        <v>6.6026836059132787E-2</v>
      </c>
      <c r="K85" s="44">
        <f>('ODA total and ex non-transfer'!K85*1000000)/SUMIFS('GDP constant 2016'!K:K,'GDP constant 2016'!$B:$B,'ODA percent GDP'!$B85)</f>
        <v>4.1464548651154544E-2</v>
      </c>
      <c r="L85" s="44">
        <f>('ODA total and ex non-transfer'!L85*1000000)/SUMIFS('GDP constant 2016'!L:L,'GDP constant 2016'!$B:$B,'ODA percent GDP'!$B85)</f>
        <v>5.4241428017782409E-2</v>
      </c>
      <c r="M85" s="44">
        <f>('ODA total and ex non-transfer'!M85*1000000)/SUMIFS('GDP constant 2016'!M:M,'GDP constant 2016'!$B:$B,'ODA percent GDP'!$B85)</f>
        <v>5.4557627036431106E-2</v>
      </c>
      <c r="N85" s="44">
        <f>('ODA total and ex non-transfer'!N85*1000000)/SUMIFS('GDP constant 2016'!N:N,'GDP constant 2016'!$B:$B,'ODA percent GDP'!$B85)</f>
        <v>8.1173188859581955E-2</v>
      </c>
      <c r="O85" s="44">
        <f>('ODA total and ex non-transfer'!O85*1000000)/SUMIFS('GDP constant 2016'!O:O,'GDP constant 2016'!$B:$B,'ODA percent GDP'!$B85)</f>
        <v>0.10687371837662371</v>
      </c>
      <c r="P85" s="44">
        <f>('ODA total and ex non-transfer'!P85*1000000)/SUMIFS('GDP constant 2016'!P:P,'GDP constant 2016'!$B:$B,'ODA percent GDP'!$B85)</f>
        <v>6.9850813190164007E-2</v>
      </c>
      <c r="Q85" s="44">
        <f>('ODA total and ex non-transfer'!Q85*1000000)/SUMIFS('GDP constant 2016'!Q:Q,'GDP constant 2016'!$B:$B,'ODA percent GDP'!$B85)</f>
        <v>9.3904377758391805E-2</v>
      </c>
      <c r="R85" s="44">
        <f>('ODA total and ex non-transfer'!R85*1000000)/SUMIFS('GDP constant 2016'!R:R,'GDP constant 2016'!$B:$B,'ODA percent GDP'!$B85)</f>
        <v>9.9255761399638126E-2</v>
      </c>
      <c r="S85" s="44">
        <f>('ODA total and ex non-transfer'!S85*1000000)/SUMIFS('GDP constant 2016'!S:S,'GDP constant 2016'!$B:$B,'ODA percent GDP'!$B85)</f>
        <v>9.5590843177559878E-2</v>
      </c>
      <c r="T85" s="44">
        <f>('ODA total and ex non-transfer'!T85*1000000)/SUMIFS('GDP constant 2016'!T:T,'GDP constant 2016'!$B:$B,'ODA percent GDP'!$B85)</f>
        <v>9.9454417996394387E-2</v>
      </c>
      <c r="U85" s="44">
        <f>('ODA total and ex non-transfer'!U85*1000000)/SUMIFS('GDP constant 2016'!U:U,'GDP constant 2016'!$B:$B,'ODA percent GDP'!$B85)</f>
        <v>7.2850292503180827E-2</v>
      </c>
    </row>
    <row r="86" spans="1:22" hidden="1" x14ac:dyDescent="0.2">
      <c r="A86" s="21" t="s">
        <v>68</v>
      </c>
      <c r="B86" s="9" t="s">
        <v>396</v>
      </c>
      <c r="C86" s="9" t="s">
        <v>981</v>
      </c>
      <c r="D86" s="9"/>
      <c r="E86" s="2"/>
      <c r="F86" s="2"/>
      <c r="G86" s="44">
        <f>('ODA total and ex non-transfer'!G86*1000000)/SUMIFS('GDP constant 2016'!G:G,'GDP constant 2016'!$B:$B,'ODA percent GDP'!$B86)</f>
        <v>2.2396722689212892E-2</v>
      </c>
      <c r="H86" s="44">
        <f>('ODA total and ex non-transfer'!H86*1000000)/SUMIFS('GDP constant 2016'!H:H,'GDP constant 2016'!$B:$B,'ODA percent GDP'!$B86)</f>
        <v>1.9547885559290649E-2</v>
      </c>
      <c r="I86" s="44">
        <f>('ODA total and ex non-transfer'!I86*1000000)/SUMIFS('GDP constant 2016'!I:I,'GDP constant 2016'!$B:$B,'ODA percent GDP'!$B86)</f>
        <v>2.2997879292047937E-2</v>
      </c>
      <c r="J86" s="44">
        <f>('ODA total and ex non-transfer'!J86*1000000)/SUMIFS('GDP constant 2016'!J:J,'GDP constant 2016'!$B:$B,'ODA percent GDP'!$B86)</f>
        <v>0.3140316598435543</v>
      </c>
      <c r="K86" s="44">
        <f>('ODA total and ex non-transfer'!K86*1000000)/SUMIFS('GDP constant 2016'!K:K,'GDP constant 2016'!$B:$B,'ODA percent GDP'!$B86)</f>
        <v>7.5919041510474544E-2</v>
      </c>
      <c r="L86" s="44">
        <f>('ODA total and ex non-transfer'!L86*1000000)/SUMIFS('GDP constant 2016'!L:L,'GDP constant 2016'!$B:$B,'ODA percent GDP'!$B86)</f>
        <v>2.0432349481770761E-2</v>
      </c>
      <c r="M86" s="44">
        <f>('ODA total and ex non-transfer'!M86*1000000)/SUMIFS('GDP constant 2016'!M:M,'GDP constant 2016'!$B:$B,'ODA percent GDP'!$B86)</f>
        <v>6.357846205323521E-2</v>
      </c>
      <c r="N86" s="44">
        <f>('ODA total and ex non-transfer'!N86*1000000)/SUMIFS('GDP constant 2016'!N:N,'GDP constant 2016'!$B:$B,'ODA percent GDP'!$B86)</f>
        <v>4.4089200465105831E-2</v>
      </c>
      <c r="O86" s="44">
        <f>('ODA total and ex non-transfer'!O86*1000000)/SUMIFS('GDP constant 2016'!O:O,'GDP constant 2016'!$B:$B,'ODA percent GDP'!$B86)</f>
        <v>0.19231168261010795</v>
      </c>
      <c r="P86" s="44">
        <f>('ODA total and ex non-transfer'!P86*1000000)/SUMIFS('GDP constant 2016'!P:P,'GDP constant 2016'!$B:$B,'ODA percent GDP'!$B86)</f>
        <v>4.4717992118244301E-2</v>
      </c>
      <c r="Q86" s="44">
        <f>('ODA total and ex non-transfer'!Q86*1000000)/SUMIFS('GDP constant 2016'!Q:Q,'GDP constant 2016'!$B:$B,'ODA percent GDP'!$B86)</f>
        <v>2.3846867302985814E-2</v>
      </c>
      <c r="R86" s="44">
        <f>('ODA total and ex non-transfer'!R86*1000000)/SUMIFS('GDP constant 2016'!R:R,'GDP constant 2016'!$B:$B,'ODA percent GDP'!$B86)</f>
        <v>2.1132663894250416E-2</v>
      </c>
      <c r="S86" s="44">
        <f>('ODA total and ex non-transfer'!S86*1000000)/SUMIFS('GDP constant 2016'!S:S,'GDP constant 2016'!$B:$B,'ODA percent GDP'!$B86)</f>
        <v>1.4034368261805515E-2</v>
      </c>
      <c r="T86" s="44">
        <f>('ODA total and ex non-transfer'!T86*1000000)/SUMIFS('GDP constant 2016'!T:T,'GDP constant 2016'!$B:$B,'ODA percent GDP'!$B86)</f>
        <v>1.6248779548978382E-2</v>
      </c>
      <c r="U86" s="44">
        <f>('ODA total and ex non-transfer'!U86*1000000)/SUMIFS('GDP constant 2016'!U:U,'GDP constant 2016'!$B:$B,'ODA percent GDP'!$B86)</f>
        <v>1.5302319797180526E-2</v>
      </c>
    </row>
    <row r="87" spans="1:22" hidden="1" x14ac:dyDescent="0.2">
      <c r="A87" s="22" t="s">
        <v>68</v>
      </c>
      <c r="B87" s="9" t="s">
        <v>396</v>
      </c>
      <c r="C87" s="10" t="s">
        <v>982</v>
      </c>
      <c r="D87" s="10"/>
      <c r="E87" s="3"/>
      <c r="F87" s="3"/>
      <c r="G87" s="44">
        <f>('ODA total and ex non-transfer'!G87*1000000)/SUMIFS('GDP constant 2016'!G:G,'GDP constant 2016'!$B:$B,'ODA percent GDP'!$B87)</f>
        <v>2.2396722689212892E-2</v>
      </c>
      <c r="H87" s="44">
        <f>('ODA total and ex non-transfer'!H87*1000000)/SUMIFS('GDP constant 2016'!H:H,'GDP constant 2016'!$B:$B,'ODA percent GDP'!$B87)</f>
        <v>1.9547885559290649E-2</v>
      </c>
      <c r="I87" s="44">
        <f>('ODA total and ex non-transfer'!I87*1000000)/SUMIFS('GDP constant 2016'!I:I,'GDP constant 2016'!$B:$B,'ODA percent GDP'!$B87)</f>
        <v>2.2997879292047937E-2</v>
      </c>
      <c r="J87" s="44">
        <f>('ODA total and ex non-transfer'!J87*1000000)/SUMIFS('GDP constant 2016'!J:J,'GDP constant 2016'!$B:$B,'ODA percent GDP'!$B87)</f>
        <v>0.3140316598435543</v>
      </c>
      <c r="K87" s="44">
        <f>('ODA total and ex non-transfer'!K87*1000000)/SUMIFS('GDP constant 2016'!K:K,'GDP constant 2016'!$B:$B,'ODA percent GDP'!$B87)</f>
        <v>2.344011250182609E-2</v>
      </c>
      <c r="L87" s="44">
        <f>('ODA total and ex non-transfer'!L87*1000000)/SUMIFS('GDP constant 2016'!L:L,'GDP constant 2016'!$B:$B,'ODA percent GDP'!$B87)</f>
        <v>1.5560592891316217E-2</v>
      </c>
      <c r="M87" s="44">
        <f>('ODA total and ex non-transfer'!M87*1000000)/SUMIFS('GDP constant 2016'!M:M,'GDP constant 2016'!$B:$B,'ODA percent GDP'!$B87)</f>
        <v>1.6638270501469887E-2</v>
      </c>
      <c r="N87" s="44">
        <f>('ODA total and ex non-transfer'!N87*1000000)/SUMIFS('GDP constant 2016'!N:N,'GDP constant 2016'!$B:$B,'ODA percent GDP'!$B87)</f>
        <v>1.1254810861698931E-2</v>
      </c>
      <c r="O87" s="44">
        <f>('ODA total and ex non-transfer'!O87*1000000)/SUMIFS('GDP constant 2016'!O:O,'GDP constant 2016'!$B:$B,'ODA percent GDP'!$B87)</f>
        <v>1.8977292835853803E-2</v>
      </c>
      <c r="P87" s="44">
        <f>('ODA total and ex non-transfer'!P87*1000000)/SUMIFS('GDP constant 2016'!P:P,'GDP constant 2016'!$B:$B,'ODA percent GDP'!$B87)</f>
        <v>2.2766315953010881E-2</v>
      </c>
      <c r="Q87" s="44">
        <f>('ODA total and ex non-transfer'!Q87*1000000)/SUMIFS('GDP constant 2016'!Q:Q,'GDP constant 2016'!$B:$B,'ODA percent GDP'!$B87)</f>
        <v>1.7761979714644504E-2</v>
      </c>
      <c r="R87" s="44">
        <f>('ODA total and ex non-transfer'!R87*1000000)/SUMIFS('GDP constant 2016'!R:R,'GDP constant 2016'!$B:$B,'ODA percent GDP'!$B87)</f>
        <v>1.9119090784747231E-2</v>
      </c>
      <c r="S87" s="44">
        <f>('ODA total and ex non-transfer'!S87*1000000)/SUMIFS('GDP constant 2016'!S:S,'GDP constant 2016'!$B:$B,'ODA percent GDP'!$B87)</f>
        <v>1.2207853376256038E-2</v>
      </c>
      <c r="T87" s="44">
        <f>('ODA total and ex non-transfer'!T87*1000000)/SUMIFS('GDP constant 2016'!T:T,'GDP constant 2016'!$B:$B,'ODA percent GDP'!$B87)</f>
        <v>1.4499433829920088E-2</v>
      </c>
      <c r="U87" s="44">
        <f>('ODA total and ex non-transfer'!U87*1000000)/SUMIFS('GDP constant 2016'!U:U,'GDP constant 2016'!$B:$B,'ODA percent GDP'!$B87)</f>
        <v>1.343000481974032E-2</v>
      </c>
    </row>
    <row r="88" spans="1:22" hidden="1" x14ac:dyDescent="0.2">
      <c r="A88" s="21" t="s">
        <v>69</v>
      </c>
      <c r="B88" s="9" t="s">
        <v>420</v>
      </c>
      <c r="C88" s="9" t="s">
        <v>981</v>
      </c>
      <c r="D88" s="9"/>
      <c r="E88" s="2"/>
      <c r="F88" s="2"/>
      <c r="G88" s="44">
        <f>('ODA total and ex non-transfer'!G88*1000000)/SUMIFS('GDP constant 2016'!G:G,'GDP constant 2016'!$B:$B,'ODA percent GDP'!$B88)</f>
        <v>7.0181808580675312E-2</v>
      </c>
      <c r="H88" s="44">
        <f>('ODA total and ex non-transfer'!H88*1000000)/SUMIFS('GDP constant 2016'!H:H,'GDP constant 2016'!$B:$B,'ODA percent GDP'!$B88)</f>
        <v>2.2835343089021673E-2</v>
      </c>
      <c r="I88" s="44">
        <f>('ODA total and ex non-transfer'!I88*1000000)/SUMIFS('GDP constant 2016'!I:I,'GDP constant 2016'!$B:$B,'ODA percent GDP'!$B88)</f>
        <v>1.639984456795494E-2</v>
      </c>
      <c r="J88" s="44">
        <f>('ODA total and ex non-transfer'!J88*1000000)/SUMIFS('GDP constant 2016'!J:J,'GDP constant 2016'!$B:$B,'ODA percent GDP'!$B88)</f>
        <v>1.1970431997339721E-2</v>
      </c>
      <c r="K88" s="44">
        <f>('ODA total and ex non-transfer'!K88*1000000)/SUMIFS('GDP constant 2016'!K:K,'GDP constant 2016'!$B:$B,'ODA percent GDP'!$B88)</f>
        <v>1.5523857646273117E-2</v>
      </c>
      <c r="L88" s="44">
        <f>('ODA total and ex non-transfer'!L88*1000000)/SUMIFS('GDP constant 2016'!L:L,'GDP constant 2016'!$B:$B,'ODA percent GDP'!$B88)</f>
        <v>1.2376323053005121E-2</v>
      </c>
      <c r="M88" s="44">
        <f>('ODA total and ex non-transfer'!M88*1000000)/SUMIFS('GDP constant 2016'!M:M,'GDP constant 2016'!$B:$B,'ODA percent GDP'!$B88)</f>
        <v>3.2018457392249372E-2</v>
      </c>
      <c r="N88" s="44">
        <f>('ODA total and ex non-transfer'!N88*1000000)/SUMIFS('GDP constant 2016'!N:N,'GDP constant 2016'!$B:$B,'ODA percent GDP'!$B88)</f>
        <v>9.6280827980356851E-2</v>
      </c>
      <c r="O88" s="44">
        <f>('ODA total and ex non-transfer'!O88*1000000)/SUMIFS('GDP constant 2016'!O:O,'GDP constant 2016'!$B:$B,'ODA percent GDP'!$B88)</f>
        <v>3.6415504953987793E-2</v>
      </c>
      <c r="P88" s="44">
        <f>('ODA total and ex non-transfer'!P88*1000000)/SUMIFS('GDP constant 2016'!P:P,'GDP constant 2016'!$B:$B,'ODA percent GDP'!$B88)</f>
        <v>5.8549800451263796E-2</v>
      </c>
      <c r="Q88" s="44">
        <f>('ODA total and ex non-transfer'!Q88*1000000)/SUMIFS('GDP constant 2016'!Q:Q,'GDP constant 2016'!$B:$B,'ODA percent GDP'!$B88)</f>
        <v>0.10857345728195453</v>
      </c>
      <c r="R88" s="44">
        <f>('ODA total and ex non-transfer'!R88*1000000)/SUMIFS('GDP constant 2016'!R:R,'GDP constant 2016'!$B:$B,'ODA percent GDP'!$B88)</f>
        <v>6.8030518458258596E-2</v>
      </c>
      <c r="S88" s="44">
        <f>('ODA total and ex non-transfer'!S88*1000000)/SUMIFS('GDP constant 2016'!S:S,'GDP constant 2016'!$B:$B,'ODA percent GDP'!$B88)</f>
        <v>3.5779265432927795E-2</v>
      </c>
      <c r="T88" s="44">
        <f>('ODA total and ex non-transfer'!T88*1000000)/SUMIFS('GDP constant 2016'!T:T,'GDP constant 2016'!$B:$B,'ODA percent GDP'!$B88)</f>
        <v>2.9521008836736435E-2</v>
      </c>
      <c r="U88" s="44">
        <f>('ODA total and ex non-transfer'!U88*1000000)/SUMIFS('GDP constant 2016'!U:U,'GDP constant 2016'!$B:$B,'ODA percent GDP'!$B88)</f>
        <v>2.7049039077270631E-2</v>
      </c>
    </row>
    <row r="89" spans="1:22" hidden="1" x14ac:dyDescent="0.2">
      <c r="A89" s="22" t="s">
        <v>69</v>
      </c>
      <c r="B89" s="9" t="s">
        <v>420</v>
      </c>
      <c r="C89" s="10" t="s">
        <v>982</v>
      </c>
      <c r="D89" s="10"/>
      <c r="E89" s="3"/>
      <c r="F89" s="3"/>
      <c r="G89" s="44">
        <f>('ODA total and ex non-transfer'!G89*1000000)/SUMIFS('GDP constant 2016'!G:G,'GDP constant 2016'!$B:$B,'ODA percent GDP'!$B89)</f>
        <v>7.0181808580675312E-2</v>
      </c>
      <c r="H89" s="44">
        <f>('ODA total and ex non-transfer'!H89*1000000)/SUMIFS('GDP constant 2016'!H:H,'GDP constant 2016'!$B:$B,'ODA percent GDP'!$B89)</f>
        <v>2.2835343089021673E-2</v>
      </c>
      <c r="I89" s="44">
        <f>('ODA total and ex non-transfer'!I89*1000000)/SUMIFS('GDP constant 2016'!I:I,'GDP constant 2016'!$B:$B,'ODA percent GDP'!$B89)</f>
        <v>1.639984456795494E-2</v>
      </c>
      <c r="J89" s="44">
        <f>('ODA total and ex non-transfer'!J89*1000000)/SUMIFS('GDP constant 2016'!J:J,'GDP constant 2016'!$B:$B,'ODA percent GDP'!$B89)</f>
        <v>1.1970431997339721E-2</v>
      </c>
      <c r="K89" s="44">
        <f>('ODA total and ex non-transfer'!K89*1000000)/SUMIFS('GDP constant 2016'!K:K,'GDP constant 2016'!$B:$B,'ODA percent GDP'!$B89)</f>
        <v>1.140865233361143E-2</v>
      </c>
      <c r="L89" s="44">
        <f>('ODA total and ex non-transfer'!L89*1000000)/SUMIFS('GDP constant 2016'!L:L,'GDP constant 2016'!$B:$B,'ODA percent GDP'!$B89)</f>
        <v>9.5663366944993902E-3</v>
      </c>
      <c r="M89" s="44">
        <f>('ODA total and ex non-transfer'!M89*1000000)/SUMIFS('GDP constant 2016'!M:M,'GDP constant 2016'!$B:$B,'ODA percent GDP'!$B89)</f>
        <v>2.9944832959315736E-2</v>
      </c>
      <c r="N89" s="44">
        <f>('ODA total and ex non-transfer'!N89*1000000)/SUMIFS('GDP constant 2016'!N:N,'GDP constant 2016'!$B:$B,'ODA percent GDP'!$B89)</f>
        <v>3.4164678068490308E-2</v>
      </c>
      <c r="O89" s="44">
        <f>('ODA total and ex non-transfer'!O89*1000000)/SUMIFS('GDP constant 2016'!O:O,'GDP constant 2016'!$B:$B,'ODA percent GDP'!$B89)</f>
        <v>2.5446853708720341E-2</v>
      </c>
      <c r="P89" s="44">
        <f>('ODA total and ex non-transfer'!P89*1000000)/SUMIFS('GDP constant 2016'!P:P,'GDP constant 2016'!$B:$B,'ODA percent GDP'!$B89)</f>
        <v>5.4608230239813052E-2</v>
      </c>
      <c r="Q89" s="44">
        <f>('ODA total and ex non-transfer'!Q89*1000000)/SUMIFS('GDP constant 2016'!Q:Q,'GDP constant 2016'!$B:$B,'ODA percent GDP'!$B89)</f>
        <v>2.8306493172505658E-2</v>
      </c>
      <c r="R89" s="44">
        <f>('ODA total and ex non-transfer'!R89*1000000)/SUMIFS('GDP constant 2016'!R:R,'GDP constant 2016'!$B:$B,'ODA percent GDP'!$B89)</f>
        <v>2.9644259658943566E-2</v>
      </c>
      <c r="S89" s="44">
        <f>('ODA total and ex non-transfer'!S89*1000000)/SUMIFS('GDP constant 2016'!S:S,'GDP constant 2016'!$B:$B,'ODA percent GDP'!$B89)</f>
        <v>3.5077019123216931E-2</v>
      </c>
      <c r="T89" s="44">
        <f>('ODA total and ex non-transfer'!T89*1000000)/SUMIFS('GDP constant 2016'!T:T,'GDP constant 2016'!$B:$B,'ODA percent GDP'!$B89)</f>
        <v>2.8814708956963857E-2</v>
      </c>
      <c r="U89" s="44">
        <f>('ODA total and ex non-transfer'!U89*1000000)/SUMIFS('GDP constant 2016'!U:U,'GDP constant 2016'!$B:$B,'ODA percent GDP'!$B89)</f>
        <v>2.6369928396264022E-2</v>
      </c>
    </row>
    <row r="90" spans="1:22" hidden="1" x14ac:dyDescent="0.2">
      <c r="A90" s="21" t="s">
        <v>70</v>
      </c>
      <c r="B90" s="9" t="s">
        <v>404</v>
      </c>
      <c r="C90" s="9" t="s">
        <v>981</v>
      </c>
      <c r="D90" s="9"/>
      <c r="E90" s="2"/>
      <c r="F90" s="2"/>
      <c r="G90" s="44">
        <f>('ODA total and ex non-transfer'!G90*1000000)/SUMIFS('GDP constant 2016'!G:G,'GDP constant 2016'!$B:$B,'ODA percent GDP'!$B90)</f>
        <v>0.11529326142452467</v>
      </c>
      <c r="H90" s="44">
        <f>('ODA total and ex non-transfer'!H90*1000000)/SUMIFS('GDP constant 2016'!H:H,'GDP constant 2016'!$B:$B,'ODA percent GDP'!$B90)</f>
        <v>0.36890495190769412</v>
      </c>
      <c r="I90" s="44">
        <f>('ODA total and ex non-transfer'!I90*1000000)/SUMIFS('GDP constant 2016'!I:I,'GDP constant 2016'!$B:$B,'ODA percent GDP'!$B90)</f>
        <v>0.10691511593382989</v>
      </c>
      <c r="J90" s="44">
        <f>('ODA total and ex non-transfer'!J90*1000000)/SUMIFS('GDP constant 2016'!J:J,'GDP constant 2016'!$B:$B,'ODA percent GDP'!$B90)</f>
        <v>0.10529529572678761</v>
      </c>
      <c r="K90" s="44">
        <f>('ODA total and ex non-transfer'!K90*1000000)/SUMIFS('GDP constant 2016'!K:K,'GDP constant 2016'!$B:$B,'ODA percent GDP'!$B90)</f>
        <v>0.11248702557465907</v>
      </c>
      <c r="L90" s="44">
        <f>('ODA total and ex non-transfer'!L90*1000000)/SUMIFS('GDP constant 2016'!L:L,'GDP constant 2016'!$B:$B,'ODA percent GDP'!$B90)</f>
        <v>5.8574763596771905E-2</v>
      </c>
      <c r="M90" s="44">
        <f>('ODA total and ex non-transfer'!M90*1000000)/SUMIFS('GDP constant 2016'!M:M,'GDP constant 2016'!$B:$B,'ODA percent GDP'!$B90)</f>
        <v>7.0397659681765798E-2</v>
      </c>
      <c r="N90" s="44">
        <f>('ODA total and ex non-transfer'!N90*1000000)/SUMIFS('GDP constant 2016'!N:N,'GDP constant 2016'!$B:$B,'ODA percent GDP'!$B90)</f>
        <v>9.6065245386688355E-2</v>
      </c>
      <c r="O90" s="44">
        <f>('ODA total and ex non-transfer'!O90*1000000)/SUMIFS('GDP constant 2016'!O:O,'GDP constant 2016'!$B:$B,'ODA percent GDP'!$B90)</f>
        <v>0.1496448221098555</v>
      </c>
      <c r="P90" s="44">
        <f>('ODA total and ex non-transfer'!P90*1000000)/SUMIFS('GDP constant 2016'!P:P,'GDP constant 2016'!$B:$B,'ODA percent GDP'!$B90)</f>
        <v>0.24207518014663415</v>
      </c>
      <c r="Q90" s="44">
        <f>('ODA total and ex non-transfer'!Q90*1000000)/SUMIFS('GDP constant 2016'!Q:Q,'GDP constant 2016'!$B:$B,'ODA percent GDP'!$B90)</f>
        <v>8.611477774114E-2</v>
      </c>
      <c r="R90" s="44">
        <f>('ODA total and ex non-transfer'!R90*1000000)/SUMIFS('GDP constant 2016'!R:R,'GDP constant 2016'!$B:$B,'ODA percent GDP'!$B90)</f>
        <v>7.183014508524152E-2</v>
      </c>
      <c r="S90" s="44">
        <f>('ODA total and ex non-transfer'!S90*1000000)/SUMIFS('GDP constant 2016'!S:S,'GDP constant 2016'!$B:$B,'ODA percent GDP'!$B90)</f>
        <v>6.2220159300966422E-2</v>
      </c>
      <c r="T90" s="44">
        <f>('ODA total and ex non-transfer'!T90*1000000)/SUMIFS('GDP constant 2016'!T:T,'GDP constant 2016'!$B:$B,'ODA percent GDP'!$B90)</f>
        <v>7.131185658034643E-2</v>
      </c>
      <c r="U90" s="44">
        <f>('ODA total and ex non-transfer'!U90*1000000)/SUMIFS('GDP constant 2016'!U:U,'GDP constant 2016'!$B:$B,'ODA percent GDP'!$B90)</f>
        <v>6.3486261881892006E-2</v>
      </c>
      <c r="V90">
        <f>(T90-U90)/T90</f>
        <v>0.1097376379429611</v>
      </c>
    </row>
    <row r="91" spans="1:22" hidden="1" x14ac:dyDescent="0.2">
      <c r="A91" s="22" t="s">
        <v>70</v>
      </c>
      <c r="B91" s="9" t="s">
        <v>404</v>
      </c>
      <c r="C91" s="10" t="s">
        <v>982</v>
      </c>
      <c r="D91" s="10"/>
      <c r="E91" s="3"/>
      <c r="F91" s="3"/>
      <c r="G91" s="44">
        <f>('ODA total and ex non-transfer'!G91*1000000)/SUMIFS('GDP constant 2016'!G:G,'GDP constant 2016'!$B:$B,'ODA percent GDP'!$B91)</f>
        <v>0.11529326142452467</v>
      </c>
      <c r="H91" s="44">
        <f>('ODA total and ex non-transfer'!H91*1000000)/SUMIFS('GDP constant 2016'!H:H,'GDP constant 2016'!$B:$B,'ODA percent GDP'!$B91)</f>
        <v>0.36771842168439745</v>
      </c>
      <c r="I91" s="44">
        <f>('ODA total and ex non-transfer'!I91*1000000)/SUMIFS('GDP constant 2016'!I:I,'GDP constant 2016'!$B:$B,'ODA percent GDP'!$B91)</f>
        <v>9.9245920635075119E-2</v>
      </c>
      <c r="J91" s="44">
        <f>('ODA total and ex non-transfer'!J91*1000000)/SUMIFS('GDP constant 2016'!J:J,'GDP constant 2016'!$B:$B,'ODA percent GDP'!$B91)</f>
        <v>9.7495179526035966E-2</v>
      </c>
      <c r="K91" s="44">
        <f>('ODA total and ex non-transfer'!K91*1000000)/SUMIFS('GDP constant 2016'!K:K,'GDP constant 2016'!$B:$B,'ODA percent GDP'!$B91)</f>
        <v>5.6914874062767823E-2</v>
      </c>
      <c r="L91" s="44">
        <f>('ODA total and ex non-transfer'!L91*1000000)/SUMIFS('GDP constant 2016'!L:L,'GDP constant 2016'!$B:$B,'ODA percent GDP'!$B91)</f>
        <v>4.751903086841569E-2</v>
      </c>
      <c r="M91" s="44">
        <f>('ODA total and ex non-transfer'!M91*1000000)/SUMIFS('GDP constant 2016'!M:M,'GDP constant 2016'!$B:$B,'ODA percent GDP'!$B91)</f>
        <v>6.4964553754728954E-2</v>
      </c>
      <c r="N91" s="44">
        <f>('ODA total and ex non-transfer'!N91*1000000)/SUMIFS('GDP constant 2016'!N:N,'GDP constant 2016'!$B:$B,'ODA percent GDP'!$B91)</f>
        <v>8.885624659566338E-2</v>
      </c>
      <c r="O91" s="44">
        <f>('ODA total and ex non-transfer'!O91*1000000)/SUMIFS('GDP constant 2016'!O:O,'GDP constant 2016'!$B:$B,'ODA percent GDP'!$B91)</f>
        <v>7.473027333813706E-2</v>
      </c>
      <c r="P91" s="44">
        <f>('ODA total and ex non-transfer'!P91*1000000)/SUMIFS('GDP constant 2016'!P:P,'GDP constant 2016'!$B:$B,'ODA percent GDP'!$B91)</f>
        <v>7.4859744221080951E-2</v>
      </c>
      <c r="Q91" s="44">
        <f>('ODA total and ex non-transfer'!Q91*1000000)/SUMIFS('GDP constant 2016'!Q:Q,'GDP constant 2016'!$B:$B,'ODA percent GDP'!$B91)</f>
        <v>6.6202278241373771E-2</v>
      </c>
      <c r="R91" s="44">
        <f>('ODA total and ex non-transfer'!R91*1000000)/SUMIFS('GDP constant 2016'!R:R,'GDP constant 2016'!$B:$B,'ODA percent GDP'!$B91)</f>
        <v>6.771845464596149E-2</v>
      </c>
      <c r="S91" s="44">
        <f>('ODA total and ex non-transfer'!S91*1000000)/SUMIFS('GDP constant 2016'!S:S,'GDP constant 2016'!$B:$B,'ODA percent GDP'!$B91)</f>
        <v>5.8175656881664005E-2</v>
      </c>
      <c r="T91" s="44">
        <f>('ODA total and ex non-transfer'!T91*1000000)/SUMIFS('GDP constant 2016'!T:T,'GDP constant 2016'!$B:$B,'ODA percent GDP'!$B91)</f>
        <v>6.7992555380254199E-2</v>
      </c>
      <c r="U91" s="44">
        <f>('ODA total and ex non-transfer'!U91*1000000)/SUMIFS('GDP constant 2016'!U:U,'GDP constant 2016'!$B:$B,'ODA percent GDP'!$B91)</f>
        <v>5.8970565739899089E-2</v>
      </c>
    </row>
    <row r="92" spans="1:22" hidden="1" x14ac:dyDescent="0.2">
      <c r="A92" s="21" t="s">
        <v>71</v>
      </c>
      <c r="B92" s="9" t="s">
        <v>442</v>
      </c>
      <c r="C92" s="9" t="s">
        <v>981</v>
      </c>
      <c r="D92" s="9"/>
      <c r="E92" s="2"/>
      <c r="F92" s="2"/>
      <c r="G92" s="44">
        <f>('ODA total and ex non-transfer'!G92*1000000)/SUMIFS('GDP constant 2016'!G:G,'GDP constant 2016'!$B:$B,'ODA percent GDP'!$B92)</f>
        <v>8.9179976716239659E-2</v>
      </c>
      <c r="H92" s="44">
        <f>('ODA total and ex non-transfer'!H92*1000000)/SUMIFS('GDP constant 2016'!H:H,'GDP constant 2016'!$B:$B,'ODA percent GDP'!$B92)</f>
        <v>8.3604382295234758E-2</v>
      </c>
      <c r="I92" s="44">
        <f>('ODA total and ex non-transfer'!I92*1000000)/SUMIFS('GDP constant 2016'!I:I,'GDP constant 2016'!$B:$B,'ODA percent GDP'!$B92)</f>
        <v>6.444257721829981E-2</v>
      </c>
      <c r="J92" s="44">
        <f>('ODA total and ex non-transfer'!J92*1000000)/SUMIFS('GDP constant 2016'!J:J,'GDP constant 2016'!$B:$B,'ODA percent GDP'!$B92)</f>
        <v>6.4014334260599173E-2</v>
      </c>
      <c r="K92" s="44">
        <f>('ODA total and ex non-transfer'!K92*1000000)/SUMIFS('GDP constant 2016'!K:K,'GDP constant 2016'!$B:$B,'ODA percent GDP'!$B92)</f>
        <v>6.6208588326028314E-2</v>
      </c>
      <c r="L92" s="44">
        <f>('ODA total and ex non-transfer'!L92*1000000)/SUMIFS('GDP constant 2016'!L:L,'GDP constant 2016'!$B:$B,'ODA percent GDP'!$B92)</f>
        <v>8.343377231702187E-2</v>
      </c>
      <c r="M92" s="44">
        <f>('ODA total and ex non-transfer'!M92*1000000)/SUMIFS('GDP constant 2016'!M:M,'GDP constant 2016'!$B:$B,'ODA percent GDP'!$B92)</f>
        <v>8.5511189419922501E-2</v>
      </c>
      <c r="N92" s="44">
        <f>('ODA total and ex non-transfer'!N92*1000000)/SUMIFS('GDP constant 2016'!N:N,'GDP constant 2016'!$B:$B,'ODA percent GDP'!$B92)</f>
        <v>0.10913232049017106</v>
      </c>
      <c r="O92" s="44">
        <f>('ODA total and ex non-transfer'!O92*1000000)/SUMIFS('GDP constant 2016'!O:O,'GDP constant 2016'!$B:$B,'ODA percent GDP'!$B92)</f>
        <v>9.2577975051507833E-2</v>
      </c>
      <c r="P92" s="44">
        <f>('ODA total and ex non-transfer'!P92*1000000)/SUMIFS('GDP constant 2016'!P:P,'GDP constant 2016'!$B:$B,'ODA percent GDP'!$B92)</f>
        <v>9.5392138847823063E-2</v>
      </c>
      <c r="Q92" s="44">
        <f>('ODA total and ex non-transfer'!Q92*1000000)/SUMIFS('GDP constant 2016'!Q:Q,'GDP constant 2016'!$B:$B,'ODA percent GDP'!$B92)</f>
        <v>9.8603019285607649E-2</v>
      </c>
      <c r="R92" s="44">
        <f>('ODA total and ex non-transfer'!R92*1000000)/SUMIFS('GDP constant 2016'!R:R,'GDP constant 2016'!$B:$B,'ODA percent GDP'!$B92)</f>
        <v>9.1425164386009269E-2</v>
      </c>
      <c r="S92" s="44">
        <f>('ODA total and ex non-transfer'!S92*1000000)/SUMIFS('GDP constant 2016'!S:S,'GDP constant 2016'!$B:$B,'ODA percent GDP'!$B92)</f>
        <v>9.7673005907676011E-2</v>
      </c>
      <c r="T92" s="44">
        <f>('ODA total and ex non-transfer'!T92*1000000)/SUMIFS('GDP constant 2016'!T:T,'GDP constant 2016'!$B:$B,'ODA percent GDP'!$B92)</f>
        <v>0.11030949146903123</v>
      </c>
      <c r="U92" s="44" t="e">
        <f>('ODA total and ex non-transfer'!U92*1000000)/SUMIFS('GDP constant 2016'!U:U,'GDP constant 2016'!$B:$B,'ODA percent GDP'!$B92)</f>
        <v>#DIV/0!</v>
      </c>
    </row>
    <row r="93" spans="1:22" hidden="1" x14ac:dyDescent="0.2">
      <c r="A93" s="22" t="s">
        <v>71</v>
      </c>
      <c r="B93" s="9" t="s">
        <v>442</v>
      </c>
      <c r="C93" s="10" t="s">
        <v>982</v>
      </c>
      <c r="D93" s="10"/>
      <c r="E93" s="3"/>
      <c r="F93" s="3"/>
      <c r="G93" s="44">
        <f>('ODA total and ex non-transfer'!G93*1000000)/SUMIFS('GDP constant 2016'!G:G,'GDP constant 2016'!$B:$B,'ODA percent GDP'!$B93)</f>
        <v>8.9179976716239659E-2</v>
      </c>
      <c r="H93" s="44">
        <f>('ODA total and ex non-transfer'!H93*1000000)/SUMIFS('GDP constant 2016'!H:H,'GDP constant 2016'!$B:$B,'ODA percent GDP'!$B93)</f>
        <v>8.3604382295234758E-2</v>
      </c>
      <c r="I93" s="44">
        <f>('ODA total and ex non-transfer'!I93*1000000)/SUMIFS('GDP constant 2016'!I:I,'GDP constant 2016'!$B:$B,'ODA percent GDP'!$B93)</f>
        <v>6.444257721829981E-2</v>
      </c>
      <c r="J93" s="44">
        <f>('ODA total and ex non-transfer'!J93*1000000)/SUMIFS('GDP constant 2016'!J:J,'GDP constant 2016'!$B:$B,'ODA percent GDP'!$B93)</f>
        <v>6.4014334260599173E-2</v>
      </c>
      <c r="K93" s="44">
        <f>('ODA total and ex non-transfer'!K93*1000000)/SUMIFS('GDP constant 2016'!K:K,'GDP constant 2016'!$B:$B,'ODA percent GDP'!$B93)</f>
        <v>4.8759026189952592E-2</v>
      </c>
      <c r="L93" s="44">
        <f>('ODA total and ex non-transfer'!L93*1000000)/SUMIFS('GDP constant 2016'!L:L,'GDP constant 2016'!$B:$B,'ODA percent GDP'!$B93)</f>
        <v>7.5567489801410787E-2</v>
      </c>
      <c r="M93" s="44">
        <f>('ODA total and ex non-transfer'!M93*1000000)/SUMIFS('GDP constant 2016'!M:M,'GDP constant 2016'!$B:$B,'ODA percent GDP'!$B93)</f>
        <v>8.0899443498691506E-2</v>
      </c>
      <c r="N93" s="44">
        <f>('ODA total and ex non-transfer'!N93*1000000)/SUMIFS('GDP constant 2016'!N:N,'GDP constant 2016'!$B:$B,'ODA percent GDP'!$B93)</f>
        <v>9.9371914801252875E-2</v>
      </c>
      <c r="O93" s="44">
        <f>('ODA total and ex non-transfer'!O93*1000000)/SUMIFS('GDP constant 2016'!O:O,'GDP constant 2016'!$B:$B,'ODA percent GDP'!$B93)</f>
        <v>8.7964477609349764E-2</v>
      </c>
      <c r="P93" s="44">
        <f>('ODA total and ex non-transfer'!P93*1000000)/SUMIFS('GDP constant 2016'!P:P,'GDP constant 2016'!$B:$B,'ODA percent GDP'!$B93)</f>
        <v>9.1800320576297625E-2</v>
      </c>
      <c r="Q93" s="44">
        <f>('ODA total and ex non-transfer'!Q93*1000000)/SUMIFS('GDP constant 2016'!Q:Q,'GDP constant 2016'!$B:$B,'ODA percent GDP'!$B93)</f>
        <v>9.4702767526795462E-2</v>
      </c>
      <c r="R93" s="44">
        <f>('ODA total and ex non-transfer'!R93*1000000)/SUMIFS('GDP constant 2016'!R:R,'GDP constant 2016'!$B:$B,'ODA percent GDP'!$B93)</f>
        <v>8.7508281691319745E-2</v>
      </c>
      <c r="S93" s="44">
        <f>('ODA total and ex non-transfer'!S93*1000000)/SUMIFS('GDP constant 2016'!S:S,'GDP constant 2016'!$B:$B,'ODA percent GDP'!$B93)</f>
        <v>9.3871188784105358E-2</v>
      </c>
      <c r="T93" s="44">
        <f>('ODA total and ex non-transfer'!T93*1000000)/SUMIFS('GDP constant 2016'!T:T,'GDP constant 2016'!$B:$B,'ODA percent GDP'!$B93)</f>
        <v>0.10711410301746956</v>
      </c>
      <c r="U93" s="44" t="e">
        <f>('ODA total and ex non-transfer'!U93*1000000)/SUMIFS('GDP constant 2016'!U:U,'GDP constant 2016'!$B:$B,'ODA percent GDP'!$B93)</f>
        <v>#DIV/0!</v>
      </c>
    </row>
    <row r="94" spans="1:22" hidden="1" x14ac:dyDescent="0.2">
      <c r="A94" s="21" t="s">
        <v>72</v>
      </c>
      <c r="B94" s="9" t="s">
        <v>456</v>
      </c>
      <c r="C94" s="9" t="s">
        <v>981</v>
      </c>
      <c r="D94" s="9"/>
      <c r="E94" s="2"/>
      <c r="F94" s="2"/>
      <c r="G94" s="44">
        <f>('ODA total and ex non-transfer'!G94*1000000)/SUMIFS('GDP constant 2016'!G:G,'GDP constant 2016'!$B:$B,'ODA percent GDP'!$B94)</f>
        <v>6.7141847996922506E-3</v>
      </c>
      <c r="H94" s="44">
        <f>('ODA total and ex non-transfer'!H94*1000000)/SUMIFS('GDP constant 2016'!H:H,'GDP constant 2016'!$B:$B,'ODA percent GDP'!$B94)</f>
        <v>6.6097958432301826E-3</v>
      </c>
      <c r="I94" s="44">
        <f>('ODA total and ex non-transfer'!I94*1000000)/SUMIFS('GDP constant 2016'!I:I,'GDP constant 2016'!$B:$B,'ODA percent GDP'!$B94)</f>
        <v>5.5615864229511466E-3</v>
      </c>
      <c r="J94" s="44">
        <f>('ODA total and ex non-transfer'!J94*1000000)/SUMIFS('GDP constant 2016'!J:J,'GDP constant 2016'!$B:$B,'ODA percent GDP'!$B94)</f>
        <v>4.6968217438259586E-3</v>
      </c>
      <c r="K94" s="44">
        <f>('ODA total and ex non-transfer'!K94*1000000)/SUMIFS('GDP constant 2016'!K:K,'GDP constant 2016'!$B:$B,'ODA percent GDP'!$B94)</f>
        <v>3.5605021327273132E-3</v>
      </c>
      <c r="L94" s="44">
        <f>('ODA total and ex non-transfer'!L94*1000000)/SUMIFS('GDP constant 2016'!L:L,'GDP constant 2016'!$B:$B,'ODA percent GDP'!$B94)</f>
        <v>2.7425537692734279E-3</v>
      </c>
      <c r="M94" s="44">
        <f>('ODA total and ex non-transfer'!M94*1000000)/SUMIFS('GDP constant 2016'!M:M,'GDP constant 2016'!$B:$B,'ODA percent GDP'!$B94)</f>
        <v>2.3998412454208778E-3</v>
      </c>
      <c r="N94" s="44">
        <f>('ODA total and ex non-transfer'!N94*1000000)/SUMIFS('GDP constant 2016'!N:N,'GDP constant 2016'!$B:$B,'ODA percent GDP'!$B94)</f>
        <v>2.3864065375072533E-3</v>
      </c>
      <c r="O94" s="44">
        <f>('ODA total and ex non-transfer'!O94*1000000)/SUMIFS('GDP constant 2016'!O:O,'GDP constant 2016'!$B:$B,'ODA percent GDP'!$B94)</f>
        <v>6.9867546941819415E-3</v>
      </c>
      <c r="P94" s="44">
        <f>('ODA total and ex non-transfer'!P94*1000000)/SUMIFS('GDP constant 2016'!P:P,'GDP constant 2016'!$B:$B,'ODA percent GDP'!$B94)</f>
        <v>1.9969809531433392E-3</v>
      </c>
      <c r="Q94" s="44">
        <f>('ODA total and ex non-transfer'!Q94*1000000)/SUMIFS('GDP constant 2016'!Q:Q,'GDP constant 2016'!$B:$B,'ODA percent GDP'!$B94)</f>
        <v>1.3866944993545351E-3</v>
      </c>
      <c r="R94" s="44">
        <f>('ODA total and ex non-transfer'!R94*1000000)/SUMIFS('GDP constant 2016'!R:R,'GDP constant 2016'!$B:$B,'ODA percent GDP'!$B94)</f>
        <v>7.1856791419209044E-4</v>
      </c>
      <c r="S94" s="44">
        <f>('ODA total and ex non-transfer'!S94*1000000)/SUMIFS('GDP constant 2016'!S:S,'GDP constant 2016'!$B:$B,'ODA percent GDP'!$B94)</f>
        <v>6.6101165991055315E-4</v>
      </c>
      <c r="T94" s="44">
        <f>('ODA total and ex non-transfer'!T94*1000000)/SUMIFS('GDP constant 2016'!T:T,'GDP constant 2016'!$B:$B,'ODA percent GDP'!$B94)</f>
        <v>9.3663822149416746E-4</v>
      </c>
      <c r="U94" s="44">
        <f>('ODA total and ex non-transfer'!U94*1000000)/SUMIFS('GDP constant 2016'!U:U,'GDP constant 2016'!$B:$B,'ODA percent GDP'!$B94)</f>
        <v>1.0889196596735357E-3</v>
      </c>
    </row>
    <row r="95" spans="1:22" hidden="1" x14ac:dyDescent="0.2">
      <c r="A95" s="22" t="s">
        <v>72</v>
      </c>
      <c r="B95" s="9" t="s">
        <v>456</v>
      </c>
      <c r="C95" s="10" t="s">
        <v>982</v>
      </c>
      <c r="D95" s="10"/>
      <c r="E95" s="3"/>
      <c r="F95" s="3"/>
      <c r="G95" s="44">
        <f>('ODA total and ex non-transfer'!G95*1000000)/SUMIFS('GDP constant 2016'!G:G,'GDP constant 2016'!$B:$B,'ODA percent GDP'!$B95)</f>
        <v>6.7141847996922506E-3</v>
      </c>
      <c r="H95" s="44">
        <f>('ODA total and ex non-transfer'!H95*1000000)/SUMIFS('GDP constant 2016'!H:H,'GDP constant 2016'!$B:$B,'ODA percent GDP'!$B95)</f>
        <v>6.6097958432301826E-3</v>
      </c>
      <c r="I95" s="44">
        <f>('ODA total and ex non-transfer'!I95*1000000)/SUMIFS('GDP constant 2016'!I:I,'GDP constant 2016'!$B:$B,'ODA percent GDP'!$B95)</f>
        <v>5.5615864229511466E-3</v>
      </c>
      <c r="J95" s="44">
        <f>('ODA total and ex non-transfer'!J95*1000000)/SUMIFS('GDP constant 2016'!J:J,'GDP constant 2016'!$B:$B,'ODA percent GDP'!$B95)</f>
        <v>4.6968217438259586E-3</v>
      </c>
      <c r="K95" s="44">
        <f>('ODA total and ex non-transfer'!K95*1000000)/SUMIFS('GDP constant 2016'!K:K,'GDP constant 2016'!$B:$B,'ODA percent GDP'!$B95)</f>
        <v>3.1713293137565768E-3</v>
      </c>
      <c r="L95" s="44">
        <f>('ODA total and ex non-transfer'!L95*1000000)/SUMIFS('GDP constant 2016'!L:L,'GDP constant 2016'!$B:$B,'ODA percent GDP'!$B95)</f>
        <v>2.4273002636454621E-3</v>
      </c>
      <c r="M95" s="44">
        <f>('ODA total and ex non-transfer'!M95*1000000)/SUMIFS('GDP constant 2016'!M:M,'GDP constant 2016'!$B:$B,'ODA percent GDP'!$B95)</f>
        <v>2.2078482401539719E-3</v>
      </c>
      <c r="N95" s="44">
        <f>('ODA total and ex non-transfer'!N95*1000000)/SUMIFS('GDP constant 2016'!N:N,'GDP constant 2016'!$B:$B,'ODA percent GDP'!$B95)</f>
        <v>2.1933205983780033E-3</v>
      </c>
      <c r="O95" s="44">
        <f>('ODA total and ex non-transfer'!O95*1000000)/SUMIFS('GDP constant 2016'!O:O,'GDP constant 2016'!$B:$B,'ODA percent GDP'!$B95)</f>
        <v>2.4904620780178892E-3</v>
      </c>
      <c r="P95" s="44">
        <f>('ODA total and ex non-transfer'!P95*1000000)/SUMIFS('GDP constant 2016'!P:P,'GDP constant 2016'!$B:$B,'ODA percent GDP'!$B95)</f>
        <v>1.8297231029871495E-3</v>
      </c>
      <c r="Q95" s="44">
        <f>('ODA total and ex non-transfer'!Q95*1000000)/SUMIFS('GDP constant 2016'!Q:Q,'GDP constant 2016'!$B:$B,'ODA percent GDP'!$B95)</f>
        <v>1.0681679603759713E-3</v>
      </c>
      <c r="R95" s="44">
        <f>('ODA total and ex non-transfer'!R95*1000000)/SUMIFS('GDP constant 2016'!R:R,'GDP constant 2016'!$B:$B,'ODA percent GDP'!$B95)</f>
        <v>4.9237308052299089E-4</v>
      </c>
      <c r="S95" s="44">
        <f>('ODA total and ex non-transfer'!S95*1000000)/SUMIFS('GDP constant 2016'!S:S,'GDP constant 2016'!$B:$B,'ODA percent GDP'!$B95)</f>
        <v>4.4748148967152024E-4</v>
      </c>
      <c r="T95" s="44">
        <f>('ODA total and ex non-transfer'!T95*1000000)/SUMIFS('GDP constant 2016'!T:T,'GDP constant 2016'!$B:$B,'ODA percent GDP'!$B95)</f>
        <v>7.1168236697853506E-4</v>
      </c>
      <c r="U95" s="44">
        <f>('ODA total and ex non-transfer'!U95*1000000)/SUMIFS('GDP constant 2016'!U:U,'GDP constant 2016'!$B:$B,'ODA percent GDP'!$B95)</f>
        <v>8.3620750890900885E-4</v>
      </c>
    </row>
    <row r="96" spans="1:22" hidden="1" x14ac:dyDescent="0.2">
      <c r="A96" s="21" t="s">
        <v>73</v>
      </c>
      <c r="B96" s="9" t="s">
        <v>458</v>
      </c>
      <c r="C96" s="9" t="s">
        <v>981</v>
      </c>
      <c r="D96" s="9"/>
      <c r="E96" s="2"/>
      <c r="F96" s="2"/>
      <c r="G96" s="44">
        <f>('ODA total and ex non-transfer'!G96*1000000)/SUMIFS('GDP constant 2016'!G:G,'GDP constant 2016'!$B:$B,'ODA percent GDP'!$B96)</f>
        <v>6.0433438215813075E-2</v>
      </c>
      <c r="H96" s="44">
        <f>('ODA total and ex non-transfer'!H96*1000000)/SUMIFS('GDP constant 2016'!H:H,'GDP constant 2016'!$B:$B,'ODA percent GDP'!$B96)</f>
        <v>8.0508784647620638E-2</v>
      </c>
      <c r="I96" s="44">
        <f>('ODA total and ex non-transfer'!I96*1000000)/SUMIFS('GDP constant 2016'!I:I,'GDP constant 2016'!$B:$B,'ODA percent GDP'!$B96)</f>
        <v>6.6895066407508516E-2</v>
      </c>
      <c r="J96" s="44">
        <f>('ODA total and ex non-transfer'!J96*1000000)/SUMIFS('GDP constant 2016'!J:J,'GDP constant 2016'!$B:$B,'ODA percent GDP'!$B96)</f>
        <v>9.312186732346435E-2</v>
      </c>
      <c r="K96" s="44">
        <f>('ODA total and ex non-transfer'!K96*1000000)/SUMIFS('GDP constant 2016'!K:K,'GDP constant 2016'!$B:$B,'ODA percent GDP'!$B96)</f>
        <v>3.1187665923824198E-2</v>
      </c>
      <c r="L96" s="44">
        <f>('ODA total and ex non-transfer'!L96*1000000)/SUMIFS('GDP constant 2016'!L:L,'GDP constant 2016'!$B:$B,'ODA percent GDP'!$B96)</f>
        <v>3.2857896191357455E-2</v>
      </c>
      <c r="M96" s="44">
        <f>('ODA total and ex non-transfer'!M96*1000000)/SUMIFS('GDP constant 2016'!M:M,'GDP constant 2016'!$B:$B,'ODA percent GDP'!$B96)</f>
        <v>3.3189064441733619E-2</v>
      </c>
      <c r="N96" s="44">
        <f>('ODA total and ex non-transfer'!N96*1000000)/SUMIFS('GDP constant 2016'!N:N,'GDP constant 2016'!$B:$B,'ODA percent GDP'!$B96)</f>
        <v>2.9657143069006547E-2</v>
      </c>
      <c r="O96" s="44">
        <f>('ODA total and ex non-transfer'!O96*1000000)/SUMIFS('GDP constant 2016'!O:O,'GDP constant 2016'!$B:$B,'ODA percent GDP'!$B96)</f>
        <v>3.4073955217010225E-2</v>
      </c>
      <c r="P96" s="44">
        <f>('ODA total and ex non-transfer'!P96*1000000)/SUMIFS('GDP constant 2016'!P:P,'GDP constant 2016'!$B:$B,'ODA percent GDP'!$B96)</f>
        <v>2.6350613047740615E-2</v>
      </c>
      <c r="Q96" s="44" t="e">
        <f>('ODA total and ex non-transfer'!Q96*1000000)/SUMIFS('GDP constant 2016'!Q:Q,'GDP constant 2016'!$B:$B,'ODA percent GDP'!$B96)</f>
        <v>#DIV/0!</v>
      </c>
      <c r="R96" s="44" t="e">
        <f>('ODA total and ex non-transfer'!R96*1000000)/SUMIFS('GDP constant 2016'!R:R,'GDP constant 2016'!$B:$B,'ODA percent GDP'!$B96)</f>
        <v>#DIV/0!</v>
      </c>
      <c r="S96" s="44" t="e">
        <f>('ODA total and ex non-transfer'!S96*1000000)/SUMIFS('GDP constant 2016'!S:S,'GDP constant 2016'!$B:$B,'ODA percent GDP'!$B96)</f>
        <v>#DIV/0!</v>
      </c>
      <c r="T96" s="44" t="e">
        <f>('ODA total and ex non-transfer'!T96*1000000)/SUMIFS('GDP constant 2016'!T:T,'GDP constant 2016'!$B:$B,'ODA percent GDP'!$B96)</f>
        <v>#DIV/0!</v>
      </c>
      <c r="U96" s="44" t="e">
        <f>('ODA total and ex non-transfer'!U96*1000000)/SUMIFS('GDP constant 2016'!U:U,'GDP constant 2016'!$B:$B,'ODA percent GDP'!$B96)</f>
        <v>#DIV/0!</v>
      </c>
    </row>
    <row r="97" spans="1:21" hidden="1" x14ac:dyDescent="0.2">
      <c r="A97" s="22" t="s">
        <v>73</v>
      </c>
      <c r="B97" s="9" t="s">
        <v>458</v>
      </c>
      <c r="C97" s="10" t="s">
        <v>982</v>
      </c>
      <c r="D97" s="10"/>
      <c r="E97" s="3"/>
      <c r="F97" s="3"/>
      <c r="G97" s="44">
        <f>('ODA total and ex non-transfer'!G97*1000000)/SUMIFS('GDP constant 2016'!G:G,'GDP constant 2016'!$B:$B,'ODA percent GDP'!$B97)</f>
        <v>6.0433438215813075E-2</v>
      </c>
      <c r="H97" s="44">
        <f>('ODA total and ex non-transfer'!H97*1000000)/SUMIFS('GDP constant 2016'!H:H,'GDP constant 2016'!$B:$B,'ODA percent GDP'!$B97)</f>
        <v>8.0508784647620638E-2</v>
      </c>
      <c r="I97" s="44">
        <f>('ODA total and ex non-transfer'!I97*1000000)/SUMIFS('GDP constant 2016'!I:I,'GDP constant 2016'!$B:$B,'ODA percent GDP'!$B97)</f>
        <v>6.6895066407508516E-2</v>
      </c>
      <c r="J97" s="44">
        <f>('ODA total and ex non-transfer'!J97*1000000)/SUMIFS('GDP constant 2016'!J:J,'GDP constant 2016'!$B:$B,'ODA percent GDP'!$B97)</f>
        <v>9.312186732346435E-2</v>
      </c>
      <c r="K97" s="44">
        <f>('ODA total and ex non-transfer'!K97*1000000)/SUMIFS('GDP constant 2016'!K:K,'GDP constant 2016'!$B:$B,'ODA percent GDP'!$B97)</f>
        <v>2.9572213629511249E-2</v>
      </c>
      <c r="L97" s="44">
        <f>('ODA total and ex non-transfer'!L97*1000000)/SUMIFS('GDP constant 2016'!L:L,'GDP constant 2016'!$B:$B,'ODA percent GDP'!$B97)</f>
        <v>3.2328586343230693E-2</v>
      </c>
      <c r="M97" s="44">
        <f>('ODA total and ex non-transfer'!M97*1000000)/SUMIFS('GDP constant 2016'!M:M,'GDP constant 2016'!$B:$B,'ODA percent GDP'!$B97)</f>
        <v>3.2880383354168256E-2</v>
      </c>
      <c r="N97" s="44">
        <f>('ODA total and ex non-transfer'!N97*1000000)/SUMIFS('GDP constant 2016'!N:N,'GDP constant 2016'!$B:$B,'ODA percent GDP'!$B97)</f>
        <v>2.9351002124249979E-2</v>
      </c>
      <c r="O97" s="44">
        <f>('ODA total and ex non-transfer'!O97*1000000)/SUMIFS('GDP constant 2016'!O:O,'GDP constant 2016'!$B:$B,'ODA percent GDP'!$B97)</f>
        <v>3.3829947508221915E-2</v>
      </c>
      <c r="P97" s="44">
        <f>('ODA total and ex non-transfer'!P97*1000000)/SUMIFS('GDP constant 2016'!P:P,'GDP constant 2016'!$B:$B,'ODA percent GDP'!$B97)</f>
        <v>2.6051200241901658E-2</v>
      </c>
      <c r="Q97" s="44" t="e">
        <f>('ODA total and ex non-transfer'!Q97*1000000)/SUMIFS('GDP constant 2016'!Q:Q,'GDP constant 2016'!$B:$B,'ODA percent GDP'!$B97)</f>
        <v>#DIV/0!</v>
      </c>
      <c r="R97" s="44" t="e">
        <f>('ODA total and ex non-transfer'!R97*1000000)/SUMIFS('GDP constant 2016'!R:R,'GDP constant 2016'!$B:$B,'ODA percent GDP'!$B97)</f>
        <v>#DIV/0!</v>
      </c>
      <c r="S97" s="44" t="e">
        <f>('ODA total and ex non-transfer'!S97*1000000)/SUMIFS('GDP constant 2016'!S:S,'GDP constant 2016'!$B:$B,'ODA percent GDP'!$B97)</f>
        <v>#DIV/0!</v>
      </c>
      <c r="T97" s="44" t="e">
        <f>('ODA total and ex non-transfer'!T97*1000000)/SUMIFS('GDP constant 2016'!T:T,'GDP constant 2016'!$B:$B,'ODA percent GDP'!$B97)</f>
        <v>#DIV/0!</v>
      </c>
      <c r="U97" s="44" t="e">
        <f>('ODA total and ex non-transfer'!U97*1000000)/SUMIFS('GDP constant 2016'!U:U,'GDP constant 2016'!$B:$B,'ODA percent GDP'!$B97)</f>
        <v>#DIV/0!</v>
      </c>
    </row>
    <row r="98" spans="1:21" hidden="1" x14ac:dyDescent="0.2">
      <c r="A98" s="21" t="s">
        <v>74</v>
      </c>
      <c r="B98" s="9" t="s">
        <v>463</v>
      </c>
      <c r="C98" s="9" t="s">
        <v>981</v>
      </c>
      <c r="D98" s="9"/>
      <c r="E98" s="2"/>
      <c r="F98" s="2"/>
      <c r="G98" s="44">
        <f>('ODA total and ex non-transfer'!G98*1000000)/SUMIFS('GDP constant 2016'!G:G,'GDP constant 2016'!$B:$B,'ODA percent GDP'!$B98)</f>
        <v>7.8112961230285619E-2</v>
      </c>
      <c r="H98" s="44">
        <f>('ODA total and ex non-transfer'!H98*1000000)/SUMIFS('GDP constant 2016'!H:H,'GDP constant 2016'!$B:$B,'ODA percent GDP'!$B98)</f>
        <v>9.2560130166850954E-2</v>
      </c>
      <c r="I98" s="44">
        <f>('ODA total and ex non-transfer'!I98*1000000)/SUMIFS('GDP constant 2016'!I:I,'GDP constant 2016'!$B:$B,'ODA percent GDP'!$B98)</f>
        <v>8.922568547272039E-2</v>
      </c>
      <c r="J98" s="44">
        <f>('ODA total and ex non-transfer'!J98*1000000)/SUMIFS('GDP constant 2016'!J:J,'GDP constant 2016'!$B:$B,'ODA percent GDP'!$B98)</f>
        <v>8.3132687632862537E-2</v>
      </c>
      <c r="K98" s="44">
        <f>('ODA total and ex non-transfer'!K98*1000000)/SUMIFS('GDP constant 2016'!K:K,'GDP constant 2016'!$B:$B,'ODA percent GDP'!$B98)</f>
        <v>0.23209076219938274</v>
      </c>
      <c r="L98" s="44">
        <f>('ODA total and ex non-transfer'!L98*1000000)/SUMIFS('GDP constant 2016'!L:L,'GDP constant 2016'!$B:$B,'ODA percent GDP'!$B98)</f>
        <v>7.6218390923389528E-2</v>
      </c>
      <c r="M98" s="44">
        <f>('ODA total and ex non-transfer'!M98*1000000)/SUMIFS('GDP constant 2016'!M:M,'GDP constant 2016'!$B:$B,'ODA percent GDP'!$B98)</f>
        <v>8.7348063614434923E-2</v>
      </c>
      <c r="N98" s="44">
        <f>('ODA total and ex non-transfer'!N98*1000000)/SUMIFS('GDP constant 2016'!N:N,'GDP constant 2016'!$B:$B,'ODA percent GDP'!$B98)</f>
        <v>9.7486472721219311E-2</v>
      </c>
      <c r="O98" s="44">
        <f>('ODA total and ex non-transfer'!O98*1000000)/SUMIFS('GDP constant 2016'!O:O,'GDP constant 2016'!$B:$B,'ODA percent GDP'!$B98)</f>
        <v>7.9476548528240196E-2</v>
      </c>
      <c r="P98" s="44">
        <f>('ODA total and ex non-transfer'!P98*1000000)/SUMIFS('GDP constant 2016'!P:P,'GDP constant 2016'!$B:$B,'ODA percent GDP'!$B98)</f>
        <v>6.9289600925342185E-2</v>
      </c>
      <c r="Q98" s="44">
        <f>('ODA total and ex non-transfer'!Q98*1000000)/SUMIFS('GDP constant 2016'!Q:Q,'GDP constant 2016'!$B:$B,'ODA percent GDP'!$B98)</f>
        <v>5.9360591289510496E-2</v>
      </c>
      <c r="R98" s="44">
        <f>('ODA total and ex non-transfer'!R98*1000000)/SUMIFS('GDP constant 2016'!R:R,'GDP constant 2016'!$B:$B,'ODA percent GDP'!$B98)</f>
        <v>6.4655648534334864E-2</v>
      </c>
      <c r="S98" s="44">
        <f>('ODA total and ex non-transfer'!S98*1000000)/SUMIFS('GDP constant 2016'!S:S,'GDP constant 2016'!$B:$B,'ODA percent GDP'!$B98)</f>
        <v>5.3779135513468093E-2</v>
      </c>
      <c r="T98" s="44">
        <f>('ODA total and ex non-transfer'!T98*1000000)/SUMIFS('GDP constant 2016'!T:T,'GDP constant 2016'!$B:$B,'ODA percent GDP'!$B98)</f>
        <v>4.9360079087761945E-2</v>
      </c>
      <c r="U98" s="44">
        <f>('ODA total and ex non-transfer'!U98*1000000)/SUMIFS('GDP constant 2016'!U:U,'GDP constant 2016'!$B:$B,'ODA percent GDP'!$B98)</f>
        <v>5.8189699740165905E-2</v>
      </c>
    </row>
    <row r="99" spans="1:21" hidden="1" x14ac:dyDescent="0.2">
      <c r="A99" s="22" t="s">
        <v>74</v>
      </c>
      <c r="B99" s="9" t="s">
        <v>463</v>
      </c>
      <c r="C99" s="10" t="s">
        <v>982</v>
      </c>
      <c r="D99" s="10"/>
      <c r="E99" s="3"/>
      <c r="F99" s="3"/>
      <c r="G99" s="44">
        <f>('ODA total and ex non-transfer'!G99*1000000)/SUMIFS('GDP constant 2016'!G:G,'GDP constant 2016'!$B:$B,'ODA percent GDP'!$B99)</f>
        <v>7.3993531190130024E-2</v>
      </c>
      <c r="H99" s="44">
        <f>('ODA total and ex non-transfer'!H99*1000000)/SUMIFS('GDP constant 2016'!H:H,'GDP constant 2016'!$B:$B,'ODA percent GDP'!$B99)</f>
        <v>8.8615465038978436E-2</v>
      </c>
      <c r="I99" s="44">
        <f>('ODA total and ex non-transfer'!I99*1000000)/SUMIFS('GDP constant 2016'!I:I,'GDP constant 2016'!$B:$B,'ODA percent GDP'!$B99)</f>
        <v>8.5944748573236654E-2</v>
      </c>
      <c r="J99" s="44">
        <f>('ODA total and ex non-transfer'!J99*1000000)/SUMIFS('GDP constant 2016'!J:J,'GDP constant 2016'!$B:$B,'ODA percent GDP'!$B99)</f>
        <v>7.9104735250366057E-2</v>
      </c>
      <c r="K99" s="44">
        <f>('ODA total and ex non-transfer'!K99*1000000)/SUMIFS('GDP constant 2016'!K:K,'GDP constant 2016'!$B:$B,'ODA percent GDP'!$B99)</f>
        <v>0.18162382595175944</v>
      </c>
      <c r="L99" s="44">
        <f>('ODA total and ex non-transfer'!L99*1000000)/SUMIFS('GDP constant 2016'!L:L,'GDP constant 2016'!$B:$B,'ODA percent GDP'!$B99)</f>
        <v>7.5321501813074468E-2</v>
      </c>
      <c r="M99" s="44">
        <f>('ODA total and ex non-transfer'!M99*1000000)/SUMIFS('GDP constant 2016'!M:M,'GDP constant 2016'!$B:$B,'ODA percent GDP'!$B99)</f>
        <v>8.6342780318963849E-2</v>
      </c>
      <c r="N99" s="44">
        <f>('ODA total and ex non-transfer'!N99*1000000)/SUMIFS('GDP constant 2016'!N:N,'GDP constant 2016'!$B:$B,'ODA percent GDP'!$B99)</f>
        <v>9.6805230935450126E-2</v>
      </c>
      <c r="O99" s="44">
        <f>('ODA total and ex non-transfer'!O99*1000000)/SUMIFS('GDP constant 2016'!O:O,'GDP constant 2016'!$B:$B,'ODA percent GDP'!$B99)</f>
        <v>7.8941120387095692E-2</v>
      </c>
      <c r="P99" s="44">
        <f>('ODA total and ex non-transfer'!P99*1000000)/SUMIFS('GDP constant 2016'!P:P,'GDP constant 2016'!$B:$B,'ODA percent GDP'!$B99)</f>
        <v>6.8854473969664973E-2</v>
      </c>
      <c r="Q99" s="44">
        <f>('ODA total and ex non-transfer'!Q99*1000000)/SUMIFS('GDP constant 2016'!Q:Q,'GDP constant 2016'!$B:$B,'ODA percent GDP'!$B99)</f>
        <v>5.8865683129464406E-2</v>
      </c>
      <c r="R99" s="44">
        <f>('ODA total and ex non-transfer'!R99*1000000)/SUMIFS('GDP constant 2016'!R:R,'GDP constant 2016'!$B:$B,'ODA percent GDP'!$B99)</f>
        <v>6.4186924916831395E-2</v>
      </c>
      <c r="S99" s="44">
        <f>('ODA total and ex non-transfer'!S99*1000000)/SUMIFS('GDP constant 2016'!S:S,'GDP constant 2016'!$B:$B,'ODA percent GDP'!$B99)</f>
        <v>5.3449218647097681E-2</v>
      </c>
      <c r="T99" s="44">
        <f>('ODA total and ex non-transfer'!T99*1000000)/SUMIFS('GDP constant 2016'!T:T,'GDP constant 2016'!$B:$B,'ODA percent GDP'!$B99)</f>
        <v>4.9034441448326006E-2</v>
      </c>
      <c r="U99" s="44">
        <f>('ODA total and ex non-transfer'!U99*1000000)/SUMIFS('GDP constant 2016'!U:U,'GDP constant 2016'!$B:$B,'ODA percent GDP'!$B99)</f>
        <v>5.7982686509207168E-2</v>
      </c>
    </row>
    <row r="100" spans="1:21" hidden="1" x14ac:dyDescent="0.2">
      <c r="A100" s="21" t="s">
        <v>75</v>
      </c>
      <c r="B100" s="9" t="s">
        <v>488</v>
      </c>
      <c r="C100" s="9" t="s">
        <v>981</v>
      </c>
      <c r="D100" s="9"/>
      <c r="E100" s="2"/>
      <c r="F100" s="2"/>
      <c r="G100" s="44">
        <f>('ODA total and ex non-transfer'!G100*1000000)/SUMIFS('GDP constant 2016'!G:G,'GDP constant 2016'!$B:$B,'ODA percent GDP'!$B100)</f>
        <v>1.3238008075752221E-2</v>
      </c>
      <c r="H100" s="44">
        <f>('ODA total and ex non-transfer'!H100*1000000)/SUMIFS('GDP constant 2016'!H:H,'GDP constant 2016'!$B:$B,'ODA percent GDP'!$B100)</f>
        <v>1.5210224030509653E-2</v>
      </c>
      <c r="I100" s="44">
        <f>('ODA total and ex non-transfer'!I100*1000000)/SUMIFS('GDP constant 2016'!I:I,'GDP constant 2016'!$B:$B,'ODA percent GDP'!$B100)</f>
        <v>8.8495625198438538E-3</v>
      </c>
      <c r="J100" s="44">
        <f>('ODA total and ex non-transfer'!J100*1000000)/SUMIFS('GDP constant 2016'!J:J,'GDP constant 2016'!$B:$B,'ODA percent GDP'!$B100)</f>
        <v>1.0362894617480823E-2</v>
      </c>
      <c r="K100" s="44">
        <f>('ODA total and ex non-transfer'!K100*1000000)/SUMIFS('GDP constant 2016'!K:K,'GDP constant 2016'!$B:$B,'ODA percent GDP'!$B100)</f>
        <v>8.7370801582043623E-3</v>
      </c>
      <c r="L100" s="44">
        <f>('ODA total and ex non-transfer'!L100*1000000)/SUMIFS('GDP constant 2016'!L:L,'GDP constant 2016'!$B:$B,'ODA percent GDP'!$B100)</f>
        <v>8.5580543291175499E-3</v>
      </c>
      <c r="M100" s="44">
        <f>('ODA total and ex non-transfer'!M100*1000000)/SUMIFS('GDP constant 2016'!M:M,'GDP constant 2016'!$B:$B,'ODA percent GDP'!$B100)</f>
        <v>7.5403507915367133E-3</v>
      </c>
      <c r="N100" s="44">
        <f>('ODA total and ex non-transfer'!N100*1000000)/SUMIFS('GDP constant 2016'!N:N,'GDP constant 2016'!$B:$B,'ODA percent GDP'!$B100)</f>
        <v>9.4466849026306702E-3</v>
      </c>
      <c r="O100" s="44">
        <f>('ODA total and ex non-transfer'!O100*1000000)/SUMIFS('GDP constant 2016'!O:O,'GDP constant 2016'!$B:$B,'ODA percent GDP'!$B100)</f>
        <v>1.0580996228938832E-2</v>
      </c>
      <c r="P100" s="44">
        <f>('ODA total and ex non-transfer'!P100*1000000)/SUMIFS('GDP constant 2016'!P:P,'GDP constant 2016'!$B:$B,'ODA percent GDP'!$B100)</f>
        <v>7.7714633286531335E-3</v>
      </c>
      <c r="Q100" s="44">
        <f>('ODA total and ex non-transfer'!Q100*1000000)/SUMIFS('GDP constant 2016'!Q:Q,'GDP constant 2016'!$B:$B,'ODA percent GDP'!$B100)</f>
        <v>7.0332349795342811E-3</v>
      </c>
      <c r="R100" s="44">
        <f>('ODA total and ex non-transfer'!R100*1000000)/SUMIFS('GDP constant 2016'!R:R,'GDP constant 2016'!$B:$B,'ODA percent GDP'!$B100)</f>
        <v>7.0825743809920239E-3</v>
      </c>
      <c r="S100" s="44">
        <f>('ODA total and ex non-transfer'!S100*1000000)/SUMIFS('GDP constant 2016'!S:S,'GDP constant 2016'!$B:$B,'ODA percent GDP'!$B100)</f>
        <v>8.5227007490251225E-3</v>
      </c>
      <c r="T100" s="44">
        <f>('ODA total and ex non-transfer'!T100*1000000)/SUMIFS('GDP constant 2016'!T:T,'GDP constant 2016'!$B:$B,'ODA percent GDP'!$B100)</f>
        <v>8.5912462057064105E-3</v>
      </c>
      <c r="U100" s="44">
        <f>('ODA total and ex non-transfer'!U100*1000000)/SUMIFS('GDP constant 2016'!U:U,'GDP constant 2016'!$B:$B,'ODA percent GDP'!$B100)</f>
        <v>4.1842846425421843E-3</v>
      </c>
    </row>
    <row r="101" spans="1:21" hidden="1" x14ac:dyDescent="0.2">
      <c r="A101" s="22" t="s">
        <v>75</v>
      </c>
      <c r="B101" s="9" t="s">
        <v>488</v>
      </c>
      <c r="C101" s="10" t="s">
        <v>982</v>
      </c>
      <c r="D101" s="10"/>
      <c r="E101" s="3"/>
      <c r="F101" s="3"/>
      <c r="G101" s="44">
        <f>('ODA total and ex non-transfer'!G101*1000000)/SUMIFS('GDP constant 2016'!G:G,'GDP constant 2016'!$B:$B,'ODA percent GDP'!$B101)</f>
        <v>1.3238008075752221E-2</v>
      </c>
      <c r="H101" s="44">
        <f>('ODA total and ex non-transfer'!H101*1000000)/SUMIFS('GDP constant 2016'!H:H,'GDP constant 2016'!$B:$B,'ODA percent GDP'!$B101)</f>
        <v>1.5210224030509653E-2</v>
      </c>
      <c r="I101" s="44">
        <f>('ODA total and ex non-transfer'!I101*1000000)/SUMIFS('GDP constant 2016'!I:I,'GDP constant 2016'!$B:$B,'ODA percent GDP'!$B101)</f>
        <v>8.8495625198438538E-3</v>
      </c>
      <c r="J101" s="44">
        <f>('ODA total and ex non-transfer'!J101*1000000)/SUMIFS('GDP constant 2016'!J:J,'GDP constant 2016'!$B:$B,'ODA percent GDP'!$B101)</f>
        <v>1.0362894617480823E-2</v>
      </c>
      <c r="K101" s="44">
        <f>('ODA total and ex non-transfer'!K101*1000000)/SUMIFS('GDP constant 2016'!K:K,'GDP constant 2016'!$B:$B,'ODA percent GDP'!$B101)</f>
        <v>6.1183166797436151E-3</v>
      </c>
      <c r="L101" s="44">
        <f>('ODA total and ex non-transfer'!L101*1000000)/SUMIFS('GDP constant 2016'!L:L,'GDP constant 2016'!$B:$B,'ODA percent GDP'!$B101)</f>
        <v>6.0723507676972953E-3</v>
      </c>
      <c r="M101" s="44">
        <f>('ODA total and ex non-transfer'!M101*1000000)/SUMIFS('GDP constant 2016'!M:M,'GDP constant 2016'!$B:$B,'ODA percent GDP'!$B101)</f>
        <v>5.6453238486532629E-3</v>
      </c>
      <c r="N101" s="44">
        <f>('ODA total and ex non-transfer'!N101*1000000)/SUMIFS('GDP constant 2016'!N:N,'GDP constant 2016'!$B:$B,'ODA percent GDP'!$B101)</f>
        <v>4.7382526461134961E-3</v>
      </c>
      <c r="O101" s="44">
        <f>('ODA total and ex non-transfer'!O101*1000000)/SUMIFS('GDP constant 2016'!O:O,'GDP constant 2016'!$B:$B,'ODA percent GDP'!$B101)</f>
        <v>7.6689651111537822E-3</v>
      </c>
      <c r="P101" s="44">
        <f>('ODA total and ex non-transfer'!P101*1000000)/SUMIFS('GDP constant 2016'!P:P,'GDP constant 2016'!$B:$B,'ODA percent GDP'!$B101)</f>
        <v>5.2647058937725496E-3</v>
      </c>
      <c r="Q101" s="44">
        <f>('ODA total and ex non-transfer'!Q101*1000000)/SUMIFS('GDP constant 2016'!Q:Q,'GDP constant 2016'!$B:$B,'ODA percent GDP'!$B101)</f>
        <v>4.7366457976624502E-3</v>
      </c>
      <c r="R101" s="44">
        <f>('ODA total and ex non-transfer'!R101*1000000)/SUMIFS('GDP constant 2016'!R:R,'GDP constant 2016'!$B:$B,'ODA percent GDP'!$B101)</f>
        <v>5.4033191063141955E-3</v>
      </c>
      <c r="S101" s="44">
        <f>('ODA total and ex non-transfer'!S101*1000000)/SUMIFS('GDP constant 2016'!S:S,'GDP constant 2016'!$B:$B,'ODA percent GDP'!$B101)</f>
        <v>6.9389039439595058E-3</v>
      </c>
      <c r="T101" s="44">
        <f>('ODA total and ex non-transfer'!T101*1000000)/SUMIFS('GDP constant 2016'!T:T,'GDP constant 2016'!$B:$B,'ODA percent GDP'!$B101)</f>
        <v>7.2456785416740955E-3</v>
      </c>
      <c r="U101" s="44">
        <f>('ODA total and ex non-transfer'!U101*1000000)/SUMIFS('GDP constant 2016'!U:U,'GDP constant 2016'!$B:$B,'ODA percent GDP'!$B101)</f>
        <v>2.9137165810761353E-3</v>
      </c>
    </row>
    <row r="102" spans="1:21" hidden="1" x14ac:dyDescent="0.2">
      <c r="A102" s="21" t="s">
        <v>76</v>
      </c>
      <c r="B102" s="9" t="s">
        <v>490</v>
      </c>
      <c r="C102" s="9" t="s">
        <v>981</v>
      </c>
      <c r="D102" s="9"/>
      <c r="E102" s="2"/>
      <c r="F102" s="2"/>
      <c r="G102" s="44">
        <f>('ODA total and ex non-transfer'!G102*1000000)/SUMIFS('GDP constant 2016'!G:G,'GDP constant 2016'!$B:$B,'ODA percent GDP'!$B102)</f>
        <v>0.10586100974122625</v>
      </c>
      <c r="H102" s="44">
        <f>('ODA total and ex non-transfer'!H102*1000000)/SUMIFS('GDP constant 2016'!H:H,'GDP constant 2016'!$B:$B,'ODA percent GDP'!$B102)</f>
        <v>0.1156462447692453</v>
      </c>
      <c r="I102" s="44">
        <f>('ODA total and ex non-transfer'!I102*1000000)/SUMIFS('GDP constant 2016'!I:I,'GDP constant 2016'!$B:$B,'ODA percent GDP'!$B102)</f>
        <v>8.8365124580782731E-2</v>
      </c>
      <c r="J102" s="44">
        <f>('ODA total and ex non-transfer'!J102*1000000)/SUMIFS('GDP constant 2016'!J:J,'GDP constant 2016'!$B:$B,'ODA percent GDP'!$B102)</f>
        <v>9.1704851519378849E-2</v>
      </c>
      <c r="K102" s="44">
        <f>('ODA total and ex non-transfer'!K102*1000000)/SUMIFS('GDP constant 2016'!K:K,'GDP constant 2016'!$B:$B,'ODA percent GDP'!$B102)</f>
        <v>8.9446202998748725E-2</v>
      </c>
      <c r="L102" s="44">
        <f>('ODA total and ex non-transfer'!L102*1000000)/SUMIFS('GDP constant 2016'!L:L,'GDP constant 2016'!$B:$B,'ODA percent GDP'!$B102)</f>
        <v>0.39764906127878213</v>
      </c>
      <c r="M102" s="44">
        <f>('ODA total and ex non-transfer'!M102*1000000)/SUMIFS('GDP constant 2016'!M:M,'GDP constant 2016'!$B:$B,'ODA percent GDP'!$B102)</f>
        <v>0.10807128598373862</v>
      </c>
      <c r="N102" s="44">
        <f>('ODA total and ex non-transfer'!N102*1000000)/SUMIFS('GDP constant 2016'!N:N,'GDP constant 2016'!$B:$B,'ODA percent GDP'!$B102)</f>
        <v>0.13680776317592563</v>
      </c>
      <c r="O102" s="44">
        <f>('ODA total and ex non-transfer'!O102*1000000)/SUMIFS('GDP constant 2016'!O:O,'GDP constant 2016'!$B:$B,'ODA percent GDP'!$B102)</f>
        <v>0.12027026675433043</v>
      </c>
      <c r="P102" s="44">
        <f>('ODA total and ex non-transfer'!P102*1000000)/SUMIFS('GDP constant 2016'!P:P,'GDP constant 2016'!$B:$B,'ODA percent GDP'!$B102)</f>
        <v>0.13608695732299064</v>
      </c>
      <c r="Q102" s="44">
        <f>('ODA total and ex non-transfer'!Q102*1000000)/SUMIFS('GDP constant 2016'!Q:Q,'GDP constant 2016'!$B:$B,'ODA percent GDP'!$B102)</f>
        <v>0.15550587498776958</v>
      </c>
      <c r="R102" s="44">
        <f>('ODA total and ex non-transfer'!R102*1000000)/SUMIFS('GDP constant 2016'!R:R,'GDP constant 2016'!$B:$B,'ODA percent GDP'!$B102)</f>
        <v>0.11997020351711764</v>
      </c>
      <c r="S102" s="44">
        <f>('ODA total and ex non-transfer'!S102*1000000)/SUMIFS('GDP constant 2016'!S:S,'GDP constant 2016'!$B:$B,'ODA percent GDP'!$B102)</f>
        <v>0.10755704351256599</v>
      </c>
      <c r="T102" s="44">
        <f>('ODA total and ex non-transfer'!T102*1000000)/SUMIFS('GDP constant 2016'!T:T,'GDP constant 2016'!$B:$B,'ODA percent GDP'!$B102)</f>
        <v>0.13204354793615508</v>
      </c>
      <c r="U102" s="44">
        <f>('ODA total and ex non-transfer'!U102*1000000)/SUMIFS('GDP constant 2016'!U:U,'GDP constant 2016'!$B:$B,'ODA percent GDP'!$B102)</f>
        <v>0.11222553518028339</v>
      </c>
    </row>
    <row r="103" spans="1:21" hidden="1" x14ac:dyDescent="0.2">
      <c r="A103" s="22" t="s">
        <v>76</v>
      </c>
      <c r="B103" s="9" t="s">
        <v>490</v>
      </c>
      <c r="C103" s="10" t="s">
        <v>982</v>
      </c>
      <c r="D103" s="10"/>
      <c r="E103" s="3"/>
      <c r="F103" s="3"/>
      <c r="G103" s="44">
        <f>('ODA total and ex non-transfer'!G103*1000000)/SUMIFS('GDP constant 2016'!G:G,'GDP constant 2016'!$B:$B,'ODA percent GDP'!$B103)</f>
        <v>9.6741502173195854E-2</v>
      </c>
      <c r="H103" s="44">
        <f>('ODA total and ex non-transfer'!H103*1000000)/SUMIFS('GDP constant 2016'!H:H,'GDP constant 2016'!$B:$B,'ODA percent GDP'!$B103)</f>
        <v>0.10720526599859131</v>
      </c>
      <c r="I103" s="44">
        <f>('ODA total and ex non-transfer'!I103*1000000)/SUMIFS('GDP constant 2016'!I:I,'GDP constant 2016'!$B:$B,'ODA percent GDP'!$B103)</f>
        <v>8.4565040109707501E-2</v>
      </c>
      <c r="J103" s="44">
        <f>('ODA total and ex non-transfer'!J103*1000000)/SUMIFS('GDP constant 2016'!J:J,'GDP constant 2016'!$B:$B,'ODA percent GDP'!$B103)</f>
        <v>9.056528601101059E-2</v>
      </c>
      <c r="K103" s="44">
        <f>('ODA total and ex non-transfer'!K103*1000000)/SUMIFS('GDP constant 2016'!K:K,'GDP constant 2016'!$B:$B,'ODA percent GDP'!$B103)</f>
        <v>8.8192460140597534E-2</v>
      </c>
      <c r="L103" s="44">
        <f>('ODA total and ex non-transfer'!L103*1000000)/SUMIFS('GDP constant 2016'!L:L,'GDP constant 2016'!$B:$B,'ODA percent GDP'!$B103)</f>
        <v>0.11266557369488267</v>
      </c>
      <c r="M103" s="44">
        <f>('ODA total and ex non-transfer'!M103*1000000)/SUMIFS('GDP constant 2016'!M:M,'GDP constant 2016'!$B:$B,'ODA percent GDP'!$B103)</f>
        <v>0.10633873074099512</v>
      </c>
      <c r="N103" s="44">
        <f>('ODA total and ex non-transfer'!N103*1000000)/SUMIFS('GDP constant 2016'!N:N,'GDP constant 2016'!$B:$B,'ODA percent GDP'!$B103)</f>
        <v>0.13599240419083317</v>
      </c>
      <c r="O103" s="44">
        <f>('ODA total and ex non-transfer'!O103*1000000)/SUMIFS('GDP constant 2016'!O:O,'GDP constant 2016'!$B:$B,'ODA percent GDP'!$B103)</f>
        <v>0.11977516503926505</v>
      </c>
      <c r="P103" s="44">
        <f>('ODA total and ex non-transfer'!P103*1000000)/SUMIFS('GDP constant 2016'!P:P,'GDP constant 2016'!$B:$B,'ODA percent GDP'!$B103)</f>
        <v>0.13441715349819347</v>
      </c>
      <c r="Q103" s="44">
        <f>('ODA total and ex non-transfer'!Q103*1000000)/SUMIFS('GDP constant 2016'!Q:Q,'GDP constant 2016'!$B:$B,'ODA percent GDP'!$B103)</f>
        <v>0.15454067945115749</v>
      </c>
      <c r="R103" s="44">
        <f>('ODA total and ex non-transfer'!R103*1000000)/SUMIFS('GDP constant 2016'!R:R,'GDP constant 2016'!$B:$B,'ODA percent GDP'!$B103)</f>
        <v>0.11748506195993576</v>
      </c>
      <c r="S103" s="44">
        <f>('ODA total and ex non-transfer'!S103*1000000)/SUMIFS('GDP constant 2016'!S:S,'GDP constant 2016'!$B:$B,'ODA percent GDP'!$B103)</f>
        <v>0.10595405436303088</v>
      </c>
      <c r="T103" s="44">
        <f>('ODA total and ex non-transfer'!T103*1000000)/SUMIFS('GDP constant 2016'!T:T,'GDP constant 2016'!$B:$B,'ODA percent GDP'!$B103)</f>
        <v>0.12985453771357081</v>
      </c>
      <c r="U103" s="44">
        <f>('ODA total and ex non-transfer'!U103*1000000)/SUMIFS('GDP constant 2016'!U:U,'GDP constant 2016'!$B:$B,'ODA percent GDP'!$B103)</f>
        <v>0.11092002193856314</v>
      </c>
    </row>
    <row r="104" spans="1:21" hidden="1" x14ac:dyDescent="0.2">
      <c r="A104" s="21" t="s">
        <v>77</v>
      </c>
      <c r="B104" s="9" t="s">
        <v>500</v>
      </c>
      <c r="C104" s="9" t="s">
        <v>981</v>
      </c>
      <c r="D104" s="9"/>
      <c r="E104" s="2"/>
      <c r="F104" s="2"/>
      <c r="G104" s="44">
        <f>('ODA total and ex non-transfer'!G104*1000000)/SUMIFS('GDP constant 2016'!G:G,'GDP constant 2016'!$B:$B,'ODA percent GDP'!$B104)</f>
        <v>8.3834191172306297E-2</v>
      </c>
      <c r="H104" s="44">
        <f>('ODA total and ex non-transfer'!H104*1000000)/SUMIFS('GDP constant 2016'!H:H,'GDP constant 2016'!$B:$B,'ODA percent GDP'!$B104)</f>
        <v>0.10224897147664977</v>
      </c>
      <c r="I104" s="44">
        <f>('ODA total and ex non-transfer'!I104*1000000)/SUMIFS('GDP constant 2016'!I:I,'GDP constant 2016'!$B:$B,'ODA percent GDP'!$B104)</f>
        <v>0.19561976783033322</v>
      </c>
      <c r="J104" s="44">
        <f>('ODA total and ex non-transfer'!J104*1000000)/SUMIFS('GDP constant 2016'!J:J,'GDP constant 2016'!$B:$B,'ODA percent GDP'!$B104)</f>
        <v>0.12795137285612998</v>
      </c>
      <c r="K104" s="44">
        <f>('ODA total and ex non-transfer'!K104*1000000)/SUMIFS('GDP constant 2016'!K:K,'GDP constant 2016'!$B:$B,'ODA percent GDP'!$B104)</f>
        <v>0.27652333137240892</v>
      </c>
      <c r="L104" s="44">
        <f>('ODA total and ex non-transfer'!L104*1000000)/SUMIFS('GDP constant 2016'!L:L,'GDP constant 2016'!$B:$B,'ODA percent GDP'!$B104)</f>
        <v>4.4403375179153368E-2</v>
      </c>
      <c r="M104" s="44">
        <f>('ODA total and ex non-transfer'!M104*1000000)/SUMIFS('GDP constant 2016'!M:M,'GDP constant 2016'!$B:$B,'ODA percent GDP'!$B104)</f>
        <v>4.5466486227186909E-2</v>
      </c>
      <c r="N104" s="44">
        <f>('ODA total and ex non-transfer'!N104*1000000)/SUMIFS('GDP constant 2016'!N:N,'GDP constant 2016'!$B:$B,'ODA percent GDP'!$B104)</f>
        <v>5.7159075215194165E-2</v>
      </c>
      <c r="O104" s="44">
        <f>('ODA total and ex non-transfer'!O104*1000000)/SUMIFS('GDP constant 2016'!O:O,'GDP constant 2016'!$B:$B,'ODA percent GDP'!$B104)</f>
        <v>5.61535605827184E-2</v>
      </c>
      <c r="P104" s="44">
        <f>('ODA total and ex non-transfer'!P104*1000000)/SUMIFS('GDP constant 2016'!P:P,'GDP constant 2016'!$B:$B,'ODA percent GDP'!$B104)</f>
        <v>5.1400720517655277E-2</v>
      </c>
      <c r="Q104" s="44">
        <f>('ODA total and ex non-transfer'!Q104*1000000)/SUMIFS('GDP constant 2016'!Q:Q,'GDP constant 2016'!$B:$B,'ODA percent GDP'!$B104)</f>
        <v>4.8383171603937146E-2</v>
      </c>
      <c r="R104" s="44">
        <f>('ODA total and ex non-transfer'!R104*1000000)/SUMIFS('GDP constant 2016'!R:R,'GDP constant 2016'!$B:$B,'ODA percent GDP'!$B104)</f>
        <v>3.2766646182067073E-2</v>
      </c>
      <c r="S104" s="44">
        <f>('ODA total and ex non-transfer'!S104*1000000)/SUMIFS('GDP constant 2016'!S:S,'GDP constant 2016'!$B:$B,'ODA percent GDP'!$B104)</f>
        <v>2.6734921839793525E-2</v>
      </c>
      <c r="T104" s="44">
        <f>('ODA total and ex non-transfer'!T104*1000000)/SUMIFS('GDP constant 2016'!T:T,'GDP constant 2016'!$B:$B,'ODA percent GDP'!$B104)</f>
        <v>4.4475921308363565E-2</v>
      </c>
      <c r="U104" s="44">
        <f>('ODA total and ex non-transfer'!U104*1000000)/SUMIFS('GDP constant 2016'!U:U,'GDP constant 2016'!$B:$B,'ODA percent GDP'!$B104)</f>
        <v>3.3543601600955812E-2</v>
      </c>
    </row>
    <row r="105" spans="1:21" hidden="1" x14ac:dyDescent="0.2">
      <c r="A105" s="22" t="s">
        <v>77</v>
      </c>
      <c r="B105" s="9" t="s">
        <v>500</v>
      </c>
      <c r="C105" s="10" t="s">
        <v>982</v>
      </c>
      <c r="D105" s="10"/>
      <c r="E105" s="3"/>
      <c r="F105" s="3"/>
      <c r="G105" s="44">
        <f>('ODA total and ex non-transfer'!G105*1000000)/SUMIFS('GDP constant 2016'!G:G,'GDP constant 2016'!$B:$B,'ODA percent GDP'!$B105)</f>
        <v>7.63897813029666E-2</v>
      </c>
      <c r="H105" s="44">
        <f>('ODA total and ex non-transfer'!H105*1000000)/SUMIFS('GDP constant 2016'!H:H,'GDP constant 2016'!$B:$B,'ODA percent GDP'!$B105)</f>
        <v>9.3479012374161313E-2</v>
      </c>
      <c r="I105" s="44">
        <f>('ODA total and ex non-transfer'!I105*1000000)/SUMIFS('GDP constant 2016'!I:I,'GDP constant 2016'!$B:$B,'ODA percent GDP'!$B105)</f>
        <v>0.18754859209060326</v>
      </c>
      <c r="J105" s="44">
        <f>('ODA total and ex non-transfer'!J105*1000000)/SUMIFS('GDP constant 2016'!J:J,'GDP constant 2016'!$B:$B,'ODA percent GDP'!$B105)</f>
        <v>0.11990352171421705</v>
      </c>
      <c r="K105" s="44">
        <f>('ODA total and ex non-transfer'!K105*1000000)/SUMIFS('GDP constant 2016'!K:K,'GDP constant 2016'!$B:$B,'ODA percent GDP'!$B105)</f>
        <v>0.21443563075652231</v>
      </c>
      <c r="L105" s="44">
        <f>('ODA total and ex non-transfer'!L105*1000000)/SUMIFS('GDP constant 2016'!L:L,'GDP constant 2016'!$B:$B,'ODA percent GDP'!$B105)</f>
        <v>4.3364192028878173E-2</v>
      </c>
      <c r="M105" s="44">
        <f>('ODA total and ex non-transfer'!M105*1000000)/SUMIFS('GDP constant 2016'!M:M,'GDP constant 2016'!$B:$B,'ODA percent GDP'!$B105)</f>
        <v>4.4930353995067812E-2</v>
      </c>
      <c r="N105" s="44">
        <f>('ODA total and ex non-transfer'!N105*1000000)/SUMIFS('GDP constant 2016'!N:N,'GDP constant 2016'!$B:$B,'ODA percent GDP'!$B105)</f>
        <v>5.3821740000142268E-2</v>
      </c>
      <c r="O105" s="44">
        <f>('ODA total and ex non-transfer'!O105*1000000)/SUMIFS('GDP constant 2016'!O:O,'GDP constant 2016'!$B:$B,'ODA percent GDP'!$B105)</f>
        <v>5.5788957085881719E-2</v>
      </c>
      <c r="P105" s="44">
        <f>('ODA total and ex non-transfer'!P105*1000000)/SUMIFS('GDP constant 2016'!P:P,'GDP constant 2016'!$B:$B,'ODA percent GDP'!$B105)</f>
        <v>5.1090283452340471E-2</v>
      </c>
      <c r="Q105" s="44">
        <f>('ODA total and ex non-transfer'!Q105*1000000)/SUMIFS('GDP constant 2016'!Q:Q,'GDP constant 2016'!$B:$B,'ODA percent GDP'!$B105)</f>
        <v>4.808929829011413E-2</v>
      </c>
      <c r="R105" s="44">
        <f>('ODA total and ex non-transfer'!R105*1000000)/SUMIFS('GDP constant 2016'!R:R,'GDP constant 2016'!$B:$B,'ODA percent GDP'!$B105)</f>
        <v>3.2465553541652384E-2</v>
      </c>
      <c r="S105" s="44">
        <f>('ODA total and ex non-transfer'!S105*1000000)/SUMIFS('GDP constant 2016'!S:S,'GDP constant 2016'!$B:$B,'ODA percent GDP'!$B105)</f>
        <v>2.6450739478370948E-2</v>
      </c>
      <c r="T105" s="44">
        <f>('ODA total and ex non-transfer'!T105*1000000)/SUMIFS('GDP constant 2016'!T:T,'GDP constant 2016'!$B:$B,'ODA percent GDP'!$B105)</f>
        <v>4.4125367094893168E-2</v>
      </c>
      <c r="U105" s="44">
        <f>('ODA total and ex non-transfer'!U105*1000000)/SUMIFS('GDP constant 2016'!U:U,'GDP constant 2016'!$B:$B,'ODA percent GDP'!$B105)</f>
        <v>3.3228732261635772E-2</v>
      </c>
    </row>
    <row r="106" spans="1:21" hidden="1" x14ac:dyDescent="0.2">
      <c r="A106" s="21" t="s">
        <v>78</v>
      </c>
      <c r="B106" s="9" t="s">
        <v>523</v>
      </c>
      <c r="C106" s="9" t="s">
        <v>981</v>
      </c>
      <c r="D106" s="9"/>
      <c r="E106" s="2"/>
      <c r="F106" s="2"/>
      <c r="G106" s="44">
        <f>('ODA total and ex non-transfer'!G106*1000000)/SUMIFS('GDP constant 2016'!G:G,'GDP constant 2016'!$B:$B,'ODA percent GDP'!$B106)</f>
        <v>8.9606058066991276E-2</v>
      </c>
      <c r="H106" s="44">
        <f>('ODA total and ex non-transfer'!H106*1000000)/SUMIFS('GDP constant 2016'!H:H,'GDP constant 2016'!$B:$B,'ODA percent GDP'!$B106)</f>
        <v>8.2955260739376105E-2</v>
      </c>
      <c r="I106" s="44">
        <f>('ODA total and ex non-transfer'!I106*1000000)/SUMIFS('GDP constant 2016'!I:I,'GDP constant 2016'!$B:$B,'ODA percent GDP'!$B106)</f>
        <v>8.1284534977440023E-2</v>
      </c>
      <c r="J106" s="44">
        <f>('ODA total and ex non-transfer'!J106*1000000)/SUMIFS('GDP constant 2016'!J:J,'GDP constant 2016'!$B:$B,'ODA percent GDP'!$B106)</f>
        <v>6.965080679552324E-2</v>
      </c>
      <c r="K106" s="44">
        <f>('ODA total and ex non-transfer'!K106*1000000)/SUMIFS('GDP constant 2016'!K:K,'GDP constant 2016'!$B:$B,'ODA percent GDP'!$B106)</f>
        <v>4.2727195413080309E-2</v>
      </c>
      <c r="L106" s="44">
        <f>('ODA total and ex non-transfer'!L106*1000000)/SUMIFS('GDP constant 2016'!L:L,'GDP constant 2016'!$B:$B,'ODA percent GDP'!$B106)</f>
        <v>4.4904152063071856E-2</v>
      </c>
      <c r="M106" s="44">
        <f>('ODA total and ex non-transfer'!M106*1000000)/SUMIFS('GDP constant 2016'!M:M,'GDP constant 2016'!$B:$B,'ODA percent GDP'!$B106)</f>
        <v>6.8730216790514886E-2</v>
      </c>
      <c r="N106" s="44">
        <f>('ODA total and ex non-transfer'!N106*1000000)/SUMIFS('GDP constant 2016'!N:N,'GDP constant 2016'!$B:$B,'ODA percent GDP'!$B106)</f>
        <v>3.9659128720012628E-2</v>
      </c>
      <c r="O106" s="44">
        <f>('ODA total and ex non-transfer'!O106*1000000)/SUMIFS('GDP constant 2016'!O:O,'GDP constant 2016'!$B:$B,'ODA percent GDP'!$B106)</f>
        <v>3.6121188477002485E-2</v>
      </c>
      <c r="P106" s="44">
        <f>('ODA total and ex non-transfer'!P106*1000000)/SUMIFS('GDP constant 2016'!P:P,'GDP constant 2016'!$B:$B,'ODA percent GDP'!$B106)</f>
        <v>4.029008951320328E-2</v>
      </c>
      <c r="Q106" s="44">
        <f>('ODA total and ex non-transfer'!Q106*1000000)/SUMIFS('GDP constant 2016'!Q:Q,'GDP constant 2016'!$B:$B,'ODA percent GDP'!$B106)</f>
        <v>9.7186354634129155E-2</v>
      </c>
      <c r="R106" s="44">
        <f>('ODA total and ex non-transfer'!R106*1000000)/SUMIFS('GDP constant 2016'!R:R,'GDP constant 2016'!$B:$B,'ODA percent GDP'!$B106)</f>
        <v>8.0838697730730866E-2</v>
      </c>
      <c r="S106" s="44">
        <f>('ODA total and ex non-transfer'!S106*1000000)/SUMIFS('GDP constant 2016'!S:S,'GDP constant 2016'!$B:$B,'ODA percent GDP'!$B106)</f>
        <v>6.8227265632966105E-2</v>
      </c>
      <c r="T106" s="44">
        <f>('ODA total and ex non-transfer'!T106*1000000)/SUMIFS('GDP constant 2016'!T:T,'GDP constant 2016'!$B:$B,'ODA percent GDP'!$B106)</f>
        <v>7.5889908791858432E-2</v>
      </c>
      <c r="U106" s="44">
        <f>('ODA total and ex non-transfer'!U106*1000000)/SUMIFS('GDP constant 2016'!U:U,'GDP constant 2016'!$B:$B,'ODA percent GDP'!$B106)</f>
        <v>7.2791807733134262E-2</v>
      </c>
    </row>
    <row r="107" spans="1:21" hidden="1" x14ac:dyDescent="0.2">
      <c r="A107" s="22" t="s">
        <v>78</v>
      </c>
      <c r="B107" s="9" t="s">
        <v>523</v>
      </c>
      <c r="C107" s="10" t="s">
        <v>982</v>
      </c>
      <c r="D107" s="10"/>
      <c r="E107" s="3"/>
      <c r="F107" s="3"/>
      <c r="G107" s="44">
        <f>('ODA total and ex non-transfer'!G107*1000000)/SUMIFS('GDP constant 2016'!G:G,'GDP constant 2016'!$B:$B,'ODA percent GDP'!$B107)</f>
        <v>8.1264562611944841E-2</v>
      </c>
      <c r="H107" s="44">
        <f>('ODA total and ex non-transfer'!H107*1000000)/SUMIFS('GDP constant 2016'!H:H,'GDP constant 2016'!$B:$B,'ODA percent GDP'!$B107)</f>
        <v>7.5212614175468456E-2</v>
      </c>
      <c r="I107" s="44">
        <f>('ODA total and ex non-transfer'!I107*1000000)/SUMIFS('GDP constant 2016'!I:I,'GDP constant 2016'!$B:$B,'ODA percent GDP'!$B107)</f>
        <v>7.762274397128624E-2</v>
      </c>
      <c r="J107" s="44">
        <f>('ODA total and ex non-transfer'!J107*1000000)/SUMIFS('GDP constant 2016'!J:J,'GDP constant 2016'!$B:$B,'ODA percent GDP'!$B107)</f>
        <v>6.5706713806213998E-2</v>
      </c>
      <c r="K107" s="44">
        <f>('ODA total and ex non-transfer'!K107*1000000)/SUMIFS('GDP constant 2016'!K:K,'GDP constant 2016'!$B:$B,'ODA percent GDP'!$B107)</f>
        <v>3.3036454564719549E-2</v>
      </c>
      <c r="L107" s="44">
        <f>('ODA total and ex non-transfer'!L107*1000000)/SUMIFS('GDP constant 2016'!L:L,'GDP constant 2016'!$B:$B,'ODA percent GDP'!$B107)</f>
        <v>3.9203380950932162E-2</v>
      </c>
      <c r="M107" s="44">
        <f>('ODA total and ex non-transfer'!M107*1000000)/SUMIFS('GDP constant 2016'!M:M,'GDP constant 2016'!$B:$B,'ODA percent GDP'!$B107)</f>
        <v>3.7095079051363451E-2</v>
      </c>
      <c r="N107" s="44">
        <f>('ODA total and ex non-transfer'!N107*1000000)/SUMIFS('GDP constant 2016'!N:N,'GDP constant 2016'!$B:$B,'ODA percent GDP'!$B107)</f>
        <v>2.9227683351596701E-2</v>
      </c>
      <c r="O107" s="44">
        <f>('ODA total and ex non-transfer'!O107*1000000)/SUMIFS('GDP constant 2016'!O:O,'GDP constant 2016'!$B:$B,'ODA percent GDP'!$B107)</f>
        <v>3.0818014623694292E-2</v>
      </c>
      <c r="P107" s="44">
        <f>('ODA total and ex non-transfer'!P107*1000000)/SUMIFS('GDP constant 2016'!P:P,'GDP constant 2016'!$B:$B,'ODA percent GDP'!$B107)</f>
        <v>3.5238700082353878E-2</v>
      </c>
      <c r="Q107" s="44">
        <f>('ODA total and ex non-transfer'!Q107*1000000)/SUMIFS('GDP constant 2016'!Q:Q,'GDP constant 2016'!$B:$B,'ODA percent GDP'!$B107)</f>
        <v>4.1499302583952388E-2</v>
      </c>
      <c r="R107" s="44">
        <f>('ODA total and ex non-transfer'!R107*1000000)/SUMIFS('GDP constant 2016'!R:R,'GDP constant 2016'!$B:$B,'ODA percent GDP'!$B107)</f>
        <v>3.8173940486835679E-2</v>
      </c>
      <c r="S107" s="44">
        <f>('ODA total and ex non-transfer'!S107*1000000)/SUMIFS('GDP constant 2016'!S:S,'GDP constant 2016'!$B:$B,'ODA percent GDP'!$B107)</f>
        <v>6.5025997070402602E-2</v>
      </c>
      <c r="T107" s="44">
        <f>('ODA total and ex non-transfer'!T107*1000000)/SUMIFS('GDP constant 2016'!T:T,'GDP constant 2016'!$B:$B,'ODA percent GDP'!$B107)</f>
        <v>6.9134481163628025E-2</v>
      </c>
      <c r="U107" s="44">
        <f>('ODA total and ex non-transfer'!U107*1000000)/SUMIFS('GDP constant 2016'!U:U,'GDP constant 2016'!$B:$B,'ODA percent GDP'!$B107)</f>
        <v>6.6973984664561434E-2</v>
      </c>
    </row>
    <row r="108" spans="1:21" hidden="1" x14ac:dyDescent="0.2">
      <c r="A108" s="21" t="s">
        <v>79</v>
      </c>
      <c r="B108" s="9" t="s">
        <v>525</v>
      </c>
      <c r="C108" s="9" t="s">
        <v>981</v>
      </c>
      <c r="D108" s="9"/>
      <c r="E108" s="2"/>
      <c r="F108" s="2"/>
      <c r="G108" s="44">
        <f>('ODA total and ex non-transfer'!G108*1000000)/SUMIFS('GDP constant 2016'!G:G,'GDP constant 2016'!$B:$B,'ODA percent GDP'!$B108)</f>
        <v>9.7370206939571574E-2</v>
      </c>
      <c r="H108" s="44">
        <f>('ODA total and ex non-transfer'!H108*1000000)/SUMIFS('GDP constant 2016'!H:H,'GDP constant 2016'!$B:$B,'ODA percent GDP'!$B108)</f>
        <v>0.23277308989098047</v>
      </c>
      <c r="I108" s="44">
        <f>('ODA total and ex non-transfer'!I108*1000000)/SUMIFS('GDP constant 2016'!I:I,'GDP constant 2016'!$B:$B,'ODA percent GDP'!$B108)</f>
        <v>0.11690104455571332</v>
      </c>
      <c r="J108" s="44">
        <f>('ODA total and ex non-transfer'!J108*1000000)/SUMIFS('GDP constant 2016'!J:J,'GDP constant 2016'!$B:$B,'ODA percent GDP'!$B108)</f>
        <v>0.13523251975151263</v>
      </c>
      <c r="K108" s="44">
        <f>('ODA total and ex non-transfer'!K108*1000000)/SUMIFS('GDP constant 2016'!K:K,'GDP constant 2016'!$B:$B,'ODA percent GDP'!$B108)</f>
        <v>0.12741412575738079</v>
      </c>
      <c r="L108" s="44">
        <f>('ODA total and ex non-transfer'!L108*1000000)/SUMIFS('GDP constant 2016'!L:L,'GDP constant 2016'!$B:$B,'ODA percent GDP'!$B108)</f>
        <v>0.13344054116957055</v>
      </c>
      <c r="M108" s="44">
        <f>('ODA total and ex non-transfer'!M108*1000000)/SUMIFS('GDP constant 2016'!M:M,'GDP constant 2016'!$B:$B,'ODA percent GDP'!$B108)</f>
        <v>0.13892755463716208</v>
      </c>
      <c r="N108" s="44">
        <f>('ODA total and ex non-transfer'!N108*1000000)/SUMIFS('GDP constant 2016'!N:N,'GDP constant 2016'!$B:$B,'ODA percent GDP'!$B108)</f>
        <v>0.15465832370207283</v>
      </c>
      <c r="O108" s="44">
        <f>('ODA total and ex non-transfer'!O108*1000000)/SUMIFS('GDP constant 2016'!O:O,'GDP constant 2016'!$B:$B,'ODA percent GDP'!$B108)</f>
        <v>0.27859158262377021</v>
      </c>
      <c r="P108" s="44">
        <f>('ODA total and ex non-transfer'!P108*1000000)/SUMIFS('GDP constant 2016'!P:P,'GDP constant 2016'!$B:$B,'ODA percent GDP'!$B108)</f>
        <v>0.10185856183780707</v>
      </c>
      <c r="Q108" s="44">
        <f>('ODA total and ex non-transfer'!Q108*1000000)/SUMIFS('GDP constant 2016'!Q:Q,'GDP constant 2016'!$B:$B,'ODA percent GDP'!$B108)</f>
        <v>7.368507669025845E-2</v>
      </c>
      <c r="R108" s="44">
        <f>('ODA total and ex non-transfer'!R108*1000000)/SUMIFS('GDP constant 2016'!R:R,'GDP constant 2016'!$B:$B,'ODA percent GDP'!$B108)</f>
        <v>9.2774052569349591E-2</v>
      </c>
      <c r="S108" s="44">
        <f>('ODA total and ex non-transfer'!S108*1000000)/SUMIFS('GDP constant 2016'!S:S,'GDP constant 2016'!$B:$B,'ODA percent GDP'!$B108)</f>
        <v>9.7588149425247697E-2</v>
      </c>
      <c r="T108" s="44">
        <f>('ODA total and ex non-transfer'!T108*1000000)/SUMIFS('GDP constant 2016'!T:T,'GDP constant 2016'!$B:$B,'ODA percent GDP'!$B108)</f>
        <v>9.134463720616158E-2</v>
      </c>
      <c r="U108" s="44">
        <f>('ODA total and ex non-transfer'!U108*1000000)/SUMIFS('GDP constant 2016'!U:U,'GDP constant 2016'!$B:$B,'ODA percent GDP'!$B108)</f>
        <v>0.17243439690498549</v>
      </c>
    </row>
    <row r="109" spans="1:21" hidden="1" x14ac:dyDescent="0.2">
      <c r="A109" s="22" t="s">
        <v>79</v>
      </c>
      <c r="B109" s="9" t="s">
        <v>525</v>
      </c>
      <c r="C109" s="10" t="s">
        <v>982</v>
      </c>
      <c r="D109" s="10"/>
      <c r="E109" s="3"/>
      <c r="F109" s="3"/>
      <c r="G109" s="44">
        <f>('ODA total and ex non-transfer'!G109*1000000)/SUMIFS('GDP constant 2016'!G:G,'GDP constant 2016'!$B:$B,'ODA percent GDP'!$B109)</f>
        <v>8.2305894266505933E-2</v>
      </c>
      <c r="H109" s="44">
        <f>('ODA total and ex non-transfer'!H109*1000000)/SUMIFS('GDP constant 2016'!H:H,'GDP constant 2016'!$B:$B,'ODA percent GDP'!$B109)</f>
        <v>0.21927705979198664</v>
      </c>
      <c r="I109" s="44">
        <f>('ODA total and ex non-transfer'!I109*1000000)/SUMIFS('GDP constant 2016'!I:I,'GDP constant 2016'!$B:$B,'ODA percent GDP'!$B109)</f>
        <v>0.10410718760486969</v>
      </c>
      <c r="J109" s="44">
        <f>('ODA total and ex non-transfer'!J109*1000000)/SUMIFS('GDP constant 2016'!J:J,'GDP constant 2016'!$B:$B,'ODA percent GDP'!$B109)</f>
        <v>0.12247851002566505</v>
      </c>
      <c r="K109" s="44">
        <f>('ODA total and ex non-transfer'!K109*1000000)/SUMIFS('GDP constant 2016'!K:K,'GDP constant 2016'!$B:$B,'ODA percent GDP'!$B109)</f>
        <v>0.1019933527405462</v>
      </c>
      <c r="L109" s="44">
        <f>('ODA total and ex non-transfer'!L109*1000000)/SUMIFS('GDP constant 2016'!L:L,'GDP constant 2016'!$B:$B,'ODA percent GDP'!$B109)</f>
        <v>0.12800171428328364</v>
      </c>
      <c r="M109" s="44">
        <f>('ODA total and ex non-transfer'!M109*1000000)/SUMIFS('GDP constant 2016'!M:M,'GDP constant 2016'!$B:$B,'ODA percent GDP'!$B109)</f>
        <v>0.13197875945405393</v>
      </c>
      <c r="N109" s="44">
        <f>('ODA total and ex non-transfer'!N109*1000000)/SUMIFS('GDP constant 2016'!N:N,'GDP constant 2016'!$B:$B,'ODA percent GDP'!$B109)</f>
        <v>0.14508352223195775</v>
      </c>
      <c r="O109" s="44">
        <f>('ODA total and ex non-transfer'!O109*1000000)/SUMIFS('GDP constant 2016'!O:O,'GDP constant 2016'!$B:$B,'ODA percent GDP'!$B109)</f>
        <v>0.12544841392530109</v>
      </c>
      <c r="P109" s="44">
        <f>('ODA total and ex non-transfer'!P109*1000000)/SUMIFS('GDP constant 2016'!P:P,'GDP constant 2016'!$B:$B,'ODA percent GDP'!$B109)</f>
        <v>9.0080696243561673E-2</v>
      </c>
      <c r="Q109" s="44">
        <f>('ODA total and ex non-transfer'!Q109*1000000)/SUMIFS('GDP constant 2016'!Q:Q,'GDP constant 2016'!$B:$B,'ODA percent GDP'!$B109)</f>
        <v>7.1187229354318149E-2</v>
      </c>
      <c r="R109" s="44">
        <f>('ODA total and ex non-transfer'!R109*1000000)/SUMIFS('GDP constant 2016'!R:R,'GDP constant 2016'!$B:$B,'ODA percent GDP'!$B109)</f>
        <v>8.0693607129557032E-2</v>
      </c>
      <c r="S109" s="44">
        <f>('ODA total and ex non-transfer'!S109*1000000)/SUMIFS('GDP constant 2016'!S:S,'GDP constant 2016'!$B:$B,'ODA percent GDP'!$B109)</f>
        <v>9.1990716725536478E-2</v>
      </c>
      <c r="T109" s="44">
        <f>('ODA total and ex non-transfer'!T109*1000000)/SUMIFS('GDP constant 2016'!T:T,'GDP constant 2016'!$B:$B,'ODA percent GDP'!$B109)</f>
        <v>8.7613265653810668E-2</v>
      </c>
      <c r="U109" s="44">
        <f>('ODA total and ex non-transfer'!U109*1000000)/SUMIFS('GDP constant 2016'!U:U,'GDP constant 2016'!$B:$B,'ODA percent GDP'!$B109)</f>
        <v>8.0947841030228854E-2</v>
      </c>
    </row>
    <row r="110" spans="1:21" hidden="1" x14ac:dyDescent="0.2">
      <c r="A110" s="21" t="s">
        <v>80</v>
      </c>
      <c r="B110" s="9" t="s">
        <v>584</v>
      </c>
      <c r="C110" s="9" t="s">
        <v>981</v>
      </c>
      <c r="D110" s="9"/>
      <c r="E110" s="2"/>
      <c r="F110" s="2"/>
      <c r="G110" s="44">
        <f>('ODA total and ex non-transfer'!G110*1000000)/SUMIFS('GDP constant 2016'!G:G,'GDP constant 2016'!$B:$B,'ODA percent GDP'!$B110)</f>
        <v>1.6150077006985755E-2</v>
      </c>
      <c r="H110" s="44">
        <f>('ODA total and ex non-transfer'!H110*1000000)/SUMIFS('GDP constant 2016'!H:H,'GDP constant 2016'!$B:$B,'ODA percent GDP'!$B110)</f>
        <v>2.2787740950097224E-2</v>
      </c>
      <c r="I110" s="44">
        <f>('ODA total and ex non-transfer'!I110*1000000)/SUMIFS('GDP constant 2016'!I:I,'GDP constant 2016'!$B:$B,'ODA percent GDP'!$B110)</f>
        <v>2.264364679596326E-2</v>
      </c>
      <c r="J110" s="44">
        <f>('ODA total and ex non-transfer'!J110*1000000)/SUMIFS('GDP constant 2016'!J:J,'GDP constant 2016'!$B:$B,'ODA percent GDP'!$B110)</f>
        <v>2.415900511622612E-2</v>
      </c>
      <c r="K110" s="44">
        <f>('ODA total and ex non-transfer'!K110*1000000)/SUMIFS('GDP constant 2016'!K:K,'GDP constant 2016'!$B:$B,'ODA percent GDP'!$B110)</f>
        <v>2.5454201000754576E-2</v>
      </c>
      <c r="L110" s="44">
        <f>('ODA total and ex non-transfer'!L110*1000000)/SUMIFS('GDP constant 2016'!L:L,'GDP constant 2016'!$B:$B,'ODA percent GDP'!$B110)</f>
        <v>3.1551074001528512E-2</v>
      </c>
      <c r="M110" s="44">
        <f>('ODA total and ex non-transfer'!M110*1000000)/SUMIFS('GDP constant 2016'!M:M,'GDP constant 2016'!$B:$B,'ODA percent GDP'!$B110)</f>
        <v>3.1785152891638219E-2</v>
      </c>
      <c r="N110" s="44">
        <f>('ODA total and ex non-transfer'!N110*1000000)/SUMIFS('GDP constant 2016'!N:N,'GDP constant 2016'!$B:$B,'ODA percent GDP'!$B110)</f>
        <v>4.0652325845907639E-2</v>
      </c>
      <c r="O110" s="44">
        <f>('ODA total and ex non-transfer'!O110*1000000)/SUMIFS('GDP constant 2016'!O:O,'GDP constant 2016'!$B:$B,'ODA percent GDP'!$B110)</f>
        <v>3.5461057440997402E-2</v>
      </c>
      <c r="P110" s="44">
        <f>('ODA total and ex non-transfer'!P110*1000000)/SUMIFS('GDP constant 2016'!P:P,'GDP constant 2016'!$B:$B,'ODA percent GDP'!$B110)</f>
        <v>4.5999058780108737E-2</v>
      </c>
      <c r="Q110" s="44">
        <f>('ODA total and ex non-transfer'!Q110*1000000)/SUMIFS('GDP constant 2016'!Q:Q,'GDP constant 2016'!$B:$B,'ODA percent GDP'!$B110)</f>
        <v>5.2066137611743009E-2</v>
      </c>
      <c r="R110" s="44">
        <f>('ODA total and ex non-transfer'!R110*1000000)/SUMIFS('GDP constant 2016'!R:R,'GDP constant 2016'!$B:$B,'ODA percent GDP'!$B110)</f>
        <v>5.5763395521087021E-2</v>
      </c>
      <c r="S110" s="44">
        <f>('ODA total and ex non-transfer'!S110*1000000)/SUMIFS('GDP constant 2016'!S:S,'GDP constant 2016'!$B:$B,'ODA percent GDP'!$B110)</f>
        <v>4.3357982811160475E-2</v>
      </c>
      <c r="T110" s="44">
        <f>('ODA total and ex non-transfer'!T110*1000000)/SUMIFS('GDP constant 2016'!T:T,'GDP constant 2016'!$B:$B,'ODA percent GDP'!$B110)</f>
        <v>4.169297199376535E-2</v>
      </c>
      <c r="U110" s="44">
        <f>('ODA total and ex non-transfer'!U110*1000000)/SUMIFS('GDP constant 2016'!U:U,'GDP constant 2016'!$B:$B,'ODA percent GDP'!$B110)</f>
        <v>3.6766123277776189E-2</v>
      </c>
    </row>
    <row r="111" spans="1:21" hidden="1" x14ac:dyDescent="0.2">
      <c r="A111" s="22" t="s">
        <v>80</v>
      </c>
      <c r="B111" s="9" t="s">
        <v>584</v>
      </c>
      <c r="C111" s="10" t="s">
        <v>982</v>
      </c>
      <c r="D111" s="10"/>
      <c r="E111" s="3"/>
      <c r="F111" s="3"/>
      <c r="G111" s="44">
        <f>('ODA total and ex non-transfer'!G111*1000000)/SUMIFS('GDP constant 2016'!G:G,'GDP constant 2016'!$B:$B,'ODA percent GDP'!$B111)</f>
        <v>1.6150077006985755E-2</v>
      </c>
      <c r="H111" s="44">
        <f>('ODA total and ex non-transfer'!H111*1000000)/SUMIFS('GDP constant 2016'!H:H,'GDP constant 2016'!$B:$B,'ODA percent GDP'!$B111)</f>
        <v>2.2787740950097224E-2</v>
      </c>
      <c r="I111" s="44">
        <f>('ODA total and ex non-transfer'!I111*1000000)/SUMIFS('GDP constant 2016'!I:I,'GDP constant 2016'!$B:$B,'ODA percent GDP'!$B111)</f>
        <v>2.264364679596326E-2</v>
      </c>
      <c r="J111" s="44">
        <f>('ODA total and ex non-transfer'!J111*1000000)/SUMIFS('GDP constant 2016'!J:J,'GDP constant 2016'!$B:$B,'ODA percent GDP'!$B111)</f>
        <v>2.415900511622612E-2</v>
      </c>
      <c r="K111" s="44">
        <f>('ODA total and ex non-transfer'!K111*1000000)/SUMIFS('GDP constant 2016'!K:K,'GDP constant 2016'!$B:$B,'ODA percent GDP'!$B111)</f>
        <v>2.38245792735273E-2</v>
      </c>
      <c r="L111" s="44">
        <f>('ODA total and ex non-transfer'!L111*1000000)/SUMIFS('GDP constant 2016'!L:L,'GDP constant 2016'!$B:$B,'ODA percent GDP'!$B111)</f>
        <v>3.0684389005991644E-2</v>
      </c>
      <c r="M111" s="44">
        <f>('ODA total and ex non-transfer'!M111*1000000)/SUMIFS('GDP constant 2016'!M:M,'GDP constant 2016'!$B:$B,'ODA percent GDP'!$B111)</f>
        <v>3.1030271908997729E-2</v>
      </c>
      <c r="N111" s="44">
        <f>('ODA total and ex non-transfer'!N111*1000000)/SUMIFS('GDP constant 2016'!N:N,'GDP constant 2016'!$B:$B,'ODA percent GDP'!$B111)</f>
        <v>4.0142624021312405E-2</v>
      </c>
      <c r="O111" s="44">
        <f>('ODA total and ex non-transfer'!O111*1000000)/SUMIFS('GDP constant 2016'!O:O,'GDP constant 2016'!$B:$B,'ODA percent GDP'!$B111)</f>
        <v>3.5045396631714743E-2</v>
      </c>
      <c r="P111" s="44">
        <f>('ODA total and ex non-transfer'!P111*1000000)/SUMIFS('GDP constant 2016'!P:P,'GDP constant 2016'!$B:$B,'ODA percent GDP'!$B111)</f>
        <v>4.5097018643489015E-2</v>
      </c>
      <c r="Q111" s="44">
        <f>('ODA total and ex non-transfer'!Q111*1000000)/SUMIFS('GDP constant 2016'!Q:Q,'GDP constant 2016'!$B:$B,'ODA percent GDP'!$B111)</f>
        <v>4.8223720526048626E-2</v>
      </c>
      <c r="R111" s="44">
        <f>('ODA total and ex non-transfer'!R111*1000000)/SUMIFS('GDP constant 2016'!R:R,'GDP constant 2016'!$B:$B,'ODA percent GDP'!$B111)</f>
        <v>5.5212448504082676E-2</v>
      </c>
      <c r="S111" s="44">
        <f>('ODA total and ex non-transfer'!S111*1000000)/SUMIFS('GDP constant 2016'!S:S,'GDP constant 2016'!$B:$B,'ODA percent GDP'!$B111)</f>
        <v>4.2987811273840153E-2</v>
      </c>
      <c r="T111" s="44">
        <f>('ODA total and ex non-transfer'!T111*1000000)/SUMIFS('GDP constant 2016'!T:T,'GDP constant 2016'!$B:$B,'ODA percent GDP'!$B111)</f>
        <v>4.1164762888732713E-2</v>
      </c>
      <c r="U111" s="44">
        <f>('ODA total and ex non-transfer'!U111*1000000)/SUMIFS('GDP constant 2016'!U:U,'GDP constant 2016'!$B:$B,'ODA percent GDP'!$B111)</f>
        <v>3.6518287715987349E-2</v>
      </c>
    </row>
    <row r="112" spans="1:21" hidden="1" x14ac:dyDescent="0.2">
      <c r="A112" s="21" t="s">
        <v>81</v>
      </c>
      <c r="B112" s="9" t="s">
        <v>621</v>
      </c>
      <c r="C112" s="9" t="s">
        <v>981</v>
      </c>
      <c r="D112" s="9"/>
      <c r="E112" s="2"/>
      <c r="F112" s="2"/>
      <c r="G112" s="44">
        <f>('ODA total and ex non-transfer'!G112*1000000)/SUMIFS('GDP constant 2016'!G:G,'GDP constant 2016'!$B:$B,'ODA percent GDP'!$B112)</f>
        <v>8.4160041879814365E-2</v>
      </c>
      <c r="H112" s="44">
        <f>('ODA total and ex non-transfer'!H112*1000000)/SUMIFS('GDP constant 2016'!H:H,'GDP constant 2016'!$B:$B,'ODA percent GDP'!$B112)</f>
        <v>7.2925420169298261E-2</v>
      </c>
      <c r="I112" s="44">
        <f>('ODA total and ex non-transfer'!I112*1000000)/SUMIFS('GDP constant 2016'!I:I,'GDP constant 2016'!$B:$B,'ODA percent GDP'!$B112)</f>
        <v>7.0158525084059897E-2</v>
      </c>
      <c r="J112" s="44">
        <f>('ODA total and ex non-transfer'!J112*1000000)/SUMIFS('GDP constant 2016'!J:J,'GDP constant 2016'!$B:$B,'ODA percent GDP'!$B112)</f>
        <v>4.7385244560733598E-2</v>
      </c>
      <c r="K112" s="44">
        <f>('ODA total and ex non-transfer'!K112*1000000)/SUMIFS('GDP constant 2016'!K:K,'GDP constant 2016'!$B:$B,'ODA percent GDP'!$B112)</f>
        <v>5.053217943752078E-2</v>
      </c>
      <c r="L112" s="44">
        <f>('ODA total and ex non-transfer'!L112*1000000)/SUMIFS('GDP constant 2016'!L:L,'GDP constant 2016'!$B:$B,'ODA percent GDP'!$B112)</f>
        <v>8.1935563994996005E-2</v>
      </c>
      <c r="M112" s="44">
        <f>('ODA total and ex non-transfer'!M112*1000000)/SUMIFS('GDP constant 2016'!M:M,'GDP constant 2016'!$B:$B,'ODA percent GDP'!$B112)</f>
        <v>8.6726195965357439E-2</v>
      </c>
      <c r="N112" s="44">
        <f>('ODA total and ex non-transfer'!N112*1000000)/SUMIFS('GDP constant 2016'!N:N,'GDP constant 2016'!$B:$B,'ODA percent GDP'!$B112)</f>
        <v>8.0734713480836606E-2</v>
      </c>
      <c r="O112" s="44">
        <f>('ODA total and ex non-transfer'!O112*1000000)/SUMIFS('GDP constant 2016'!O:O,'GDP constant 2016'!$B:$B,'ODA percent GDP'!$B112)</f>
        <v>0.15803172541716035</v>
      </c>
      <c r="P112" s="44">
        <f>('ODA total and ex non-transfer'!P112*1000000)/SUMIFS('GDP constant 2016'!P:P,'GDP constant 2016'!$B:$B,'ODA percent GDP'!$B112)</f>
        <v>0.14706915698280262</v>
      </c>
      <c r="Q112" s="44">
        <f>('ODA total and ex non-transfer'!Q112*1000000)/SUMIFS('GDP constant 2016'!Q:Q,'GDP constant 2016'!$B:$B,'ODA percent GDP'!$B112)</f>
        <v>0.15248567039219246</v>
      </c>
      <c r="R112" s="44">
        <f>('ODA total and ex non-transfer'!R112*1000000)/SUMIFS('GDP constant 2016'!R:R,'GDP constant 2016'!$B:$B,'ODA percent GDP'!$B112)</f>
        <v>0.16677721693740644</v>
      </c>
      <c r="S112" s="44">
        <f>('ODA total and ex non-transfer'!S112*1000000)/SUMIFS('GDP constant 2016'!S:S,'GDP constant 2016'!$B:$B,'ODA percent GDP'!$B112)</f>
        <v>5.7872674951273476E-2</v>
      </c>
      <c r="T112" s="44">
        <f>('ODA total and ex non-transfer'!T112*1000000)/SUMIFS('GDP constant 2016'!T:T,'GDP constant 2016'!$B:$B,'ODA percent GDP'!$B112)</f>
        <v>4.4659827993195289E-2</v>
      </c>
      <c r="U112" s="44">
        <f>('ODA total and ex non-transfer'!U112*1000000)/SUMIFS('GDP constant 2016'!U:U,'GDP constant 2016'!$B:$B,'ODA percent GDP'!$B112)</f>
        <v>5.9868169077596387E-2</v>
      </c>
    </row>
    <row r="113" spans="1:21" hidden="1" x14ac:dyDescent="0.2">
      <c r="A113" s="22" t="s">
        <v>81</v>
      </c>
      <c r="B113" s="9" t="s">
        <v>621</v>
      </c>
      <c r="C113" s="10" t="s">
        <v>982</v>
      </c>
      <c r="D113" s="10"/>
      <c r="E113" s="3"/>
      <c r="F113" s="3"/>
      <c r="G113" s="44">
        <f>('ODA total and ex non-transfer'!G113*1000000)/SUMIFS('GDP constant 2016'!G:G,'GDP constant 2016'!$B:$B,'ODA percent GDP'!$B113)</f>
        <v>8.4160041879814365E-2</v>
      </c>
      <c r="H113" s="44">
        <f>('ODA total and ex non-transfer'!H113*1000000)/SUMIFS('GDP constant 2016'!H:H,'GDP constant 2016'!$B:$B,'ODA percent GDP'!$B113)</f>
        <v>7.2925420169298261E-2</v>
      </c>
      <c r="I113" s="44">
        <f>('ODA total and ex non-transfer'!I113*1000000)/SUMIFS('GDP constant 2016'!I:I,'GDP constant 2016'!$B:$B,'ODA percent GDP'!$B113)</f>
        <v>7.0158525084059897E-2</v>
      </c>
      <c r="J113" s="44">
        <f>('ODA total and ex non-transfer'!J113*1000000)/SUMIFS('GDP constant 2016'!J:J,'GDP constant 2016'!$B:$B,'ODA percent GDP'!$B113)</f>
        <v>4.7385244560733598E-2</v>
      </c>
      <c r="K113" s="44">
        <f>('ODA total and ex non-transfer'!K113*1000000)/SUMIFS('GDP constant 2016'!K:K,'GDP constant 2016'!$B:$B,'ODA percent GDP'!$B113)</f>
        <v>4.960761060163061E-2</v>
      </c>
      <c r="L113" s="44">
        <f>('ODA total and ex non-transfer'!L113*1000000)/SUMIFS('GDP constant 2016'!L:L,'GDP constant 2016'!$B:$B,'ODA percent GDP'!$B113)</f>
        <v>8.1612724588299781E-2</v>
      </c>
      <c r="M113" s="44">
        <f>('ODA total and ex non-transfer'!M113*1000000)/SUMIFS('GDP constant 2016'!M:M,'GDP constant 2016'!$B:$B,'ODA percent GDP'!$B113)</f>
        <v>8.5380239196217067E-2</v>
      </c>
      <c r="N113" s="44">
        <f>('ODA total and ex non-transfer'!N113*1000000)/SUMIFS('GDP constant 2016'!N:N,'GDP constant 2016'!$B:$B,'ODA percent GDP'!$B113)</f>
        <v>7.8689318696477606E-2</v>
      </c>
      <c r="O113" s="44">
        <f>('ODA total and ex non-transfer'!O113*1000000)/SUMIFS('GDP constant 2016'!O:O,'GDP constant 2016'!$B:$B,'ODA percent GDP'!$B113)</f>
        <v>0.15610614771416351</v>
      </c>
      <c r="P113" s="44">
        <f>('ODA total and ex non-transfer'!P113*1000000)/SUMIFS('GDP constant 2016'!P:P,'GDP constant 2016'!$B:$B,'ODA percent GDP'!$B113)</f>
        <v>0.14593080081096652</v>
      </c>
      <c r="Q113" s="44">
        <f>('ODA total and ex non-transfer'!Q113*1000000)/SUMIFS('GDP constant 2016'!Q:Q,'GDP constant 2016'!$B:$B,'ODA percent GDP'!$B113)</f>
        <v>0.15073578233927737</v>
      </c>
      <c r="R113" s="44">
        <f>('ODA total and ex non-transfer'!R113*1000000)/SUMIFS('GDP constant 2016'!R:R,'GDP constant 2016'!$B:$B,'ODA percent GDP'!$B113)</f>
        <v>0.16498686160945</v>
      </c>
      <c r="S113" s="44">
        <f>('ODA total and ex non-transfer'!S113*1000000)/SUMIFS('GDP constant 2016'!S:S,'GDP constant 2016'!$B:$B,'ODA percent GDP'!$B113)</f>
        <v>5.7318538797669391E-2</v>
      </c>
      <c r="T113" s="44">
        <f>('ODA total and ex non-transfer'!T113*1000000)/SUMIFS('GDP constant 2016'!T:T,'GDP constant 2016'!$B:$B,'ODA percent GDP'!$B113)</f>
        <v>4.4263115669774797E-2</v>
      </c>
      <c r="U113" s="44">
        <f>('ODA total and ex non-transfer'!U113*1000000)/SUMIFS('GDP constant 2016'!U:U,'GDP constant 2016'!$B:$B,'ODA percent GDP'!$B113)</f>
        <v>5.9671366068049736E-2</v>
      </c>
    </row>
    <row r="114" spans="1:21" hidden="1" x14ac:dyDescent="0.2">
      <c r="A114" s="21" t="s">
        <v>82</v>
      </c>
      <c r="B114" s="9" t="s">
        <v>623</v>
      </c>
      <c r="C114" s="9" t="s">
        <v>981</v>
      </c>
      <c r="D114" s="9"/>
      <c r="E114" s="2"/>
      <c r="F114" s="2"/>
      <c r="G114" s="44">
        <f>('ODA total and ex non-transfer'!G114*1000000)/SUMIFS('GDP constant 2016'!G:G,'GDP constant 2016'!$B:$B,'ODA percent GDP'!$B114)</f>
        <v>4.9520470015062136E-2</v>
      </c>
      <c r="H114" s="44">
        <f>('ODA total and ex non-transfer'!H114*1000000)/SUMIFS('GDP constant 2016'!H:H,'GDP constant 2016'!$B:$B,'ODA percent GDP'!$B114)</f>
        <v>0.13299990964529326</v>
      </c>
      <c r="I114" s="44">
        <f>('ODA total and ex non-transfer'!I114*1000000)/SUMIFS('GDP constant 2016'!I:I,'GDP constant 2016'!$B:$B,'ODA percent GDP'!$B114)</f>
        <v>0.26114197403613237</v>
      </c>
      <c r="J114" s="44">
        <f>('ODA total and ex non-transfer'!J114*1000000)/SUMIFS('GDP constant 2016'!J:J,'GDP constant 2016'!$B:$B,'ODA percent GDP'!$B114)</f>
        <v>0.25913169421693094</v>
      </c>
      <c r="K114" s="44">
        <f>('ODA total and ex non-transfer'!K114*1000000)/SUMIFS('GDP constant 2016'!K:K,'GDP constant 2016'!$B:$B,'ODA percent GDP'!$B114)</f>
        <v>0.26525986124395023</v>
      </c>
      <c r="L114" s="44">
        <f>('ODA total and ex non-transfer'!L114*1000000)/SUMIFS('GDP constant 2016'!L:L,'GDP constant 2016'!$B:$B,'ODA percent GDP'!$B114)</f>
        <v>1.003106934163619</v>
      </c>
      <c r="M114" s="44">
        <f>('ODA total and ex non-transfer'!M114*1000000)/SUMIFS('GDP constant 2016'!M:M,'GDP constant 2016'!$B:$B,'ODA percent GDP'!$B114)</f>
        <v>1.2551415712750333</v>
      </c>
      <c r="N114" s="44">
        <f>('ODA total and ex non-transfer'!N114*1000000)/SUMIFS('GDP constant 2016'!N:N,'GDP constant 2016'!$B:$B,'ODA percent GDP'!$B114)</f>
        <v>0.31250894119850953</v>
      </c>
      <c r="O114" s="44">
        <f>('ODA total and ex non-transfer'!O114*1000000)/SUMIFS('GDP constant 2016'!O:O,'GDP constant 2016'!$B:$B,'ODA percent GDP'!$B114)</f>
        <v>0.9765956343277421</v>
      </c>
      <c r="P114" s="44">
        <f>('ODA total and ex non-transfer'!P114*1000000)/SUMIFS('GDP constant 2016'!P:P,'GDP constant 2016'!$B:$B,'ODA percent GDP'!$B114)</f>
        <v>0.47832818041333452</v>
      </c>
      <c r="Q114" s="44">
        <f>('ODA total and ex non-transfer'!Q114*1000000)/SUMIFS('GDP constant 2016'!Q:Q,'GDP constant 2016'!$B:$B,'ODA percent GDP'!$B114)</f>
        <v>0.27117239351448991</v>
      </c>
      <c r="R114" s="44">
        <f>('ODA total and ex non-transfer'!R114*1000000)/SUMIFS('GDP constant 2016'!R:R,'GDP constant 2016'!$B:$B,'ODA percent GDP'!$B114)</f>
        <v>0.23333978743600642</v>
      </c>
      <c r="S114" s="44">
        <f>('ODA total and ex non-transfer'!S114*1000000)/SUMIFS('GDP constant 2016'!S:S,'GDP constant 2016'!$B:$B,'ODA percent GDP'!$B114)</f>
        <v>0.32390257920640531</v>
      </c>
      <c r="T114" s="44">
        <f>('ODA total and ex non-transfer'!T114*1000000)/SUMIFS('GDP constant 2016'!T:T,'GDP constant 2016'!$B:$B,'ODA percent GDP'!$B114)</f>
        <v>0.53571588869294673</v>
      </c>
      <c r="U114" s="44">
        <f>('ODA total and ex non-transfer'!U114*1000000)/SUMIFS('GDP constant 2016'!U:U,'GDP constant 2016'!$B:$B,'ODA percent GDP'!$B114)</f>
        <v>0.39041199428843409</v>
      </c>
    </row>
    <row r="115" spans="1:21" hidden="1" x14ac:dyDescent="0.2">
      <c r="A115" s="22" t="s">
        <v>82</v>
      </c>
      <c r="B115" s="9" t="s">
        <v>623</v>
      </c>
      <c r="C115" s="10" t="s">
        <v>982</v>
      </c>
      <c r="D115" s="10"/>
      <c r="E115" s="3"/>
      <c r="F115" s="3"/>
      <c r="G115" s="44">
        <f>('ODA total and ex non-transfer'!G115*1000000)/SUMIFS('GDP constant 2016'!G:G,'GDP constant 2016'!$B:$B,'ODA percent GDP'!$B115)</f>
        <v>4.9520470015062136E-2</v>
      </c>
      <c r="H115" s="44">
        <f>('ODA total and ex non-transfer'!H115*1000000)/SUMIFS('GDP constant 2016'!H:H,'GDP constant 2016'!$B:$B,'ODA percent GDP'!$B115)</f>
        <v>0.13299990964529326</v>
      </c>
      <c r="I115" s="44">
        <f>('ODA total and ex non-transfer'!I115*1000000)/SUMIFS('GDP constant 2016'!I:I,'GDP constant 2016'!$B:$B,'ODA percent GDP'!$B115)</f>
        <v>0.26114197403613237</v>
      </c>
      <c r="J115" s="44">
        <f>('ODA total and ex non-transfer'!J115*1000000)/SUMIFS('GDP constant 2016'!J:J,'GDP constant 2016'!$B:$B,'ODA percent GDP'!$B115)</f>
        <v>0.25913169421693094</v>
      </c>
      <c r="K115" s="44">
        <f>('ODA total and ex non-transfer'!K115*1000000)/SUMIFS('GDP constant 2016'!K:K,'GDP constant 2016'!$B:$B,'ODA percent GDP'!$B115)</f>
        <v>0.26464490447254407</v>
      </c>
      <c r="L115" s="44">
        <f>('ODA total and ex non-transfer'!L115*1000000)/SUMIFS('GDP constant 2016'!L:L,'GDP constant 2016'!$B:$B,'ODA percent GDP'!$B115)</f>
        <v>0.99169489235372643</v>
      </c>
      <c r="M115" s="44">
        <f>('ODA total and ex non-transfer'!M115*1000000)/SUMIFS('GDP constant 2016'!M:M,'GDP constant 2016'!$B:$B,'ODA percent GDP'!$B115)</f>
        <v>0.54932276654844603</v>
      </c>
      <c r="N115" s="44">
        <f>('ODA total and ex non-transfer'!N115*1000000)/SUMIFS('GDP constant 2016'!N:N,'GDP constant 2016'!$B:$B,'ODA percent GDP'!$B115)</f>
        <v>0.24053320343327383</v>
      </c>
      <c r="O115" s="44">
        <f>('ODA total and ex non-transfer'!O115*1000000)/SUMIFS('GDP constant 2016'!O:O,'GDP constant 2016'!$B:$B,'ODA percent GDP'!$B115)</f>
        <v>0.28648033277535678</v>
      </c>
      <c r="P115" s="44">
        <f>('ODA total and ex non-transfer'!P115*1000000)/SUMIFS('GDP constant 2016'!P:P,'GDP constant 2016'!$B:$B,'ODA percent GDP'!$B115)</f>
        <v>0.30190532647139645</v>
      </c>
      <c r="Q115" s="44">
        <f>('ODA total and ex non-transfer'!Q115*1000000)/SUMIFS('GDP constant 2016'!Q:Q,'GDP constant 2016'!$B:$B,'ODA percent GDP'!$B115)</f>
        <v>0.27027208349257192</v>
      </c>
      <c r="R115" s="44">
        <f>('ODA total and ex non-transfer'!R115*1000000)/SUMIFS('GDP constant 2016'!R:R,'GDP constant 2016'!$B:$B,'ODA percent GDP'!$B115)</f>
        <v>0.23214835572771569</v>
      </c>
      <c r="S115" s="44">
        <f>('ODA total and ex non-transfer'!S115*1000000)/SUMIFS('GDP constant 2016'!S:S,'GDP constant 2016'!$B:$B,'ODA percent GDP'!$B115)</f>
        <v>0.32335707877056924</v>
      </c>
      <c r="T115" s="44">
        <f>('ODA total and ex non-transfer'!T115*1000000)/SUMIFS('GDP constant 2016'!T:T,'GDP constant 2016'!$B:$B,'ODA percent GDP'!$B115)</f>
        <v>0.51795977701742213</v>
      </c>
      <c r="U115" s="44">
        <f>('ODA total and ex non-transfer'!U115*1000000)/SUMIFS('GDP constant 2016'!U:U,'GDP constant 2016'!$B:$B,'ODA percent GDP'!$B115)</f>
        <v>0.39006604807234646</v>
      </c>
    </row>
    <row r="116" spans="1:21" hidden="1" x14ac:dyDescent="0.2">
      <c r="A116" s="21" t="s">
        <v>83</v>
      </c>
      <c r="B116" s="9" t="s">
        <v>646</v>
      </c>
      <c r="C116" s="9" t="s">
        <v>981</v>
      </c>
      <c r="D116" s="9"/>
      <c r="E116" s="2"/>
      <c r="F116" s="2"/>
      <c r="G116" s="44">
        <f>('ODA total and ex non-transfer'!G116*1000000)/SUMIFS('GDP constant 2016'!G:G,'GDP constant 2016'!$B:$B,'ODA percent GDP'!$B116)</f>
        <v>8.4157273954787143E-2</v>
      </c>
      <c r="H116" s="44">
        <f>('ODA total and ex non-transfer'!H116*1000000)/SUMIFS('GDP constant 2016'!H:H,'GDP constant 2016'!$B:$B,'ODA percent GDP'!$B116)</f>
        <v>0.10638936587183667</v>
      </c>
      <c r="I116" s="44">
        <f>('ODA total and ex non-transfer'!I116*1000000)/SUMIFS('GDP constant 2016'!I:I,'GDP constant 2016'!$B:$B,'ODA percent GDP'!$B116)</f>
        <v>0.18958163508447529</v>
      </c>
      <c r="J116" s="44">
        <f>('ODA total and ex non-transfer'!J116*1000000)/SUMIFS('GDP constant 2016'!J:J,'GDP constant 2016'!$B:$B,'ODA percent GDP'!$B116)</f>
        <v>0.1579587938289459</v>
      </c>
      <c r="K116" s="44">
        <f>('ODA total and ex non-transfer'!K116*1000000)/SUMIFS('GDP constant 2016'!K:K,'GDP constant 2016'!$B:$B,'ODA percent GDP'!$B116)</f>
        <v>0.43788330852751944</v>
      </c>
      <c r="L116" s="44">
        <f>('ODA total and ex non-transfer'!L116*1000000)/SUMIFS('GDP constant 2016'!L:L,'GDP constant 2016'!$B:$B,'ODA percent GDP'!$B116)</f>
        <v>0.10256759261167421</v>
      </c>
      <c r="M116" s="44">
        <f>('ODA total and ex non-transfer'!M116*1000000)/SUMIFS('GDP constant 2016'!M:M,'GDP constant 2016'!$B:$B,'ODA percent GDP'!$B116)</f>
        <v>8.6856978390294839E-2</v>
      </c>
      <c r="N116" s="44">
        <f>('ODA total and ex non-transfer'!N116*1000000)/SUMIFS('GDP constant 2016'!N:N,'GDP constant 2016'!$B:$B,'ODA percent GDP'!$B116)</f>
        <v>4.7994454592473125E-2</v>
      </c>
      <c r="O116" s="44">
        <f>('ODA total and ex non-transfer'!O116*1000000)/SUMIFS('GDP constant 2016'!O:O,'GDP constant 2016'!$B:$B,'ODA percent GDP'!$B116)</f>
        <v>5.4573123693351849E-2</v>
      </c>
      <c r="P116" s="44">
        <f>('ODA total and ex non-transfer'!P116*1000000)/SUMIFS('GDP constant 2016'!P:P,'GDP constant 2016'!$B:$B,'ODA percent GDP'!$B116)</f>
        <v>4.8364389915134122E-2</v>
      </c>
      <c r="Q116" s="44">
        <f>('ODA total and ex non-transfer'!Q116*1000000)/SUMIFS('GDP constant 2016'!Q:Q,'GDP constant 2016'!$B:$B,'ODA percent GDP'!$B116)</f>
        <v>4.1037913588871294E-2</v>
      </c>
      <c r="R116" s="44">
        <f>('ODA total and ex non-transfer'!R116*1000000)/SUMIFS('GDP constant 2016'!R:R,'GDP constant 2016'!$B:$B,'ODA percent GDP'!$B116)</f>
        <v>6.6882137086920798E-2</v>
      </c>
      <c r="S116" s="44">
        <f>('ODA total and ex non-transfer'!S116*1000000)/SUMIFS('GDP constant 2016'!S:S,'GDP constant 2016'!$B:$B,'ODA percent GDP'!$B116)</f>
        <v>6.0418521627720947E-2</v>
      </c>
      <c r="T116" s="44">
        <f>('ODA total and ex non-transfer'!T116*1000000)/SUMIFS('GDP constant 2016'!T:T,'GDP constant 2016'!$B:$B,'ODA percent GDP'!$B116)</f>
        <v>7.6129777072344099E-2</v>
      </c>
      <c r="U116" s="44">
        <f>('ODA total and ex non-transfer'!U116*1000000)/SUMIFS('GDP constant 2016'!U:U,'GDP constant 2016'!$B:$B,'ODA percent GDP'!$B116)</f>
        <v>6.6911964991258246E-2</v>
      </c>
    </row>
    <row r="117" spans="1:21" hidden="1" x14ac:dyDescent="0.2">
      <c r="A117" s="22" t="s">
        <v>83</v>
      </c>
      <c r="B117" s="9" t="s">
        <v>646</v>
      </c>
      <c r="C117" s="10" t="s">
        <v>982</v>
      </c>
      <c r="D117" s="10"/>
      <c r="E117" s="3"/>
      <c r="F117" s="3"/>
      <c r="G117" s="44">
        <f>('ODA total and ex non-transfer'!G117*1000000)/SUMIFS('GDP constant 2016'!G:G,'GDP constant 2016'!$B:$B,'ODA percent GDP'!$B117)</f>
        <v>7.8364156335403432E-2</v>
      </c>
      <c r="H117" s="44">
        <f>('ODA total and ex non-transfer'!H117*1000000)/SUMIFS('GDP constant 2016'!H:H,'GDP constant 2016'!$B:$B,'ODA percent GDP'!$B117)</f>
        <v>0.10131693982365286</v>
      </c>
      <c r="I117" s="44">
        <f>('ODA total and ex non-transfer'!I117*1000000)/SUMIFS('GDP constant 2016'!I:I,'GDP constant 2016'!$B:$B,'ODA percent GDP'!$B117)</f>
        <v>0.18657491769061332</v>
      </c>
      <c r="J117" s="44">
        <f>('ODA total and ex non-transfer'!J117*1000000)/SUMIFS('GDP constant 2016'!J:J,'GDP constant 2016'!$B:$B,'ODA percent GDP'!$B117)</f>
        <v>0.15403498705159052</v>
      </c>
      <c r="K117" s="44">
        <f>('ODA total and ex non-transfer'!K117*1000000)/SUMIFS('GDP constant 2016'!K:K,'GDP constant 2016'!$B:$B,'ODA percent GDP'!$B117)</f>
        <v>0.28452885343317841</v>
      </c>
      <c r="L117" s="44">
        <f>('ODA total and ex non-transfer'!L117*1000000)/SUMIFS('GDP constant 2016'!L:L,'GDP constant 2016'!$B:$B,'ODA percent GDP'!$B117)</f>
        <v>8.7697210466176942E-2</v>
      </c>
      <c r="M117" s="44">
        <f>('ODA total and ex non-transfer'!M117*1000000)/SUMIFS('GDP constant 2016'!M:M,'GDP constant 2016'!$B:$B,'ODA percent GDP'!$B117)</f>
        <v>8.4399127856752923E-2</v>
      </c>
      <c r="N117" s="44">
        <f>('ODA total and ex non-transfer'!N117*1000000)/SUMIFS('GDP constant 2016'!N:N,'GDP constant 2016'!$B:$B,'ODA percent GDP'!$B117)</f>
        <v>4.4627416198184069E-2</v>
      </c>
      <c r="O117" s="44">
        <f>('ODA total and ex non-transfer'!O117*1000000)/SUMIFS('GDP constant 2016'!O:O,'GDP constant 2016'!$B:$B,'ODA percent GDP'!$B117)</f>
        <v>5.212950713559987E-2</v>
      </c>
      <c r="P117" s="44">
        <f>('ODA total and ex non-transfer'!P117*1000000)/SUMIFS('GDP constant 2016'!P:P,'GDP constant 2016'!$B:$B,'ODA percent GDP'!$B117)</f>
        <v>4.5969689996620572E-2</v>
      </c>
      <c r="Q117" s="44">
        <f>('ODA total and ex non-transfer'!Q117*1000000)/SUMIFS('GDP constant 2016'!Q:Q,'GDP constant 2016'!$B:$B,'ODA percent GDP'!$B117)</f>
        <v>3.8644190961589719E-2</v>
      </c>
      <c r="R117" s="44">
        <f>('ODA total and ex non-transfer'!R117*1000000)/SUMIFS('GDP constant 2016'!R:R,'GDP constant 2016'!$B:$B,'ODA percent GDP'!$B117)</f>
        <v>4.55455793535307E-2</v>
      </c>
      <c r="S117" s="44">
        <f>('ODA total and ex non-transfer'!S117*1000000)/SUMIFS('GDP constant 2016'!S:S,'GDP constant 2016'!$B:$B,'ODA percent GDP'!$B117)</f>
        <v>5.849231389505008E-2</v>
      </c>
      <c r="T117" s="44">
        <f>('ODA total and ex non-transfer'!T117*1000000)/SUMIFS('GDP constant 2016'!T:T,'GDP constant 2016'!$B:$B,'ODA percent GDP'!$B117)</f>
        <v>7.4406250729149137E-2</v>
      </c>
      <c r="U117" s="44">
        <f>('ODA total and ex non-transfer'!U117*1000000)/SUMIFS('GDP constant 2016'!U:U,'GDP constant 2016'!$B:$B,'ODA percent GDP'!$B117)</f>
        <v>6.4612876869067845E-2</v>
      </c>
    </row>
    <row r="118" spans="1:21" hidden="1" x14ac:dyDescent="0.2">
      <c r="A118" s="21" t="s">
        <v>84</v>
      </c>
      <c r="B118" s="9" t="s">
        <v>648</v>
      </c>
      <c r="C118" s="9" t="s">
        <v>981</v>
      </c>
      <c r="D118" s="9"/>
      <c r="E118" s="2"/>
      <c r="F118" s="2"/>
      <c r="G118" s="44">
        <f>('ODA total and ex non-transfer'!G118*1000000)/SUMIFS('GDP constant 2016'!G:G,'GDP constant 2016'!$B:$B,'ODA percent GDP'!$B118)</f>
        <v>0.17029358267775843</v>
      </c>
      <c r="H118" s="44">
        <f>('ODA total and ex non-transfer'!H118*1000000)/SUMIFS('GDP constant 2016'!H:H,'GDP constant 2016'!$B:$B,'ODA percent GDP'!$B118)</f>
        <v>0.21237393382713673</v>
      </c>
      <c r="I118" s="44">
        <f>('ODA total and ex non-transfer'!I118*1000000)/SUMIFS('GDP constant 2016'!I:I,'GDP constant 2016'!$B:$B,'ODA percent GDP'!$B118)</f>
        <v>0.19573168885210562</v>
      </c>
      <c r="J118" s="44">
        <f>('ODA total and ex non-transfer'!J118*1000000)/SUMIFS('GDP constant 2016'!J:J,'GDP constant 2016'!$B:$B,'ODA percent GDP'!$B118)</f>
        <v>0.20253940816164329</v>
      </c>
      <c r="K118" s="44">
        <f>('ODA total and ex non-transfer'!K118*1000000)/SUMIFS('GDP constant 2016'!K:K,'GDP constant 2016'!$B:$B,'ODA percent GDP'!$B118)</f>
        <v>0.98867999830320585</v>
      </c>
      <c r="L118" s="44">
        <f>('ODA total and ex non-transfer'!L118*1000000)/SUMIFS('GDP constant 2016'!L:L,'GDP constant 2016'!$B:$B,'ODA percent GDP'!$B118)</f>
        <v>0.25209783293703825</v>
      </c>
      <c r="M118" s="44">
        <f>('ODA total and ex non-transfer'!M118*1000000)/SUMIFS('GDP constant 2016'!M:M,'GDP constant 2016'!$B:$B,'ODA percent GDP'!$B118)</f>
        <v>0.21510597667998602</v>
      </c>
      <c r="N118" s="44">
        <f>('ODA total and ex non-transfer'!N118*1000000)/SUMIFS('GDP constant 2016'!N:N,'GDP constant 2016'!$B:$B,'ODA percent GDP'!$B118)</f>
        <v>0.17343826528876807</v>
      </c>
      <c r="O118" s="44">
        <f>('ODA total and ex non-transfer'!O118*1000000)/SUMIFS('GDP constant 2016'!O:O,'GDP constant 2016'!$B:$B,'ODA percent GDP'!$B118)</f>
        <v>0.21411321282886309</v>
      </c>
      <c r="P118" s="44">
        <f>('ODA total and ex non-transfer'!P118*1000000)/SUMIFS('GDP constant 2016'!P:P,'GDP constant 2016'!$B:$B,'ODA percent GDP'!$B118)</f>
        <v>0.15704834282657906</v>
      </c>
      <c r="Q118" s="44">
        <f>('ODA total and ex non-transfer'!Q118*1000000)/SUMIFS('GDP constant 2016'!Q:Q,'GDP constant 2016'!$B:$B,'ODA percent GDP'!$B118)</f>
        <v>0.22711938977145196</v>
      </c>
      <c r="R118" s="44">
        <f>('ODA total and ex non-transfer'!R118*1000000)/SUMIFS('GDP constant 2016'!R:R,'GDP constant 2016'!$B:$B,'ODA percent GDP'!$B118)</f>
        <v>0.20882356902450389</v>
      </c>
      <c r="S118" s="44">
        <f>('ODA total and ex non-transfer'!S118*1000000)/SUMIFS('GDP constant 2016'!S:S,'GDP constant 2016'!$B:$B,'ODA percent GDP'!$B118)</f>
        <v>0.17602237307057164</v>
      </c>
      <c r="T118" s="44">
        <f>('ODA total and ex non-transfer'!T118*1000000)/SUMIFS('GDP constant 2016'!T:T,'GDP constant 2016'!$B:$B,'ODA percent GDP'!$B118)</f>
        <v>0.20454353814085144</v>
      </c>
      <c r="U118" s="44">
        <f>('ODA total and ex non-transfer'!U118*1000000)/SUMIFS('GDP constant 2016'!U:U,'GDP constant 2016'!$B:$B,'ODA percent GDP'!$B118)</f>
        <v>0.23688355941018766</v>
      </c>
    </row>
    <row r="119" spans="1:21" hidden="1" x14ac:dyDescent="0.2">
      <c r="A119" s="22" t="s">
        <v>84</v>
      </c>
      <c r="B119" s="9" t="s">
        <v>648</v>
      </c>
      <c r="C119" s="10" t="s">
        <v>982</v>
      </c>
      <c r="D119" s="10"/>
      <c r="E119" s="3"/>
      <c r="F119" s="3"/>
      <c r="G119" s="44">
        <f>('ODA total and ex non-transfer'!G119*1000000)/SUMIFS('GDP constant 2016'!G:G,'GDP constant 2016'!$B:$B,'ODA percent GDP'!$B119)</f>
        <v>0.15707107781810184</v>
      </c>
      <c r="H119" s="44">
        <f>('ODA total and ex non-transfer'!H119*1000000)/SUMIFS('GDP constant 2016'!H:H,'GDP constant 2016'!$B:$B,'ODA percent GDP'!$B119)</f>
        <v>0.1994036513611202</v>
      </c>
      <c r="I119" s="44">
        <f>('ODA total and ex non-transfer'!I119*1000000)/SUMIFS('GDP constant 2016'!I:I,'GDP constant 2016'!$B:$B,'ODA percent GDP'!$B119)</f>
        <v>0.18318306195032807</v>
      </c>
      <c r="J119" s="44">
        <f>('ODA total and ex non-transfer'!J119*1000000)/SUMIFS('GDP constant 2016'!J:J,'GDP constant 2016'!$B:$B,'ODA percent GDP'!$B119)</f>
        <v>0.1930267011379585</v>
      </c>
      <c r="K119" s="44">
        <f>('ODA total and ex non-transfer'!K119*1000000)/SUMIFS('GDP constant 2016'!K:K,'GDP constant 2016'!$B:$B,'ODA percent GDP'!$B119)</f>
        <v>0.60084465389358754</v>
      </c>
      <c r="L119" s="44">
        <f>('ODA total and ex non-transfer'!L119*1000000)/SUMIFS('GDP constant 2016'!L:L,'GDP constant 2016'!$B:$B,'ODA percent GDP'!$B119)</f>
        <v>0.18619367489542871</v>
      </c>
      <c r="M119" s="44">
        <f>('ODA total and ex non-transfer'!M119*1000000)/SUMIFS('GDP constant 2016'!M:M,'GDP constant 2016'!$B:$B,'ODA percent GDP'!$B119)</f>
        <v>0.21168897841186529</v>
      </c>
      <c r="N119" s="44">
        <f>('ODA total and ex non-transfer'!N119*1000000)/SUMIFS('GDP constant 2016'!N:N,'GDP constant 2016'!$B:$B,'ODA percent GDP'!$B119)</f>
        <v>0.1717077384157025</v>
      </c>
      <c r="O119" s="44">
        <f>('ODA total and ex non-transfer'!O119*1000000)/SUMIFS('GDP constant 2016'!O:O,'GDP constant 2016'!$B:$B,'ODA percent GDP'!$B119)</f>
        <v>0.21274320211719872</v>
      </c>
      <c r="P119" s="44">
        <f>('ODA total and ex non-transfer'!P119*1000000)/SUMIFS('GDP constant 2016'!P:P,'GDP constant 2016'!$B:$B,'ODA percent GDP'!$B119)</f>
        <v>0.15542522457174418</v>
      </c>
      <c r="Q119" s="44">
        <f>('ODA total and ex non-transfer'!Q119*1000000)/SUMIFS('GDP constant 2016'!Q:Q,'GDP constant 2016'!$B:$B,'ODA percent GDP'!$B119)</f>
        <v>0.22606058891557324</v>
      </c>
      <c r="R119" s="44">
        <f>('ODA total and ex non-transfer'!R119*1000000)/SUMIFS('GDP constant 2016'!R:R,'GDP constant 2016'!$B:$B,'ODA percent GDP'!$B119)</f>
        <v>0.2072775370523221</v>
      </c>
      <c r="S119" s="44">
        <f>('ODA total and ex non-transfer'!S119*1000000)/SUMIFS('GDP constant 2016'!S:S,'GDP constant 2016'!$B:$B,'ODA percent GDP'!$B119)</f>
        <v>0.17480127646702165</v>
      </c>
      <c r="T119" s="44">
        <f>('ODA total and ex non-transfer'!T119*1000000)/SUMIFS('GDP constant 2016'!T:T,'GDP constant 2016'!$B:$B,'ODA percent GDP'!$B119)</f>
        <v>0.2028228639098168</v>
      </c>
      <c r="U119" s="44">
        <f>('ODA total and ex non-transfer'!U119*1000000)/SUMIFS('GDP constant 2016'!U:U,'GDP constant 2016'!$B:$B,'ODA percent GDP'!$B119)</f>
        <v>0.23594450903121217</v>
      </c>
    </row>
    <row r="120" spans="1:21" hidden="1" x14ac:dyDescent="0.2">
      <c r="A120" s="21" t="s">
        <v>85</v>
      </c>
      <c r="B120" s="9" t="s">
        <v>654</v>
      </c>
      <c r="C120" s="9" t="s">
        <v>981</v>
      </c>
      <c r="D120" s="9"/>
      <c r="E120" s="2"/>
      <c r="F120" s="2"/>
      <c r="G120" s="44">
        <f>('ODA total and ex non-transfer'!G120*1000000)/SUMIFS('GDP constant 2016'!G:G,'GDP constant 2016'!$B:$B,'ODA percent GDP'!$B120)</f>
        <v>8.1635011235739657E-2</v>
      </c>
      <c r="H120" s="44">
        <f>('ODA total and ex non-transfer'!H120*1000000)/SUMIFS('GDP constant 2016'!H:H,'GDP constant 2016'!$B:$B,'ODA percent GDP'!$B120)</f>
        <v>8.5222952140171837E-2</v>
      </c>
      <c r="I120" s="44">
        <f>('ODA total and ex non-transfer'!I120*1000000)/SUMIFS('GDP constant 2016'!I:I,'GDP constant 2016'!$B:$B,'ODA percent GDP'!$B120)</f>
        <v>8.94706128390408E-2</v>
      </c>
      <c r="J120" s="44">
        <f>('ODA total and ex non-transfer'!J120*1000000)/SUMIFS('GDP constant 2016'!J:J,'GDP constant 2016'!$B:$B,'ODA percent GDP'!$B120)</f>
        <v>8.9648826268306447E-2</v>
      </c>
      <c r="K120" s="44">
        <f>('ODA total and ex non-transfer'!K120*1000000)/SUMIFS('GDP constant 2016'!K:K,'GDP constant 2016'!$B:$B,'ODA percent GDP'!$B120)</f>
        <v>0.31429484726982893</v>
      </c>
      <c r="L120" s="44">
        <f>('ODA total and ex non-transfer'!L120*1000000)/SUMIFS('GDP constant 2016'!L:L,'GDP constant 2016'!$B:$B,'ODA percent GDP'!$B120)</f>
        <v>9.4736370632578823E-2</v>
      </c>
      <c r="M120" s="44">
        <f>('ODA total and ex non-transfer'!M120*1000000)/SUMIFS('GDP constant 2016'!M:M,'GDP constant 2016'!$B:$B,'ODA percent GDP'!$B120)</f>
        <v>8.3103059423114495E-2</v>
      </c>
      <c r="N120" s="44">
        <f>('ODA total and ex non-transfer'!N120*1000000)/SUMIFS('GDP constant 2016'!N:N,'GDP constant 2016'!$B:$B,'ODA percent GDP'!$B120)</f>
        <v>8.6236316443734445E-2</v>
      </c>
      <c r="O120" s="44">
        <f>('ODA total and ex non-transfer'!O120*1000000)/SUMIFS('GDP constant 2016'!O:O,'GDP constant 2016'!$B:$B,'ODA percent GDP'!$B120)</f>
        <v>9.2130020808554522E-2</v>
      </c>
      <c r="P120" s="44">
        <f>('ODA total and ex non-transfer'!P120*1000000)/SUMIFS('GDP constant 2016'!P:P,'GDP constant 2016'!$B:$B,'ODA percent GDP'!$B120)</f>
        <v>9.9791088220764462E-2</v>
      </c>
      <c r="Q120" s="44">
        <f>('ODA total and ex non-transfer'!Q120*1000000)/SUMIFS('GDP constant 2016'!Q:Q,'GDP constant 2016'!$B:$B,'ODA percent GDP'!$B120)</f>
        <v>8.5222101409398759E-2</v>
      </c>
      <c r="R120" s="44">
        <f>('ODA total and ex non-transfer'!R120*1000000)/SUMIFS('GDP constant 2016'!R:R,'GDP constant 2016'!$B:$B,'ODA percent GDP'!$B120)</f>
        <v>0.10979842207471988</v>
      </c>
      <c r="S120" s="44">
        <f>('ODA total and ex non-transfer'!S120*1000000)/SUMIFS('GDP constant 2016'!S:S,'GDP constant 2016'!$B:$B,'ODA percent GDP'!$B120)</f>
        <v>9.1655550258855689E-2</v>
      </c>
      <c r="T120" s="44">
        <f>('ODA total and ex non-transfer'!T120*1000000)/SUMIFS('GDP constant 2016'!T:T,'GDP constant 2016'!$B:$B,'ODA percent GDP'!$B120)</f>
        <v>9.6853903636316518E-2</v>
      </c>
      <c r="U120" s="44">
        <f>('ODA total and ex non-transfer'!U120*1000000)/SUMIFS('GDP constant 2016'!U:U,'GDP constant 2016'!$B:$B,'ODA percent GDP'!$B120)</f>
        <v>9.034108953889905E-2</v>
      </c>
    </row>
    <row r="121" spans="1:21" hidden="1" x14ac:dyDescent="0.2">
      <c r="A121" s="22" t="s">
        <v>85</v>
      </c>
      <c r="B121" s="9" t="s">
        <v>654</v>
      </c>
      <c r="C121" s="10" t="s">
        <v>982</v>
      </c>
      <c r="D121" s="10"/>
      <c r="E121" s="3"/>
      <c r="F121" s="3"/>
      <c r="G121" s="44">
        <f>('ODA total and ex non-transfer'!G121*1000000)/SUMIFS('GDP constant 2016'!G:G,'GDP constant 2016'!$B:$B,'ODA percent GDP'!$B121)</f>
        <v>7.6559283918363835E-2</v>
      </c>
      <c r="H121" s="44">
        <f>('ODA total and ex non-transfer'!H121*1000000)/SUMIFS('GDP constant 2016'!H:H,'GDP constant 2016'!$B:$B,'ODA percent GDP'!$B121)</f>
        <v>8.0778464963908253E-2</v>
      </c>
      <c r="I121" s="44">
        <f>('ODA total and ex non-transfer'!I121*1000000)/SUMIFS('GDP constant 2016'!I:I,'GDP constant 2016'!$B:$B,'ODA percent GDP'!$B121)</f>
        <v>8.4932130140152176E-2</v>
      </c>
      <c r="J121" s="44">
        <f>('ODA total and ex non-transfer'!J121*1000000)/SUMIFS('GDP constant 2016'!J:J,'GDP constant 2016'!$B:$B,'ODA percent GDP'!$B121)</f>
        <v>8.5503682731609562E-2</v>
      </c>
      <c r="K121" s="44">
        <f>('ODA total and ex non-transfer'!K121*1000000)/SUMIFS('GDP constant 2016'!K:K,'GDP constant 2016'!$B:$B,'ODA percent GDP'!$B121)</f>
        <v>0.2006863492260833</v>
      </c>
      <c r="L121" s="44">
        <f>('ODA total and ex non-transfer'!L121*1000000)/SUMIFS('GDP constant 2016'!L:L,'GDP constant 2016'!$B:$B,'ODA percent GDP'!$B121)</f>
        <v>7.9737849647011944E-2</v>
      </c>
      <c r="M121" s="44">
        <f>('ODA total and ex non-transfer'!M121*1000000)/SUMIFS('GDP constant 2016'!M:M,'GDP constant 2016'!$B:$B,'ODA percent GDP'!$B121)</f>
        <v>7.9347218618348231E-2</v>
      </c>
      <c r="N121" s="44">
        <f>('ODA total and ex non-transfer'!N121*1000000)/SUMIFS('GDP constant 2016'!N:N,'GDP constant 2016'!$B:$B,'ODA percent GDP'!$B121)</f>
        <v>8.2555414630939447E-2</v>
      </c>
      <c r="O121" s="44">
        <f>('ODA total and ex non-transfer'!O121*1000000)/SUMIFS('GDP constant 2016'!O:O,'GDP constant 2016'!$B:$B,'ODA percent GDP'!$B121)</f>
        <v>8.9087524867316872E-2</v>
      </c>
      <c r="P121" s="44">
        <f>('ODA total and ex non-transfer'!P121*1000000)/SUMIFS('GDP constant 2016'!P:P,'GDP constant 2016'!$B:$B,'ODA percent GDP'!$B121)</f>
        <v>9.6678920744925331E-2</v>
      </c>
      <c r="Q121" s="44">
        <f>('ODA total and ex non-transfer'!Q121*1000000)/SUMIFS('GDP constant 2016'!Q:Q,'GDP constant 2016'!$B:$B,'ODA percent GDP'!$B121)</f>
        <v>8.203531596093061E-2</v>
      </c>
      <c r="R121" s="44">
        <f>('ODA total and ex non-transfer'!R121*1000000)/SUMIFS('GDP constant 2016'!R:R,'GDP constant 2016'!$B:$B,'ODA percent GDP'!$B121)</f>
        <v>0.10641269771975809</v>
      </c>
      <c r="S121" s="44">
        <f>('ODA total and ex non-transfer'!S121*1000000)/SUMIFS('GDP constant 2016'!S:S,'GDP constant 2016'!$B:$B,'ODA percent GDP'!$B121)</f>
        <v>8.9392450953395708E-2</v>
      </c>
      <c r="T121" s="44">
        <f>('ODA total and ex non-transfer'!T121*1000000)/SUMIFS('GDP constant 2016'!T:T,'GDP constant 2016'!$B:$B,'ODA percent GDP'!$B121)</f>
        <v>8.9271236702131926E-2</v>
      </c>
      <c r="U121" s="44">
        <f>('ODA total and ex non-transfer'!U121*1000000)/SUMIFS('GDP constant 2016'!U:U,'GDP constant 2016'!$B:$B,'ODA percent GDP'!$B121)</f>
        <v>8.8439164536839837E-2</v>
      </c>
    </row>
    <row r="122" spans="1:21" hidden="1" x14ac:dyDescent="0.2">
      <c r="A122" s="21" t="s">
        <v>86</v>
      </c>
      <c r="B122" s="9" t="s">
        <v>663</v>
      </c>
      <c r="C122" s="9" t="s">
        <v>981</v>
      </c>
      <c r="D122" s="9"/>
      <c r="E122" s="2"/>
      <c r="F122" s="2"/>
      <c r="G122" s="44">
        <f>('ODA total and ex non-transfer'!G122*1000000)/SUMIFS('GDP constant 2016'!G:G,'GDP constant 2016'!$B:$B,'ODA percent GDP'!$B122)</f>
        <v>0.15238535502990619</v>
      </c>
      <c r="H122" s="44">
        <f>('ODA total and ex non-transfer'!H122*1000000)/SUMIFS('GDP constant 2016'!H:H,'GDP constant 2016'!$B:$B,'ODA percent GDP'!$B122)</f>
        <v>0.12058885892946045</v>
      </c>
      <c r="I122" s="44">
        <f>('ODA total and ex non-transfer'!I122*1000000)/SUMIFS('GDP constant 2016'!I:I,'GDP constant 2016'!$B:$B,'ODA percent GDP'!$B122)</f>
        <v>0.10883249655303312</v>
      </c>
      <c r="J122" s="44">
        <f>('ODA total and ex non-transfer'!J122*1000000)/SUMIFS('GDP constant 2016'!J:J,'GDP constant 2016'!$B:$B,'ODA percent GDP'!$B122)</f>
        <v>8.6976294250867878E-2</v>
      </c>
      <c r="K122" s="44">
        <f>('ODA total and ex non-transfer'!K122*1000000)/SUMIFS('GDP constant 2016'!K:K,'GDP constant 2016'!$B:$B,'ODA percent GDP'!$B122)</f>
        <v>0.35543575058094534</v>
      </c>
      <c r="L122" s="44">
        <f>('ODA total and ex non-transfer'!L122*1000000)/SUMIFS('GDP constant 2016'!L:L,'GDP constant 2016'!$B:$B,'ODA percent GDP'!$B122)</f>
        <v>8.624258373199073E-2</v>
      </c>
      <c r="M122" s="44">
        <f>('ODA total and ex non-transfer'!M122*1000000)/SUMIFS('GDP constant 2016'!M:M,'GDP constant 2016'!$B:$B,'ODA percent GDP'!$B122)</f>
        <v>0.11103471267881945</v>
      </c>
      <c r="N122" s="44">
        <f>('ODA total and ex non-transfer'!N122*1000000)/SUMIFS('GDP constant 2016'!N:N,'GDP constant 2016'!$B:$B,'ODA percent GDP'!$B122)</f>
        <v>8.7236238952998688E-2</v>
      </c>
      <c r="O122" s="44">
        <f>('ODA total and ex non-transfer'!O122*1000000)/SUMIFS('GDP constant 2016'!O:O,'GDP constant 2016'!$B:$B,'ODA percent GDP'!$B122)</f>
        <v>9.3721724083592681E-2</v>
      </c>
      <c r="P122" s="44">
        <f>('ODA total and ex non-transfer'!P122*1000000)/SUMIFS('GDP constant 2016'!P:P,'GDP constant 2016'!$B:$B,'ODA percent GDP'!$B122)</f>
        <v>8.8260257425546329E-2</v>
      </c>
      <c r="Q122" s="44">
        <f>('ODA total and ex non-transfer'!Q122*1000000)/SUMIFS('GDP constant 2016'!Q:Q,'GDP constant 2016'!$B:$B,'ODA percent GDP'!$B122)</f>
        <v>0.10128071247310813</v>
      </c>
      <c r="R122" s="44">
        <f>('ODA total and ex non-transfer'!R122*1000000)/SUMIFS('GDP constant 2016'!R:R,'GDP constant 2016'!$B:$B,'ODA percent GDP'!$B122)</f>
        <v>6.911365973295075E-2</v>
      </c>
      <c r="S122" s="44">
        <f>('ODA total and ex non-transfer'!S122*1000000)/SUMIFS('GDP constant 2016'!S:S,'GDP constant 2016'!$B:$B,'ODA percent GDP'!$B122)</f>
        <v>6.1035175510145694E-2</v>
      </c>
      <c r="T122" s="44">
        <f>('ODA total and ex non-transfer'!T122*1000000)/SUMIFS('GDP constant 2016'!T:T,'GDP constant 2016'!$B:$B,'ODA percent GDP'!$B122)</f>
        <v>8.3818657148291328E-2</v>
      </c>
      <c r="U122" s="44">
        <f>('ODA total and ex non-transfer'!U122*1000000)/SUMIFS('GDP constant 2016'!U:U,'GDP constant 2016'!$B:$B,'ODA percent GDP'!$B122)</f>
        <v>7.7447890687430285E-2</v>
      </c>
    </row>
    <row r="123" spans="1:21" hidden="1" x14ac:dyDescent="0.2">
      <c r="A123" s="22" t="s">
        <v>86</v>
      </c>
      <c r="B123" s="9" t="s">
        <v>663</v>
      </c>
      <c r="C123" s="10" t="s">
        <v>982</v>
      </c>
      <c r="D123" s="10"/>
      <c r="E123" s="3"/>
      <c r="F123" s="3"/>
      <c r="G123" s="44">
        <f>('ODA total and ex non-transfer'!G123*1000000)/SUMIFS('GDP constant 2016'!G:G,'GDP constant 2016'!$B:$B,'ODA percent GDP'!$B123)</f>
        <v>0.13810648738279241</v>
      </c>
      <c r="H123" s="44">
        <f>('ODA total and ex non-transfer'!H123*1000000)/SUMIFS('GDP constant 2016'!H:H,'GDP constant 2016'!$B:$B,'ODA percent GDP'!$B123)</f>
        <v>0.10840185309137325</v>
      </c>
      <c r="I123" s="44">
        <f>('ODA total and ex non-transfer'!I123*1000000)/SUMIFS('GDP constant 2016'!I:I,'GDP constant 2016'!$B:$B,'ODA percent GDP'!$B123)</f>
        <v>9.9251769088758129E-2</v>
      </c>
      <c r="J123" s="44">
        <f>('ODA total and ex non-transfer'!J123*1000000)/SUMIFS('GDP constant 2016'!J:J,'GDP constant 2016'!$B:$B,'ODA percent GDP'!$B123)</f>
        <v>7.9559299695005165E-2</v>
      </c>
      <c r="K123" s="44">
        <f>('ODA total and ex non-transfer'!K123*1000000)/SUMIFS('GDP constant 2016'!K:K,'GDP constant 2016'!$B:$B,'ODA percent GDP'!$B123)</f>
        <v>0.19835151794161993</v>
      </c>
      <c r="L123" s="44">
        <f>('ODA total and ex non-transfer'!L123*1000000)/SUMIFS('GDP constant 2016'!L:L,'GDP constant 2016'!$B:$B,'ODA percent GDP'!$B123)</f>
        <v>7.9497530371286304E-2</v>
      </c>
      <c r="M123" s="44">
        <f>('ODA total and ex non-transfer'!M123*1000000)/SUMIFS('GDP constant 2016'!M:M,'GDP constant 2016'!$B:$B,'ODA percent GDP'!$B123)</f>
        <v>0.10011680316401284</v>
      </c>
      <c r="N123" s="44">
        <f>('ODA total and ex non-transfer'!N123*1000000)/SUMIFS('GDP constant 2016'!N:N,'GDP constant 2016'!$B:$B,'ODA percent GDP'!$B123)</f>
        <v>8.2608763246226555E-2</v>
      </c>
      <c r="O123" s="44">
        <f>('ODA total and ex non-transfer'!O123*1000000)/SUMIFS('GDP constant 2016'!O:O,'GDP constant 2016'!$B:$B,'ODA percent GDP'!$B123)</f>
        <v>8.9589129137111076E-2</v>
      </c>
      <c r="P123" s="44">
        <f>('ODA total and ex non-transfer'!P123*1000000)/SUMIFS('GDP constant 2016'!P:P,'GDP constant 2016'!$B:$B,'ODA percent GDP'!$B123)</f>
        <v>8.502510759802473E-2</v>
      </c>
      <c r="Q123" s="44">
        <f>('ODA total and ex non-transfer'!Q123*1000000)/SUMIFS('GDP constant 2016'!Q:Q,'GDP constant 2016'!$B:$B,'ODA percent GDP'!$B123)</f>
        <v>9.8623918094988425E-2</v>
      </c>
      <c r="R123" s="44">
        <f>('ODA total and ex non-transfer'!R123*1000000)/SUMIFS('GDP constant 2016'!R:R,'GDP constant 2016'!$B:$B,'ODA percent GDP'!$B123)</f>
        <v>6.6752993041643852E-2</v>
      </c>
      <c r="S123" s="44">
        <f>('ODA total and ex non-transfer'!S123*1000000)/SUMIFS('GDP constant 2016'!S:S,'GDP constant 2016'!$B:$B,'ODA percent GDP'!$B123)</f>
        <v>5.9103789140985963E-2</v>
      </c>
      <c r="T123" s="44">
        <f>('ODA total and ex non-transfer'!T123*1000000)/SUMIFS('GDP constant 2016'!T:T,'GDP constant 2016'!$B:$B,'ODA percent GDP'!$B123)</f>
        <v>8.2154401872289284E-2</v>
      </c>
      <c r="U123" s="44">
        <f>('ODA total and ex non-transfer'!U123*1000000)/SUMIFS('GDP constant 2016'!U:U,'GDP constant 2016'!$B:$B,'ODA percent GDP'!$B123)</f>
        <v>7.6026606150770226E-2</v>
      </c>
    </row>
    <row r="124" spans="1:21" hidden="1" x14ac:dyDescent="0.2">
      <c r="A124" s="21" t="s">
        <v>87</v>
      </c>
      <c r="B124" s="9" t="s">
        <v>665</v>
      </c>
      <c r="C124" s="9" t="s">
        <v>981</v>
      </c>
      <c r="D124" s="9"/>
      <c r="E124" s="2"/>
      <c r="F124" s="2"/>
      <c r="G124" s="44">
        <f>('ODA total and ex non-transfer'!G124*1000000)/SUMIFS('GDP constant 2016'!G:G,'GDP constant 2016'!$B:$B,'ODA percent GDP'!$B124)</f>
        <v>6.607923516621499E-3</v>
      </c>
      <c r="H124" s="44">
        <f>('ODA total and ex non-transfer'!H124*1000000)/SUMIFS('GDP constant 2016'!H:H,'GDP constant 2016'!$B:$B,'ODA percent GDP'!$B124)</f>
        <v>5.3232725732154139E-3</v>
      </c>
      <c r="I124" s="44">
        <f>('ODA total and ex non-transfer'!I124*1000000)/SUMIFS('GDP constant 2016'!I:I,'GDP constant 2016'!$B:$B,'ODA percent GDP'!$B124)</f>
        <v>6.3695402884089043E-3</v>
      </c>
      <c r="J124" s="44">
        <f>('ODA total and ex non-transfer'!J124*1000000)/SUMIFS('GDP constant 2016'!J:J,'GDP constant 2016'!$B:$B,'ODA percent GDP'!$B124)</f>
        <v>6.8704309228514952E-3</v>
      </c>
      <c r="K124" s="44">
        <f>('ODA total and ex non-transfer'!K124*1000000)/SUMIFS('GDP constant 2016'!K:K,'GDP constant 2016'!$B:$B,'ODA percent GDP'!$B124)</f>
        <v>7.0450395542307675E-3</v>
      </c>
      <c r="L124" s="44">
        <f>('ODA total and ex non-transfer'!L124*1000000)/SUMIFS('GDP constant 2016'!L:L,'GDP constant 2016'!$B:$B,'ODA percent GDP'!$B124)</f>
        <v>9.3048382163514274E-3</v>
      </c>
      <c r="M124" s="44">
        <f>('ODA total and ex non-transfer'!M124*1000000)/SUMIFS('GDP constant 2016'!M:M,'GDP constant 2016'!$B:$B,'ODA percent GDP'!$B124)</f>
        <v>1.3535820482671199E-2</v>
      </c>
      <c r="N124" s="44">
        <f>('ODA total and ex non-transfer'!N124*1000000)/SUMIFS('GDP constant 2016'!N:N,'GDP constant 2016'!$B:$B,'ODA percent GDP'!$B124)</f>
        <v>1.5379645095503651E-2</v>
      </c>
      <c r="O124" s="44">
        <f>('ODA total and ex non-transfer'!O124*1000000)/SUMIFS('GDP constant 2016'!O:O,'GDP constant 2016'!$B:$B,'ODA percent GDP'!$B124)</f>
        <v>1.2599537553435866E-2</v>
      </c>
      <c r="P124" s="44">
        <f>('ODA total and ex non-transfer'!P124*1000000)/SUMIFS('GDP constant 2016'!P:P,'GDP constant 2016'!$B:$B,'ODA percent GDP'!$B124)</f>
        <v>1.6942360363162885E-2</v>
      </c>
      <c r="Q124" s="44">
        <f>('ODA total and ex non-transfer'!Q124*1000000)/SUMIFS('GDP constant 2016'!Q:Q,'GDP constant 2016'!$B:$B,'ODA percent GDP'!$B124)</f>
        <v>1.6370187316768675E-2</v>
      </c>
      <c r="R124" s="44">
        <f>('ODA total and ex non-transfer'!R124*1000000)/SUMIFS('GDP constant 2016'!R:R,'GDP constant 2016'!$B:$B,'ODA percent GDP'!$B124)</f>
        <v>1.3696160432263208E-2</v>
      </c>
      <c r="S124" s="44">
        <f>('ODA total and ex non-transfer'!S124*1000000)/SUMIFS('GDP constant 2016'!S:S,'GDP constant 2016'!$B:$B,'ODA percent GDP'!$B124)</f>
        <v>8.7826912269074481E-3</v>
      </c>
      <c r="T124" s="44">
        <f>('ODA total and ex non-transfer'!T124*1000000)/SUMIFS('GDP constant 2016'!T:T,'GDP constant 2016'!$B:$B,'ODA percent GDP'!$B124)</f>
        <v>1.0243213200929024E-2</v>
      </c>
      <c r="U124" s="44">
        <f>('ODA total and ex non-transfer'!U124*1000000)/SUMIFS('GDP constant 2016'!U:U,'GDP constant 2016'!$B:$B,'ODA percent GDP'!$B124)</f>
        <v>6.7935239294760535E-3</v>
      </c>
    </row>
    <row r="125" spans="1:21" hidden="1" x14ac:dyDescent="0.2">
      <c r="A125" s="22" t="s">
        <v>87</v>
      </c>
      <c r="B125" s="9" t="s">
        <v>665</v>
      </c>
      <c r="C125" s="10" t="s">
        <v>982</v>
      </c>
      <c r="D125" s="10"/>
      <c r="E125" s="3"/>
      <c r="F125" s="3"/>
      <c r="G125" s="44">
        <f>('ODA total and ex non-transfer'!G125*1000000)/SUMIFS('GDP constant 2016'!G:G,'GDP constant 2016'!$B:$B,'ODA percent GDP'!$B125)</f>
        <v>6.607923516621499E-3</v>
      </c>
      <c r="H125" s="44">
        <f>('ODA total and ex non-transfer'!H125*1000000)/SUMIFS('GDP constant 2016'!H:H,'GDP constant 2016'!$B:$B,'ODA percent GDP'!$B125)</f>
        <v>5.3232725732154139E-3</v>
      </c>
      <c r="I125" s="44">
        <f>('ODA total and ex non-transfer'!I125*1000000)/SUMIFS('GDP constant 2016'!I:I,'GDP constant 2016'!$B:$B,'ODA percent GDP'!$B125)</f>
        <v>6.3695402884089043E-3</v>
      </c>
      <c r="J125" s="44">
        <f>('ODA total and ex non-transfer'!J125*1000000)/SUMIFS('GDP constant 2016'!J:J,'GDP constant 2016'!$B:$B,'ODA percent GDP'!$B125)</f>
        <v>6.8704309228514952E-3</v>
      </c>
      <c r="K125" s="44">
        <f>('ODA total and ex non-transfer'!K125*1000000)/SUMIFS('GDP constant 2016'!K:K,'GDP constant 2016'!$B:$B,'ODA percent GDP'!$B125)</f>
        <v>5.469319689766979E-3</v>
      </c>
      <c r="L125" s="44">
        <f>('ODA total and ex non-transfer'!L125*1000000)/SUMIFS('GDP constant 2016'!L:L,'GDP constant 2016'!$B:$B,'ODA percent GDP'!$B125)</f>
        <v>7.8379126682373117E-3</v>
      </c>
      <c r="M125" s="44">
        <f>('ODA total and ex non-transfer'!M125*1000000)/SUMIFS('GDP constant 2016'!M:M,'GDP constant 2016'!$B:$B,'ODA percent GDP'!$B125)</f>
        <v>1.2411032105740292E-2</v>
      </c>
      <c r="N125" s="44">
        <f>('ODA total and ex non-transfer'!N125*1000000)/SUMIFS('GDP constant 2016'!N:N,'GDP constant 2016'!$B:$B,'ODA percent GDP'!$B125)</f>
        <v>1.4301508304617008E-2</v>
      </c>
      <c r="O125" s="44">
        <f>('ODA total and ex non-transfer'!O125*1000000)/SUMIFS('GDP constant 2016'!O:O,'GDP constant 2016'!$B:$B,'ODA percent GDP'!$B125)</f>
        <v>1.1662806730119673E-2</v>
      </c>
      <c r="P125" s="44">
        <f>('ODA total and ex non-transfer'!P125*1000000)/SUMIFS('GDP constant 2016'!P:P,'GDP constant 2016'!$B:$B,'ODA percent GDP'!$B125)</f>
        <v>1.6189865069668314E-2</v>
      </c>
      <c r="Q125" s="44">
        <f>('ODA total and ex non-transfer'!Q125*1000000)/SUMIFS('GDP constant 2016'!Q:Q,'GDP constant 2016'!$B:$B,'ODA percent GDP'!$B125)</f>
        <v>1.5546492256878004E-2</v>
      </c>
      <c r="R125" s="44">
        <f>('ODA total and ex non-transfer'!R125*1000000)/SUMIFS('GDP constant 2016'!R:R,'GDP constant 2016'!$B:$B,'ODA percent GDP'!$B125)</f>
        <v>1.282074723521129E-2</v>
      </c>
      <c r="S125" s="44">
        <f>('ODA total and ex non-transfer'!S125*1000000)/SUMIFS('GDP constant 2016'!S:S,'GDP constant 2016'!$B:$B,'ODA percent GDP'!$B125)</f>
        <v>8.0511880292486997E-3</v>
      </c>
      <c r="T125" s="44">
        <f>('ODA total and ex non-transfer'!T125*1000000)/SUMIFS('GDP constant 2016'!T:T,'GDP constant 2016'!$B:$B,'ODA percent GDP'!$B125)</f>
        <v>9.5368210389154967E-3</v>
      </c>
      <c r="U125" s="44">
        <f>('ODA total and ex non-transfer'!U125*1000000)/SUMIFS('GDP constant 2016'!U:U,'GDP constant 2016'!$B:$B,'ODA percent GDP'!$B125)</f>
        <v>6.1730929293208753E-3</v>
      </c>
    </row>
    <row r="126" spans="1:21" hidden="1" x14ac:dyDescent="0.2">
      <c r="A126" s="21" t="s">
        <v>88</v>
      </c>
      <c r="B126" s="9" t="s">
        <v>667</v>
      </c>
      <c r="C126" s="9" t="s">
        <v>981</v>
      </c>
      <c r="D126" s="9"/>
      <c r="E126" s="2"/>
      <c r="F126" s="2"/>
      <c r="G126" s="44" t="e">
        <f>('ODA total and ex non-transfer'!G126*1000000)/SUMIFS('GDP constant 2016'!G:G,'GDP constant 2016'!$B:$B,'ODA percent GDP'!$B126)</f>
        <v>#DIV/0!</v>
      </c>
      <c r="H126" s="44" t="e">
        <f>('ODA total and ex non-transfer'!H126*1000000)/SUMIFS('GDP constant 2016'!H:H,'GDP constant 2016'!$B:$B,'ODA percent GDP'!$B126)</f>
        <v>#DIV/0!</v>
      </c>
      <c r="I126" s="44" t="e">
        <f>('ODA total and ex non-transfer'!I126*1000000)/SUMIFS('GDP constant 2016'!I:I,'GDP constant 2016'!$B:$B,'ODA percent GDP'!$B126)</f>
        <v>#DIV/0!</v>
      </c>
      <c r="J126" s="44" t="e">
        <f>('ODA total and ex non-transfer'!J126*1000000)/SUMIFS('GDP constant 2016'!J:J,'GDP constant 2016'!$B:$B,'ODA percent GDP'!$B126)</f>
        <v>#DIV/0!</v>
      </c>
      <c r="K126" s="44" t="e">
        <f>('ODA total and ex non-transfer'!K126*1000000)/SUMIFS('GDP constant 2016'!K:K,'GDP constant 2016'!$B:$B,'ODA percent GDP'!$B126)</f>
        <v>#DIV/0!</v>
      </c>
      <c r="L126" s="44" t="e">
        <f>('ODA total and ex non-transfer'!L126*1000000)/SUMIFS('GDP constant 2016'!L:L,'GDP constant 2016'!$B:$B,'ODA percent GDP'!$B126)</f>
        <v>#DIV/0!</v>
      </c>
      <c r="M126" s="44" t="e">
        <f>('ODA total and ex non-transfer'!M126*1000000)/SUMIFS('GDP constant 2016'!M:M,'GDP constant 2016'!$B:$B,'ODA percent GDP'!$B126)</f>
        <v>#DIV/0!</v>
      </c>
      <c r="N126" s="44" t="e">
        <f>('ODA total and ex non-transfer'!N126*1000000)/SUMIFS('GDP constant 2016'!N:N,'GDP constant 2016'!$B:$B,'ODA percent GDP'!$B126)</f>
        <v>#DIV/0!</v>
      </c>
      <c r="O126" s="44" t="e">
        <f>('ODA total and ex non-transfer'!O126*1000000)/SUMIFS('GDP constant 2016'!O:O,'GDP constant 2016'!$B:$B,'ODA percent GDP'!$B126)</f>
        <v>#DIV/0!</v>
      </c>
      <c r="P126" s="44" t="e">
        <f>('ODA total and ex non-transfer'!P126*1000000)/SUMIFS('GDP constant 2016'!P:P,'GDP constant 2016'!$B:$B,'ODA percent GDP'!$B126)</f>
        <v>#DIV/0!</v>
      </c>
      <c r="Q126" s="44" t="e">
        <f>('ODA total and ex non-transfer'!Q126*1000000)/SUMIFS('GDP constant 2016'!Q:Q,'GDP constant 2016'!$B:$B,'ODA percent GDP'!$B126)</f>
        <v>#DIV/0!</v>
      </c>
      <c r="R126" s="44" t="e">
        <f>('ODA total and ex non-transfer'!R126*1000000)/SUMIFS('GDP constant 2016'!R:R,'GDP constant 2016'!$B:$B,'ODA percent GDP'!$B126)</f>
        <v>#DIV/0!</v>
      </c>
      <c r="S126" s="44" t="e">
        <f>('ODA total and ex non-transfer'!S126*1000000)/SUMIFS('GDP constant 2016'!S:S,'GDP constant 2016'!$B:$B,'ODA percent GDP'!$B126)</f>
        <v>#DIV/0!</v>
      </c>
      <c r="T126" s="44" t="e">
        <f>('ODA total and ex non-transfer'!T126*1000000)/SUMIFS('GDP constant 2016'!T:T,'GDP constant 2016'!$B:$B,'ODA percent GDP'!$B126)</f>
        <v>#DIV/0!</v>
      </c>
      <c r="U126" s="44" t="e">
        <f>('ODA total and ex non-transfer'!U126*1000000)/SUMIFS('GDP constant 2016'!U:U,'GDP constant 2016'!$B:$B,'ODA percent GDP'!$B126)</f>
        <v>#DIV/0!</v>
      </c>
    </row>
    <row r="127" spans="1:21" hidden="1" x14ac:dyDescent="0.2">
      <c r="A127" s="22" t="s">
        <v>88</v>
      </c>
      <c r="B127" s="9" t="s">
        <v>667</v>
      </c>
      <c r="C127" s="10" t="s">
        <v>982</v>
      </c>
      <c r="D127" s="10"/>
      <c r="E127" s="3"/>
      <c r="F127" s="3"/>
      <c r="G127" s="44" t="e">
        <f>('ODA total and ex non-transfer'!G127*1000000)/SUMIFS('GDP constant 2016'!G:G,'GDP constant 2016'!$B:$B,'ODA percent GDP'!$B127)</f>
        <v>#DIV/0!</v>
      </c>
      <c r="H127" s="44" t="e">
        <f>('ODA total and ex non-transfer'!H127*1000000)/SUMIFS('GDP constant 2016'!H:H,'GDP constant 2016'!$B:$B,'ODA percent GDP'!$B127)</f>
        <v>#DIV/0!</v>
      </c>
      <c r="I127" s="44" t="e">
        <f>('ODA total and ex non-transfer'!I127*1000000)/SUMIFS('GDP constant 2016'!I:I,'GDP constant 2016'!$B:$B,'ODA percent GDP'!$B127)</f>
        <v>#DIV/0!</v>
      </c>
      <c r="J127" s="44" t="e">
        <f>('ODA total and ex non-transfer'!J127*1000000)/SUMIFS('GDP constant 2016'!J:J,'GDP constant 2016'!$B:$B,'ODA percent GDP'!$B127)</f>
        <v>#DIV/0!</v>
      </c>
      <c r="K127" s="44" t="e">
        <f>('ODA total and ex non-transfer'!K127*1000000)/SUMIFS('GDP constant 2016'!K:K,'GDP constant 2016'!$B:$B,'ODA percent GDP'!$B127)</f>
        <v>#DIV/0!</v>
      </c>
      <c r="L127" s="44" t="e">
        <f>('ODA total and ex non-transfer'!L127*1000000)/SUMIFS('GDP constant 2016'!L:L,'GDP constant 2016'!$B:$B,'ODA percent GDP'!$B127)</f>
        <v>#DIV/0!</v>
      </c>
      <c r="M127" s="44" t="e">
        <f>('ODA total and ex non-transfer'!M127*1000000)/SUMIFS('GDP constant 2016'!M:M,'GDP constant 2016'!$B:$B,'ODA percent GDP'!$B127)</f>
        <v>#DIV/0!</v>
      </c>
      <c r="N127" s="44" t="e">
        <f>('ODA total and ex non-transfer'!N127*1000000)/SUMIFS('GDP constant 2016'!N:N,'GDP constant 2016'!$B:$B,'ODA percent GDP'!$B127)</f>
        <v>#DIV/0!</v>
      </c>
      <c r="O127" s="44" t="e">
        <f>('ODA total and ex non-transfer'!O127*1000000)/SUMIFS('GDP constant 2016'!O:O,'GDP constant 2016'!$B:$B,'ODA percent GDP'!$B127)</f>
        <v>#DIV/0!</v>
      </c>
      <c r="P127" s="44" t="e">
        <f>('ODA total and ex non-transfer'!P127*1000000)/SUMIFS('GDP constant 2016'!P:P,'GDP constant 2016'!$B:$B,'ODA percent GDP'!$B127)</f>
        <v>#DIV/0!</v>
      </c>
      <c r="Q127" s="44" t="e">
        <f>('ODA total and ex non-transfer'!Q127*1000000)/SUMIFS('GDP constant 2016'!Q:Q,'GDP constant 2016'!$B:$B,'ODA percent GDP'!$B127)</f>
        <v>#DIV/0!</v>
      </c>
      <c r="R127" s="44" t="e">
        <f>('ODA total and ex non-transfer'!R127*1000000)/SUMIFS('GDP constant 2016'!R:R,'GDP constant 2016'!$B:$B,'ODA percent GDP'!$B127)</f>
        <v>#DIV/0!</v>
      </c>
      <c r="S127" s="44" t="e">
        <f>('ODA total and ex non-transfer'!S127*1000000)/SUMIFS('GDP constant 2016'!S:S,'GDP constant 2016'!$B:$B,'ODA percent GDP'!$B127)</f>
        <v>#DIV/0!</v>
      </c>
      <c r="T127" s="44" t="e">
        <f>('ODA total and ex non-transfer'!T127*1000000)/SUMIFS('GDP constant 2016'!T:T,'GDP constant 2016'!$B:$B,'ODA percent GDP'!$B127)</f>
        <v>#DIV/0!</v>
      </c>
      <c r="U127" s="44" t="e">
        <f>('ODA total and ex non-transfer'!U127*1000000)/SUMIFS('GDP constant 2016'!U:U,'GDP constant 2016'!$B:$B,'ODA percent GDP'!$B127)</f>
        <v>#DIV/0!</v>
      </c>
    </row>
    <row r="128" spans="1:21" hidden="1" x14ac:dyDescent="0.2">
      <c r="A128" s="21" t="s">
        <v>89</v>
      </c>
      <c r="B128" s="9" t="s">
        <v>692</v>
      </c>
      <c r="C128" s="9" t="s">
        <v>981</v>
      </c>
      <c r="D128" s="9"/>
      <c r="E128" s="2"/>
      <c r="F128" s="2"/>
      <c r="G128" s="44">
        <f>('ODA total and ex non-transfer'!G128*1000000)/SUMIFS('GDP constant 2016'!G:G,'GDP constant 2016'!$B:$B,'ODA percent GDP'!$B128)</f>
        <v>0.68140131506160384</v>
      </c>
      <c r="H128" s="44">
        <f>('ODA total and ex non-transfer'!H128*1000000)/SUMIFS('GDP constant 2016'!H:H,'GDP constant 2016'!$B:$B,'ODA percent GDP'!$B128)</f>
        <v>0.25800658416404121</v>
      </c>
      <c r="I128" s="44">
        <f>('ODA total and ex non-transfer'!I128*1000000)/SUMIFS('GDP constant 2016'!I:I,'GDP constant 2016'!$B:$B,'ODA percent GDP'!$B128)</f>
        <v>0.25319461743471255</v>
      </c>
      <c r="J128" s="44">
        <f>('ODA total and ex non-transfer'!J128*1000000)/SUMIFS('GDP constant 2016'!J:J,'GDP constant 2016'!$B:$B,'ODA percent GDP'!$B128)</f>
        <v>0.24212727013728244</v>
      </c>
      <c r="K128" s="44">
        <f>('ODA total and ex non-transfer'!K128*1000000)/SUMIFS('GDP constant 2016'!K:K,'GDP constant 2016'!$B:$B,'ODA percent GDP'!$B128)</f>
        <v>0.59466419378576829</v>
      </c>
      <c r="L128" s="44">
        <f>('ODA total and ex non-transfer'!L128*1000000)/SUMIFS('GDP constant 2016'!L:L,'GDP constant 2016'!$B:$B,'ODA percent GDP'!$B128)</f>
        <v>0.25340256290589863</v>
      </c>
      <c r="M128" s="44">
        <f>('ODA total and ex non-transfer'!M128*1000000)/SUMIFS('GDP constant 2016'!M:M,'GDP constant 2016'!$B:$B,'ODA percent GDP'!$B128)</f>
        <v>0.25602590538282255</v>
      </c>
      <c r="N128" s="44">
        <f>('ODA total and ex non-transfer'!N128*1000000)/SUMIFS('GDP constant 2016'!N:N,'GDP constant 2016'!$B:$B,'ODA percent GDP'!$B128)</f>
        <v>0.26545505831931915</v>
      </c>
      <c r="O128" s="44">
        <f>('ODA total and ex non-transfer'!O128*1000000)/SUMIFS('GDP constant 2016'!O:O,'GDP constant 2016'!$B:$B,'ODA percent GDP'!$B128)</f>
        <v>0.24233941676553036</v>
      </c>
      <c r="P128" s="44">
        <f>('ODA total and ex non-transfer'!P128*1000000)/SUMIFS('GDP constant 2016'!P:P,'GDP constant 2016'!$B:$B,'ODA percent GDP'!$B128)</f>
        <v>0.22694283502672805</v>
      </c>
      <c r="Q128" s="44">
        <f>('ODA total and ex non-transfer'!Q128*1000000)/SUMIFS('GDP constant 2016'!Q:Q,'GDP constant 2016'!$B:$B,'ODA percent GDP'!$B128)</f>
        <v>0.22992562585598347</v>
      </c>
      <c r="R128" s="44">
        <f>('ODA total and ex non-transfer'!R128*1000000)/SUMIFS('GDP constant 2016'!R:R,'GDP constant 2016'!$B:$B,'ODA percent GDP'!$B128)</f>
        <v>0.23228317367459034</v>
      </c>
      <c r="S128" s="44">
        <f>('ODA total and ex non-transfer'!S128*1000000)/SUMIFS('GDP constant 2016'!S:S,'GDP constant 2016'!$B:$B,'ODA percent GDP'!$B128)</f>
        <v>0.19384535088367297</v>
      </c>
      <c r="T128" s="44">
        <f>('ODA total and ex non-transfer'!T128*1000000)/SUMIFS('GDP constant 2016'!T:T,'GDP constant 2016'!$B:$B,'ODA percent GDP'!$B128)</f>
        <v>0.17974217247849553</v>
      </c>
      <c r="U128" s="44">
        <f>('ODA total and ex non-transfer'!U128*1000000)/SUMIFS('GDP constant 2016'!U:U,'GDP constant 2016'!$B:$B,'ODA percent GDP'!$B128)</f>
        <v>0.16402002358323933</v>
      </c>
    </row>
    <row r="129" spans="1:22" hidden="1" x14ac:dyDescent="0.2">
      <c r="A129" s="22" t="s">
        <v>89</v>
      </c>
      <c r="B129" s="9" t="s">
        <v>692</v>
      </c>
      <c r="C129" s="10" t="s">
        <v>982</v>
      </c>
      <c r="D129" s="10"/>
      <c r="E129" s="3"/>
      <c r="F129" s="3"/>
      <c r="G129" s="44">
        <f>('ODA total and ex non-transfer'!G129*1000000)/SUMIFS('GDP constant 2016'!G:G,'GDP constant 2016'!$B:$B,'ODA percent GDP'!$B129)</f>
        <v>0.67371743539798024</v>
      </c>
      <c r="H129" s="44">
        <f>('ODA total and ex non-transfer'!H129*1000000)/SUMIFS('GDP constant 2016'!H:H,'GDP constant 2016'!$B:$B,'ODA percent GDP'!$B129)</f>
        <v>0.25225081075058131</v>
      </c>
      <c r="I129" s="44">
        <f>('ODA total and ex non-transfer'!I129*1000000)/SUMIFS('GDP constant 2016'!I:I,'GDP constant 2016'!$B:$B,'ODA percent GDP'!$B129)</f>
        <v>0.24769784347367568</v>
      </c>
      <c r="J129" s="44">
        <f>('ODA total and ex non-transfer'!J129*1000000)/SUMIFS('GDP constant 2016'!J:J,'GDP constant 2016'!$B:$B,'ODA percent GDP'!$B129)</f>
        <v>0.23668652741289475</v>
      </c>
      <c r="K129" s="44">
        <f>('ODA total and ex non-transfer'!K129*1000000)/SUMIFS('GDP constant 2016'!K:K,'GDP constant 2016'!$B:$B,'ODA percent GDP'!$B129)</f>
        <v>0.38497258043863436</v>
      </c>
      <c r="L129" s="44">
        <f>('ODA total and ex non-transfer'!L129*1000000)/SUMIFS('GDP constant 2016'!L:L,'GDP constant 2016'!$B:$B,'ODA percent GDP'!$B129)</f>
        <v>0.25003325967165474</v>
      </c>
      <c r="M129" s="44">
        <f>('ODA total and ex non-transfer'!M129*1000000)/SUMIFS('GDP constant 2016'!M:M,'GDP constant 2016'!$B:$B,'ODA percent GDP'!$B129)</f>
        <v>0.25350713129110047</v>
      </c>
      <c r="N129" s="44">
        <f>('ODA total and ex non-transfer'!N129*1000000)/SUMIFS('GDP constant 2016'!N:N,'GDP constant 2016'!$B:$B,'ODA percent GDP'!$B129)</f>
        <v>0.26206804167965997</v>
      </c>
      <c r="O129" s="44">
        <f>('ODA total and ex non-transfer'!O129*1000000)/SUMIFS('GDP constant 2016'!O:O,'GDP constant 2016'!$B:$B,'ODA percent GDP'!$B129)</f>
        <v>0.23835336601651833</v>
      </c>
      <c r="P129" s="44">
        <f>('ODA total and ex non-transfer'!P129*1000000)/SUMIFS('GDP constant 2016'!P:P,'GDP constant 2016'!$B:$B,'ODA percent GDP'!$B129)</f>
        <v>0.22442775417938127</v>
      </c>
      <c r="Q129" s="44">
        <f>('ODA total and ex non-transfer'!Q129*1000000)/SUMIFS('GDP constant 2016'!Q:Q,'GDP constant 2016'!$B:$B,'ODA percent GDP'!$B129)</f>
        <v>0.22761229040829153</v>
      </c>
      <c r="R129" s="44">
        <f>('ODA total and ex non-transfer'!R129*1000000)/SUMIFS('GDP constant 2016'!R:R,'GDP constant 2016'!$B:$B,'ODA percent GDP'!$B129)</f>
        <v>0.22185353747057049</v>
      </c>
      <c r="S129" s="44">
        <f>('ODA total and ex non-transfer'!S129*1000000)/SUMIFS('GDP constant 2016'!S:S,'GDP constant 2016'!$B:$B,'ODA percent GDP'!$B129)</f>
        <v>0.19189811824504804</v>
      </c>
      <c r="T129" s="44">
        <f>('ODA total and ex non-transfer'!T129*1000000)/SUMIFS('GDP constant 2016'!T:T,'GDP constant 2016'!$B:$B,'ODA percent GDP'!$B129)</f>
        <v>0.17665265045116924</v>
      </c>
      <c r="U129" s="44">
        <f>('ODA total and ex non-transfer'!U129*1000000)/SUMIFS('GDP constant 2016'!U:U,'GDP constant 2016'!$B:$B,'ODA percent GDP'!$B129)</f>
        <v>0.16071004028240946</v>
      </c>
    </row>
    <row r="130" spans="1:22" hidden="1" x14ac:dyDescent="0.2">
      <c r="A130" s="21" t="s">
        <v>90</v>
      </c>
      <c r="B130" s="9" t="s">
        <v>696</v>
      </c>
      <c r="C130" s="9" t="s">
        <v>981</v>
      </c>
      <c r="D130" s="9"/>
      <c r="E130" s="2"/>
      <c r="F130" s="2"/>
      <c r="G130" s="44">
        <f>('ODA total and ex non-transfer'!G130*1000000)/SUMIFS('GDP constant 2016'!G:G,'GDP constant 2016'!$B:$B,'ODA percent GDP'!$B130)</f>
        <v>2.0610615136134134E-2</v>
      </c>
      <c r="H130" s="44">
        <f>('ODA total and ex non-transfer'!H130*1000000)/SUMIFS('GDP constant 2016'!H:H,'GDP constant 2016'!$B:$B,'ODA percent GDP'!$B130)</f>
        <v>2.3511048579969298E-2</v>
      </c>
      <c r="I130" s="44">
        <f>('ODA total and ex non-transfer'!I130*1000000)/SUMIFS('GDP constant 2016'!I:I,'GDP constant 2016'!$B:$B,'ODA percent GDP'!$B130)</f>
        <v>2.40239558230835E-2</v>
      </c>
      <c r="J130" s="44">
        <f>('ODA total and ex non-transfer'!J130*1000000)/SUMIFS('GDP constant 2016'!J:J,'GDP constant 2016'!$B:$B,'ODA percent GDP'!$B130)</f>
        <v>1.6635557144551665E-2</v>
      </c>
      <c r="K130" s="44">
        <f>('ODA total and ex non-transfer'!K130*1000000)/SUMIFS('GDP constant 2016'!K:K,'GDP constant 2016'!$B:$B,'ODA percent GDP'!$B130)</f>
        <v>2.3108929461701521E-2</v>
      </c>
      <c r="L130" s="44">
        <f>('ODA total and ex non-transfer'!L130*1000000)/SUMIFS('GDP constant 2016'!L:L,'GDP constant 2016'!$B:$B,'ODA percent GDP'!$B130)</f>
        <v>2.7690023897507278E-2</v>
      </c>
      <c r="M130" s="44">
        <f>('ODA total and ex non-transfer'!M130*1000000)/SUMIFS('GDP constant 2016'!M:M,'GDP constant 2016'!$B:$B,'ODA percent GDP'!$B130)</f>
        <v>2.5485229458846181E-2</v>
      </c>
      <c r="N130" s="44">
        <f>('ODA total and ex non-transfer'!N130*1000000)/SUMIFS('GDP constant 2016'!N:N,'GDP constant 2016'!$B:$B,'ODA percent GDP'!$B130)</f>
        <v>3.5993058763217067E-2</v>
      </c>
      <c r="O130" s="44">
        <f>('ODA total and ex non-transfer'!O130*1000000)/SUMIFS('GDP constant 2016'!O:O,'GDP constant 2016'!$B:$B,'ODA percent GDP'!$B130)</f>
        <v>3.1974478513869135E-2</v>
      </c>
      <c r="P130" s="44">
        <f>('ODA total and ex non-transfer'!P130*1000000)/SUMIFS('GDP constant 2016'!P:P,'GDP constant 2016'!$B:$B,'ODA percent GDP'!$B130)</f>
        <v>3.2670335006325942E-2</v>
      </c>
      <c r="Q130" s="44">
        <f>('ODA total and ex non-transfer'!Q130*1000000)/SUMIFS('GDP constant 2016'!Q:Q,'GDP constant 2016'!$B:$B,'ODA percent GDP'!$B130)</f>
        <v>3.1458879156289157E-2</v>
      </c>
      <c r="R130" s="44">
        <f>('ODA total and ex non-transfer'!R130*1000000)/SUMIFS('GDP constant 2016'!R:R,'GDP constant 2016'!$B:$B,'ODA percent GDP'!$B130)</f>
        <v>3.0343079173676468E-2</v>
      </c>
      <c r="S130" s="44">
        <f>('ODA total and ex non-transfer'!S130*1000000)/SUMIFS('GDP constant 2016'!S:S,'GDP constant 2016'!$B:$B,'ODA percent GDP'!$B130)</f>
        <v>2.5611809373033825E-2</v>
      </c>
      <c r="T130" s="44">
        <f>('ODA total and ex non-transfer'!T130*1000000)/SUMIFS('GDP constant 2016'!T:T,'GDP constant 2016'!$B:$B,'ODA percent GDP'!$B130)</f>
        <v>1.6835272532992239E-2</v>
      </c>
      <c r="U130" s="44">
        <f>('ODA total and ex non-transfer'!U130*1000000)/SUMIFS('GDP constant 2016'!U:U,'GDP constant 2016'!$B:$B,'ODA percent GDP'!$B130)</f>
        <v>1.872813458576144E-2</v>
      </c>
    </row>
    <row r="131" spans="1:22" hidden="1" x14ac:dyDescent="0.2">
      <c r="A131" s="22" t="s">
        <v>90</v>
      </c>
      <c r="B131" s="9" t="s">
        <v>696</v>
      </c>
      <c r="C131" s="10" t="s">
        <v>982</v>
      </c>
      <c r="D131" s="10"/>
      <c r="E131" s="3"/>
      <c r="F131" s="3"/>
      <c r="G131" s="44">
        <f>('ODA total and ex non-transfer'!G131*1000000)/SUMIFS('GDP constant 2016'!G:G,'GDP constant 2016'!$B:$B,'ODA percent GDP'!$B131)</f>
        <v>2.0610615136134134E-2</v>
      </c>
      <c r="H131" s="44">
        <f>('ODA total and ex non-transfer'!H131*1000000)/SUMIFS('GDP constant 2016'!H:H,'GDP constant 2016'!$B:$B,'ODA percent GDP'!$B131)</f>
        <v>2.3511048579969298E-2</v>
      </c>
      <c r="I131" s="44">
        <f>('ODA total and ex non-transfer'!I131*1000000)/SUMIFS('GDP constant 2016'!I:I,'GDP constant 2016'!$B:$B,'ODA percent GDP'!$B131)</f>
        <v>2.40239558230835E-2</v>
      </c>
      <c r="J131" s="44">
        <f>('ODA total and ex non-transfer'!J131*1000000)/SUMIFS('GDP constant 2016'!J:J,'GDP constant 2016'!$B:$B,'ODA percent GDP'!$B131)</f>
        <v>1.6635557144551665E-2</v>
      </c>
      <c r="K131" s="44">
        <f>('ODA total and ex non-transfer'!K131*1000000)/SUMIFS('GDP constant 2016'!K:K,'GDP constant 2016'!$B:$B,'ODA percent GDP'!$B131)</f>
        <v>2.286708045797306E-2</v>
      </c>
      <c r="L131" s="44">
        <f>('ODA total and ex non-transfer'!L131*1000000)/SUMIFS('GDP constant 2016'!L:L,'GDP constant 2016'!$B:$B,'ODA percent GDP'!$B131)</f>
        <v>2.7363528471078955E-2</v>
      </c>
      <c r="M131" s="44">
        <f>('ODA total and ex non-transfer'!M131*1000000)/SUMIFS('GDP constant 2016'!M:M,'GDP constant 2016'!$B:$B,'ODA percent GDP'!$B131)</f>
        <v>2.5177456655984257E-2</v>
      </c>
      <c r="N131" s="44">
        <f>('ODA total and ex non-transfer'!N131*1000000)/SUMIFS('GDP constant 2016'!N:N,'GDP constant 2016'!$B:$B,'ODA percent GDP'!$B131)</f>
        <v>3.5596894999830785E-2</v>
      </c>
      <c r="O131" s="44">
        <f>('ODA total and ex non-transfer'!O131*1000000)/SUMIFS('GDP constant 2016'!O:O,'GDP constant 2016'!$B:$B,'ODA percent GDP'!$B131)</f>
        <v>3.1616056250682999E-2</v>
      </c>
      <c r="P131" s="44">
        <f>('ODA total and ex non-transfer'!P131*1000000)/SUMIFS('GDP constant 2016'!P:P,'GDP constant 2016'!$B:$B,'ODA percent GDP'!$B131)</f>
        <v>3.2331049095633092E-2</v>
      </c>
      <c r="Q131" s="44">
        <f>('ODA total and ex non-transfer'!Q131*1000000)/SUMIFS('GDP constant 2016'!Q:Q,'GDP constant 2016'!$B:$B,'ODA percent GDP'!$B131)</f>
        <v>3.1196259197956794E-2</v>
      </c>
      <c r="R131" s="44">
        <f>('ODA total and ex non-transfer'!R131*1000000)/SUMIFS('GDP constant 2016'!R:R,'GDP constant 2016'!$B:$B,'ODA percent GDP'!$B131)</f>
        <v>3.0013967565665722E-2</v>
      </c>
      <c r="S131" s="44">
        <f>('ODA total and ex non-transfer'!S131*1000000)/SUMIFS('GDP constant 2016'!S:S,'GDP constant 2016'!$B:$B,'ODA percent GDP'!$B131)</f>
        <v>2.5297611398781387E-2</v>
      </c>
      <c r="T131" s="44">
        <f>('ODA total and ex non-transfer'!T131*1000000)/SUMIFS('GDP constant 2016'!T:T,'GDP constant 2016'!$B:$B,'ODA percent GDP'!$B131)</f>
        <v>1.6593784327290848E-2</v>
      </c>
      <c r="U131" s="44">
        <f>('ODA total and ex non-transfer'!U131*1000000)/SUMIFS('GDP constant 2016'!U:U,'GDP constant 2016'!$B:$B,'ODA percent GDP'!$B131)</f>
        <v>1.8572842246717246E-2</v>
      </c>
    </row>
    <row r="132" spans="1:22" hidden="1" x14ac:dyDescent="0.2">
      <c r="A132" s="21" t="s">
        <v>91</v>
      </c>
      <c r="B132" s="9" t="s">
        <v>716</v>
      </c>
      <c r="C132" s="9" t="s">
        <v>981</v>
      </c>
      <c r="D132" s="9"/>
      <c r="E132" s="2"/>
      <c r="F132" s="2"/>
      <c r="G132" s="44">
        <f>('ODA total and ex non-transfer'!G132*1000000)/SUMIFS('GDP constant 2016'!G:G,'GDP constant 2016'!$B:$B,'ODA percent GDP'!$B132)</f>
        <v>0.10223460647396787</v>
      </c>
      <c r="H132" s="44">
        <f>('ODA total and ex non-transfer'!H132*1000000)/SUMIFS('GDP constant 2016'!H:H,'GDP constant 2016'!$B:$B,'ODA percent GDP'!$B132)</f>
        <v>0.13768373486883206</v>
      </c>
      <c r="I132" s="44">
        <f>('ODA total and ex non-transfer'!I132*1000000)/SUMIFS('GDP constant 2016'!I:I,'GDP constant 2016'!$B:$B,'ODA percent GDP'!$B132)</f>
        <v>0.15167303460520568</v>
      </c>
      <c r="J132" s="44">
        <f>('ODA total and ex non-transfer'!J132*1000000)/SUMIFS('GDP constant 2016'!J:J,'GDP constant 2016'!$B:$B,'ODA percent GDP'!$B132)</f>
        <v>0.13472100820084482</v>
      </c>
      <c r="K132" s="44">
        <f>('ODA total and ex non-transfer'!K132*1000000)/SUMIFS('GDP constant 2016'!K:K,'GDP constant 2016'!$B:$B,'ODA percent GDP'!$B132)</f>
        <v>0.443944468068042</v>
      </c>
      <c r="L132" s="44">
        <f>('ODA total and ex non-transfer'!L132*1000000)/SUMIFS('GDP constant 2016'!L:L,'GDP constant 2016'!$B:$B,'ODA percent GDP'!$B132)</f>
        <v>0.11434151206241314</v>
      </c>
      <c r="M132" s="44">
        <f>('ODA total and ex non-transfer'!M132*1000000)/SUMIFS('GDP constant 2016'!M:M,'GDP constant 2016'!$B:$B,'ODA percent GDP'!$B132)</f>
        <v>0.10729200393537544</v>
      </c>
      <c r="N132" s="44">
        <f>('ODA total and ex non-transfer'!N132*1000000)/SUMIFS('GDP constant 2016'!N:N,'GDP constant 2016'!$B:$B,'ODA percent GDP'!$B132)</f>
        <v>8.6824842172119276E-2</v>
      </c>
      <c r="O132" s="44">
        <f>('ODA total and ex non-transfer'!O132*1000000)/SUMIFS('GDP constant 2016'!O:O,'GDP constant 2016'!$B:$B,'ODA percent GDP'!$B132)</f>
        <v>0.12887675971992293</v>
      </c>
      <c r="P132" s="44">
        <f>('ODA total and ex non-transfer'!P132*1000000)/SUMIFS('GDP constant 2016'!P:P,'GDP constant 2016'!$B:$B,'ODA percent GDP'!$B132)</f>
        <v>0.10827559779530316</v>
      </c>
      <c r="Q132" s="44">
        <f>('ODA total and ex non-transfer'!Q132*1000000)/SUMIFS('GDP constant 2016'!Q:Q,'GDP constant 2016'!$B:$B,'ODA percent GDP'!$B132)</f>
        <v>0.13527446666758175</v>
      </c>
      <c r="R132" s="44">
        <f>('ODA total and ex non-transfer'!R132*1000000)/SUMIFS('GDP constant 2016'!R:R,'GDP constant 2016'!$B:$B,'ODA percent GDP'!$B132)</f>
        <v>0.11283720006607995</v>
      </c>
      <c r="S132" s="44">
        <f>('ODA total and ex non-transfer'!S132*1000000)/SUMIFS('GDP constant 2016'!S:S,'GDP constant 2016'!$B:$B,'ODA percent GDP'!$B132)</f>
        <v>0.1227439226026137</v>
      </c>
      <c r="T132" s="44">
        <f>('ODA total and ex non-transfer'!T132*1000000)/SUMIFS('GDP constant 2016'!T:T,'GDP constant 2016'!$B:$B,'ODA percent GDP'!$B132)</f>
        <v>0.12675846552090889</v>
      </c>
      <c r="U132" s="44">
        <f>('ODA total and ex non-transfer'!U132*1000000)/SUMIFS('GDP constant 2016'!U:U,'GDP constant 2016'!$B:$B,'ODA percent GDP'!$B132)</f>
        <v>0.13242775236328644</v>
      </c>
    </row>
    <row r="133" spans="1:22" hidden="1" x14ac:dyDescent="0.2">
      <c r="A133" s="22" t="s">
        <v>91</v>
      </c>
      <c r="B133" s="9" t="s">
        <v>716</v>
      </c>
      <c r="C133" s="10" t="s">
        <v>982</v>
      </c>
      <c r="D133" s="10"/>
      <c r="E133" s="3"/>
      <c r="F133" s="3"/>
      <c r="G133" s="44">
        <f>('ODA total and ex non-transfer'!G133*1000000)/SUMIFS('GDP constant 2016'!G:G,'GDP constant 2016'!$B:$B,'ODA percent GDP'!$B133)</f>
        <v>9.7529520000689762E-2</v>
      </c>
      <c r="H133" s="44">
        <f>('ODA total and ex non-transfer'!H133*1000000)/SUMIFS('GDP constant 2016'!H:H,'GDP constant 2016'!$B:$B,'ODA percent GDP'!$B133)</f>
        <v>0.13269521341227158</v>
      </c>
      <c r="I133" s="44">
        <f>('ODA total and ex non-transfer'!I133*1000000)/SUMIFS('GDP constant 2016'!I:I,'GDP constant 2016'!$B:$B,'ODA percent GDP'!$B133)</f>
        <v>0.14567206368279703</v>
      </c>
      <c r="J133" s="44">
        <f>('ODA total and ex non-transfer'!J133*1000000)/SUMIFS('GDP constant 2016'!J:J,'GDP constant 2016'!$B:$B,'ODA percent GDP'!$B133)</f>
        <v>0.12721811238549524</v>
      </c>
      <c r="K133" s="44">
        <f>('ODA total and ex non-transfer'!K133*1000000)/SUMIFS('GDP constant 2016'!K:K,'GDP constant 2016'!$B:$B,'ODA percent GDP'!$B133)</f>
        <v>0.32902101967860303</v>
      </c>
      <c r="L133" s="44">
        <f>('ODA total and ex non-transfer'!L133*1000000)/SUMIFS('GDP constant 2016'!L:L,'GDP constant 2016'!$B:$B,'ODA percent GDP'!$B133)</f>
        <v>0.10958618836756677</v>
      </c>
      <c r="M133" s="44">
        <f>('ODA total and ex non-transfer'!M133*1000000)/SUMIFS('GDP constant 2016'!M:M,'GDP constant 2016'!$B:$B,'ODA percent GDP'!$B133)</f>
        <v>0.10368405501313382</v>
      </c>
      <c r="N133" s="44">
        <f>('ODA total and ex non-transfer'!N133*1000000)/SUMIFS('GDP constant 2016'!N:N,'GDP constant 2016'!$B:$B,'ODA percent GDP'!$B133)</f>
        <v>8.3099033276829465E-2</v>
      </c>
      <c r="O133" s="44">
        <f>('ODA total and ex non-transfer'!O133*1000000)/SUMIFS('GDP constant 2016'!O:O,'GDP constant 2016'!$B:$B,'ODA percent GDP'!$B133)</f>
        <v>0.12304114519629697</v>
      </c>
      <c r="P133" s="44">
        <f>('ODA total and ex non-transfer'!P133*1000000)/SUMIFS('GDP constant 2016'!P:P,'GDP constant 2016'!$B:$B,'ODA percent GDP'!$B133)</f>
        <v>0.1055141741562159</v>
      </c>
      <c r="Q133" s="44">
        <f>('ODA total and ex non-transfer'!Q133*1000000)/SUMIFS('GDP constant 2016'!Q:Q,'GDP constant 2016'!$B:$B,'ODA percent GDP'!$B133)</f>
        <v>0.13270550358312352</v>
      </c>
      <c r="R133" s="44">
        <f>('ODA total and ex non-transfer'!R133*1000000)/SUMIFS('GDP constant 2016'!R:R,'GDP constant 2016'!$B:$B,'ODA percent GDP'!$B133)</f>
        <v>0.11043188561262388</v>
      </c>
      <c r="S133" s="44">
        <f>('ODA total and ex non-transfer'!S133*1000000)/SUMIFS('GDP constant 2016'!S:S,'GDP constant 2016'!$B:$B,'ODA percent GDP'!$B133)</f>
        <v>0.12099303183284854</v>
      </c>
      <c r="T133" s="44">
        <f>('ODA total and ex non-transfer'!T133*1000000)/SUMIFS('GDP constant 2016'!T:T,'GDP constant 2016'!$B:$B,'ODA percent GDP'!$B133)</f>
        <v>0.1247836613197261</v>
      </c>
      <c r="U133" s="44">
        <f>('ODA total and ex non-transfer'!U133*1000000)/SUMIFS('GDP constant 2016'!U:U,'GDP constant 2016'!$B:$B,'ODA percent GDP'!$B133)</f>
        <v>0.1307250701634331</v>
      </c>
    </row>
    <row r="134" spans="1:22" hidden="1" x14ac:dyDescent="0.2">
      <c r="A134" s="21" t="s">
        <v>92</v>
      </c>
      <c r="B134" s="9" t="s">
        <v>718</v>
      </c>
      <c r="C134" s="9" t="s">
        <v>981</v>
      </c>
      <c r="D134" s="9"/>
      <c r="E134" s="2"/>
      <c r="F134" s="2"/>
      <c r="G134" s="44">
        <f>('ODA total and ex non-transfer'!G134*1000000)/SUMIFS('GDP constant 2016'!G:G,'GDP constant 2016'!$B:$B,'ODA percent GDP'!$B134)</f>
        <v>3.476276736779338E-3</v>
      </c>
      <c r="H134" s="44">
        <f>('ODA total and ex non-transfer'!H134*1000000)/SUMIFS('GDP constant 2016'!H:H,'GDP constant 2016'!$B:$B,'ODA percent GDP'!$B134)</f>
        <v>3.1127118497369169E-3</v>
      </c>
      <c r="I134" s="44">
        <f>('ODA total and ex non-transfer'!I134*1000000)/SUMIFS('GDP constant 2016'!I:I,'GDP constant 2016'!$B:$B,'ODA percent GDP'!$B134)</f>
        <v>4.1760165203478727E-3</v>
      </c>
      <c r="J134" s="44">
        <f>('ODA total and ex non-transfer'!J134*1000000)/SUMIFS('GDP constant 2016'!J:J,'GDP constant 2016'!$B:$B,'ODA percent GDP'!$B134)</f>
        <v>4.370131474619629E-2</v>
      </c>
      <c r="K134" s="44">
        <f>('ODA total and ex non-transfer'!K134*1000000)/SUMIFS('GDP constant 2016'!K:K,'GDP constant 2016'!$B:$B,'ODA percent GDP'!$B134)</f>
        <v>7.9497898949575263E-2</v>
      </c>
      <c r="L134" s="44">
        <f>('ODA total and ex non-transfer'!L134*1000000)/SUMIFS('GDP constant 2016'!L:L,'GDP constant 2016'!$B:$B,'ODA percent GDP'!$B134)</f>
        <v>1.1684690212123408E-2</v>
      </c>
      <c r="M134" s="44">
        <f>('ODA total and ex non-transfer'!M134*1000000)/SUMIFS('GDP constant 2016'!M:M,'GDP constant 2016'!$B:$B,'ODA percent GDP'!$B134)</f>
        <v>7.9776410959041116E-3</v>
      </c>
      <c r="N134" s="44">
        <f>('ODA total and ex non-transfer'!N134*1000000)/SUMIFS('GDP constant 2016'!N:N,'GDP constant 2016'!$B:$B,'ODA percent GDP'!$B134)</f>
        <v>9.5685242146196833E-3</v>
      </c>
      <c r="O134" s="44">
        <f>('ODA total and ex non-transfer'!O134*1000000)/SUMIFS('GDP constant 2016'!O:O,'GDP constant 2016'!$B:$B,'ODA percent GDP'!$B134)</f>
        <v>6.1743638239984584E-3</v>
      </c>
      <c r="P134" s="44">
        <f>('ODA total and ex non-transfer'!P134*1000000)/SUMIFS('GDP constant 2016'!P:P,'GDP constant 2016'!$B:$B,'ODA percent GDP'!$B134)</f>
        <v>5.1413057502428267E-3</v>
      </c>
      <c r="Q134" s="44">
        <f>('ODA total and ex non-transfer'!Q134*1000000)/SUMIFS('GDP constant 2016'!Q:Q,'GDP constant 2016'!$B:$B,'ODA percent GDP'!$B134)</f>
        <v>5.2040100875591477E-3</v>
      </c>
      <c r="R134" s="44">
        <f>('ODA total and ex non-transfer'!R134*1000000)/SUMIFS('GDP constant 2016'!R:R,'GDP constant 2016'!$B:$B,'ODA percent GDP'!$B134)</f>
        <v>6.4986229177556865E-3</v>
      </c>
      <c r="S134" s="44">
        <f>('ODA total and ex non-transfer'!S134*1000000)/SUMIFS('GDP constant 2016'!S:S,'GDP constant 2016'!$B:$B,'ODA percent GDP'!$B134)</f>
        <v>5.9097175869286525E-3</v>
      </c>
      <c r="T134" s="44">
        <f>('ODA total and ex non-transfer'!T134*1000000)/SUMIFS('GDP constant 2016'!T:T,'GDP constant 2016'!$B:$B,'ODA percent GDP'!$B134)</f>
        <v>6.1860467987785812E-3</v>
      </c>
      <c r="U134" s="44">
        <f>('ODA total and ex non-transfer'!U134*1000000)/SUMIFS('GDP constant 2016'!U:U,'GDP constant 2016'!$B:$B,'ODA percent GDP'!$B134)</f>
        <v>6.5850383333995637E-3</v>
      </c>
      <c r="V134">
        <f>(N134-O134)/N134</f>
        <v>0.3547214089122866</v>
      </c>
    </row>
    <row r="135" spans="1:22" hidden="1" x14ac:dyDescent="0.2">
      <c r="A135" s="22" t="s">
        <v>92</v>
      </c>
      <c r="B135" s="9" t="s">
        <v>718</v>
      </c>
      <c r="C135" s="10" t="s">
        <v>982</v>
      </c>
      <c r="D135" s="10"/>
      <c r="E135" s="3"/>
      <c r="F135" s="3"/>
      <c r="G135" s="44">
        <f>('ODA total and ex non-transfer'!G135*1000000)/SUMIFS('GDP constant 2016'!G:G,'GDP constant 2016'!$B:$B,'ODA percent GDP'!$B135)</f>
        <v>3.476276736779338E-3</v>
      </c>
      <c r="H135" s="44">
        <f>('ODA total and ex non-transfer'!H135*1000000)/SUMIFS('GDP constant 2016'!H:H,'GDP constant 2016'!$B:$B,'ODA percent GDP'!$B135)</f>
        <v>3.1127118497369169E-3</v>
      </c>
      <c r="I135" s="44">
        <f>('ODA total and ex non-transfer'!I135*1000000)/SUMIFS('GDP constant 2016'!I:I,'GDP constant 2016'!$B:$B,'ODA percent GDP'!$B135)</f>
        <v>4.1760165203478727E-3</v>
      </c>
      <c r="J135" s="44">
        <f>('ODA total and ex non-transfer'!J135*1000000)/SUMIFS('GDP constant 2016'!J:J,'GDP constant 2016'!$B:$B,'ODA percent GDP'!$B135)</f>
        <v>4.370131474619629E-2</v>
      </c>
      <c r="K135" s="44">
        <f>('ODA total and ex non-transfer'!K135*1000000)/SUMIFS('GDP constant 2016'!K:K,'GDP constant 2016'!$B:$B,'ODA percent GDP'!$B135)</f>
        <v>6.7398537475729702E-3</v>
      </c>
      <c r="L135" s="44">
        <f>('ODA total and ex non-transfer'!L135*1000000)/SUMIFS('GDP constant 2016'!L:L,'GDP constant 2016'!$B:$B,'ODA percent GDP'!$B135)</f>
        <v>7.2841220738763431E-3</v>
      </c>
      <c r="M135" s="44">
        <f>('ODA total and ex non-transfer'!M135*1000000)/SUMIFS('GDP constant 2016'!M:M,'GDP constant 2016'!$B:$B,'ODA percent GDP'!$B135)</f>
        <v>7.4452280097142502E-3</v>
      </c>
      <c r="N135" s="44">
        <f>('ODA total and ex non-transfer'!N135*1000000)/SUMIFS('GDP constant 2016'!N:N,'GDP constant 2016'!$B:$B,'ODA percent GDP'!$B135)</f>
        <v>9.4912920263215753E-3</v>
      </c>
      <c r="O135" s="44">
        <f>('ODA total and ex non-transfer'!O135*1000000)/SUMIFS('GDP constant 2016'!O:O,'GDP constant 2016'!$B:$B,'ODA percent GDP'!$B135)</f>
        <v>6.0896000993315488E-3</v>
      </c>
      <c r="P135" s="44">
        <f>('ODA total and ex non-transfer'!P135*1000000)/SUMIFS('GDP constant 2016'!P:P,'GDP constant 2016'!$B:$B,'ODA percent GDP'!$B135)</f>
        <v>5.1004660248124183E-3</v>
      </c>
      <c r="Q135" s="44">
        <f>('ODA total and ex non-transfer'!Q135*1000000)/SUMIFS('GDP constant 2016'!Q:Q,'GDP constant 2016'!$B:$B,'ODA percent GDP'!$B135)</f>
        <v>5.1623510388074997E-3</v>
      </c>
      <c r="R135" s="44">
        <f>('ODA total and ex non-transfer'!R135*1000000)/SUMIFS('GDP constant 2016'!R:R,'GDP constant 2016'!$B:$B,'ODA percent GDP'!$B135)</f>
        <v>6.4469162469735141E-3</v>
      </c>
      <c r="S135" s="44">
        <f>('ODA total and ex non-transfer'!S135*1000000)/SUMIFS('GDP constant 2016'!S:S,'GDP constant 2016'!$B:$B,'ODA percent GDP'!$B135)</f>
        <v>5.8650905354437457E-3</v>
      </c>
      <c r="T135" s="44">
        <f>('ODA total and ex non-transfer'!T135*1000000)/SUMIFS('GDP constant 2016'!T:T,'GDP constant 2016'!$B:$B,'ODA percent GDP'!$B135)</f>
        <v>6.1277304766267507E-3</v>
      </c>
      <c r="U135" s="44">
        <f>('ODA total and ex non-transfer'!U135*1000000)/SUMIFS('GDP constant 2016'!U:U,'GDP constant 2016'!$B:$B,'ODA percent GDP'!$B135)</f>
        <v>6.5382331074460998E-3</v>
      </c>
    </row>
    <row r="136" spans="1:22" hidden="1" x14ac:dyDescent="0.2">
      <c r="A136" s="21" t="s">
        <v>93</v>
      </c>
      <c r="B136" s="9" t="s">
        <v>780</v>
      </c>
      <c r="C136" s="9" t="s">
        <v>981</v>
      </c>
      <c r="D136" s="9"/>
      <c r="E136" s="2"/>
      <c r="F136" s="2"/>
      <c r="G136" s="44">
        <f>('ODA total and ex non-transfer'!G136*1000000)/SUMIFS('GDP constant 2016'!G:G,'GDP constant 2016'!$B:$B,'ODA percent GDP'!$B136)</f>
        <v>0.14811656976094248</v>
      </c>
      <c r="H136" s="44">
        <f>('ODA total and ex non-transfer'!H136*1000000)/SUMIFS('GDP constant 2016'!H:H,'GDP constant 2016'!$B:$B,'ODA percent GDP'!$B136)</f>
        <v>0.12044912163304934</v>
      </c>
      <c r="I136" s="44">
        <f>('ODA total and ex non-transfer'!I136*1000000)/SUMIFS('GDP constant 2016'!I:I,'GDP constant 2016'!$B:$B,'ODA percent GDP'!$B136)</f>
        <v>0.15738453003164343</v>
      </c>
      <c r="J136" s="44">
        <f>('ODA total and ex non-transfer'!J136*1000000)/SUMIFS('GDP constant 2016'!J:J,'GDP constant 2016'!$B:$B,'ODA percent GDP'!$B136)</f>
        <v>0.17447708915281995</v>
      </c>
      <c r="K136" s="44">
        <f>('ODA total and ex non-transfer'!K136*1000000)/SUMIFS('GDP constant 2016'!K:K,'GDP constant 2016'!$B:$B,'ODA percent GDP'!$B136)</f>
        <v>0.4868876362744653</v>
      </c>
      <c r="L136" s="44">
        <f>('ODA total and ex non-transfer'!L136*1000000)/SUMIFS('GDP constant 2016'!L:L,'GDP constant 2016'!$B:$B,'ODA percent GDP'!$B136)</f>
        <v>0.16167080323084271</v>
      </c>
      <c r="M136" s="44">
        <f>('ODA total and ex non-transfer'!M136*1000000)/SUMIFS('GDP constant 2016'!M:M,'GDP constant 2016'!$B:$B,'ODA percent GDP'!$B136)</f>
        <v>0.16603743430066628</v>
      </c>
      <c r="N136" s="44">
        <f>('ODA total and ex non-transfer'!N136*1000000)/SUMIFS('GDP constant 2016'!N:N,'GDP constant 2016'!$B:$B,'ODA percent GDP'!$B136)</f>
        <v>0.16876026937953761</v>
      </c>
      <c r="O136" s="44">
        <f>('ODA total and ex non-transfer'!O136*1000000)/SUMIFS('GDP constant 2016'!O:O,'GDP constant 2016'!$B:$B,'ODA percent GDP'!$B136)</f>
        <v>0.17568687277632875</v>
      </c>
      <c r="P136" s="44">
        <f>('ODA total and ex non-transfer'!P136*1000000)/SUMIFS('GDP constant 2016'!P:P,'GDP constant 2016'!$B:$B,'ODA percent GDP'!$B136)</f>
        <v>0.19231464505212392</v>
      </c>
      <c r="Q136" s="44">
        <f>('ODA total and ex non-transfer'!Q136*1000000)/SUMIFS('GDP constant 2016'!Q:Q,'GDP constant 2016'!$B:$B,'ODA percent GDP'!$B136)</f>
        <v>0.1279088343316179</v>
      </c>
      <c r="R136" s="44">
        <f>('ODA total and ex non-transfer'!R136*1000000)/SUMIFS('GDP constant 2016'!R:R,'GDP constant 2016'!$B:$B,'ODA percent GDP'!$B136)</f>
        <v>0.14609018595133949</v>
      </c>
      <c r="S136" s="44">
        <f>('ODA total and ex non-transfer'!S136*1000000)/SUMIFS('GDP constant 2016'!S:S,'GDP constant 2016'!$B:$B,'ODA percent GDP'!$B136)</f>
        <v>0.12822493126714826</v>
      </c>
      <c r="T136" s="44">
        <f>('ODA total and ex non-transfer'!T136*1000000)/SUMIFS('GDP constant 2016'!T:T,'GDP constant 2016'!$B:$B,'ODA percent GDP'!$B136)</f>
        <v>0.13881885049573747</v>
      </c>
      <c r="U136" s="44">
        <f>('ODA total and ex non-transfer'!U136*1000000)/SUMIFS('GDP constant 2016'!U:U,'GDP constant 2016'!$B:$B,'ODA percent GDP'!$B136)</f>
        <v>0.14041621096033546</v>
      </c>
    </row>
    <row r="137" spans="1:22" hidden="1" x14ac:dyDescent="0.2">
      <c r="A137" s="22" t="s">
        <v>93</v>
      </c>
      <c r="B137" s="9" t="s">
        <v>780</v>
      </c>
      <c r="C137" s="10" t="s">
        <v>982</v>
      </c>
      <c r="D137" s="10"/>
      <c r="E137" s="3"/>
      <c r="F137" s="3"/>
      <c r="G137" s="44">
        <f>('ODA total and ex non-transfer'!G137*1000000)/SUMIFS('GDP constant 2016'!G:G,'GDP constant 2016'!$B:$B,'ODA percent GDP'!$B137)</f>
        <v>0.13805363188220285</v>
      </c>
      <c r="H137" s="44">
        <f>('ODA total and ex non-transfer'!H137*1000000)/SUMIFS('GDP constant 2016'!H:H,'GDP constant 2016'!$B:$B,'ODA percent GDP'!$B137)</f>
        <v>0.11287115984691887</v>
      </c>
      <c r="I137" s="44">
        <f>('ODA total and ex non-transfer'!I137*1000000)/SUMIFS('GDP constant 2016'!I:I,'GDP constant 2016'!$B:$B,'ODA percent GDP'!$B137)</f>
        <v>0.14899726898601426</v>
      </c>
      <c r="J137" s="44">
        <f>('ODA total and ex non-transfer'!J137*1000000)/SUMIFS('GDP constant 2016'!J:J,'GDP constant 2016'!$B:$B,'ODA percent GDP'!$B137)</f>
        <v>0.16609585407900138</v>
      </c>
      <c r="K137" s="44">
        <f>('ODA total and ex non-transfer'!K137*1000000)/SUMIFS('GDP constant 2016'!K:K,'GDP constant 2016'!$B:$B,'ODA percent GDP'!$B137)</f>
        <v>0.35867088578299955</v>
      </c>
      <c r="L137" s="44">
        <f>('ODA total and ex non-transfer'!L137*1000000)/SUMIFS('GDP constant 2016'!L:L,'GDP constant 2016'!$B:$B,'ODA percent GDP'!$B137)</f>
        <v>0.15927540070313514</v>
      </c>
      <c r="M137" s="44">
        <f>('ODA total and ex non-transfer'!M137*1000000)/SUMIFS('GDP constant 2016'!M:M,'GDP constant 2016'!$B:$B,'ODA percent GDP'!$B137)</f>
        <v>0.16373863856759405</v>
      </c>
      <c r="N137" s="44">
        <f>('ODA total and ex non-transfer'!N137*1000000)/SUMIFS('GDP constant 2016'!N:N,'GDP constant 2016'!$B:$B,'ODA percent GDP'!$B137)</f>
        <v>0.16620981661251205</v>
      </c>
      <c r="O137" s="44">
        <f>('ODA total and ex non-transfer'!O137*1000000)/SUMIFS('GDP constant 2016'!O:O,'GDP constant 2016'!$B:$B,'ODA percent GDP'!$B137)</f>
        <v>0.1708570721603036</v>
      </c>
      <c r="P137" s="44">
        <f>('ODA total and ex non-transfer'!P137*1000000)/SUMIFS('GDP constant 2016'!P:P,'GDP constant 2016'!$B:$B,'ODA percent GDP'!$B137)</f>
        <v>0.19026174934990228</v>
      </c>
      <c r="Q137" s="44">
        <f>('ODA total and ex non-transfer'!Q137*1000000)/SUMIFS('GDP constant 2016'!Q:Q,'GDP constant 2016'!$B:$B,'ODA percent GDP'!$B137)</f>
        <v>0.1260055184768748</v>
      </c>
      <c r="R137" s="44">
        <f>('ODA total and ex non-transfer'!R137*1000000)/SUMIFS('GDP constant 2016'!R:R,'GDP constant 2016'!$B:$B,'ODA percent GDP'!$B137)</f>
        <v>0.14428743410893211</v>
      </c>
      <c r="S137" s="44">
        <f>('ODA total and ex non-transfer'!S137*1000000)/SUMIFS('GDP constant 2016'!S:S,'GDP constant 2016'!$B:$B,'ODA percent GDP'!$B137)</f>
        <v>0.12698384283917588</v>
      </c>
      <c r="T137" s="44">
        <f>('ODA total and ex non-transfer'!T137*1000000)/SUMIFS('GDP constant 2016'!T:T,'GDP constant 2016'!$B:$B,'ODA percent GDP'!$B137)</f>
        <v>0.13719393554067127</v>
      </c>
      <c r="U137" s="44">
        <f>('ODA total and ex non-transfer'!U137*1000000)/SUMIFS('GDP constant 2016'!U:U,'GDP constant 2016'!$B:$B,'ODA percent GDP'!$B137)</f>
        <v>0.13897729612861739</v>
      </c>
    </row>
    <row r="138" spans="1:22" hidden="1" x14ac:dyDescent="0.2">
      <c r="A138" s="21" t="s">
        <v>94</v>
      </c>
      <c r="B138" s="9" t="s">
        <v>785</v>
      </c>
      <c r="C138" s="9" t="s">
        <v>981</v>
      </c>
      <c r="D138" s="9"/>
      <c r="E138" s="2"/>
      <c r="F138" s="2"/>
      <c r="G138" s="44" t="e">
        <f>('ODA total and ex non-transfer'!G138*1000000)/SUMIFS('GDP constant 2016'!G:G,'GDP constant 2016'!$B:$B,'ODA percent GDP'!$B138)</f>
        <v>#DIV/0!</v>
      </c>
      <c r="H138" s="44" t="e">
        <f>('ODA total and ex non-transfer'!H138*1000000)/SUMIFS('GDP constant 2016'!H:H,'GDP constant 2016'!$B:$B,'ODA percent GDP'!$B138)</f>
        <v>#DIV/0!</v>
      </c>
      <c r="I138" s="44" t="e">
        <f>('ODA total and ex non-transfer'!I138*1000000)/SUMIFS('GDP constant 2016'!I:I,'GDP constant 2016'!$B:$B,'ODA percent GDP'!$B138)</f>
        <v>#DIV/0!</v>
      </c>
      <c r="J138" s="44" t="e">
        <f>('ODA total and ex non-transfer'!J138*1000000)/SUMIFS('GDP constant 2016'!J:J,'GDP constant 2016'!$B:$B,'ODA percent GDP'!$B138)</f>
        <v>#DIV/0!</v>
      </c>
      <c r="K138" s="44" t="e">
        <f>('ODA total and ex non-transfer'!K138*1000000)/SUMIFS('GDP constant 2016'!K:K,'GDP constant 2016'!$B:$B,'ODA percent GDP'!$B138)</f>
        <v>#DIV/0!</v>
      </c>
      <c r="L138" s="44" t="e">
        <f>('ODA total and ex non-transfer'!L138*1000000)/SUMIFS('GDP constant 2016'!L:L,'GDP constant 2016'!$B:$B,'ODA percent GDP'!$B138)</f>
        <v>#DIV/0!</v>
      </c>
      <c r="M138" s="44" t="e">
        <f>('ODA total and ex non-transfer'!M138*1000000)/SUMIFS('GDP constant 2016'!M:M,'GDP constant 2016'!$B:$B,'ODA percent GDP'!$B138)</f>
        <v>#DIV/0!</v>
      </c>
      <c r="N138" s="44" t="e">
        <f>('ODA total and ex non-transfer'!N138*1000000)/SUMIFS('GDP constant 2016'!N:N,'GDP constant 2016'!$B:$B,'ODA percent GDP'!$B138)</f>
        <v>#DIV/0!</v>
      </c>
      <c r="O138" s="44" t="e">
        <f>('ODA total and ex non-transfer'!O138*1000000)/SUMIFS('GDP constant 2016'!O:O,'GDP constant 2016'!$B:$B,'ODA percent GDP'!$B138)</f>
        <v>#DIV/0!</v>
      </c>
      <c r="P138" s="44" t="e">
        <f>('ODA total and ex non-transfer'!P138*1000000)/SUMIFS('GDP constant 2016'!P:P,'GDP constant 2016'!$B:$B,'ODA percent GDP'!$B138)</f>
        <v>#DIV/0!</v>
      </c>
      <c r="Q138" s="44" t="e">
        <f>('ODA total and ex non-transfer'!Q138*1000000)/SUMIFS('GDP constant 2016'!Q:Q,'GDP constant 2016'!$B:$B,'ODA percent GDP'!$B138)</f>
        <v>#DIV/0!</v>
      </c>
      <c r="R138" s="44" t="e">
        <f>('ODA total and ex non-transfer'!R138*1000000)/SUMIFS('GDP constant 2016'!R:R,'GDP constant 2016'!$B:$B,'ODA percent GDP'!$B138)</f>
        <v>#DIV/0!</v>
      </c>
      <c r="S138" s="44" t="e">
        <f>('ODA total and ex non-transfer'!S138*1000000)/SUMIFS('GDP constant 2016'!S:S,'GDP constant 2016'!$B:$B,'ODA percent GDP'!$B138)</f>
        <v>#DIV/0!</v>
      </c>
      <c r="T138" s="44" t="e">
        <f>('ODA total and ex non-transfer'!T138*1000000)/SUMIFS('GDP constant 2016'!T:T,'GDP constant 2016'!$B:$B,'ODA percent GDP'!$B138)</f>
        <v>#DIV/0!</v>
      </c>
      <c r="U138" s="44" t="e">
        <f>('ODA total and ex non-transfer'!U138*1000000)/SUMIFS('GDP constant 2016'!U:U,'GDP constant 2016'!$B:$B,'ODA percent GDP'!$B138)</f>
        <v>#DIV/0!</v>
      </c>
    </row>
    <row r="139" spans="1:22" hidden="1" x14ac:dyDescent="0.2">
      <c r="A139" s="22" t="s">
        <v>94</v>
      </c>
      <c r="B139" s="9" t="s">
        <v>785</v>
      </c>
      <c r="C139" s="10" t="s">
        <v>982</v>
      </c>
      <c r="D139" s="10"/>
      <c r="E139" s="3"/>
      <c r="F139" s="3"/>
      <c r="G139" s="44" t="e">
        <f>('ODA total and ex non-transfer'!G139*1000000)/SUMIFS('GDP constant 2016'!G:G,'GDP constant 2016'!$B:$B,'ODA percent GDP'!$B139)</f>
        <v>#DIV/0!</v>
      </c>
      <c r="H139" s="44" t="e">
        <f>('ODA total and ex non-transfer'!H139*1000000)/SUMIFS('GDP constant 2016'!H:H,'GDP constant 2016'!$B:$B,'ODA percent GDP'!$B139)</f>
        <v>#DIV/0!</v>
      </c>
      <c r="I139" s="44" t="e">
        <f>('ODA total and ex non-transfer'!I139*1000000)/SUMIFS('GDP constant 2016'!I:I,'GDP constant 2016'!$B:$B,'ODA percent GDP'!$B139)</f>
        <v>#DIV/0!</v>
      </c>
      <c r="J139" s="44" t="e">
        <f>('ODA total and ex non-transfer'!J139*1000000)/SUMIFS('GDP constant 2016'!J:J,'GDP constant 2016'!$B:$B,'ODA percent GDP'!$B139)</f>
        <v>#DIV/0!</v>
      </c>
      <c r="K139" s="44" t="e">
        <f>('ODA total and ex non-transfer'!K139*1000000)/SUMIFS('GDP constant 2016'!K:K,'GDP constant 2016'!$B:$B,'ODA percent GDP'!$B139)</f>
        <v>#DIV/0!</v>
      </c>
      <c r="L139" s="44" t="e">
        <f>('ODA total and ex non-transfer'!L139*1000000)/SUMIFS('GDP constant 2016'!L:L,'GDP constant 2016'!$B:$B,'ODA percent GDP'!$B139)</f>
        <v>#DIV/0!</v>
      </c>
      <c r="M139" s="44" t="e">
        <f>('ODA total and ex non-transfer'!M139*1000000)/SUMIFS('GDP constant 2016'!M:M,'GDP constant 2016'!$B:$B,'ODA percent GDP'!$B139)</f>
        <v>#DIV/0!</v>
      </c>
      <c r="N139" s="44" t="e">
        <f>('ODA total and ex non-transfer'!N139*1000000)/SUMIFS('GDP constant 2016'!N:N,'GDP constant 2016'!$B:$B,'ODA percent GDP'!$B139)</f>
        <v>#DIV/0!</v>
      </c>
      <c r="O139" s="44" t="e">
        <f>('ODA total and ex non-transfer'!O139*1000000)/SUMIFS('GDP constant 2016'!O:O,'GDP constant 2016'!$B:$B,'ODA percent GDP'!$B139)</f>
        <v>#DIV/0!</v>
      </c>
      <c r="P139" s="44" t="e">
        <f>('ODA total and ex non-transfer'!P139*1000000)/SUMIFS('GDP constant 2016'!P:P,'GDP constant 2016'!$B:$B,'ODA percent GDP'!$B139)</f>
        <v>#DIV/0!</v>
      </c>
      <c r="Q139" s="44" t="e">
        <f>('ODA total and ex non-transfer'!Q139*1000000)/SUMIFS('GDP constant 2016'!Q:Q,'GDP constant 2016'!$B:$B,'ODA percent GDP'!$B139)</f>
        <v>#DIV/0!</v>
      </c>
      <c r="R139" s="44" t="e">
        <f>('ODA total and ex non-transfer'!R139*1000000)/SUMIFS('GDP constant 2016'!R:R,'GDP constant 2016'!$B:$B,'ODA percent GDP'!$B139)</f>
        <v>#DIV/0!</v>
      </c>
      <c r="S139" s="44" t="e">
        <f>('ODA total and ex non-transfer'!S139*1000000)/SUMIFS('GDP constant 2016'!S:S,'GDP constant 2016'!$B:$B,'ODA percent GDP'!$B139)</f>
        <v>#DIV/0!</v>
      </c>
      <c r="T139" s="44" t="e">
        <f>('ODA total and ex non-transfer'!T139*1000000)/SUMIFS('GDP constant 2016'!T:T,'GDP constant 2016'!$B:$B,'ODA percent GDP'!$B139)</f>
        <v>#DIV/0!</v>
      </c>
      <c r="U139" s="44" t="e">
        <f>('ODA total and ex non-transfer'!U139*1000000)/SUMIFS('GDP constant 2016'!U:U,'GDP constant 2016'!$B:$B,'ODA percent GDP'!$B139)</f>
        <v>#DIV/0!</v>
      </c>
    </row>
    <row r="140" spans="1:22" hidden="1" x14ac:dyDescent="0.2">
      <c r="A140" s="21" t="s">
        <v>95</v>
      </c>
      <c r="B140" s="9" t="s">
        <v>821</v>
      </c>
      <c r="C140" s="9" t="s">
        <v>981</v>
      </c>
      <c r="D140" s="9"/>
      <c r="E140" s="2"/>
      <c r="F140" s="2"/>
      <c r="G140" s="44">
        <f>('ODA total and ex non-transfer'!G140*1000000)/SUMIFS('GDP constant 2016'!G:G,'GDP constant 2016'!$B:$B,'ODA percent GDP'!$B140)</f>
        <v>0.18913138378446276</v>
      </c>
      <c r="H140" s="44">
        <f>('ODA total and ex non-transfer'!H140*1000000)/SUMIFS('GDP constant 2016'!H:H,'GDP constant 2016'!$B:$B,'ODA percent GDP'!$B140)</f>
        <v>0.21772383987842214</v>
      </c>
      <c r="I140" s="44">
        <f>('ODA total and ex non-transfer'!I140*1000000)/SUMIFS('GDP constant 2016'!I:I,'GDP constant 2016'!$B:$B,'ODA percent GDP'!$B140)</f>
        <v>0.20234985029438585</v>
      </c>
      <c r="J140" s="44">
        <f>('ODA total and ex non-transfer'!J140*1000000)/SUMIFS('GDP constant 2016'!J:J,'GDP constant 2016'!$B:$B,'ODA percent GDP'!$B140)</f>
        <v>0.17664554171002067</v>
      </c>
      <c r="K140" s="44">
        <f>('ODA total and ex non-transfer'!K140*1000000)/SUMIFS('GDP constant 2016'!K:K,'GDP constant 2016'!$B:$B,'ODA percent GDP'!$B140)</f>
        <v>0.14727439300743167</v>
      </c>
      <c r="L140" s="44">
        <f>('ODA total and ex non-transfer'!L140*1000000)/SUMIFS('GDP constant 2016'!L:L,'GDP constant 2016'!$B:$B,'ODA percent GDP'!$B140)</f>
        <v>0.69625021490276329</v>
      </c>
      <c r="M140" s="44">
        <f>('ODA total and ex non-transfer'!M140*1000000)/SUMIFS('GDP constant 2016'!M:M,'GDP constant 2016'!$B:$B,'ODA percent GDP'!$B140)</f>
        <v>0.21898866100800085</v>
      </c>
      <c r="N140" s="44">
        <f>('ODA total and ex non-transfer'!N140*1000000)/SUMIFS('GDP constant 2016'!N:N,'GDP constant 2016'!$B:$B,'ODA percent GDP'!$B140)</f>
        <v>9.3685271119602523E-2</v>
      </c>
      <c r="O140" s="44">
        <f>('ODA total and ex non-transfer'!O140*1000000)/SUMIFS('GDP constant 2016'!O:O,'GDP constant 2016'!$B:$B,'ODA percent GDP'!$B140)</f>
        <v>0.1573095511872826</v>
      </c>
      <c r="P140" s="44">
        <f>('ODA total and ex non-transfer'!P140*1000000)/SUMIFS('GDP constant 2016'!P:P,'GDP constant 2016'!$B:$B,'ODA percent GDP'!$B140)</f>
        <v>0.21683483907963513</v>
      </c>
      <c r="Q140" s="44">
        <f>('ODA total and ex non-transfer'!Q140*1000000)/SUMIFS('GDP constant 2016'!Q:Q,'GDP constant 2016'!$B:$B,'ODA percent GDP'!$B140)</f>
        <v>0.14832620116251813</v>
      </c>
      <c r="R140" s="44">
        <f>('ODA total and ex non-transfer'!R140*1000000)/SUMIFS('GDP constant 2016'!R:R,'GDP constant 2016'!$B:$B,'ODA percent GDP'!$B140)</f>
        <v>0.15514076589641609</v>
      </c>
      <c r="S140" s="44">
        <f>('ODA total and ex non-transfer'!S140*1000000)/SUMIFS('GDP constant 2016'!S:S,'GDP constant 2016'!$B:$B,'ODA percent GDP'!$B140)</f>
        <v>0.11564472007236992</v>
      </c>
      <c r="T140" s="44">
        <f>('ODA total and ex non-transfer'!T140*1000000)/SUMIFS('GDP constant 2016'!T:T,'GDP constant 2016'!$B:$B,'ODA percent GDP'!$B140)</f>
        <v>0.16050026385025104</v>
      </c>
      <c r="U140" s="44">
        <f>('ODA total and ex non-transfer'!U140*1000000)/SUMIFS('GDP constant 2016'!U:U,'GDP constant 2016'!$B:$B,'ODA percent GDP'!$B140)</f>
        <v>0.14469177541949929</v>
      </c>
    </row>
    <row r="141" spans="1:22" hidden="1" x14ac:dyDescent="0.2">
      <c r="A141" s="22" t="s">
        <v>95</v>
      </c>
      <c r="B141" s="9" t="s">
        <v>821</v>
      </c>
      <c r="C141" s="10" t="s">
        <v>982</v>
      </c>
      <c r="D141" s="10"/>
      <c r="E141" s="3"/>
      <c r="F141" s="3"/>
      <c r="G141" s="44">
        <f>('ODA total and ex non-transfer'!G141*1000000)/SUMIFS('GDP constant 2016'!G:G,'GDP constant 2016'!$B:$B,'ODA percent GDP'!$B141)</f>
        <v>0.16879880510150932</v>
      </c>
      <c r="H141" s="44">
        <f>('ODA total and ex non-transfer'!H141*1000000)/SUMIFS('GDP constant 2016'!H:H,'GDP constant 2016'!$B:$B,'ODA percent GDP'!$B141)</f>
        <v>0.20072937950878944</v>
      </c>
      <c r="I141" s="44">
        <f>('ODA total and ex non-transfer'!I141*1000000)/SUMIFS('GDP constant 2016'!I:I,'GDP constant 2016'!$B:$B,'ODA percent GDP'!$B141)</f>
        <v>0.18708473312906035</v>
      </c>
      <c r="J141" s="44">
        <f>('ODA total and ex non-transfer'!J141*1000000)/SUMIFS('GDP constant 2016'!J:J,'GDP constant 2016'!$B:$B,'ODA percent GDP'!$B141)</f>
        <v>0.16171008887897312</v>
      </c>
      <c r="K141" s="44">
        <f>('ODA total and ex non-transfer'!K141*1000000)/SUMIFS('GDP constant 2016'!K:K,'GDP constant 2016'!$B:$B,'ODA percent GDP'!$B141)</f>
        <v>0.10435402937921866</v>
      </c>
      <c r="L141" s="44">
        <f>('ODA total and ex non-transfer'!L141*1000000)/SUMIFS('GDP constant 2016'!L:L,'GDP constant 2016'!$B:$B,'ODA percent GDP'!$B141)</f>
        <v>0.11870805969533163</v>
      </c>
      <c r="M141" s="44">
        <f>('ODA total and ex non-transfer'!M141*1000000)/SUMIFS('GDP constant 2016'!M:M,'GDP constant 2016'!$B:$B,'ODA percent GDP'!$B141)</f>
        <v>0.14278458423648277</v>
      </c>
      <c r="N141" s="44">
        <f>('ODA total and ex non-transfer'!N141*1000000)/SUMIFS('GDP constant 2016'!N:N,'GDP constant 2016'!$B:$B,'ODA percent GDP'!$B141)</f>
        <v>7.1007943393242012E-2</v>
      </c>
      <c r="O141" s="44">
        <f>('ODA total and ex non-transfer'!O141*1000000)/SUMIFS('GDP constant 2016'!O:O,'GDP constant 2016'!$B:$B,'ODA percent GDP'!$B141)</f>
        <v>0.13943989314094257</v>
      </c>
      <c r="P141" s="44">
        <f>('ODA total and ex non-transfer'!P141*1000000)/SUMIFS('GDP constant 2016'!P:P,'GDP constant 2016'!$B:$B,'ODA percent GDP'!$B141)</f>
        <v>0.20239575318214695</v>
      </c>
      <c r="Q141" s="44">
        <f>('ODA total and ex non-transfer'!Q141*1000000)/SUMIFS('GDP constant 2016'!Q:Q,'GDP constant 2016'!$B:$B,'ODA percent GDP'!$B141)</f>
        <v>0.13107575306803101</v>
      </c>
      <c r="R141" s="44">
        <f>('ODA total and ex non-transfer'!R141*1000000)/SUMIFS('GDP constant 2016'!R:R,'GDP constant 2016'!$B:$B,'ODA percent GDP'!$B141)</f>
        <v>0.14108696848076008</v>
      </c>
      <c r="S141" s="44">
        <f>('ODA total and ex non-transfer'!S141*1000000)/SUMIFS('GDP constant 2016'!S:S,'GDP constant 2016'!$B:$B,'ODA percent GDP'!$B141)</f>
        <v>0.10036228839193692</v>
      </c>
      <c r="T141" s="44">
        <f>('ODA total and ex non-transfer'!T141*1000000)/SUMIFS('GDP constant 2016'!T:T,'GDP constant 2016'!$B:$B,'ODA percent GDP'!$B141)</f>
        <v>0.15115105927255376</v>
      </c>
      <c r="U141" s="44">
        <f>('ODA total and ex non-transfer'!U141*1000000)/SUMIFS('GDP constant 2016'!U:U,'GDP constant 2016'!$B:$B,'ODA percent GDP'!$B141)</f>
        <v>0.13666493829423959</v>
      </c>
    </row>
    <row r="142" spans="1:22" hidden="1" x14ac:dyDescent="0.2">
      <c r="A142" s="21" t="s">
        <v>96</v>
      </c>
      <c r="B142" s="9" t="s">
        <v>830</v>
      </c>
      <c r="C142" s="9" t="s">
        <v>981</v>
      </c>
      <c r="D142" s="9"/>
      <c r="E142" s="2"/>
      <c r="F142" s="2"/>
      <c r="G142" s="44">
        <f>('ODA total and ex non-transfer'!G142*1000000)/SUMIFS('GDP constant 2016'!G:G,'GDP constant 2016'!$B:$B,'ODA percent GDP'!$B142)</f>
        <v>7.9769638014747568E-2</v>
      </c>
      <c r="H142" s="44">
        <f>('ODA total and ex non-transfer'!H142*1000000)/SUMIFS('GDP constant 2016'!H:H,'GDP constant 2016'!$B:$B,'ODA percent GDP'!$B142)</f>
        <v>6.9662768421786259E-2</v>
      </c>
      <c r="I142" s="44">
        <f>('ODA total and ex non-transfer'!I142*1000000)/SUMIFS('GDP constant 2016'!I:I,'GDP constant 2016'!$B:$B,'ODA percent GDP'!$B142)</f>
        <v>0.13966279061069292</v>
      </c>
      <c r="J142" s="44">
        <f>('ODA total and ex non-transfer'!J142*1000000)/SUMIFS('GDP constant 2016'!J:J,'GDP constant 2016'!$B:$B,'ODA percent GDP'!$B142)</f>
        <v>8.9162274314242382E-2</v>
      </c>
      <c r="K142" s="44">
        <f>('ODA total and ex non-transfer'!K142*1000000)/SUMIFS('GDP constant 2016'!K:K,'GDP constant 2016'!$B:$B,'ODA percent GDP'!$B142)</f>
        <v>0.34800904574646047</v>
      </c>
      <c r="L142" s="44">
        <f>('ODA total and ex non-transfer'!L142*1000000)/SUMIFS('GDP constant 2016'!L:L,'GDP constant 2016'!$B:$B,'ODA percent GDP'!$B142)</f>
        <v>7.1237581084089507E-2</v>
      </c>
      <c r="M142" s="44">
        <f>('ODA total and ex non-transfer'!M142*1000000)/SUMIFS('GDP constant 2016'!M:M,'GDP constant 2016'!$B:$B,'ODA percent GDP'!$B142)</f>
        <v>9.0715354631709141E-2</v>
      </c>
      <c r="N142" s="44">
        <f>('ODA total and ex non-transfer'!N142*1000000)/SUMIFS('GDP constant 2016'!N:N,'GDP constant 2016'!$B:$B,'ODA percent GDP'!$B142)</f>
        <v>8.4571001911406304E-2</v>
      </c>
      <c r="O142" s="44">
        <f>('ODA total and ex non-transfer'!O142*1000000)/SUMIFS('GDP constant 2016'!O:O,'GDP constant 2016'!$B:$B,'ODA percent GDP'!$B142)</f>
        <v>7.7128975091076135E-2</v>
      </c>
      <c r="P142" s="44">
        <f>('ODA total and ex non-transfer'!P142*1000000)/SUMIFS('GDP constant 2016'!P:P,'GDP constant 2016'!$B:$B,'ODA percent GDP'!$B142)</f>
        <v>8.2049723650770928E-2</v>
      </c>
      <c r="Q142" s="44">
        <f>('ODA total and ex non-transfer'!Q142*1000000)/SUMIFS('GDP constant 2016'!Q:Q,'GDP constant 2016'!$B:$B,'ODA percent GDP'!$B142)</f>
        <v>8.625245069294904E-2</v>
      </c>
      <c r="R142" s="44">
        <f>('ODA total and ex non-transfer'!R142*1000000)/SUMIFS('GDP constant 2016'!R:R,'GDP constant 2016'!$B:$B,'ODA percent GDP'!$B142)</f>
        <v>7.6929556820356335E-2</v>
      </c>
      <c r="S142" s="44">
        <f>('ODA total and ex non-transfer'!S142*1000000)/SUMIFS('GDP constant 2016'!S:S,'GDP constant 2016'!$B:$B,'ODA percent GDP'!$B142)</f>
        <v>8.3495984457143041E-2</v>
      </c>
      <c r="T142" s="44">
        <f>('ODA total and ex non-transfer'!T142*1000000)/SUMIFS('GDP constant 2016'!T:T,'GDP constant 2016'!$B:$B,'ODA percent GDP'!$B142)</f>
        <v>7.1632461090983021E-2</v>
      </c>
      <c r="U142" s="44">
        <f>('ODA total and ex non-transfer'!U142*1000000)/SUMIFS('GDP constant 2016'!U:U,'GDP constant 2016'!$B:$B,'ODA percent GDP'!$B142)</f>
        <v>5.6961103941550996E-2</v>
      </c>
    </row>
    <row r="143" spans="1:22" hidden="1" x14ac:dyDescent="0.2">
      <c r="A143" s="22" t="s">
        <v>96</v>
      </c>
      <c r="B143" s="9" t="s">
        <v>830</v>
      </c>
      <c r="C143" s="10" t="s">
        <v>982</v>
      </c>
      <c r="D143" s="10"/>
      <c r="E143" s="3"/>
      <c r="F143" s="3"/>
      <c r="G143" s="44">
        <f>('ODA total and ex non-transfer'!G143*1000000)/SUMIFS('GDP constant 2016'!G:G,'GDP constant 2016'!$B:$B,'ODA percent GDP'!$B143)</f>
        <v>7.5098254695224395E-2</v>
      </c>
      <c r="H143" s="44">
        <f>('ODA total and ex non-transfer'!H143*1000000)/SUMIFS('GDP constant 2016'!H:H,'GDP constant 2016'!$B:$B,'ODA percent GDP'!$B143)</f>
        <v>6.658846264447732E-2</v>
      </c>
      <c r="I143" s="44">
        <f>('ODA total and ex non-transfer'!I143*1000000)/SUMIFS('GDP constant 2016'!I:I,'GDP constant 2016'!$B:$B,'ODA percent GDP'!$B143)</f>
        <v>0.13470340936629166</v>
      </c>
      <c r="J143" s="44">
        <f>('ODA total and ex non-transfer'!J143*1000000)/SUMIFS('GDP constant 2016'!J:J,'GDP constant 2016'!$B:$B,'ODA percent GDP'!$B143)</f>
        <v>8.3392379804267808E-2</v>
      </c>
      <c r="K143" s="44">
        <f>('ODA total and ex non-transfer'!K143*1000000)/SUMIFS('GDP constant 2016'!K:K,'GDP constant 2016'!$B:$B,'ODA percent GDP'!$B143)</f>
        <v>0.23208343189434624</v>
      </c>
      <c r="L143" s="44">
        <f>('ODA total and ex non-transfer'!L143*1000000)/SUMIFS('GDP constant 2016'!L:L,'GDP constant 2016'!$B:$B,'ODA percent GDP'!$B143)</f>
        <v>6.2523132373980009E-2</v>
      </c>
      <c r="M143" s="44">
        <f>('ODA total and ex non-transfer'!M143*1000000)/SUMIFS('GDP constant 2016'!M:M,'GDP constant 2016'!$B:$B,'ODA percent GDP'!$B143)</f>
        <v>7.6824243550732238E-2</v>
      </c>
      <c r="N143" s="44">
        <f>('ODA total and ex non-transfer'!N143*1000000)/SUMIFS('GDP constant 2016'!N:N,'GDP constant 2016'!$B:$B,'ODA percent GDP'!$B143)</f>
        <v>7.8175618872046021E-2</v>
      </c>
      <c r="O143" s="44">
        <f>('ODA total and ex non-transfer'!O143*1000000)/SUMIFS('GDP constant 2016'!O:O,'GDP constant 2016'!$B:$B,'ODA percent GDP'!$B143)</f>
        <v>7.1111251843511442E-2</v>
      </c>
      <c r="P143" s="44">
        <f>('ODA total and ex non-transfer'!P143*1000000)/SUMIFS('GDP constant 2016'!P:P,'GDP constant 2016'!$B:$B,'ODA percent GDP'!$B143)</f>
        <v>7.6653780511696898E-2</v>
      </c>
      <c r="Q143" s="44">
        <f>('ODA total and ex non-transfer'!Q143*1000000)/SUMIFS('GDP constant 2016'!Q:Q,'GDP constant 2016'!$B:$B,'ODA percent GDP'!$B143)</f>
        <v>8.143031083262639E-2</v>
      </c>
      <c r="R143" s="44">
        <f>('ODA total and ex non-transfer'!R143*1000000)/SUMIFS('GDP constant 2016'!R:R,'GDP constant 2016'!$B:$B,'ODA percent GDP'!$B143)</f>
        <v>7.2458476424622512E-2</v>
      </c>
      <c r="S143" s="44">
        <f>('ODA total and ex non-transfer'!S143*1000000)/SUMIFS('GDP constant 2016'!S:S,'GDP constant 2016'!$B:$B,'ODA percent GDP'!$B143)</f>
        <v>7.9436500344080951E-2</v>
      </c>
      <c r="T143" s="44">
        <f>('ODA total and ex non-transfer'!T143*1000000)/SUMIFS('GDP constant 2016'!T:T,'GDP constant 2016'!$B:$B,'ODA percent GDP'!$B143)</f>
        <v>6.79722417769867E-2</v>
      </c>
      <c r="U143" s="44">
        <f>('ODA total and ex non-transfer'!U143*1000000)/SUMIFS('GDP constant 2016'!U:U,'GDP constant 2016'!$B:$B,'ODA percent GDP'!$B143)</f>
        <v>5.3684142020274307E-2</v>
      </c>
    </row>
    <row r="144" spans="1:22" hidden="1" x14ac:dyDescent="0.2">
      <c r="A144" s="21" t="s">
        <v>97</v>
      </c>
      <c r="B144" s="9" t="s">
        <v>834</v>
      </c>
      <c r="C144" s="9" t="s">
        <v>981</v>
      </c>
      <c r="D144" s="9"/>
      <c r="E144" s="2"/>
      <c r="F144" s="2"/>
      <c r="G144" s="44">
        <f>('ODA total and ex non-transfer'!G144*1000000)/SUMIFS('GDP constant 2016'!G:G,'GDP constant 2016'!$B:$B,'ODA percent GDP'!$B144)</f>
        <v>5.3894650488320005E-3</v>
      </c>
      <c r="H144" s="44">
        <f>('ODA total and ex non-transfer'!H144*1000000)/SUMIFS('GDP constant 2016'!H:H,'GDP constant 2016'!$B:$B,'ODA percent GDP'!$B144)</f>
        <v>8.5549647016973252E-3</v>
      </c>
      <c r="I144" s="44">
        <f>('ODA total and ex non-transfer'!I144*1000000)/SUMIFS('GDP constant 2016'!I:I,'GDP constant 2016'!$B:$B,'ODA percent GDP'!$B144)</f>
        <v>8.2236020593445952E-3</v>
      </c>
      <c r="J144" s="44">
        <f>('ODA total and ex non-transfer'!J144*1000000)/SUMIFS('GDP constant 2016'!J:J,'GDP constant 2016'!$B:$B,'ODA percent GDP'!$B144)</f>
        <v>1.0358697412200772E-2</v>
      </c>
      <c r="K144" s="44">
        <f>('ODA total and ex non-transfer'!K144*1000000)/SUMIFS('GDP constant 2016'!K:K,'GDP constant 2016'!$B:$B,'ODA percent GDP'!$B144)</f>
        <v>1.2505535680223065E-2</v>
      </c>
      <c r="L144" s="44">
        <f>('ODA total and ex non-transfer'!L144*1000000)/SUMIFS('GDP constant 2016'!L:L,'GDP constant 2016'!$B:$B,'ODA percent GDP'!$B144)</f>
        <v>5.2694118754666175E-3</v>
      </c>
      <c r="M144" s="44">
        <f>('ODA total and ex non-transfer'!M144*1000000)/SUMIFS('GDP constant 2016'!M:M,'GDP constant 2016'!$B:$B,'ODA percent GDP'!$B144)</f>
        <v>5.8867392129645542E-3</v>
      </c>
      <c r="N144" s="44">
        <f>('ODA total and ex non-transfer'!N144*1000000)/SUMIFS('GDP constant 2016'!N:N,'GDP constant 2016'!$B:$B,'ODA percent GDP'!$B144)</f>
        <v>2.1234895655498243E-2</v>
      </c>
      <c r="O144" s="44">
        <f>('ODA total and ex non-transfer'!O144*1000000)/SUMIFS('GDP constant 2016'!O:O,'GDP constant 2016'!$B:$B,'ODA percent GDP'!$B144)</f>
        <v>6.4130992442388415E-2</v>
      </c>
      <c r="P144" s="44">
        <f>('ODA total and ex non-transfer'!P144*1000000)/SUMIFS('GDP constant 2016'!P:P,'GDP constant 2016'!$B:$B,'ODA percent GDP'!$B144)</f>
        <v>1.8300379683013762E-2</v>
      </c>
      <c r="Q144" s="44">
        <f>('ODA total and ex non-transfer'!Q144*1000000)/SUMIFS('GDP constant 2016'!Q:Q,'GDP constant 2016'!$B:$B,'ODA percent GDP'!$B144)</f>
        <v>2.6007676793562282E-2</v>
      </c>
      <c r="R144" s="44">
        <f>('ODA total and ex non-transfer'!R144*1000000)/SUMIFS('GDP constant 2016'!R:R,'GDP constant 2016'!$B:$B,'ODA percent GDP'!$B144)</f>
        <v>2.0880006477145486E-2</v>
      </c>
      <c r="S144" s="44">
        <f>('ODA total and ex non-transfer'!S144*1000000)/SUMIFS('GDP constant 2016'!S:S,'GDP constant 2016'!$B:$B,'ODA percent GDP'!$B144)</f>
        <v>1.0883037835926429E-2</v>
      </c>
      <c r="T144" s="44">
        <f>('ODA total and ex non-transfer'!T144*1000000)/SUMIFS('GDP constant 2016'!T:T,'GDP constant 2016'!$B:$B,'ODA percent GDP'!$B144)</f>
        <v>8.0083575713563483E-3</v>
      </c>
      <c r="U144" s="44">
        <f>('ODA total and ex non-transfer'!U144*1000000)/SUMIFS('GDP constant 2016'!U:U,'GDP constant 2016'!$B:$B,'ODA percent GDP'!$B144)</f>
        <v>1.5870786002429801E-2</v>
      </c>
    </row>
    <row r="145" spans="1:22" hidden="1" x14ac:dyDescent="0.2">
      <c r="A145" s="22" t="s">
        <v>97</v>
      </c>
      <c r="B145" s="9" t="s">
        <v>834</v>
      </c>
      <c r="C145" s="10" t="s">
        <v>982</v>
      </c>
      <c r="D145" s="10"/>
      <c r="E145" s="3"/>
      <c r="F145" s="3"/>
      <c r="G145" s="44">
        <f>('ODA total and ex non-transfer'!G145*1000000)/SUMIFS('GDP constant 2016'!G:G,'GDP constant 2016'!$B:$B,'ODA percent GDP'!$B145)</f>
        <v>5.3894650488320005E-3</v>
      </c>
      <c r="H145" s="44">
        <f>('ODA total and ex non-transfer'!H145*1000000)/SUMIFS('GDP constant 2016'!H:H,'GDP constant 2016'!$B:$B,'ODA percent GDP'!$B145)</f>
        <v>8.5549647016973252E-3</v>
      </c>
      <c r="I145" s="44">
        <f>('ODA total and ex non-transfer'!I145*1000000)/SUMIFS('GDP constant 2016'!I:I,'GDP constant 2016'!$B:$B,'ODA percent GDP'!$B145)</f>
        <v>8.2236020593445952E-3</v>
      </c>
      <c r="J145" s="44">
        <f>('ODA total and ex non-transfer'!J145*1000000)/SUMIFS('GDP constant 2016'!J:J,'GDP constant 2016'!$B:$B,'ODA percent GDP'!$B145)</f>
        <v>1.0358697412200772E-2</v>
      </c>
      <c r="K145" s="44">
        <f>('ODA total and ex non-transfer'!K145*1000000)/SUMIFS('GDP constant 2016'!K:K,'GDP constant 2016'!$B:$B,'ODA percent GDP'!$B145)</f>
        <v>9.5730611722998748E-3</v>
      </c>
      <c r="L145" s="44">
        <f>('ODA total and ex non-transfer'!L145*1000000)/SUMIFS('GDP constant 2016'!L:L,'GDP constant 2016'!$B:$B,'ODA percent GDP'!$B145)</f>
        <v>4.6258545275704209E-3</v>
      </c>
      <c r="M145" s="44">
        <f>('ODA total and ex non-transfer'!M145*1000000)/SUMIFS('GDP constant 2016'!M:M,'GDP constant 2016'!$B:$B,'ODA percent GDP'!$B145)</f>
        <v>5.2330297042136832E-3</v>
      </c>
      <c r="N145" s="44">
        <f>('ODA total and ex non-transfer'!N145*1000000)/SUMIFS('GDP constant 2016'!N:N,'GDP constant 2016'!$B:$B,'ODA percent GDP'!$B145)</f>
        <v>2.0716477177955248E-2</v>
      </c>
      <c r="O145" s="44">
        <f>('ODA total and ex non-transfer'!O145*1000000)/SUMIFS('GDP constant 2016'!O:O,'GDP constant 2016'!$B:$B,'ODA percent GDP'!$B145)</f>
        <v>2.5779203496591834E-2</v>
      </c>
      <c r="P145" s="44">
        <f>('ODA total and ex non-transfer'!P145*1000000)/SUMIFS('GDP constant 2016'!P:P,'GDP constant 2016'!$B:$B,'ODA percent GDP'!$B145)</f>
        <v>1.6092130450927174E-2</v>
      </c>
      <c r="Q145" s="44">
        <f>('ODA total and ex non-transfer'!Q145*1000000)/SUMIFS('GDP constant 2016'!Q:Q,'GDP constant 2016'!$B:$B,'ODA percent GDP'!$B145)</f>
        <v>2.4364794635521089E-2</v>
      </c>
      <c r="R145" s="44">
        <f>('ODA total and ex non-transfer'!R145*1000000)/SUMIFS('GDP constant 2016'!R:R,'GDP constant 2016'!$B:$B,'ODA percent GDP'!$B145)</f>
        <v>1.9894041569807456E-2</v>
      </c>
      <c r="S145" s="44">
        <f>('ODA total and ex non-transfer'!S145*1000000)/SUMIFS('GDP constant 2016'!S:S,'GDP constant 2016'!$B:$B,'ODA percent GDP'!$B145)</f>
        <v>1.0312560840776667E-2</v>
      </c>
      <c r="T145" s="44">
        <f>('ODA total and ex non-transfer'!T145*1000000)/SUMIFS('GDP constant 2016'!T:T,'GDP constant 2016'!$B:$B,'ODA percent GDP'!$B145)</f>
        <v>7.2736248400586149E-3</v>
      </c>
      <c r="U145" s="44">
        <f>('ODA total and ex non-transfer'!U145*1000000)/SUMIFS('GDP constant 2016'!U:U,'GDP constant 2016'!$B:$B,'ODA percent GDP'!$B145)</f>
        <v>1.5263257461343625E-2</v>
      </c>
    </row>
    <row r="146" spans="1:22" hidden="1" x14ac:dyDescent="0.2">
      <c r="A146" s="21" t="s">
        <v>98</v>
      </c>
      <c r="B146" s="9" t="s">
        <v>836</v>
      </c>
      <c r="C146" s="9" t="s">
        <v>981</v>
      </c>
      <c r="D146" s="9"/>
      <c r="E146" s="2"/>
      <c r="F146" s="2"/>
      <c r="G146" s="44">
        <f>('ODA total and ex non-transfer'!G146*1000000)/SUMIFS('GDP constant 2016'!G:G,'GDP constant 2016'!$B:$B,'ODA percent GDP'!$B146)</f>
        <v>0.26833675925407136</v>
      </c>
      <c r="H146" s="44">
        <f>('ODA total and ex non-transfer'!H146*1000000)/SUMIFS('GDP constant 2016'!H:H,'GDP constant 2016'!$B:$B,'ODA percent GDP'!$B146)</f>
        <v>0.20213105490004851</v>
      </c>
      <c r="I146" s="44">
        <f>('ODA total and ex non-transfer'!I146*1000000)/SUMIFS('GDP constant 2016'!I:I,'GDP constant 2016'!$B:$B,'ODA percent GDP'!$B146)</f>
        <v>0.19144044234408389</v>
      </c>
      <c r="J146" s="44">
        <f>('ODA total and ex non-transfer'!J146*1000000)/SUMIFS('GDP constant 2016'!J:J,'GDP constant 2016'!$B:$B,'ODA percent GDP'!$B146)</f>
        <v>0.16262195401508259</v>
      </c>
      <c r="K146" s="44">
        <f>('ODA total and ex non-transfer'!K146*1000000)/SUMIFS('GDP constant 2016'!K:K,'GDP constant 2016'!$B:$B,'ODA percent GDP'!$B146)</f>
        <v>0.33728969226982258</v>
      </c>
      <c r="L146" s="44">
        <f>('ODA total and ex non-transfer'!L146*1000000)/SUMIFS('GDP constant 2016'!L:L,'GDP constant 2016'!$B:$B,'ODA percent GDP'!$B146)</f>
        <v>0.20110864565197781</v>
      </c>
      <c r="M146" s="44">
        <f>('ODA total and ex non-transfer'!M146*1000000)/SUMIFS('GDP constant 2016'!M:M,'GDP constant 2016'!$B:$B,'ODA percent GDP'!$B146)</f>
        <v>0.13023315399657137</v>
      </c>
      <c r="N146" s="44">
        <f>('ODA total and ex non-transfer'!N146*1000000)/SUMIFS('GDP constant 2016'!N:N,'GDP constant 2016'!$B:$B,'ODA percent GDP'!$B146)</f>
        <v>0.14447660248706445</v>
      </c>
      <c r="O146" s="44">
        <f>('ODA total and ex non-transfer'!O146*1000000)/SUMIFS('GDP constant 2016'!O:O,'GDP constant 2016'!$B:$B,'ODA percent GDP'!$B146)</f>
        <v>0.14332008591045137</v>
      </c>
      <c r="P146" s="44">
        <f>('ODA total and ex non-transfer'!P146*1000000)/SUMIFS('GDP constant 2016'!P:P,'GDP constant 2016'!$B:$B,'ODA percent GDP'!$B146)</f>
        <v>0.11880231173089029</v>
      </c>
      <c r="Q146" s="44">
        <f>('ODA total and ex non-transfer'!Q146*1000000)/SUMIFS('GDP constant 2016'!Q:Q,'GDP constant 2016'!$B:$B,'ODA percent GDP'!$B146)</f>
        <v>0.11418157228185834</v>
      </c>
      <c r="R146" s="44">
        <f>('ODA total and ex non-transfer'!R146*1000000)/SUMIFS('GDP constant 2016'!R:R,'GDP constant 2016'!$B:$B,'ODA percent GDP'!$B146)</f>
        <v>0.11342740940468114</v>
      </c>
      <c r="S146" s="44">
        <f>('ODA total and ex non-transfer'!S146*1000000)/SUMIFS('GDP constant 2016'!S:S,'GDP constant 2016'!$B:$B,'ODA percent GDP'!$B146)</f>
        <v>0.18295275232917896</v>
      </c>
      <c r="T146" s="44">
        <f>('ODA total and ex non-transfer'!T146*1000000)/SUMIFS('GDP constant 2016'!T:T,'GDP constant 2016'!$B:$B,'ODA percent GDP'!$B146)</f>
        <v>0.28092919195345167</v>
      </c>
      <c r="U146" s="44">
        <f>('ODA total and ex non-transfer'!U146*1000000)/SUMIFS('GDP constant 2016'!U:U,'GDP constant 2016'!$B:$B,'ODA percent GDP'!$B146)</f>
        <v>0.19421674465812497</v>
      </c>
    </row>
    <row r="147" spans="1:22" hidden="1" x14ac:dyDescent="0.2">
      <c r="A147" s="22" t="s">
        <v>98</v>
      </c>
      <c r="B147" s="9" t="s">
        <v>836</v>
      </c>
      <c r="C147" s="10" t="s">
        <v>982</v>
      </c>
      <c r="D147" s="10"/>
      <c r="E147" s="3"/>
      <c r="F147" s="3"/>
      <c r="G147" s="44">
        <f>('ODA total and ex non-transfer'!G147*1000000)/SUMIFS('GDP constant 2016'!G:G,'GDP constant 2016'!$B:$B,'ODA percent GDP'!$B147)</f>
        <v>0.2413261964575304</v>
      </c>
      <c r="H147" s="44">
        <f>('ODA total and ex non-transfer'!H147*1000000)/SUMIFS('GDP constant 2016'!H:H,'GDP constant 2016'!$B:$B,'ODA percent GDP'!$B147)</f>
        <v>0.1761007148796663</v>
      </c>
      <c r="I147" s="44">
        <f>('ODA total and ex non-transfer'!I147*1000000)/SUMIFS('GDP constant 2016'!I:I,'GDP constant 2016'!$B:$B,'ODA percent GDP'!$B147)</f>
        <v>0.17410186856757473</v>
      </c>
      <c r="J147" s="44">
        <f>('ODA total and ex non-transfer'!J147*1000000)/SUMIFS('GDP constant 2016'!J:J,'GDP constant 2016'!$B:$B,'ODA percent GDP'!$B147)</f>
        <v>0.15384158578673165</v>
      </c>
      <c r="K147" s="44">
        <f>('ODA total and ex non-transfer'!K147*1000000)/SUMIFS('GDP constant 2016'!K:K,'GDP constant 2016'!$B:$B,'ODA percent GDP'!$B147)</f>
        <v>0.12722770355494312</v>
      </c>
      <c r="L147" s="44">
        <f>('ODA total and ex non-transfer'!L147*1000000)/SUMIFS('GDP constant 2016'!L:L,'GDP constant 2016'!$B:$B,'ODA percent GDP'!$B147)</f>
        <v>0.11654815217243548</v>
      </c>
      <c r="M147" s="44">
        <f>('ODA total and ex non-transfer'!M147*1000000)/SUMIFS('GDP constant 2016'!M:M,'GDP constant 2016'!$B:$B,'ODA percent GDP'!$B147)</f>
        <v>0.1298463207227637</v>
      </c>
      <c r="N147" s="44">
        <f>('ODA total and ex non-transfer'!N147*1000000)/SUMIFS('GDP constant 2016'!N:N,'GDP constant 2016'!$B:$B,'ODA percent GDP'!$B147)</f>
        <v>0.1427069124643518</v>
      </c>
      <c r="O147" s="44">
        <f>('ODA total and ex non-transfer'!O147*1000000)/SUMIFS('GDP constant 2016'!O:O,'GDP constant 2016'!$B:$B,'ODA percent GDP'!$B147)</f>
        <v>0.14285679460646675</v>
      </c>
      <c r="P147" s="44">
        <f>('ODA total and ex non-transfer'!P147*1000000)/SUMIFS('GDP constant 2016'!P:P,'GDP constant 2016'!$B:$B,'ODA percent GDP'!$B147)</f>
        <v>0.11797514485202</v>
      </c>
      <c r="Q147" s="44">
        <f>('ODA total and ex non-transfer'!Q147*1000000)/SUMIFS('GDP constant 2016'!Q:Q,'GDP constant 2016'!$B:$B,'ODA percent GDP'!$B147)</f>
        <v>0.11299392371008751</v>
      </c>
      <c r="R147" s="44">
        <f>('ODA total and ex non-transfer'!R147*1000000)/SUMIFS('GDP constant 2016'!R:R,'GDP constant 2016'!$B:$B,'ODA percent GDP'!$B147)</f>
        <v>8.9417677210470933E-2</v>
      </c>
      <c r="S147" s="44">
        <f>('ODA total and ex non-transfer'!S147*1000000)/SUMIFS('GDP constant 2016'!S:S,'GDP constant 2016'!$B:$B,'ODA percent GDP'!$B147)</f>
        <v>0.18213060006891915</v>
      </c>
      <c r="T147" s="44">
        <f>('ODA total and ex non-transfer'!T147*1000000)/SUMIFS('GDP constant 2016'!T:T,'GDP constant 2016'!$B:$B,'ODA percent GDP'!$B147)</f>
        <v>0.27099934764144767</v>
      </c>
      <c r="U147" s="44">
        <f>('ODA total and ex non-transfer'!U147*1000000)/SUMIFS('GDP constant 2016'!U:U,'GDP constant 2016'!$B:$B,'ODA percent GDP'!$B147)</f>
        <v>0.19351169619955516</v>
      </c>
    </row>
    <row r="148" spans="1:22" hidden="1" x14ac:dyDescent="0.2">
      <c r="A148" s="21" t="s">
        <v>99</v>
      </c>
      <c r="B148" s="9" t="s">
        <v>848</v>
      </c>
      <c r="C148" s="9" t="s">
        <v>981</v>
      </c>
      <c r="D148" s="9"/>
      <c r="E148" s="2"/>
      <c r="F148" s="2"/>
      <c r="G148" s="44" t="e">
        <f>('ODA total and ex non-transfer'!G148*1000000)/SUMIFS('GDP constant 2016'!G:G,'GDP constant 2016'!$B:$B,'ODA percent GDP'!$B148)</f>
        <v>#DIV/0!</v>
      </c>
      <c r="H148" s="44" t="e">
        <f>('ODA total and ex non-transfer'!H148*1000000)/SUMIFS('GDP constant 2016'!H:H,'GDP constant 2016'!$B:$B,'ODA percent GDP'!$B148)</f>
        <v>#DIV/0!</v>
      </c>
      <c r="I148" s="44" t="e">
        <f>('ODA total and ex non-transfer'!I148*1000000)/SUMIFS('GDP constant 2016'!I:I,'GDP constant 2016'!$B:$B,'ODA percent GDP'!$B148)</f>
        <v>#DIV/0!</v>
      </c>
      <c r="J148" s="44" t="e">
        <f>('ODA total and ex non-transfer'!J148*1000000)/SUMIFS('GDP constant 2016'!J:J,'GDP constant 2016'!$B:$B,'ODA percent GDP'!$B148)</f>
        <v>#DIV/0!</v>
      </c>
      <c r="K148" s="44" t="e">
        <f>('ODA total and ex non-transfer'!K148*1000000)/SUMIFS('GDP constant 2016'!K:K,'GDP constant 2016'!$B:$B,'ODA percent GDP'!$B148)</f>
        <v>#DIV/0!</v>
      </c>
      <c r="L148" s="44" t="e">
        <f>('ODA total and ex non-transfer'!L148*1000000)/SUMIFS('GDP constant 2016'!L:L,'GDP constant 2016'!$B:$B,'ODA percent GDP'!$B148)</f>
        <v>#DIV/0!</v>
      </c>
      <c r="M148" s="44" t="e">
        <f>('ODA total and ex non-transfer'!M148*1000000)/SUMIFS('GDP constant 2016'!M:M,'GDP constant 2016'!$B:$B,'ODA percent GDP'!$B148)</f>
        <v>#DIV/0!</v>
      </c>
      <c r="N148" s="44" t="e">
        <f>('ODA total and ex non-transfer'!N148*1000000)/SUMIFS('GDP constant 2016'!N:N,'GDP constant 2016'!$B:$B,'ODA percent GDP'!$B148)</f>
        <v>#DIV/0!</v>
      </c>
      <c r="O148" s="44" t="e">
        <f>('ODA total and ex non-transfer'!O148*1000000)/SUMIFS('GDP constant 2016'!O:O,'GDP constant 2016'!$B:$B,'ODA percent GDP'!$B148)</f>
        <v>#DIV/0!</v>
      </c>
      <c r="P148" s="44" t="e">
        <f>('ODA total and ex non-transfer'!P148*1000000)/SUMIFS('GDP constant 2016'!P:P,'GDP constant 2016'!$B:$B,'ODA percent GDP'!$B148)</f>
        <v>#DIV/0!</v>
      </c>
      <c r="Q148" s="44" t="e">
        <f>('ODA total and ex non-transfer'!Q148*1000000)/SUMIFS('GDP constant 2016'!Q:Q,'GDP constant 2016'!$B:$B,'ODA percent GDP'!$B148)</f>
        <v>#DIV/0!</v>
      </c>
      <c r="R148" s="44">
        <f>('ODA total and ex non-transfer'!R148*1000000)/SUMIFS('GDP constant 2016'!R:R,'GDP constant 2016'!$B:$B,'ODA percent GDP'!$B148)</f>
        <v>0.15934333641588205</v>
      </c>
      <c r="S148" s="44">
        <f>('ODA total and ex non-transfer'!S148*1000000)/SUMIFS('GDP constant 2016'!S:S,'GDP constant 2016'!$B:$B,'ODA percent GDP'!$B148)</f>
        <v>0.1628528496305551</v>
      </c>
      <c r="T148" s="44">
        <f>('ODA total and ex non-transfer'!T148*1000000)/SUMIFS('GDP constant 2016'!T:T,'GDP constant 2016'!$B:$B,'ODA percent GDP'!$B148)</f>
        <v>0.20740351471012081</v>
      </c>
      <c r="U148" s="44">
        <f>('ODA total and ex non-transfer'!U148*1000000)/SUMIFS('GDP constant 2016'!U:U,'GDP constant 2016'!$B:$B,'ODA percent GDP'!$B148)</f>
        <v>0.18878511725912819</v>
      </c>
    </row>
    <row r="149" spans="1:22" hidden="1" x14ac:dyDescent="0.2">
      <c r="A149" s="22" t="s">
        <v>99</v>
      </c>
      <c r="B149" s="9" t="s">
        <v>848</v>
      </c>
      <c r="C149" s="10" t="s">
        <v>982</v>
      </c>
      <c r="D149" s="10"/>
      <c r="E149" s="3"/>
      <c r="F149" s="3"/>
      <c r="G149" s="44" t="e">
        <f>('ODA total and ex non-transfer'!G149*1000000)/SUMIFS('GDP constant 2016'!G:G,'GDP constant 2016'!$B:$B,'ODA percent GDP'!$B149)</f>
        <v>#DIV/0!</v>
      </c>
      <c r="H149" s="44" t="e">
        <f>('ODA total and ex non-transfer'!H149*1000000)/SUMIFS('GDP constant 2016'!H:H,'GDP constant 2016'!$B:$B,'ODA percent GDP'!$B149)</f>
        <v>#DIV/0!</v>
      </c>
      <c r="I149" s="44" t="e">
        <f>('ODA total and ex non-transfer'!I149*1000000)/SUMIFS('GDP constant 2016'!I:I,'GDP constant 2016'!$B:$B,'ODA percent GDP'!$B149)</f>
        <v>#DIV/0!</v>
      </c>
      <c r="J149" s="44" t="e">
        <f>('ODA total and ex non-transfer'!J149*1000000)/SUMIFS('GDP constant 2016'!J:J,'GDP constant 2016'!$B:$B,'ODA percent GDP'!$B149)</f>
        <v>#DIV/0!</v>
      </c>
      <c r="K149" s="44" t="e">
        <f>('ODA total and ex non-transfer'!K149*1000000)/SUMIFS('GDP constant 2016'!K:K,'GDP constant 2016'!$B:$B,'ODA percent GDP'!$B149)</f>
        <v>#DIV/0!</v>
      </c>
      <c r="L149" s="44" t="e">
        <f>('ODA total and ex non-transfer'!L149*1000000)/SUMIFS('GDP constant 2016'!L:L,'GDP constant 2016'!$B:$B,'ODA percent GDP'!$B149)</f>
        <v>#DIV/0!</v>
      </c>
      <c r="M149" s="44" t="e">
        <f>('ODA total and ex non-transfer'!M149*1000000)/SUMIFS('GDP constant 2016'!M:M,'GDP constant 2016'!$B:$B,'ODA percent GDP'!$B149)</f>
        <v>#DIV/0!</v>
      </c>
      <c r="N149" s="44" t="e">
        <f>('ODA total and ex non-transfer'!N149*1000000)/SUMIFS('GDP constant 2016'!N:N,'GDP constant 2016'!$B:$B,'ODA percent GDP'!$B149)</f>
        <v>#DIV/0!</v>
      </c>
      <c r="O149" s="44" t="e">
        <f>('ODA total and ex non-transfer'!O149*1000000)/SUMIFS('GDP constant 2016'!O:O,'GDP constant 2016'!$B:$B,'ODA percent GDP'!$B149)</f>
        <v>#DIV/0!</v>
      </c>
      <c r="P149" s="44" t="e">
        <f>('ODA total and ex non-transfer'!P149*1000000)/SUMIFS('GDP constant 2016'!P:P,'GDP constant 2016'!$B:$B,'ODA percent GDP'!$B149)</f>
        <v>#DIV/0!</v>
      </c>
      <c r="Q149" s="44" t="e">
        <f>('ODA total and ex non-transfer'!Q149*1000000)/SUMIFS('GDP constant 2016'!Q:Q,'GDP constant 2016'!$B:$B,'ODA percent GDP'!$B149)</f>
        <v>#DIV/0!</v>
      </c>
      <c r="R149" s="44">
        <f>('ODA total and ex non-transfer'!R149*1000000)/SUMIFS('GDP constant 2016'!R:R,'GDP constant 2016'!$B:$B,'ODA percent GDP'!$B149)</f>
        <v>0.15864627990061331</v>
      </c>
      <c r="S149" s="44">
        <f>('ODA total and ex non-transfer'!S149*1000000)/SUMIFS('GDP constant 2016'!S:S,'GDP constant 2016'!$B:$B,'ODA percent GDP'!$B149)</f>
        <v>0.16164931365752316</v>
      </c>
      <c r="T149" s="44">
        <f>('ODA total and ex non-transfer'!T149*1000000)/SUMIFS('GDP constant 2016'!T:T,'GDP constant 2016'!$B:$B,'ODA percent GDP'!$B149)</f>
        <v>0.20585581214666285</v>
      </c>
      <c r="U149" s="44">
        <f>('ODA total and ex non-transfer'!U149*1000000)/SUMIFS('GDP constant 2016'!U:U,'GDP constant 2016'!$B:$B,'ODA percent GDP'!$B149)</f>
        <v>0.18805270049863279</v>
      </c>
    </row>
    <row r="150" spans="1:22" hidden="1" x14ac:dyDescent="0.2">
      <c r="A150" s="21" t="s">
        <v>100</v>
      </c>
      <c r="B150" s="9" t="s">
        <v>850</v>
      </c>
      <c r="C150" s="9" t="s">
        <v>981</v>
      </c>
      <c r="D150" s="9"/>
      <c r="E150" s="2"/>
      <c r="F150" s="2"/>
      <c r="G150" s="44">
        <f>('ODA total and ex non-transfer'!G150*1000000)/SUMIFS('GDP constant 2016'!G:G,'GDP constant 2016'!$B:$B,'ODA percent GDP'!$B150)</f>
        <v>2.3351970724693541E-3</v>
      </c>
      <c r="H150" s="44">
        <f>('ODA total and ex non-transfer'!H150*1000000)/SUMIFS('GDP constant 2016'!H:H,'GDP constant 2016'!$B:$B,'ODA percent GDP'!$B150)</f>
        <v>2.5275059776219059E-3</v>
      </c>
      <c r="I150" s="44">
        <f>('ODA total and ex non-transfer'!I150*1000000)/SUMIFS('GDP constant 2016'!I:I,'GDP constant 2016'!$B:$B,'ODA percent GDP'!$B150)</f>
        <v>2.2315412118937184E-3</v>
      </c>
      <c r="J150" s="44">
        <f>('ODA total and ex non-transfer'!J150*1000000)/SUMIFS('GDP constant 2016'!J:J,'GDP constant 2016'!$B:$B,'ODA percent GDP'!$B150)</f>
        <v>2.9969743647075791E-3</v>
      </c>
      <c r="K150" s="44">
        <f>('ODA total and ex non-transfer'!K150*1000000)/SUMIFS('GDP constant 2016'!K:K,'GDP constant 2016'!$B:$B,'ODA percent GDP'!$B150)</f>
        <v>3.3920095800749942E-3</v>
      </c>
      <c r="L150" s="44">
        <f>('ODA total and ex non-transfer'!L150*1000000)/SUMIFS('GDP constant 2016'!L:L,'GDP constant 2016'!$B:$B,'ODA percent GDP'!$B150)</f>
        <v>3.6897254637186941E-3</v>
      </c>
      <c r="M150" s="44">
        <f>('ODA total and ex non-transfer'!M150*1000000)/SUMIFS('GDP constant 2016'!M:M,'GDP constant 2016'!$B:$B,'ODA percent GDP'!$B150)</f>
        <v>4.1279127924788855E-3</v>
      </c>
      <c r="N150" s="44">
        <f>('ODA total and ex non-transfer'!N150*1000000)/SUMIFS('GDP constant 2016'!N:N,'GDP constant 2016'!$B:$B,'ODA percent GDP'!$B150)</f>
        <v>4.2981792664365239E-3</v>
      </c>
      <c r="O150" s="44">
        <f>('ODA total and ex non-transfer'!O150*1000000)/SUMIFS('GDP constant 2016'!O:O,'GDP constant 2016'!$B:$B,'ODA percent GDP'!$B150)</f>
        <v>4.0866551207891762E-3</v>
      </c>
      <c r="P150" s="44">
        <f>('ODA total and ex non-transfer'!P150*1000000)/SUMIFS('GDP constant 2016'!P:P,'GDP constant 2016'!$B:$B,'ODA percent GDP'!$B150)</f>
        <v>5.007229793788477E-3</v>
      </c>
      <c r="Q150" s="44">
        <f>('ODA total and ex non-transfer'!Q150*1000000)/SUMIFS('GDP constant 2016'!Q:Q,'GDP constant 2016'!$B:$B,'ODA percent GDP'!$B150)</f>
        <v>4.3298228636142614E-3</v>
      </c>
      <c r="R150" s="44">
        <f>('ODA total and ex non-transfer'!R150*1000000)/SUMIFS('GDP constant 2016'!R:R,'GDP constant 2016'!$B:$B,'ODA percent GDP'!$B150)</f>
        <v>4.6915296093968809E-3</v>
      </c>
      <c r="S150" s="44">
        <f>('ODA total and ex non-transfer'!S150*1000000)/SUMIFS('GDP constant 2016'!S:S,'GDP constant 2016'!$B:$B,'ODA percent GDP'!$B150)</f>
        <v>4.1968153865164998E-3</v>
      </c>
      <c r="T150" s="44">
        <f>('ODA total and ex non-transfer'!T150*1000000)/SUMIFS('GDP constant 2016'!T:T,'GDP constant 2016'!$B:$B,'ODA percent GDP'!$B150)</f>
        <v>5.2758919626060058E-3</v>
      </c>
      <c r="U150" s="44">
        <f>('ODA total and ex non-transfer'!U150*1000000)/SUMIFS('GDP constant 2016'!U:U,'GDP constant 2016'!$B:$B,'ODA percent GDP'!$B150)</f>
        <v>4.4478916527675655E-3</v>
      </c>
    </row>
    <row r="151" spans="1:22" hidden="1" x14ac:dyDescent="0.2">
      <c r="A151" s="22" t="s">
        <v>100</v>
      </c>
      <c r="B151" s="9" t="s">
        <v>850</v>
      </c>
      <c r="C151" s="10" t="s">
        <v>982</v>
      </c>
      <c r="D151" s="10"/>
      <c r="E151" s="3"/>
      <c r="F151" s="3"/>
      <c r="G151" s="44">
        <f>('ODA total and ex non-transfer'!G151*1000000)/SUMIFS('GDP constant 2016'!G:G,'GDP constant 2016'!$B:$B,'ODA percent GDP'!$B151)</f>
        <v>2.3351970724693541E-3</v>
      </c>
      <c r="H151" s="44">
        <f>('ODA total and ex non-transfer'!H151*1000000)/SUMIFS('GDP constant 2016'!H:H,'GDP constant 2016'!$B:$B,'ODA percent GDP'!$B151)</f>
        <v>2.5275059776219059E-3</v>
      </c>
      <c r="I151" s="44">
        <f>('ODA total and ex non-transfer'!I151*1000000)/SUMIFS('GDP constant 2016'!I:I,'GDP constant 2016'!$B:$B,'ODA percent GDP'!$B151)</f>
        <v>2.2315412118937184E-3</v>
      </c>
      <c r="J151" s="44">
        <f>('ODA total and ex non-transfer'!J151*1000000)/SUMIFS('GDP constant 2016'!J:J,'GDP constant 2016'!$B:$B,'ODA percent GDP'!$B151)</f>
        <v>2.9969743647075791E-3</v>
      </c>
      <c r="K151" s="44">
        <f>('ODA total and ex non-transfer'!K151*1000000)/SUMIFS('GDP constant 2016'!K:K,'GDP constant 2016'!$B:$B,'ODA percent GDP'!$B151)</f>
        <v>3.3566981299377983E-3</v>
      </c>
      <c r="L151" s="44">
        <f>('ODA total and ex non-transfer'!L151*1000000)/SUMIFS('GDP constant 2016'!L:L,'GDP constant 2016'!$B:$B,'ODA percent GDP'!$B151)</f>
        <v>3.6724669324899261E-3</v>
      </c>
      <c r="M151" s="44">
        <f>('ODA total and ex non-transfer'!M151*1000000)/SUMIFS('GDP constant 2016'!M:M,'GDP constant 2016'!$B:$B,'ODA percent GDP'!$B151)</f>
        <v>4.102112321563719E-3</v>
      </c>
      <c r="N151" s="44">
        <f>('ODA total and ex non-transfer'!N151*1000000)/SUMIFS('GDP constant 2016'!N:N,'GDP constant 2016'!$B:$B,'ODA percent GDP'!$B151)</f>
        <v>4.2664197813750103E-3</v>
      </c>
      <c r="O151" s="44">
        <f>('ODA total and ex non-transfer'!O151*1000000)/SUMIFS('GDP constant 2016'!O:O,'GDP constant 2016'!$B:$B,'ODA percent GDP'!$B151)</f>
        <v>4.0399375413507996E-3</v>
      </c>
      <c r="P151" s="44">
        <f>('ODA total and ex non-transfer'!P151*1000000)/SUMIFS('GDP constant 2016'!P:P,'GDP constant 2016'!$B:$B,'ODA percent GDP'!$B151)</f>
        <v>4.9576500231175375E-3</v>
      </c>
      <c r="Q151" s="44">
        <f>('ODA total and ex non-transfer'!Q151*1000000)/SUMIFS('GDP constant 2016'!Q:Q,'GDP constant 2016'!$B:$B,'ODA percent GDP'!$B151)</f>
        <v>4.2809332151524842E-3</v>
      </c>
      <c r="R151" s="44">
        <f>('ODA total and ex non-transfer'!R151*1000000)/SUMIFS('GDP constant 2016'!R:R,'GDP constant 2016'!$B:$B,'ODA percent GDP'!$B151)</f>
        <v>4.6325737317411417E-3</v>
      </c>
      <c r="S151" s="44">
        <f>('ODA total and ex non-transfer'!S151*1000000)/SUMIFS('GDP constant 2016'!S:S,'GDP constant 2016'!$B:$B,'ODA percent GDP'!$B151)</f>
        <v>4.1390348363359768E-3</v>
      </c>
      <c r="T151" s="44">
        <f>('ODA total and ex non-transfer'!T151*1000000)/SUMIFS('GDP constant 2016'!T:T,'GDP constant 2016'!$B:$B,'ODA percent GDP'!$B151)</f>
        <v>5.2128696209951201E-3</v>
      </c>
      <c r="U151" s="44">
        <f>('ODA total and ex non-transfer'!U151*1000000)/SUMIFS('GDP constant 2016'!U:U,'GDP constant 2016'!$B:$B,'ODA percent GDP'!$B151)</f>
        <v>4.3981049042642033E-3</v>
      </c>
    </row>
    <row r="152" spans="1:22" hidden="1" x14ac:dyDescent="0.2">
      <c r="A152" s="21" t="s">
        <v>101</v>
      </c>
      <c r="B152" s="9" t="s">
        <v>855</v>
      </c>
      <c r="C152" s="9" t="s">
        <v>981</v>
      </c>
      <c r="D152" s="9"/>
      <c r="E152" s="2"/>
      <c r="F152" s="2"/>
      <c r="G152" s="44" t="e">
        <f>('ODA total and ex non-transfer'!G152*1000000)/SUMIFS('GDP constant 2016'!G:G,'GDP constant 2016'!$B:$B,'ODA percent GDP'!$B152)</f>
        <v>#DIV/0!</v>
      </c>
      <c r="H152" s="44" t="e">
        <f>('ODA total and ex non-transfer'!H152*1000000)/SUMIFS('GDP constant 2016'!H:H,'GDP constant 2016'!$B:$B,'ODA percent GDP'!$B152)</f>
        <v>#DIV/0!</v>
      </c>
      <c r="I152" s="44" t="e">
        <f>('ODA total and ex non-transfer'!I152*1000000)/SUMIFS('GDP constant 2016'!I:I,'GDP constant 2016'!$B:$B,'ODA percent GDP'!$B152)</f>
        <v>#DIV/0!</v>
      </c>
      <c r="J152" s="44" t="e">
        <f>('ODA total and ex non-transfer'!J152*1000000)/SUMIFS('GDP constant 2016'!J:J,'GDP constant 2016'!$B:$B,'ODA percent GDP'!$B152)</f>
        <v>#DIV/0!</v>
      </c>
      <c r="K152" s="44" t="e">
        <f>('ODA total and ex non-transfer'!K152*1000000)/SUMIFS('GDP constant 2016'!K:K,'GDP constant 2016'!$B:$B,'ODA percent GDP'!$B152)</f>
        <v>#DIV/0!</v>
      </c>
      <c r="L152" s="44" t="e">
        <f>('ODA total and ex non-transfer'!L152*1000000)/SUMIFS('GDP constant 2016'!L:L,'GDP constant 2016'!$B:$B,'ODA percent GDP'!$B152)</f>
        <v>#DIV/0!</v>
      </c>
      <c r="M152" s="44" t="e">
        <f>('ODA total and ex non-transfer'!M152*1000000)/SUMIFS('GDP constant 2016'!M:M,'GDP constant 2016'!$B:$B,'ODA percent GDP'!$B152)</f>
        <v>#DIV/0!</v>
      </c>
      <c r="N152" s="44" t="e">
        <f>('ODA total and ex non-transfer'!N152*1000000)/SUMIFS('GDP constant 2016'!N:N,'GDP constant 2016'!$B:$B,'ODA percent GDP'!$B152)</f>
        <v>#DIV/0!</v>
      </c>
      <c r="O152" s="44" t="e">
        <f>('ODA total and ex non-transfer'!O152*1000000)/SUMIFS('GDP constant 2016'!O:O,'GDP constant 2016'!$B:$B,'ODA percent GDP'!$B152)</f>
        <v>#DIV/0!</v>
      </c>
      <c r="P152" s="44">
        <f>('ODA total and ex non-transfer'!P152*1000000)/SUMIFS('GDP constant 2016'!P:P,'GDP constant 2016'!$B:$B,'ODA percent GDP'!$B152)</f>
        <v>6.5018490994200373E-2</v>
      </c>
      <c r="Q152" s="44">
        <f>('ODA total and ex non-transfer'!Q152*1000000)/SUMIFS('GDP constant 2016'!Q:Q,'GDP constant 2016'!$B:$B,'ODA percent GDP'!$B152)</f>
        <v>0.4427379311384253</v>
      </c>
      <c r="R152" s="44">
        <f>('ODA total and ex non-transfer'!R152*1000000)/SUMIFS('GDP constant 2016'!R:R,'GDP constant 2016'!$B:$B,'ODA percent GDP'!$B152)</f>
        <v>0.4146207847341522</v>
      </c>
      <c r="S152" s="44">
        <f>('ODA total and ex non-transfer'!S152*1000000)/SUMIFS('GDP constant 2016'!S:S,'GDP constant 2016'!$B:$B,'ODA percent GDP'!$B152)</f>
        <v>0.57647690786375871</v>
      </c>
      <c r="T152" s="44">
        <f>('ODA total and ex non-transfer'!T152*1000000)/SUMIFS('GDP constant 2016'!T:T,'GDP constant 2016'!$B:$B,'ODA percent GDP'!$B152)</f>
        <v>0.6540966027797146</v>
      </c>
      <c r="U152" s="44" t="e">
        <f>('ODA total and ex non-transfer'!U152*1000000)/SUMIFS('GDP constant 2016'!U:U,'GDP constant 2016'!$B:$B,'ODA percent GDP'!$B152)</f>
        <v>#DIV/0!</v>
      </c>
    </row>
    <row r="153" spans="1:22" hidden="1" x14ac:dyDescent="0.2">
      <c r="A153" s="22" t="s">
        <v>101</v>
      </c>
      <c r="B153" s="9" t="s">
        <v>855</v>
      </c>
      <c r="C153" s="10" t="s">
        <v>982</v>
      </c>
      <c r="D153" s="10"/>
      <c r="E153" s="3"/>
      <c r="F153" s="3"/>
      <c r="G153" s="44" t="e">
        <f>('ODA total and ex non-transfer'!G153*1000000)/SUMIFS('GDP constant 2016'!G:G,'GDP constant 2016'!$B:$B,'ODA percent GDP'!$B153)</f>
        <v>#DIV/0!</v>
      </c>
      <c r="H153" s="44" t="e">
        <f>('ODA total and ex non-transfer'!H153*1000000)/SUMIFS('GDP constant 2016'!H:H,'GDP constant 2016'!$B:$B,'ODA percent GDP'!$B153)</f>
        <v>#DIV/0!</v>
      </c>
      <c r="I153" s="44" t="e">
        <f>('ODA total and ex non-transfer'!I153*1000000)/SUMIFS('GDP constant 2016'!I:I,'GDP constant 2016'!$B:$B,'ODA percent GDP'!$B153)</f>
        <v>#DIV/0!</v>
      </c>
      <c r="J153" s="44" t="e">
        <f>('ODA total and ex non-transfer'!J153*1000000)/SUMIFS('GDP constant 2016'!J:J,'GDP constant 2016'!$B:$B,'ODA percent GDP'!$B153)</f>
        <v>#DIV/0!</v>
      </c>
      <c r="K153" s="44" t="e">
        <f>('ODA total and ex non-transfer'!K153*1000000)/SUMIFS('GDP constant 2016'!K:K,'GDP constant 2016'!$B:$B,'ODA percent GDP'!$B153)</f>
        <v>#DIV/0!</v>
      </c>
      <c r="L153" s="44" t="e">
        <f>('ODA total and ex non-transfer'!L153*1000000)/SUMIFS('GDP constant 2016'!L:L,'GDP constant 2016'!$B:$B,'ODA percent GDP'!$B153)</f>
        <v>#DIV/0!</v>
      </c>
      <c r="M153" s="44" t="e">
        <f>('ODA total and ex non-transfer'!M153*1000000)/SUMIFS('GDP constant 2016'!M:M,'GDP constant 2016'!$B:$B,'ODA percent GDP'!$B153)</f>
        <v>#DIV/0!</v>
      </c>
      <c r="N153" s="44" t="e">
        <f>('ODA total and ex non-transfer'!N153*1000000)/SUMIFS('GDP constant 2016'!N:N,'GDP constant 2016'!$B:$B,'ODA percent GDP'!$B153)</f>
        <v>#DIV/0!</v>
      </c>
      <c r="O153" s="44" t="e">
        <f>('ODA total and ex non-transfer'!O153*1000000)/SUMIFS('GDP constant 2016'!O:O,'GDP constant 2016'!$B:$B,'ODA percent GDP'!$B153)</f>
        <v>#DIV/0!</v>
      </c>
      <c r="P153" s="44">
        <f>('ODA total and ex non-transfer'!P153*1000000)/SUMIFS('GDP constant 2016'!P:P,'GDP constant 2016'!$B:$B,'ODA percent GDP'!$B153)</f>
        <v>6.4796995891682085E-2</v>
      </c>
      <c r="Q153" s="44">
        <f>('ODA total and ex non-transfer'!Q153*1000000)/SUMIFS('GDP constant 2016'!Q:Q,'GDP constant 2016'!$B:$B,'ODA percent GDP'!$B153)</f>
        <v>0.4418953840026934</v>
      </c>
      <c r="R153" s="44">
        <f>('ODA total and ex non-transfer'!R153*1000000)/SUMIFS('GDP constant 2016'!R:R,'GDP constant 2016'!$B:$B,'ODA percent GDP'!$B153)</f>
        <v>0.41357955875728969</v>
      </c>
      <c r="S153" s="44">
        <f>('ODA total and ex non-transfer'!S153*1000000)/SUMIFS('GDP constant 2016'!S:S,'GDP constant 2016'!$B:$B,'ODA percent GDP'!$B153)</f>
        <v>0.57596277506649374</v>
      </c>
      <c r="T153" s="44">
        <f>('ODA total and ex non-transfer'!T153*1000000)/SUMIFS('GDP constant 2016'!T:T,'GDP constant 2016'!$B:$B,'ODA percent GDP'!$B153)</f>
        <v>0.65262611527122327</v>
      </c>
      <c r="U153" s="44" t="e">
        <f>('ODA total and ex non-transfer'!U153*1000000)/SUMIFS('GDP constant 2016'!U:U,'GDP constant 2016'!$B:$B,'ODA percent GDP'!$B153)</f>
        <v>#DIV/0!</v>
      </c>
    </row>
    <row r="154" spans="1:22" hidden="1" x14ac:dyDescent="0.2">
      <c r="A154" s="21" t="s">
        <v>102</v>
      </c>
      <c r="B154" s="9" t="s">
        <v>862</v>
      </c>
      <c r="C154" s="9" t="s">
        <v>981</v>
      </c>
      <c r="D154" s="9"/>
      <c r="E154" s="2"/>
      <c r="F154" s="2"/>
      <c r="G154" s="44">
        <f>('ODA total and ex non-transfer'!G154*1000000)/SUMIFS('GDP constant 2016'!G:G,'GDP constant 2016'!$B:$B,'ODA percent GDP'!$B154)</f>
        <v>5.6038210599387208E-3</v>
      </c>
      <c r="H154" s="44">
        <f>('ODA total and ex non-transfer'!H154*1000000)/SUMIFS('GDP constant 2016'!H:H,'GDP constant 2016'!$B:$B,'ODA percent GDP'!$B154)</f>
        <v>7.9142646053238473E-3</v>
      </c>
      <c r="I154" s="44">
        <f>('ODA total and ex non-transfer'!I154*1000000)/SUMIFS('GDP constant 2016'!I:I,'GDP constant 2016'!$B:$B,'ODA percent GDP'!$B154)</f>
        <v>1.5352003474534947E-2</v>
      </c>
      <c r="J154" s="44">
        <f>('ODA total and ex non-transfer'!J154*1000000)/SUMIFS('GDP constant 2016'!J:J,'GDP constant 2016'!$B:$B,'ODA percent GDP'!$B154)</f>
        <v>2.9681823265760434E-2</v>
      </c>
      <c r="K154" s="44">
        <f>('ODA total and ex non-transfer'!K154*1000000)/SUMIFS('GDP constant 2016'!K:K,'GDP constant 2016'!$B:$B,'ODA percent GDP'!$B154)</f>
        <v>2.8590801333250086E-2</v>
      </c>
      <c r="L154" s="44">
        <f>('ODA total and ex non-transfer'!L154*1000000)/SUMIFS('GDP constant 2016'!L:L,'GDP constant 2016'!$B:$B,'ODA percent GDP'!$B154)</f>
        <v>2.5872788587348185E-2</v>
      </c>
      <c r="M154" s="44">
        <f>('ODA total and ex non-transfer'!M154*1000000)/SUMIFS('GDP constant 2016'!M:M,'GDP constant 2016'!$B:$B,'ODA percent GDP'!$B154)</f>
        <v>2.9430448652439486E-2</v>
      </c>
      <c r="N154" s="44">
        <f>('ODA total and ex non-transfer'!N154*1000000)/SUMIFS('GDP constant 2016'!N:N,'GDP constant 2016'!$B:$B,'ODA percent GDP'!$B154)</f>
        <v>2.8895619157798192E-2</v>
      </c>
      <c r="O154" s="44">
        <f>('ODA total and ex non-transfer'!O154*1000000)/SUMIFS('GDP constant 2016'!O:O,'GDP constant 2016'!$B:$B,'ODA percent GDP'!$B154)</f>
        <v>2.3985997599619533E-2</v>
      </c>
      <c r="P154" s="44">
        <f>('ODA total and ex non-transfer'!P154*1000000)/SUMIFS('GDP constant 2016'!P:P,'GDP constant 2016'!$B:$B,'ODA percent GDP'!$B154)</f>
        <v>2.0126153932413827E-2</v>
      </c>
      <c r="Q154" s="44">
        <f>('ODA total and ex non-transfer'!Q154*1000000)/SUMIFS('GDP constant 2016'!Q:Q,'GDP constant 2016'!$B:$B,'ODA percent GDP'!$B154)</f>
        <v>1.5000332353865506E-2</v>
      </c>
      <c r="R154" s="44">
        <f>('ODA total and ex non-transfer'!R154*1000000)/SUMIFS('GDP constant 2016'!R:R,'GDP constant 2016'!$B:$B,'ODA percent GDP'!$B154)</f>
        <v>1.6149906888809629E-2</v>
      </c>
      <c r="S154" s="44">
        <f>('ODA total and ex non-transfer'!S154*1000000)/SUMIFS('GDP constant 2016'!S:S,'GDP constant 2016'!$B:$B,'ODA percent GDP'!$B154)</f>
        <v>8.7599418742529845E-3</v>
      </c>
      <c r="T154" s="44">
        <f>('ODA total and ex non-transfer'!T154*1000000)/SUMIFS('GDP constant 2016'!T:T,'GDP constant 2016'!$B:$B,'ODA percent GDP'!$B154)</f>
        <v>9.8965720401913773E-3</v>
      </c>
      <c r="U154" s="44">
        <f>('ODA total and ex non-transfer'!U154*1000000)/SUMIFS('GDP constant 2016'!U:U,'GDP constant 2016'!$B:$B,'ODA percent GDP'!$B154)</f>
        <v>8.7920582705756107E-3</v>
      </c>
      <c r="V154">
        <f>(R154-S154)/R154</f>
        <v>0.45758561120108976</v>
      </c>
    </row>
    <row r="155" spans="1:22" hidden="1" x14ac:dyDescent="0.2">
      <c r="A155" s="22" t="s">
        <v>102</v>
      </c>
      <c r="B155" s="9" t="s">
        <v>862</v>
      </c>
      <c r="C155" s="10" t="s">
        <v>982</v>
      </c>
      <c r="D155" s="10"/>
      <c r="E155" s="3"/>
      <c r="F155" s="3"/>
      <c r="G155" s="44">
        <f>('ODA total and ex non-transfer'!G155*1000000)/SUMIFS('GDP constant 2016'!G:G,'GDP constant 2016'!$B:$B,'ODA percent GDP'!$B155)</f>
        <v>5.6038210599387208E-3</v>
      </c>
      <c r="H155" s="44">
        <f>('ODA total and ex non-transfer'!H155*1000000)/SUMIFS('GDP constant 2016'!H:H,'GDP constant 2016'!$B:$B,'ODA percent GDP'!$B155)</f>
        <v>7.9142646053238473E-3</v>
      </c>
      <c r="I155" s="44">
        <f>('ODA total and ex non-transfer'!I155*1000000)/SUMIFS('GDP constant 2016'!I:I,'GDP constant 2016'!$B:$B,'ODA percent GDP'!$B155)</f>
        <v>1.5352003474534947E-2</v>
      </c>
      <c r="J155" s="44">
        <f>('ODA total and ex non-transfer'!J155*1000000)/SUMIFS('GDP constant 2016'!J:J,'GDP constant 2016'!$B:$B,'ODA percent GDP'!$B155)</f>
        <v>2.9681823265760434E-2</v>
      </c>
      <c r="K155" s="44">
        <f>('ODA total and ex non-transfer'!K155*1000000)/SUMIFS('GDP constant 2016'!K:K,'GDP constant 2016'!$B:$B,'ODA percent GDP'!$B155)</f>
        <v>2.8395043547238707E-2</v>
      </c>
      <c r="L155" s="44">
        <f>('ODA total and ex non-transfer'!L155*1000000)/SUMIFS('GDP constant 2016'!L:L,'GDP constant 2016'!$B:$B,'ODA percent GDP'!$B155)</f>
        <v>2.5716457926845175E-2</v>
      </c>
      <c r="M155" s="44">
        <f>('ODA total and ex non-transfer'!M155*1000000)/SUMIFS('GDP constant 2016'!M:M,'GDP constant 2016'!$B:$B,'ODA percent GDP'!$B155)</f>
        <v>2.9275761997885508E-2</v>
      </c>
      <c r="N155" s="44">
        <f>('ODA total and ex non-transfer'!N155*1000000)/SUMIFS('GDP constant 2016'!N:N,'GDP constant 2016'!$B:$B,'ODA percent GDP'!$B155)</f>
        <v>2.8447799207255892E-2</v>
      </c>
      <c r="O155" s="44">
        <f>('ODA total and ex non-transfer'!O155*1000000)/SUMIFS('GDP constant 2016'!O:O,'GDP constant 2016'!$B:$B,'ODA percent GDP'!$B155)</f>
        <v>2.3885634952998693E-2</v>
      </c>
      <c r="P155" s="44">
        <f>('ODA total and ex non-transfer'!P155*1000000)/SUMIFS('GDP constant 2016'!P:P,'GDP constant 2016'!$B:$B,'ODA percent GDP'!$B155)</f>
        <v>2.0030061949861816E-2</v>
      </c>
      <c r="Q155" s="44">
        <f>('ODA total and ex non-transfer'!Q155*1000000)/SUMIFS('GDP constant 2016'!Q:Q,'GDP constant 2016'!$B:$B,'ODA percent GDP'!$B155)</f>
        <v>1.4784783290449192E-2</v>
      </c>
      <c r="R155" s="44">
        <f>('ODA total and ex non-transfer'!R155*1000000)/SUMIFS('GDP constant 2016'!R:R,'GDP constant 2016'!$B:$B,'ODA percent GDP'!$B155)</f>
        <v>1.6006723621769386E-2</v>
      </c>
      <c r="S155" s="44">
        <f>('ODA total and ex non-transfer'!S155*1000000)/SUMIFS('GDP constant 2016'!S:S,'GDP constant 2016'!$B:$B,'ODA percent GDP'!$B155)</f>
        <v>8.6551557239981439E-3</v>
      </c>
      <c r="T155" s="44">
        <f>('ODA total and ex non-transfer'!T155*1000000)/SUMIFS('GDP constant 2016'!T:T,'GDP constant 2016'!$B:$B,'ODA percent GDP'!$B155)</f>
        <v>9.7757344724193496E-3</v>
      </c>
      <c r="U155" s="44">
        <f>('ODA total and ex non-transfer'!U155*1000000)/SUMIFS('GDP constant 2016'!U:U,'GDP constant 2016'!$B:$B,'ODA percent GDP'!$B155)</f>
        <v>8.718685006056482E-3</v>
      </c>
    </row>
    <row r="156" spans="1:22" hidden="1" x14ac:dyDescent="0.2">
      <c r="A156" s="21" t="s">
        <v>103</v>
      </c>
      <c r="B156" s="9" t="s">
        <v>870</v>
      </c>
      <c r="C156" s="9" t="s">
        <v>981</v>
      </c>
      <c r="D156" s="9"/>
      <c r="E156" s="2"/>
      <c r="F156" s="2"/>
      <c r="G156" s="44">
        <f>('ODA total and ex non-transfer'!G156*1000000)/SUMIFS('GDP constant 2016'!G:G,'GDP constant 2016'!$B:$B,'ODA percent GDP'!$B156)</f>
        <v>1.0359977847964696E-2</v>
      </c>
      <c r="H156" s="44">
        <f>('ODA total and ex non-transfer'!H156*1000000)/SUMIFS('GDP constant 2016'!H:H,'GDP constant 2016'!$B:$B,'ODA percent GDP'!$B156)</f>
        <v>1.3912902507451251E-2</v>
      </c>
      <c r="I156" s="44">
        <f>('ODA total and ex non-transfer'!I156*1000000)/SUMIFS('GDP constant 2016'!I:I,'GDP constant 2016'!$B:$B,'ODA percent GDP'!$B156)</f>
        <v>1.0827445478321313E-2</v>
      </c>
      <c r="J156" s="44">
        <f>('ODA total and ex non-transfer'!J156*1000000)/SUMIFS('GDP constant 2016'!J:J,'GDP constant 2016'!$B:$B,'ODA percent GDP'!$B156)</f>
        <v>2.3708237902111681E-2</v>
      </c>
      <c r="K156" s="44">
        <f>('ODA total and ex non-transfer'!K156*1000000)/SUMIFS('GDP constant 2016'!K:K,'GDP constant 2016'!$B:$B,'ODA percent GDP'!$B156)</f>
        <v>1.6525971715952846E-2</v>
      </c>
      <c r="L156" s="44">
        <f>('ODA total and ex non-transfer'!L156*1000000)/SUMIFS('GDP constant 2016'!L:L,'GDP constant 2016'!$B:$B,'ODA percent GDP'!$B156)</f>
        <v>1.7446315211187492E-2</v>
      </c>
      <c r="M156" s="44">
        <f>('ODA total and ex non-transfer'!M156*1000000)/SUMIFS('GDP constant 2016'!M:M,'GDP constant 2016'!$B:$B,'ODA percent GDP'!$B156)</f>
        <v>1.660296220374257E-2</v>
      </c>
      <c r="N156" s="44">
        <f>('ODA total and ex non-transfer'!N156*1000000)/SUMIFS('GDP constant 2016'!N:N,'GDP constant 2016'!$B:$B,'ODA percent GDP'!$B156)</f>
        <v>2.0073777877121463E-2</v>
      </c>
      <c r="O156" s="44">
        <f>('ODA total and ex non-transfer'!O156*1000000)/SUMIFS('GDP constant 2016'!O:O,'GDP constant 2016'!$B:$B,'ODA percent GDP'!$B156)</f>
        <v>2.9112370392266308E-2</v>
      </c>
      <c r="P156" s="44">
        <f>('ODA total and ex non-transfer'!P156*1000000)/SUMIFS('GDP constant 2016'!P:P,'GDP constant 2016'!$B:$B,'ODA percent GDP'!$B156)</f>
        <v>3.787342628357674E-2</v>
      </c>
      <c r="Q156" s="44">
        <f>('ODA total and ex non-transfer'!Q156*1000000)/SUMIFS('GDP constant 2016'!Q:Q,'GDP constant 2016'!$B:$B,'ODA percent GDP'!$B156)</f>
        <v>2.7361619727098822E-2</v>
      </c>
      <c r="R156" s="44">
        <f>('ODA total and ex non-transfer'!R156*1000000)/SUMIFS('GDP constant 2016'!R:R,'GDP constant 2016'!$B:$B,'ODA percent GDP'!$B156)</f>
        <v>3.1519944630425872E-2</v>
      </c>
      <c r="S156" s="44">
        <f>('ODA total and ex non-transfer'!S156*1000000)/SUMIFS('GDP constant 2016'!S:S,'GDP constant 2016'!$B:$B,'ODA percent GDP'!$B156)</f>
        <v>2.3861330877600846E-2</v>
      </c>
      <c r="T156" s="44">
        <f>('ODA total and ex non-transfer'!T156*1000000)/SUMIFS('GDP constant 2016'!T:T,'GDP constant 2016'!$B:$B,'ODA percent GDP'!$B156)</f>
        <v>2.7323470130348589E-2</v>
      </c>
      <c r="U156" s="44">
        <f>('ODA total and ex non-transfer'!U156*1000000)/SUMIFS('GDP constant 2016'!U:U,'GDP constant 2016'!$B:$B,'ODA percent GDP'!$B156)</f>
        <v>4.2803355265957133E-2</v>
      </c>
    </row>
    <row r="157" spans="1:22" hidden="1" x14ac:dyDescent="0.2">
      <c r="A157" s="22" t="s">
        <v>103</v>
      </c>
      <c r="B157" s="9" t="s">
        <v>870</v>
      </c>
      <c r="C157" s="10" t="s">
        <v>982</v>
      </c>
      <c r="D157" s="10"/>
      <c r="E157" s="3"/>
      <c r="F157" s="3"/>
      <c r="G157" s="44">
        <f>('ODA total and ex non-transfer'!G157*1000000)/SUMIFS('GDP constant 2016'!G:G,'GDP constant 2016'!$B:$B,'ODA percent GDP'!$B157)</f>
        <v>1.0359977847964696E-2</v>
      </c>
      <c r="H157" s="44">
        <f>('ODA total and ex non-transfer'!H157*1000000)/SUMIFS('GDP constant 2016'!H:H,'GDP constant 2016'!$B:$B,'ODA percent GDP'!$B157)</f>
        <v>1.3912902507451251E-2</v>
      </c>
      <c r="I157" s="44">
        <f>('ODA total and ex non-transfer'!I157*1000000)/SUMIFS('GDP constant 2016'!I:I,'GDP constant 2016'!$B:$B,'ODA percent GDP'!$B157)</f>
        <v>1.0827445478321313E-2</v>
      </c>
      <c r="J157" s="44">
        <f>('ODA total and ex non-transfer'!J157*1000000)/SUMIFS('GDP constant 2016'!J:J,'GDP constant 2016'!$B:$B,'ODA percent GDP'!$B157)</f>
        <v>2.3708237902111681E-2</v>
      </c>
      <c r="K157" s="44">
        <f>('ODA total and ex non-transfer'!K157*1000000)/SUMIFS('GDP constant 2016'!K:K,'GDP constant 2016'!$B:$B,'ODA percent GDP'!$B157)</f>
        <v>1.6521528632098985E-2</v>
      </c>
      <c r="L157" s="44">
        <f>('ODA total and ex non-transfer'!L157*1000000)/SUMIFS('GDP constant 2016'!L:L,'GDP constant 2016'!$B:$B,'ODA percent GDP'!$B157)</f>
        <v>1.7402686646716851E-2</v>
      </c>
      <c r="M157" s="44">
        <f>('ODA total and ex non-transfer'!M157*1000000)/SUMIFS('GDP constant 2016'!M:M,'GDP constant 2016'!$B:$B,'ODA percent GDP'!$B157)</f>
        <v>1.651993843607857E-2</v>
      </c>
      <c r="N157" s="44">
        <f>('ODA total and ex non-transfer'!N157*1000000)/SUMIFS('GDP constant 2016'!N:N,'GDP constant 2016'!$B:$B,'ODA percent GDP'!$B157)</f>
        <v>2.0015903124523185E-2</v>
      </c>
      <c r="O157" s="44">
        <f>('ODA total and ex non-transfer'!O157*1000000)/SUMIFS('GDP constant 2016'!O:O,'GDP constant 2016'!$B:$B,'ODA percent GDP'!$B157)</f>
        <v>2.9082565544003555E-2</v>
      </c>
      <c r="P157" s="44">
        <f>('ODA total and ex non-transfer'!P157*1000000)/SUMIFS('GDP constant 2016'!P:P,'GDP constant 2016'!$B:$B,'ODA percent GDP'!$B157)</f>
        <v>3.7605034883194131E-2</v>
      </c>
      <c r="Q157" s="44">
        <f>('ODA total and ex non-transfer'!Q157*1000000)/SUMIFS('GDP constant 2016'!Q:Q,'GDP constant 2016'!$B:$B,'ODA percent GDP'!$B157)</f>
        <v>2.7182297984441977E-2</v>
      </c>
      <c r="R157" s="44">
        <f>('ODA total and ex non-transfer'!R157*1000000)/SUMIFS('GDP constant 2016'!R:R,'GDP constant 2016'!$B:$B,'ODA percent GDP'!$B157)</f>
        <v>3.1134845610137178E-2</v>
      </c>
      <c r="S157" s="44">
        <f>('ODA total and ex non-transfer'!S157*1000000)/SUMIFS('GDP constant 2016'!S:S,'GDP constant 2016'!$B:$B,'ODA percent GDP'!$B157)</f>
        <v>2.3692542790937913E-2</v>
      </c>
      <c r="T157" s="44">
        <f>('ODA total and ex non-transfer'!T157*1000000)/SUMIFS('GDP constant 2016'!T:T,'GDP constant 2016'!$B:$B,'ODA percent GDP'!$B157)</f>
        <v>2.7042448494600475E-2</v>
      </c>
      <c r="U157" s="44">
        <f>('ODA total and ex non-transfer'!U157*1000000)/SUMIFS('GDP constant 2016'!U:U,'GDP constant 2016'!$B:$B,'ODA percent GDP'!$B157)</f>
        <v>4.2630498343615875E-2</v>
      </c>
    </row>
    <row r="158" spans="1:22" hidden="1" x14ac:dyDescent="0.2">
      <c r="A158" s="21" t="s">
        <v>104</v>
      </c>
      <c r="B158" s="9" t="s">
        <v>892</v>
      </c>
      <c r="C158" s="9" t="s">
        <v>981</v>
      </c>
      <c r="D158" s="9"/>
      <c r="E158" s="2"/>
      <c r="F158" s="2"/>
      <c r="G158" s="44">
        <f>('ODA total and ex non-transfer'!G158*1000000)/SUMIFS('GDP constant 2016'!G:G,'GDP constant 2016'!$B:$B,'ODA percent GDP'!$B158)</f>
        <v>0.10050853586921865</v>
      </c>
      <c r="H158" s="44">
        <f>('ODA total and ex non-transfer'!H158*1000000)/SUMIFS('GDP constant 2016'!H:H,'GDP constant 2016'!$B:$B,'ODA percent GDP'!$B158)</f>
        <v>0.10385896746094475</v>
      </c>
      <c r="I158" s="44">
        <f>('ODA total and ex non-transfer'!I158*1000000)/SUMIFS('GDP constant 2016'!I:I,'GDP constant 2016'!$B:$B,'ODA percent GDP'!$B158)</f>
        <v>0.103796446426214</v>
      </c>
      <c r="J158" s="44">
        <f>('ODA total and ex non-transfer'!J158*1000000)/SUMIFS('GDP constant 2016'!J:J,'GDP constant 2016'!$B:$B,'ODA percent GDP'!$B158)</f>
        <v>6.846653489285752E-2</v>
      </c>
      <c r="K158" s="44">
        <f>('ODA total and ex non-transfer'!K158*1000000)/SUMIFS('GDP constant 2016'!K:K,'GDP constant 2016'!$B:$B,'ODA percent GDP'!$B158)</f>
        <v>0.25745603321911809</v>
      </c>
      <c r="L158" s="44">
        <f>('ODA total and ex non-transfer'!L158*1000000)/SUMIFS('GDP constant 2016'!L:L,'GDP constant 2016'!$B:$B,'ODA percent GDP'!$B158)</f>
        <v>9.8415072633779119E-2</v>
      </c>
      <c r="M158" s="44">
        <f>('ODA total and ex non-transfer'!M158*1000000)/SUMIFS('GDP constant 2016'!M:M,'GDP constant 2016'!$B:$B,'ODA percent GDP'!$B158)</f>
        <v>7.2820182200628275E-2</v>
      </c>
      <c r="N158" s="44">
        <f>('ODA total and ex non-transfer'!N158*1000000)/SUMIFS('GDP constant 2016'!N:N,'GDP constant 2016'!$B:$B,'ODA percent GDP'!$B158)</f>
        <v>9.7113583482658347E-2</v>
      </c>
      <c r="O158" s="44">
        <f>('ODA total and ex non-transfer'!O158*1000000)/SUMIFS('GDP constant 2016'!O:O,'GDP constant 2016'!$B:$B,'ODA percent GDP'!$B158)</f>
        <v>8.5981616130957589E-2</v>
      </c>
      <c r="P158" s="44">
        <f>('ODA total and ex non-transfer'!P158*1000000)/SUMIFS('GDP constant 2016'!P:P,'GDP constant 2016'!$B:$B,'ODA percent GDP'!$B158)</f>
        <v>6.4201480170005612E-2</v>
      </c>
      <c r="Q158" s="44">
        <f>('ODA total and ex non-transfer'!Q158*1000000)/SUMIFS('GDP constant 2016'!Q:Q,'GDP constant 2016'!$B:$B,'ODA percent GDP'!$B158)</f>
        <v>7.1644615812391566E-2</v>
      </c>
      <c r="R158" s="44">
        <f>('ODA total and ex non-transfer'!R158*1000000)/SUMIFS('GDP constant 2016'!R:R,'GDP constant 2016'!$B:$B,'ODA percent GDP'!$B158)</f>
        <v>8.5599774601018114E-2</v>
      </c>
      <c r="S158" s="44">
        <f>('ODA total and ex non-transfer'!S158*1000000)/SUMIFS('GDP constant 2016'!S:S,'GDP constant 2016'!$B:$B,'ODA percent GDP'!$B158)</f>
        <v>5.9192994057128773E-2</v>
      </c>
      <c r="T158" s="44">
        <f>('ODA total and ex non-transfer'!T158*1000000)/SUMIFS('GDP constant 2016'!T:T,'GDP constant 2016'!$B:$B,'ODA percent GDP'!$B158)</f>
        <v>6.0234822514781662E-2</v>
      </c>
      <c r="U158" s="44">
        <f>('ODA total and ex non-transfer'!U158*1000000)/SUMIFS('GDP constant 2016'!U:U,'GDP constant 2016'!$B:$B,'ODA percent GDP'!$B158)</f>
        <v>5.1742656077676551E-2</v>
      </c>
    </row>
    <row r="159" spans="1:22" hidden="1" x14ac:dyDescent="0.2">
      <c r="A159" s="22" t="s">
        <v>104</v>
      </c>
      <c r="B159" s="9" t="s">
        <v>892</v>
      </c>
      <c r="C159" s="10" t="s">
        <v>982</v>
      </c>
      <c r="D159" s="10"/>
      <c r="E159" s="3"/>
      <c r="F159" s="3"/>
      <c r="G159" s="44">
        <f>('ODA total and ex non-transfer'!G159*1000000)/SUMIFS('GDP constant 2016'!G:G,'GDP constant 2016'!$B:$B,'ODA percent GDP'!$B159)</f>
        <v>9.441039491924702E-2</v>
      </c>
      <c r="H159" s="44">
        <f>('ODA total and ex non-transfer'!H159*1000000)/SUMIFS('GDP constant 2016'!H:H,'GDP constant 2016'!$B:$B,'ODA percent GDP'!$B159)</f>
        <v>9.8816157855078066E-2</v>
      </c>
      <c r="I159" s="44">
        <f>('ODA total and ex non-transfer'!I159*1000000)/SUMIFS('GDP constant 2016'!I:I,'GDP constant 2016'!$B:$B,'ODA percent GDP'!$B159)</f>
        <v>9.9363718890399619E-2</v>
      </c>
      <c r="J159" s="44">
        <f>('ODA total and ex non-transfer'!J159*1000000)/SUMIFS('GDP constant 2016'!J:J,'GDP constant 2016'!$B:$B,'ODA percent GDP'!$B159)</f>
        <v>6.5332081828759839E-2</v>
      </c>
      <c r="K159" s="44">
        <f>('ODA total and ex non-transfer'!K159*1000000)/SUMIFS('GDP constant 2016'!K:K,'GDP constant 2016'!$B:$B,'ODA percent GDP'!$B159)</f>
        <v>0.18193354767866859</v>
      </c>
      <c r="L159" s="44">
        <f>('ODA total and ex non-transfer'!L159*1000000)/SUMIFS('GDP constant 2016'!L:L,'GDP constant 2016'!$B:$B,'ODA percent GDP'!$B159)</f>
        <v>7.2840845023140643E-2</v>
      </c>
      <c r="M159" s="44">
        <f>('ODA total and ex non-transfer'!M159*1000000)/SUMIFS('GDP constant 2016'!M:M,'GDP constant 2016'!$B:$B,'ODA percent GDP'!$B159)</f>
        <v>7.2416840781440339E-2</v>
      </c>
      <c r="N159" s="44">
        <f>('ODA total and ex non-transfer'!N159*1000000)/SUMIFS('GDP constant 2016'!N:N,'GDP constant 2016'!$B:$B,'ODA percent GDP'!$B159)</f>
        <v>9.5443134493241211E-2</v>
      </c>
      <c r="O159" s="44">
        <f>('ODA total and ex non-transfer'!O159*1000000)/SUMIFS('GDP constant 2016'!O:O,'GDP constant 2016'!$B:$B,'ODA percent GDP'!$B159)</f>
        <v>8.561351724104356E-2</v>
      </c>
      <c r="P159" s="44">
        <f>('ODA total and ex non-transfer'!P159*1000000)/SUMIFS('GDP constant 2016'!P:P,'GDP constant 2016'!$B:$B,'ODA percent GDP'!$B159)</f>
        <v>6.3471213323229567E-2</v>
      </c>
      <c r="Q159" s="44">
        <f>('ODA total and ex non-transfer'!Q159*1000000)/SUMIFS('GDP constant 2016'!Q:Q,'GDP constant 2016'!$B:$B,'ODA percent GDP'!$B159)</f>
        <v>7.1215417014584975E-2</v>
      </c>
      <c r="R159" s="44">
        <f>('ODA total and ex non-transfer'!R159*1000000)/SUMIFS('GDP constant 2016'!R:R,'GDP constant 2016'!$B:$B,'ODA percent GDP'!$B159)</f>
        <v>8.0021381643891457E-2</v>
      </c>
      <c r="S159" s="44">
        <f>('ODA total and ex non-transfer'!S159*1000000)/SUMIFS('GDP constant 2016'!S:S,'GDP constant 2016'!$B:$B,'ODA percent GDP'!$B159)</f>
        <v>5.8906009872488951E-2</v>
      </c>
      <c r="T159" s="44">
        <f>('ODA total and ex non-transfer'!T159*1000000)/SUMIFS('GDP constant 2016'!T:T,'GDP constant 2016'!$B:$B,'ODA percent GDP'!$B159)</f>
        <v>5.9864360797267632E-2</v>
      </c>
      <c r="U159" s="44">
        <f>('ODA total and ex non-transfer'!U159*1000000)/SUMIFS('GDP constant 2016'!U:U,'GDP constant 2016'!$B:$B,'ODA percent GDP'!$B159)</f>
        <v>5.1473929696358826E-2</v>
      </c>
    </row>
    <row r="160" spans="1:22" hidden="1" x14ac:dyDescent="0.2">
      <c r="A160" s="21" t="s">
        <v>105</v>
      </c>
      <c r="B160" s="9" t="s">
        <v>901</v>
      </c>
      <c r="C160" s="9" t="s">
        <v>981</v>
      </c>
      <c r="D160" s="9"/>
      <c r="E160" s="2"/>
      <c r="F160" s="2"/>
      <c r="G160" s="44">
        <f>('ODA total and ex non-transfer'!G160*1000000)/SUMIFS('GDP constant 2016'!G:G,'GDP constant 2016'!$B:$B,'ODA percent GDP'!$B160)</f>
        <v>2.9888907919210953E-2</v>
      </c>
      <c r="H160" s="44">
        <f>('ODA total and ex non-transfer'!H160*1000000)/SUMIFS('GDP constant 2016'!H:H,'GDP constant 2016'!$B:$B,'ODA percent GDP'!$B160)</f>
        <v>2.6659536671211778E-2</v>
      </c>
      <c r="I160" s="44">
        <f>('ODA total and ex non-transfer'!I160*1000000)/SUMIFS('GDP constant 2016'!I:I,'GDP constant 2016'!$B:$B,'ODA percent GDP'!$B160)</f>
        <v>2.6595126177799761E-2</v>
      </c>
      <c r="J160" s="44">
        <f>('ODA total and ex non-transfer'!J160*1000000)/SUMIFS('GDP constant 2016'!J:J,'GDP constant 2016'!$B:$B,'ODA percent GDP'!$B160)</f>
        <v>3.0789017891907133E-2</v>
      </c>
      <c r="K160" s="44">
        <f>('ODA total and ex non-transfer'!K160*1000000)/SUMIFS('GDP constant 2016'!K:K,'GDP constant 2016'!$B:$B,'ODA percent GDP'!$B160)</f>
        <v>2.9829911563688159E-2</v>
      </c>
      <c r="L160" s="44">
        <f>('ODA total and ex non-transfer'!L160*1000000)/SUMIFS('GDP constant 2016'!L:L,'GDP constant 2016'!$B:$B,'ODA percent GDP'!$B160)</f>
        <v>4.2143993218034942E-2</v>
      </c>
      <c r="M160" s="44">
        <f>('ODA total and ex non-transfer'!M160*1000000)/SUMIFS('GDP constant 2016'!M:M,'GDP constant 2016'!$B:$B,'ODA percent GDP'!$B160)</f>
        <v>0.13404633792540763</v>
      </c>
      <c r="N160" s="44">
        <f>('ODA total and ex non-transfer'!N160*1000000)/SUMIFS('GDP constant 2016'!N:N,'GDP constant 2016'!$B:$B,'ODA percent GDP'!$B160)</f>
        <v>0.16320632526571782</v>
      </c>
      <c r="O160" s="44">
        <f>('ODA total and ex non-transfer'!O160*1000000)/SUMIFS('GDP constant 2016'!O:O,'GDP constant 2016'!$B:$B,'ODA percent GDP'!$B160)</f>
        <v>0.14906041089706118</v>
      </c>
      <c r="P160" s="44">
        <f>('ODA total and ex non-transfer'!P160*1000000)/SUMIFS('GDP constant 2016'!P:P,'GDP constant 2016'!$B:$B,'ODA percent GDP'!$B160)</f>
        <v>0.17116522811653453</v>
      </c>
      <c r="Q160" s="44">
        <f>('ODA total and ex non-transfer'!Q160*1000000)/SUMIFS('GDP constant 2016'!Q:Q,'GDP constant 2016'!$B:$B,'ODA percent GDP'!$B160)</f>
        <v>6.2549874613537643E-2</v>
      </c>
      <c r="R160" s="44">
        <f>('ODA total and ex non-transfer'!R160*1000000)/SUMIFS('GDP constant 2016'!R:R,'GDP constant 2016'!$B:$B,'ODA percent GDP'!$B160)</f>
        <v>5.7252775140216476E-2</v>
      </c>
      <c r="S160" s="44">
        <f>('ODA total and ex non-transfer'!S160*1000000)/SUMIFS('GDP constant 2016'!S:S,'GDP constant 2016'!$B:$B,'ODA percent GDP'!$B160)</f>
        <v>5.4434059066698945E-2</v>
      </c>
      <c r="T160" s="44">
        <f>('ODA total and ex non-transfer'!T160*1000000)/SUMIFS('GDP constant 2016'!T:T,'GDP constant 2016'!$B:$B,'ODA percent GDP'!$B160)</f>
        <v>5.5168688762899744E-2</v>
      </c>
      <c r="U160" s="44">
        <f>('ODA total and ex non-transfer'!U160*1000000)/SUMIFS('GDP constant 2016'!U:U,'GDP constant 2016'!$B:$B,'ODA percent GDP'!$B160)</f>
        <v>4.4777773571066777E-2</v>
      </c>
    </row>
    <row r="161" spans="1:21" hidden="1" x14ac:dyDescent="0.2">
      <c r="A161" s="22" t="s">
        <v>105</v>
      </c>
      <c r="B161" s="9" t="s">
        <v>901</v>
      </c>
      <c r="C161" s="10" t="s">
        <v>982</v>
      </c>
      <c r="D161" s="10"/>
      <c r="E161" s="3"/>
      <c r="F161" s="3"/>
      <c r="G161" s="44">
        <f>('ODA total and ex non-transfer'!G161*1000000)/SUMIFS('GDP constant 2016'!G:G,'GDP constant 2016'!$B:$B,'ODA percent GDP'!$B161)</f>
        <v>2.9888907919210953E-2</v>
      </c>
      <c r="H161" s="44">
        <f>('ODA total and ex non-transfer'!H161*1000000)/SUMIFS('GDP constant 2016'!H:H,'GDP constant 2016'!$B:$B,'ODA percent GDP'!$B161)</f>
        <v>2.6659536671211778E-2</v>
      </c>
      <c r="I161" s="44">
        <f>('ODA total and ex non-transfer'!I161*1000000)/SUMIFS('GDP constant 2016'!I:I,'GDP constant 2016'!$B:$B,'ODA percent GDP'!$B161)</f>
        <v>2.6595126177799761E-2</v>
      </c>
      <c r="J161" s="44">
        <f>('ODA total and ex non-transfer'!J161*1000000)/SUMIFS('GDP constant 2016'!J:J,'GDP constant 2016'!$B:$B,'ODA percent GDP'!$B161)</f>
        <v>3.0789017891907133E-2</v>
      </c>
      <c r="K161" s="44">
        <f>('ODA total and ex non-transfer'!K161*1000000)/SUMIFS('GDP constant 2016'!K:K,'GDP constant 2016'!$B:$B,'ODA percent GDP'!$B161)</f>
        <v>2.1916666436616095E-2</v>
      </c>
      <c r="L161" s="44">
        <f>('ODA total and ex non-transfer'!L161*1000000)/SUMIFS('GDP constant 2016'!L:L,'GDP constant 2016'!$B:$B,'ODA percent GDP'!$B161)</f>
        <v>3.258151401603291E-2</v>
      </c>
      <c r="M161" s="44">
        <f>('ODA total and ex non-transfer'!M161*1000000)/SUMIFS('GDP constant 2016'!M:M,'GDP constant 2016'!$B:$B,'ODA percent GDP'!$B161)</f>
        <v>9.7871351080095648E-2</v>
      </c>
      <c r="N161" s="44">
        <f>('ODA total and ex non-transfer'!N161*1000000)/SUMIFS('GDP constant 2016'!N:N,'GDP constant 2016'!$B:$B,'ODA percent GDP'!$B161)</f>
        <v>6.9168702045284525E-2</v>
      </c>
      <c r="O161" s="44">
        <f>('ODA total and ex non-transfer'!O161*1000000)/SUMIFS('GDP constant 2016'!O:O,'GDP constant 2016'!$B:$B,'ODA percent GDP'!$B161)</f>
        <v>6.3461297107440071E-2</v>
      </c>
      <c r="P161" s="44">
        <f>('ODA total and ex non-transfer'!P161*1000000)/SUMIFS('GDP constant 2016'!P:P,'GDP constant 2016'!$B:$B,'ODA percent GDP'!$B161)</f>
        <v>6.771705740892435E-2</v>
      </c>
      <c r="Q161" s="44">
        <f>('ODA total and ex non-transfer'!Q161*1000000)/SUMIFS('GDP constant 2016'!Q:Q,'GDP constant 2016'!$B:$B,'ODA percent GDP'!$B161)</f>
        <v>4.6288922236549339E-2</v>
      </c>
      <c r="R161" s="44">
        <f>('ODA total and ex non-transfer'!R161*1000000)/SUMIFS('GDP constant 2016'!R:R,'GDP constant 2016'!$B:$B,'ODA percent GDP'!$B161)</f>
        <v>5.3815712774914072E-2</v>
      </c>
      <c r="S161" s="44">
        <f>('ODA total and ex non-transfer'!S161*1000000)/SUMIFS('GDP constant 2016'!S:S,'GDP constant 2016'!$B:$B,'ODA percent GDP'!$B161)</f>
        <v>5.1220273928323061E-2</v>
      </c>
      <c r="T161" s="44">
        <f>('ODA total and ex non-transfer'!T161*1000000)/SUMIFS('GDP constant 2016'!T:T,'GDP constant 2016'!$B:$B,'ODA percent GDP'!$B161)</f>
        <v>5.2346020824760781E-2</v>
      </c>
      <c r="U161" s="44">
        <f>('ODA total and ex non-transfer'!U161*1000000)/SUMIFS('GDP constant 2016'!U:U,'GDP constant 2016'!$B:$B,'ODA percent GDP'!$B161)</f>
        <v>4.2061344275109262E-2</v>
      </c>
    </row>
    <row r="162" spans="1:21" hidden="1" x14ac:dyDescent="0.2">
      <c r="A162" s="21" t="s">
        <v>106</v>
      </c>
      <c r="B162" s="9" t="s">
        <v>921</v>
      </c>
      <c r="C162" s="9" t="s">
        <v>981</v>
      </c>
      <c r="D162" s="9"/>
      <c r="E162" s="2"/>
      <c r="F162" s="2"/>
      <c r="G162" s="44">
        <f>('ODA total and ex non-transfer'!G162*1000000)/SUMIFS('GDP constant 2016'!G:G,'GDP constant 2016'!$B:$B,'ODA percent GDP'!$B162)</f>
        <v>9.3311895883894075E-2</v>
      </c>
      <c r="H162" s="44">
        <f>('ODA total and ex non-transfer'!H162*1000000)/SUMIFS('GDP constant 2016'!H:H,'GDP constant 2016'!$B:$B,'ODA percent GDP'!$B162)</f>
        <v>0.10749358595769308</v>
      </c>
      <c r="I162" s="44">
        <f>('ODA total and ex non-transfer'!I162*1000000)/SUMIFS('GDP constant 2016'!I:I,'GDP constant 2016'!$B:$B,'ODA percent GDP'!$B162)</f>
        <v>0.1174469532285372</v>
      </c>
      <c r="J162" s="44">
        <f>('ODA total and ex non-transfer'!J162*1000000)/SUMIFS('GDP constant 2016'!J:J,'GDP constant 2016'!$B:$B,'ODA percent GDP'!$B162)</f>
        <v>0.10742853476805125</v>
      </c>
      <c r="K162" s="44">
        <f>('ODA total and ex non-transfer'!K162*1000000)/SUMIFS('GDP constant 2016'!K:K,'GDP constant 2016'!$B:$B,'ODA percent GDP'!$B162)</f>
        <v>0.41134343102482274</v>
      </c>
      <c r="L162" s="44">
        <f>('ODA total and ex non-transfer'!L162*1000000)/SUMIFS('GDP constant 2016'!L:L,'GDP constant 2016'!$B:$B,'ODA percent GDP'!$B162)</f>
        <v>0.11199413235138461</v>
      </c>
      <c r="M162" s="44">
        <f>('ODA total and ex non-transfer'!M162*1000000)/SUMIFS('GDP constant 2016'!M:M,'GDP constant 2016'!$B:$B,'ODA percent GDP'!$B162)</f>
        <v>0.10740196196112436</v>
      </c>
      <c r="N162" s="44">
        <f>('ODA total and ex non-transfer'!N162*1000000)/SUMIFS('GDP constant 2016'!N:N,'GDP constant 2016'!$B:$B,'ODA percent GDP'!$B162)</f>
        <v>9.474492622615921E-2</v>
      </c>
      <c r="O162" s="44">
        <f>('ODA total and ex non-transfer'!O162*1000000)/SUMIFS('GDP constant 2016'!O:O,'GDP constant 2016'!$B:$B,'ODA percent GDP'!$B162)</f>
        <v>8.2021315036025957E-2</v>
      </c>
      <c r="P162" s="44">
        <f>('ODA total and ex non-transfer'!P162*1000000)/SUMIFS('GDP constant 2016'!P:P,'GDP constant 2016'!$B:$B,'ODA percent GDP'!$B162)</f>
        <v>7.2601153337307697E-2</v>
      </c>
      <c r="Q162" s="44">
        <f>('ODA total and ex non-transfer'!Q162*1000000)/SUMIFS('GDP constant 2016'!Q:Q,'GDP constant 2016'!$B:$B,'ODA percent GDP'!$B162)</f>
        <v>7.6459670705788602E-2</v>
      </c>
      <c r="R162" s="44">
        <f>('ODA total and ex non-transfer'!R162*1000000)/SUMIFS('GDP constant 2016'!R:R,'GDP constant 2016'!$B:$B,'ODA percent GDP'!$B162)</f>
        <v>7.855316060288843E-2</v>
      </c>
      <c r="S162" s="44">
        <f>('ODA total and ex non-transfer'!S162*1000000)/SUMIFS('GDP constant 2016'!S:S,'GDP constant 2016'!$B:$B,'ODA percent GDP'!$B162)</f>
        <v>6.9191053711086012E-2</v>
      </c>
      <c r="T162" s="44">
        <f>('ODA total and ex non-transfer'!T162*1000000)/SUMIFS('GDP constant 2016'!T:T,'GDP constant 2016'!$B:$B,'ODA percent GDP'!$B162)</f>
        <v>6.3444449399461297E-2</v>
      </c>
      <c r="U162" s="44">
        <f>('ODA total and ex non-transfer'!U162*1000000)/SUMIFS('GDP constant 2016'!U:U,'GDP constant 2016'!$B:$B,'ODA percent GDP'!$B162)</f>
        <v>7.5274230850808185E-2</v>
      </c>
    </row>
    <row r="163" spans="1:21" hidden="1" x14ac:dyDescent="0.2">
      <c r="A163" s="22" t="s">
        <v>106</v>
      </c>
      <c r="B163" s="9" t="s">
        <v>921</v>
      </c>
      <c r="C163" s="10" t="s">
        <v>982</v>
      </c>
      <c r="D163" s="10"/>
      <c r="E163" s="3"/>
      <c r="F163" s="3"/>
      <c r="G163" s="44">
        <f>('ODA total and ex non-transfer'!G163*1000000)/SUMIFS('GDP constant 2016'!G:G,'GDP constant 2016'!$B:$B,'ODA percent GDP'!$B163)</f>
        <v>8.7765999856901949E-2</v>
      </c>
      <c r="H163" s="44">
        <f>('ODA total and ex non-transfer'!H163*1000000)/SUMIFS('GDP constant 2016'!H:H,'GDP constant 2016'!$B:$B,'ODA percent GDP'!$B163)</f>
        <v>0.10203750094434121</v>
      </c>
      <c r="I163" s="44">
        <f>('ODA total and ex non-transfer'!I163*1000000)/SUMIFS('GDP constant 2016'!I:I,'GDP constant 2016'!$B:$B,'ODA percent GDP'!$B163)</f>
        <v>0.11184811166397188</v>
      </c>
      <c r="J163" s="44">
        <f>('ODA total and ex non-transfer'!J163*1000000)/SUMIFS('GDP constant 2016'!J:J,'GDP constant 2016'!$B:$B,'ODA percent GDP'!$B163)</f>
        <v>0.10282010234838494</v>
      </c>
      <c r="K163" s="44">
        <f>('ODA total and ex non-transfer'!K163*1000000)/SUMIFS('GDP constant 2016'!K:K,'GDP constant 2016'!$B:$B,'ODA percent GDP'!$B163)</f>
        <v>0.24956899199236937</v>
      </c>
      <c r="L163" s="44">
        <f>('ODA total and ex non-transfer'!L163*1000000)/SUMIFS('GDP constant 2016'!L:L,'GDP constant 2016'!$B:$B,'ODA percent GDP'!$B163)</f>
        <v>0.11126998800525012</v>
      </c>
      <c r="M163" s="44">
        <f>('ODA total and ex non-transfer'!M163*1000000)/SUMIFS('GDP constant 2016'!M:M,'GDP constant 2016'!$B:$B,'ODA percent GDP'!$B163)</f>
        <v>0.10556830855209288</v>
      </c>
      <c r="N163" s="44">
        <f>('ODA total and ex non-transfer'!N163*1000000)/SUMIFS('GDP constant 2016'!N:N,'GDP constant 2016'!$B:$B,'ODA percent GDP'!$B163)</f>
        <v>9.4032733060730289E-2</v>
      </c>
      <c r="O163" s="44">
        <f>('ODA total and ex non-transfer'!O163*1000000)/SUMIFS('GDP constant 2016'!O:O,'GDP constant 2016'!$B:$B,'ODA percent GDP'!$B163)</f>
        <v>8.1614697589292517E-2</v>
      </c>
      <c r="P163" s="44">
        <f>('ODA total and ex non-transfer'!P163*1000000)/SUMIFS('GDP constant 2016'!P:P,'GDP constant 2016'!$B:$B,'ODA percent GDP'!$B163)</f>
        <v>7.2134594692107298E-2</v>
      </c>
      <c r="Q163" s="44">
        <f>('ODA total and ex non-transfer'!Q163*1000000)/SUMIFS('GDP constant 2016'!Q:Q,'GDP constant 2016'!$B:$B,'ODA percent GDP'!$B163)</f>
        <v>7.6052966604020902E-2</v>
      </c>
      <c r="R163" s="44">
        <f>('ODA total and ex non-transfer'!R163*1000000)/SUMIFS('GDP constant 2016'!R:R,'GDP constant 2016'!$B:$B,'ODA percent GDP'!$B163)</f>
        <v>7.8129017446169499E-2</v>
      </c>
      <c r="S163" s="44">
        <f>('ODA total and ex non-transfer'!S163*1000000)/SUMIFS('GDP constant 2016'!S:S,'GDP constant 2016'!$B:$B,'ODA percent GDP'!$B163)</f>
        <v>6.8797123760783632E-2</v>
      </c>
      <c r="T163" s="44">
        <f>('ODA total and ex non-transfer'!T163*1000000)/SUMIFS('GDP constant 2016'!T:T,'GDP constant 2016'!$B:$B,'ODA percent GDP'!$B163)</f>
        <v>6.305248580527463E-2</v>
      </c>
      <c r="U163" s="44">
        <f>('ODA total and ex non-transfer'!U163*1000000)/SUMIFS('GDP constant 2016'!U:U,'GDP constant 2016'!$B:$B,'ODA percent GDP'!$B163)</f>
        <v>7.4925493912508523E-2</v>
      </c>
    </row>
    <row r="164" spans="1:21" hidden="1" x14ac:dyDescent="0.2">
      <c r="A164" s="21" t="s">
        <v>107</v>
      </c>
      <c r="B164" s="9" t="s">
        <v>973</v>
      </c>
      <c r="C164" s="9" t="s">
        <v>981</v>
      </c>
      <c r="D164" s="9"/>
      <c r="E164" s="2"/>
      <c r="F164" s="2"/>
      <c r="G164" s="44">
        <f>('ODA total and ex non-transfer'!G164*1000000)/SUMIFS('GDP constant 2016'!G:G,'GDP constant 2016'!$B:$B,'ODA percent GDP'!$B164)</f>
        <v>0.14830975131195676</v>
      </c>
      <c r="H164" s="44">
        <f>('ODA total and ex non-transfer'!H164*1000000)/SUMIFS('GDP constant 2016'!H:H,'GDP constant 2016'!$B:$B,'ODA percent GDP'!$B164)</f>
        <v>0.12414171051550499</v>
      </c>
      <c r="I164" s="44">
        <f>('ODA total and ex non-transfer'!I164*1000000)/SUMIFS('GDP constant 2016'!I:I,'GDP constant 2016'!$B:$B,'ODA percent GDP'!$B164)</f>
        <v>0.1409128855325926</v>
      </c>
      <c r="J164" s="44">
        <f>('ODA total and ex non-transfer'!J164*1000000)/SUMIFS('GDP constant 2016'!J:J,'GDP constant 2016'!$B:$B,'ODA percent GDP'!$B164)</f>
        <v>0.19849054760977528</v>
      </c>
      <c r="K164" s="44">
        <f>('ODA total and ex non-transfer'!K164*1000000)/SUMIFS('GDP constant 2016'!K:K,'GDP constant 2016'!$B:$B,'ODA percent GDP'!$B164)</f>
        <v>0.4476285830394704</v>
      </c>
      <c r="L164" s="44">
        <f>('ODA total and ex non-transfer'!L164*1000000)/SUMIFS('GDP constant 2016'!L:L,'GDP constant 2016'!$B:$B,'ODA percent GDP'!$B164)</f>
        <v>7.8369077087984934E-2</v>
      </c>
      <c r="M164" s="44">
        <f>('ODA total and ex non-transfer'!M164*1000000)/SUMIFS('GDP constant 2016'!M:M,'GDP constant 2016'!$B:$B,'ODA percent GDP'!$B164)</f>
        <v>7.7535205657196626E-2</v>
      </c>
      <c r="N164" s="44">
        <f>('ODA total and ex non-transfer'!N164*1000000)/SUMIFS('GDP constant 2016'!N:N,'GDP constant 2016'!$B:$B,'ODA percent GDP'!$B164)</f>
        <v>8.2761450841899259E-2</v>
      </c>
      <c r="O164" s="44">
        <f>('ODA total and ex non-transfer'!O164*1000000)/SUMIFS('GDP constant 2016'!O:O,'GDP constant 2016'!$B:$B,'ODA percent GDP'!$B164)</f>
        <v>5.5748101111449851E-2</v>
      </c>
      <c r="P164" s="44">
        <f>('ODA total and ex non-transfer'!P164*1000000)/SUMIFS('GDP constant 2016'!P:P,'GDP constant 2016'!$B:$B,'ODA percent GDP'!$B164)</f>
        <v>5.7693435074902259E-2</v>
      </c>
      <c r="Q164" s="44">
        <f>('ODA total and ex non-transfer'!Q164*1000000)/SUMIFS('GDP constant 2016'!Q:Q,'GDP constant 2016'!$B:$B,'ODA percent GDP'!$B164)</f>
        <v>5.1927467123205784E-2</v>
      </c>
      <c r="R164" s="44">
        <f>('ODA total and ex non-transfer'!R164*1000000)/SUMIFS('GDP constant 2016'!R:R,'GDP constant 2016'!$B:$B,'ODA percent GDP'!$B164)</f>
        <v>5.6305236371874692E-2</v>
      </c>
      <c r="S164" s="44">
        <f>('ODA total and ex non-transfer'!S164*1000000)/SUMIFS('GDP constant 2016'!S:S,'GDP constant 2016'!$B:$B,'ODA percent GDP'!$B164)</f>
        <v>4.849609954434226E-2</v>
      </c>
      <c r="T164" s="44">
        <f>('ODA total and ex non-transfer'!T164*1000000)/SUMIFS('GDP constant 2016'!T:T,'GDP constant 2016'!$B:$B,'ODA percent GDP'!$B164)</f>
        <v>4.3481473058489581E-2</v>
      </c>
      <c r="U164" s="44">
        <f>('ODA total and ex non-transfer'!U164*1000000)/SUMIFS('GDP constant 2016'!U:U,'GDP constant 2016'!$B:$B,'ODA percent GDP'!$B164)</f>
        <v>4.9845358682029876E-2</v>
      </c>
    </row>
    <row r="165" spans="1:21" hidden="1" x14ac:dyDescent="0.2">
      <c r="A165" s="22" t="s">
        <v>107</v>
      </c>
      <c r="B165" s="9" t="s">
        <v>973</v>
      </c>
      <c r="C165" s="10" t="s">
        <v>982</v>
      </c>
      <c r="D165" s="10"/>
      <c r="E165" s="3"/>
      <c r="F165" s="3"/>
      <c r="G165" s="44">
        <f>('ODA total and ex non-transfer'!G165*1000000)/SUMIFS('GDP constant 2016'!G:G,'GDP constant 2016'!$B:$B,'ODA percent GDP'!$B165)</f>
        <v>0.11703146975569857</v>
      </c>
      <c r="H165" s="44">
        <f>('ODA total and ex non-transfer'!H165*1000000)/SUMIFS('GDP constant 2016'!H:H,'GDP constant 2016'!$B:$B,'ODA percent GDP'!$B165)</f>
        <v>9.6511762495723866E-2</v>
      </c>
      <c r="I165" s="44">
        <f>('ODA total and ex non-transfer'!I165*1000000)/SUMIFS('GDP constant 2016'!I:I,'GDP constant 2016'!$B:$B,'ODA percent GDP'!$B165)</f>
        <v>0.13739595385588924</v>
      </c>
      <c r="J165" s="44">
        <f>('ODA total and ex non-transfer'!J165*1000000)/SUMIFS('GDP constant 2016'!J:J,'GDP constant 2016'!$B:$B,'ODA percent GDP'!$B165)</f>
        <v>0.17051200109084846</v>
      </c>
      <c r="K165" s="44">
        <f>('ODA total and ex non-transfer'!K165*1000000)/SUMIFS('GDP constant 2016'!K:K,'GDP constant 2016'!$B:$B,'ODA percent GDP'!$B165)</f>
        <v>0.25717702431198947</v>
      </c>
      <c r="L165" s="44">
        <f>('ODA total and ex non-transfer'!L165*1000000)/SUMIFS('GDP constant 2016'!L:L,'GDP constant 2016'!$B:$B,'ODA percent GDP'!$B165)</f>
        <v>7.1709019994079304E-2</v>
      </c>
      <c r="M165" s="44">
        <f>('ODA total and ex non-transfer'!M165*1000000)/SUMIFS('GDP constant 2016'!M:M,'GDP constant 2016'!$B:$B,'ODA percent GDP'!$B165)</f>
        <v>7.6590288901444203E-2</v>
      </c>
      <c r="N165" s="44">
        <f>('ODA total and ex non-transfer'!N165*1000000)/SUMIFS('GDP constant 2016'!N:N,'GDP constant 2016'!$B:$B,'ODA percent GDP'!$B165)</f>
        <v>8.1495935013271931E-2</v>
      </c>
      <c r="O165" s="44">
        <f>('ODA total and ex non-transfer'!O165*1000000)/SUMIFS('GDP constant 2016'!O:O,'GDP constant 2016'!$B:$B,'ODA percent GDP'!$B165)</f>
        <v>5.5190884358490268E-2</v>
      </c>
      <c r="P165" s="44">
        <f>('ODA total and ex non-transfer'!P165*1000000)/SUMIFS('GDP constant 2016'!P:P,'GDP constant 2016'!$B:$B,'ODA percent GDP'!$B165)</f>
        <v>5.7166661481681633E-2</v>
      </c>
      <c r="Q165" s="44">
        <f>('ODA total and ex non-transfer'!Q165*1000000)/SUMIFS('GDP constant 2016'!Q:Q,'GDP constant 2016'!$B:$B,'ODA percent GDP'!$B165)</f>
        <v>5.1497879645590126E-2</v>
      </c>
      <c r="R165" s="44">
        <f>('ODA total and ex non-transfer'!R165*1000000)/SUMIFS('GDP constant 2016'!R:R,'GDP constant 2016'!$B:$B,'ODA percent GDP'!$B165)</f>
        <v>5.5878716752555228E-2</v>
      </c>
      <c r="S165" s="44">
        <f>('ODA total and ex non-transfer'!S165*1000000)/SUMIFS('GDP constant 2016'!S:S,'GDP constant 2016'!$B:$B,'ODA percent GDP'!$B165)</f>
        <v>4.8166654908766919E-2</v>
      </c>
      <c r="T165" s="44">
        <f>('ODA total and ex non-transfer'!T165*1000000)/SUMIFS('GDP constant 2016'!T:T,'GDP constant 2016'!$B:$B,'ODA percent GDP'!$B165)</f>
        <v>4.2954894113901347E-2</v>
      </c>
      <c r="U165" s="44">
        <f>('ODA total and ex non-transfer'!U165*1000000)/SUMIFS('GDP constant 2016'!U:U,'GDP constant 2016'!$B:$B,'ODA percent GDP'!$B165)</f>
        <v>4.9575525802045349E-2</v>
      </c>
    </row>
    <row r="166" spans="1:21" hidden="1" x14ac:dyDescent="0.2">
      <c r="A166" s="21" t="s">
        <v>108</v>
      </c>
      <c r="B166" s="9" t="s">
        <v>975</v>
      </c>
      <c r="C166" s="9" t="s">
        <v>981</v>
      </c>
      <c r="D166" s="9"/>
      <c r="E166" s="2"/>
      <c r="F166" s="2"/>
      <c r="G166" s="44">
        <f>('ODA total and ex non-transfer'!G166*1000000)/SUMIFS('GDP constant 2016'!G:G,'GDP constant 2016'!$B:$B,'ODA percent GDP'!$B166)</f>
        <v>2.1726000539577E-2</v>
      </c>
      <c r="H166" s="44">
        <f>('ODA total and ex non-transfer'!H166*1000000)/SUMIFS('GDP constant 2016'!H:H,'GDP constant 2016'!$B:$B,'ODA percent GDP'!$B166)</f>
        <v>2.320272236152612E-2</v>
      </c>
      <c r="I166" s="44">
        <f>('ODA total and ex non-transfer'!I166*1000000)/SUMIFS('GDP constant 2016'!I:I,'GDP constant 2016'!$B:$B,'ODA percent GDP'!$B166)</f>
        <v>2.2925713803190778E-2</v>
      </c>
      <c r="J166" s="44">
        <f>('ODA total and ex non-transfer'!J166*1000000)/SUMIFS('GDP constant 2016'!J:J,'GDP constant 2016'!$B:$B,'ODA percent GDP'!$B166)</f>
        <v>3.0766581718826225E-2</v>
      </c>
      <c r="K166" s="44">
        <f>('ODA total and ex non-transfer'!K166*1000000)/SUMIFS('GDP constant 2016'!K:K,'GDP constant 2016'!$B:$B,'ODA percent GDP'!$B166)</f>
        <v>3.255223334162427E-2</v>
      </c>
      <c r="L166" s="44">
        <f>('ODA total and ex non-transfer'!L166*1000000)/SUMIFS('GDP constant 2016'!L:L,'GDP constant 2016'!$B:$B,'ODA percent GDP'!$B166)</f>
        <v>5.5161071875723423E-2</v>
      </c>
      <c r="M166" s="44">
        <f>('ODA total and ex non-transfer'!M166*1000000)/SUMIFS('GDP constant 2016'!M:M,'GDP constant 2016'!$B:$B,'ODA percent GDP'!$B166)</f>
        <v>8.807979623536441E-2</v>
      </c>
      <c r="N166" s="44">
        <f>('ODA total and ex non-transfer'!N166*1000000)/SUMIFS('GDP constant 2016'!N:N,'GDP constant 2016'!$B:$B,'ODA percent GDP'!$B166)</f>
        <v>7.3227728007762408E-2</v>
      </c>
      <c r="O166" s="44">
        <f>('ODA total and ex non-transfer'!O166*1000000)/SUMIFS('GDP constant 2016'!O:O,'GDP constant 2016'!$B:$B,'ODA percent GDP'!$B166)</f>
        <v>6.1582483263309659E-2</v>
      </c>
      <c r="P166" s="44">
        <f>('ODA total and ex non-transfer'!P166*1000000)/SUMIFS('GDP constant 2016'!P:P,'GDP constant 2016'!$B:$B,'ODA percent GDP'!$B166)</f>
        <v>5.0797530787823536E-2</v>
      </c>
      <c r="Q166" s="44">
        <f>('ODA total and ex non-transfer'!Q166*1000000)/SUMIFS('GDP constant 2016'!Q:Q,'GDP constant 2016'!$B:$B,'ODA percent GDP'!$B166)</f>
        <v>6.2283192231956462E-2</v>
      </c>
      <c r="R166" s="44">
        <f>('ODA total and ex non-transfer'!R166*1000000)/SUMIFS('GDP constant 2016'!R:R,'GDP constant 2016'!$B:$B,'ODA percent GDP'!$B166)</f>
        <v>4.9254406806985673E-2</v>
      </c>
      <c r="S166" s="44">
        <f>('ODA total and ex non-transfer'!S166*1000000)/SUMIFS('GDP constant 2016'!S:S,'GDP constant 2016'!$B:$B,'ODA percent GDP'!$B166)</f>
        <v>4.3294234780323737E-2</v>
      </c>
      <c r="T166" s="44">
        <f>('ODA total and ex non-transfer'!T166*1000000)/SUMIFS('GDP constant 2016'!T:T,'GDP constant 2016'!$B:$B,'ODA percent GDP'!$B166)</f>
        <v>4.9346461601273962E-2</v>
      </c>
      <c r="U166" s="44">
        <f>('ODA total and ex non-transfer'!U166*1000000)/SUMIFS('GDP constant 2016'!U:U,'GDP constant 2016'!$B:$B,'ODA percent GDP'!$B166)</f>
        <v>4.5316090098128467E-2</v>
      </c>
    </row>
    <row r="167" spans="1:21" hidden="1" x14ac:dyDescent="0.2">
      <c r="A167" s="22" t="s">
        <v>108</v>
      </c>
      <c r="B167" s="9" t="s">
        <v>975</v>
      </c>
      <c r="C167" s="10" t="s">
        <v>982</v>
      </c>
      <c r="D167" s="10"/>
      <c r="E167" s="3"/>
      <c r="F167" s="3"/>
      <c r="G167" s="44">
        <f>('ODA total and ex non-transfer'!G167*1000000)/SUMIFS('GDP constant 2016'!G:G,'GDP constant 2016'!$B:$B,'ODA percent GDP'!$B167)</f>
        <v>2.1726000539577E-2</v>
      </c>
      <c r="H167" s="44">
        <f>('ODA total and ex non-transfer'!H167*1000000)/SUMIFS('GDP constant 2016'!H:H,'GDP constant 2016'!$B:$B,'ODA percent GDP'!$B167)</f>
        <v>2.320272236152612E-2</v>
      </c>
      <c r="I167" s="44">
        <f>('ODA total and ex non-transfer'!I167*1000000)/SUMIFS('GDP constant 2016'!I:I,'GDP constant 2016'!$B:$B,'ODA percent GDP'!$B167)</f>
        <v>2.2925713803190778E-2</v>
      </c>
      <c r="J167" s="44">
        <f>('ODA total and ex non-transfer'!J167*1000000)/SUMIFS('GDP constant 2016'!J:J,'GDP constant 2016'!$B:$B,'ODA percent GDP'!$B167)</f>
        <v>3.0766581718826225E-2</v>
      </c>
      <c r="K167" s="44">
        <f>('ODA total and ex non-transfer'!K167*1000000)/SUMIFS('GDP constant 2016'!K:K,'GDP constant 2016'!$B:$B,'ODA percent GDP'!$B167)</f>
        <v>3.2343435166818459E-2</v>
      </c>
      <c r="L167" s="44">
        <f>('ODA total and ex non-transfer'!L167*1000000)/SUMIFS('GDP constant 2016'!L:L,'GDP constant 2016'!$B:$B,'ODA percent GDP'!$B167)</f>
        <v>5.4738103992737978E-2</v>
      </c>
      <c r="M167" s="44">
        <f>('ODA total and ex non-transfer'!M167*1000000)/SUMIFS('GDP constant 2016'!M:M,'GDP constant 2016'!$B:$B,'ODA percent GDP'!$B167)</f>
        <v>8.7734486975812556E-2</v>
      </c>
      <c r="N167" s="44">
        <f>('ODA total and ex non-transfer'!N167*1000000)/SUMIFS('GDP constant 2016'!N:N,'GDP constant 2016'!$B:$B,'ODA percent GDP'!$B167)</f>
        <v>7.26821780315412E-2</v>
      </c>
      <c r="O167" s="44">
        <f>('ODA total and ex non-transfer'!O167*1000000)/SUMIFS('GDP constant 2016'!O:O,'GDP constant 2016'!$B:$B,'ODA percent GDP'!$B167)</f>
        <v>6.1394067907709994E-2</v>
      </c>
      <c r="P167" s="44">
        <f>('ODA total and ex non-transfer'!P167*1000000)/SUMIFS('GDP constant 2016'!P:P,'GDP constant 2016'!$B:$B,'ODA percent GDP'!$B167)</f>
        <v>5.0571557145032905E-2</v>
      </c>
      <c r="Q167" s="44">
        <f>('ODA total and ex non-transfer'!Q167*1000000)/SUMIFS('GDP constant 2016'!Q:Q,'GDP constant 2016'!$B:$B,'ODA percent GDP'!$B167)</f>
        <v>6.1652821864439072E-2</v>
      </c>
      <c r="R167" s="44">
        <f>('ODA total and ex non-transfer'!R167*1000000)/SUMIFS('GDP constant 2016'!R:R,'GDP constant 2016'!$B:$B,'ODA percent GDP'!$B167)</f>
        <v>4.8795424934819719E-2</v>
      </c>
      <c r="S167" s="44">
        <f>('ODA total and ex non-transfer'!S167*1000000)/SUMIFS('GDP constant 2016'!S:S,'GDP constant 2016'!$B:$B,'ODA percent GDP'!$B167)</f>
        <v>4.2905081988945375E-2</v>
      </c>
      <c r="T167" s="44">
        <f>('ODA total and ex non-transfer'!T167*1000000)/SUMIFS('GDP constant 2016'!T:T,'GDP constant 2016'!$B:$B,'ODA percent GDP'!$B167)</f>
        <v>4.8780579334160502E-2</v>
      </c>
      <c r="U167" s="44">
        <f>('ODA total and ex non-transfer'!U167*1000000)/SUMIFS('GDP constant 2016'!U:U,'GDP constant 2016'!$B:$B,'ODA percent GDP'!$B167)</f>
        <v>4.513404056691217E-2</v>
      </c>
    </row>
    <row r="168" spans="1:21" hidden="1" x14ac:dyDescent="0.2">
      <c r="A168" s="21" t="s">
        <v>109</v>
      </c>
      <c r="B168" s="9" t="e">
        <v>#N/A</v>
      </c>
      <c r="C168" s="9" t="s">
        <v>981</v>
      </c>
      <c r="D168" s="9"/>
      <c r="E168" s="2"/>
      <c r="F168" s="2"/>
      <c r="G168" s="44" t="e">
        <f>('ODA total and ex non-transfer'!G168*1000000)/SUMIFS('GDP constant 2016'!G:G,'GDP constant 2016'!$B:$B,'ODA percent GDP'!$B168)</f>
        <v>#DIV/0!</v>
      </c>
      <c r="H168" s="44" t="e">
        <f>('ODA total and ex non-transfer'!H168*1000000)/SUMIFS('GDP constant 2016'!H:H,'GDP constant 2016'!$B:$B,'ODA percent GDP'!$B168)</f>
        <v>#DIV/0!</v>
      </c>
      <c r="I168" s="44" t="e">
        <f>('ODA total and ex non-transfer'!I168*1000000)/SUMIFS('GDP constant 2016'!I:I,'GDP constant 2016'!$B:$B,'ODA percent GDP'!$B168)</f>
        <v>#DIV/0!</v>
      </c>
      <c r="J168" s="44" t="e">
        <f>('ODA total and ex non-transfer'!J168*1000000)/SUMIFS('GDP constant 2016'!J:J,'GDP constant 2016'!$B:$B,'ODA percent GDP'!$B168)</f>
        <v>#DIV/0!</v>
      </c>
      <c r="K168" s="44" t="e">
        <f>('ODA total and ex non-transfer'!K168*1000000)/SUMIFS('GDP constant 2016'!K:K,'GDP constant 2016'!$B:$B,'ODA percent GDP'!$B168)</f>
        <v>#DIV/0!</v>
      </c>
      <c r="L168" s="44" t="e">
        <f>('ODA total and ex non-transfer'!L168*1000000)/SUMIFS('GDP constant 2016'!L:L,'GDP constant 2016'!$B:$B,'ODA percent GDP'!$B168)</f>
        <v>#DIV/0!</v>
      </c>
      <c r="M168" s="44" t="e">
        <f>('ODA total and ex non-transfer'!M168*1000000)/SUMIFS('GDP constant 2016'!M:M,'GDP constant 2016'!$B:$B,'ODA percent GDP'!$B168)</f>
        <v>#DIV/0!</v>
      </c>
      <c r="N168" s="44" t="e">
        <f>('ODA total and ex non-transfer'!N168*1000000)/SUMIFS('GDP constant 2016'!N:N,'GDP constant 2016'!$B:$B,'ODA percent GDP'!$B168)</f>
        <v>#DIV/0!</v>
      </c>
      <c r="O168" s="44" t="e">
        <f>('ODA total and ex non-transfer'!O168*1000000)/SUMIFS('GDP constant 2016'!O:O,'GDP constant 2016'!$B:$B,'ODA percent GDP'!$B168)</f>
        <v>#DIV/0!</v>
      </c>
      <c r="P168" s="44" t="e">
        <f>('ODA total and ex non-transfer'!P168*1000000)/SUMIFS('GDP constant 2016'!P:P,'GDP constant 2016'!$B:$B,'ODA percent GDP'!$B168)</f>
        <v>#DIV/0!</v>
      </c>
      <c r="Q168" s="44" t="e">
        <f>('ODA total and ex non-transfer'!Q168*1000000)/SUMIFS('GDP constant 2016'!Q:Q,'GDP constant 2016'!$B:$B,'ODA percent GDP'!$B168)</f>
        <v>#DIV/0!</v>
      </c>
      <c r="R168" s="44" t="e">
        <f>('ODA total and ex non-transfer'!R168*1000000)/SUMIFS('GDP constant 2016'!R:R,'GDP constant 2016'!$B:$B,'ODA percent GDP'!$B168)</f>
        <v>#DIV/0!</v>
      </c>
      <c r="S168" s="44" t="e">
        <f>('ODA total and ex non-transfer'!S168*1000000)/SUMIFS('GDP constant 2016'!S:S,'GDP constant 2016'!$B:$B,'ODA percent GDP'!$B168)</f>
        <v>#DIV/0!</v>
      </c>
      <c r="T168" s="44" t="e">
        <f>('ODA total and ex non-transfer'!T168*1000000)/SUMIFS('GDP constant 2016'!T:T,'GDP constant 2016'!$B:$B,'ODA percent GDP'!$B168)</f>
        <v>#DIV/0!</v>
      </c>
      <c r="U168" s="44" t="e">
        <f>('ODA total and ex non-transfer'!U168*1000000)/SUMIFS('GDP constant 2016'!U:U,'GDP constant 2016'!$B:$B,'ODA percent GDP'!$B168)</f>
        <v>#DIV/0!</v>
      </c>
    </row>
    <row r="169" spans="1:21" hidden="1" x14ac:dyDescent="0.2">
      <c r="A169" s="22" t="s">
        <v>109</v>
      </c>
      <c r="B169" s="9" t="e">
        <v>#N/A</v>
      </c>
      <c r="C169" s="10" t="s">
        <v>982</v>
      </c>
      <c r="D169" s="10"/>
      <c r="E169" s="3"/>
      <c r="F169" s="3"/>
      <c r="G169" s="44" t="e">
        <f>('ODA total and ex non-transfer'!G169*1000000)/SUMIFS('GDP constant 2016'!G:G,'GDP constant 2016'!$B:$B,'ODA percent GDP'!$B169)</f>
        <v>#DIV/0!</v>
      </c>
      <c r="H169" s="44" t="e">
        <f>('ODA total and ex non-transfer'!H169*1000000)/SUMIFS('GDP constant 2016'!H:H,'GDP constant 2016'!$B:$B,'ODA percent GDP'!$B169)</f>
        <v>#DIV/0!</v>
      </c>
      <c r="I169" s="44" t="e">
        <f>('ODA total and ex non-transfer'!I169*1000000)/SUMIFS('GDP constant 2016'!I:I,'GDP constant 2016'!$B:$B,'ODA percent GDP'!$B169)</f>
        <v>#DIV/0!</v>
      </c>
      <c r="J169" s="44" t="e">
        <f>('ODA total and ex non-transfer'!J169*1000000)/SUMIFS('GDP constant 2016'!J:J,'GDP constant 2016'!$B:$B,'ODA percent GDP'!$B169)</f>
        <v>#DIV/0!</v>
      </c>
      <c r="K169" s="44" t="e">
        <f>('ODA total and ex non-transfer'!K169*1000000)/SUMIFS('GDP constant 2016'!K:K,'GDP constant 2016'!$B:$B,'ODA percent GDP'!$B169)</f>
        <v>#DIV/0!</v>
      </c>
      <c r="L169" s="44" t="e">
        <f>('ODA total and ex non-transfer'!L169*1000000)/SUMIFS('GDP constant 2016'!L:L,'GDP constant 2016'!$B:$B,'ODA percent GDP'!$B169)</f>
        <v>#DIV/0!</v>
      </c>
      <c r="M169" s="44" t="e">
        <f>('ODA total and ex non-transfer'!M169*1000000)/SUMIFS('GDP constant 2016'!M:M,'GDP constant 2016'!$B:$B,'ODA percent GDP'!$B169)</f>
        <v>#DIV/0!</v>
      </c>
      <c r="N169" s="44" t="e">
        <f>('ODA total and ex non-transfer'!N169*1000000)/SUMIFS('GDP constant 2016'!N:N,'GDP constant 2016'!$B:$B,'ODA percent GDP'!$B169)</f>
        <v>#DIV/0!</v>
      </c>
      <c r="O169" s="44" t="e">
        <f>('ODA total and ex non-transfer'!O169*1000000)/SUMIFS('GDP constant 2016'!O:O,'GDP constant 2016'!$B:$B,'ODA percent GDP'!$B169)</f>
        <v>#DIV/0!</v>
      </c>
      <c r="P169" s="44" t="e">
        <f>('ODA total and ex non-transfer'!P169*1000000)/SUMIFS('GDP constant 2016'!P:P,'GDP constant 2016'!$B:$B,'ODA percent GDP'!$B169)</f>
        <v>#DIV/0!</v>
      </c>
      <c r="Q169" s="44" t="e">
        <f>('ODA total and ex non-transfer'!Q169*1000000)/SUMIFS('GDP constant 2016'!Q:Q,'GDP constant 2016'!$B:$B,'ODA percent GDP'!$B169)</f>
        <v>#DIV/0!</v>
      </c>
      <c r="R169" s="44" t="e">
        <f>('ODA total and ex non-transfer'!R169*1000000)/SUMIFS('GDP constant 2016'!R:R,'GDP constant 2016'!$B:$B,'ODA percent GDP'!$B169)</f>
        <v>#DIV/0!</v>
      </c>
      <c r="S169" s="44" t="e">
        <f>('ODA total and ex non-transfer'!S169*1000000)/SUMIFS('GDP constant 2016'!S:S,'GDP constant 2016'!$B:$B,'ODA percent GDP'!$B169)</f>
        <v>#DIV/0!</v>
      </c>
      <c r="T169" s="44" t="e">
        <f>('ODA total and ex non-transfer'!T169*1000000)/SUMIFS('GDP constant 2016'!T:T,'GDP constant 2016'!$B:$B,'ODA percent GDP'!$B169)</f>
        <v>#DIV/0!</v>
      </c>
      <c r="U169" s="44" t="e">
        <f>('ODA total and ex non-transfer'!U169*1000000)/SUMIFS('GDP constant 2016'!U:U,'GDP constant 2016'!$B:$B,'ODA percent GDP'!$B169)</f>
        <v>#DIV/0!</v>
      </c>
    </row>
    <row r="170" spans="1:21" hidden="1" x14ac:dyDescent="0.2">
      <c r="A170" s="21" t="s">
        <v>110</v>
      </c>
      <c r="B170" s="9" t="e">
        <v>#N/A</v>
      </c>
      <c r="C170" s="9" t="s">
        <v>981</v>
      </c>
      <c r="D170" s="9"/>
      <c r="E170" s="2"/>
      <c r="F170" s="2"/>
      <c r="G170" s="44" t="e">
        <f>('ODA total and ex non-transfer'!G170*1000000)/SUMIFS('GDP constant 2016'!G:G,'GDP constant 2016'!$B:$B,'ODA percent GDP'!$B170)</f>
        <v>#DIV/0!</v>
      </c>
      <c r="H170" s="44" t="e">
        <f>('ODA total and ex non-transfer'!H170*1000000)/SUMIFS('GDP constant 2016'!H:H,'GDP constant 2016'!$B:$B,'ODA percent GDP'!$B170)</f>
        <v>#DIV/0!</v>
      </c>
      <c r="I170" s="44" t="e">
        <f>('ODA total and ex non-transfer'!I170*1000000)/SUMIFS('GDP constant 2016'!I:I,'GDP constant 2016'!$B:$B,'ODA percent GDP'!$B170)</f>
        <v>#DIV/0!</v>
      </c>
      <c r="J170" s="44" t="e">
        <f>('ODA total and ex non-transfer'!J170*1000000)/SUMIFS('GDP constant 2016'!J:J,'GDP constant 2016'!$B:$B,'ODA percent GDP'!$B170)</f>
        <v>#DIV/0!</v>
      </c>
      <c r="K170" s="44" t="e">
        <f>('ODA total and ex non-transfer'!K170*1000000)/SUMIFS('GDP constant 2016'!K:K,'GDP constant 2016'!$B:$B,'ODA percent GDP'!$B170)</f>
        <v>#DIV/0!</v>
      </c>
      <c r="L170" s="44" t="e">
        <f>('ODA total and ex non-transfer'!L170*1000000)/SUMIFS('GDP constant 2016'!L:L,'GDP constant 2016'!$B:$B,'ODA percent GDP'!$B170)</f>
        <v>#DIV/0!</v>
      </c>
      <c r="M170" s="44" t="e">
        <f>('ODA total and ex non-transfer'!M170*1000000)/SUMIFS('GDP constant 2016'!M:M,'GDP constant 2016'!$B:$B,'ODA percent GDP'!$B170)</f>
        <v>#DIV/0!</v>
      </c>
      <c r="N170" s="44" t="e">
        <f>('ODA total and ex non-transfer'!N170*1000000)/SUMIFS('GDP constant 2016'!N:N,'GDP constant 2016'!$B:$B,'ODA percent GDP'!$B170)</f>
        <v>#DIV/0!</v>
      </c>
      <c r="O170" s="44" t="e">
        <f>('ODA total and ex non-transfer'!O170*1000000)/SUMIFS('GDP constant 2016'!O:O,'GDP constant 2016'!$B:$B,'ODA percent GDP'!$B170)</f>
        <v>#DIV/0!</v>
      </c>
      <c r="P170" s="44" t="e">
        <f>('ODA total and ex non-transfer'!P170*1000000)/SUMIFS('GDP constant 2016'!P:P,'GDP constant 2016'!$B:$B,'ODA percent GDP'!$B170)</f>
        <v>#DIV/0!</v>
      </c>
      <c r="Q170" s="44" t="e">
        <f>('ODA total and ex non-transfer'!Q170*1000000)/SUMIFS('GDP constant 2016'!Q:Q,'GDP constant 2016'!$B:$B,'ODA percent GDP'!$B170)</f>
        <v>#DIV/0!</v>
      </c>
      <c r="R170" s="44" t="e">
        <f>('ODA total and ex non-transfer'!R170*1000000)/SUMIFS('GDP constant 2016'!R:R,'GDP constant 2016'!$B:$B,'ODA percent GDP'!$B170)</f>
        <v>#DIV/0!</v>
      </c>
      <c r="S170" s="44" t="e">
        <f>('ODA total and ex non-transfer'!S170*1000000)/SUMIFS('GDP constant 2016'!S:S,'GDP constant 2016'!$B:$B,'ODA percent GDP'!$B170)</f>
        <v>#DIV/0!</v>
      </c>
      <c r="T170" s="44" t="e">
        <f>('ODA total and ex non-transfer'!T170*1000000)/SUMIFS('GDP constant 2016'!T:T,'GDP constant 2016'!$B:$B,'ODA percent GDP'!$B170)</f>
        <v>#DIV/0!</v>
      </c>
      <c r="U170" s="44" t="e">
        <f>('ODA total and ex non-transfer'!U170*1000000)/SUMIFS('GDP constant 2016'!U:U,'GDP constant 2016'!$B:$B,'ODA percent GDP'!$B170)</f>
        <v>#DIV/0!</v>
      </c>
    </row>
    <row r="171" spans="1:21" hidden="1" x14ac:dyDescent="0.2">
      <c r="A171" s="22" t="s">
        <v>110</v>
      </c>
      <c r="B171" s="9" t="e">
        <v>#N/A</v>
      </c>
      <c r="C171" s="10" t="s">
        <v>982</v>
      </c>
      <c r="D171" s="10"/>
      <c r="E171" s="3"/>
      <c r="F171" s="3"/>
      <c r="G171" s="44" t="e">
        <f>('ODA total and ex non-transfer'!G171*1000000)/SUMIFS('GDP constant 2016'!G:G,'GDP constant 2016'!$B:$B,'ODA percent GDP'!$B171)</f>
        <v>#DIV/0!</v>
      </c>
      <c r="H171" s="44" t="e">
        <f>('ODA total and ex non-transfer'!H171*1000000)/SUMIFS('GDP constant 2016'!H:H,'GDP constant 2016'!$B:$B,'ODA percent GDP'!$B171)</f>
        <v>#DIV/0!</v>
      </c>
      <c r="I171" s="44" t="e">
        <f>('ODA total and ex non-transfer'!I171*1000000)/SUMIFS('GDP constant 2016'!I:I,'GDP constant 2016'!$B:$B,'ODA percent GDP'!$B171)</f>
        <v>#DIV/0!</v>
      </c>
      <c r="J171" s="44" t="e">
        <f>('ODA total and ex non-transfer'!J171*1000000)/SUMIFS('GDP constant 2016'!J:J,'GDP constant 2016'!$B:$B,'ODA percent GDP'!$B171)</f>
        <v>#DIV/0!</v>
      </c>
      <c r="K171" s="44" t="e">
        <f>('ODA total and ex non-transfer'!K171*1000000)/SUMIFS('GDP constant 2016'!K:K,'GDP constant 2016'!$B:$B,'ODA percent GDP'!$B171)</f>
        <v>#DIV/0!</v>
      </c>
      <c r="L171" s="44" t="e">
        <f>('ODA total and ex non-transfer'!L171*1000000)/SUMIFS('GDP constant 2016'!L:L,'GDP constant 2016'!$B:$B,'ODA percent GDP'!$B171)</f>
        <v>#DIV/0!</v>
      </c>
      <c r="M171" s="44" t="e">
        <f>('ODA total and ex non-transfer'!M171*1000000)/SUMIFS('GDP constant 2016'!M:M,'GDP constant 2016'!$B:$B,'ODA percent GDP'!$B171)</f>
        <v>#DIV/0!</v>
      </c>
      <c r="N171" s="44" t="e">
        <f>('ODA total and ex non-transfer'!N171*1000000)/SUMIFS('GDP constant 2016'!N:N,'GDP constant 2016'!$B:$B,'ODA percent GDP'!$B171)</f>
        <v>#DIV/0!</v>
      </c>
      <c r="O171" s="44" t="e">
        <f>('ODA total and ex non-transfer'!O171*1000000)/SUMIFS('GDP constant 2016'!O:O,'GDP constant 2016'!$B:$B,'ODA percent GDP'!$B171)</f>
        <v>#DIV/0!</v>
      </c>
      <c r="P171" s="44" t="e">
        <f>('ODA total and ex non-transfer'!P171*1000000)/SUMIFS('GDP constant 2016'!P:P,'GDP constant 2016'!$B:$B,'ODA percent GDP'!$B171)</f>
        <v>#DIV/0!</v>
      </c>
      <c r="Q171" s="44" t="e">
        <f>('ODA total and ex non-transfer'!Q171*1000000)/SUMIFS('GDP constant 2016'!Q:Q,'GDP constant 2016'!$B:$B,'ODA percent GDP'!$B171)</f>
        <v>#DIV/0!</v>
      </c>
      <c r="R171" s="44" t="e">
        <f>('ODA total and ex non-transfer'!R171*1000000)/SUMIFS('GDP constant 2016'!R:R,'GDP constant 2016'!$B:$B,'ODA percent GDP'!$B171)</f>
        <v>#DIV/0!</v>
      </c>
      <c r="S171" s="44" t="e">
        <f>('ODA total and ex non-transfer'!S171*1000000)/SUMIFS('GDP constant 2016'!S:S,'GDP constant 2016'!$B:$B,'ODA percent GDP'!$B171)</f>
        <v>#DIV/0!</v>
      </c>
      <c r="T171" s="44" t="e">
        <f>('ODA total and ex non-transfer'!T171*1000000)/SUMIFS('GDP constant 2016'!T:T,'GDP constant 2016'!$B:$B,'ODA percent GDP'!$B171)</f>
        <v>#DIV/0!</v>
      </c>
      <c r="U171" s="44" t="e">
        <f>('ODA total and ex non-transfer'!U171*1000000)/SUMIFS('GDP constant 2016'!U:U,'GDP constant 2016'!$B:$B,'ODA percent GDP'!$B171)</f>
        <v>#DIV/0!</v>
      </c>
    </row>
    <row r="172" spans="1:21" hidden="1" x14ac:dyDescent="0.2">
      <c r="A172" s="21" t="s">
        <v>111</v>
      </c>
      <c r="B172" s="9" t="e">
        <v>#N/A</v>
      </c>
      <c r="C172" s="9" t="s">
        <v>981</v>
      </c>
      <c r="D172" s="9"/>
      <c r="E172" s="2"/>
      <c r="F172" s="2"/>
      <c r="G172" s="44" t="e">
        <f>('ODA total and ex non-transfer'!G172*1000000)/SUMIFS('GDP constant 2016'!G:G,'GDP constant 2016'!$B:$B,'ODA percent GDP'!$B172)</f>
        <v>#DIV/0!</v>
      </c>
      <c r="H172" s="44" t="e">
        <f>('ODA total and ex non-transfer'!H172*1000000)/SUMIFS('GDP constant 2016'!H:H,'GDP constant 2016'!$B:$B,'ODA percent GDP'!$B172)</f>
        <v>#DIV/0!</v>
      </c>
      <c r="I172" s="44" t="e">
        <f>('ODA total and ex non-transfer'!I172*1000000)/SUMIFS('GDP constant 2016'!I:I,'GDP constant 2016'!$B:$B,'ODA percent GDP'!$B172)</f>
        <v>#DIV/0!</v>
      </c>
      <c r="J172" s="44" t="e">
        <f>('ODA total and ex non-transfer'!J172*1000000)/SUMIFS('GDP constant 2016'!J:J,'GDP constant 2016'!$B:$B,'ODA percent GDP'!$B172)</f>
        <v>#DIV/0!</v>
      </c>
      <c r="K172" s="44" t="e">
        <f>('ODA total and ex non-transfer'!K172*1000000)/SUMIFS('GDP constant 2016'!K:K,'GDP constant 2016'!$B:$B,'ODA percent GDP'!$B172)</f>
        <v>#DIV/0!</v>
      </c>
      <c r="L172" s="44" t="e">
        <f>('ODA total and ex non-transfer'!L172*1000000)/SUMIFS('GDP constant 2016'!L:L,'GDP constant 2016'!$B:$B,'ODA percent GDP'!$B172)</f>
        <v>#DIV/0!</v>
      </c>
      <c r="M172" s="44" t="e">
        <f>('ODA total and ex non-transfer'!M172*1000000)/SUMIFS('GDP constant 2016'!M:M,'GDP constant 2016'!$B:$B,'ODA percent GDP'!$B172)</f>
        <v>#DIV/0!</v>
      </c>
      <c r="N172" s="44" t="e">
        <f>('ODA total and ex non-transfer'!N172*1000000)/SUMIFS('GDP constant 2016'!N:N,'GDP constant 2016'!$B:$B,'ODA percent GDP'!$B172)</f>
        <v>#DIV/0!</v>
      </c>
      <c r="O172" s="44" t="e">
        <f>('ODA total and ex non-transfer'!O172*1000000)/SUMIFS('GDP constant 2016'!O:O,'GDP constant 2016'!$B:$B,'ODA percent GDP'!$B172)</f>
        <v>#DIV/0!</v>
      </c>
      <c r="P172" s="44" t="e">
        <f>('ODA total and ex non-transfer'!P172*1000000)/SUMIFS('GDP constant 2016'!P:P,'GDP constant 2016'!$B:$B,'ODA percent GDP'!$B172)</f>
        <v>#DIV/0!</v>
      </c>
      <c r="Q172" s="44" t="e">
        <f>('ODA total and ex non-transfer'!Q172*1000000)/SUMIFS('GDP constant 2016'!Q:Q,'GDP constant 2016'!$B:$B,'ODA percent GDP'!$B172)</f>
        <v>#DIV/0!</v>
      </c>
      <c r="R172" s="44" t="e">
        <f>('ODA total and ex non-transfer'!R172*1000000)/SUMIFS('GDP constant 2016'!R:R,'GDP constant 2016'!$B:$B,'ODA percent GDP'!$B172)</f>
        <v>#DIV/0!</v>
      </c>
      <c r="S172" s="44" t="e">
        <f>('ODA total and ex non-transfer'!S172*1000000)/SUMIFS('GDP constant 2016'!S:S,'GDP constant 2016'!$B:$B,'ODA percent GDP'!$B172)</f>
        <v>#DIV/0!</v>
      </c>
      <c r="T172" s="44" t="e">
        <f>('ODA total and ex non-transfer'!T172*1000000)/SUMIFS('GDP constant 2016'!T:T,'GDP constant 2016'!$B:$B,'ODA percent GDP'!$B172)</f>
        <v>#DIV/0!</v>
      </c>
      <c r="U172" s="44" t="e">
        <f>('ODA total and ex non-transfer'!U172*1000000)/SUMIFS('GDP constant 2016'!U:U,'GDP constant 2016'!$B:$B,'ODA percent GDP'!$B172)</f>
        <v>#DIV/0!</v>
      </c>
    </row>
    <row r="173" spans="1:21" hidden="1" x14ac:dyDescent="0.2">
      <c r="A173" s="22" t="s">
        <v>111</v>
      </c>
      <c r="B173" s="9" t="e">
        <v>#N/A</v>
      </c>
      <c r="C173" s="10" t="s">
        <v>982</v>
      </c>
      <c r="D173" s="10"/>
      <c r="E173" s="3"/>
      <c r="F173" s="3"/>
      <c r="G173" s="44" t="e">
        <f>('ODA total and ex non-transfer'!G173*1000000)/SUMIFS('GDP constant 2016'!G:G,'GDP constant 2016'!$B:$B,'ODA percent GDP'!$B173)</f>
        <v>#DIV/0!</v>
      </c>
      <c r="H173" s="44" t="e">
        <f>('ODA total and ex non-transfer'!H173*1000000)/SUMIFS('GDP constant 2016'!H:H,'GDP constant 2016'!$B:$B,'ODA percent GDP'!$B173)</f>
        <v>#DIV/0!</v>
      </c>
      <c r="I173" s="44" t="e">
        <f>('ODA total and ex non-transfer'!I173*1000000)/SUMIFS('GDP constant 2016'!I:I,'GDP constant 2016'!$B:$B,'ODA percent GDP'!$B173)</f>
        <v>#DIV/0!</v>
      </c>
      <c r="J173" s="44" t="e">
        <f>('ODA total and ex non-transfer'!J173*1000000)/SUMIFS('GDP constant 2016'!J:J,'GDP constant 2016'!$B:$B,'ODA percent GDP'!$B173)</f>
        <v>#DIV/0!</v>
      </c>
      <c r="K173" s="44" t="e">
        <f>('ODA total and ex non-transfer'!K173*1000000)/SUMIFS('GDP constant 2016'!K:K,'GDP constant 2016'!$B:$B,'ODA percent GDP'!$B173)</f>
        <v>#DIV/0!</v>
      </c>
      <c r="L173" s="44" t="e">
        <f>('ODA total and ex non-transfer'!L173*1000000)/SUMIFS('GDP constant 2016'!L:L,'GDP constant 2016'!$B:$B,'ODA percent GDP'!$B173)</f>
        <v>#DIV/0!</v>
      </c>
      <c r="M173" s="44" t="e">
        <f>('ODA total and ex non-transfer'!M173*1000000)/SUMIFS('GDP constant 2016'!M:M,'GDP constant 2016'!$B:$B,'ODA percent GDP'!$B173)</f>
        <v>#DIV/0!</v>
      </c>
      <c r="N173" s="44" t="e">
        <f>('ODA total and ex non-transfer'!N173*1000000)/SUMIFS('GDP constant 2016'!N:N,'GDP constant 2016'!$B:$B,'ODA percent GDP'!$B173)</f>
        <v>#DIV/0!</v>
      </c>
      <c r="O173" s="44" t="e">
        <f>('ODA total and ex non-transfer'!O173*1000000)/SUMIFS('GDP constant 2016'!O:O,'GDP constant 2016'!$B:$B,'ODA percent GDP'!$B173)</f>
        <v>#DIV/0!</v>
      </c>
      <c r="P173" s="44" t="e">
        <f>('ODA total and ex non-transfer'!P173*1000000)/SUMIFS('GDP constant 2016'!P:P,'GDP constant 2016'!$B:$B,'ODA percent GDP'!$B173)</f>
        <v>#DIV/0!</v>
      </c>
      <c r="Q173" s="44" t="e">
        <f>('ODA total and ex non-transfer'!Q173*1000000)/SUMIFS('GDP constant 2016'!Q:Q,'GDP constant 2016'!$B:$B,'ODA percent GDP'!$B173)</f>
        <v>#DIV/0!</v>
      </c>
      <c r="R173" s="44" t="e">
        <f>('ODA total and ex non-transfer'!R173*1000000)/SUMIFS('GDP constant 2016'!R:R,'GDP constant 2016'!$B:$B,'ODA percent GDP'!$B173)</f>
        <v>#DIV/0!</v>
      </c>
      <c r="S173" s="44" t="e">
        <f>('ODA total and ex non-transfer'!S173*1000000)/SUMIFS('GDP constant 2016'!S:S,'GDP constant 2016'!$B:$B,'ODA percent GDP'!$B173)</f>
        <v>#DIV/0!</v>
      </c>
      <c r="T173" s="44" t="e">
        <f>('ODA total and ex non-transfer'!T173*1000000)/SUMIFS('GDP constant 2016'!T:T,'GDP constant 2016'!$B:$B,'ODA percent GDP'!$B173)</f>
        <v>#DIV/0!</v>
      </c>
      <c r="U173" s="44" t="e">
        <f>('ODA total and ex non-transfer'!U173*1000000)/SUMIFS('GDP constant 2016'!U:U,'GDP constant 2016'!$B:$B,'ODA percent GDP'!$B173)</f>
        <v>#DIV/0!</v>
      </c>
    </row>
    <row r="174" spans="1:21" hidden="1" x14ac:dyDescent="0.2">
      <c r="A174" s="21" t="s">
        <v>112</v>
      </c>
      <c r="B174" s="9" t="e">
        <v>#N/A</v>
      </c>
      <c r="C174" s="9" t="s">
        <v>981</v>
      </c>
      <c r="D174" s="9"/>
      <c r="E174" s="2"/>
      <c r="F174" s="2"/>
      <c r="G174" s="44" t="e">
        <f>('ODA total and ex non-transfer'!G174*1000000)/SUMIFS('GDP constant 2016'!G:G,'GDP constant 2016'!$B:$B,'ODA percent GDP'!$B174)</f>
        <v>#DIV/0!</v>
      </c>
      <c r="H174" s="44" t="e">
        <f>('ODA total and ex non-transfer'!H174*1000000)/SUMIFS('GDP constant 2016'!H:H,'GDP constant 2016'!$B:$B,'ODA percent GDP'!$B174)</f>
        <v>#DIV/0!</v>
      </c>
      <c r="I174" s="44" t="e">
        <f>('ODA total and ex non-transfer'!I174*1000000)/SUMIFS('GDP constant 2016'!I:I,'GDP constant 2016'!$B:$B,'ODA percent GDP'!$B174)</f>
        <v>#DIV/0!</v>
      </c>
      <c r="J174" s="44" t="e">
        <f>('ODA total and ex non-transfer'!J174*1000000)/SUMIFS('GDP constant 2016'!J:J,'GDP constant 2016'!$B:$B,'ODA percent GDP'!$B174)</f>
        <v>#DIV/0!</v>
      </c>
      <c r="K174" s="44" t="e">
        <f>('ODA total and ex non-transfer'!K174*1000000)/SUMIFS('GDP constant 2016'!K:K,'GDP constant 2016'!$B:$B,'ODA percent GDP'!$B174)</f>
        <v>#DIV/0!</v>
      </c>
      <c r="L174" s="44" t="e">
        <f>('ODA total and ex non-transfer'!L174*1000000)/SUMIFS('GDP constant 2016'!L:L,'GDP constant 2016'!$B:$B,'ODA percent GDP'!$B174)</f>
        <v>#DIV/0!</v>
      </c>
      <c r="M174" s="44" t="e">
        <f>('ODA total and ex non-transfer'!M174*1000000)/SUMIFS('GDP constant 2016'!M:M,'GDP constant 2016'!$B:$B,'ODA percent GDP'!$B174)</f>
        <v>#DIV/0!</v>
      </c>
      <c r="N174" s="44" t="e">
        <f>('ODA total and ex non-transfer'!N174*1000000)/SUMIFS('GDP constant 2016'!N:N,'GDP constant 2016'!$B:$B,'ODA percent GDP'!$B174)</f>
        <v>#DIV/0!</v>
      </c>
      <c r="O174" s="44" t="e">
        <f>('ODA total and ex non-transfer'!O174*1000000)/SUMIFS('GDP constant 2016'!O:O,'GDP constant 2016'!$B:$B,'ODA percent GDP'!$B174)</f>
        <v>#DIV/0!</v>
      </c>
      <c r="P174" s="44" t="e">
        <f>('ODA total and ex non-transfer'!P174*1000000)/SUMIFS('GDP constant 2016'!P:P,'GDP constant 2016'!$B:$B,'ODA percent GDP'!$B174)</f>
        <v>#DIV/0!</v>
      </c>
      <c r="Q174" s="44" t="e">
        <f>('ODA total and ex non-transfer'!Q174*1000000)/SUMIFS('GDP constant 2016'!Q:Q,'GDP constant 2016'!$B:$B,'ODA percent GDP'!$B174)</f>
        <v>#DIV/0!</v>
      </c>
      <c r="R174" s="44" t="e">
        <f>('ODA total and ex non-transfer'!R174*1000000)/SUMIFS('GDP constant 2016'!R:R,'GDP constant 2016'!$B:$B,'ODA percent GDP'!$B174)</f>
        <v>#DIV/0!</v>
      </c>
      <c r="S174" s="44" t="e">
        <f>('ODA total and ex non-transfer'!S174*1000000)/SUMIFS('GDP constant 2016'!S:S,'GDP constant 2016'!$B:$B,'ODA percent GDP'!$B174)</f>
        <v>#DIV/0!</v>
      </c>
      <c r="T174" s="44" t="e">
        <f>('ODA total and ex non-transfer'!T174*1000000)/SUMIFS('GDP constant 2016'!T:T,'GDP constant 2016'!$B:$B,'ODA percent GDP'!$B174)</f>
        <v>#DIV/0!</v>
      </c>
      <c r="U174" s="44" t="e">
        <f>('ODA total and ex non-transfer'!U174*1000000)/SUMIFS('GDP constant 2016'!U:U,'GDP constant 2016'!$B:$B,'ODA percent GDP'!$B174)</f>
        <v>#DIV/0!</v>
      </c>
    </row>
    <row r="175" spans="1:21" hidden="1" x14ac:dyDescent="0.2">
      <c r="A175" s="22" t="s">
        <v>112</v>
      </c>
      <c r="B175" s="9" t="e">
        <v>#N/A</v>
      </c>
      <c r="C175" s="10" t="s">
        <v>982</v>
      </c>
      <c r="D175" s="10"/>
      <c r="E175" s="3"/>
      <c r="F175" s="3"/>
      <c r="G175" s="44" t="e">
        <f>('ODA total and ex non-transfer'!G175*1000000)/SUMIFS('GDP constant 2016'!G:G,'GDP constant 2016'!$B:$B,'ODA percent GDP'!$B175)</f>
        <v>#DIV/0!</v>
      </c>
      <c r="H175" s="44" t="e">
        <f>('ODA total and ex non-transfer'!H175*1000000)/SUMIFS('GDP constant 2016'!H:H,'GDP constant 2016'!$B:$B,'ODA percent GDP'!$B175)</f>
        <v>#DIV/0!</v>
      </c>
      <c r="I175" s="44" t="e">
        <f>('ODA total and ex non-transfer'!I175*1000000)/SUMIFS('GDP constant 2016'!I:I,'GDP constant 2016'!$B:$B,'ODA percent GDP'!$B175)</f>
        <v>#DIV/0!</v>
      </c>
      <c r="J175" s="44" t="e">
        <f>('ODA total and ex non-transfer'!J175*1000000)/SUMIFS('GDP constant 2016'!J:J,'GDP constant 2016'!$B:$B,'ODA percent GDP'!$B175)</f>
        <v>#DIV/0!</v>
      </c>
      <c r="K175" s="44" t="e">
        <f>('ODA total and ex non-transfer'!K175*1000000)/SUMIFS('GDP constant 2016'!K:K,'GDP constant 2016'!$B:$B,'ODA percent GDP'!$B175)</f>
        <v>#DIV/0!</v>
      </c>
      <c r="L175" s="44" t="e">
        <f>('ODA total and ex non-transfer'!L175*1000000)/SUMIFS('GDP constant 2016'!L:L,'GDP constant 2016'!$B:$B,'ODA percent GDP'!$B175)</f>
        <v>#DIV/0!</v>
      </c>
      <c r="M175" s="44" t="e">
        <f>('ODA total and ex non-transfer'!M175*1000000)/SUMIFS('GDP constant 2016'!M:M,'GDP constant 2016'!$B:$B,'ODA percent GDP'!$B175)</f>
        <v>#DIV/0!</v>
      </c>
      <c r="N175" s="44" t="e">
        <f>('ODA total and ex non-transfer'!N175*1000000)/SUMIFS('GDP constant 2016'!N:N,'GDP constant 2016'!$B:$B,'ODA percent GDP'!$B175)</f>
        <v>#DIV/0!</v>
      </c>
      <c r="O175" s="44" t="e">
        <f>('ODA total and ex non-transfer'!O175*1000000)/SUMIFS('GDP constant 2016'!O:O,'GDP constant 2016'!$B:$B,'ODA percent GDP'!$B175)</f>
        <v>#DIV/0!</v>
      </c>
      <c r="P175" s="44" t="e">
        <f>('ODA total and ex non-transfer'!P175*1000000)/SUMIFS('GDP constant 2016'!P:P,'GDP constant 2016'!$B:$B,'ODA percent GDP'!$B175)</f>
        <v>#DIV/0!</v>
      </c>
      <c r="Q175" s="44" t="e">
        <f>('ODA total and ex non-transfer'!Q175*1000000)/SUMIFS('GDP constant 2016'!Q:Q,'GDP constant 2016'!$B:$B,'ODA percent GDP'!$B175)</f>
        <v>#DIV/0!</v>
      </c>
      <c r="R175" s="44" t="e">
        <f>('ODA total and ex non-transfer'!R175*1000000)/SUMIFS('GDP constant 2016'!R:R,'GDP constant 2016'!$B:$B,'ODA percent GDP'!$B175)</f>
        <v>#DIV/0!</v>
      </c>
      <c r="S175" s="44" t="e">
        <f>('ODA total and ex non-transfer'!S175*1000000)/SUMIFS('GDP constant 2016'!S:S,'GDP constant 2016'!$B:$B,'ODA percent GDP'!$B175)</f>
        <v>#DIV/0!</v>
      </c>
      <c r="T175" s="44" t="e">
        <f>('ODA total and ex non-transfer'!T175*1000000)/SUMIFS('GDP constant 2016'!T:T,'GDP constant 2016'!$B:$B,'ODA percent GDP'!$B175)</f>
        <v>#DIV/0!</v>
      </c>
      <c r="U175" s="44" t="e">
        <f>('ODA total and ex non-transfer'!U175*1000000)/SUMIFS('GDP constant 2016'!U:U,'GDP constant 2016'!$B:$B,'ODA percent GDP'!$B175)</f>
        <v>#DIV/0!</v>
      </c>
    </row>
    <row r="176" spans="1:21" hidden="1" x14ac:dyDescent="0.2">
      <c r="A176" s="21" t="s">
        <v>113</v>
      </c>
      <c r="B176" s="9" t="s">
        <v>268</v>
      </c>
      <c r="C176" s="9" t="s">
        <v>981</v>
      </c>
      <c r="D176" s="9"/>
      <c r="E176" s="2"/>
      <c r="F176" s="2"/>
      <c r="G176" s="44" t="e">
        <f>('ODA total and ex non-transfer'!G176*1000000)/SUMIFS('GDP constant 2016'!G:G,'GDP constant 2016'!$B:$B,'ODA percent GDP'!$B176)</f>
        <v>#DIV/0!</v>
      </c>
      <c r="H176" s="44" t="e">
        <f>('ODA total and ex non-transfer'!H176*1000000)/SUMIFS('GDP constant 2016'!H:H,'GDP constant 2016'!$B:$B,'ODA percent GDP'!$B176)</f>
        <v>#DIV/0!</v>
      </c>
      <c r="I176" s="44" t="e">
        <f>('ODA total and ex non-transfer'!I176*1000000)/SUMIFS('GDP constant 2016'!I:I,'GDP constant 2016'!$B:$B,'ODA percent GDP'!$B176)</f>
        <v>#DIV/0!</v>
      </c>
      <c r="J176" s="44" t="e">
        <f>('ODA total and ex non-transfer'!J176*1000000)/SUMIFS('GDP constant 2016'!J:J,'GDP constant 2016'!$B:$B,'ODA percent GDP'!$B176)</f>
        <v>#DIV/0!</v>
      </c>
      <c r="K176" s="44" t="e">
        <f>('ODA total and ex non-transfer'!K176*1000000)/SUMIFS('GDP constant 2016'!K:K,'GDP constant 2016'!$B:$B,'ODA percent GDP'!$B176)</f>
        <v>#DIV/0!</v>
      </c>
      <c r="L176" s="44" t="e">
        <f>('ODA total and ex non-transfer'!L176*1000000)/SUMIFS('GDP constant 2016'!L:L,'GDP constant 2016'!$B:$B,'ODA percent GDP'!$B176)</f>
        <v>#DIV/0!</v>
      </c>
      <c r="M176" s="44" t="e">
        <f>('ODA total and ex non-transfer'!M176*1000000)/SUMIFS('GDP constant 2016'!M:M,'GDP constant 2016'!$B:$B,'ODA percent GDP'!$B176)</f>
        <v>#DIV/0!</v>
      </c>
      <c r="N176" s="44" t="e">
        <f>('ODA total and ex non-transfer'!N176*1000000)/SUMIFS('GDP constant 2016'!N:N,'GDP constant 2016'!$B:$B,'ODA percent GDP'!$B176)</f>
        <v>#DIV/0!</v>
      </c>
      <c r="O176" s="44" t="e">
        <f>('ODA total and ex non-transfer'!O176*1000000)/SUMIFS('GDP constant 2016'!O:O,'GDP constant 2016'!$B:$B,'ODA percent GDP'!$B176)</f>
        <v>#DIV/0!</v>
      </c>
      <c r="P176" s="44" t="e">
        <f>('ODA total and ex non-transfer'!P176*1000000)/SUMIFS('GDP constant 2016'!P:P,'GDP constant 2016'!$B:$B,'ODA percent GDP'!$B176)</f>
        <v>#DIV/0!</v>
      </c>
      <c r="Q176" s="44" t="e">
        <f>('ODA total and ex non-transfer'!Q176*1000000)/SUMIFS('GDP constant 2016'!Q:Q,'GDP constant 2016'!$B:$B,'ODA percent GDP'!$B176)</f>
        <v>#DIV/0!</v>
      </c>
      <c r="R176" s="44" t="e">
        <f>('ODA total and ex non-transfer'!R176*1000000)/SUMIFS('GDP constant 2016'!R:R,'GDP constant 2016'!$B:$B,'ODA percent GDP'!$B176)</f>
        <v>#DIV/0!</v>
      </c>
      <c r="S176" s="44" t="e">
        <f>('ODA total and ex non-transfer'!S176*1000000)/SUMIFS('GDP constant 2016'!S:S,'GDP constant 2016'!$B:$B,'ODA percent GDP'!$B176)</f>
        <v>#DIV/0!</v>
      </c>
      <c r="T176" s="44" t="e">
        <f>('ODA total and ex non-transfer'!T176*1000000)/SUMIFS('GDP constant 2016'!T:T,'GDP constant 2016'!$B:$B,'ODA percent GDP'!$B176)</f>
        <v>#DIV/0!</v>
      </c>
      <c r="U176" s="44" t="e">
        <f>('ODA total and ex non-transfer'!U176*1000000)/SUMIFS('GDP constant 2016'!U:U,'GDP constant 2016'!$B:$B,'ODA percent GDP'!$B176)</f>
        <v>#DIV/0!</v>
      </c>
    </row>
    <row r="177" spans="1:21" hidden="1" x14ac:dyDescent="0.2">
      <c r="A177" s="22" t="s">
        <v>113</v>
      </c>
      <c r="B177" s="9" t="s">
        <v>268</v>
      </c>
      <c r="C177" s="10" t="s">
        <v>982</v>
      </c>
      <c r="D177" s="10"/>
      <c r="E177" s="3"/>
      <c r="F177" s="3"/>
      <c r="G177" s="44" t="e">
        <f>('ODA total and ex non-transfer'!G177*1000000)/SUMIFS('GDP constant 2016'!G:G,'GDP constant 2016'!$B:$B,'ODA percent GDP'!$B177)</f>
        <v>#DIV/0!</v>
      </c>
      <c r="H177" s="44" t="e">
        <f>('ODA total and ex non-transfer'!H177*1000000)/SUMIFS('GDP constant 2016'!H:H,'GDP constant 2016'!$B:$B,'ODA percent GDP'!$B177)</f>
        <v>#DIV/0!</v>
      </c>
      <c r="I177" s="44" t="e">
        <f>('ODA total and ex non-transfer'!I177*1000000)/SUMIFS('GDP constant 2016'!I:I,'GDP constant 2016'!$B:$B,'ODA percent GDP'!$B177)</f>
        <v>#DIV/0!</v>
      </c>
      <c r="J177" s="44" t="e">
        <f>('ODA total and ex non-transfer'!J177*1000000)/SUMIFS('GDP constant 2016'!J:J,'GDP constant 2016'!$B:$B,'ODA percent GDP'!$B177)</f>
        <v>#DIV/0!</v>
      </c>
      <c r="K177" s="44" t="e">
        <f>('ODA total and ex non-transfer'!K177*1000000)/SUMIFS('GDP constant 2016'!K:K,'GDP constant 2016'!$B:$B,'ODA percent GDP'!$B177)</f>
        <v>#DIV/0!</v>
      </c>
      <c r="L177" s="44" t="e">
        <f>('ODA total and ex non-transfer'!L177*1000000)/SUMIFS('GDP constant 2016'!L:L,'GDP constant 2016'!$B:$B,'ODA percent GDP'!$B177)</f>
        <v>#DIV/0!</v>
      </c>
      <c r="M177" s="44" t="e">
        <f>('ODA total and ex non-transfer'!M177*1000000)/SUMIFS('GDP constant 2016'!M:M,'GDP constant 2016'!$B:$B,'ODA percent GDP'!$B177)</f>
        <v>#DIV/0!</v>
      </c>
      <c r="N177" s="44" t="e">
        <f>('ODA total and ex non-transfer'!N177*1000000)/SUMIFS('GDP constant 2016'!N:N,'GDP constant 2016'!$B:$B,'ODA percent GDP'!$B177)</f>
        <v>#DIV/0!</v>
      </c>
      <c r="O177" s="44" t="e">
        <f>('ODA total and ex non-transfer'!O177*1000000)/SUMIFS('GDP constant 2016'!O:O,'GDP constant 2016'!$B:$B,'ODA percent GDP'!$B177)</f>
        <v>#DIV/0!</v>
      </c>
      <c r="P177" s="44" t="e">
        <f>('ODA total and ex non-transfer'!P177*1000000)/SUMIFS('GDP constant 2016'!P:P,'GDP constant 2016'!$B:$B,'ODA percent GDP'!$B177)</f>
        <v>#DIV/0!</v>
      </c>
      <c r="Q177" s="44" t="e">
        <f>('ODA total and ex non-transfer'!Q177*1000000)/SUMIFS('GDP constant 2016'!Q:Q,'GDP constant 2016'!$B:$B,'ODA percent GDP'!$B177)</f>
        <v>#DIV/0!</v>
      </c>
      <c r="R177" s="44" t="e">
        <f>('ODA total and ex non-transfer'!R177*1000000)/SUMIFS('GDP constant 2016'!R:R,'GDP constant 2016'!$B:$B,'ODA percent GDP'!$B177)</f>
        <v>#DIV/0!</v>
      </c>
      <c r="S177" s="44" t="e">
        <f>('ODA total and ex non-transfer'!S177*1000000)/SUMIFS('GDP constant 2016'!S:S,'GDP constant 2016'!$B:$B,'ODA percent GDP'!$B177)</f>
        <v>#DIV/0!</v>
      </c>
      <c r="T177" s="44" t="e">
        <f>('ODA total and ex non-transfer'!T177*1000000)/SUMIFS('GDP constant 2016'!T:T,'GDP constant 2016'!$B:$B,'ODA percent GDP'!$B177)</f>
        <v>#DIV/0!</v>
      </c>
      <c r="U177" s="44" t="e">
        <f>('ODA total and ex non-transfer'!U177*1000000)/SUMIFS('GDP constant 2016'!U:U,'GDP constant 2016'!$B:$B,'ODA percent GDP'!$B177)</f>
        <v>#DIV/0!</v>
      </c>
    </row>
    <row r="178" spans="1:21" hidden="1" x14ac:dyDescent="0.2">
      <c r="A178" s="21" t="s">
        <v>114</v>
      </c>
      <c r="B178" s="9" t="s">
        <v>273</v>
      </c>
      <c r="C178" s="9" t="s">
        <v>981</v>
      </c>
      <c r="D178" s="9"/>
      <c r="E178" s="2"/>
      <c r="F178" s="2"/>
      <c r="G178" s="44">
        <f>('ODA total and ex non-transfer'!G178*1000000)/SUMIFS('GDP constant 2016'!G:G,'GDP constant 2016'!$B:$B,'ODA percent GDP'!$B178)</f>
        <v>9.1651496320100823E-3</v>
      </c>
      <c r="H178" s="44">
        <f>('ODA total and ex non-transfer'!H178*1000000)/SUMIFS('GDP constant 2016'!H:H,'GDP constant 2016'!$B:$B,'ODA percent GDP'!$B178)</f>
        <v>3.0941711305815089E-3</v>
      </c>
      <c r="I178" s="44">
        <f>('ODA total and ex non-transfer'!I178*1000000)/SUMIFS('GDP constant 2016'!I:I,'GDP constant 2016'!$B:$B,'ODA percent GDP'!$B178)</f>
        <v>2.0934912199959679E-3</v>
      </c>
      <c r="J178" s="44">
        <f>('ODA total and ex non-transfer'!J178*1000000)/SUMIFS('GDP constant 2016'!J:J,'GDP constant 2016'!$B:$B,'ODA percent GDP'!$B178)</f>
        <v>5.1724977850941762E-3</v>
      </c>
      <c r="K178" s="44">
        <f>('ODA total and ex non-transfer'!K178*1000000)/SUMIFS('GDP constant 2016'!K:K,'GDP constant 2016'!$B:$B,'ODA percent GDP'!$B178)</f>
        <v>2.7505803350017853E-3</v>
      </c>
      <c r="L178" s="44">
        <f>('ODA total and ex non-transfer'!L178*1000000)/SUMIFS('GDP constant 2016'!L:L,'GDP constant 2016'!$B:$B,'ODA percent GDP'!$B178)</f>
        <v>2.4599965771137638E-3</v>
      </c>
      <c r="M178" s="44">
        <f>('ODA total and ex non-transfer'!M178*1000000)/SUMIFS('GDP constant 2016'!M:M,'GDP constant 2016'!$B:$B,'ODA percent GDP'!$B178)</f>
        <v>2.1302813637329118E-3</v>
      </c>
      <c r="N178" s="44">
        <f>('ODA total and ex non-transfer'!N178*1000000)/SUMIFS('GDP constant 2016'!N:N,'GDP constant 2016'!$B:$B,'ODA percent GDP'!$B178)</f>
        <v>2.8127179327648343E-3</v>
      </c>
      <c r="O178" s="44">
        <f>('ODA total and ex non-transfer'!O178*1000000)/SUMIFS('GDP constant 2016'!O:O,'GDP constant 2016'!$B:$B,'ODA percent GDP'!$B178)</f>
        <v>1.3873205434518553E-2</v>
      </c>
      <c r="P178" s="44">
        <f>('ODA total and ex non-transfer'!P178*1000000)/SUMIFS('GDP constant 2016'!P:P,'GDP constant 2016'!$B:$B,'ODA percent GDP'!$B178)</f>
        <v>1.0425371249611569E-2</v>
      </c>
      <c r="Q178" s="44">
        <f>('ODA total and ex non-transfer'!Q178*1000000)/SUMIFS('GDP constant 2016'!Q:Q,'GDP constant 2016'!$B:$B,'ODA percent GDP'!$B178)</f>
        <v>1.4278164472725063E-3</v>
      </c>
      <c r="R178" s="44">
        <f>('ODA total and ex non-transfer'!R178*1000000)/SUMIFS('GDP constant 2016'!R:R,'GDP constant 2016'!$B:$B,'ODA percent GDP'!$B178)</f>
        <v>1.6950636504693879E-3</v>
      </c>
      <c r="S178" s="44">
        <f>('ODA total and ex non-transfer'!S178*1000000)/SUMIFS('GDP constant 2016'!S:S,'GDP constant 2016'!$B:$B,'ODA percent GDP'!$B178)</f>
        <v>1.7005459757248118E-3</v>
      </c>
      <c r="T178" s="44">
        <f>('ODA total and ex non-transfer'!T178*1000000)/SUMIFS('GDP constant 2016'!T:T,'GDP constant 2016'!$B:$B,'ODA percent GDP'!$B178)</f>
        <v>2.1036698003247356E-3</v>
      </c>
      <c r="U178" s="44">
        <f>('ODA total and ex non-transfer'!U178*1000000)/SUMIFS('GDP constant 2016'!U:U,'GDP constant 2016'!$B:$B,'ODA percent GDP'!$B178)</f>
        <v>4.9688150644227125E-3</v>
      </c>
    </row>
    <row r="179" spans="1:21" hidden="1" x14ac:dyDescent="0.2">
      <c r="A179" s="22" t="s">
        <v>114</v>
      </c>
      <c r="B179" s="9" t="s">
        <v>273</v>
      </c>
      <c r="C179" s="10" t="s">
        <v>982</v>
      </c>
      <c r="D179" s="10"/>
      <c r="E179" s="3"/>
      <c r="F179" s="3"/>
      <c r="G179" s="44">
        <f>('ODA total and ex non-transfer'!G179*1000000)/SUMIFS('GDP constant 2016'!G:G,'GDP constant 2016'!$B:$B,'ODA percent GDP'!$B179)</f>
        <v>9.1651496320100823E-3</v>
      </c>
      <c r="H179" s="44">
        <f>('ODA total and ex non-transfer'!H179*1000000)/SUMIFS('GDP constant 2016'!H:H,'GDP constant 2016'!$B:$B,'ODA percent GDP'!$B179)</f>
        <v>3.0941711305815089E-3</v>
      </c>
      <c r="I179" s="44">
        <f>('ODA total and ex non-transfer'!I179*1000000)/SUMIFS('GDP constant 2016'!I:I,'GDP constant 2016'!$B:$B,'ODA percent GDP'!$B179)</f>
        <v>2.0934912199959679E-3</v>
      </c>
      <c r="J179" s="44">
        <f>('ODA total and ex non-transfer'!J179*1000000)/SUMIFS('GDP constant 2016'!J:J,'GDP constant 2016'!$B:$B,'ODA percent GDP'!$B179)</f>
        <v>5.1724977850941762E-3</v>
      </c>
      <c r="K179" s="44">
        <f>('ODA total and ex non-transfer'!K179*1000000)/SUMIFS('GDP constant 2016'!K:K,'GDP constant 2016'!$B:$B,'ODA percent GDP'!$B179)</f>
        <v>2.7416242771351462E-3</v>
      </c>
      <c r="L179" s="44">
        <f>('ODA total and ex non-transfer'!L179*1000000)/SUMIFS('GDP constant 2016'!L:L,'GDP constant 2016'!$B:$B,'ODA percent GDP'!$B179)</f>
        <v>2.4243116912339999E-3</v>
      </c>
      <c r="M179" s="44">
        <f>('ODA total and ex non-transfer'!M179*1000000)/SUMIFS('GDP constant 2016'!M:M,'GDP constant 2016'!$B:$B,'ODA percent GDP'!$B179)</f>
        <v>2.0763996827093804E-3</v>
      </c>
      <c r="N179" s="44">
        <f>('ODA total and ex non-transfer'!N179*1000000)/SUMIFS('GDP constant 2016'!N:N,'GDP constant 2016'!$B:$B,'ODA percent GDP'!$B179)</f>
        <v>2.7468473652286687E-3</v>
      </c>
      <c r="O179" s="44">
        <f>('ODA total and ex non-transfer'!O179*1000000)/SUMIFS('GDP constant 2016'!O:O,'GDP constant 2016'!$B:$B,'ODA percent GDP'!$B179)</f>
        <v>1.3819342611825557E-2</v>
      </c>
      <c r="P179" s="44">
        <f>('ODA total and ex non-transfer'!P179*1000000)/SUMIFS('GDP constant 2016'!P:P,'GDP constant 2016'!$B:$B,'ODA percent GDP'!$B179)</f>
        <v>1.0211704317275538E-2</v>
      </c>
      <c r="Q179" s="44">
        <f>('ODA total and ex non-transfer'!Q179*1000000)/SUMIFS('GDP constant 2016'!Q:Q,'GDP constant 2016'!$B:$B,'ODA percent GDP'!$B179)</f>
        <v>1.2859292472978329E-3</v>
      </c>
      <c r="R179" s="44">
        <f>('ODA total and ex non-transfer'!R179*1000000)/SUMIFS('GDP constant 2016'!R:R,'GDP constant 2016'!$B:$B,'ODA percent GDP'!$B179)</f>
        <v>1.5809540848721821E-3</v>
      </c>
      <c r="S179" s="44">
        <f>('ODA total and ex non-transfer'!S179*1000000)/SUMIFS('GDP constant 2016'!S:S,'GDP constant 2016'!$B:$B,'ODA percent GDP'!$B179)</f>
        <v>1.6109522813809497E-3</v>
      </c>
      <c r="T179" s="44">
        <f>('ODA total and ex non-transfer'!T179*1000000)/SUMIFS('GDP constant 2016'!T:T,'GDP constant 2016'!$B:$B,'ODA percent GDP'!$B179)</f>
        <v>2.0342569505725542E-3</v>
      </c>
      <c r="U179" s="44">
        <f>('ODA total and ex non-transfer'!U179*1000000)/SUMIFS('GDP constant 2016'!U:U,'GDP constant 2016'!$B:$B,'ODA percent GDP'!$B179)</f>
        <v>4.9205006748823761E-3</v>
      </c>
    </row>
    <row r="180" spans="1:21" hidden="1" x14ac:dyDescent="0.2">
      <c r="A180" s="21" t="s">
        <v>115</v>
      </c>
      <c r="B180" s="9" t="s">
        <v>280</v>
      </c>
      <c r="C180" s="9" t="s">
        <v>981</v>
      </c>
      <c r="D180" s="9"/>
      <c r="E180" s="2"/>
      <c r="F180" s="2"/>
      <c r="G180" s="44" t="e">
        <f>('ODA total and ex non-transfer'!G180*1000000)/SUMIFS('GDP constant 2016'!G:G,'GDP constant 2016'!$B:$B,'ODA percent GDP'!$B180)</f>
        <v>#DIV/0!</v>
      </c>
      <c r="H180" s="44" t="e">
        <f>('ODA total and ex non-transfer'!H180*1000000)/SUMIFS('GDP constant 2016'!H:H,'GDP constant 2016'!$B:$B,'ODA percent GDP'!$B180)</f>
        <v>#DIV/0!</v>
      </c>
      <c r="I180" s="44" t="e">
        <f>('ODA total and ex non-transfer'!I180*1000000)/SUMIFS('GDP constant 2016'!I:I,'GDP constant 2016'!$B:$B,'ODA percent GDP'!$B180)</f>
        <v>#DIV/0!</v>
      </c>
      <c r="J180" s="44" t="e">
        <f>('ODA total and ex non-transfer'!J180*1000000)/SUMIFS('GDP constant 2016'!J:J,'GDP constant 2016'!$B:$B,'ODA percent GDP'!$B180)</f>
        <v>#DIV/0!</v>
      </c>
      <c r="K180" s="44" t="e">
        <f>('ODA total and ex non-transfer'!K180*1000000)/SUMIFS('GDP constant 2016'!K:K,'GDP constant 2016'!$B:$B,'ODA percent GDP'!$B180)</f>
        <v>#DIV/0!</v>
      </c>
      <c r="L180" s="44" t="e">
        <f>('ODA total and ex non-transfer'!L180*1000000)/SUMIFS('GDP constant 2016'!L:L,'GDP constant 2016'!$B:$B,'ODA percent GDP'!$B180)</f>
        <v>#DIV/0!</v>
      </c>
      <c r="M180" s="44" t="e">
        <f>('ODA total and ex non-transfer'!M180*1000000)/SUMIFS('GDP constant 2016'!M:M,'GDP constant 2016'!$B:$B,'ODA percent GDP'!$B180)</f>
        <v>#DIV/0!</v>
      </c>
      <c r="N180" s="44" t="e">
        <f>('ODA total and ex non-transfer'!N180*1000000)/SUMIFS('GDP constant 2016'!N:N,'GDP constant 2016'!$B:$B,'ODA percent GDP'!$B180)</f>
        <v>#DIV/0!</v>
      </c>
      <c r="O180" s="44" t="e">
        <f>('ODA total and ex non-transfer'!O180*1000000)/SUMIFS('GDP constant 2016'!O:O,'GDP constant 2016'!$B:$B,'ODA percent GDP'!$B180)</f>
        <v>#DIV/0!</v>
      </c>
      <c r="P180" s="44" t="e">
        <f>('ODA total and ex non-transfer'!P180*1000000)/SUMIFS('GDP constant 2016'!P:P,'GDP constant 2016'!$B:$B,'ODA percent GDP'!$B180)</f>
        <v>#DIV/0!</v>
      </c>
      <c r="Q180" s="44" t="e">
        <f>('ODA total and ex non-transfer'!Q180*1000000)/SUMIFS('GDP constant 2016'!Q:Q,'GDP constant 2016'!$B:$B,'ODA percent GDP'!$B180)</f>
        <v>#DIV/0!</v>
      </c>
      <c r="R180" s="44" t="e">
        <f>('ODA total and ex non-transfer'!R180*1000000)/SUMIFS('GDP constant 2016'!R:R,'GDP constant 2016'!$B:$B,'ODA percent GDP'!$B180)</f>
        <v>#DIV/0!</v>
      </c>
      <c r="S180" s="44" t="e">
        <f>('ODA total and ex non-transfer'!S180*1000000)/SUMIFS('GDP constant 2016'!S:S,'GDP constant 2016'!$B:$B,'ODA percent GDP'!$B180)</f>
        <v>#DIV/0!</v>
      </c>
      <c r="T180" s="44" t="e">
        <f>('ODA total and ex non-transfer'!T180*1000000)/SUMIFS('GDP constant 2016'!T:T,'GDP constant 2016'!$B:$B,'ODA percent GDP'!$B180)</f>
        <v>#DIV/0!</v>
      </c>
      <c r="U180" s="44" t="e">
        <f>('ODA total and ex non-transfer'!U180*1000000)/SUMIFS('GDP constant 2016'!U:U,'GDP constant 2016'!$B:$B,'ODA percent GDP'!$B180)</f>
        <v>#DIV/0!</v>
      </c>
    </row>
    <row r="181" spans="1:21" hidden="1" x14ac:dyDescent="0.2">
      <c r="A181" s="22" t="s">
        <v>115</v>
      </c>
      <c r="B181" s="9" t="s">
        <v>280</v>
      </c>
      <c r="C181" s="10" t="s">
        <v>982</v>
      </c>
      <c r="D181" s="10"/>
      <c r="E181" s="3"/>
      <c r="F181" s="3"/>
      <c r="G181" s="44" t="e">
        <f>('ODA total and ex non-transfer'!G181*1000000)/SUMIFS('GDP constant 2016'!G:G,'GDP constant 2016'!$B:$B,'ODA percent GDP'!$B181)</f>
        <v>#DIV/0!</v>
      </c>
      <c r="H181" s="44" t="e">
        <f>('ODA total and ex non-transfer'!H181*1000000)/SUMIFS('GDP constant 2016'!H:H,'GDP constant 2016'!$B:$B,'ODA percent GDP'!$B181)</f>
        <v>#DIV/0!</v>
      </c>
      <c r="I181" s="44" t="e">
        <f>('ODA total and ex non-transfer'!I181*1000000)/SUMIFS('GDP constant 2016'!I:I,'GDP constant 2016'!$B:$B,'ODA percent GDP'!$B181)</f>
        <v>#DIV/0!</v>
      </c>
      <c r="J181" s="44" t="e">
        <f>('ODA total and ex non-transfer'!J181*1000000)/SUMIFS('GDP constant 2016'!J:J,'GDP constant 2016'!$B:$B,'ODA percent GDP'!$B181)</f>
        <v>#DIV/0!</v>
      </c>
      <c r="K181" s="44" t="e">
        <f>('ODA total and ex non-transfer'!K181*1000000)/SUMIFS('GDP constant 2016'!K:K,'GDP constant 2016'!$B:$B,'ODA percent GDP'!$B181)</f>
        <v>#DIV/0!</v>
      </c>
      <c r="L181" s="44" t="e">
        <f>('ODA total and ex non-transfer'!L181*1000000)/SUMIFS('GDP constant 2016'!L:L,'GDP constant 2016'!$B:$B,'ODA percent GDP'!$B181)</f>
        <v>#DIV/0!</v>
      </c>
      <c r="M181" s="44" t="e">
        <f>('ODA total and ex non-transfer'!M181*1000000)/SUMIFS('GDP constant 2016'!M:M,'GDP constant 2016'!$B:$B,'ODA percent GDP'!$B181)</f>
        <v>#DIV/0!</v>
      </c>
      <c r="N181" s="44" t="e">
        <f>('ODA total and ex non-transfer'!N181*1000000)/SUMIFS('GDP constant 2016'!N:N,'GDP constant 2016'!$B:$B,'ODA percent GDP'!$B181)</f>
        <v>#DIV/0!</v>
      </c>
      <c r="O181" s="44" t="e">
        <f>('ODA total and ex non-transfer'!O181*1000000)/SUMIFS('GDP constant 2016'!O:O,'GDP constant 2016'!$B:$B,'ODA percent GDP'!$B181)</f>
        <v>#DIV/0!</v>
      </c>
      <c r="P181" s="44" t="e">
        <f>('ODA total and ex non-transfer'!P181*1000000)/SUMIFS('GDP constant 2016'!P:P,'GDP constant 2016'!$B:$B,'ODA percent GDP'!$B181)</f>
        <v>#DIV/0!</v>
      </c>
      <c r="Q181" s="44" t="e">
        <f>('ODA total and ex non-transfer'!Q181*1000000)/SUMIFS('GDP constant 2016'!Q:Q,'GDP constant 2016'!$B:$B,'ODA percent GDP'!$B181)</f>
        <v>#DIV/0!</v>
      </c>
      <c r="R181" s="44" t="e">
        <f>('ODA total and ex non-transfer'!R181*1000000)/SUMIFS('GDP constant 2016'!R:R,'GDP constant 2016'!$B:$B,'ODA percent GDP'!$B181)</f>
        <v>#DIV/0!</v>
      </c>
      <c r="S181" s="44" t="e">
        <f>('ODA total and ex non-transfer'!S181*1000000)/SUMIFS('GDP constant 2016'!S:S,'GDP constant 2016'!$B:$B,'ODA percent GDP'!$B181)</f>
        <v>#DIV/0!</v>
      </c>
      <c r="T181" s="44" t="e">
        <f>('ODA total and ex non-transfer'!T181*1000000)/SUMIFS('GDP constant 2016'!T:T,'GDP constant 2016'!$B:$B,'ODA percent GDP'!$B181)</f>
        <v>#DIV/0!</v>
      </c>
      <c r="U181" s="44" t="e">
        <f>('ODA total and ex non-transfer'!U181*1000000)/SUMIFS('GDP constant 2016'!U:U,'GDP constant 2016'!$B:$B,'ODA percent GDP'!$B181)</f>
        <v>#DIV/0!</v>
      </c>
    </row>
    <row r="182" spans="1:21" hidden="1" x14ac:dyDescent="0.2">
      <c r="A182" s="21" t="s">
        <v>116</v>
      </c>
      <c r="B182" s="9" t="s">
        <v>290</v>
      </c>
      <c r="C182" s="9" t="s">
        <v>981</v>
      </c>
      <c r="D182" s="9"/>
      <c r="E182" s="2"/>
      <c r="F182" s="2"/>
      <c r="G182" s="44" t="e">
        <f>('ODA total and ex non-transfer'!G182*1000000)/SUMIFS('GDP constant 2016'!G:G,'GDP constant 2016'!$B:$B,'ODA percent GDP'!$B182)</f>
        <v>#DIV/0!</v>
      </c>
      <c r="H182" s="44" t="e">
        <f>('ODA total and ex non-transfer'!H182*1000000)/SUMIFS('GDP constant 2016'!H:H,'GDP constant 2016'!$B:$B,'ODA percent GDP'!$B182)</f>
        <v>#DIV/0!</v>
      </c>
      <c r="I182" s="44" t="e">
        <f>('ODA total and ex non-transfer'!I182*1000000)/SUMIFS('GDP constant 2016'!I:I,'GDP constant 2016'!$B:$B,'ODA percent GDP'!$B182)</f>
        <v>#DIV/0!</v>
      </c>
      <c r="J182" s="44" t="e">
        <f>('ODA total and ex non-transfer'!J182*1000000)/SUMIFS('GDP constant 2016'!J:J,'GDP constant 2016'!$B:$B,'ODA percent GDP'!$B182)</f>
        <v>#DIV/0!</v>
      </c>
      <c r="K182" s="44" t="e">
        <f>('ODA total and ex non-transfer'!K182*1000000)/SUMIFS('GDP constant 2016'!K:K,'GDP constant 2016'!$B:$B,'ODA percent GDP'!$B182)</f>
        <v>#DIV/0!</v>
      </c>
      <c r="L182" s="44" t="e">
        <f>('ODA total and ex non-transfer'!L182*1000000)/SUMIFS('GDP constant 2016'!L:L,'GDP constant 2016'!$B:$B,'ODA percent GDP'!$B182)</f>
        <v>#DIV/0!</v>
      </c>
      <c r="M182" s="44" t="e">
        <f>('ODA total and ex non-transfer'!M182*1000000)/SUMIFS('GDP constant 2016'!M:M,'GDP constant 2016'!$B:$B,'ODA percent GDP'!$B182)</f>
        <v>#DIV/0!</v>
      </c>
      <c r="N182" s="44" t="e">
        <f>('ODA total and ex non-transfer'!N182*1000000)/SUMIFS('GDP constant 2016'!N:N,'GDP constant 2016'!$B:$B,'ODA percent GDP'!$B182)</f>
        <v>#DIV/0!</v>
      </c>
      <c r="O182" s="44" t="e">
        <f>('ODA total and ex non-transfer'!O182*1000000)/SUMIFS('GDP constant 2016'!O:O,'GDP constant 2016'!$B:$B,'ODA percent GDP'!$B182)</f>
        <v>#DIV/0!</v>
      </c>
      <c r="P182" s="44" t="e">
        <f>('ODA total and ex non-transfer'!P182*1000000)/SUMIFS('GDP constant 2016'!P:P,'GDP constant 2016'!$B:$B,'ODA percent GDP'!$B182)</f>
        <v>#DIV/0!</v>
      </c>
      <c r="Q182" s="44" t="e">
        <f>('ODA total and ex non-transfer'!Q182*1000000)/SUMIFS('GDP constant 2016'!Q:Q,'GDP constant 2016'!$B:$B,'ODA percent GDP'!$B182)</f>
        <v>#DIV/0!</v>
      </c>
      <c r="R182" s="44" t="e">
        <f>('ODA total and ex non-transfer'!R182*1000000)/SUMIFS('GDP constant 2016'!R:R,'GDP constant 2016'!$B:$B,'ODA percent GDP'!$B182)</f>
        <v>#DIV/0!</v>
      </c>
      <c r="S182" s="44" t="e">
        <f>('ODA total and ex non-transfer'!S182*1000000)/SUMIFS('GDP constant 2016'!S:S,'GDP constant 2016'!$B:$B,'ODA percent GDP'!$B182)</f>
        <v>#DIV/0!</v>
      </c>
      <c r="T182" s="44" t="e">
        <f>('ODA total and ex non-transfer'!T182*1000000)/SUMIFS('GDP constant 2016'!T:T,'GDP constant 2016'!$B:$B,'ODA percent GDP'!$B182)</f>
        <v>#DIV/0!</v>
      </c>
      <c r="U182" s="44" t="e">
        <f>('ODA total and ex non-transfer'!U182*1000000)/SUMIFS('GDP constant 2016'!U:U,'GDP constant 2016'!$B:$B,'ODA percent GDP'!$B182)</f>
        <v>#DIV/0!</v>
      </c>
    </row>
    <row r="183" spans="1:21" hidden="1" x14ac:dyDescent="0.2">
      <c r="A183" s="22" t="s">
        <v>116</v>
      </c>
      <c r="B183" s="9" t="s">
        <v>290</v>
      </c>
      <c r="C183" s="10" t="s">
        <v>982</v>
      </c>
      <c r="D183" s="10"/>
      <c r="E183" s="3"/>
      <c r="F183" s="3"/>
      <c r="G183" s="44" t="e">
        <f>('ODA total and ex non-transfer'!G183*1000000)/SUMIFS('GDP constant 2016'!G:G,'GDP constant 2016'!$B:$B,'ODA percent GDP'!$B183)</f>
        <v>#DIV/0!</v>
      </c>
      <c r="H183" s="44" t="e">
        <f>('ODA total and ex non-transfer'!H183*1000000)/SUMIFS('GDP constant 2016'!H:H,'GDP constant 2016'!$B:$B,'ODA percent GDP'!$B183)</f>
        <v>#DIV/0!</v>
      </c>
      <c r="I183" s="44" t="e">
        <f>('ODA total and ex non-transfer'!I183*1000000)/SUMIFS('GDP constant 2016'!I:I,'GDP constant 2016'!$B:$B,'ODA percent GDP'!$B183)</f>
        <v>#DIV/0!</v>
      </c>
      <c r="J183" s="44" t="e">
        <f>('ODA total and ex non-transfer'!J183*1000000)/SUMIFS('GDP constant 2016'!J:J,'GDP constant 2016'!$B:$B,'ODA percent GDP'!$B183)</f>
        <v>#DIV/0!</v>
      </c>
      <c r="K183" s="44" t="e">
        <f>('ODA total and ex non-transfer'!K183*1000000)/SUMIFS('GDP constant 2016'!K:K,'GDP constant 2016'!$B:$B,'ODA percent GDP'!$B183)</f>
        <v>#DIV/0!</v>
      </c>
      <c r="L183" s="44" t="e">
        <f>('ODA total and ex non-transfer'!L183*1000000)/SUMIFS('GDP constant 2016'!L:L,'GDP constant 2016'!$B:$B,'ODA percent GDP'!$B183)</f>
        <v>#DIV/0!</v>
      </c>
      <c r="M183" s="44" t="e">
        <f>('ODA total and ex non-transfer'!M183*1000000)/SUMIFS('GDP constant 2016'!M:M,'GDP constant 2016'!$B:$B,'ODA percent GDP'!$B183)</f>
        <v>#DIV/0!</v>
      </c>
      <c r="N183" s="44" t="e">
        <f>('ODA total and ex non-transfer'!N183*1000000)/SUMIFS('GDP constant 2016'!N:N,'GDP constant 2016'!$B:$B,'ODA percent GDP'!$B183)</f>
        <v>#DIV/0!</v>
      </c>
      <c r="O183" s="44" t="e">
        <f>('ODA total and ex non-transfer'!O183*1000000)/SUMIFS('GDP constant 2016'!O:O,'GDP constant 2016'!$B:$B,'ODA percent GDP'!$B183)</f>
        <v>#DIV/0!</v>
      </c>
      <c r="P183" s="44" t="e">
        <f>('ODA total and ex non-transfer'!P183*1000000)/SUMIFS('GDP constant 2016'!P:P,'GDP constant 2016'!$B:$B,'ODA percent GDP'!$B183)</f>
        <v>#DIV/0!</v>
      </c>
      <c r="Q183" s="44" t="e">
        <f>('ODA total and ex non-transfer'!Q183*1000000)/SUMIFS('GDP constant 2016'!Q:Q,'GDP constant 2016'!$B:$B,'ODA percent GDP'!$B183)</f>
        <v>#DIV/0!</v>
      </c>
      <c r="R183" s="44" t="e">
        <f>('ODA total and ex non-transfer'!R183*1000000)/SUMIFS('GDP constant 2016'!R:R,'GDP constant 2016'!$B:$B,'ODA percent GDP'!$B183)</f>
        <v>#DIV/0!</v>
      </c>
      <c r="S183" s="44" t="e">
        <f>('ODA total and ex non-transfer'!S183*1000000)/SUMIFS('GDP constant 2016'!S:S,'GDP constant 2016'!$B:$B,'ODA percent GDP'!$B183)</f>
        <v>#DIV/0!</v>
      </c>
      <c r="T183" s="44" t="e">
        <f>('ODA total and ex non-transfer'!T183*1000000)/SUMIFS('GDP constant 2016'!T:T,'GDP constant 2016'!$B:$B,'ODA percent GDP'!$B183)</f>
        <v>#DIV/0!</v>
      </c>
      <c r="U183" s="44" t="e">
        <f>('ODA total and ex non-transfer'!U183*1000000)/SUMIFS('GDP constant 2016'!U:U,'GDP constant 2016'!$B:$B,'ODA percent GDP'!$B183)</f>
        <v>#DIV/0!</v>
      </c>
    </row>
    <row r="184" spans="1:21" hidden="1" x14ac:dyDescent="0.2">
      <c r="A184" s="21" t="s">
        <v>117</v>
      </c>
      <c r="B184" s="9" t="s">
        <v>298</v>
      </c>
      <c r="C184" s="9" t="s">
        <v>981</v>
      </c>
      <c r="D184" s="9"/>
      <c r="E184" s="2"/>
      <c r="F184" s="2"/>
      <c r="G184" s="44" t="e">
        <f>('ODA total and ex non-transfer'!G184*1000000)/SUMIFS('GDP constant 2016'!G:G,'GDP constant 2016'!$B:$B,'ODA percent GDP'!$B184)</f>
        <v>#DIV/0!</v>
      </c>
      <c r="H184" s="44" t="e">
        <f>('ODA total and ex non-transfer'!H184*1000000)/SUMIFS('GDP constant 2016'!H:H,'GDP constant 2016'!$B:$B,'ODA percent GDP'!$B184)</f>
        <v>#DIV/0!</v>
      </c>
      <c r="I184" s="44" t="e">
        <f>('ODA total and ex non-transfer'!I184*1000000)/SUMIFS('GDP constant 2016'!I:I,'GDP constant 2016'!$B:$B,'ODA percent GDP'!$B184)</f>
        <v>#DIV/0!</v>
      </c>
      <c r="J184" s="44" t="e">
        <f>('ODA total and ex non-transfer'!J184*1000000)/SUMIFS('GDP constant 2016'!J:J,'GDP constant 2016'!$B:$B,'ODA percent GDP'!$B184)</f>
        <v>#DIV/0!</v>
      </c>
      <c r="K184" s="44" t="e">
        <f>('ODA total and ex non-transfer'!K184*1000000)/SUMIFS('GDP constant 2016'!K:K,'GDP constant 2016'!$B:$B,'ODA percent GDP'!$B184)</f>
        <v>#DIV/0!</v>
      </c>
      <c r="L184" s="44" t="e">
        <f>('ODA total and ex non-transfer'!L184*1000000)/SUMIFS('GDP constant 2016'!L:L,'GDP constant 2016'!$B:$B,'ODA percent GDP'!$B184)</f>
        <v>#DIV/0!</v>
      </c>
      <c r="M184" s="44" t="e">
        <f>('ODA total and ex non-transfer'!M184*1000000)/SUMIFS('GDP constant 2016'!M:M,'GDP constant 2016'!$B:$B,'ODA percent GDP'!$B184)</f>
        <v>#DIV/0!</v>
      </c>
      <c r="N184" s="44" t="e">
        <f>('ODA total and ex non-transfer'!N184*1000000)/SUMIFS('GDP constant 2016'!N:N,'GDP constant 2016'!$B:$B,'ODA percent GDP'!$B184)</f>
        <v>#DIV/0!</v>
      </c>
      <c r="O184" s="44" t="e">
        <f>('ODA total and ex non-transfer'!O184*1000000)/SUMIFS('GDP constant 2016'!O:O,'GDP constant 2016'!$B:$B,'ODA percent GDP'!$B184)</f>
        <v>#DIV/0!</v>
      </c>
      <c r="P184" s="44" t="e">
        <f>('ODA total and ex non-transfer'!P184*1000000)/SUMIFS('GDP constant 2016'!P:P,'GDP constant 2016'!$B:$B,'ODA percent GDP'!$B184)</f>
        <v>#DIV/0!</v>
      </c>
      <c r="Q184" s="44" t="e">
        <f>('ODA total and ex non-transfer'!Q184*1000000)/SUMIFS('GDP constant 2016'!Q:Q,'GDP constant 2016'!$B:$B,'ODA percent GDP'!$B184)</f>
        <v>#DIV/0!</v>
      </c>
      <c r="R184" s="44" t="e">
        <f>('ODA total and ex non-transfer'!R184*1000000)/SUMIFS('GDP constant 2016'!R:R,'GDP constant 2016'!$B:$B,'ODA percent GDP'!$B184)</f>
        <v>#DIV/0!</v>
      </c>
      <c r="S184" s="44" t="e">
        <f>('ODA total and ex non-transfer'!S184*1000000)/SUMIFS('GDP constant 2016'!S:S,'GDP constant 2016'!$B:$B,'ODA percent GDP'!$B184)</f>
        <v>#DIV/0!</v>
      </c>
      <c r="T184" s="44" t="e">
        <f>('ODA total and ex non-transfer'!T184*1000000)/SUMIFS('GDP constant 2016'!T:T,'GDP constant 2016'!$B:$B,'ODA percent GDP'!$B184)</f>
        <v>#DIV/0!</v>
      </c>
      <c r="U184" s="44" t="e">
        <f>('ODA total and ex non-transfer'!U184*1000000)/SUMIFS('GDP constant 2016'!U:U,'GDP constant 2016'!$B:$B,'ODA percent GDP'!$B184)</f>
        <v>#DIV/0!</v>
      </c>
    </row>
    <row r="185" spans="1:21" hidden="1" x14ac:dyDescent="0.2">
      <c r="A185" s="22" t="s">
        <v>117</v>
      </c>
      <c r="B185" s="9" t="s">
        <v>298</v>
      </c>
      <c r="C185" s="10" t="s">
        <v>982</v>
      </c>
      <c r="D185" s="10"/>
      <c r="E185" s="3"/>
      <c r="F185" s="3"/>
      <c r="G185" s="44" t="e">
        <f>('ODA total and ex non-transfer'!G185*1000000)/SUMIFS('GDP constant 2016'!G:G,'GDP constant 2016'!$B:$B,'ODA percent GDP'!$B185)</f>
        <v>#DIV/0!</v>
      </c>
      <c r="H185" s="44" t="e">
        <f>('ODA total and ex non-transfer'!H185*1000000)/SUMIFS('GDP constant 2016'!H:H,'GDP constant 2016'!$B:$B,'ODA percent GDP'!$B185)</f>
        <v>#DIV/0!</v>
      </c>
      <c r="I185" s="44" t="e">
        <f>('ODA total and ex non-transfer'!I185*1000000)/SUMIFS('GDP constant 2016'!I:I,'GDP constant 2016'!$B:$B,'ODA percent GDP'!$B185)</f>
        <v>#DIV/0!</v>
      </c>
      <c r="J185" s="44" t="e">
        <f>('ODA total and ex non-transfer'!J185*1000000)/SUMIFS('GDP constant 2016'!J:J,'GDP constant 2016'!$B:$B,'ODA percent GDP'!$B185)</f>
        <v>#DIV/0!</v>
      </c>
      <c r="K185" s="44" t="e">
        <f>('ODA total and ex non-transfer'!K185*1000000)/SUMIFS('GDP constant 2016'!K:K,'GDP constant 2016'!$B:$B,'ODA percent GDP'!$B185)</f>
        <v>#DIV/0!</v>
      </c>
      <c r="L185" s="44" t="e">
        <f>('ODA total and ex non-transfer'!L185*1000000)/SUMIFS('GDP constant 2016'!L:L,'GDP constant 2016'!$B:$B,'ODA percent GDP'!$B185)</f>
        <v>#DIV/0!</v>
      </c>
      <c r="M185" s="44" t="e">
        <f>('ODA total and ex non-transfer'!M185*1000000)/SUMIFS('GDP constant 2016'!M:M,'GDP constant 2016'!$B:$B,'ODA percent GDP'!$B185)</f>
        <v>#DIV/0!</v>
      </c>
      <c r="N185" s="44" t="e">
        <f>('ODA total and ex non-transfer'!N185*1000000)/SUMIFS('GDP constant 2016'!N:N,'GDP constant 2016'!$B:$B,'ODA percent GDP'!$B185)</f>
        <v>#DIV/0!</v>
      </c>
      <c r="O185" s="44" t="e">
        <f>('ODA total and ex non-transfer'!O185*1000000)/SUMIFS('GDP constant 2016'!O:O,'GDP constant 2016'!$B:$B,'ODA percent GDP'!$B185)</f>
        <v>#DIV/0!</v>
      </c>
      <c r="P185" s="44" t="e">
        <f>('ODA total and ex non-transfer'!P185*1000000)/SUMIFS('GDP constant 2016'!P:P,'GDP constant 2016'!$B:$B,'ODA percent GDP'!$B185)</f>
        <v>#DIV/0!</v>
      </c>
      <c r="Q185" s="44" t="e">
        <f>('ODA total and ex non-transfer'!Q185*1000000)/SUMIFS('GDP constant 2016'!Q:Q,'GDP constant 2016'!$B:$B,'ODA percent GDP'!$B185)</f>
        <v>#DIV/0!</v>
      </c>
      <c r="R185" s="44" t="e">
        <f>('ODA total and ex non-transfer'!R185*1000000)/SUMIFS('GDP constant 2016'!R:R,'GDP constant 2016'!$B:$B,'ODA percent GDP'!$B185)</f>
        <v>#DIV/0!</v>
      </c>
      <c r="S185" s="44" t="e">
        <f>('ODA total and ex non-transfer'!S185*1000000)/SUMIFS('GDP constant 2016'!S:S,'GDP constant 2016'!$B:$B,'ODA percent GDP'!$B185)</f>
        <v>#DIV/0!</v>
      </c>
      <c r="T185" s="44" t="e">
        <f>('ODA total and ex non-transfer'!T185*1000000)/SUMIFS('GDP constant 2016'!T:T,'GDP constant 2016'!$B:$B,'ODA percent GDP'!$B185)</f>
        <v>#DIV/0!</v>
      </c>
      <c r="U185" s="44" t="e">
        <f>('ODA total and ex non-transfer'!U185*1000000)/SUMIFS('GDP constant 2016'!U:U,'GDP constant 2016'!$B:$B,'ODA percent GDP'!$B185)</f>
        <v>#DIV/0!</v>
      </c>
    </row>
    <row r="186" spans="1:21" hidden="1" x14ac:dyDescent="0.2">
      <c r="A186" s="21" t="s">
        <v>118</v>
      </c>
      <c r="B186" s="9" t="s">
        <v>305</v>
      </c>
      <c r="C186" s="9" t="s">
        <v>981</v>
      </c>
      <c r="D186" s="9"/>
      <c r="E186" s="2"/>
      <c r="F186" s="2"/>
      <c r="G186" s="44">
        <f>('ODA total and ex non-transfer'!G186*1000000)/SUMIFS('GDP constant 2016'!G:G,'GDP constant 2016'!$B:$B,'ODA percent GDP'!$B186)</f>
        <v>1.1583282207156645E-2</v>
      </c>
      <c r="H186" s="44">
        <f>('ODA total and ex non-transfer'!H186*1000000)/SUMIFS('GDP constant 2016'!H:H,'GDP constant 2016'!$B:$B,'ODA percent GDP'!$B186)</f>
        <v>9.707269965631116E-3</v>
      </c>
      <c r="I186" s="44">
        <f>('ODA total and ex non-transfer'!I186*1000000)/SUMIFS('GDP constant 2016'!I:I,'GDP constant 2016'!$B:$B,'ODA percent GDP'!$B186)</f>
        <v>6.889826465613467E-3</v>
      </c>
      <c r="J186" s="44">
        <f>('ODA total and ex non-transfer'!J186*1000000)/SUMIFS('GDP constant 2016'!J:J,'GDP constant 2016'!$B:$B,'ODA percent GDP'!$B186)</f>
        <v>8.1157484202459742E-3</v>
      </c>
      <c r="K186" s="44">
        <f>('ODA total and ex non-transfer'!K186*1000000)/SUMIFS('GDP constant 2016'!K:K,'GDP constant 2016'!$B:$B,'ODA percent GDP'!$B186)</f>
        <v>7.4865269992433325E-3</v>
      </c>
      <c r="L186" s="44">
        <f>('ODA total and ex non-transfer'!L186*1000000)/SUMIFS('GDP constant 2016'!L:L,'GDP constant 2016'!$B:$B,'ODA percent GDP'!$B186)</f>
        <v>1.0176606230093236E-2</v>
      </c>
      <c r="M186" s="44">
        <f>('ODA total and ex non-transfer'!M186*1000000)/SUMIFS('GDP constant 2016'!M:M,'GDP constant 2016'!$B:$B,'ODA percent GDP'!$B186)</f>
        <v>1.0725846292964678E-2</v>
      </c>
      <c r="N186" s="44">
        <f>('ODA total and ex non-transfer'!N186*1000000)/SUMIFS('GDP constant 2016'!N:N,'GDP constant 2016'!$B:$B,'ODA percent GDP'!$B186)</f>
        <v>1.2572851998055421E-2</v>
      </c>
      <c r="O186" s="44">
        <f>('ODA total and ex non-transfer'!O186*1000000)/SUMIFS('GDP constant 2016'!O:O,'GDP constant 2016'!$B:$B,'ODA percent GDP'!$B186)</f>
        <v>1.4571302029844113E-2</v>
      </c>
      <c r="P186" s="44">
        <f>('ODA total and ex non-transfer'!P186*1000000)/SUMIFS('GDP constant 2016'!P:P,'GDP constant 2016'!$B:$B,'ODA percent GDP'!$B186)</f>
        <v>1.3081150687426858E-2</v>
      </c>
      <c r="Q186" s="44">
        <f>('ODA total and ex non-transfer'!Q186*1000000)/SUMIFS('GDP constant 2016'!Q:Q,'GDP constant 2016'!$B:$B,'ODA percent GDP'!$B186)</f>
        <v>1.6111307478416707E-2</v>
      </c>
      <c r="R186" s="44">
        <f>('ODA total and ex non-transfer'!R186*1000000)/SUMIFS('GDP constant 2016'!R:R,'GDP constant 2016'!$B:$B,'ODA percent GDP'!$B186)</f>
        <v>2.8765091030658517E-2</v>
      </c>
      <c r="S186" s="44">
        <f>('ODA total and ex non-transfer'!S186*1000000)/SUMIFS('GDP constant 2016'!S:S,'GDP constant 2016'!$B:$B,'ODA percent GDP'!$B186)</f>
        <v>1.9077364308317163E-2</v>
      </c>
      <c r="T186" s="44">
        <f>('ODA total and ex non-transfer'!T186*1000000)/SUMIFS('GDP constant 2016'!T:T,'GDP constant 2016'!$B:$B,'ODA percent GDP'!$B186)</f>
        <v>1.9777151585523036E-2</v>
      </c>
      <c r="U186" s="44">
        <f>('ODA total and ex non-transfer'!U186*1000000)/SUMIFS('GDP constant 2016'!U:U,'GDP constant 2016'!$B:$B,'ODA percent GDP'!$B186)</f>
        <v>2.6375317902475447E-2</v>
      </c>
    </row>
    <row r="187" spans="1:21" hidden="1" x14ac:dyDescent="0.2">
      <c r="A187" s="22" t="s">
        <v>118</v>
      </c>
      <c r="B187" s="9" t="s">
        <v>305</v>
      </c>
      <c r="C187" s="10" t="s">
        <v>982</v>
      </c>
      <c r="D187" s="10"/>
      <c r="E187" s="3"/>
      <c r="F187" s="3"/>
      <c r="G187" s="44">
        <f>('ODA total and ex non-transfer'!G187*1000000)/SUMIFS('GDP constant 2016'!G:G,'GDP constant 2016'!$B:$B,'ODA percent GDP'!$B187)</f>
        <v>1.1583282207156645E-2</v>
      </c>
      <c r="H187" s="44">
        <f>('ODA total and ex non-transfer'!H187*1000000)/SUMIFS('GDP constant 2016'!H:H,'GDP constant 2016'!$B:$B,'ODA percent GDP'!$B187)</f>
        <v>9.707269965631116E-3</v>
      </c>
      <c r="I187" s="44">
        <f>('ODA total and ex non-transfer'!I187*1000000)/SUMIFS('GDP constant 2016'!I:I,'GDP constant 2016'!$B:$B,'ODA percent GDP'!$B187)</f>
        <v>6.889826465613467E-3</v>
      </c>
      <c r="J187" s="44">
        <f>('ODA total and ex non-transfer'!J187*1000000)/SUMIFS('GDP constant 2016'!J:J,'GDP constant 2016'!$B:$B,'ODA percent GDP'!$B187)</f>
        <v>8.1157484202459742E-3</v>
      </c>
      <c r="K187" s="44">
        <f>('ODA total and ex non-transfer'!K187*1000000)/SUMIFS('GDP constant 2016'!K:K,'GDP constant 2016'!$B:$B,'ODA percent GDP'!$B187)</f>
        <v>7.4639195644611005E-3</v>
      </c>
      <c r="L187" s="44">
        <f>('ODA total and ex non-transfer'!L187*1000000)/SUMIFS('GDP constant 2016'!L:L,'GDP constant 2016'!$B:$B,'ODA percent GDP'!$B187)</f>
        <v>9.3407085217862233E-3</v>
      </c>
      <c r="M187" s="44">
        <f>('ODA total and ex non-transfer'!M187*1000000)/SUMIFS('GDP constant 2016'!M:M,'GDP constant 2016'!$B:$B,'ODA percent GDP'!$B187)</f>
        <v>1.0582981955286133E-2</v>
      </c>
      <c r="N187" s="44">
        <f>('ODA total and ex non-transfer'!N187*1000000)/SUMIFS('GDP constant 2016'!N:N,'GDP constant 2016'!$B:$B,'ODA percent GDP'!$B187)</f>
        <v>1.2394986342832327E-2</v>
      </c>
      <c r="O187" s="44">
        <f>('ODA total and ex non-transfer'!O187*1000000)/SUMIFS('GDP constant 2016'!O:O,'GDP constant 2016'!$B:$B,'ODA percent GDP'!$B187)</f>
        <v>1.446780296712758E-2</v>
      </c>
      <c r="P187" s="44">
        <f>('ODA total and ex non-transfer'!P187*1000000)/SUMIFS('GDP constant 2016'!P:P,'GDP constant 2016'!$B:$B,'ODA percent GDP'!$B187)</f>
        <v>1.2926866954520715E-2</v>
      </c>
      <c r="Q187" s="44">
        <f>('ODA total and ex non-transfer'!Q187*1000000)/SUMIFS('GDP constant 2016'!Q:Q,'GDP constant 2016'!$B:$B,'ODA percent GDP'!$B187)</f>
        <v>1.5909575872634505E-2</v>
      </c>
      <c r="R187" s="44">
        <f>('ODA total and ex non-transfer'!R187*1000000)/SUMIFS('GDP constant 2016'!R:R,'GDP constant 2016'!$B:$B,'ODA percent GDP'!$B187)</f>
        <v>2.7342395020785705E-2</v>
      </c>
      <c r="S187" s="44">
        <f>('ODA total and ex non-transfer'!S187*1000000)/SUMIFS('GDP constant 2016'!S:S,'GDP constant 2016'!$B:$B,'ODA percent GDP'!$B187)</f>
        <v>1.8059242095954262E-2</v>
      </c>
      <c r="T187" s="44">
        <f>('ODA total and ex non-transfer'!T187*1000000)/SUMIFS('GDP constant 2016'!T:T,'GDP constant 2016'!$B:$B,'ODA percent GDP'!$B187)</f>
        <v>1.8906149069476279E-2</v>
      </c>
      <c r="U187" s="44">
        <f>('ODA total and ex non-transfer'!U187*1000000)/SUMIFS('GDP constant 2016'!U:U,'GDP constant 2016'!$B:$B,'ODA percent GDP'!$B187)</f>
        <v>2.6300563436907703E-2</v>
      </c>
    </row>
    <row r="188" spans="1:21" hidden="1" x14ac:dyDescent="0.2">
      <c r="A188" s="21" t="s">
        <v>119</v>
      </c>
      <c r="B188" s="9" t="s">
        <v>309</v>
      </c>
      <c r="C188" s="9" t="s">
        <v>981</v>
      </c>
      <c r="D188" s="9"/>
      <c r="E188" s="2"/>
      <c r="F188" s="2"/>
      <c r="G188" s="44" t="e">
        <f>('ODA total and ex non-transfer'!G188*1000000)/SUMIFS('GDP constant 2016'!G:G,'GDP constant 2016'!$B:$B,'ODA percent GDP'!$B188)</f>
        <v>#DIV/0!</v>
      </c>
      <c r="H188" s="44" t="e">
        <f>('ODA total and ex non-transfer'!H188*1000000)/SUMIFS('GDP constant 2016'!H:H,'GDP constant 2016'!$B:$B,'ODA percent GDP'!$B188)</f>
        <v>#DIV/0!</v>
      </c>
      <c r="I188" s="44" t="e">
        <f>('ODA total and ex non-transfer'!I188*1000000)/SUMIFS('GDP constant 2016'!I:I,'GDP constant 2016'!$B:$B,'ODA percent GDP'!$B188)</f>
        <v>#DIV/0!</v>
      </c>
      <c r="J188" s="44" t="e">
        <f>('ODA total and ex non-transfer'!J188*1000000)/SUMIFS('GDP constant 2016'!J:J,'GDP constant 2016'!$B:$B,'ODA percent GDP'!$B188)</f>
        <v>#DIV/0!</v>
      </c>
      <c r="K188" s="44" t="e">
        <f>('ODA total and ex non-transfer'!K188*1000000)/SUMIFS('GDP constant 2016'!K:K,'GDP constant 2016'!$B:$B,'ODA percent GDP'!$B188)</f>
        <v>#DIV/0!</v>
      </c>
      <c r="L188" s="44" t="e">
        <f>('ODA total and ex non-transfer'!L188*1000000)/SUMIFS('GDP constant 2016'!L:L,'GDP constant 2016'!$B:$B,'ODA percent GDP'!$B188)</f>
        <v>#DIV/0!</v>
      </c>
      <c r="M188" s="44" t="e">
        <f>('ODA total and ex non-transfer'!M188*1000000)/SUMIFS('GDP constant 2016'!M:M,'GDP constant 2016'!$B:$B,'ODA percent GDP'!$B188)</f>
        <v>#DIV/0!</v>
      </c>
      <c r="N188" s="44" t="e">
        <f>('ODA total and ex non-transfer'!N188*1000000)/SUMIFS('GDP constant 2016'!N:N,'GDP constant 2016'!$B:$B,'ODA percent GDP'!$B188)</f>
        <v>#DIV/0!</v>
      </c>
      <c r="O188" s="44" t="e">
        <f>('ODA total and ex non-transfer'!O188*1000000)/SUMIFS('GDP constant 2016'!O:O,'GDP constant 2016'!$B:$B,'ODA percent GDP'!$B188)</f>
        <v>#DIV/0!</v>
      </c>
      <c r="P188" s="44" t="e">
        <f>('ODA total and ex non-transfer'!P188*1000000)/SUMIFS('GDP constant 2016'!P:P,'GDP constant 2016'!$B:$B,'ODA percent GDP'!$B188)</f>
        <v>#DIV/0!</v>
      </c>
      <c r="Q188" s="44" t="e">
        <f>('ODA total and ex non-transfer'!Q188*1000000)/SUMIFS('GDP constant 2016'!Q:Q,'GDP constant 2016'!$B:$B,'ODA percent GDP'!$B188)</f>
        <v>#DIV/0!</v>
      </c>
      <c r="R188" s="44" t="e">
        <f>('ODA total and ex non-transfer'!R188*1000000)/SUMIFS('GDP constant 2016'!R:R,'GDP constant 2016'!$B:$B,'ODA percent GDP'!$B188)</f>
        <v>#DIV/0!</v>
      </c>
      <c r="S188" s="44" t="e">
        <f>('ODA total and ex non-transfer'!S188*1000000)/SUMIFS('GDP constant 2016'!S:S,'GDP constant 2016'!$B:$B,'ODA percent GDP'!$B188)</f>
        <v>#DIV/0!</v>
      </c>
      <c r="T188" s="44" t="e">
        <f>('ODA total and ex non-transfer'!T188*1000000)/SUMIFS('GDP constant 2016'!T:T,'GDP constant 2016'!$B:$B,'ODA percent GDP'!$B188)</f>
        <v>#DIV/0!</v>
      </c>
      <c r="U188" s="44" t="e">
        <f>('ODA total and ex non-transfer'!U188*1000000)/SUMIFS('GDP constant 2016'!U:U,'GDP constant 2016'!$B:$B,'ODA percent GDP'!$B188)</f>
        <v>#DIV/0!</v>
      </c>
    </row>
    <row r="189" spans="1:21" hidden="1" x14ac:dyDescent="0.2">
      <c r="A189" s="22" t="s">
        <v>119</v>
      </c>
      <c r="B189" s="9" t="s">
        <v>309</v>
      </c>
      <c r="C189" s="10" t="s">
        <v>982</v>
      </c>
      <c r="D189" s="10"/>
      <c r="E189" s="3"/>
      <c r="F189" s="3"/>
      <c r="G189" s="44" t="e">
        <f>('ODA total and ex non-transfer'!G189*1000000)/SUMIFS('GDP constant 2016'!G:G,'GDP constant 2016'!$B:$B,'ODA percent GDP'!$B189)</f>
        <v>#DIV/0!</v>
      </c>
      <c r="H189" s="44" t="e">
        <f>('ODA total and ex non-transfer'!H189*1000000)/SUMIFS('GDP constant 2016'!H:H,'GDP constant 2016'!$B:$B,'ODA percent GDP'!$B189)</f>
        <v>#DIV/0!</v>
      </c>
      <c r="I189" s="44" t="e">
        <f>('ODA total and ex non-transfer'!I189*1000000)/SUMIFS('GDP constant 2016'!I:I,'GDP constant 2016'!$B:$B,'ODA percent GDP'!$B189)</f>
        <v>#DIV/0!</v>
      </c>
      <c r="J189" s="44" t="e">
        <f>('ODA total and ex non-transfer'!J189*1000000)/SUMIFS('GDP constant 2016'!J:J,'GDP constant 2016'!$B:$B,'ODA percent GDP'!$B189)</f>
        <v>#DIV/0!</v>
      </c>
      <c r="K189" s="44" t="e">
        <f>('ODA total and ex non-transfer'!K189*1000000)/SUMIFS('GDP constant 2016'!K:K,'GDP constant 2016'!$B:$B,'ODA percent GDP'!$B189)</f>
        <v>#DIV/0!</v>
      </c>
      <c r="L189" s="44" t="e">
        <f>('ODA total and ex non-transfer'!L189*1000000)/SUMIFS('GDP constant 2016'!L:L,'GDP constant 2016'!$B:$B,'ODA percent GDP'!$B189)</f>
        <v>#DIV/0!</v>
      </c>
      <c r="M189" s="44" t="e">
        <f>('ODA total and ex non-transfer'!M189*1000000)/SUMIFS('GDP constant 2016'!M:M,'GDP constant 2016'!$B:$B,'ODA percent GDP'!$B189)</f>
        <v>#DIV/0!</v>
      </c>
      <c r="N189" s="44" t="e">
        <f>('ODA total and ex non-transfer'!N189*1000000)/SUMIFS('GDP constant 2016'!N:N,'GDP constant 2016'!$B:$B,'ODA percent GDP'!$B189)</f>
        <v>#DIV/0!</v>
      </c>
      <c r="O189" s="44" t="e">
        <f>('ODA total and ex non-transfer'!O189*1000000)/SUMIFS('GDP constant 2016'!O:O,'GDP constant 2016'!$B:$B,'ODA percent GDP'!$B189)</f>
        <v>#DIV/0!</v>
      </c>
      <c r="P189" s="44" t="e">
        <f>('ODA total and ex non-transfer'!P189*1000000)/SUMIFS('GDP constant 2016'!P:P,'GDP constant 2016'!$B:$B,'ODA percent GDP'!$B189)</f>
        <v>#DIV/0!</v>
      </c>
      <c r="Q189" s="44" t="e">
        <f>('ODA total and ex non-transfer'!Q189*1000000)/SUMIFS('GDP constant 2016'!Q:Q,'GDP constant 2016'!$B:$B,'ODA percent GDP'!$B189)</f>
        <v>#DIV/0!</v>
      </c>
      <c r="R189" s="44" t="e">
        <f>('ODA total and ex non-transfer'!R189*1000000)/SUMIFS('GDP constant 2016'!R:R,'GDP constant 2016'!$B:$B,'ODA percent GDP'!$B189)</f>
        <v>#DIV/0!</v>
      </c>
      <c r="S189" s="44" t="e">
        <f>('ODA total and ex non-transfer'!S189*1000000)/SUMIFS('GDP constant 2016'!S:S,'GDP constant 2016'!$B:$B,'ODA percent GDP'!$B189)</f>
        <v>#DIV/0!</v>
      </c>
      <c r="T189" s="44" t="e">
        <f>('ODA total and ex non-transfer'!T189*1000000)/SUMIFS('GDP constant 2016'!T:T,'GDP constant 2016'!$B:$B,'ODA percent GDP'!$B189)</f>
        <v>#DIV/0!</v>
      </c>
      <c r="U189" s="44" t="e">
        <f>('ODA total and ex non-transfer'!U189*1000000)/SUMIFS('GDP constant 2016'!U:U,'GDP constant 2016'!$B:$B,'ODA percent GDP'!$B189)</f>
        <v>#DIV/0!</v>
      </c>
    </row>
    <row r="190" spans="1:21" hidden="1" x14ac:dyDescent="0.2">
      <c r="A190" s="21" t="s">
        <v>120</v>
      </c>
      <c r="B190" s="9" t="s">
        <v>329</v>
      </c>
      <c r="C190" s="9" t="s">
        <v>981</v>
      </c>
      <c r="D190" s="9"/>
      <c r="E190" s="2"/>
      <c r="F190" s="2"/>
      <c r="G190" s="44" t="e">
        <f>('ODA total and ex non-transfer'!G190*1000000)/SUMIFS('GDP constant 2016'!G:G,'GDP constant 2016'!$B:$B,'ODA percent GDP'!$B190)</f>
        <v>#DIV/0!</v>
      </c>
      <c r="H190" s="44" t="e">
        <f>('ODA total and ex non-transfer'!H190*1000000)/SUMIFS('GDP constant 2016'!H:H,'GDP constant 2016'!$B:$B,'ODA percent GDP'!$B190)</f>
        <v>#DIV/0!</v>
      </c>
      <c r="I190" s="44" t="e">
        <f>('ODA total and ex non-transfer'!I190*1000000)/SUMIFS('GDP constant 2016'!I:I,'GDP constant 2016'!$B:$B,'ODA percent GDP'!$B190)</f>
        <v>#DIV/0!</v>
      </c>
      <c r="J190" s="44" t="e">
        <f>('ODA total and ex non-transfer'!J190*1000000)/SUMIFS('GDP constant 2016'!J:J,'GDP constant 2016'!$B:$B,'ODA percent GDP'!$B190)</f>
        <v>#DIV/0!</v>
      </c>
      <c r="K190" s="44" t="e">
        <f>('ODA total and ex non-transfer'!K190*1000000)/SUMIFS('GDP constant 2016'!K:K,'GDP constant 2016'!$B:$B,'ODA percent GDP'!$B190)</f>
        <v>#DIV/0!</v>
      </c>
      <c r="L190" s="44" t="e">
        <f>('ODA total and ex non-transfer'!L190*1000000)/SUMIFS('GDP constant 2016'!L:L,'GDP constant 2016'!$B:$B,'ODA percent GDP'!$B190)</f>
        <v>#DIV/0!</v>
      </c>
      <c r="M190" s="44" t="e">
        <f>('ODA total and ex non-transfer'!M190*1000000)/SUMIFS('GDP constant 2016'!M:M,'GDP constant 2016'!$B:$B,'ODA percent GDP'!$B190)</f>
        <v>#DIV/0!</v>
      </c>
      <c r="N190" s="44" t="e">
        <f>('ODA total and ex non-transfer'!N190*1000000)/SUMIFS('GDP constant 2016'!N:N,'GDP constant 2016'!$B:$B,'ODA percent GDP'!$B190)</f>
        <v>#DIV/0!</v>
      </c>
      <c r="O190" s="44" t="e">
        <f>('ODA total and ex non-transfer'!O190*1000000)/SUMIFS('GDP constant 2016'!O:O,'GDP constant 2016'!$B:$B,'ODA percent GDP'!$B190)</f>
        <v>#DIV/0!</v>
      </c>
      <c r="P190" s="44" t="e">
        <f>('ODA total and ex non-transfer'!P190*1000000)/SUMIFS('GDP constant 2016'!P:P,'GDP constant 2016'!$B:$B,'ODA percent GDP'!$B190)</f>
        <v>#DIV/0!</v>
      </c>
      <c r="Q190" s="44" t="e">
        <f>('ODA total and ex non-transfer'!Q190*1000000)/SUMIFS('GDP constant 2016'!Q:Q,'GDP constant 2016'!$B:$B,'ODA percent GDP'!$B190)</f>
        <v>#DIV/0!</v>
      </c>
      <c r="R190" s="44" t="e">
        <f>('ODA total and ex non-transfer'!R190*1000000)/SUMIFS('GDP constant 2016'!R:R,'GDP constant 2016'!$B:$B,'ODA percent GDP'!$B190)</f>
        <v>#DIV/0!</v>
      </c>
      <c r="S190" s="44" t="e">
        <f>('ODA total and ex non-transfer'!S190*1000000)/SUMIFS('GDP constant 2016'!S:S,'GDP constant 2016'!$B:$B,'ODA percent GDP'!$B190)</f>
        <v>#DIV/0!</v>
      </c>
      <c r="T190" s="44" t="e">
        <f>('ODA total and ex non-transfer'!T190*1000000)/SUMIFS('GDP constant 2016'!T:T,'GDP constant 2016'!$B:$B,'ODA percent GDP'!$B190)</f>
        <v>#DIV/0!</v>
      </c>
      <c r="U190" s="44" t="e">
        <f>('ODA total and ex non-transfer'!U190*1000000)/SUMIFS('GDP constant 2016'!U:U,'GDP constant 2016'!$B:$B,'ODA percent GDP'!$B190)</f>
        <v>#DIV/0!</v>
      </c>
    </row>
    <row r="191" spans="1:21" hidden="1" x14ac:dyDescent="0.2">
      <c r="A191" s="22" t="s">
        <v>120</v>
      </c>
      <c r="B191" s="9" t="s">
        <v>329</v>
      </c>
      <c r="C191" s="10" t="s">
        <v>982</v>
      </c>
      <c r="D191" s="10"/>
      <c r="E191" s="3"/>
      <c r="F191" s="3"/>
      <c r="G191" s="44" t="e">
        <f>('ODA total and ex non-transfer'!G191*1000000)/SUMIFS('GDP constant 2016'!G:G,'GDP constant 2016'!$B:$B,'ODA percent GDP'!$B191)</f>
        <v>#DIV/0!</v>
      </c>
      <c r="H191" s="44" t="e">
        <f>('ODA total and ex non-transfer'!H191*1000000)/SUMIFS('GDP constant 2016'!H:H,'GDP constant 2016'!$B:$B,'ODA percent GDP'!$B191)</f>
        <v>#DIV/0!</v>
      </c>
      <c r="I191" s="44" t="e">
        <f>('ODA total and ex non-transfer'!I191*1000000)/SUMIFS('GDP constant 2016'!I:I,'GDP constant 2016'!$B:$B,'ODA percent GDP'!$B191)</f>
        <v>#DIV/0!</v>
      </c>
      <c r="J191" s="44" t="e">
        <f>('ODA total and ex non-transfer'!J191*1000000)/SUMIFS('GDP constant 2016'!J:J,'GDP constant 2016'!$B:$B,'ODA percent GDP'!$B191)</f>
        <v>#DIV/0!</v>
      </c>
      <c r="K191" s="44" t="e">
        <f>('ODA total and ex non-transfer'!K191*1000000)/SUMIFS('GDP constant 2016'!K:K,'GDP constant 2016'!$B:$B,'ODA percent GDP'!$B191)</f>
        <v>#DIV/0!</v>
      </c>
      <c r="L191" s="44" t="e">
        <f>('ODA total and ex non-transfer'!L191*1000000)/SUMIFS('GDP constant 2016'!L:L,'GDP constant 2016'!$B:$B,'ODA percent GDP'!$B191)</f>
        <v>#DIV/0!</v>
      </c>
      <c r="M191" s="44" t="e">
        <f>('ODA total and ex non-transfer'!M191*1000000)/SUMIFS('GDP constant 2016'!M:M,'GDP constant 2016'!$B:$B,'ODA percent GDP'!$B191)</f>
        <v>#DIV/0!</v>
      </c>
      <c r="N191" s="44" t="e">
        <f>('ODA total and ex non-transfer'!N191*1000000)/SUMIFS('GDP constant 2016'!N:N,'GDP constant 2016'!$B:$B,'ODA percent GDP'!$B191)</f>
        <v>#DIV/0!</v>
      </c>
      <c r="O191" s="44" t="e">
        <f>('ODA total and ex non-transfer'!O191*1000000)/SUMIFS('GDP constant 2016'!O:O,'GDP constant 2016'!$B:$B,'ODA percent GDP'!$B191)</f>
        <v>#DIV/0!</v>
      </c>
      <c r="P191" s="44" t="e">
        <f>('ODA total and ex non-transfer'!P191*1000000)/SUMIFS('GDP constant 2016'!P:P,'GDP constant 2016'!$B:$B,'ODA percent GDP'!$B191)</f>
        <v>#DIV/0!</v>
      </c>
      <c r="Q191" s="44" t="e">
        <f>('ODA total and ex non-transfer'!Q191*1000000)/SUMIFS('GDP constant 2016'!Q:Q,'GDP constant 2016'!$B:$B,'ODA percent GDP'!$B191)</f>
        <v>#DIV/0!</v>
      </c>
      <c r="R191" s="44" t="e">
        <f>('ODA total and ex non-transfer'!R191*1000000)/SUMIFS('GDP constant 2016'!R:R,'GDP constant 2016'!$B:$B,'ODA percent GDP'!$B191)</f>
        <v>#DIV/0!</v>
      </c>
      <c r="S191" s="44" t="e">
        <f>('ODA total and ex non-transfer'!S191*1000000)/SUMIFS('GDP constant 2016'!S:S,'GDP constant 2016'!$B:$B,'ODA percent GDP'!$B191)</f>
        <v>#DIV/0!</v>
      </c>
      <c r="T191" s="44" t="e">
        <f>('ODA total and ex non-transfer'!T191*1000000)/SUMIFS('GDP constant 2016'!T:T,'GDP constant 2016'!$B:$B,'ODA percent GDP'!$B191)</f>
        <v>#DIV/0!</v>
      </c>
      <c r="U191" s="44" t="e">
        <f>('ODA total and ex non-transfer'!U191*1000000)/SUMIFS('GDP constant 2016'!U:U,'GDP constant 2016'!$B:$B,'ODA percent GDP'!$B191)</f>
        <v>#DIV/0!</v>
      </c>
    </row>
    <row r="192" spans="1:21" hidden="1" x14ac:dyDescent="0.2">
      <c r="A192" s="21" t="s">
        <v>121</v>
      </c>
      <c r="B192" s="9" t="s">
        <v>354</v>
      </c>
      <c r="C192" s="9" t="s">
        <v>981</v>
      </c>
      <c r="D192" s="9"/>
      <c r="E192" s="2"/>
      <c r="F192" s="2"/>
      <c r="G192" s="44" t="e">
        <f>('ODA total and ex non-transfer'!G192*1000000)/SUMIFS('GDP constant 2016'!G:G,'GDP constant 2016'!$B:$B,'ODA percent GDP'!$B192)</f>
        <v>#DIV/0!</v>
      </c>
      <c r="H192" s="44" t="e">
        <f>('ODA total and ex non-transfer'!H192*1000000)/SUMIFS('GDP constant 2016'!H:H,'GDP constant 2016'!$B:$B,'ODA percent GDP'!$B192)</f>
        <v>#DIV/0!</v>
      </c>
      <c r="I192" s="44" t="e">
        <f>('ODA total and ex non-transfer'!I192*1000000)/SUMIFS('GDP constant 2016'!I:I,'GDP constant 2016'!$B:$B,'ODA percent GDP'!$B192)</f>
        <v>#DIV/0!</v>
      </c>
      <c r="J192" s="44" t="e">
        <f>('ODA total and ex non-transfer'!J192*1000000)/SUMIFS('GDP constant 2016'!J:J,'GDP constant 2016'!$B:$B,'ODA percent GDP'!$B192)</f>
        <v>#DIV/0!</v>
      </c>
      <c r="K192" s="44" t="e">
        <f>('ODA total and ex non-transfer'!K192*1000000)/SUMIFS('GDP constant 2016'!K:K,'GDP constant 2016'!$B:$B,'ODA percent GDP'!$B192)</f>
        <v>#DIV/0!</v>
      </c>
      <c r="L192" s="44" t="e">
        <f>('ODA total and ex non-transfer'!L192*1000000)/SUMIFS('GDP constant 2016'!L:L,'GDP constant 2016'!$B:$B,'ODA percent GDP'!$B192)</f>
        <v>#DIV/0!</v>
      </c>
      <c r="M192" s="44" t="e">
        <f>('ODA total and ex non-transfer'!M192*1000000)/SUMIFS('GDP constant 2016'!M:M,'GDP constant 2016'!$B:$B,'ODA percent GDP'!$B192)</f>
        <v>#DIV/0!</v>
      </c>
      <c r="N192" s="44" t="e">
        <f>('ODA total and ex non-transfer'!N192*1000000)/SUMIFS('GDP constant 2016'!N:N,'GDP constant 2016'!$B:$B,'ODA percent GDP'!$B192)</f>
        <v>#DIV/0!</v>
      </c>
      <c r="O192" s="44" t="e">
        <f>('ODA total and ex non-transfer'!O192*1000000)/SUMIFS('GDP constant 2016'!O:O,'GDP constant 2016'!$B:$B,'ODA percent GDP'!$B192)</f>
        <v>#DIV/0!</v>
      </c>
      <c r="P192" s="44" t="e">
        <f>('ODA total and ex non-transfer'!P192*1000000)/SUMIFS('GDP constant 2016'!P:P,'GDP constant 2016'!$B:$B,'ODA percent GDP'!$B192)</f>
        <v>#DIV/0!</v>
      </c>
      <c r="Q192" s="44" t="e">
        <f>('ODA total and ex non-transfer'!Q192*1000000)/SUMIFS('GDP constant 2016'!Q:Q,'GDP constant 2016'!$B:$B,'ODA percent GDP'!$B192)</f>
        <v>#DIV/0!</v>
      </c>
      <c r="R192" s="44" t="e">
        <f>('ODA total and ex non-transfer'!R192*1000000)/SUMIFS('GDP constant 2016'!R:R,'GDP constant 2016'!$B:$B,'ODA percent GDP'!$B192)</f>
        <v>#DIV/0!</v>
      </c>
      <c r="S192" s="44" t="e">
        <f>('ODA total and ex non-transfer'!S192*1000000)/SUMIFS('GDP constant 2016'!S:S,'GDP constant 2016'!$B:$B,'ODA percent GDP'!$B192)</f>
        <v>#DIV/0!</v>
      </c>
      <c r="T192" s="44" t="e">
        <f>('ODA total and ex non-transfer'!T192*1000000)/SUMIFS('GDP constant 2016'!T:T,'GDP constant 2016'!$B:$B,'ODA percent GDP'!$B192)</f>
        <v>#DIV/0!</v>
      </c>
      <c r="U192" s="44" t="e">
        <f>('ODA total and ex non-transfer'!U192*1000000)/SUMIFS('GDP constant 2016'!U:U,'GDP constant 2016'!$B:$B,'ODA percent GDP'!$B192)</f>
        <v>#DIV/0!</v>
      </c>
    </row>
    <row r="193" spans="1:21" hidden="1" x14ac:dyDescent="0.2">
      <c r="A193" s="22" t="s">
        <v>121</v>
      </c>
      <c r="B193" s="9" t="s">
        <v>354</v>
      </c>
      <c r="C193" s="10" t="s">
        <v>982</v>
      </c>
      <c r="D193" s="10"/>
      <c r="E193" s="3"/>
      <c r="F193" s="3"/>
      <c r="G193" s="44" t="e">
        <f>('ODA total and ex non-transfer'!G193*1000000)/SUMIFS('GDP constant 2016'!G:G,'GDP constant 2016'!$B:$B,'ODA percent GDP'!$B193)</f>
        <v>#DIV/0!</v>
      </c>
      <c r="H193" s="44" t="e">
        <f>('ODA total and ex non-transfer'!H193*1000000)/SUMIFS('GDP constant 2016'!H:H,'GDP constant 2016'!$B:$B,'ODA percent GDP'!$B193)</f>
        <v>#DIV/0!</v>
      </c>
      <c r="I193" s="44" t="e">
        <f>('ODA total and ex non-transfer'!I193*1000000)/SUMIFS('GDP constant 2016'!I:I,'GDP constant 2016'!$B:$B,'ODA percent GDP'!$B193)</f>
        <v>#DIV/0!</v>
      </c>
      <c r="J193" s="44" t="e">
        <f>('ODA total and ex non-transfer'!J193*1000000)/SUMIFS('GDP constant 2016'!J:J,'GDP constant 2016'!$B:$B,'ODA percent GDP'!$B193)</f>
        <v>#DIV/0!</v>
      </c>
      <c r="K193" s="44" t="e">
        <f>('ODA total and ex non-transfer'!K193*1000000)/SUMIFS('GDP constant 2016'!K:K,'GDP constant 2016'!$B:$B,'ODA percent GDP'!$B193)</f>
        <v>#DIV/0!</v>
      </c>
      <c r="L193" s="44" t="e">
        <f>('ODA total and ex non-transfer'!L193*1000000)/SUMIFS('GDP constant 2016'!L:L,'GDP constant 2016'!$B:$B,'ODA percent GDP'!$B193)</f>
        <v>#DIV/0!</v>
      </c>
      <c r="M193" s="44" t="e">
        <f>('ODA total and ex non-transfer'!M193*1000000)/SUMIFS('GDP constant 2016'!M:M,'GDP constant 2016'!$B:$B,'ODA percent GDP'!$B193)</f>
        <v>#DIV/0!</v>
      </c>
      <c r="N193" s="44" t="e">
        <f>('ODA total and ex non-transfer'!N193*1000000)/SUMIFS('GDP constant 2016'!N:N,'GDP constant 2016'!$B:$B,'ODA percent GDP'!$B193)</f>
        <v>#DIV/0!</v>
      </c>
      <c r="O193" s="44" t="e">
        <f>('ODA total and ex non-transfer'!O193*1000000)/SUMIFS('GDP constant 2016'!O:O,'GDP constant 2016'!$B:$B,'ODA percent GDP'!$B193)</f>
        <v>#DIV/0!</v>
      </c>
      <c r="P193" s="44" t="e">
        <f>('ODA total and ex non-transfer'!P193*1000000)/SUMIFS('GDP constant 2016'!P:P,'GDP constant 2016'!$B:$B,'ODA percent GDP'!$B193)</f>
        <v>#DIV/0!</v>
      </c>
      <c r="Q193" s="44" t="e">
        <f>('ODA total and ex non-transfer'!Q193*1000000)/SUMIFS('GDP constant 2016'!Q:Q,'GDP constant 2016'!$B:$B,'ODA percent GDP'!$B193)</f>
        <v>#DIV/0!</v>
      </c>
      <c r="R193" s="44" t="e">
        <f>('ODA total and ex non-transfer'!R193*1000000)/SUMIFS('GDP constant 2016'!R:R,'GDP constant 2016'!$B:$B,'ODA percent GDP'!$B193)</f>
        <v>#DIV/0!</v>
      </c>
      <c r="S193" s="44" t="e">
        <f>('ODA total and ex non-transfer'!S193*1000000)/SUMIFS('GDP constant 2016'!S:S,'GDP constant 2016'!$B:$B,'ODA percent GDP'!$B193)</f>
        <v>#DIV/0!</v>
      </c>
      <c r="T193" s="44" t="e">
        <f>('ODA total and ex non-transfer'!T193*1000000)/SUMIFS('GDP constant 2016'!T:T,'GDP constant 2016'!$B:$B,'ODA percent GDP'!$B193)</f>
        <v>#DIV/0!</v>
      </c>
      <c r="U193" s="44" t="e">
        <f>('ODA total and ex non-transfer'!U193*1000000)/SUMIFS('GDP constant 2016'!U:U,'GDP constant 2016'!$B:$B,'ODA percent GDP'!$B193)</f>
        <v>#DIV/0!</v>
      </c>
    </row>
    <row r="194" spans="1:21" hidden="1" x14ac:dyDescent="0.2">
      <c r="A194" s="21" t="s">
        <v>122</v>
      </c>
      <c r="B194" s="9" t="s">
        <v>418</v>
      </c>
      <c r="C194" s="9" t="s">
        <v>981</v>
      </c>
      <c r="D194" s="9"/>
      <c r="E194" s="2"/>
      <c r="F194" s="2"/>
      <c r="G194" s="44">
        <f>('ODA total and ex non-transfer'!G194*1000000)/SUMIFS('GDP constant 2016'!G:G,'GDP constant 2016'!$B:$B,'ODA percent GDP'!$B194)</f>
        <v>1.6671497356110345E-3</v>
      </c>
      <c r="H194" s="44">
        <f>('ODA total and ex non-transfer'!H194*1000000)/SUMIFS('GDP constant 2016'!H:H,'GDP constant 2016'!$B:$B,'ODA percent GDP'!$B194)</f>
        <v>1.6975727523513883E-3</v>
      </c>
      <c r="I194" s="44">
        <f>('ODA total and ex non-transfer'!I194*1000000)/SUMIFS('GDP constant 2016'!I:I,'GDP constant 2016'!$B:$B,'ODA percent GDP'!$B194)</f>
        <v>1.8041734246911636E-3</v>
      </c>
      <c r="J194" s="44">
        <f>('ODA total and ex non-transfer'!J194*1000000)/SUMIFS('GDP constant 2016'!J:J,'GDP constant 2016'!$B:$B,'ODA percent GDP'!$B194)</f>
        <v>1.4096222817667917E-3</v>
      </c>
      <c r="K194" s="44">
        <f>('ODA total and ex non-transfer'!K194*1000000)/SUMIFS('GDP constant 2016'!K:K,'GDP constant 2016'!$B:$B,'ODA percent GDP'!$B194)</f>
        <v>1.5045936517011057E-3</v>
      </c>
      <c r="L194" s="44">
        <f>('ODA total and ex non-transfer'!L194*1000000)/SUMIFS('GDP constant 2016'!L:L,'GDP constant 2016'!$B:$B,'ODA percent GDP'!$B194)</f>
        <v>2.8534417468991328E-3</v>
      </c>
      <c r="M194" s="44">
        <f>('ODA total and ex non-transfer'!M194*1000000)/SUMIFS('GDP constant 2016'!M:M,'GDP constant 2016'!$B:$B,'ODA percent GDP'!$B194)</f>
        <v>2.2680773624533168E-3</v>
      </c>
      <c r="N194" s="44">
        <f>('ODA total and ex non-transfer'!N194*1000000)/SUMIFS('GDP constant 2016'!N:N,'GDP constant 2016'!$B:$B,'ODA percent GDP'!$B194)</f>
        <v>2.7879894958161744E-3</v>
      </c>
      <c r="O194" s="44">
        <f>('ODA total and ex non-transfer'!O194*1000000)/SUMIFS('GDP constant 2016'!O:O,'GDP constant 2016'!$B:$B,'ODA percent GDP'!$B194)</f>
        <v>2.7286060634068941E-3</v>
      </c>
      <c r="P194" s="44">
        <f>('ODA total and ex non-transfer'!P194*1000000)/SUMIFS('GDP constant 2016'!P:P,'GDP constant 2016'!$B:$B,'ODA percent GDP'!$B194)</f>
        <v>1.2912945739094362E-3</v>
      </c>
      <c r="Q194" s="44">
        <f>('ODA total and ex non-transfer'!Q194*1000000)/SUMIFS('GDP constant 2016'!Q:Q,'GDP constant 2016'!$B:$B,'ODA percent GDP'!$B194)</f>
        <v>1.1530450446285952E-3</v>
      </c>
      <c r="R194" s="44">
        <f>('ODA total and ex non-transfer'!R194*1000000)/SUMIFS('GDP constant 2016'!R:R,'GDP constant 2016'!$B:$B,'ODA percent GDP'!$B194)</f>
        <v>1.3140244157061449E-3</v>
      </c>
      <c r="S194" s="44">
        <f>('ODA total and ex non-transfer'!S194*1000000)/SUMIFS('GDP constant 2016'!S:S,'GDP constant 2016'!$B:$B,'ODA percent GDP'!$B194)</f>
        <v>1.4943177362159584E-3</v>
      </c>
      <c r="T194" s="44">
        <f>('ODA total and ex non-transfer'!T194*1000000)/SUMIFS('GDP constant 2016'!T:T,'GDP constant 2016'!$B:$B,'ODA percent GDP'!$B194)</f>
        <v>2.6240239224026331E-3</v>
      </c>
      <c r="U194" s="44">
        <f>('ODA total and ex non-transfer'!U194*1000000)/SUMIFS('GDP constant 2016'!U:U,'GDP constant 2016'!$B:$B,'ODA percent GDP'!$B194)</f>
        <v>2.2182568098364952E-3</v>
      </c>
    </row>
    <row r="195" spans="1:21" hidden="1" x14ac:dyDescent="0.2">
      <c r="A195" s="22" t="s">
        <v>122</v>
      </c>
      <c r="B195" s="9" t="s">
        <v>418</v>
      </c>
      <c r="C195" s="10" t="s">
        <v>982</v>
      </c>
      <c r="D195" s="10"/>
      <c r="E195" s="3"/>
      <c r="F195" s="3"/>
      <c r="G195" s="44">
        <f>('ODA total and ex non-transfer'!G195*1000000)/SUMIFS('GDP constant 2016'!G:G,'GDP constant 2016'!$B:$B,'ODA percent GDP'!$B195)</f>
        <v>1.6671497356110345E-3</v>
      </c>
      <c r="H195" s="44">
        <f>('ODA total and ex non-transfer'!H195*1000000)/SUMIFS('GDP constant 2016'!H:H,'GDP constant 2016'!$B:$B,'ODA percent GDP'!$B195)</f>
        <v>1.6975727523513883E-3</v>
      </c>
      <c r="I195" s="44">
        <f>('ODA total and ex non-transfer'!I195*1000000)/SUMIFS('GDP constant 2016'!I:I,'GDP constant 2016'!$B:$B,'ODA percent GDP'!$B195)</f>
        <v>1.8041734246911636E-3</v>
      </c>
      <c r="J195" s="44">
        <f>('ODA total and ex non-transfer'!J195*1000000)/SUMIFS('GDP constant 2016'!J:J,'GDP constant 2016'!$B:$B,'ODA percent GDP'!$B195)</f>
        <v>1.4096222817667917E-3</v>
      </c>
      <c r="K195" s="44">
        <f>('ODA total and ex non-transfer'!K195*1000000)/SUMIFS('GDP constant 2016'!K:K,'GDP constant 2016'!$B:$B,'ODA percent GDP'!$B195)</f>
        <v>1.4480523193959036E-3</v>
      </c>
      <c r="L195" s="44">
        <f>('ODA total and ex non-transfer'!L195*1000000)/SUMIFS('GDP constant 2016'!L:L,'GDP constant 2016'!$B:$B,'ODA percent GDP'!$B195)</f>
        <v>2.2295492542233511E-3</v>
      </c>
      <c r="M195" s="44">
        <f>('ODA total and ex non-transfer'!M195*1000000)/SUMIFS('GDP constant 2016'!M:M,'GDP constant 2016'!$B:$B,'ODA percent GDP'!$B195)</f>
        <v>2.1737126226163811E-3</v>
      </c>
      <c r="N195" s="44">
        <f>('ODA total and ex non-transfer'!N195*1000000)/SUMIFS('GDP constant 2016'!N:N,'GDP constant 2016'!$B:$B,'ODA percent GDP'!$B195)</f>
        <v>2.6852445189528553E-3</v>
      </c>
      <c r="O195" s="44">
        <f>('ODA total and ex non-transfer'!O195*1000000)/SUMIFS('GDP constant 2016'!O:O,'GDP constant 2016'!$B:$B,'ODA percent GDP'!$B195)</f>
        <v>2.657280352218341E-3</v>
      </c>
      <c r="P195" s="44">
        <f>('ODA total and ex non-transfer'!P195*1000000)/SUMIFS('GDP constant 2016'!P:P,'GDP constant 2016'!$B:$B,'ODA percent GDP'!$B195)</f>
        <v>1.1036991775934264E-3</v>
      </c>
      <c r="Q195" s="44">
        <f>('ODA total and ex non-transfer'!Q195*1000000)/SUMIFS('GDP constant 2016'!Q:Q,'GDP constant 2016'!$B:$B,'ODA percent GDP'!$B195)</f>
        <v>9.5995813551817916E-4</v>
      </c>
      <c r="R195" s="44">
        <f>('ODA total and ex non-transfer'!R195*1000000)/SUMIFS('GDP constant 2016'!R:R,'GDP constant 2016'!$B:$B,'ODA percent GDP'!$B195)</f>
        <v>1.1260596563228266E-3</v>
      </c>
      <c r="S195" s="44">
        <f>('ODA total and ex non-transfer'!S195*1000000)/SUMIFS('GDP constant 2016'!S:S,'GDP constant 2016'!$B:$B,'ODA percent GDP'!$B195)</f>
        <v>1.3923904651504324E-3</v>
      </c>
      <c r="T195" s="44">
        <f>('ODA total and ex non-transfer'!T195*1000000)/SUMIFS('GDP constant 2016'!T:T,'GDP constant 2016'!$B:$B,'ODA percent GDP'!$B195)</f>
        <v>2.5041611404271994E-3</v>
      </c>
      <c r="U195" s="44">
        <f>('ODA total and ex non-transfer'!U195*1000000)/SUMIFS('GDP constant 2016'!U:U,'GDP constant 2016'!$B:$B,'ODA percent GDP'!$B195)</f>
        <v>2.1296026959068902E-3</v>
      </c>
    </row>
    <row r="196" spans="1:21" hidden="1" x14ac:dyDescent="0.2">
      <c r="A196" s="21" t="s">
        <v>123</v>
      </c>
      <c r="B196" s="9" t="s">
        <v>427</v>
      </c>
      <c r="C196" s="9" t="s">
        <v>981</v>
      </c>
      <c r="D196" s="9"/>
      <c r="E196" s="2"/>
      <c r="F196" s="2"/>
      <c r="G196" s="44">
        <f>('ODA total and ex non-transfer'!G196*1000000)/SUMIFS('GDP constant 2016'!G:G,'GDP constant 2016'!$B:$B,'ODA percent GDP'!$B196)</f>
        <v>1.3251812033528796E-3</v>
      </c>
      <c r="H196" s="44">
        <f>('ODA total and ex non-transfer'!H196*1000000)/SUMIFS('GDP constant 2016'!H:H,'GDP constant 2016'!$B:$B,'ODA percent GDP'!$B196)</f>
        <v>1.5752464272130516E-3</v>
      </c>
      <c r="I196" s="44">
        <f>('ODA total and ex non-transfer'!I196*1000000)/SUMIFS('GDP constant 2016'!I:I,'GDP constant 2016'!$B:$B,'ODA percent GDP'!$B196)</f>
        <v>1.5616466107377391E-3</v>
      </c>
      <c r="J196" s="44">
        <f>('ODA total and ex non-transfer'!J196*1000000)/SUMIFS('GDP constant 2016'!J:J,'GDP constant 2016'!$B:$B,'ODA percent GDP'!$B196)</f>
        <v>1.2077775837880281E-3</v>
      </c>
      <c r="K196" s="44">
        <f>('ODA total and ex non-transfer'!K196*1000000)/SUMIFS('GDP constant 2016'!K:K,'GDP constant 2016'!$B:$B,'ODA percent GDP'!$B196)</f>
        <v>1.0952137188270838E-3</v>
      </c>
      <c r="L196" s="44">
        <f>('ODA total and ex non-transfer'!L196*1000000)/SUMIFS('GDP constant 2016'!L:L,'GDP constant 2016'!$B:$B,'ODA percent GDP'!$B196)</f>
        <v>1.0102047521905286E-3</v>
      </c>
      <c r="M196" s="44">
        <f>('ODA total and ex non-transfer'!M196*1000000)/SUMIFS('GDP constant 2016'!M:M,'GDP constant 2016'!$B:$B,'ODA percent GDP'!$B196)</f>
        <v>1.1972970133788015E-3</v>
      </c>
      <c r="N196" s="44">
        <f>('ODA total and ex non-transfer'!N196*1000000)/SUMIFS('GDP constant 2016'!N:N,'GDP constant 2016'!$B:$B,'ODA percent GDP'!$B196)</f>
        <v>1.3729097190832732E-3</v>
      </c>
      <c r="O196" s="44">
        <f>('ODA total and ex non-transfer'!O196*1000000)/SUMIFS('GDP constant 2016'!O:O,'GDP constant 2016'!$B:$B,'ODA percent GDP'!$B196)</f>
        <v>1.5947920137546151E-3</v>
      </c>
      <c r="P196" s="44">
        <f>('ODA total and ex non-transfer'!P196*1000000)/SUMIFS('GDP constant 2016'!P:P,'GDP constant 2016'!$B:$B,'ODA percent GDP'!$B196)</f>
        <v>9.9142004504507641E-4</v>
      </c>
      <c r="Q196" s="44">
        <f>('ODA total and ex non-transfer'!Q196*1000000)/SUMIFS('GDP constant 2016'!Q:Q,'GDP constant 2016'!$B:$B,'ODA percent GDP'!$B196)</f>
        <v>9.076282557184506E-4</v>
      </c>
      <c r="R196" s="44">
        <f>('ODA total and ex non-transfer'!R196*1000000)/SUMIFS('GDP constant 2016'!R:R,'GDP constant 2016'!$B:$B,'ODA percent GDP'!$B196)</f>
        <v>1.078607411104862E-3</v>
      </c>
      <c r="S196" s="44">
        <f>('ODA total and ex non-transfer'!S196*1000000)/SUMIFS('GDP constant 2016'!S:S,'GDP constant 2016'!$B:$B,'ODA percent GDP'!$B196)</f>
        <v>1.1219142107814499E-3</v>
      </c>
      <c r="T196" s="44">
        <f>('ODA total and ex non-transfer'!T196*1000000)/SUMIFS('GDP constant 2016'!T:T,'GDP constant 2016'!$B:$B,'ODA percent GDP'!$B196)</f>
        <v>6.1994766379595287E-3</v>
      </c>
      <c r="U196" s="44" t="e">
        <f>('ODA total and ex non-transfer'!U196*1000000)/SUMIFS('GDP constant 2016'!U:U,'GDP constant 2016'!$B:$B,'ODA percent GDP'!$B196)</f>
        <v>#DIV/0!</v>
      </c>
    </row>
    <row r="197" spans="1:21" hidden="1" x14ac:dyDescent="0.2">
      <c r="A197" s="22" t="s">
        <v>123</v>
      </c>
      <c r="B197" s="9" t="s">
        <v>427</v>
      </c>
      <c r="C197" s="10" t="s">
        <v>982</v>
      </c>
      <c r="D197" s="10"/>
      <c r="E197" s="3"/>
      <c r="F197" s="3"/>
      <c r="G197" s="44">
        <f>('ODA total and ex non-transfer'!G197*1000000)/SUMIFS('GDP constant 2016'!G:G,'GDP constant 2016'!$B:$B,'ODA percent GDP'!$B197)</f>
        <v>1.3251812033528796E-3</v>
      </c>
      <c r="H197" s="44">
        <f>('ODA total and ex non-transfer'!H197*1000000)/SUMIFS('GDP constant 2016'!H:H,'GDP constant 2016'!$B:$B,'ODA percent GDP'!$B197)</f>
        <v>1.5752464272130516E-3</v>
      </c>
      <c r="I197" s="44">
        <f>('ODA total and ex non-transfer'!I197*1000000)/SUMIFS('GDP constant 2016'!I:I,'GDP constant 2016'!$B:$B,'ODA percent GDP'!$B197)</f>
        <v>1.5616466107377391E-3</v>
      </c>
      <c r="J197" s="44">
        <f>('ODA total and ex non-transfer'!J197*1000000)/SUMIFS('GDP constant 2016'!J:J,'GDP constant 2016'!$B:$B,'ODA percent GDP'!$B197)</f>
        <v>1.2077775837880281E-3</v>
      </c>
      <c r="K197" s="44">
        <f>('ODA total and ex non-transfer'!K197*1000000)/SUMIFS('GDP constant 2016'!K:K,'GDP constant 2016'!$B:$B,'ODA percent GDP'!$B197)</f>
        <v>1.0454996997208352E-3</v>
      </c>
      <c r="L197" s="44">
        <f>('ODA total and ex non-transfer'!L197*1000000)/SUMIFS('GDP constant 2016'!L:L,'GDP constant 2016'!$B:$B,'ODA percent GDP'!$B197)</f>
        <v>9.6153905087524322E-4</v>
      </c>
      <c r="M197" s="44">
        <f>('ODA total and ex non-transfer'!M197*1000000)/SUMIFS('GDP constant 2016'!M:M,'GDP constant 2016'!$B:$B,'ODA percent GDP'!$B197)</f>
        <v>1.1479962508934626E-3</v>
      </c>
      <c r="N197" s="44">
        <f>('ODA total and ex non-transfer'!N197*1000000)/SUMIFS('GDP constant 2016'!N:N,'GDP constant 2016'!$B:$B,'ODA percent GDP'!$B197)</f>
        <v>1.2917031984008562E-3</v>
      </c>
      <c r="O197" s="44">
        <f>('ODA total and ex non-transfer'!O197*1000000)/SUMIFS('GDP constant 2016'!O:O,'GDP constant 2016'!$B:$B,'ODA percent GDP'!$B197)</f>
        <v>1.5496109267953161E-3</v>
      </c>
      <c r="P197" s="44">
        <f>('ODA total and ex non-transfer'!P197*1000000)/SUMIFS('GDP constant 2016'!P:P,'GDP constant 2016'!$B:$B,'ODA percent GDP'!$B197)</f>
        <v>9.3494513590275928E-4</v>
      </c>
      <c r="Q197" s="44">
        <f>('ODA total and ex non-transfer'!Q197*1000000)/SUMIFS('GDP constant 2016'!Q:Q,'GDP constant 2016'!$B:$B,'ODA percent GDP'!$B197)</f>
        <v>8.5054372644955008E-4</v>
      </c>
      <c r="R197" s="44">
        <f>('ODA total and ex non-transfer'!R197*1000000)/SUMIFS('GDP constant 2016'!R:R,'GDP constant 2016'!$B:$B,'ODA percent GDP'!$B197)</f>
        <v>1.0182372938715653E-3</v>
      </c>
      <c r="S197" s="44">
        <f>('ODA total and ex non-transfer'!S197*1000000)/SUMIFS('GDP constant 2016'!S:S,'GDP constant 2016'!$B:$B,'ODA percent GDP'!$B197)</f>
        <v>1.0243800680437573E-3</v>
      </c>
      <c r="T197" s="44">
        <f>('ODA total and ex non-transfer'!T197*1000000)/SUMIFS('GDP constant 2016'!T:T,'GDP constant 2016'!$B:$B,'ODA percent GDP'!$B197)</f>
        <v>9.3515141255646583E-4</v>
      </c>
      <c r="U197" s="44" t="e">
        <f>('ODA total and ex non-transfer'!U197*1000000)/SUMIFS('GDP constant 2016'!U:U,'GDP constant 2016'!$B:$B,'ODA percent GDP'!$B197)</f>
        <v>#DIV/0!</v>
      </c>
    </row>
    <row r="198" spans="1:21" hidden="1" x14ac:dyDescent="0.2">
      <c r="A198" s="21" t="s">
        <v>124</v>
      </c>
      <c r="B198" s="9" t="s">
        <v>444</v>
      </c>
      <c r="C198" s="9" t="s">
        <v>981</v>
      </c>
      <c r="D198" s="9"/>
      <c r="E198" s="2"/>
      <c r="F198" s="2"/>
      <c r="G198" s="44">
        <f>('ODA total and ex non-transfer'!G198*1000000)/SUMIFS('GDP constant 2016'!G:G,'GDP constant 2016'!$B:$B,'ODA percent GDP'!$B198)</f>
        <v>4.252500492366549E-2</v>
      </c>
      <c r="H198" s="44">
        <f>('ODA total and ex non-transfer'!H198*1000000)/SUMIFS('GDP constant 2016'!H:H,'GDP constant 2016'!$B:$B,'ODA percent GDP'!$B198)</f>
        <v>1.8423158147339115E-2</v>
      </c>
      <c r="I198" s="44">
        <f>('ODA total and ex non-transfer'!I198*1000000)/SUMIFS('GDP constant 2016'!I:I,'GDP constant 2016'!$B:$B,'ODA percent GDP'!$B198)</f>
        <v>5.00178273866742E-2</v>
      </c>
      <c r="J198" s="44">
        <f>('ODA total and ex non-transfer'!J198*1000000)/SUMIFS('GDP constant 2016'!J:J,'GDP constant 2016'!$B:$B,'ODA percent GDP'!$B198)</f>
        <v>2.4111144084653448E-2</v>
      </c>
      <c r="K198" s="44">
        <f>('ODA total and ex non-transfer'!K198*1000000)/SUMIFS('GDP constant 2016'!K:K,'GDP constant 2016'!$B:$B,'ODA percent GDP'!$B198)</f>
        <v>3.9497175203973472E-2</v>
      </c>
      <c r="L198" s="44">
        <f>('ODA total and ex non-transfer'!L198*1000000)/SUMIFS('GDP constant 2016'!L:L,'GDP constant 2016'!$B:$B,'ODA percent GDP'!$B198)</f>
        <v>3.4763644481678325E-2</v>
      </c>
      <c r="M198" s="44">
        <f>('ODA total and ex non-transfer'!M198*1000000)/SUMIFS('GDP constant 2016'!M:M,'GDP constant 2016'!$B:$B,'ODA percent GDP'!$B198)</f>
        <v>3.3989596151921611E-2</v>
      </c>
      <c r="N198" s="44">
        <f>('ODA total and ex non-transfer'!N198*1000000)/SUMIFS('GDP constant 2016'!N:N,'GDP constant 2016'!$B:$B,'ODA percent GDP'!$B198)</f>
        <v>5.7416324157417098E-2</v>
      </c>
      <c r="O198" s="44">
        <f>('ODA total and ex non-transfer'!O198*1000000)/SUMIFS('GDP constant 2016'!O:O,'GDP constant 2016'!$B:$B,'ODA percent GDP'!$B198)</f>
        <v>5.2019514115060346E-2</v>
      </c>
      <c r="P198" s="44">
        <f>('ODA total and ex non-transfer'!P198*1000000)/SUMIFS('GDP constant 2016'!P:P,'GDP constant 2016'!$B:$B,'ODA percent GDP'!$B198)</f>
        <v>3.8834670981065467E-2</v>
      </c>
      <c r="Q198" s="44">
        <f>('ODA total and ex non-transfer'!Q198*1000000)/SUMIFS('GDP constant 2016'!Q:Q,'GDP constant 2016'!$B:$B,'ODA percent GDP'!$B198)</f>
        <v>4.0367430705178634E-2</v>
      </c>
      <c r="R198" s="44">
        <f>('ODA total and ex non-transfer'!R198*1000000)/SUMIFS('GDP constant 2016'!R:R,'GDP constant 2016'!$B:$B,'ODA percent GDP'!$B198)</f>
        <v>3.6722078172714237E-2</v>
      </c>
      <c r="S198" s="44">
        <f>('ODA total and ex non-transfer'!S198*1000000)/SUMIFS('GDP constant 2016'!S:S,'GDP constant 2016'!$B:$B,'ODA percent GDP'!$B198)</f>
        <v>2.8643616975825986E-2</v>
      </c>
      <c r="T198" s="44">
        <f>('ODA total and ex non-transfer'!T198*1000000)/SUMIFS('GDP constant 2016'!T:T,'GDP constant 2016'!$B:$B,'ODA percent GDP'!$B198)</f>
        <v>3.7874377862219644E-2</v>
      </c>
      <c r="U198" s="44">
        <f>('ODA total and ex non-transfer'!U198*1000000)/SUMIFS('GDP constant 2016'!U:U,'GDP constant 2016'!$B:$B,'ODA percent GDP'!$B198)</f>
        <v>2.8866878676862058E-2</v>
      </c>
    </row>
    <row r="199" spans="1:21" hidden="1" x14ac:dyDescent="0.2">
      <c r="A199" s="22" t="s">
        <v>124</v>
      </c>
      <c r="B199" s="9" t="s">
        <v>444</v>
      </c>
      <c r="C199" s="10" t="s">
        <v>982</v>
      </c>
      <c r="D199" s="10"/>
      <c r="E199" s="3"/>
      <c r="F199" s="3"/>
      <c r="G199" s="44">
        <f>('ODA total and ex non-transfer'!G199*1000000)/SUMIFS('GDP constant 2016'!G:G,'GDP constant 2016'!$B:$B,'ODA percent GDP'!$B199)</f>
        <v>4.252500492366549E-2</v>
      </c>
      <c r="H199" s="44">
        <f>('ODA total and ex non-transfer'!H199*1000000)/SUMIFS('GDP constant 2016'!H:H,'GDP constant 2016'!$B:$B,'ODA percent GDP'!$B199)</f>
        <v>1.8423158147339115E-2</v>
      </c>
      <c r="I199" s="44">
        <f>('ODA total and ex non-transfer'!I199*1000000)/SUMIFS('GDP constant 2016'!I:I,'GDP constant 2016'!$B:$B,'ODA percent GDP'!$B199)</f>
        <v>5.00178273866742E-2</v>
      </c>
      <c r="J199" s="44">
        <f>('ODA total and ex non-transfer'!J199*1000000)/SUMIFS('GDP constant 2016'!J:J,'GDP constant 2016'!$B:$B,'ODA percent GDP'!$B199)</f>
        <v>2.4111144084653448E-2</v>
      </c>
      <c r="K199" s="44">
        <f>('ODA total and ex non-transfer'!K199*1000000)/SUMIFS('GDP constant 2016'!K:K,'GDP constant 2016'!$B:$B,'ODA percent GDP'!$B199)</f>
        <v>3.6630784056627501E-2</v>
      </c>
      <c r="L199" s="44">
        <f>('ODA total and ex non-transfer'!L199*1000000)/SUMIFS('GDP constant 2016'!L:L,'GDP constant 2016'!$B:$B,'ODA percent GDP'!$B199)</f>
        <v>3.2683393796531963E-2</v>
      </c>
      <c r="M199" s="44">
        <f>('ODA total and ex non-transfer'!M199*1000000)/SUMIFS('GDP constant 2016'!M:M,'GDP constant 2016'!$B:$B,'ODA percent GDP'!$B199)</f>
        <v>3.3587116205835418E-2</v>
      </c>
      <c r="N199" s="44">
        <f>('ODA total and ex non-transfer'!N199*1000000)/SUMIFS('GDP constant 2016'!N:N,'GDP constant 2016'!$B:$B,'ODA percent GDP'!$B199)</f>
        <v>5.7099827473669283E-2</v>
      </c>
      <c r="O199" s="44">
        <f>('ODA total and ex non-transfer'!O199*1000000)/SUMIFS('GDP constant 2016'!O:O,'GDP constant 2016'!$B:$B,'ODA percent GDP'!$B199)</f>
        <v>5.1940965442754922E-2</v>
      </c>
      <c r="P199" s="44">
        <f>('ODA total and ex non-transfer'!P199*1000000)/SUMIFS('GDP constant 2016'!P:P,'GDP constant 2016'!$B:$B,'ODA percent GDP'!$B199)</f>
        <v>3.8435558646275521E-2</v>
      </c>
      <c r="Q199" s="44">
        <f>('ODA total and ex non-transfer'!Q199*1000000)/SUMIFS('GDP constant 2016'!Q:Q,'GDP constant 2016'!$B:$B,'ODA percent GDP'!$B199)</f>
        <v>4.0116299460444912E-2</v>
      </c>
      <c r="R199" s="44">
        <f>('ODA total and ex non-transfer'!R199*1000000)/SUMIFS('GDP constant 2016'!R:R,'GDP constant 2016'!$B:$B,'ODA percent GDP'!$B199)</f>
        <v>3.6043490160566842E-2</v>
      </c>
      <c r="S199" s="44">
        <f>('ODA total and ex non-transfer'!S199*1000000)/SUMIFS('GDP constant 2016'!S:S,'GDP constant 2016'!$B:$B,'ODA percent GDP'!$B199)</f>
        <v>2.7896625682497431E-2</v>
      </c>
      <c r="T199" s="44">
        <f>('ODA total and ex non-transfer'!T199*1000000)/SUMIFS('GDP constant 2016'!T:T,'GDP constant 2016'!$B:$B,'ODA percent GDP'!$B199)</f>
        <v>3.7210462508876156E-2</v>
      </c>
      <c r="U199" s="44">
        <f>('ODA total and ex non-transfer'!U199*1000000)/SUMIFS('GDP constant 2016'!U:U,'GDP constant 2016'!$B:$B,'ODA percent GDP'!$B199)</f>
        <v>2.8114220003491119E-2</v>
      </c>
    </row>
    <row r="200" spans="1:21" hidden="1" x14ac:dyDescent="0.2">
      <c r="A200" s="21" t="s">
        <v>125</v>
      </c>
      <c r="B200" s="9" t="s">
        <v>446</v>
      </c>
      <c r="C200" s="9" t="s">
        <v>981</v>
      </c>
      <c r="D200" s="9"/>
      <c r="E200" s="2"/>
      <c r="F200" s="2"/>
      <c r="G200" s="44">
        <f>('ODA total and ex non-transfer'!G200*1000000)/SUMIFS('GDP constant 2016'!G:G,'GDP constant 2016'!$B:$B,'ODA percent GDP'!$B200)</f>
        <v>5.1075316645361668E-3</v>
      </c>
      <c r="H200" s="44">
        <f>('ODA total and ex non-transfer'!H200*1000000)/SUMIFS('GDP constant 2016'!H:H,'GDP constant 2016'!$B:$B,'ODA percent GDP'!$B200)</f>
        <v>4.585153783276244E-3</v>
      </c>
      <c r="I200" s="44">
        <f>('ODA total and ex non-transfer'!I200*1000000)/SUMIFS('GDP constant 2016'!I:I,'GDP constant 2016'!$B:$B,'ODA percent GDP'!$B200)</f>
        <v>4.2820137631117573E-3</v>
      </c>
      <c r="J200" s="44">
        <f>('ODA total and ex non-transfer'!J200*1000000)/SUMIFS('GDP constant 2016'!J:J,'GDP constant 2016'!$B:$B,'ODA percent GDP'!$B200)</f>
        <v>4.0104505805965852E-3</v>
      </c>
      <c r="K200" s="44">
        <f>('ODA total and ex non-transfer'!K200*1000000)/SUMIFS('GDP constant 2016'!K:K,'GDP constant 2016'!$B:$B,'ODA percent GDP'!$B200)</f>
        <v>5.2343458957114786E-3</v>
      </c>
      <c r="L200" s="44">
        <f>('ODA total and ex non-transfer'!L200*1000000)/SUMIFS('GDP constant 2016'!L:L,'GDP constant 2016'!$B:$B,'ODA percent GDP'!$B200)</f>
        <v>4.8743253783760637E-3</v>
      </c>
      <c r="M200" s="44">
        <f>('ODA total and ex non-transfer'!M200*1000000)/SUMIFS('GDP constant 2016'!M:M,'GDP constant 2016'!$B:$B,'ODA percent GDP'!$B200)</f>
        <v>4.4969094163167713E-3</v>
      </c>
      <c r="N200" s="44">
        <f>('ODA total and ex non-transfer'!N200*1000000)/SUMIFS('GDP constant 2016'!N:N,'GDP constant 2016'!$B:$B,'ODA percent GDP'!$B200)</f>
        <v>3.9310719796257993E-3</v>
      </c>
      <c r="O200" s="44">
        <f>('ODA total and ex non-transfer'!O200*1000000)/SUMIFS('GDP constant 2016'!O:O,'GDP constant 2016'!$B:$B,'ODA percent GDP'!$B200)</f>
        <v>4.4356718561011834E-3</v>
      </c>
      <c r="P200" s="44">
        <f>('ODA total and ex non-transfer'!P200*1000000)/SUMIFS('GDP constant 2016'!P:P,'GDP constant 2016'!$B:$B,'ODA percent GDP'!$B200)</f>
        <v>5.1248105018661949E-3</v>
      </c>
      <c r="Q200" s="44">
        <f>('ODA total and ex non-transfer'!Q200*1000000)/SUMIFS('GDP constant 2016'!Q:Q,'GDP constant 2016'!$B:$B,'ODA percent GDP'!$B200)</f>
        <v>5.7098235971371793E-3</v>
      </c>
      <c r="R200" s="44">
        <f>('ODA total and ex non-transfer'!R200*1000000)/SUMIFS('GDP constant 2016'!R:R,'GDP constant 2016'!$B:$B,'ODA percent GDP'!$B200)</f>
        <v>3.2989418566712449E-3</v>
      </c>
      <c r="S200" s="44">
        <f>('ODA total and ex non-transfer'!S200*1000000)/SUMIFS('GDP constant 2016'!S:S,'GDP constant 2016'!$B:$B,'ODA percent GDP'!$B200)</f>
        <v>3.3228462853135241E-3</v>
      </c>
      <c r="T200" s="44">
        <f>('ODA total and ex non-transfer'!T200*1000000)/SUMIFS('GDP constant 2016'!T:T,'GDP constant 2016'!$B:$B,'ODA percent GDP'!$B200)</f>
        <v>5.1989306632095889E-3</v>
      </c>
      <c r="U200" s="44">
        <f>('ODA total and ex non-transfer'!U200*1000000)/SUMIFS('GDP constant 2016'!U:U,'GDP constant 2016'!$B:$B,'ODA percent GDP'!$B200)</f>
        <v>3.4981383264732855E-3</v>
      </c>
    </row>
    <row r="201" spans="1:21" hidden="1" x14ac:dyDescent="0.2">
      <c r="A201" s="22" t="s">
        <v>125</v>
      </c>
      <c r="B201" s="9" t="s">
        <v>446</v>
      </c>
      <c r="C201" s="10" t="s">
        <v>982</v>
      </c>
      <c r="D201" s="10"/>
      <c r="E201" s="3"/>
      <c r="F201" s="3"/>
      <c r="G201" s="44">
        <f>('ODA total and ex non-transfer'!G201*1000000)/SUMIFS('GDP constant 2016'!G:G,'GDP constant 2016'!$B:$B,'ODA percent GDP'!$B201)</f>
        <v>5.1075316645361668E-3</v>
      </c>
      <c r="H201" s="44">
        <f>('ODA total and ex non-transfer'!H201*1000000)/SUMIFS('GDP constant 2016'!H:H,'GDP constant 2016'!$B:$B,'ODA percent GDP'!$B201)</f>
        <v>4.585153783276244E-3</v>
      </c>
      <c r="I201" s="44">
        <f>('ODA total and ex non-transfer'!I201*1000000)/SUMIFS('GDP constant 2016'!I:I,'GDP constant 2016'!$B:$B,'ODA percent GDP'!$B201)</f>
        <v>4.2820137631117573E-3</v>
      </c>
      <c r="J201" s="44">
        <f>('ODA total and ex non-transfer'!J201*1000000)/SUMIFS('GDP constant 2016'!J:J,'GDP constant 2016'!$B:$B,'ODA percent GDP'!$B201)</f>
        <v>4.0104505805965852E-3</v>
      </c>
      <c r="K201" s="44">
        <f>('ODA total and ex non-transfer'!K201*1000000)/SUMIFS('GDP constant 2016'!K:K,'GDP constant 2016'!$B:$B,'ODA percent GDP'!$B201)</f>
        <v>4.7484215104340336E-3</v>
      </c>
      <c r="L201" s="44">
        <f>('ODA total and ex non-transfer'!L201*1000000)/SUMIFS('GDP constant 2016'!L:L,'GDP constant 2016'!$B:$B,'ODA percent GDP'!$B201)</f>
        <v>4.7069378403986183E-3</v>
      </c>
      <c r="M201" s="44">
        <f>('ODA total and ex non-transfer'!M201*1000000)/SUMIFS('GDP constant 2016'!M:M,'GDP constant 2016'!$B:$B,'ODA percent GDP'!$B201)</f>
        <v>4.4595267225921633E-3</v>
      </c>
      <c r="N201" s="44">
        <f>('ODA total and ex non-transfer'!N201*1000000)/SUMIFS('GDP constant 2016'!N:N,'GDP constant 2016'!$B:$B,'ODA percent GDP'!$B201)</f>
        <v>3.819877333447116E-3</v>
      </c>
      <c r="O201" s="44">
        <f>('ODA total and ex non-transfer'!O201*1000000)/SUMIFS('GDP constant 2016'!O:O,'GDP constant 2016'!$B:$B,'ODA percent GDP'!$B201)</f>
        <v>4.4099467101831368E-3</v>
      </c>
      <c r="P201" s="44">
        <f>('ODA total and ex non-transfer'!P201*1000000)/SUMIFS('GDP constant 2016'!P:P,'GDP constant 2016'!$B:$B,'ODA percent GDP'!$B201)</f>
        <v>5.1042886693112967E-3</v>
      </c>
      <c r="Q201" s="44">
        <f>('ODA total and ex non-transfer'!Q201*1000000)/SUMIFS('GDP constant 2016'!Q:Q,'GDP constant 2016'!$B:$B,'ODA percent GDP'!$B201)</f>
        <v>5.684443489082259E-3</v>
      </c>
      <c r="R201" s="44">
        <f>('ODA total and ex non-transfer'!R201*1000000)/SUMIFS('GDP constant 2016'!R:R,'GDP constant 2016'!$B:$B,'ODA percent GDP'!$B201)</f>
        <v>3.2652736674473135E-3</v>
      </c>
      <c r="S201" s="44">
        <f>('ODA total and ex non-transfer'!S201*1000000)/SUMIFS('GDP constant 2016'!S:S,'GDP constant 2016'!$B:$B,'ODA percent GDP'!$B201)</f>
        <v>3.2833860837063506E-3</v>
      </c>
      <c r="T201" s="44">
        <f>('ODA total and ex non-transfer'!T201*1000000)/SUMIFS('GDP constant 2016'!T:T,'GDP constant 2016'!$B:$B,'ODA percent GDP'!$B201)</f>
        <v>5.1636008917971153E-3</v>
      </c>
      <c r="U201" s="44">
        <f>('ODA total and ex non-transfer'!U201*1000000)/SUMIFS('GDP constant 2016'!U:U,'GDP constant 2016'!$B:$B,'ODA percent GDP'!$B201)</f>
        <v>3.4808140258542133E-3</v>
      </c>
    </row>
    <row r="202" spans="1:21" hidden="1" x14ac:dyDescent="0.2">
      <c r="A202" s="21" t="s">
        <v>126</v>
      </c>
      <c r="B202" s="9" t="s">
        <v>454</v>
      </c>
      <c r="C202" s="9" t="s">
        <v>981</v>
      </c>
      <c r="D202" s="9"/>
      <c r="E202" s="2"/>
      <c r="F202" s="2"/>
      <c r="G202" s="44">
        <f>('ODA total and ex non-transfer'!G202*1000000)/SUMIFS('GDP constant 2016'!G:G,'GDP constant 2016'!$B:$B,'ODA percent GDP'!$B202)</f>
        <v>1.110903165628967E-2</v>
      </c>
      <c r="H202" s="44">
        <f>('ODA total and ex non-transfer'!H202*1000000)/SUMIFS('GDP constant 2016'!H:H,'GDP constant 2016'!$B:$B,'ODA percent GDP'!$B202)</f>
        <v>1.0624350387205756E-2</v>
      </c>
      <c r="I202" s="44">
        <f>('ODA total and ex non-transfer'!I202*1000000)/SUMIFS('GDP constant 2016'!I:I,'GDP constant 2016'!$B:$B,'ODA percent GDP'!$B202)</f>
        <v>1.2293570646784822E-2</v>
      </c>
      <c r="J202" s="44">
        <f>('ODA total and ex non-transfer'!J202*1000000)/SUMIFS('GDP constant 2016'!J:J,'GDP constant 2016'!$B:$B,'ODA percent GDP'!$B202)</f>
        <v>1.12699073278667E-2</v>
      </c>
      <c r="K202" s="44">
        <f>('ODA total and ex non-transfer'!K202*1000000)/SUMIFS('GDP constant 2016'!K:K,'GDP constant 2016'!$B:$B,'ODA percent GDP'!$B202)</f>
        <v>8.5539458876583534E-3</v>
      </c>
      <c r="L202" s="44">
        <f>('ODA total and ex non-transfer'!L202*1000000)/SUMIFS('GDP constant 2016'!L:L,'GDP constant 2016'!$B:$B,'ODA percent GDP'!$B202)</f>
        <v>9.0076351887228671E-3</v>
      </c>
      <c r="M202" s="44">
        <f>('ODA total and ex non-transfer'!M202*1000000)/SUMIFS('GDP constant 2016'!M:M,'GDP constant 2016'!$B:$B,'ODA percent GDP'!$B202)</f>
        <v>1.0378818971664967E-2</v>
      </c>
      <c r="N202" s="44">
        <f>('ODA total and ex non-transfer'!N202*1000000)/SUMIFS('GDP constant 2016'!N:N,'GDP constant 2016'!$B:$B,'ODA percent GDP'!$B202)</f>
        <v>1.3218010367920016E-2</v>
      </c>
      <c r="O202" s="44">
        <f>('ODA total and ex non-transfer'!O202*1000000)/SUMIFS('GDP constant 2016'!O:O,'GDP constant 2016'!$B:$B,'ODA percent GDP'!$B202)</f>
        <v>1.6006704258169708E-2</v>
      </c>
      <c r="P202" s="44">
        <f>('ODA total and ex non-transfer'!P202*1000000)/SUMIFS('GDP constant 2016'!P:P,'GDP constant 2016'!$B:$B,'ODA percent GDP'!$B202)</f>
        <v>1.3769292413553453E-2</v>
      </c>
      <c r="Q202" s="44">
        <f>('ODA total and ex non-transfer'!Q202*1000000)/SUMIFS('GDP constant 2016'!Q:Q,'GDP constant 2016'!$B:$B,'ODA percent GDP'!$B202)</f>
        <v>1.1648323792802473E-2</v>
      </c>
      <c r="R202" s="44">
        <f>('ODA total and ex non-transfer'!R202*1000000)/SUMIFS('GDP constant 2016'!R:R,'GDP constant 2016'!$B:$B,'ODA percent GDP'!$B202)</f>
        <v>8.4115570294142888E-3</v>
      </c>
      <c r="S202" s="44">
        <f>('ODA total and ex non-transfer'!S202*1000000)/SUMIFS('GDP constant 2016'!S:S,'GDP constant 2016'!$B:$B,'ODA percent GDP'!$B202)</f>
        <v>5.682445146129182E-3</v>
      </c>
      <c r="T202" s="44">
        <f>('ODA total and ex non-transfer'!T202*1000000)/SUMIFS('GDP constant 2016'!T:T,'GDP constant 2016'!$B:$B,'ODA percent GDP'!$B202)</f>
        <v>5.7780034732596167E-3</v>
      </c>
      <c r="U202" s="44">
        <f>('ODA total and ex non-transfer'!U202*1000000)/SUMIFS('GDP constant 2016'!U:U,'GDP constant 2016'!$B:$B,'ODA percent GDP'!$B202)</f>
        <v>7.4496657706865609E-3</v>
      </c>
    </row>
    <row r="203" spans="1:21" hidden="1" x14ac:dyDescent="0.2">
      <c r="A203" s="22" t="s">
        <v>126</v>
      </c>
      <c r="B203" s="9" t="s">
        <v>454</v>
      </c>
      <c r="C203" s="10" t="s">
        <v>982</v>
      </c>
      <c r="D203" s="10"/>
      <c r="E203" s="3"/>
      <c r="F203" s="3"/>
      <c r="G203" s="44">
        <f>('ODA total and ex non-transfer'!G203*1000000)/SUMIFS('GDP constant 2016'!G:G,'GDP constant 2016'!$B:$B,'ODA percent GDP'!$B203)</f>
        <v>1.110903165628967E-2</v>
      </c>
      <c r="H203" s="44">
        <f>('ODA total and ex non-transfer'!H203*1000000)/SUMIFS('GDP constant 2016'!H:H,'GDP constant 2016'!$B:$B,'ODA percent GDP'!$B203)</f>
        <v>1.0624350387205756E-2</v>
      </c>
      <c r="I203" s="44">
        <f>('ODA total and ex non-transfer'!I203*1000000)/SUMIFS('GDP constant 2016'!I:I,'GDP constant 2016'!$B:$B,'ODA percent GDP'!$B203)</f>
        <v>1.2293570646784822E-2</v>
      </c>
      <c r="J203" s="44">
        <f>('ODA total and ex non-transfer'!J203*1000000)/SUMIFS('GDP constant 2016'!J:J,'GDP constant 2016'!$B:$B,'ODA percent GDP'!$B203)</f>
        <v>1.12699073278667E-2</v>
      </c>
      <c r="K203" s="44">
        <f>('ODA total and ex non-transfer'!K203*1000000)/SUMIFS('GDP constant 2016'!K:K,'GDP constant 2016'!$B:$B,'ODA percent GDP'!$B203)</f>
        <v>8.3580779648330678E-3</v>
      </c>
      <c r="L203" s="44">
        <f>('ODA total and ex non-transfer'!L203*1000000)/SUMIFS('GDP constant 2016'!L:L,'GDP constant 2016'!$B:$B,'ODA percent GDP'!$B203)</f>
        <v>8.8042876423652053E-3</v>
      </c>
      <c r="M203" s="44">
        <f>('ODA total and ex non-transfer'!M203*1000000)/SUMIFS('GDP constant 2016'!M:M,'GDP constant 2016'!$B:$B,'ODA percent GDP'!$B203)</f>
        <v>1.0185731358095558E-2</v>
      </c>
      <c r="N203" s="44">
        <f>('ODA total and ex non-transfer'!N203*1000000)/SUMIFS('GDP constant 2016'!N:N,'GDP constant 2016'!$B:$B,'ODA percent GDP'!$B203)</f>
        <v>1.2886997687210159E-2</v>
      </c>
      <c r="O203" s="44">
        <f>('ODA total and ex non-transfer'!O203*1000000)/SUMIFS('GDP constant 2016'!O:O,'GDP constant 2016'!$B:$B,'ODA percent GDP'!$B203)</f>
        <v>1.5848195529342329E-2</v>
      </c>
      <c r="P203" s="44">
        <f>('ODA total and ex non-transfer'!P203*1000000)/SUMIFS('GDP constant 2016'!P:P,'GDP constant 2016'!$B:$B,'ODA percent GDP'!$B203)</f>
        <v>1.3420227791276027E-2</v>
      </c>
      <c r="Q203" s="44">
        <f>('ODA total and ex non-transfer'!Q203*1000000)/SUMIFS('GDP constant 2016'!Q:Q,'GDP constant 2016'!$B:$B,'ODA percent GDP'!$B203)</f>
        <v>1.1306309587446696E-2</v>
      </c>
      <c r="R203" s="44">
        <f>('ODA total and ex non-transfer'!R203*1000000)/SUMIFS('GDP constant 2016'!R:R,'GDP constant 2016'!$B:$B,'ODA percent GDP'!$B203)</f>
        <v>8.2396172099234305E-3</v>
      </c>
      <c r="S203" s="44">
        <f>('ODA total and ex non-transfer'!S203*1000000)/SUMIFS('GDP constant 2016'!S:S,'GDP constant 2016'!$B:$B,'ODA percent GDP'!$B203)</f>
        <v>5.524742031847418E-3</v>
      </c>
      <c r="T203" s="44">
        <f>('ODA total and ex non-transfer'!T203*1000000)/SUMIFS('GDP constant 2016'!T:T,'GDP constant 2016'!$B:$B,'ODA percent GDP'!$B203)</f>
        <v>5.6163549569200159E-3</v>
      </c>
      <c r="U203" s="44">
        <f>('ODA total and ex non-transfer'!U203*1000000)/SUMIFS('GDP constant 2016'!U:U,'GDP constant 2016'!$B:$B,'ODA percent GDP'!$B203)</f>
        <v>6.8433370015900758E-3</v>
      </c>
    </row>
    <row r="204" spans="1:21" hidden="1" x14ac:dyDescent="0.2">
      <c r="A204" s="21" t="s">
        <v>127</v>
      </c>
      <c r="B204" s="9" t="s">
        <v>510</v>
      </c>
      <c r="C204" s="9" t="s">
        <v>981</v>
      </c>
      <c r="D204" s="9"/>
      <c r="E204" s="2"/>
      <c r="F204" s="2"/>
      <c r="G204" s="44">
        <f>('ODA total and ex non-transfer'!G204*1000000)/SUMIFS('GDP constant 2016'!G:G,'GDP constant 2016'!$B:$B,'ODA percent GDP'!$B204)</f>
        <v>1.4292203384620526E-2</v>
      </c>
      <c r="H204" s="44">
        <f>('ODA total and ex non-transfer'!H204*1000000)/SUMIFS('GDP constant 2016'!H:H,'GDP constant 2016'!$B:$B,'ODA percent GDP'!$B204)</f>
        <v>1.1822495625920717E-2</v>
      </c>
      <c r="I204" s="44">
        <f>('ODA total and ex non-transfer'!I204*1000000)/SUMIFS('GDP constant 2016'!I:I,'GDP constant 2016'!$B:$B,'ODA percent GDP'!$B204)</f>
        <v>1.4615190672550536E-2</v>
      </c>
      <c r="J204" s="44">
        <f>('ODA total and ex non-transfer'!J204*1000000)/SUMIFS('GDP constant 2016'!J:J,'GDP constant 2016'!$B:$B,'ODA percent GDP'!$B204)</f>
        <v>4.4841837463048574E-2</v>
      </c>
      <c r="K204" s="44">
        <f>('ODA total and ex non-transfer'!K204*1000000)/SUMIFS('GDP constant 2016'!K:K,'GDP constant 2016'!$B:$B,'ODA percent GDP'!$B204)</f>
        <v>1.7039583124559568E-2</v>
      </c>
      <c r="L204" s="44">
        <f>('ODA total and ex non-transfer'!L204*1000000)/SUMIFS('GDP constant 2016'!L:L,'GDP constant 2016'!$B:$B,'ODA percent GDP'!$B204)</f>
        <v>1.2718144458834207E-2</v>
      </c>
      <c r="M204" s="44">
        <f>('ODA total and ex non-transfer'!M204*1000000)/SUMIFS('GDP constant 2016'!M:M,'GDP constant 2016'!$B:$B,'ODA percent GDP'!$B204)</f>
        <v>2.1019818162531168E-2</v>
      </c>
      <c r="N204" s="44">
        <f>('ODA total and ex non-transfer'!N204*1000000)/SUMIFS('GDP constant 2016'!N:N,'GDP constant 2016'!$B:$B,'ODA percent GDP'!$B204)</f>
        <v>3.3930866264611628E-2</v>
      </c>
      <c r="O204" s="44">
        <f>('ODA total and ex non-transfer'!O204*1000000)/SUMIFS('GDP constant 2016'!O:O,'GDP constant 2016'!$B:$B,'ODA percent GDP'!$B204)</f>
        <v>3.2301495740619302E-2</v>
      </c>
      <c r="P204" s="44">
        <f>('ODA total and ex non-transfer'!P204*1000000)/SUMIFS('GDP constant 2016'!P:P,'GDP constant 2016'!$B:$B,'ODA percent GDP'!$B204)</f>
        <v>1.3729035329393735E-2</v>
      </c>
      <c r="Q204" s="44">
        <f>('ODA total and ex non-transfer'!Q204*1000000)/SUMIFS('GDP constant 2016'!Q:Q,'GDP constant 2016'!$B:$B,'ODA percent GDP'!$B204)</f>
        <v>6.4168050160987103E-3</v>
      </c>
      <c r="R204" s="44">
        <f>('ODA total and ex non-transfer'!R204*1000000)/SUMIFS('GDP constant 2016'!R:R,'GDP constant 2016'!$B:$B,'ODA percent GDP'!$B204)</f>
        <v>1.5958269690945E-2</v>
      </c>
      <c r="S204" s="44">
        <f>('ODA total and ex non-transfer'!S204*1000000)/SUMIFS('GDP constant 2016'!S:S,'GDP constant 2016'!$B:$B,'ODA percent GDP'!$B204)</f>
        <v>3.7616477230267488E-2</v>
      </c>
      <c r="T204" s="44">
        <f>('ODA total and ex non-transfer'!T204*1000000)/SUMIFS('GDP constant 2016'!T:T,'GDP constant 2016'!$B:$B,'ODA percent GDP'!$B204)</f>
        <v>3.5974234737994742E-2</v>
      </c>
      <c r="U204" s="44">
        <f>('ODA total and ex non-transfer'!U204*1000000)/SUMIFS('GDP constant 2016'!U:U,'GDP constant 2016'!$B:$B,'ODA percent GDP'!$B204)</f>
        <v>2.23299306254649E-2</v>
      </c>
    </row>
    <row r="205" spans="1:21" hidden="1" x14ac:dyDescent="0.2">
      <c r="A205" s="22" t="s">
        <v>127</v>
      </c>
      <c r="B205" s="9" t="s">
        <v>510</v>
      </c>
      <c r="C205" s="10" t="s">
        <v>982</v>
      </c>
      <c r="D205" s="10"/>
      <c r="E205" s="3"/>
      <c r="F205" s="3"/>
      <c r="G205" s="44">
        <f>('ODA total and ex non-transfer'!G205*1000000)/SUMIFS('GDP constant 2016'!G:G,'GDP constant 2016'!$B:$B,'ODA percent GDP'!$B205)</f>
        <v>1.4292203384620526E-2</v>
      </c>
      <c r="H205" s="44">
        <f>('ODA total and ex non-transfer'!H205*1000000)/SUMIFS('GDP constant 2016'!H:H,'GDP constant 2016'!$B:$B,'ODA percent GDP'!$B205)</f>
        <v>1.1822495625920717E-2</v>
      </c>
      <c r="I205" s="44">
        <f>('ODA total and ex non-transfer'!I205*1000000)/SUMIFS('GDP constant 2016'!I:I,'GDP constant 2016'!$B:$B,'ODA percent GDP'!$B205)</f>
        <v>1.4615190672550536E-2</v>
      </c>
      <c r="J205" s="44">
        <f>('ODA total and ex non-transfer'!J205*1000000)/SUMIFS('GDP constant 2016'!J:J,'GDP constant 2016'!$B:$B,'ODA percent GDP'!$B205)</f>
        <v>4.4841837463048574E-2</v>
      </c>
      <c r="K205" s="44">
        <f>('ODA total and ex non-transfer'!K205*1000000)/SUMIFS('GDP constant 2016'!K:K,'GDP constant 2016'!$B:$B,'ODA percent GDP'!$B205)</f>
        <v>1.7011481018275921E-2</v>
      </c>
      <c r="L205" s="44">
        <f>('ODA total and ex non-transfer'!L205*1000000)/SUMIFS('GDP constant 2016'!L:L,'GDP constant 2016'!$B:$B,'ODA percent GDP'!$B205)</f>
        <v>1.2314792227142411E-2</v>
      </c>
      <c r="M205" s="44">
        <f>('ODA total and ex non-transfer'!M205*1000000)/SUMIFS('GDP constant 2016'!M:M,'GDP constant 2016'!$B:$B,'ODA percent GDP'!$B205)</f>
        <v>1.9995953121557348E-2</v>
      </c>
      <c r="N205" s="44">
        <f>('ODA total and ex non-transfer'!N205*1000000)/SUMIFS('GDP constant 2016'!N:N,'GDP constant 2016'!$B:$B,'ODA percent GDP'!$B205)</f>
        <v>3.3892010697794586E-2</v>
      </c>
      <c r="O205" s="44">
        <f>('ODA total and ex non-transfer'!O205*1000000)/SUMIFS('GDP constant 2016'!O:O,'GDP constant 2016'!$B:$B,'ODA percent GDP'!$B205)</f>
        <v>3.2041544303014591E-2</v>
      </c>
      <c r="P205" s="44">
        <f>('ODA total and ex non-transfer'!P205*1000000)/SUMIFS('GDP constant 2016'!P:P,'GDP constant 2016'!$B:$B,'ODA percent GDP'!$B205)</f>
        <v>1.3660293390366205E-2</v>
      </c>
      <c r="Q205" s="44">
        <f>('ODA total and ex non-transfer'!Q205*1000000)/SUMIFS('GDP constant 2016'!Q:Q,'GDP constant 2016'!$B:$B,'ODA percent GDP'!$B205)</f>
        <v>6.2646276813327871E-3</v>
      </c>
      <c r="R205" s="44">
        <f>('ODA total and ex non-transfer'!R205*1000000)/SUMIFS('GDP constant 2016'!R:R,'GDP constant 2016'!$B:$B,'ODA percent GDP'!$B205)</f>
        <v>1.5766805789886963E-2</v>
      </c>
      <c r="S205" s="44">
        <f>('ODA total and ex non-transfer'!S205*1000000)/SUMIFS('GDP constant 2016'!S:S,'GDP constant 2016'!$B:$B,'ODA percent GDP'!$B205)</f>
        <v>3.7366649915747362E-2</v>
      </c>
      <c r="T205" s="44">
        <f>('ODA total and ex non-transfer'!T205*1000000)/SUMIFS('GDP constant 2016'!T:T,'GDP constant 2016'!$B:$B,'ODA percent GDP'!$B205)</f>
        <v>3.5654228790985253E-2</v>
      </c>
      <c r="U205" s="44">
        <f>('ODA total and ex non-transfer'!U205*1000000)/SUMIFS('GDP constant 2016'!U:U,'GDP constant 2016'!$B:$B,'ODA percent GDP'!$B205)</f>
        <v>2.1628981945283905E-2</v>
      </c>
    </row>
    <row r="206" spans="1:21" hidden="1" x14ac:dyDescent="0.2">
      <c r="A206" s="21" t="s">
        <v>128</v>
      </c>
      <c r="B206" s="9" t="s">
        <v>518</v>
      </c>
      <c r="C206" s="9" t="s">
        <v>981</v>
      </c>
      <c r="D206" s="9"/>
      <c r="E206" s="2"/>
      <c r="F206" s="2"/>
      <c r="G206" s="44">
        <f>('ODA total and ex non-transfer'!G206*1000000)/SUMIFS('GDP constant 2016'!G:G,'GDP constant 2016'!$B:$B,'ODA percent GDP'!$B206)</f>
        <v>7.3597125881724379E-3</v>
      </c>
      <c r="H206" s="44">
        <f>('ODA total and ex non-transfer'!H206*1000000)/SUMIFS('GDP constant 2016'!H:H,'GDP constant 2016'!$B:$B,'ODA percent GDP'!$B206)</f>
        <v>7.2987673954992291E-3</v>
      </c>
      <c r="I206" s="44">
        <f>('ODA total and ex non-transfer'!I206*1000000)/SUMIFS('GDP constant 2016'!I:I,'GDP constant 2016'!$B:$B,'ODA percent GDP'!$B206)</f>
        <v>6.0400493921236057E-3</v>
      </c>
      <c r="J206" s="44">
        <f>('ODA total and ex non-transfer'!J206*1000000)/SUMIFS('GDP constant 2016'!J:J,'GDP constant 2016'!$B:$B,'ODA percent GDP'!$B206)</f>
        <v>6.8354784159950395E-3</v>
      </c>
      <c r="K206" s="44">
        <f>('ODA total and ex non-transfer'!K206*1000000)/SUMIFS('GDP constant 2016'!K:K,'GDP constant 2016'!$B:$B,'ODA percent GDP'!$B206)</f>
        <v>1.1101620945111697E-2</v>
      </c>
      <c r="L206" s="44">
        <f>('ODA total and ex non-transfer'!L206*1000000)/SUMIFS('GDP constant 2016'!L:L,'GDP constant 2016'!$B:$B,'ODA percent GDP'!$B206)</f>
        <v>9.5439762249270414E-3</v>
      </c>
      <c r="M206" s="44">
        <f>('ODA total and ex non-transfer'!M206*1000000)/SUMIFS('GDP constant 2016'!M:M,'GDP constant 2016'!$B:$B,'ODA percent GDP'!$B206)</f>
        <v>9.3336537229112664E-3</v>
      </c>
      <c r="N206" s="44">
        <f>('ODA total and ex non-transfer'!N206*1000000)/SUMIFS('GDP constant 2016'!N:N,'GDP constant 2016'!$B:$B,'ODA percent GDP'!$B206)</f>
        <v>7.3615621645190419E-3</v>
      </c>
      <c r="O206" s="44">
        <f>('ODA total and ex non-transfer'!O206*1000000)/SUMIFS('GDP constant 2016'!O:O,'GDP constant 2016'!$B:$B,'ODA percent GDP'!$B206)</f>
        <v>7.5172316476814181E-3</v>
      </c>
      <c r="P206" s="44">
        <f>('ODA total and ex non-transfer'!P206*1000000)/SUMIFS('GDP constant 2016'!P:P,'GDP constant 2016'!$B:$B,'ODA percent GDP'!$B206)</f>
        <v>6.7870935064702877E-3</v>
      </c>
      <c r="Q206" s="44">
        <f>('ODA total and ex non-transfer'!Q206*1000000)/SUMIFS('GDP constant 2016'!Q:Q,'GDP constant 2016'!$B:$B,'ODA percent GDP'!$B206)</f>
        <v>5.5434377667679972E-3</v>
      </c>
      <c r="R206" s="44">
        <f>('ODA total and ex non-transfer'!R206*1000000)/SUMIFS('GDP constant 2016'!R:R,'GDP constant 2016'!$B:$B,'ODA percent GDP'!$B206)</f>
        <v>8.2438100506230239E-3</v>
      </c>
      <c r="S206" s="44">
        <f>('ODA total and ex non-transfer'!S206*1000000)/SUMIFS('GDP constant 2016'!S:S,'GDP constant 2016'!$B:$B,'ODA percent GDP'!$B206)</f>
        <v>4.7869039809055498E-3</v>
      </c>
      <c r="T206" s="44">
        <f>('ODA total and ex non-transfer'!T206*1000000)/SUMIFS('GDP constant 2016'!T:T,'GDP constant 2016'!$B:$B,'ODA percent GDP'!$B206)</f>
        <v>6.9673830877211912E-3</v>
      </c>
      <c r="U206" s="44">
        <f>('ODA total and ex non-transfer'!U206*1000000)/SUMIFS('GDP constant 2016'!U:U,'GDP constant 2016'!$B:$B,'ODA percent GDP'!$B206)</f>
        <v>4.5163326931910485E-3</v>
      </c>
    </row>
    <row r="207" spans="1:21" hidden="1" x14ac:dyDescent="0.2">
      <c r="A207" s="22" t="s">
        <v>128</v>
      </c>
      <c r="B207" s="9" t="s">
        <v>518</v>
      </c>
      <c r="C207" s="10" t="s">
        <v>982</v>
      </c>
      <c r="D207" s="10"/>
      <c r="E207" s="3"/>
      <c r="F207" s="3"/>
      <c r="G207" s="44">
        <f>('ODA total and ex non-transfer'!G207*1000000)/SUMIFS('GDP constant 2016'!G:G,'GDP constant 2016'!$B:$B,'ODA percent GDP'!$B207)</f>
        <v>7.3597125881724379E-3</v>
      </c>
      <c r="H207" s="44">
        <f>('ODA total and ex non-transfer'!H207*1000000)/SUMIFS('GDP constant 2016'!H:H,'GDP constant 2016'!$B:$B,'ODA percent GDP'!$B207)</f>
        <v>7.2987673954992291E-3</v>
      </c>
      <c r="I207" s="44">
        <f>('ODA total and ex non-transfer'!I207*1000000)/SUMIFS('GDP constant 2016'!I:I,'GDP constant 2016'!$B:$B,'ODA percent GDP'!$B207)</f>
        <v>6.0400493921236057E-3</v>
      </c>
      <c r="J207" s="44">
        <f>('ODA total and ex non-transfer'!J207*1000000)/SUMIFS('GDP constant 2016'!J:J,'GDP constant 2016'!$B:$B,'ODA percent GDP'!$B207)</f>
        <v>6.8354784159950395E-3</v>
      </c>
      <c r="K207" s="44">
        <f>('ODA total and ex non-transfer'!K207*1000000)/SUMIFS('GDP constant 2016'!K:K,'GDP constant 2016'!$B:$B,'ODA percent GDP'!$B207)</f>
        <v>7.4793668459556392E-3</v>
      </c>
      <c r="L207" s="44">
        <f>('ODA total and ex non-transfer'!L207*1000000)/SUMIFS('GDP constant 2016'!L:L,'GDP constant 2016'!$B:$B,'ODA percent GDP'!$B207)</f>
        <v>6.0235840053300162E-3</v>
      </c>
      <c r="M207" s="44">
        <f>('ODA total and ex non-transfer'!M207*1000000)/SUMIFS('GDP constant 2016'!M:M,'GDP constant 2016'!$B:$B,'ODA percent GDP'!$B207)</f>
        <v>6.6006022900713399E-3</v>
      </c>
      <c r="N207" s="44">
        <f>('ODA total and ex non-transfer'!N207*1000000)/SUMIFS('GDP constant 2016'!N:N,'GDP constant 2016'!$B:$B,'ODA percent GDP'!$B207)</f>
        <v>7.2950462228371111E-3</v>
      </c>
      <c r="O207" s="44">
        <f>('ODA total and ex non-transfer'!O207*1000000)/SUMIFS('GDP constant 2016'!O:O,'GDP constant 2016'!$B:$B,'ODA percent GDP'!$B207)</f>
        <v>7.4530370347032577E-3</v>
      </c>
      <c r="P207" s="44">
        <f>('ODA total and ex non-transfer'!P207*1000000)/SUMIFS('GDP constant 2016'!P:P,'GDP constant 2016'!$B:$B,'ODA percent GDP'!$B207)</f>
        <v>6.7301132008907878E-3</v>
      </c>
      <c r="Q207" s="44">
        <f>('ODA total and ex non-transfer'!Q207*1000000)/SUMIFS('GDP constant 2016'!Q:Q,'GDP constant 2016'!$B:$B,'ODA percent GDP'!$B207)</f>
        <v>5.4799655030724759E-3</v>
      </c>
      <c r="R207" s="44">
        <f>('ODA total and ex non-transfer'!R207*1000000)/SUMIFS('GDP constant 2016'!R:R,'GDP constant 2016'!$B:$B,'ODA percent GDP'!$B207)</f>
        <v>8.1839168582970891E-3</v>
      </c>
      <c r="S207" s="44">
        <f>('ODA total and ex non-transfer'!S207*1000000)/SUMIFS('GDP constant 2016'!S:S,'GDP constant 2016'!$B:$B,'ODA percent GDP'!$B207)</f>
        <v>4.7256357266920379E-3</v>
      </c>
      <c r="T207" s="44">
        <f>('ODA total and ex non-transfer'!T207*1000000)/SUMIFS('GDP constant 2016'!T:T,'GDP constant 2016'!$B:$B,'ODA percent GDP'!$B207)</f>
        <v>6.9061780494569947E-3</v>
      </c>
      <c r="U207" s="44">
        <f>('ODA total and ex non-transfer'!U207*1000000)/SUMIFS('GDP constant 2016'!U:U,'GDP constant 2016'!$B:$B,'ODA percent GDP'!$B207)</f>
        <v>4.4764022541577122E-3</v>
      </c>
    </row>
    <row r="208" spans="1:21" hidden="1" x14ac:dyDescent="0.2">
      <c r="A208" s="21" t="s">
        <v>129</v>
      </c>
      <c r="B208" s="9" t="s">
        <v>530</v>
      </c>
      <c r="C208" s="9" t="s">
        <v>981</v>
      </c>
      <c r="D208" s="9"/>
      <c r="E208" s="2"/>
      <c r="F208" s="2"/>
      <c r="G208" s="44">
        <f>('ODA total and ex non-transfer'!G208*1000000)/SUMIFS('GDP constant 2016'!G:G,'GDP constant 2016'!$B:$B,'ODA percent GDP'!$B208)</f>
        <v>2.4669286320854425E-2</v>
      </c>
      <c r="H208" s="44">
        <f>('ODA total and ex non-transfer'!H208*1000000)/SUMIFS('GDP constant 2016'!H:H,'GDP constant 2016'!$B:$B,'ODA percent GDP'!$B208)</f>
        <v>3.197850262484711E-2</v>
      </c>
      <c r="I208" s="44">
        <f>('ODA total and ex non-transfer'!I208*1000000)/SUMIFS('GDP constant 2016'!I:I,'GDP constant 2016'!$B:$B,'ODA percent GDP'!$B208)</f>
        <v>4.5136042330463221E-2</v>
      </c>
      <c r="J208" s="44">
        <f>('ODA total and ex non-transfer'!J208*1000000)/SUMIFS('GDP constant 2016'!J:J,'GDP constant 2016'!$B:$B,'ODA percent GDP'!$B208)</f>
        <v>8.4369033266532667E-2</v>
      </c>
      <c r="K208" s="44">
        <f>('ODA total and ex non-transfer'!K208*1000000)/SUMIFS('GDP constant 2016'!K:K,'GDP constant 2016'!$B:$B,'ODA percent GDP'!$B208)</f>
        <v>8.3575228056793988E-2</v>
      </c>
      <c r="L208" s="44">
        <f>('ODA total and ex non-transfer'!L208*1000000)/SUMIFS('GDP constant 2016'!L:L,'GDP constant 2016'!$B:$B,'ODA percent GDP'!$B208)</f>
        <v>8.5524251572839854E-2</v>
      </c>
      <c r="M208" s="44">
        <f>('ODA total and ex non-transfer'!M208*1000000)/SUMIFS('GDP constant 2016'!M:M,'GDP constant 2016'!$B:$B,'ODA percent GDP'!$B208)</f>
        <v>0.10746354736036397</v>
      </c>
      <c r="N208" s="44">
        <f>('ODA total and ex non-transfer'!N208*1000000)/SUMIFS('GDP constant 2016'!N:N,'GDP constant 2016'!$B:$B,'ODA percent GDP'!$B208)</f>
        <v>0.20058626328589413</v>
      </c>
      <c r="O208" s="44">
        <f>('ODA total and ex non-transfer'!O208*1000000)/SUMIFS('GDP constant 2016'!O:O,'GDP constant 2016'!$B:$B,'ODA percent GDP'!$B208)</f>
        <v>0.53589116219201816</v>
      </c>
      <c r="P208" s="44">
        <f>('ODA total and ex non-transfer'!P208*1000000)/SUMIFS('GDP constant 2016'!P:P,'GDP constant 2016'!$B:$B,'ODA percent GDP'!$B208)</f>
        <v>0.21260462904390537</v>
      </c>
      <c r="Q208" s="44">
        <f>('ODA total and ex non-transfer'!Q208*1000000)/SUMIFS('GDP constant 2016'!Q:Q,'GDP constant 2016'!$B:$B,'ODA percent GDP'!$B208)</f>
        <v>0.15842653425032649</v>
      </c>
      <c r="R208" s="44">
        <f>('ODA total and ex non-transfer'!R208*1000000)/SUMIFS('GDP constant 2016'!R:R,'GDP constant 2016'!$B:$B,'ODA percent GDP'!$B208)</f>
        <v>0.13561877656583585</v>
      </c>
      <c r="S208" s="44">
        <f>('ODA total and ex non-transfer'!S208*1000000)/SUMIFS('GDP constant 2016'!S:S,'GDP constant 2016'!$B:$B,'ODA percent GDP'!$B208)</f>
        <v>0.12107441573790265</v>
      </c>
      <c r="T208" s="44">
        <f>('ODA total and ex non-transfer'!T208*1000000)/SUMIFS('GDP constant 2016'!T:T,'GDP constant 2016'!$B:$B,'ODA percent GDP'!$B208)</f>
        <v>0.1293047199222139</v>
      </c>
      <c r="U208" s="44">
        <f>('ODA total and ex non-transfer'!U208*1000000)/SUMIFS('GDP constant 2016'!U:U,'GDP constant 2016'!$B:$B,'ODA percent GDP'!$B208)</f>
        <v>0.13540096253268813</v>
      </c>
    </row>
    <row r="209" spans="1:21" hidden="1" x14ac:dyDescent="0.2">
      <c r="A209" s="22" t="s">
        <v>129</v>
      </c>
      <c r="B209" s="9" t="s">
        <v>530</v>
      </c>
      <c r="C209" s="10" t="s">
        <v>982</v>
      </c>
      <c r="D209" s="10"/>
      <c r="E209" s="3"/>
      <c r="F209" s="3"/>
      <c r="G209" s="44">
        <f>('ODA total and ex non-transfer'!G209*1000000)/SUMIFS('GDP constant 2016'!G:G,'GDP constant 2016'!$B:$B,'ODA percent GDP'!$B209)</f>
        <v>2.4669286320854425E-2</v>
      </c>
      <c r="H209" s="44">
        <f>('ODA total and ex non-transfer'!H209*1000000)/SUMIFS('GDP constant 2016'!H:H,'GDP constant 2016'!$B:$B,'ODA percent GDP'!$B209)</f>
        <v>3.197850262484711E-2</v>
      </c>
      <c r="I209" s="44">
        <f>('ODA total and ex non-transfer'!I209*1000000)/SUMIFS('GDP constant 2016'!I:I,'GDP constant 2016'!$B:$B,'ODA percent GDP'!$B209)</f>
        <v>4.5136042330463221E-2</v>
      </c>
      <c r="J209" s="44">
        <f>('ODA total and ex non-transfer'!J209*1000000)/SUMIFS('GDP constant 2016'!J:J,'GDP constant 2016'!$B:$B,'ODA percent GDP'!$B209)</f>
        <v>8.4369033266532667E-2</v>
      </c>
      <c r="K209" s="44">
        <f>('ODA total and ex non-transfer'!K209*1000000)/SUMIFS('GDP constant 2016'!K:K,'GDP constant 2016'!$B:$B,'ODA percent GDP'!$B209)</f>
        <v>7.921637342959395E-2</v>
      </c>
      <c r="L209" s="44">
        <f>('ODA total and ex non-transfer'!L209*1000000)/SUMIFS('GDP constant 2016'!L:L,'GDP constant 2016'!$B:$B,'ODA percent GDP'!$B209)</f>
        <v>7.6336988375389825E-2</v>
      </c>
      <c r="M209" s="44">
        <f>('ODA total and ex non-transfer'!M209*1000000)/SUMIFS('GDP constant 2016'!M:M,'GDP constant 2016'!$B:$B,'ODA percent GDP'!$B209)</f>
        <v>0.10557266896484289</v>
      </c>
      <c r="N209" s="44">
        <f>('ODA total and ex non-transfer'!N209*1000000)/SUMIFS('GDP constant 2016'!N:N,'GDP constant 2016'!$B:$B,'ODA percent GDP'!$B209)</f>
        <v>0.19712157893166304</v>
      </c>
      <c r="O209" s="44">
        <f>('ODA total and ex non-transfer'!O209*1000000)/SUMIFS('GDP constant 2016'!O:O,'GDP constant 2016'!$B:$B,'ODA percent GDP'!$B209)</f>
        <v>0.4019668208852894</v>
      </c>
      <c r="P209" s="44">
        <f>('ODA total and ex non-transfer'!P209*1000000)/SUMIFS('GDP constant 2016'!P:P,'GDP constant 2016'!$B:$B,'ODA percent GDP'!$B209)</f>
        <v>0.21059689698984754</v>
      </c>
      <c r="Q209" s="44">
        <f>('ODA total and ex non-transfer'!Q209*1000000)/SUMIFS('GDP constant 2016'!Q:Q,'GDP constant 2016'!$B:$B,'ODA percent GDP'!$B209)</f>
        <v>0.15639599306223576</v>
      </c>
      <c r="R209" s="44">
        <f>('ODA total and ex non-transfer'!R209*1000000)/SUMIFS('GDP constant 2016'!R:R,'GDP constant 2016'!$B:$B,'ODA percent GDP'!$B209)</f>
        <v>0.13394877821857998</v>
      </c>
      <c r="S209" s="44">
        <f>('ODA total and ex non-transfer'!S209*1000000)/SUMIFS('GDP constant 2016'!S:S,'GDP constant 2016'!$B:$B,'ODA percent GDP'!$B209)</f>
        <v>0.11962891200853519</v>
      </c>
      <c r="T209" s="44">
        <f>('ODA total and ex non-transfer'!T209*1000000)/SUMIFS('GDP constant 2016'!T:T,'GDP constant 2016'!$B:$B,'ODA percent GDP'!$B209)</f>
        <v>0.12805548067110026</v>
      </c>
      <c r="U209" s="44">
        <f>('ODA total and ex non-transfer'!U209*1000000)/SUMIFS('GDP constant 2016'!U:U,'GDP constant 2016'!$B:$B,'ODA percent GDP'!$B209)</f>
        <v>0.13414072729706977</v>
      </c>
    </row>
    <row r="210" spans="1:21" hidden="1" x14ac:dyDescent="0.2">
      <c r="A210" s="21" t="s">
        <v>130</v>
      </c>
      <c r="B210" s="9" t="s">
        <v>539</v>
      </c>
      <c r="C210" s="9" t="s">
        <v>981</v>
      </c>
      <c r="D210" s="9"/>
      <c r="E210" s="2"/>
      <c r="F210" s="2"/>
      <c r="G210" s="44">
        <f>('ODA total and ex non-transfer'!G210*1000000)/SUMIFS('GDP constant 2016'!G:G,'GDP constant 2016'!$B:$B,'ODA percent GDP'!$B210)</f>
        <v>3.7000885311393464E-2</v>
      </c>
      <c r="H210" s="44">
        <f>('ODA total and ex non-transfer'!H210*1000000)/SUMIFS('GDP constant 2016'!H:H,'GDP constant 2016'!$B:$B,'ODA percent GDP'!$B210)</f>
        <v>2.58920130414469E-2</v>
      </c>
      <c r="I210" s="44">
        <f>('ODA total and ex non-transfer'!I210*1000000)/SUMIFS('GDP constant 2016'!I:I,'GDP constant 2016'!$B:$B,'ODA percent GDP'!$B210)</f>
        <v>3.8181654156017784E-2</v>
      </c>
      <c r="J210" s="44">
        <f>('ODA total and ex non-transfer'!J210*1000000)/SUMIFS('GDP constant 2016'!J:J,'GDP constant 2016'!$B:$B,'ODA percent GDP'!$B210)</f>
        <v>7.8096172413082268E-2</v>
      </c>
      <c r="K210" s="44">
        <f>('ODA total and ex non-transfer'!K210*1000000)/SUMIFS('GDP constant 2016'!K:K,'GDP constant 2016'!$B:$B,'ODA percent GDP'!$B210)</f>
        <v>0.11680431359877692</v>
      </c>
      <c r="L210" s="44">
        <f>('ODA total and ex non-transfer'!L210*1000000)/SUMIFS('GDP constant 2016'!L:L,'GDP constant 2016'!$B:$B,'ODA percent GDP'!$B210)</f>
        <v>2.4547851925227553E-2</v>
      </c>
      <c r="M210" s="44">
        <f>('ODA total and ex non-transfer'!M210*1000000)/SUMIFS('GDP constant 2016'!M:M,'GDP constant 2016'!$B:$B,'ODA percent GDP'!$B210)</f>
        <v>3.0163406823526695E-2</v>
      </c>
      <c r="N210" s="44">
        <f>('ODA total and ex non-transfer'!N210*1000000)/SUMIFS('GDP constant 2016'!N:N,'GDP constant 2016'!$B:$B,'ODA percent GDP'!$B210)</f>
        <v>2.5480257429568515E-2</v>
      </c>
      <c r="O210" s="44">
        <f>('ODA total and ex non-transfer'!O210*1000000)/SUMIFS('GDP constant 2016'!O:O,'GDP constant 2016'!$B:$B,'ODA percent GDP'!$B210)</f>
        <v>3.5130682898618405E-2</v>
      </c>
      <c r="P210" s="44">
        <f>('ODA total and ex non-transfer'!P210*1000000)/SUMIFS('GDP constant 2016'!P:P,'GDP constant 2016'!$B:$B,'ODA percent GDP'!$B210)</f>
        <v>3.2636670777867499E-2</v>
      </c>
      <c r="Q210" s="44">
        <f>('ODA total and ex non-transfer'!Q210*1000000)/SUMIFS('GDP constant 2016'!Q:Q,'GDP constant 2016'!$B:$B,'ODA percent GDP'!$B210)</f>
        <v>2.8409052216795239E-2</v>
      </c>
      <c r="R210" s="44">
        <f>('ODA total and ex non-transfer'!R210*1000000)/SUMIFS('GDP constant 2016'!R:R,'GDP constant 2016'!$B:$B,'ODA percent GDP'!$B210)</f>
        <v>3.0659560953174191E-2</v>
      </c>
      <c r="S210" s="44">
        <f>('ODA total and ex non-transfer'!S210*1000000)/SUMIFS('GDP constant 2016'!S:S,'GDP constant 2016'!$B:$B,'ODA percent GDP'!$B210)</f>
        <v>3.0791091090851808E-2</v>
      </c>
      <c r="T210" s="44">
        <f>('ODA total and ex non-transfer'!T210*1000000)/SUMIFS('GDP constant 2016'!T:T,'GDP constant 2016'!$B:$B,'ODA percent GDP'!$B210)</f>
        <v>2.8965025090692657E-2</v>
      </c>
      <c r="U210" s="44">
        <f>('ODA total and ex non-transfer'!U210*1000000)/SUMIFS('GDP constant 2016'!U:U,'GDP constant 2016'!$B:$B,'ODA percent GDP'!$B210)</f>
        <v>2.2274743215767594E-2</v>
      </c>
    </row>
    <row r="211" spans="1:21" hidden="1" x14ac:dyDescent="0.2">
      <c r="A211" s="22" t="s">
        <v>130</v>
      </c>
      <c r="B211" s="9" t="s">
        <v>539</v>
      </c>
      <c r="C211" s="10" t="s">
        <v>982</v>
      </c>
      <c r="D211" s="10"/>
      <c r="E211" s="3"/>
      <c r="F211" s="3"/>
      <c r="G211" s="44">
        <f>('ODA total and ex non-transfer'!G211*1000000)/SUMIFS('GDP constant 2016'!G:G,'GDP constant 2016'!$B:$B,'ODA percent GDP'!$B211)</f>
        <v>3.2855773018959485E-2</v>
      </c>
      <c r="H211" s="44">
        <f>('ODA total and ex non-transfer'!H211*1000000)/SUMIFS('GDP constant 2016'!H:H,'GDP constant 2016'!$B:$B,'ODA percent GDP'!$B211)</f>
        <v>2.5890167347165174E-2</v>
      </c>
      <c r="I211" s="44">
        <f>('ODA total and ex non-transfer'!I211*1000000)/SUMIFS('GDP constant 2016'!I:I,'GDP constant 2016'!$B:$B,'ODA percent GDP'!$B211)</f>
        <v>3.7723278477191202E-2</v>
      </c>
      <c r="J211" s="44">
        <f>('ODA total and ex non-transfer'!J211*1000000)/SUMIFS('GDP constant 2016'!J:J,'GDP constant 2016'!$B:$B,'ODA percent GDP'!$B211)</f>
        <v>7.6753759759219567E-2</v>
      </c>
      <c r="K211" s="44">
        <f>('ODA total and ex non-transfer'!K211*1000000)/SUMIFS('GDP constant 2016'!K:K,'GDP constant 2016'!$B:$B,'ODA percent GDP'!$B211)</f>
        <v>8.5555460019769977E-2</v>
      </c>
      <c r="L211" s="44">
        <f>('ODA total and ex non-transfer'!L211*1000000)/SUMIFS('GDP constant 2016'!L:L,'GDP constant 2016'!$B:$B,'ODA percent GDP'!$B211)</f>
        <v>1.9498701061574052E-2</v>
      </c>
      <c r="M211" s="44">
        <f>('ODA total and ex non-transfer'!M211*1000000)/SUMIFS('GDP constant 2016'!M:M,'GDP constant 2016'!$B:$B,'ODA percent GDP'!$B211)</f>
        <v>2.3033795763825221E-2</v>
      </c>
      <c r="N211" s="44">
        <f>('ODA total and ex non-transfer'!N211*1000000)/SUMIFS('GDP constant 2016'!N:N,'GDP constant 2016'!$B:$B,'ODA percent GDP'!$B211)</f>
        <v>2.5365845555779538E-2</v>
      </c>
      <c r="O211" s="44">
        <f>('ODA total and ex non-transfer'!O211*1000000)/SUMIFS('GDP constant 2016'!O:O,'GDP constant 2016'!$B:$B,'ODA percent GDP'!$B211)</f>
        <v>3.5068290509880091E-2</v>
      </c>
      <c r="P211" s="44">
        <f>('ODA total and ex non-transfer'!P211*1000000)/SUMIFS('GDP constant 2016'!P:P,'GDP constant 2016'!$B:$B,'ODA percent GDP'!$B211)</f>
        <v>3.2559369926056458E-2</v>
      </c>
      <c r="Q211" s="44">
        <f>('ODA total and ex non-transfer'!Q211*1000000)/SUMIFS('GDP constant 2016'!Q:Q,'GDP constant 2016'!$B:$B,'ODA percent GDP'!$B211)</f>
        <v>2.8344346043467455E-2</v>
      </c>
      <c r="R211" s="44">
        <f>('ODA total and ex non-transfer'!R211*1000000)/SUMIFS('GDP constant 2016'!R:R,'GDP constant 2016'!$B:$B,'ODA percent GDP'!$B211)</f>
        <v>3.0573624563618784E-2</v>
      </c>
      <c r="S211" s="44">
        <f>('ODA total and ex non-transfer'!S211*1000000)/SUMIFS('GDP constant 2016'!S:S,'GDP constant 2016'!$B:$B,'ODA percent GDP'!$B211)</f>
        <v>3.0704785408793938E-2</v>
      </c>
      <c r="T211" s="44">
        <f>('ODA total and ex non-transfer'!T211*1000000)/SUMIFS('GDP constant 2016'!T:T,'GDP constant 2016'!$B:$B,'ODA percent GDP'!$B211)</f>
        <v>2.8882395041714273E-2</v>
      </c>
      <c r="U211" s="44">
        <f>('ODA total and ex non-transfer'!U211*1000000)/SUMIFS('GDP constant 2016'!U:U,'GDP constant 2016'!$B:$B,'ODA percent GDP'!$B211)</f>
        <v>2.2146725238323089E-2</v>
      </c>
    </row>
    <row r="212" spans="1:21" hidden="1" x14ac:dyDescent="0.2">
      <c r="A212" s="21" t="s">
        <v>131</v>
      </c>
      <c r="B212" s="9" t="s">
        <v>572</v>
      </c>
      <c r="C212" s="9" t="s">
        <v>981</v>
      </c>
      <c r="D212" s="9"/>
      <c r="E212" s="2"/>
      <c r="F212" s="2"/>
      <c r="G212" s="44">
        <f>('ODA total and ex non-transfer'!G212*1000000)/SUMIFS('GDP constant 2016'!G:G,'GDP constant 2016'!$B:$B,'ODA percent GDP'!$B212)</f>
        <v>9.3880718748516195E-3</v>
      </c>
      <c r="H212" s="44">
        <f>('ODA total and ex non-transfer'!H212*1000000)/SUMIFS('GDP constant 2016'!H:H,'GDP constant 2016'!$B:$B,'ODA percent GDP'!$B212)</f>
        <v>5.6925908685557915E-3</v>
      </c>
      <c r="I212" s="44">
        <f>('ODA total and ex non-transfer'!I212*1000000)/SUMIFS('GDP constant 2016'!I:I,'GDP constant 2016'!$B:$B,'ODA percent GDP'!$B212)</f>
        <v>1.0680400799696897E-2</v>
      </c>
      <c r="J212" s="44">
        <f>('ODA total and ex non-transfer'!J212*1000000)/SUMIFS('GDP constant 2016'!J:J,'GDP constant 2016'!$B:$B,'ODA percent GDP'!$B212)</f>
        <v>9.7350880297528419E-3</v>
      </c>
      <c r="K212" s="44">
        <f>('ODA total and ex non-transfer'!K212*1000000)/SUMIFS('GDP constant 2016'!K:K,'GDP constant 2016'!$B:$B,'ODA percent GDP'!$B212)</f>
        <v>8.2246808261152941E-3</v>
      </c>
      <c r="L212" s="44">
        <f>('ODA total and ex non-transfer'!L212*1000000)/SUMIFS('GDP constant 2016'!L:L,'GDP constant 2016'!$B:$B,'ODA percent GDP'!$B212)</f>
        <v>6.7214790701095994E-3</v>
      </c>
      <c r="M212" s="44">
        <f>('ODA total and ex non-transfer'!M212*1000000)/SUMIFS('GDP constant 2016'!M:M,'GDP constant 2016'!$B:$B,'ODA percent GDP'!$B212)</f>
        <v>9.624777303062701E-3</v>
      </c>
      <c r="N212" s="44">
        <f>('ODA total and ex non-transfer'!N212*1000000)/SUMIFS('GDP constant 2016'!N:N,'GDP constant 2016'!$B:$B,'ODA percent GDP'!$B212)</f>
        <v>1.2552907113591048E-2</v>
      </c>
      <c r="O212" s="44">
        <f>('ODA total and ex non-transfer'!O212*1000000)/SUMIFS('GDP constant 2016'!O:O,'GDP constant 2016'!$B:$B,'ODA percent GDP'!$B212)</f>
        <v>1.2888169010540991E-2</v>
      </c>
      <c r="P212" s="44">
        <f>('ODA total and ex non-transfer'!P212*1000000)/SUMIFS('GDP constant 2016'!P:P,'GDP constant 2016'!$B:$B,'ODA percent GDP'!$B212)</f>
        <v>6.2110288776606E-3</v>
      </c>
      <c r="Q212" s="44">
        <f>('ODA total and ex non-transfer'!Q212*1000000)/SUMIFS('GDP constant 2016'!Q:Q,'GDP constant 2016'!$B:$B,'ODA percent GDP'!$B212)</f>
        <v>5.8472347589132671E-3</v>
      </c>
      <c r="R212" s="44">
        <f>('ODA total and ex non-transfer'!R212*1000000)/SUMIFS('GDP constant 2016'!R:R,'GDP constant 2016'!$B:$B,'ODA percent GDP'!$B212)</f>
        <v>8.5265618539426321E-3</v>
      </c>
      <c r="S212" s="44">
        <f>('ODA total and ex non-transfer'!S212*1000000)/SUMIFS('GDP constant 2016'!S:S,'GDP constant 2016'!$B:$B,'ODA percent GDP'!$B212)</f>
        <v>8.3218593544861514E-3</v>
      </c>
      <c r="T212" s="44">
        <f>('ODA total and ex non-transfer'!T212*1000000)/SUMIFS('GDP constant 2016'!T:T,'GDP constant 2016'!$B:$B,'ODA percent GDP'!$B212)</f>
        <v>7.56653524478726E-3</v>
      </c>
      <c r="U212" s="44">
        <f>('ODA total and ex non-transfer'!U212*1000000)/SUMIFS('GDP constant 2016'!U:U,'GDP constant 2016'!$B:$B,'ODA percent GDP'!$B212)</f>
        <v>5.9536191414678499E-3</v>
      </c>
    </row>
    <row r="213" spans="1:21" hidden="1" x14ac:dyDescent="0.2">
      <c r="A213" s="22" t="s">
        <v>131</v>
      </c>
      <c r="B213" s="9" t="s">
        <v>572</v>
      </c>
      <c r="C213" s="10" t="s">
        <v>982</v>
      </c>
      <c r="D213" s="10"/>
      <c r="E213" s="3"/>
      <c r="F213" s="3"/>
      <c r="G213" s="44">
        <f>('ODA total and ex non-transfer'!G213*1000000)/SUMIFS('GDP constant 2016'!G:G,'GDP constant 2016'!$B:$B,'ODA percent GDP'!$B213)</f>
        <v>9.3880718748516195E-3</v>
      </c>
      <c r="H213" s="44">
        <f>('ODA total and ex non-transfer'!H213*1000000)/SUMIFS('GDP constant 2016'!H:H,'GDP constant 2016'!$B:$B,'ODA percent GDP'!$B213)</f>
        <v>5.6925908685557915E-3</v>
      </c>
      <c r="I213" s="44">
        <f>('ODA total and ex non-transfer'!I213*1000000)/SUMIFS('GDP constant 2016'!I:I,'GDP constant 2016'!$B:$B,'ODA percent GDP'!$B213)</f>
        <v>1.0680400799696897E-2</v>
      </c>
      <c r="J213" s="44">
        <f>('ODA total and ex non-transfer'!J213*1000000)/SUMIFS('GDP constant 2016'!J:J,'GDP constant 2016'!$B:$B,'ODA percent GDP'!$B213)</f>
        <v>9.7350880297528419E-3</v>
      </c>
      <c r="K213" s="44">
        <f>('ODA total and ex non-transfer'!K213*1000000)/SUMIFS('GDP constant 2016'!K:K,'GDP constant 2016'!$B:$B,'ODA percent GDP'!$B213)</f>
        <v>7.7778303596324353E-3</v>
      </c>
      <c r="L213" s="44">
        <f>('ODA total and ex non-transfer'!L213*1000000)/SUMIFS('GDP constant 2016'!L:L,'GDP constant 2016'!$B:$B,'ODA percent GDP'!$B213)</f>
        <v>6.2983961470136811E-3</v>
      </c>
      <c r="M213" s="44">
        <f>('ODA total and ex non-transfer'!M213*1000000)/SUMIFS('GDP constant 2016'!M:M,'GDP constant 2016'!$B:$B,'ODA percent GDP'!$B213)</f>
        <v>9.4916339459135794E-3</v>
      </c>
      <c r="N213" s="44">
        <f>('ODA total and ex non-transfer'!N213*1000000)/SUMIFS('GDP constant 2016'!N:N,'GDP constant 2016'!$B:$B,'ODA percent GDP'!$B213)</f>
        <v>1.2452708094561707E-2</v>
      </c>
      <c r="O213" s="44">
        <f>('ODA total and ex non-transfer'!O213*1000000)/SUMIFS('GDP constant 2016'!O:O,'GDP constant 2016'!$B:$B,'ODA percent GDP'!$B213)</f>
        <v>1.1324097391817691E-2</v>
      </c>
      <c r="P213" s="44">
        <f>('ODA total and ex non-transfer'!P213*1000000)/SUMIFS('GDP constant 2016'!P:P,'GDP constant 2016'!$B:$B,'ODA percent GDP'!$B213)</f>
        <v>6.1105083299408626E-3</v>
      </c>
      <c r="Q213" s="44">
        <f>('ODA total and ex non-transfer'!Q213*1000000)/SUMIFS('GDP constant 2016'!Q:Q,'GDP constant 2016'!$B:$B,'ODA percent GDP'!$B213)</f>
        <v>5.5982757475196727E-3</v>
      </c>
      <c r="R213" s="44">
        <f>('ODA total and ex non-transfer'!R213*1000000)/SUMIFS('GDP constant 2016'!R:R,'GDP constant 2016'!$B:$B,'ODA percent GDP'!$B213)</f>
        <v>7.9982724656389864E-3</v>
      </c>
      <c r="S213" s="44">
        <f>('ODA total and ex non-transfer'!S213*1000000)/SUMIFS('GDP constant 2016'!S:S,'GDP constant 2016'!$B:$B,'ODA percent GDP'!$B213)</f>
        <v>8.0520788112160343E-3</v>
      </c>
      <c r="T213" s="44">
        <f>('ODA total and ex non-transfer'!T213*1000000)/SUMIFS('GDP constant 2016'!T:T,'GDP constant 2016'!$B:$B,'ODA percent GDP'!$B213)</f>
        <v>7.3068828567203984E-3</v>
      </c>
      <c r="U213" s="44">
        <f>('ODA total and ex non-transfer'!U213*1000000)/SUMIFS('GDP constant 2016'!U:U,'GDP constant 2016'!$B:$B,'ODA percent GDP'!$B213)</f>
        <v>5.8680445659015411E-3</v>
      </c>
    </row>
    <row r="214" spans="1:21" hidden="1" x14ac:dyDescent="0.2">
      <c r="A214" s="21" t="s">
        <v>132</v>
      </c>
      <c r="B214" s="9" t="s">
        <v>669</v>
      </c>
      <c r="C214" s="9" t="s">
        <v>981</v>
      </c>
      <c r="D214" s="9"/>
      <c r="E214" s="2"/>
      <c r="F214" s="2"/>
      <c r="G214" s="44">
        <f>('ODA total and ex non-transfer'!G214*1000000)/SUMIFS('GDP constant 2016'!G:G,'GDP constant 2016'!$B:$B,'ODA percent GDP'!$B214)</f>
        <v>3.1410870554102747E-4</v>
      </c>
      <c r="H214" s="44">
        <f>('ODA total and ex non-transfer'!H214*1000000)/SUMIFS('GDP constant 2016'!H:H,'GDP constant 2016'!$B:$B,'ODA percent GDP'!$B214)</f>
        <v>3.0653211223526127E-4</v>
      </c>
      <c r="I214" s="44">
        <f>('ODA total and ex non-transfer'!I214*1000000)/SUMIFS('GDP constant 2016'!I:I,'GDP constant 2016'!$B:$B,'ODA percent GDP'!$B214)</f>
        <v>2.7018706941303838E-4</v>
      </c>
      <c r="J214" s="44">
        <f>('ODA total and ex non-transfer'!J214*1000000)/SUMIFS('GDP constant 2016'!J:J,'GDP constant 2016'!$B:$B,'ODA percent GDP'!$B214)</f>
        <v>3.8275579144319893E-4</v>
      </c>
      <c r="K214" s="44">
        <f>('ODA total and ex non-transfer'!K214*1000000)/SUMIFS('GDP constant 2016'!K:K,'GDP constant 2016'!$B:$B,'ODA percent GDP'!$B214)</f>
        <v>4.212851648069337E-4</v>
      </c>
      <c r="L214" s="44">
        <f>('ODA total and ex non-transfer'!L214*1000000)/SUMIFS('GDP constant 2016'!L:L,'GDP constant 2016'!$B:$B,'ODA percent GDP'!$B214)</f>
        <v>2.7760978259606971E-4</v>
      </c>
      <c r="M214" s="44">
        <f>('ODA total and ex non-transfer'!M214*1000000)/SUMIFS('GDP constant 2016'!M:M,'GDP constant 2016'!$B:$B,'ODA percent GDP'!$B214)</f>
        <v>3.0534263277920849E-4</v>
      </c>
      <c r="N214" s="44">
        <f>('ODA total and ex non-transfer'!N214*1000000)/SUMIFS('GDP constant 2016'!N:N,'GDP constant 2016'!$B:$B,'ODA percent GDP'!$B214)</f>
        <v>3.0297892705671641E-4</v>
      </c>
      <c r="O214" s="44">
        <f>('ODA total and ex non-transfer'!O214*1000000)/SUMIFS('GDP constant 2016'!O:O,'GDP constant 2016'!$B:$B,'ODA percent GDP'!$B214)</f>
        <v>6.8521860886094411E-4</v>
      </c>
      <c r="P214" s="44">
        <f>('ODA total and ex non-transfer'!P214*1000000)/SUMIFS('GDP constant 2016'!P:P,'GDP constant 2016'!$B:$B,'ODA percent GDP'!$B214)</f>
        <v>1.1062369445970044E-3</v>
      </c>
      <c r="Q214" s="44">
        <f>('ODA total and ex non-transfer'!Q214*1000000)/SUMIFS('GDP constant 2016'!Q:Q,'GDP constant 2016'!$B:$B,'ODA percent GDP'!$B214)</f>
        <v>5.1671974275329269E-4</v>
      </c>
      <c r="R214" s="44">
        <f>('ODA total and ex non-transfer'!R214*1000000)/SUMIFS('GDP constant 2016'!R:R,'GDP constant 2016'!$B:$B,'ODA percent GDP'!$B214)</f>
        <v>7.3507068265257628E-4</v>
      </c>
      <c r="S214" s="44">
        <f>('ODA total and ex non-transfer'!S214*1000000)/SUMIFS('GDP constant 2016'!S:S,'GDP constant 2016'!$B:$B,'ODA percent GDP'!$B214)</f>
        <v>8.5462003368019812E-4</v>
      </c>
      <c r="T214" s="44">
        <f>('ODA total and ex non-transfer'!T214*1000000)/SUMIFS('GDP constant 2016'!T:T,'GDP constant 2016'!$B:$B,'ODA percent GDP'!$B214)</f>
        <v>4.9912166913897377E-4</v>
      </c>
      <c r="U214" s="44">
        <f>('ODA total and ex non-transfer'!U214*1000000)/SUMIFS('GDP constant 2016'!U:U,'GDP constant 2016'!$B:$B,'ODA percent GDP'!$B214)</f>
        <v>8.3753376819409385E-4</v>
      </c>
    </row>
    <row r="215" spans="1:21" hidden="1" x14ac:dyDescent="0.2">
      <c r="A215" s="22" t="s">
        <v>132</v>
      </c>
      <c r="B215" s="9" t="s">
        <v>669</v>
      </c>
      <c r="C215" s="10" t="s">
        <v>982</v>
      </c>
      <c r="D215" s="10"/>
      <c r="E215" s="3"/>
      <c r="F215" s="3"/>
      <c r="G215" s="44">
        <f>('ODA total and ex non-transfer'!G215*1000000)/SUMIFS('GDP constant 2016'!G:G,'GDP constant 2016'!$B:$B,'ODA percent GDP'!$B215)</f>
        <v>3.1410870554102747E-4</v>
      </c>
      <c r="H215" s="44">
        <f>('ODA total and ex non-transfer'!H215*1000000)/SUMIFS('GDP constant 2016'!H:H,'GDP constant 2016'!$B:$B,'ODA percent GDP'!$B215)</f>
        <v>3.0653211223526127E-4</v>
      </c>
      <c r="I215" s="44">
        <f>('ODA total and ex non-transfer'!I215*1000000)/SUMIFS('GDP constant 2016'!I:I,'GDP constant 2016'!$B:$B,'ODA percent GDP'!$B215)</f>
        <v>2.7018706941303838E-4</v>
      </c>
      <c r="J215" s="44">
        <f>('ODA total and ex non-transfer'!J215*1000000)/SUMIFS('GDP constant 2016'!J:J,'GDP constant 2016'!$B:$B,'ODA percent GDP'!$B215)</f>
        <v>3.8275579144319893E-4</v>
      </c>
      <c r="K215" s="44">
        <f>('ODA total and ex non-transfer'!K215*1000000)/SUMIFS('GDP constant 2016'!K:K,'GDP constant 2016'!$B:$B,'ODA percent GDP'!$B215)</f>
        <v>3.796575079693609E-4</v>
      </c>
      <c r="L215" s="44">
        <f>('ODA total and ex non-transfer'!L215*1000000)/SUMIFS('GDP constant 2016'!L:L,'GDP constant 2016'!$B:$B,'ODA percent GDP'!$B215)</f>
        <v>2.4009001940778003E-4</v>
      </c>
      <c r="M215" s="44">
        <f>('ODA total and ex non-transfer'!M215*1000000)/SUMIFS('GDP constant 2016'!M:M,'GDP constant 2016'!$B:$B,'ODA percent GDP'!$B215)</f>
        <v>2.6484320252743234E-4</v>
      </c>
      <c r="N215" s="44">
        <f>('ODA total and ex non-transfer'!N215*1000000)/SUMIFS('GDP constant 2016'!N:N,'GDP constant 2016'!$B:$B,'ODA percent GDP'!$B215)</f>
        <v>2.6392118227145126E-4</v>
      </c>
      <c r="O215" s="44">
        <f>('ODA total and ex non-transfer'!O215*1000000)/SUMIFS('GDP constant 2016'!O:O,'GDP constant 2016'!$B:$B,'ODA percent GDP'!$B215)</f>
        <v>6.5406161550006199E-4</v>
      </c>
      <c r="P215" s="44">
        <f>('ODA total and ex non-transfer'!P215*1000000)/SUMIFS('GDP constant 2016'!P:P,'GDP constant 2016'!$B:$B,'ODA percent GDP'!$B215)</f>
        <v>1.0738413864376133E-3</v>
      </c>
      <c r="Q215" s="44">
        <f>('ODA total and ex non-transfer'!Q215*1000000)/SUMIFS('GDP constant 2016'!Q:Q,'GDP constant 2016'!$B:$B,'ODA percent GDP'!$B215)</f>
        <v>4.7636717076519577E-4</v>
      </c>
      <c r="R215" s="44">
        <f>('ODA total and ex non-transfer'!R215*1000000)/SUMIFS('GDP constant 2016'!R:R,'GDP constant 2016'!$B:$B,'ODA percent GDP'!$B215)</f>
        <v>6.9473821606024291E-4</v>
      </c>
      <c r="S215" s="44">
        <f>('ODA total and ex non-transfer'!S215*1000000)/SUMIFS('GDP constant 2016'!S:S,'GDP constant 2016'!$B:$B,'ODA percent GDP'!$B215)</f>
        <v>8.1655317513602301E-4</v>
      </c>
      <c r="T215" s="44">
        <f>('ODA total and ex non-transfer'!T215*1000000)/SUMIFS('GDP constant 2016'!T:T,'GDP constant 2016'!$B:$B,'ODA percent GDP'!$B215)</f>
        <v>4.5860454840776813E-4</v>
      </c>
      <c r="U215" s="44">
        <f>('ODA total and ex non-transfer'!U215*1000000)/SUMIFS('GDP constant 2016'!U:U,'GDP constant 2016'!$B:$B,'ODA percent GDP'!$B215)</f>
        <v>8.0256238977815175E-4</v>
      </c>
    </row>
    <row r="216" spans="1:21" hidden="1" x14ac:dyDescent="0.2">
      <c r="A216" s="21" t="s">
        <v>133</v>
      </c>
      <c r="B216" s="9" t="s">
        <v>688</v>
      </c>
      <c r="C216" s="9" t="s">
        <v>981</v>
      </c>
      <c r="D216" s="9"/>
      <c r="E216" s="2"/>
      <c r="F216" s="2"/>
      <c r="G216" s="44" t="e">
        <f>('ODA total and ex non-transfer'!G216*1000000)/SUMIFS('GDP constant 2016'!G:G,'GDP constant 2016'!$B:$B,'ODA percent GDP'!$B216)</f>
        <v>#DIV/0!</v>
      </c>
      <c r="H216" s="44" t="e">
        <f>('ODA total and ex non-transfer'!H216*1000000)/SUMIFS('GDP constant 2016'!H:H,'GDP constant 2016'!$B:$B,'ODA percent GDP'!$B216)</f>
        <v>#DIV/0!</v>
      </c>
      <c r="I216" s="44" t="e">
        <f>('ODA total and ex non-transfer'!I216*1000000)/SUMIFS('GDP constant 2016'!I:I,'GDP constant 2016'!$B:$B,'ODA percent GDP'!$B216)</f>
        <v>#DIV/0!</v>
      </c>
      <c r="J216" s="44" t="e">
        <f>('ODA total and ex non-transfer'!J216*1000000)/SUMIFS('GDP constant 2016'!J:J,'GDP constant 2016'!$B:$B,'ODA percent GDP'!$B216)</f>
        <v>#DIV/0!</v>
      </c>
      <c r="K216" s="44" t="e">
        <f>('ODA total and ex non-transfer'!K216*1000000)/SUMIFS('GDP constant 2016'!K:K,'GDP constant 2016'!$B:$B,'ODA percent GDP'!$B216)</f>
        <v>#DIV/0!</v>
      </c>
      <c r="L216" s="44" t="e">
        <f>('ODA total and ex non-transfer'!L216*1000000)/SUMIFS('GDP constant 2016'!L:L,'GDP constant 2016'!$B:$B,'ODA percent GDP'!$B216)</f>
        <v>#DIV/0!</v>
      </c>
      <c r="M216" s="44" t="e">
        <f>('ODA total and ex non-transfer'!M216*1000000)/SUMIFS('GDP constant 2016'!M:M,'GDP constant 2016'!$B:$B,'ODA percent GDP'!$B216)</f>
        <v>#DIV/0!</v>
      </c>
      <c r="N216" s="44" t="e">
        <f>('ODA total and ex non-transfer'!N216*1000000)/SUMIFS('GDP constant 2016'!N:N,'GDP constant 2016'!$B:$B,'ODA percent GDP'!$B216)</f>
        <v>#DIV/0!</v>
      </c>
      <c r="O216" s="44" t="e">
        <f>('ODA total and ex non-transfer'!O216*1000000)/SUMIFS('GDP constant 2016'!O:O,'GDP constant 2016'!$B:$B,'ODA percent GDP'!$B216)</f>
        <v>#DIV/0!</v>
      </c>
      <c r="P216" s="44" t="e">
        <f>('ODA total and ex non-transfer'!P216*1000000)/SUMIFS('GDP constant 2016'!P:P,'GDP constant 2016'!$B:$B,'ODA percent GDP'!$B216)</f>
        <v>#DIV/0!</v>
      </c>
      <c r="Q216" s="44" t="e">
        <f>('ODA total and ex non-transfer'!Q216*1000000)/SUMIFS('GDP constant 2016'!Q:Q,'GDP constant 2016'!$B:$B,'ODA percent GDP'!$B216)</f>
        <v>#DIV/0!</v>
      </c>
      <c r="R216" s="44" t="e">
        <f>('ODA total and ex non-transfer'!R216*1000000)/SUMIFS('GDP constant 2016'!R:R,'GDP constant 2016'!$B:$B,'ODA percent GDP'!$B216)</f>
        <v>#DIV/0!</v>
      </c>
      <c r="S216" s="44" t="e">
        <f>('ODA total and ex non-transfer'!S216*1000000)/SUMIFS('GDP constant 2016'!S:S,'GDP constant 2016'!$B:$B,'ODA percent GDP'!$B216)</f>
        <v>#DIV/0!</v>
      </c>
      <c r="T216" s="44" t="e">
        <f>('ODA total and ex non-transfer'!T216*1000000)/SUMIFS('GDP constant 2016'!T:T,'GDP constant 2016'!$B:$B,'ODA percent GDP'!$B216)</f>
        <v>#DIV/0!</v>
      </c>
      <c r="U216" s="44" t="e">
        <f>('ODA total and ex non-transfer'!U216*1000000)/SUMIFS('GDP constant 2016'!U:U,'GDP constant 2016'!$B:$B,'ODA percent GDP'!$B216)</f>
        <v>#DIV/0!</v>
      </c>
    </row>
    <row r="217" spans="1:21" hidden="1" x14ac:dyDescent="0.2">
      <c r="A217" s="22" t="s">
        <v>133</v>
      </c>
      <c r="B217" s="9" t="s">
        <v>688</v>
      </c>
      <c r="C217" s="10" t="s">
        <v>982</v>
      </c>
      <c r="D217" s="10"/>
      <c r="E217" s="3"/>
      <c r="F217" s="3"/>
      <c r="G217" s="44" t="e">
        <f>('ODA total and ex non-transfer'!G217*1000000)/SUMIFS('GDP constant 2016'!G:G,'GDP constant 2016'!$B:$B,'ODA percent GDP'!$B217)</f>
        <v>#DIV/0!</v>
      </c>
      <c r="H217" s="44" t="e">
        <f>('ODA total and ex non-transfer'!H217*1000000)/SUMIFS('GDP constant 2016'!H:H,'GDP constant 2016'!$B:$B,'ODA percent GDP'!$B217)</f>
        <v>#DIV/0!</v>
      </c>
      <c r="I217" s="44" t="e">
        <f>('ODA total and ex non-transfer'!I217*1000000)/SUMIFS('GDP constant 2016'!I:I,'GDP constant 2016'!$B:$B,'ODA percent GDP'!$B217)</f>
        <v>#DIV/0!</v>
      </c>
      <c r="J217" s="44" t="e">
        <f>('ODA total and ex non-transfer'!J217*1000000)/SUMIFS('GDP constant 2016'!J:J,'GDP constant 2016'!$B:$B,'ODA percent GDP'!$B217)</f>
        <v>#DIV/0!</v>
      </c>
      <c r="K217" s="44" t="e">
        <f>('ODA total and ex non-transfer'!K217*1000000)/SUMIFS('GDP constant 2016'!K:K,'GDP constant 2016'!$B:$B,'ODA percent GDP'!$B217)</f>
        <v>#DIV/0!</v>
      </c>
      <c r="L217" s="44" t="e">
        <f>('ODA total and ex non-transfer'!L217*1000000)/SUMIFS('GDP constant 2016'!L:L,'GDP constant 2016'!$B:$B,'ODA percent GDP'!$B217)</f>
        <v>#DIV/0!</v>
      </c>
      <c r="M217" s="44" t="e">
        <f>('ODA total and ex non-transfer'!M217*1000000)/SUMIFS('GDP constant 2016'!M:M,'GDP constant 2016'!$B:$B,'ODA percent GDP'!$B217)</f>
        <v>#DIV/0!</v>
      </c>
      <c r="N217" s="44" t="e">
        <f>('ODA total and ex non-transfer'!N217*1000000)/SUMIFS('GDP constant 2016'!N:N,'GDP constant 2016'!$B:$B,'ODA percent GDP'!$B217)</f>
        <v>#DIV/0!</v>
      </c>
      <c r="O217" s="44" t="e">
        <f>('ODA total and ex non-transfer'!O217*1000000)/SUMIFS('GDP constant 2016'!O:O,'GDP constant 2016'!$B:$B,'ODA percent GDP'!$B217)</f>
        <v>#DIV/0!</v>
      </c>
      <c r="P217" s="44" t="e">
        <f>('ODA total and ex non-transfer'!P217*1000000)/SUMIFS('GDP constant 2016'!P:P,'GDP constant 2016'!$B:$B,'ODA percent GDP'!$B217)</f>
        <v>#DIV/0!</v>
      </c>
      <c r="Q217" s="44" t="e">
        <f>('ODA total and ex non-transfer'!Q217*1000000)/SUMIFS('GDP constant 2016'!Q:Q,'GDP constant 2016'!$B:$B,'ODA percent GDP'!$B217)</f>
        <v>#DIV/0!</v>
      </c>
      <c r="R217" s="44" t="e">
        <f>('ODA total and ex non-transfer'!R217*1000000)/SUMIFS('GDP constant 2016'!R:R,'GDP constant 2016'!$B:$B,'ODA percent GDP'!$B217)</f>
        <v>#DIV/0!</v>
      </c>
      <c r="S217" s="44" t="e">
        <f>('ODA total and ex non-transfer'!S217*1000000)/SUMIFS('GDP constant 2016'!S:S,'GDP constant 2016'!$B:$B,'ODA percent GDP'!$B217)</f>
        <v>#DIV/0!</v>
      </c>
      <c r="T217" s="44" t="e">
        <f>('ODA total and ex non-transfer'!T217*1000000)/SUMIFS('GDP constant 2016'!T:T,'GDP constant 2016'!$B:$B,'ODA percent GDP'!$B217)</f>
        <v>#DIV/0!</v>
      </c>
      <c r="U217" s="44" t="e">
        <f>('ODA total and ex non-transfer'!U217*1000000)/SUMIFS('GDP constant 2016'!U:U,'GDP constant 2016'!$B:$B,'ODA percent GDP'!$B217)</f>
        <v>#DIV/0!</v>
      </c>
    </row>
    <row r="218" spans="1:21" hidden="1" x14ac:dyDescent="0.2">
      <c r="A218" s="21" t="s">
        <v>134</v>
      </c>
      <c r="B218" s="9" t="s">
        <v>707</v>
      </c>
      <c r="C218" s="9" t="s">
        <v>981</v>
      </c>
      <c r="D218" s="9"/>
      <c r="E218" s="2"/>
      <c r="F218" s="2"/>
      <c r="G218" s="44" t="e">
        <f>('ODA total and ex non-transfer'!G218*1000000)/SUMIFS('GDP constant 2016'!G:G,'GDP constant 2016'!$B:$B,'ODA percent GDP'!$B218)</f>
        <v>#DIV/0!</v>
      </c>
      <c r="H218" s="44" t="e">
        <f>('ODA total and ex non-transfer'!H218*1000000)/SUMIFS('GDP constant 2016'!H:H,'GDP constant 2016'!$B:$B,'ODA percent GDP'!$B218)</f>
        <v>#DIV/0!</v>
      </c>
      <c r="I218" s="44" t="e">
        <f>('ODA total and ex non-transfer'!I218*1000000)/SUMIFS('GDP constant 2016'!I:I,'GDP constant 2016'!$B:$B,'ODA percent GDP'!$B218)</f>
        <v>#DIV/0!</v>
      </c>
      <c r="J218" s="44" t="e">
        <f>('ODA total and ex non-transfer'!J218*1000000)/SUMIFS('GDP constant 2016'!J:J,'GDP constant 2016'!$B:$B,'ODA percent GDP'!$B218)</f>
        <v>#DIV/0!</v>
      </c>
      <c r="K218" s="44" t="e">
        <f>('ODA total and ex non-transfer'!K218*1000000)/SUMIFS('GDP constant 2016'!K:K,'GDP constant 2016'!$B:$B,'ODA percent GDP'!$B218)</f>
        <v>#DIV/0!</v>
      </c>
      <c r="L218" s="44" t="e">
        <f>('ODA total and ex non-transfer'!L218*1000000)/SUMIFS('GDP constant 2016'!L:L,'GDP constant 2016'!$B:$B,'ODA percent GDP'!$B218)</f>
        <v>#DIV/0!</v>
      </c>
      <c r="M218" s="44" t="e">
        <f>('ODA total and ex non-transfer'!M218*1000000)/SUMIFS('GDP constant 2016'!M:M,'GDP constant 2016'!$B:$B,'ODA percent GDP'!$B218)</f>
        <v>#DIV/0!</v>
      </c>
      <c r="N218" s="44" t="e">
        <f>('ODA total and ex non-transfer'!N218*1000000)/SUMIFS('GDP constant 2016'!N:N,'GDP constant 2016'!$B:$B,'ODA percent GDP'!$B218)</f>
        <v>#DIV/0!</v>
      </c>
      <c r="O218" s="44" t="e">
        <f>('ODA total and ex non-transfer'!O218*1000000)/SUMIFS('GDP constant 2016'!O:O,'GDP constant 2016'!$B:$B,'ODA percent GDP'!$B218)</f>
        <v>#DIV/0!</v>
      </c>
      <c r="P218" s="44" t="e">
        <f>('ODA total and ex non-transfer'!P218*1000000)/SUMIFS('GDP constant 2016'!P:P,'GDP constant 2016'!$B:$B,'ODA percent GDP'!$B218)</f>
        <v>#DIV/0!</v>
      </c>
      <c r="Q218" s="44" t="e">
        <f>('ODA total and ex non-transfer'!Q218*1000000)/SUMIFS('GDP constant 2016'!Q:Q,'GDP constant 2016'!$B:$B,'ODA percent GDP'!$B218)</f>
        <v>#DIV/0!</v>
      </c>
      <c r="R218" s="44" t="e">
        <f>('ODA total and ex non-transfer'!R218*1000000)/SUMIFS('GDP constant 2016'!R:R,'GDP constant 2016'!$B:$B,'ODA percent GDP'!$B218)</f>
        <v>#DIV/0!</v>
      </c>
      <c r="S218" s="44" t="e">
        <f>('ODA total and ex non-transfer'!S218*1000000)/SUMIFS('GDP constant 2016'!S:S,'GDP constant 2016'!$B:$B,'ODA percent GDP'!$B218)</f>
        <v>#DIV/0!</v>
      </c>
      <c r="T218" s="44" t="e">
        <f>('ODA total and ex non-transfer'!T218*1000000)/SUMIFS('GDP constant 2016'!T:T,'GDP constant 2016'!$B:$B,'ODA percent GDP'!$B218)</f>
        <v>#DIV/0!</v>
      </c>
      <c r="U218" s="44" t="e">
        <f>('ODA total and ex non-transfer'!U218*1000000)/SUMIFS('GDP constant 2016'!U:U,'GDP constant 2016'!$B:$B,'ODA percent GDP'!$B218)</f>
        <v>#DIV/0!</v>
      </c>
    </row>
    <row r="219" spans="1:21" hidden="1" x14ac:dyDescent="0.2">
      <c r="A219" s="22" t="s">
        <v>134</v>
      </c>
      <c r="B219" s="9" t="s">
        <v>707</v>
      </c>
      <c r="C219" s="10" t="s">
        <v>982</v>
      </c>
      <c r="D219" s="10"/>
      <c r="E219" s="3"/>
      <c r="F219" s="3"/>
      <c r="G219" s="44" t="e">
        <f>('ODA total and ex non-transfer'!G219*1000000)/SUMIFS('GDP constant 2016'!G:G,'GDP constant 2016'!$B:$B,'ODA percent GDP'!$B219)</f>
        <v>#DIV/0!</v>
      </c>
      <c r="H219" s="44" t="e">
        <f>('ODA total and ex non-transfer'!H219*1000000)/SUMIFS('GDP constant 2016'!H:H,'GDP constant 2016'!$B:$B,'ODA percent GDP'!$B219)</f>
        <v>#DIV/0!</v>
      </c>
      <c r="I219" s="44" t="e">
        <f>('ODA total and ex non-transfer'!I219*1000000)/SUMIFS('GDP constant 2016'!I:I,'GDP constant 2016'!$B:$B,'ODA percent GDP'!$B219)</f>
        <v>#DIV/0!</v>
      </c>
      <c r="J219" s="44" t="e">
        <f>('ODA total and ex non-transfer'!J219*1000000)/SUMIFS('GDP constant 2016'!J:J,'GDP constant 2016'!$B:$B,'ODA percent GDP'!$B219)</f>
        <v>#DIV/0!</v>
      </c>
      <c r="K219" s="44" t="e">
        <f>('ODA total and ex non-transfer'!K219*1000000)/SUMIFS('GDP constant 2016'!K:K,'GDP constant 2016'!$B:$B,'ODA percent GDP'!$B219)</f>
        <v>#DIV/0!</v>
      </c>
      <c r="L219" s="44" t="e">
        <f>('ODA total and ex non-transfer'!L219*1000000)/SUMIFS('GDP constant 2016'!L:L,'GDP constant 2016'!$B:$B,'ODA percent GDP'!$B219)</f>
        <v>#DIV/0!</v>
      </c>
      <c r="M219" s="44" t="e">
        <f>('ODA total and ex non-transfer'!M219*1000000)/SUMIFS('GDP constant 2016'!M:M,'GDP constant 2016'!$B:$B,'ODA percent GDP'!$B219)</f>
        <v>#DIV/0!</v>
      </c>
      <c r="N219" s="44" t="e">
        <f>('ODA total and ex non-transfer'!N219*1000000)/SUMIFS('GDP constant 2016'!N:N,'GDP constant 2016'!$B:$B,'ODA percent GDP'!$B219)</f>
        <v>#DIV/0!</v>
      </c>
      <c r="O219" s="44" t="e">
        <f>('ODA total and ex non-transfer'!O219*1000000)/SUMIFS('GDP constant 2016'!O:O,'GDP constant 2016'!$B:$B,'ODA percent GDP'!$B219)</f>
        <v>#DIV/0!</v>
      </c>
      <c r="P219" s="44" t="e">
        <f>('ODA total and ex non-transfer'!P219*1000000)/SUMIFS('GDP constant 2016'!P:P,'GDP constant 2016'!$B:$B,'ODA percent GDP'!$B219)</f>
        <v>#DIV/0!</v>
      </c>
      <c r="Q219" s="44" t="e">
        <f>('ODA total and ex non-transfer'!Q219*1000000)/SUMIFS('GDP constant 2016'!Q:Q,'GDP constant 2016'!$B:$B,'ODA percent GDP'!$B219)</f>
        <v>#DIV/0!</v>
      </c>
      <c r="R219" s="44" t="e">
        <f>('ODA total and ex non-transfer'!R219*1000000)/SUMIFS('GDP constant 2016'!R:R,'GDP constant 2016'!$B:$B,'ODA percent GDP'!$B219)</f>
        <v>#DIV/0!</v>
      </c>
      <c r="S219" s="44" t="e">
        <f>('ODA total and ex non-transfer'!S219*1000000)/SUMIFS('GDP constant 2016'!S:S,'GDP constant 2016'!$B:$B,'ODA percent GDP'!$B219)</f>
        <v>#DIV/0!</v>
      </c>
      <c r="T219" s="44" t="e">
        <f>('ODA total and ex non-transfer'!T219*1000000)/SUMIFS('GDP constant 2016'!T:T,'GDP constant 2016'!$B:$B,'ODA percent GDP'!$B219)</f>
        <v>#DIV/0!</v>
      </c>
      <c r="U219" s="44" t="e">
        <f>('ODA total and ex non-transfer'!U219*1000000)/SUMIFS('GDP constant 2016'!U:U,'GDP constant 2016'!$B:$B,'ODA percent GDP'!$B219)</f>
        <v>#DIV/0!</v>
      </c>
    </row>
    <row r="220" spans="1:21" hidden="1" x14ac:dyDescent="0.2">
      <c r="A220" s="21" t="s">
        <v>135</v>
      </c>
      <c r="B220" s="9" t="s">
        <v>714</v>
      </c>
      <c r="C220" s="9" t="s">
        <v>981</v>
      </c>
      <c r="D220" s="9"/>
      <c r="E220" s="2"/>
      <c r="F220" s="2"/>
      <c r="G220" s="44">
        <f>('ODA total and ex non-transfer'!G220*1000000)/SUMIFS('GDP constant 2016'!G:G,'GDP constant 2016'!$B:$B,'ODA percent GDP'!$B220)</f>
        <v>6.0482587963134375E-2</v>
      </c>
      <c r="H220" s="44">
        <f>('ODA total and ex non-transfer'!H220*1000000)/SUMIFS('GDP constant 2016'!H:H,'GDP constant 2016'!$B:$B,'ODA percent GDP'!$B220)</f>
        <v>0.10321665433751462</v>
      </c>
      <c r="I220" s="44">
        <f>('ODA total and ex non-transfer'!I220*1000000)/SUMIFS('GDP constant 2016'!I:I,'GDP constant 2016'!$B:$B,'ODA percent GDP'!$B220)</f>
        <v>0.17404316960049845</v>
      </c>
      <c r="J220" s="44">
        <f>('ODA total and ex non-transfer'!J220*1000000)/SUMIFS('GDP constant 2016'!J:J,'GDP constant 2016'!$B:$B,'ODA percent GDP'!$B220)</f>
        <v>8.1520294811425906E-2</v>
      </c>
      <c r="K220" s="44">
        <f>('ODA total and ex non-transfer'!K220*1000000)/SUMIFS('GDP constant 2016'!K:K,'GDP constant 2016'!$B:$B,'ODA percent GDP'!$B220)</f>
        <v>0.20968311392907305</v>
      </c>
      <c r="L220" s="44">
        <f>('ODA total and ex non-transfer'!L220*1000000)/SUMIFS('GDP constant 2016'!L:L,'GDP constant 2016'!$B:$B,'ODA percent GDP'!$B220)</f>
        <v>6.7401737134271583E-2</v>
      </c>
      <c r="M220" s="44">
        <f>('ODA total and ex non-transfer'!M220*1000000)/SUMIFS('GDP constant 2016'!M:M,'GDP constant 2016'!$B:$B,'ODA percent GDP'!$B220)</f>
        <v>6.388259536881466E-2</v>
      </c>
      <c r="N220" s="44">
        <f>('ODA total and ex non-transfer'!N220*1000000)/SUMIFS('GDP constant 2016'!N:N,'GDP constant 2016'!$B:$B,'ODA percent GDP'!$B220)</f>
        <v>7.6735432505330714E-2</v>
      </c>
      <c r="O220" s="44">
        <f>('ODA total and ex non-transfer'!O220*1000000)/SUMIFS('GDP constant 2016'!O:O,'GDP constant 2016'!$B:$B,'ODA percent GDP'!$B220)</f>
        <v>6.4283446257600879E-2</v>
      </c>
      <c r="P220" s="44">
        <f>('ODA total and ex non-transfer'!P220*1000000)/SUMIFS('GDP constant 2016'!P:P,'GDP constant 2016'!$B:$B,'ODA percent GDP'!$B220)</f>
        <v>5.3349316233217918E-2</v>
      </c>
      <c r="Q220" s="44">
        <f>('ODA total and ex non-transfer'!Q220*1000000)/SUMIFS('GDP constant 2016'!Q:Q,'GDP constant 2016'!$B:$B,'ODA percent GDP'!$B220)</f>
        <v>4.5295362981899227E-2</v>
      </c>
      <c r="R220" s="44">
        <f>('ODA total and ex non-transfer'!R220*1000000)/SUMIFS('GDP constant 2016'!R:R,'GDP constant 2016'!$B:$B,'ODA percent GDP'!$B220)</f>
        <v>4.0192419849157363E-2</v>
      </c>
      <c r="S220" s="44">
        <f>('ODA total and ex non-transfer'!S220*1000000)/SUMIFS('GDP constant 2016'!S:S,'GDP constant 2016'!$B:$B,'ODA percent GDP'!$B220)</f>
        <v>3.4249589937044377E-2</v>
      </c>
      <c r="T220" s="44">
        <f>('ODA total and ex non-transfer'!T220*1000000)/SUMIFS('GDP constant 2016'!T:T,'GDP constant 2016'!$B:$B,'ODA percent GDP'!$B220)</f>
        <v>4.0853289399081588E-2</v>
      </c>
      <c r="U220" s="44">
        <f>('ODA total and ex non-transfer'!U220*1000000)/SUMIFS('GDP constant 2016'!U:U,'GDP constant 2016'!$B:$B,'ODA percent GDP'!$B220)</f>
        <v>3.7787222572161341E-2</v>
      </c>
    </row>
    <row r="221" spans="1:21" hidden="1" x14ac:dyDescent="0.2">
      <c r="A221" s="22" t="s">
        <v>135</v>
      </c>
      <c r="B221" s="9" t="s">
        <v>714</v>
      </c>
      <c r="C221" s="10" t="s">
        <v>982</v>
      </c>
      <c r="D221" s="10"/>
      <c r="E221" s="3"/>
      <c r="F221" s="3"/>
      <c r="G221" s="44">
        <f>('ODA total and ex non-transfer'!G221*1000000)/SUMIFS('GDP constant 2016'!G:G,'GDP constant 2016'!$B:$B,'ODA percent GDP'!$B221)</f>
        <v>5.8889210791224972E-2</v>
      </c>
      <c r="H221" s="44">
        <f>('ODA total and ex non-transfer'!H221*1000000)/SUMIFS('GDP constant 2016'!H:H,'GDP constant 2016'!$B:$B,'ODA percent GDP'!$B221)</f>
        <v>0.10150773400979779</v>
      </c>
      <c r="I221" s="44">
        <f>('ODA total and ex non-transfer'!I221*1000000)/SUMIFS('GDP constant 2016'!I:I,'GDP constant 2016'!$B:$B,'ODA percent GDP'!$B221)</f>
        <v>0.17147144959133304</v>
      </c>
      <c r="J221" s="44">
        <f>('ODA total and ex non-transfer'!J221*1000000)/SUMIFS('GDP constant 2016'!J:J,'GDP constant 2016'!$B:$B,'ODA percent GDP'!$B221)</f>
        <v>7.7042764318400944E-2</v>
      </c>
      <c r="K221" s="44">
        <f>('ODA total and ex non-transfer'!K221*1000000)/SUMIFS('GDP constant 2016'!K:K,'GDP constant 2016'!$B:$B,'ODA percent GDP'!$B221)</f>
        <v>0.15649813400684656</v>
      </c>
      <c r="L221" s="44">
        <f>('ODA total and ex non-transfer'!L221*1000000)/SUMIFS('GDP constant 2016'!L:L,'GDP constant 2016'!$B:$B,'ODA percent GDP'!$B221)</f>
        <v>6.6438369314296086E-2</v>
      </c>
      <c r="M221" s="44">
        <f>('ODA total and ex non-transfer'!M221*1000000)/SUMIFS('GDP constant 2016'!M:M,'GDP constant 2016'!$B:$B,'ODA percent GDP'!$B221)</f>
        <v>5.864542700650395E-2</v>
      </c>
      <c r="N221" s="44">
        <f>('ODA total and ex non-transfer'!N221*1000000)/SUMIFS('GDP constant 2016'!N:N,'GDP constant 2016'!$B:$B,'ODA percent GDP'!$B221)</f>
        <v>7.6056714896465857E-2</v>
      </c>
      <c r="O221" s="44">
        <f>('ODA total and ex non-transfer'!O221*1000000)/SUMIFS('GDP constant 2016'!O:O,'GDP constant 2016'!$B:$B,'ODA percent GDP'!$B221)</f>
        <v>6.3735486555065363E-2</v>
      </c>
      <c r="P221" s="44">
        <f>('ODA total and ex non-transfer'!P221*1000000)/SUMIFS('GDP constant 2016'!P:P,'GDP constant 2016'!$B:$B,'ODA percent GDP'!$B221)</f>
        <v>5.2792933766172105E-2</v>
      </c>
      <c r="Q221" s="44">
        <f>('ODA total and ex non-transfer'!Q221*1000000)/SUMIFS('GDP constant 2016'!Q:Q,'GDP constant 2016'!$B:$B,'ODA percent GDP'!$B221)</f>
        <v>4.490864215414779E-2</v>
      </c>
      <c r="R221" s="44">
        <f>('ODA total and ex non-transfer'!R221*1000000)/SUMIFS('GDP constant 2016'!R:R,'GDP constant 2016'!$B:$B,'ODA percent GDP'!$B221)</f>
        <v>3.9649808099252601E-2</v>
      </c>
      <c r="S221" s="44">
        <f>('ODA total and ex non-transfer'!S221*1000000)/SUMIFS('GDP constant 2016'!S:S,'GDP constant 2016'!$B:$B,'ODA percent GDP'!$B221)</f>
        <v>3.3981468303339563E-2</v>
      </c>
      <c r="T221" s="44">
        <f>('ODA total and ex non-transfer'!T221*1000000)/SUMIFS('GDP constant 2016'!T:T,'GDP constant 2016'!$B:$B,'ODA percent GDP'!$B221)</f>
        <v>4.0594044602618194E-2</v>
      </c>
      <c r="U221" s="44">
        <f>('ODA total and ex non-transfer'!U221*1000000)/SUMIFS('GDP constant 2016'!U:U,'GDP constant 2016'!$B:$B,'ODA percent GDP'!$B221)</f>
        <v>3.759440797412332E-2</v>
      </c>
    </row>
    <row r="222" spans="1:21" hidden="1" x14ac:dyDescent="0.2">
      <c r="A222" s="21" t="s">
        <v>136</v>
      </c>
      <c r="B222" s="9" t="s">
        <v>744</v>
      </c>
      <c r="C222" s="9" t="s">
        <v>981</v>
      </c>
      <c r="D222" s="9"/>
      <c r="E222" s="2"/>
      <c r="F222" s="2"/>
      <c r="G222" s="44">
        <f>('ODA total and ex non-transfer'!G222*1000000)/SUMIFS('GDP constant 2016'!G:G,'GDP constant 2016'!$B:$B,'ODA percent GDP'!$B222)</f>
        <v>1.4035822488101259E-3</v>
      </c>
      <c r="H222" s="44">
        <f>('ODA total and ex non-transfer'!H222*1000000)/SUMIFS('GDP constant 2016'!H:H,'GDP constant 2016'!$B:$B,'ODA percent GDP'!$B222)</f>
        <v>2.618300001436574E-3</v>
      </c>
      <c r="I222" s="44">
        <f>('ODA total and ex non-transfer'!I222*1000000)/SUMIFS('GDP constant 2016'!I:I,'GDP constant 2016'!$B:$B,'ODA percent GDP'!$B222)</f>
        <v>2.3199394866491425E-3</v>
      </c>
      <c r="J222" s="44">
        <f>('ODA total and ex non-transfer'!J222*1000000)/SUMIFS('GDP constant 2016'!J:J,'GDP constant 2016'!$B:$B,'ODA percent GDP'!$B222)</f>
        <v>1.7485316384245326E-3</v>
      </c>
      <c r="K222" s="44">
        <f>('ODA total and ex non-transfer'!K222*1000000)/SUMIFS('GDP constant 2016'!K:K,'GDP constant 2016'!$B:$B,'ODA percent GDP'!$B222)</f>
        <v>2.2324070861675805E-3</v>
      </c>
      <c r="L222" s="44">
        <f>('ODA total and ex non-transfer'!L222*1000000)/SUMIFS('GDP constant 2016'!L:L,'GDP constant 2016'!$B:$B,'ODA percent GDP'!$B222)</f>
        <v>1.3734480547644189E-3</v>
      </c>
      <c r="M222" s="44">
        <f>('ODA total and ex non-transfer'!M222*1000000)/SUMIFS('GDP constant 2016'!M:M,'GDP constant 2016'!$B:$B,'ODA percent GDP'!$B222)</f>
        <v>1.3517539927118199E-3</v>
      </c>
      <c r="N222" s="44">
        <f>('ODA total and ex non-transfer'!N222*1000000)/SUMIFS('GDP constant 2016'!N:N,'GDP constant 2016'!$B:$B,'ODA percent GDP'!$B222)</f>
        <v>2.1095023294964653E-3</v>
      </c>
      <c r="O222" s="44">
        <f>('ODA total and ex non-transfer'!O222*1000000)/SUMIFS('GDP constant 2016'!O:O,'GDP constant 2016'!$B:$B,'ODA percent GDP'!$B222)</f>
        <v>3.461757689232031E-3</v>
      </c>
      <c r="P222" s="44">
        <f>('ODA total and ex non-transfer'!P222*1000000)/SUMIFS('GDP constant 2016'!P:P,'GDP constant 2016'!$B:$B,'ODA percent GDP'!$B222)</f>
        <v>2.6157756154006916E-3</v>
      </c>
      <c r="Q222" s="44">
        <f>('ODA total and ex non-transfer'!Q222*1000000)/SUMIFS('GDP constant 2016'!Q:Q,'GDP constant 2016'!$B:$B,'ODA percent GDP'!$B222)</f>
        <v>1.3426409499744934E-3</v>
      </c>
      <c r="R222" s="44">
        <f>('ODA total and ex non-transfer'!R222*1000000)/SUMIFS('GDP constant 2016'!R:R,'GDP constant 2016'!$B:$B,'ODA percent GDP'!$B222)</f>
        <v>1.0552524086259753E-3</v>
      </c>
      <c r="S222" s="44">
        <f>('ODA total and ex non-transfer'!S222*1000000)/SUMIFS('GDP constant 2016'!S:S,'GDP constant 2016'!$B:$B,'ODA percent GDP'!$B222)</f>
        <v>7.5639637979677346E-4</v>
      </c>
      <c r="T222" s="44">
        <f>('ODA total and ex non-transfer'!T222*1000000)/SUMIFS('GDP constant 2016'!T:T,'GDP constant 2016'!$B:$B,'ODA percent GDP'!$B222)</f>
        <v>6.104286916431504E-4</v>
      </c>
      <c r="U222" s="44">
        <f>('ODA total and ex non-transfer'!U222*1000000)/SUMIFS('GDP constant 2016'!U:U,'GDP constant 2016'!$B:$B,'ODA percent GDP'!$B222)</f>
        <v>8.2767500729329178E-4</v>
      </c>
    </row>
    <row r="223" spans="1:21" hidden="1" x14ac:dyDescent="0.2">
      <c r="A223" s="22" t="s">
        <v>136</v>
      </c>
      <c r="B223" s="9" t="s">
        <v>744</v>
      </c>
      <c r="C223" s="10" t="s">
        <v>982</v>
      </c>
      <c r="D223" s="10"/>
      <c r="E223" s="3"/>
      <c r="F223" s="3"/>
      <c r="G223" s="44">
        <f>('ODA total and ex non-transfer'!G223*1000000)/SUMIFS('GDP constant 2016'!G:G,'GDP constant 2016'!$B:$B,'ODA percent GDP'!$B223)</f>
        <v>1.4035822488101259E-3</v>
      </c>
      <c r="H223" s="44">
        <f>('ODA total and ex non-transfer'!H223*1000000)/SUMIFS('GDP constant 2016'!H:H,'GDP constant 2016'!$B:$B,'ODA percent GDP'!$B223)</f>
        <v>2.618300001436574E-3</v>
      </c>
      <c r="I223" s="44">
        <f>('ODA total and ex non-transfer'!I223*1000000)/SUMIFS('GDP constant 2016'!I:I,'GDP constant 2016'!$B:$B,'ODA percent GDP'!$B223)</f>
        <v>2.3199394866491425E-3</v>
      </c>
      <c r="J223" s="44">
        <f>('ODA total and ex non-transfer'!J223*1000000)/SUMIFS('GDP constant 2016'!J:J,'GDP constant 2016'!$B:$B,'ODA percent GDP'!$B223)</f>
        <v>1.7485316384245326E-3</v>
      </c>
      <c r="K223" s="44">
        <f>('ODA total and ex non-transfer'!K223*1000000)/SUMIFS('GDP constant 2016'!K:K,'GDP constant 2016'!$B:$B,'ODA percent GDP'!$B223)</f>
        <v>2.2030855964471192E-3</v>
      </c>
      <c r="L223" s="44">
        <f>('ODA total and ex non-transfer'!L223*1000000)/SUMIFS('GDP constant 2016'!L:L,'GDP constant 2016'!$B:$B,'ODA percent GDP'!$B223)</f>
        <v>1.3222441357603979E-3</v>
      </c>
      <c r="M223" s="44">
        <f>('ODA total and ex non-transfer'!M223*1000000)/SUMIFS('GDP constant 2016'!M:M,'GDP constant 2016'!$B:$B,'ODA percent GDP'!$B223)</f>
        <v>1.3062177353351453E-3</v>
      </c>
      <c r="N223" s="44">
        <f>('ODA total and ex non-transfer'!N223*1000000)/SUMIFS('GDP constant 2016'!N:N,'GDP constant 2016'!$B:$B,'ODA percent GDP'!$B223)</f>
        <v>2.0630570661568284E-3</v>
      </c>
      <c r="O223" s="44">
        <f>('ODA total and ex non-transfer'!O223*1000000)/SUMIFS('GDP constant 2016'!O:O,'GDP constant 2016'!$B:$B,'ODA percent GDP'!$B223)</f>
        <v>3.4240780861701037E-3</v>
      </c>
      <c r="P223" s="44">
        <f>('ODA total and ex non-transfer'!P223*1000000)/SUMIFS('GDP constant 2016'!P:P,'GDP constant 2016'!$B:$B,'ODA percent GDP'!$B223)</f>
        <v>2.562384135786063E-3</v>
      </c>
      <c r="Q223" s="44">
        <f>('ODA total and ex non-transfer'!Q223*1000000)/SUMIFS('GDP constant 2016'!Q:Q,'GDP constant 2016'!$B:$B,'ODA percent GDP'!$B223)</f>
        <v>1.2991331112649682E-3</v>
      </c>
      <c r="R223" s="44">
        <f>('ODA total and ex non-transfer'!R223*1000000)/SUMIFS('GDP constant 2016'!R:R,'GDP constant 2016'!$B:$B,'ODA percent GDP'!$B223)</f>
        <v>1.016479487585459E-3</v>
      </c>
      <c r="S223" s="44">
        <f>('ODA total and ex non-transfer'!S223*1000000)/SUMIFS('GDP constant 2016'!S:S,'GDP constant 2016'!$B:$B,'ODA percent GDP'!$B223)</f>
        <v>7.1904217234110095E-4</v>
      </c>
      <c r="T223" s="44">
        <f>('ODA total and ex non-transfer'!T223*1000000)/SUMIFS('GDP constant 2016'!T:T,'GDP constant 2016'!$B:$B,'ODA percent GDP'!$B223)</f>
        <v>5.4875263641296921E-4</v>
      </c>
      <c r="U223" s="44">
        <f>('ODA total and ex non-transfer'!U223*1000000)/SUMIFS('GDP constant 2016'!U:U,'GDP constant 2016'!$B:$B,'ODA percent GDP'!$B223)</f>
        <v>8.0329461093685728E-4</v>
      </c>
    </row>
    <row r="224" spans="1:21" hidden="1" x14ac:dyDescent="0.2">
      <c r="A224" s="21" t="s">
        <v>137</v>
      </c>
      <c r="B224" s="9" t="s">
        <v>787</v>
      </c>
      <c r="C224" s="9" t="s">
        <v>981</v>
      </c>
      <c r="D224" s="9"/>
      <c r="E224" s="2"/>
      <c r="F224" s="2"/>
      <c r="G224" s="44" t="e">
        <f>('ODA total and ex non-transfer'!G224*1000000)/SUMIFS('GDP constant 2016'!G:G,'GDP constant 2016'!$B:$B,'ODA percent GDP'!$B224)</f>
        <v>#DIV/0!</v>
      </c>
      <c r="H224" s="44" t="e">
        <f>('ODA total and ex non-transfer'!H224*1000000)/SUMIFS('GDP constant 2016'!H:H,'GDP constant 2016'!$B:$B,'ODA percent GDP'!$B224)</f>
        <v>#DIV/0!</v>
      </c>
      <c r="I224" s="44" t="e">
        <f>('ODA total and ex non-transfer'!I224*1000000)/SUMIFS('GDP constant 2016'!I:I,'GDP constant 2016'!$B:$B,'ODA percent GDP'!$B224)</f>
        <v>#DIV/0!</v>
      </c>
      <c r="J224" s="44" t="e">
        <f>('ODA total and ex non-transfer'!J224*1000000)/SUMIFS('GDP constant 2016'!J:J,'GDP constant 2016'!$B:$B,'ODA percent GDP'!$B224)</f>
        <v>#DIV/0!</v>
      </c>
      <c r="K224" s="44" t="e">
        <f>('ODA total and ex non-transfer'!K224*1000000)/SUMIFS('GDP constant 2016'!K:K,'GDP constant 2016'!$B:$B,'ODA percent GDP'!$B224)</f>
        <v>#DIV/0!</v>
      </c>
      <c r="L224" s="44" t="e">
        <f>('ODA total and ex non-transfer'!L224*1000000)/SUMIFS('GDP constant 2016'!L:L,'GDP constant 2016'!$B:$B,'ODA percent GDP'!$B224)</f>
        <v>#DIV/0!</v>
      </c>
      <c r="M224" s="44" t="e">
        <f>('ODA total and ex non-transfer'!M224*1000000)/SUMIFS('GDP constant 2016'!M:M,'GDP constant 2016'!$B:$B,'ODA percent GDP'!$B224)</f>
        <v>#DIV/0!</v>
      </c>
      <c r="N224" s="44" t="e">
        <f>('ODA total and ex non-transfer'!N224*1000000)/SUMIFS('GDP constant 2016'!N:N,'GDP constant 2016'!$B:$B,'ODA percent GDP'!$B224)</f>
        <v>#DIV/0!</v>
      </c>
      <c r="O224" s="44" t="e">
        <f>('ODA total and ex non-transfer'!O224*1000000)/SUMIFS('GDP constant 2016'!O:O,'GDP constant 2016'!$B:$B,'ODA percent GDP'!$B224)</f>
        <v>#DIV/0!</v>
      </c>
      <c r="P224" s="44" t="e">
        <f>('ODA total and ex non-transfer'!P224*1000000)/SUMIFS('GDP constant 2016'!P:P,'GDP constant 2016'!$B:$B,'ODA percent GDP'!$B224)</f>
        <v>#DIV/0!</v>
      </c>
      <c r="Q224" s="44" t="e">
        <f>('ODA total and ex non-transfer'!Q224*1000000)/SUMIFS('GDP constant 2016'!Q:Q,'GDP constant 2016'!$B:$B,'ODA percent GDP'!$B224)</f>
        <v>#DIV/0!</v>
      </c>
      <c r="R224" s="44" t="e">
        <f>('ODA total and ex non-transfer'!R224*1000000)/SUMIFS('GDP constant 2016'!R:R,'GDP constant 2016'!$B:$B,'ODA percent GDP'!$B224)</f>
        <v>#DIV/0!</v>
      </c>
      <c r="S224" s="44" t="e">
        <f>('ODA total and ex non-transfer'!S224*1000000)/SUMIFS('GDP constant 2016'!S:S,'GDP constant 2016'!$B:$B,'ODA percent GDP'!$B224)</f>
        <v>#DIV/0!</v>
      </c>
      <c r="T224" s="44" t="e">
        <f>('ODA total and ex non-transfer'!T224*1000000)/SUMIFS('GDP constant 2016'!T:T,'GDP constant 2016'!$B:$B,'ODA percent GDP'!$B224)</f>
        <v>#DIV/0!</v>
      </c>
      <c r="U224" s="44" t="e">
        <f>('ODA total and ex non-transfer'!U224*1000000)/SUMIFS('GDP constant 2016'!U:U,'GDP constant 2016'!$B:$B,'ODA percent GDP'!$B224)</f>
        <v>#DIV/0!</v>
      </c>
    </row>
    <row r="225" spans="1:21" hidden="1" x14ac:dyDescent="0.2">
      <c r="A225" s="22" t="s">
        <v>137</v>
      </c>
      <c r="B225" s="9" t="s">
        <v>787</v>
      </c>
      <c r="C225" s="10" t="s">
        <v>982</v>
      </c>
      <c r="D225" s="10"/>
      <c r="E225" s="3"/>
      <c r="F225" s="3"/>
      <c r="G225" s="44" t="e">
        <f>('ODA total and ex non-transfer'!G225*1000000)/SUMIFS('GDP constant 2016'!G:G,'GDP constant 2016'!$B:$B,'ODA percent GDP'!$B225)</f>
        <v>#DIV/0!</v>
      </c>
      <c r="H225" s="44" t="e">
        <f>('ODA total and ex non-transfer'!H225*1000000)/SUMIFS('GDP constant 2016'!H:H,'GDP constant 2016'!$B:$B,'ODA percent GDP'!$B225)</f>
        <v>#DIV/0!</v>
      </c>
      <c r="I225" s="44" t="e">
        <f>('ODA total and ex non-transfer'!I225*1000000)/SUMIFS('GDP constant 2016'!I:I,'GDP constant 2016'!$B:$B,'ODA percent GDP'!$B225)</f>
        <v>#DIV/0!</v>
      </c>
      <c r="J225" s="44" t="e">
        <f>('ODA total and ex non-transfer'!J225*1000000)/SUMIFS('GDP constant 2016'!J:J,'GDP constant 2016'!$B:$B,'ODA percent GDP'!$B225)</f>
        <v>#DIV/0!</v>
      </c>
      <c r="K225" s="44" t="e">
        <f>('ODA total and ex non-transfer'!K225*1000000)/SUMIFS('GDP constant 2016'!K:K,'GDP constant 2016'!$B:$B,'ODA percent GDP'!$B225)</f>
        <v>#DIV/0!</v>
      </c>
      <c r="L225" s="44" t="e">
        <f>('ODA total and ex non-transfer'!L225*1000000)/SUMIFS('GDP constant 2016'!L:L,'GDP constant 2016'!$B:$B,'ODA percent GDP'!$B225)</f>
        <v>#DIV/0!</v>
      </c>
      <c r="M225" s="44" t="e">
        <f>('ODA total and ex non-transfer'!M225*1000000)/SUMIFS('GDP constant 2016'!M:M,'GDP constant 2016'!$B:$B,'ODA percent GDP'!$B225)</f>
        <v>#DIV/0!</v>
      </c>
      <c r="N225" s="44" t="e">
        <f>('ODA total and ex non-transfer'!N225*1000000)/SUMIFS('GDP constant 2016'!N:N,'GDP constant 2016'!$B:$B,'ODA percent GDP'!$B225)</f>
        <v>#DIV/0!</v>
      </c>
      <c r="O225" s="44" t="e">
        <f>('ODA total and ex non-transfer'!O225*1000000)/SUMIFS('GDP constant 2016'!O:O,'GDP constant 2016'!$B:$B,'ODA percent GDP'!$B225)</f>
        <v>#DIV/0!</v>
      </c>
      <c r="P225" s="44" t="e">
        <f>('ODA total and ex non-transfer'!P225*1000000)/SUMIFS('GDP constant 2016'!P:P,'GDP constant 2016'!$B:$B,'ODA percent GDP'!$B225)</f>
        <v>#DIV/0!</v>
      </c>
      <c r="Q225" s="44" t="e">
        <f>('ODA total and ex non-transfer'!Q225*1000000)/SUMIFS('GDP constant 2016'!Q:Q,'GDP constant 2016'!$B:$B,'ODA percent GDP'!$B225)</f>
        <v>#DIV/0!</v>
      </c>
      <c r="R225" s="44" t="e">
        <f>('ODA total and ex non-transfer'!R225*1000000)/SUMIFS('GDP constant 2016'!R:R,'GDP constant 2016'!$B:$B,'ODA percent GDP'!$B225)</f>
        <v>#DIV/0!</v>
      </c>
      <c r="S225" s="44" t="e">
        <f>('ODA total and ex non-transfer'!S225*1000000)/SUMIFS('GDP constant 2016'!S:S,'GDP constant 2016'!$B:$B,'ODA percent GDP'!$B225)</f>
        <v>#DIV/0!</v>
      </c>
      <c r="T225" s="44" t="e">
        <f>('ODA total and ex non-transfer'!T225*1000000)/SUMIFS('GDP constant 2016'!T:T,'GDP constant 2016'!$B:$B,'ODA percent GDP'!$B225)</f>
        <v>#DIV/0!</v>
      </c>
      <c r="U225" s="44" t="e">
        <f>('ODA total and ex non-transfer'!U225*1000000)/SUMIFS('GDP constant 2016'!U:U,'GDP constant 2016'!$B:$B,'ODA percent GDP'!$B225)</f>
        <v>#DIV/0!</v>
      </c>
    </row>
    <row r="226" spans="1:21" hidden="1" x14ac:dyDescent="0.2">
      <c r="A226" s="21" t="s">
        <v>138</v>
      </c>
      <c r="B226" s="9" t="s">
        <v>792</v>
      </c>
      <c r="C226" s="9" t="s">
        <v>981</v>
      </c>
      <c r="D226" s="9"/>
      <c r="E226" s="2"/>
      <c r="F226" s="2"/>
      <c r="G226" s="44">
        <f>('ODA total and ex non-transfer'!G226*1000000)/SUMIFS('GDP constant 2016'!G:G,'GDP constant 2016'!$B:$B,'ODA percent GDP'!$B226)</f>
        <v>1.9381185966627544E-2</v>
      </c>
      <c r="H226" s="44">
        <f>('ODA total and ex non-transfer'!H226*1000000)/SUMIFS('GDP constant 2016'!H:H,'GDP constant 2016'!$B:$B,'ODA percent GDP'!$B226)</f>
        <v>5.641960390711357E-3</v>
      </c>
      <c r="I226" s="44">
        <f>('ODA total and ex non-transfer'!I226*1000000)/SUMIFS('GDP constant 2016'!I:I,'GDP constant 2016'!$B:$B,'ODA percent GDP'!$B226)</f>
        <v>5.9416052887138445E-3</v>
      </c>
      <c r="J226" s="44">
        <f>('ODA total and ex non-transfer'!J226*1000000)/SUMIFS('GDP constant 2016'!J:J,'GDP constant 2016'!$B:$B,'ODA percent GDP'!$B226)</f>
        <v>9.4292828250450121E-3</v>
      </c>
      <c r="K226" s="44">
        <f>('ODA total and ex non-transfer'!K226*1000000)/SUMIFS('GDP constant 2016'!K:K,'GDP constant 2016'!$B:$B,'ODA percent GDP'!$B226)</f>
        <v>1.3788647123853645E-2</v>
      </c>
      <c r="L226" s="44">
        <f>('ODA total and ex non-transfer'!L226*1000000)/SUMIFS('GDP constant 2016'!L:L,'GDP constant 2016'!$B:$B,'ODA percent GDP'!$B226)</f>
        <v>9.3501943981480137E-3</v>
      </c>
      <c r="M226" s="44">
        <f>('ODA total and ex non-transfer'!M226*1000000)/SUMIFS('GDP constant 2016'!M:M,'GDP constant 2016'!$B:$B,'ODA percent GDP'!$B226)</f>
        <v>1.1700135675145301E-2</v>
      </c>
      <c r="N226" s="44">
        <f>('ODA total and ex non-transfer'!N226*1000000)/SUMIFS('GDP constant 2016'!N:N,'GDP constant 2016'!$B:$B,'ODA percent GDP'!$B226)</f>
        <v>2.1036589137387863E-2</v>
      </c>
      <c r="O226" s="44">
        <f>('ODA total and ex non-transfer'!O226*1000000)/SUMIFS('GDP constant 2016'!O:O,'GDP constant 2016'!$B:$B,'ODA percent GDP'!$B226)</f>
        <v>2.2072911049988521E-2</v>
      </c>
      <c r="P226" s="44">
        <f>('ODA total and ex non-transfer'!P226*1000000)/SUMIFS('GDP constant 2016'!P:P,'GDP constant 2016'!$B:$B,'ODA percent GDP'!$B226)</f>
        <v>2.2523851619940131E-2</v>
      </c>
      <c r="Q226" s="44">
        <f>('ODA total and ex non-transfer'!Q226*1000000)/SUMIFS('GDP constant 2016'!Q:Q,'GDP constant 2016'!$B:$B,'ODA percent GDP'!$B226)</f>
        <v>1.6890507080250867E-2</v>
      </c>
      <c r="R226" s="44">
        <f>('ODA total and ex non-transfer'!R226*1000000)/SUMIFS('GDP constant 2016'!R:R,'GDP constant 2016'!$B:$B,'ODA percent GDP'!$B226)</f>
        <v>1.5057574353613634E-2</v>
      </c>
      <c r="S226" s="44">
        <f>('ODA total and ex non-transfer'!S226*1000000)/SUMIFS('GDP constant 2016'!S:S,'GDP constant 2016'!$B:$B,'ODA percent GDP'!$B226)</f>
        <v>9.8370877722913763E-3</v>
      </c>
      <c r="T226" s="44">
        <f>('ODA total and ex non-transfer'!T226*1000000)/SUMIFS('GDP constant 2016'!T:T,'GDP constant 2016'!$B:$B,'ODA percent GDP'!$B226)</f>
        <v>1.4361871803882266E-2</v>
      </c>
      <c r="U226" s="44">
        <f>('ODA total and ex non-transfer'!U226*1000000)/SUMIFS('GDP constant 2016'!U:U,'GDP constant 2016'!$B:$B,'ODA percent GDP'!$B226)</f>
        <v>1.9989184029503816E-2</v>
      </c>
    </row>
    <row r="227" spans="1:21" hidden="1" x14ac:dyDescent="0.2">
      <c r="A227" s="22" t="s">
        <v>138</v>
      </c>
      <c r="B227" s="9" t="s">
        <v>792</v>
      </c>
      <c r="C227" s="10" t="s">
        <v>982</v>
      </c>
      <c r="D227" s="10"/>
      <c r="E227" s="3"/>
      <c r="F227" s="3"/>
      <c r="G227" s="44">
        <f>('ODA total and ex non-transfer'!G227*1000000)/SUMIFS('GDP constant 2016'!G:G,'GDP constant 2016'!$B:$B,'ODA percent GDP'!$B227)</f>
        <v>1.9381185966627544E-2</v>
      </c>
      <c r="H227" s="44">
        <f>('ODA total and ex non-transfer'!H227*1000000)/SUMIFS('GDP constant 2016'!H:H,'GDP constant 2016'!$B:$B,'ODA percent GDP'!$B227)</f>
        <v>5.641960390711357E-3</v>
      </c>
      <c r="I227" s="44">
        <f>('ODA total and ex non-transfer'!I227*1000000)/SUMIFS('GDP constant 2016'!I:I,'GDP constant 2016'!$B:$B,'ODA percent GDP'!$B227)</f>
        <v>5.9416052887138445E-3</v>
      </c>
      <c r="J227" s="44">
        <f>('ODA total and ex non-transfer'!J227*1000000)/SUMIFS('GDP constant 2016'!J:J,'GDP constant 2016'!$B:$B,'ODA percent GDP'!$B227)</f>
        <v>9.4292828250450121E-3</v>
      </c>
      <c r="K227" s="44">
        <f>('ODA total and ex non-transfer'!K227*1000000)/SUMIFS('GDP constant 2016'!K:K,'GDP constant 2016'!$B:$B,'ODA percent GDP'!$B227)</f>
        <v>1.3359571351791642E-2</v>
      </c>
      <c r="L227" s="44">
        <f>('ODA total and ex non-transfer'!L227*1000000)/SUMIFS('GDP constant 2016'!L:L,'GDP constant 2016'!$B:$B,'ODA percent GDP'!$B227)</f>
        <v>9.0737635649482291E-3</v>
      </c>
      <c r="M227" s="44">
        <f>('ODA total and ex non-transfer'!M227*1000000)/SUMIFS('GDP constant 2016'!M:M,'GDP constant 2016'!$B:$B,'ODA percent GDP'!$B227)</f>
        <v>1.1436335495626339E-2</v>
      </c>
      <c r="N227" s="44">
        <f>('ODA total and ex non-transfer'!N227*1000000)/SUMIFS('GDP constant 2016'!N:N,'GDP constant 2016'!$B:$B,'ODA percent GDP'!$B227)</f>
        <v>2.0686219630179657E-2</v>
      </c>
      <c r="O227" s="44">
        <f>('ODA total and ex non-transfer'!O227*1000000)/SUMIFS('GDP constant 2016'!O:O,'GDP constant 2016'!$B:$B,'ODA percent GDP'!$B227)</f>
        <v>2.1827498922166313E-2</v>
      </c>
      <c r="P227" s="44">
        <f>('ODA total and ex non-transfer'!P227*1000000)/SUMIFS('GDP constant 2016'!P:P,'GDP constant 2016'!$B:$B,'ODA percent GDP'!$B227)</f>
        <v>2.2289472399647344E-2</v>
      </c>
      <c r="Q227" s="44">
        <f>('ODA total and ex non-transfer'!Q227*1000000)/SUMIFS('GDP constant 2016'!Q:Q,'GDP constant 2016'!$B:$B,'ODA percent GDP'!$B227)</f>
        <v>1.6467073680615559E-2</v>
      </c>
      <c r="R227" s="44">
        <f>('ODA total and ex non-transfer'!R227*1000000)/SUMIFS('GDP constant 2016'!R:R,'GDP constant 2016'!$B:$B,'ODA percent GDP'!$B227)</f>
        <v>1.4676208244117687E-2</v>
      </c>
      <c r="S227" s="44">
        <f>('ODA total and ex non-transfer'!S227*1000000)/SUMIFS('GDP constant 2016'!S:S,'GDP constant 2016'!$B:$B,'ODA percent GDP'!$B227)</f>
        <v>9.2172158496174172E-3</v>
      </c>
      <c r="T227" s="44">
        <f>('ODA total and ex non-transfer'!T227*1000000)/SUMIFS('GDP constant 2016'!T:T,'GDP constant 2016'!$B:$B,'ODA percent GDP'!$B227)</f>
        <v>1.3739479086668486E-2</v>
      </c>
      <c r="U227" s="44">
        <f>('ODA total and ex non-transfer'!U227*1000000)/SUMIFS('GDP constant 2016'!U:U,'GDP constant 2016'!$B:$B,'ODA percent GDP'!$B227)</f>
        <v>1.9652060773864242E-2</v>
      </c>
    </row>
    <row r="228" spans="1:21" hidden="1" x14ac:dyDescent="0.2">
      <c r="A228" s="21" t="s">
        <v>139</v>
      </c>
      <c r="B228" s="9" t="s">
        <v>810</v>
      </c>
      <c r="C228" s="9" t="s">
        <v>981</v>
      </c>
      <c r="D228" s="9"/>
      <c r="E228" s="2"/>
      <c r="F228" s="2"/>
      <c r="G228" s="44">
        <f>('ODA total and ex non-transfer'!G228*1000000)/SUMIFS('GDP constant 2016'!G:G,'GDP constant 2016'!$B:$B,'ODA percent GDP'!$B228)</f>
        <v>1.2676134783124878E-2</v>
      </c>
      <c r="H228" s="44">
        <f>('ODA total and ex non-transfer'!H228*1000000)/SUMIFS('GDP constant 2016'!H:H,'GDP constant 2016'!$B:$B,'ODA percent GDP'!$B228)</f>
        <v>7.5183624481277023E-3</v>
      </c>
      <c r="I228" s="44">
        <f>('ODA total and ex non-transfer'!I228*1000000)/SUMIFS('GDP constant 2016'!I:I,'GDP constant 2016'!$B:$B,'ODA percent GDP'!$B228)</f>
        <v>1.4071510319265665E-2</v>
      </c>
      <c r="J228" s="44">
        <f>('ODA total and ex non-transfer'!J228*1000000)/SUMIFS('GDP constant 2016'!J:J,'GDP constant 2016'!$B:$B,'ODA percent GDP'!$B228)</f>
        <v>1.28953368701591E-2</v>
      </c>
      <c r="K228" s="44">
        <f>('ODA total and ex non-transfer'!K228*1000000)/SUMIFS('GDP constant 2016'!K:K,'GDP constant 2016'!$B:$B,'ODA percent GDP'!$B228)</f>
        <v>9.4327448006795746E-3</v>
      </c>
      <c r="L228" s="44">
        <f>('ODA total and ex non-transfer'!L228*1000000)/SUMIFS('GDP constant 2016'!L:L,'GDP constant 2016'!$B:$B,'ODA percent GDP'!$B228)</f>
        <v>7.3276516755130056E-2</v>
      </c>
      <c r="M228" s="44">
        <f>('ODA total and ex non-transfer'!M228*1000000)/SUMIFS('GDP constant 2016'!M:M,'GDP constant 2016'!$B:$B,'ODA percent GDP'!$B228)</f>
        <v>2.9519675899576398E-2</v>
      </c>
      <c r="N228" s="44">
        <f>('ODA total and ex non-transfer'!N228*1000000)/SUMIFS('GDP constant 2016'!N:N,'GDP constant 2016'!$B:$B,'ODA percent GDP'!$B228)</f>
        <v>3.1944437406869704E-2</v>
      </c>
      <c r="O228" s="44">
        <f>('ODA total and ex non-transfer'!O228*1000000)/SUMIFS('GDP constant 2016'!O:O,'GDP constant 2016'!$B:$B,'ODA percent GDP'!$B228)</f>
        <v>1.7699336133460818E-2</v>
      </c>
      <c r="P228" s="44">
        <f>('ODA total and ex non-transfer'!P228*1000000)/SUMIFS('GDP constant 2016'!P:P,'GDP constant 2016'!$B:$B,'ODA percent GDP'!$B228)</f>
        <v>2.5334857269605965E-2</v>
      </c>
      <c r="Q228" s="44">
        <f>('ODA total and ex non-transfer'!Q228*1000000)/SUMIFS('GDP constant 2016'!Q:Q,'GDP constant 2016'!$B:$B,'ODA percent GDP'!$B228)</f>
        <v>1.4054188960020728E-2</v>
      </c>
      <c r="R228" s="44">
        <f>('ODA total and ex non-transfer'!R228*1000000)/SUMIFS('GDP constant 2016'!R:R,'GDP constant 2016'!$B:$B,'ODA percent GDP'!$B228)</f>
        <v>1.4247670262693553E-2</v>
      </c>
      <c r="S228" s="44">
        <f>('ODA total and ex non-transfer'!S228*1000000)/SUMIFS('GDP constant 2016'!S:S,'GDP constant 2016'!$B:$B,'ODA percent GDP'!$B228)</f>
        <v>1.1916697572016844E-2</v>
      </c>
      <c r="T228" s="44">
        <f>('ODA total and ex non-transfer'!T228*1000000)/SUMIFS('GDP constant 2016'!T:T,'GDP constant 2016'!$B:$B,'ODA percent GDP'!$B228)</f>
        <v>2.5051983485244469E-2</v>
      </c>
      <c r="U228" s="44">
        <f>('ODA total and ex non-transfer'!U228*1000000)/SUMIFS('GDP constant 2016'!U:U,'GDP constant 2016'!$B:$B,'ODA percent GDP'!$B228)</f>
        <v>2.7695429617363283E-2</v>
      </c>
    </row>
    <row r="229" spans="1:21" hidden="1" x14ac:dyDescent="0.2">
      <c r="A229" s="22" t="s">
        <v>139</v>
      </c>
      <c r="B229" s="9" t="s">
        <v>810</v>
      </c>
      <c r="C229" s="10" t="s">
        <v>982</v>
      </c>
      <c r="D229" s="10"/>
      <c r="E229" s="3"/>
      <c r="F229" s="3"/>
      <c r="G229" s="44">
        <f>('ODA total and ex non-transfer'!G229*1000000)/SUMIFS('GDP constant 2016'!G:G,'GDP constant 2016'!$B:$B,'ODA percent GDP'!$B229)</f>
        <v>1.2676134783124878E-2</v>
      </c>
      <c r="H229" s="44">
        <f>('ODA total and ex non-transfer'!H229*1000000)/SUMIFS('GDP constant 2016'!H:H,'GDP constant 2016'!$B:$B,'ODA percent GDP'!$B229)</f>
        <v>7.5183624481277023E-3</v>
      </c>
      <c r="I229" s="44">
        <f>('ODA total and ex non-transfer'!I229*1000000)/SUMIFS('GDP constant 2016'!I:I,'GDP constant 2016'!$B:$B,'ODA percent GDP'!$B229)</f>
        <v>1.4071510319265665E-2</v>
      </c>
      <c r="J229" s="44">
        <f>('ODA total and ex non-transfer'!J229*1000000)/SUMIFS('GDP constant 2016'!J:J,'GDP constant 2016'!$B:$B,'ODA percent GDP'!$B229)</f>
        <v>1.28953368701591E-2</v>
      </c>
      <c r="K229" s="44">
        <f>('ODA total and ex non-transfer'!K229*1000000)/SUMIFS('GDP constant 2016'!K:K,'GDP constant 2016'!$B:$B,'ODA percent GDP'!$B229)</f>
        <v>9.382694034299888E-3</v>
      </c>
      <c r="L229" s="44">
        <f>('ODA total and ex non-transfer'!L229*1000000)/SUMIFS('GDP constant 2016'!L:L,'GDP constant 2016'!$B:$B,'ODA percent GDP'!$B229)</f>
        <v>2.3533680242674413E-2</v>
      </c>
      <c r="M229" s="44">
        <f>('ODA total and ex non-transfer'!M229*1000000)/SUMIFS('GDP constant 2016'!M:M,'GDP constant 2016'!$B:$B,'ODA percent GDP'!$B229)</f>
        <v>2.9391570823200888E-2</v>
      </c>
      <c r="N229" s="44">
        <f>('ODA total and ex non-transfer'!N229*1000000)/SUMIFS('GDP constant 2016'!N:N,'GDP constant 2016'!$B:$B,'ODA percent GDP'!$B229)</f>
        <v>3.1772861814768689E-2</v>
      </c>
      <c r="O229" s="44">
        <f>('ODA total and ex non-transfer'!O229*1000000)/SUMIFS('GDP constant 2016'!O:O,'GDP constant 2016'!$B:$B,'ODA percent GDP'!$B229)</f>
        <v>1.7589006347828492E-2</v>
      </c>
      <c r="P229" s="44">
        <f>('ODA total and ex non-transfer'!P229*1000000)/SUMIFS('GDP constant 2016'!P:P,'GDP constant 2016'!$B:$B,'ODA percent GDP'!$B229)</f>
        <v>2.5231435670677513E-2</v>
      </c>
      <c r="Q229" s="44">
        <f>('ODA total and ex non-transfer'!Q229*1000000)/SUMIFS('GDP constant 2016'!Q:Q,'GDP constant 2016'!$B:$B,'ODA percent GDP'!$B229)</f>
        <v>1.3722234866576007E-2</v>
      </c>
      <c r="R229" s="44">
        <f>('ODA total and ex non-transfer'!R229*1000000)/SUMIFS('GDP constant 2016'!R:R,'GDP constant 2016'!$B:$B,'ODA percent GDP'!$B229)</f>
        <v>1.4059010037895777E-2</v>
      </c>
      <c r="S229" s="44">
        <f>('ODA total and ex non-transfer'!S229*1000000)/SUMIFS('GDP constant 2016'!S:S,'GDP constant 2016'!$B:$B,'ODA percent GDP'!$B229)</f>
        <v>1.1612820474985968E-2</v>
      </c>
      <c r="T229" s="44">
        <f>('ODA total and ex non-transfer'!T229*1000000)/SUMIFS('GDP constant 2016'!T:T,'GDP constant 2016'!$B:$B,'ODA percent GDP'!$B229)</f>
        <v>2.444874523096234E-2</v>
      </c>
      <c r="U229" s="44">
        <f>('ODA total and ex non-transfer'!U229*1000000)/SUMIFS('GDP constant 2016'!U:U,'GDP constant 2016'!$B:$B,'ODA percent GDP'!$B229)</f>
        <v>2.7534733045041351E-2</v>
      </c>
    </row>
    <row r="230" spans="1:21" hidden="1" x14ac:dyDescent="0.2">
      <c r="A230" s="21" t="s">
        <v>140</v>
      </c>
      <c r="B230" s="9" t="s">
        <v>907</v>
      </c>
      <c r="C230" s="9" t="s">
        <v>981</v>
      </c>
      <c r="D230" s="9"/>
      <c r="E230" s="2"/>
      <c r="F230" s="2"/>
      <c r="G230" s="44" t="e">
        <f>('ODA total and ex non-transfer'!G230*1000000)/SUMIFS('GDP constant 2016'!G:G,'GDP constant 2016'!$B:$B,'ODA percent GDP'!$B230)</f>
        <v>#DIV/0!</v>
      </c>
      <c r="H230" s="44" t="e">
        <f>('ODA total and ex non-transfer'!H230*1000000)/SUMIFS('GDP constant 2016'!H:H,'GDP constant 2016'!$B:$B,'ODA percent GDP'!$B230)</f>
        <v>#DIV/0!</v>
      </c>
      <c r="I230" s="44" t="e">
        <f>('ODA total and ex non-transfer'!I230*1000000)/SUMIFS('GDP constant 2016'!I:I,'GDP constant 2016'!$B:$B,'ODA percent GDP'!$B230)</f>
        <v>#DIV/0!</v>
      </c>
      <c r="J230" s="44" t="e">
        <f>('ODA total and ex non-transfer'!J230*1000000)/SUMIFS('GDP constant 2016'!J:J,'GDP constant 2016'!$B:$B,'ODA percent GDP'!$B230)</f>
        <v>#DIV/0!</v>
      </c>
      <c r="K230" s="44" t="e">
        <f>('ODA total and ex non-transfer'!K230*1000000)/SUMIFS('GDP constant 2016'!K:K,'GDP constant 2016'!$B:$B,'ODA percent GDP'!$B230)</f>
        <v>#DIV/0!</v>
      </c>
      <c r="L230" s="44" t="e">
        <f>('ODA total and ex non-transfer'!L230*1000000)/SUMIFS('GDP constant 2016'!L:L,'GDP constant 2016'!$B:$B,'ODA percent GDP'!$B230)</f>
        <v>#DIV/0!</v>
      </c>
      <c r="M230" s="44" t="e">
        <f>('ODA total and ex non-transfer'!M230*1000000)/SUMIFS('GDP constant 2016'!M:M,'GDP constant 2016'!$B:$B,'ODA percent GDP'!$B230)</f>
        <v>#DIV/0!</v>
      </c>
      <c r="N230" s="44" t="e">
        <f>('ODA total and ex non-transfer'!N230*1000000)/SUMIFS('GDP constant 2016'!N:N,'GDP constant 2016'!$B:$B,'ODA percent GDP'!$B230)</f>
        <v>#DIV/0!</v>
      </c>
      <c r="O230" s="44" t="e">
        <f>('ODA total and ex non-transfer'!O230*1000000)/SUMIFS('GDP constant 2016'!O:O,'GDP constant 2016'!$B:$B,'ODA percent GDP'!$B230)</f>
        <v>#DIV/0!</v>
      </c>
      <c r="P230" s="44" t="e">
        <f>('ODA total and ex non-transfer'!P230*1000000)/SUMIFS('GDP constant 2016'!P:P,'GDP constant 2016'!$B:$B,'ODA percent GDP'!$B230)</f>
        <v>#DIV/0!</v>
      </c>
      <c r="Q230" s="44" t="e">
        <f>('ODA total and ex non-transfer'!Q230*1000000)/SUMIFS('GDP constant 2016'!Q:Q,'GDP constant 2016'!$B:$B,'ODA percent GDP'!$B230)</f>
        <v>#DIV/0!</v>
      </c>
      <c r="R230" s="44" t="e">
        <f>('ODA total and ex non-transfer'!R230*1000000)/SUMIFS('GDP constant 2016'!R:R,'GDP constant 2016'!$B:$B,'ODA percent GDP'!$B230)</f>
        <v>#DIV/0!</v>
      </c>
      <c r="S230" s="44" t="e">
        <f>('ODA total and ex non-transfer'!S230*1000000)/SUMIFS('GDP constant 2016'!S:S,'GDP constant 2016'!$B:$B,'ODA percent GDP'!$B230)</f>
        <v>#DIV/0!</v>
      </c>
      <c r="T230" s="44" t="e">
        <f>('ODA total and ex non-transfer'!T230*1000000)/SUMIFS('GDP constant 2016'!T:T,'GDP constant 2016'!$B:$B,'ODA percent GDP'!$B230)</f>
        <v>#DIV/0!</v>
      </c>
      <c r="U230" s="44" t="e">
        <f>('ODA total and ex non-transfer'!U230*1000000)/SUMIFS('GDP constant 2016'!U:U,'GDP constant 2016'!$B:$B,'ODA percent GDP'!$B230)</f>
        <v>#DIV/0!</v>
      </c>
    </row>
    <row r="231" spans="1:21" hidden="1" x14ac:dyDescent="0.2">
      <c r="A231" s="22" t="s">
        <v>140</v>
      </c>
      <c r="B231" s="9" t="s">
        <v>907</v>
      </c>
      <c r="C231" s="10" t="s">
        <v>982</v>
      </c>
      <c r="D231" s="10"/>
      <c r="E231" s="3"/>
      <c r="F231" s="3"/>
      <c r="G231" s="44" t="e">
        <f>('ODA total and ex non-transfer'!G231*1000000)/SUMIFS('GDP constant 2016'!G:G,'GDP constant 2016'!$B:$B,'ODA percent GDP'!$B231)</f>
        <v>#DIV/0!</v>
      </c>
      <c r="H231" s="44" t="e">
        <f>('ODA total and ex non-transfer'!H231*1000000)/SUMIFS('GDP constant 2016'!H:H,'GDP constant 2016'!$B:$B,'ODA percent GDP'!$B231)</f>
        <v>#DIV/0!</v>
      </c>
      <c r="I231" s="44" t="e">
        <f>('ODA total and ex non-transfer'!I231*1000000)/SUMIFS('GDP constant 2016'!I:I,'GDP constant 2016'!$B:$B,'ODA percent GDP'!$B231)</f>
        <v>#DIV/0!</v>
      </c>
      <c r="J231" s="44" t="e">
        <f>('ODA total and ex non-transfer'!J231*1000000)/SUMIFS('GDP constant 2016'!J:J,'GDP constant 2016'!$B:$B,'ODA percent GDP'!$B231)</f>
        <v>#DIV/0!</v>
      </c>
      <c r="K231" s="44" t="e">
        <f>('ODA total and ex non-transfer'!K231*1000000)/SUMIFS('GDP constant 2016'!K:K,'GDP constant 2016'!$B:$B,'ODA percent GDP'!$B231)</f>
        <v>#DIV/0!</v>
      </c>
      <c r="L231" s="44" t="e">
        <f>('ODA total and ex non-transfer'!L231*1000000)/SUMIFS('GDP constant 2016'!L:L,'GDP constant 2016'!$B:$B,'ODA percent GDP'!$B231)</f>
        <v>#DIV/0!</v>
      </c>
      <c r="M231" s="44" t="e">
        <f>('ODA total and ex non-transfer'!M231*1000000)/SUMIFS('GDP constant 2016'!M:M,'GDP constant 2016'!$B:$B,'ODA percent GDP'!$B231)</f>
        <v>#DIV/0!</v>
      </c>
      <c r="N231" s="44" t="e">
        <f>('ODA total and ex non-transfer'!N231*1000000)/SUMIFS('GDP constant 2016'!N:N,'GDP constant 2016'!$B:$B,'ODA percent GDP'!$B231)</f>
        <v>#DIV/0!</v>
      </c>
      <c r="O231" s="44" t="e">
        <f>('ODA total and ex non-transfer'!O231*1000000)/SUMIFS('GDP constant 2016'!O:O,'GDP constant 2016'!$B:$B,'ODA percent GDP'!$B231)</f>
        <v>#DIV/0!</v>
      </c>
      <c r="P231" s="44" t="e">
        <f>('ODA total and ex non-transfer'!P231*1000000)/SUMIFS('GDP constant 2016'!P:P,'GDP constant 2016'!$B:$B,'ODA percent GDP'!$B231)</f>
        <v>#DIV/0!</v>
      </c>
      <c r="Q231" s="44" t="e">
        <f>('ODA total and ex non-transfer'!Q231*1000000)/SUMIFS('GDP constant 2016'!Q:Q,'GDP constant 2016'!$B:$B,'ODA percent GDP'!$B231)</f>
        <v>#DIV/0!</v>
      </c>
      <c r="R231" s="44" t="e">
        <f>('ODA total and ex non-transfer'!R231*1000000)/SUMIFS('GDP constant 2016'!R:R,'GDP constant 2016'!$B:$B,'ODA percent GDP'!$B231)</f>
        <v>#DIV/0!</v>
      </c>
      <c r="S231" s="44" t="e">
        <f>('ODA total and ex non-transfer'!S231*1000000)/SUMIFS('GDP constant 2016'!S:S,'GDP constant 2016'!$B:$B,'ODA percent GDP'!$B231)</f>
        <v>#DIV/0!</v>
      </c>
      <c r="T231" s="44" t="e">
        <f>('ODA total and ex non-transfer'!T231*1000000)/SUMIFS('GDP constant 2016'!T:T,'GDP constant 2016'!$B:$B,'ODA percent GDP'!$B231)</f>
        <v>#DIV/0!</v>
      </c>
      <c r="U231" s="44" t="e">
        <f>('ODA total and ex non-transfer'!U231*1000000)/SUMIFS('GDP constant 2016'!U:U,'GDP constant 2016'!$B:$B,'ODA percent GDP'!$B231)</f>
        <v>#DIV/0!</v>
      </c>
    </row>
    <row r="232" spans="1:21" hidden="1" x14ac:dyDescent="0.2">
      <c r="A232" s="21" t="s">
        <v>141</v>
      </c>
      <c r="B232" s="9" t="s">
        <v>916</v>
      </c>
      <c r="C232" s="9" t="s">
        <v>981</v>
      </c>
      <c r="D232" s="9"/>
      <c r="E232" s="2"/>
      <c r="F232" s="2"/>
      <c r="G232" s="44" t="e">
        <f>('ODA total and ex non-transfer'!G232*1000000)/SUMIFS('GDP constant 2016'!G:G,'GDP constant 2016'!$B:$B,'ODA percent GDP'!$B232)</f>
        <v>#DIV/0!</v>
      </c>
      <c r="H232" s="44" t="e">
        <f>('ODA total and ex non-transfer'!H232*1000000)/SUMIFS('GDP constant 2016'!H:H,'GDP constant 2016'!$B:$B,'ODA percent GDP'!$B232)</f>
        <v>#DIV/0!</v>
      </c>
      <c r="I232" s="44" t="e">
        <f>('ODA total and ex non-transfer'!I232*1000000)/SUMIFS('GDP constant 2016'!I:I,'GDP constant 2016'!$B:$B,'ODA percent GDP'!$B232)</f>
        <v>#DIV/0!</v>
      </c>
      <c r="J232" s="44" t="e">
        <f>('ODA total and ex non-transfer'!J232*1000000)/SUMIFS('GDP constant 2016'!J:J,'GDP constant 2016'!$B:$B,'ODA percent GDP'!$B232)</f>
        <v>#DIV/0!</v>
      </c>
      <c r="K232" s="44" t="e">
        <f>('ODA total and ex non-transfer'!K232*1000000)/SUMIFS('GDP constant 2016'!K:K,'GDP constant 2016'!$B:$B,'ODA percent GDP'!$B232)</f>
        <v>#DIV/0!</v>
      </c>
      <c r="L232" s="44" t="e">
        <f>('ODA total and ex non-transfer'!L232*1000000)/SUMIFS('GDP constant 2016'!L:L,'GDP constant 2016'!$B:$B,'ODA percent GDP'!$B232)</f>
        <v>#DIV/0!</v>
      </c>
      <c r="M232" s="44" t="e">
        <f>('ODA total and ex non-transfer'!M232*1000000)/SUMIFS('GDP constant 2016'!M:M,'GDP constant 2016'!$B:$B,'ODA percent GDP'!$B232)</f>
        <v>#DIV/0!</v>
      </c>
      <c r="N232" s="44" t="e">
        <f>('ODA total and ex non-transfer'!N232*1000000)/SUMIFS('GDP constant 2016'!N:N,'GDP constant 2016'!$B:$B,'ODA percent GDP'!$B232)</f>
        <v>#DIV/0!</v>
      </c>
      <c r="O232" s="44" t="e">
        <f>('ODA total and ex non-transfer'!O232*1000000)/SUMIFS('GDP constant 2016'!O:O,'GDP constant 2016'!$B:$B,'ODA percent GDP'!$B232)</f>
        <v>#DIV/0!</v>
      </c>
      <c r="P232" s="44" t="e">
        <f>('ODA total and ex non-transfer'!P232*1000000)/SUMIFS('GDP constant 2016'!P:P,'GDP constant 2016'!$B:$B,'ODA percent GDP'!$B232)</f>
        <v>#DIV/0!</v>
      </c>
      <c r="Q232" s="44" t="e">
        <f>('ODA total and ex non-transfer'!Q232*1000000)/SUMIFS('GDP constant 2016'!Q:Q,'GDP constant 2016'!$B:$B,'ODA percent GDP'!$B232)</f>
        <v>#DIV/0!</v>
      </c>
      <c r="R232" s="44" t="e">
        <f>('ODA total and ex non-transfer'!R232*1000000)/SUMIFS('GDP constant 2016'!R:R,'GDP constant 2016'!$B:$B,'ODA percent GDP'!$B232)</f>
        <v>#DIV/0!</v>
      </c>
      <c r="S232" s="44" t="e">
        <f>('ODA total and ex non-transfer'!S232*1000000)/SUMIFS('GDP constant 2016'!S:S,'GDP constant 2016'!$B:$B,'ODA percent GDP'!$B232)</f>
        <v>#DIV/0!</v>
      </c>
      <c r="T232" s="44" t="e">
        <f>('ODA total and ex non-transfer'!T232*1000000)/SUMIFS('GDP constant 2016'!T:T,'GDP constant 2016'!$B:$B,'ODA percent GDP'!$B232)</f>
        <v>#DIV/0!</v>
      </c>
      <c r="U232" s="44" t="e">
        <f>('ODA total and ex non-transfer'!U232*1000000)/SUMIFS('GDP constant 2016'!U:U,'GDP constant 2016'!$B:$B,'ODA percent GDP'!$B232)</f>
        <v>#DIV/0!</v>
      </c>
    </row>
    <row r="233" spans="1:21" hidden="1" x14ac:dyDescent="0.2">
      <c r="A233" s="22" t="s">
        <v>141</v>
      </c>
      <c r="B233" s="9" t="s">
        <v>916</v>
      </c>
      <c r="C233" s="10" t="s">
        <v>982</v>
      </c>
      <c r="D233" s="10"/>
      <c r="E233" s="3"/>
      <c r="F233" s="3"/>
      <c r="G233" s="44" t="e">
        <f>('ODA total and ex non-transfer'!G233*1000000)/SUMIFS('GDP constant 2016'!G:G,'GDP constant 2016'!$B:$B,'ODA percent GDP'!$B233)</f>
        <v>#DIV/0!</v>
      </c>
      <c r="H233" s="44" t="e">
        <f>('ODA total and ex non-transfer'!H233*1000000)/SUMIFS('GDP constant 2016'!H:H,'GDP constant 2016'!$B:$B,'ODA percent GDP'!$B233)</f>
        <v>#DIV/0!</v>
      </c>
      <c r="I233" s="44" t="e">
        <f>('ODA total and ex non-transfer'!I233*1000000)/SUMIFS('GDP constant 2016'!I:I,'GDP constant 2016'!$B:$B,'ODA percent GDP'!$B233)</f>
        <v>#DIV/0!</v>
      </c>
      <c r="J233" s="44" t="e">
        <f>('ODA total and ex non-transfer'!J233*1000000)/SUMIFS('GDP constant 2016'!J:J,'GDP constant 2016'!$B:$B,'ODA percent GDP'!$B233)</f>
        <v>#DIV/0!</v>
      </c>
      <c r="K233" s="44" t="e">
        <f>('ODA total and ex non-transfer'!K233*1000000)/SUMIFS('GDP constant 2016'!K:K,'GDP constant 2016'!$B:$B,'ODA percent GDP'!$B233)</f>
        <v>#DIV/0!</v>
      </c>
      <c r="L233" s="44" t="e">
        <f>('ODA total and ex non-transfer'!L233*1000000)/SUMIFS('GDP constant 2016'!L:L,'GDP constant 2016'!$B:$B,'ODA percent GDP'!$B233)</f>
        <v>#DIV/0!</v>
      </c>
      <c r="M233" s="44" t="e">
        <f>('ODA total and ex non-transfer'!M233*1000000)/SUMIFS('GDP constant 2016'!M:M,'GDP constant 2016'!$B:$B,'ODA percent GDP'!$B233)</f>
        <v>#DIV/0!</v>
      </c>
      <c r="N233" s="44" t="e">
        <f>('ODA total and ex non-transfer'!N233*1000000)/SUMIFS('GDP constant 2016'!N:N,'GDP constant 2016'!$B:$B,'ODA percent GDP'!$B233)</f>
        <v>#DIV/0!</v>
      </c>
      <c r="O233" s="44" t="e">
        <f>('ODA total and ex non-transfer'!O233*1000000)/SUMIFS('GDP constant 2016'!O:O,'GDP constant 2016'!$B:$B,'ODA percent GDP'!$B233)</f>
        <v>#DIV/0!</v>
      </c>
      <c r="P233" s="44" t="e">
        <f>('ODA total and ex non-transfer'!P233*1000000)/SUMIFS('GDP constant 2016'!P:P,'GDP constant 2016'!$B:$B,'ODA percent GDP'!$B233)</f>
        <v>#DIV/0!</v>
      </c>
      <c r="Q233" s="44" t="e">
        <f>('ODA total and ex non-transfer'!Q233*1000000)/SUMIFS('GDP constant 2016'!Q:Q,'GDP constant 2016'!$B:$B,'ODA percent GDP'!$B233)</f>
        <v>#DIV/0!</v>
      </c>
      <c r="R233" s="44" t="e">
        <f>('ODA total and ex non-transfer'!R233*1000000)/SUMIFS('GDP constant 2016'!R:R,'GDP constant 2016'!$B:$B,'ODA percent GDP'!$B233)</f>
        <v>#DIV/0!</v>
      </c>
      <c r="S233" s="44" t="e">
        <f>('ODA total and ex non-transfer'!S233*1000000)/SUMIFS('GDP constant 2016'!S:S,'GDP constant 2016'!$B:$B,'ODA percent GDP'!$B233)</f>
        <v>#DIV/0!</v>
      </c>
      <c r="T233" s="44" t="e">
        <f>('ODA total and ex non-transfer'!T233*1000000)/SUMIFS('GDP constant 2016'!T:T,'GDP constant 2016'!$B:$B,'ODA percent GDP'!$B233)</f>
        <v>#DIV/0!</v>
      </c>
      <c r="U233" s="44" t="e">
        <f>('ODA total and ex non-transfer'!U233*1000000)/SUMIFS('GDP constant 2016'!U:U,'GDP constant 2016'!$B:$B,'ODA percent GDP'!$B233)</f>
        <v>#DIV/0!</v>
      </c>
    </row>
    <row r="234" spans="1:21" hidden="1" x14ac:dyDescent="0.2">
      <c r="A234" s="21" t="s">
        <v>142</v>
      </c>
      <c r="B234" s="9" t="e">
        <v>#N/A</v>
      </c>
      <c r="C234" s="9" t="s">
        <v>981</v>
      </c>
      <c r="D234" s="9"/>
      <c r="E234" s="2"/>
      <c r="F234" s="2"/>
      <c r="G234" s="44" t="e">
        <f>('ODA total and ex non-transfer'!G234*1000000)/SUMIFS('GDP constant 2016'!G:G,'GDP constant 2016'!$B:$B,'ODA percent GDP'!$B234)</f>
        <v>#DIV/0!</v>
      </c>
      <c r="H234" s="44" t="e">
        <f>('ODA total and ex non-transfer'!H234*1000000)/SUMIFS('GDP constant 2016'!H:H,'GDP constant 2016'!$B:$B,'ODA percent GDP'!$B234)</f>
        <v>#DIV/0!</v>
      </c>
      <c r="I234" s="44" t="e">
        <f>('ODA total and ex non-transfer'!I234*1000000)/SUMIFS('GDP constant 2016'!I:I,'GDP constant 2016'!$B:$B,'ODA percent GDP'!$B234)</f>
        <v>#DIV/0!</v>
      </c>
      <c r="J234" s="44" t="e">
        <f>('ODA total and ex non-transfer'!J234*1000000)/SUMIFS('GDP constant 2016'!J:J,'GDP constant 2016'!$B:$B,'ODA percent GDP'!$B234)</f>
        <v>#DIV/0!</v>
      </c>
      <c r="K234" s="44" t="e">
        <f>('ODA total and ex non-transfer'!K234*1000000)/SUMIFS('GDP constant 2016'!K:K,'GDP constant 2016'!$B:$B,'ODA percent GDP'!$B234)</f>
        <v>#DIV/0!</v>
      </c>
      <c r="L234" s="44" t="e">
        <f>('ODA total and ex non-transfer'!L234*1000000)/SUMIFS('GDP constant 2016'!L:L,'GDP constant 2016'!$B:$B,'ODA percent GDP'!$B234)</f>
        <v>#DIV/0!</v>
      </c>
      <c r="M234" s="44" t="e">
        <f>('ODA total and ex non-transfer'!M234*1000000)/SUMIFS('GDP constant 2016'!M:M,'GDP constant 2016'!$B:$B,'ODA percent GDP'!$B234)</f>
        <v>#DIV/0!</v>
      </c>
      <c r="N234" s="44" t="e">
        <f>('ODA total and ex non-transfer'!N234*1000000)/SUMIFS('GDP constant 2016'!N:N,'GDP constant 2016'!$B:$B,'ODA percent GDP'!$B234)</f>
        <v>#DIV/0!</v>
      </c>
      <c r="O234" s="44" t="e">
        <f>('ODA total and ex non-transfer'!O234*1000000)/SUMIFS('GDP constant 2016'!O:O,'GDP constant 2016'!$B:$B,'ODA percent GDP'!$B234)</f>
        <v>#DIV/0!</v>
      </c>
      <c r="P234" s="44" t="e">
        <f>('ODA total and ex non-transfer'!P234*1000000)/SUMIFS('GDP constant 2016'!P:P,'GDP constant 2016'!$B:$B,'ODA percent GDP'!$B234)</f>
        <v>#DIV/0!</v>
      </c>
      <c r="Q234" s="44" t="e">
        <f>('ODA total and ex non-transfer'!Q234*1000000)/SUMIFS('GDP constant 2016'!Q:Q,'GDP constant 2016'!$B:$B,'ODA percent GDP'!$B234)</f>
        <v>#DIV/0!</v>
      </c>
      <c r="R234" s="44" t="e">
        <f>('ODA total and ex non-transfer'!R234*1000000)/SUMIFS('GDP constant 2016'!R:R,'GDP constant 2016'!$B:$B,'ODA percent GDP'!$B234)</f>
        <v>#DIV/0!</v>
      </c>
      <c r="S234" s="44" t="e">
        <f>('ODA total and ex non-transfer'!S234*1000000)/SUMIFS('GDP constant 2016'!S:S,'GDP constant 2016'!$B:$B,'ODA percent GDP'!$B234)</f>
        <v>#DIV/0!</v>
      </c>
      <c r="T234" s="44" t="e">
        <f>('ODA total and ex non-transfer'!T234*1000000)/SUMIFS('GDP constant 2016'!T:T,'GDP constant 2016'!$B:$B,'ODA percent GDP'!$B234)</f>
        <v>#DIV/0!</v>
      </c>
      <c r="U234" s="44" t="e">
        <f>('ODA total and ex non-transfer'!U234*1000000)/SUMIFS('GDP constant 2016'!U:U,'GDP constant 2016'!$B:$B,'ODA percent GDP'!$B234)</f>
        <v>#DIV/0!</v>
      </c>
    </row>
    <row r="235" spans="1:21" hidden="1" x14ac:dyDescent="0.2">
      <c r="A235" s="22" t="s">
        <v>142</v>
      </c>
      <c r="B235" s="9" t="e">
        <v>#N/A</v>
      </c>
      <c r="C235" s="10" t="s">
        <v>982</v>
      </c>
      <c r="D235" s="10"/>
      <c r="E235" s="3"/>
      <c r="F235" s="3"/>
      <c r="G235" s="44" t="e">
        <f>('ODA total and ex non-transfer'!G235*1000000)/SUMIFS('GDP constant 2016'!G:G,'GDP constant 2016'!$B:$B,'ODA percent GDP'!$B235)</f>
        <v>#DIV/0!</v>
      </c>
      <c r="H235" s="44" t="e">
        <f>('ODA total and ex non-transfer'!H235*1000000)/SUMIFS('GDP constant 2016'!H:H,'GDP constant 2016'!$B:$B,'ODA percent GDP'!$B235)</f>
        <v>#DIV/0!</v>
      </c>
      <c r="I235" s="44" t="e">
        <f>('ODA total and ex non-transfer'!I235*1000000)/SUMIFS('GDP constant 2016'!I:I,'GDP constant 2016'!$B:$B,'ODA percent GDP'!$B235)</f>
        <v>#DIV/0!</v>
      </c>
      <c r="J235" s="44" t="e">
        <f>('ODA total and ex non-transfer'!J235*1000000)/SUMIFS('GDP constant 2016'!J:J,'GDP constant 2016'!$B:$B,'ODA percent GDP'!$B235)</f>
        <v>#DIV/0!</v>
      </c>
      <c r="K235" s="44" t="e">
        <f>('ODA total and ex non-transfer'!K235*1000000)/SUMIFS('GDP constant 2016'!K:K,'GDP constant 2016'!$B:$B,'ODA percent GDP'!$B235)</f>
        <v>#DIV/0!</v>
      </c>
      <c r="L235" s="44" t="e">
        <f>('ODA total and ex non-transfer'!L235*1000000)/SUMIFS('GDP constant 2016'!L:L,'GDP constant 2016'!$B:$B,'ODA percent GDP'!$B235)</f>
        <v>#DIV/0!</v>
      </c>
      <c r="M235" s="44" t="e">
        <f>('ODA total and ex non-transfer'!M235*1000000)/SUMIFS('GDP constant 2016'!M:M,'GDP constant 2016'!$B:$B,'ODA percent GDP'!$B235)</f>
        <v>#DIV/0!</v>
      </c>
      <c r="N235" s="44" t="e">
        <f>('ODA total and ex non-transfer'!N235*1000000)/SUMIFS('GDP constant 2016'!N:N,'GDP constant 2016'!$B:$B,'ODA percent GDP'!$B235)</f>
        <v>#DIV/0!</v>
      </c>
      <c r="O235" s="44" t="e">
        <f>('ODA total and ex non-transfer'!O235*1000000)/SUMIFS('GDP constant 2016'!O:O,'GDP constant 2016'!$B:$B,'ODA percent GDP'!$B235)</f>
        <v>#DIV/0!</v>
      </c>
      <c r="P235" s="44" t="e">
        <f>('ODA total and ex non-transfer'!P235*1000000)/SUMIFS('GDP constant 2016'!P:P,'GDP constant 2016'!$B:$B,'ODA percent GDP'!$B235)</f>
        <v>#DIV/0!</v>
      </c>
      <c r="Q235" s="44" t="e">
        <f>('ODA total and ex non-transfer'!Q235*1000000)/SUMIFS('GDP constant 2016'!Q:Q,'GDP constant 2016'!$B:$B,'ODA percent GDP'!$B235)</f>
        <v>#DIV/0!</v>
      </c>
      <c r="R235" s="44" t="e">
        <f>('ODA total and ex non-transfer'!R235*1000000)/SUMIFS('GDP constant 2016'!R:R,'GDP constant 2016'!$B:$B,'ODA percent GDP'!$B235)</f>
        <v>#DIV/0!</v>
      </c>
      <c r="S235" s="44" t="e">
        <f>('ODA total and ex non-transfer'!S235*1000000)/SUMIFS('GDP constant 2016'!S:S,'GDP constant 2016'!$B:$B,'ODA percent GDP'!$B235)</f>
        <v>#DIV/0!</v>
      </c>
      <c r="T235" s="44" t="e">
        <f>('ODA total and ex non-transfer'!T235*1000000)/SUMIFS('GDP constant 2016'!T:T,'GDP constant 2016'!$B:$B,'ODA percent GDP'!$B235)</f>
        <v>#DIV/0!</v>
      </c>
      <c r="U235" s="44" t="e">
        <f>('ODA total and ex non-transfer'!U235*1000000)/SUMIFS('GDP constant 2016'!U:U,'GDP constant 2016'!$B:$B,'ODA percent GDP'!$B235)</f>
        <v>#DIV/0!</v>
      </c>
    </row>
    <row r="236" spans="1:21" hidden="1" x14ac:dyDescent="0.2">
      <c r="A236" s="21" t="s">
        <v>143</v>
      </c>
      <c r="B236" s="9" t="e">
        <v>#N/A</v>
      </c>
      <c r="C236" s="9" t="s">
        <v>981</v>
      </c>
      <c r="D236" s="9"/>
      <c r="E236" s="2"/>
      <c r="F236" s="2"/>
      <c r="G236" s="44" t="e">
        <f>('ODA total and ex non-transfer'!G236*1000000)/SUMIFS('GDP constant 2016'!G:G,'GDP constant 2016'!$B:$B,'ODA percent GDP'!$B236)</f>
        <v>#DIV/0!</v>
      </c>
      <c r="H236" s="44" t="e">
        <f>('ODA total and ex non-transfer'!H236*1000000)/SUMIFS('GDP constant 2016'!H:H,'GDP constant 2016'!$B:$B,'ODA percent GDP'!$B236)</f>
        <v>#DIV/0!</v>
      </c>
      <c r="I236" s="44" t="e">
        <f>('ODA total and ex non-transfer'!I236*1000000)/SUMIFS('GDP constant 2016'!I:I,'GDP constant 2016'!$B:$B,'ODA percent GDP'!$B236)</f>
        <v>#DIV/0!</v>
      </c>
      <c r="J236" s="44" t="e">
        <f>('ODA total and ex non-transfer'!J236*1000000)/SUMIFS('GDP constant 2016'!J:J,'GDP constant 2016'!$B:$B,'ODA percent GDP'!$B236)</f>
        <v>#DIV/0!</v>
      </c>
      <c r="K236" s="44" t="e">
        <f>('ODA total and ex non-transfer'!K236*1000000)/SUMIFS('GDP constant 2016'!K:K,'GDP constant 2016'!$B:$B,'ODA percent GDP'!$B236)</f>
        <v>#DIV/0!</v>
      </c>
      <c r="L236" s="44" t="e">
        <f>('ODA total and ex non-transfer'!L236*1000000)/SUMIFS('GDP constant 2016'!L:L,'GDP constant 2016'!$B:$B,'ODA percent GDP'!$B236)</f>
        <v>#DIV/0!</v>
      </c>
      <c r="M236" s="44" t="e">
        <f>('ODA total and ex non-transfer'!M236*1000000)/SUMIFS('GDP constant 2016'!M:M,'GDP constant 2016'!$B:$B,'ODA percent GDP'!$B236)</f>
        <v>#DIV/0!</v>
      </c>
      <c r="N236" s="44" t="e">
        <f>('ODA total and ex non-transfer'!N236*1000000)/SUMIFS('GDP constant 2016'!N:N,'GDP constant 2016'!$B:$B,'ODA percent GDP'!$B236)</f>
        <v>#DIV/0!</v>
      </c>
      <c r="O236" s="44" t="e">
        <f>('ODA total and ex non-transfer'!O236*1000000)/SUMIFS('GDP constant 2016'!O:O,'GDP constant 2016'!$B:$B,'ODA percent GDP'!$B236)</f>
        <v>#DIV/0!</v>
      </c>
      <c r="P236" s="44" t="e">
        <f>('ODA total and ex non-transfer'!P236*1000000)/SUMIFS('GDP constant 2016'!P:P,'GDP constant 2016'!$B:$B,'ODA percent GDP'!$B236)</f>
        <v>#DIV/0!</v>
      </c>
      <c r="Q236" s="44" t="e">
        <f>('ODA total and ex non-transfer'!Q236*1000000)/SUMIFS('GDP constant 2016'!Q:Q,'GDP constant 2016'!$B:$B,'ODA percent GDP'!$B236)</f>
        <v>#DIV/0!</v>
      </c>
      <c r="R236" s="44" t="e">
        <f>('ODA total and ex non-transfer'!R236*1000000)/SUMIFS('GDP constant 2016'!R:R,'GDP constant 2016'!$B:$B,'ODA percent GDP'!$B236)</f>
        <v>#DIV/0!</v>
      </c>
      <c r="S236" s="44" t="e">
        <f>('ODA total and ex non-transfer'!S236*1000000)/SUMIFS('GDP constant 2016'!S:S,'GDP constant 2016'!$B:$B,'ODA percent GDP'!$B236)</f>
        <v>#DIV/0!</v>
      </c>
      <c r="T236" s="44" t="e">
        <f>('ODA total and ex non-transfer'!T236*1000000)/SUMIFS('GDP constant 2016'!T:T,'GDP constant 2016'!$B:$B,'ODA percent GDP'!$B236)</f>
        <v>#DIV/0!</v>
      </c>
      <c r="U236" s="44" t="e">
        <f>('ODA total and ex non-transfer'!U236*1000000)/SUMIFS('GDP constant 2016'!U:U,'GDP constant 2016'!$B:$B,'ODA percent GDP'!$B236)</f>
        <v>#DIV/0!</v>
      </c>
    </row>
    <row r="237" spans="1:21" hidden="1" x14ac:dyDescent="0.2">
      <c r="A237" s="22" t="s">
        <v>143</v>
      </c>
      <c r="B237" s="9" t="e">
        <v>#N/A</v>
      </c>
      <c r="C237" s="10" t="s">
        <v>982</v>
      </c>
      <c r="D237" s="10"/>
      <c r="E237" s="3"/>
      <c r="F237" s="3"/>
      <c r="G237" s="44" t="e">
        <f>('ODA total and ex non-transfer'!G237*1000000)/SUMIFS('GDP constant 2016'!G:G,'GDP constant 2016'!$B:$B,'ODA percent GDP'!$B237)</f>
        <v>#DIV/0!</v>
      </c>
      <c r="H237" s="44" t="e">
        <f>('ODA total and ex non-transfer'!H237*1000000)/SUMIFS('GDP constant 2016'!H:H,'GDP constant 2016'!$B:$B,'ODA percent GDP'!$B237)</f>
        <v>#DIV/0!</v>
      </c>
      <c r="I237" s="44" t="e">
        <f>('ODA total and ex non-transfer'!I237*1000000)/SUMIFS('GDP constant 2016'!I:I,'GDP constant 2016'!$B:$B,'ODA percent GDP'!$B237)</f>
        <v>#DIV/0!</v>
      </c>
      <c r="J237" s="44" t="e">
        <f>('ODA total and ex non-transfer'!J237*1000000)/SUMIFS('GDP constant 2016'!J:J,'GDP constant 2016'!$B:$B,'ODA percent GDP'!$B237)</f>
        <v>#DIV/0!</v>
      </c>
      <c r="K237" s="44" t="e">
        <f>('ODA total and ex non-transfer'!K237*1000000)/SUMIFS('GDP constant 2016'!K:K,'GDP constant 2016'!$B:$B,'ODA percent GDP'!$B237)</f>
        <v>#DIV/0!</v>
      </c>
      <c r="L237" s="44" t="e">
        <f>('ODA total and ex non-transfer'!L237*1000000)/SUMIFS('GDP constant 2016'!L:L,'GDP constant 2016'!$B:$B,'ODA percent GDP'!$B237)</f>
        <v>#DIV/0!</v>
      </c>
      <c r="M237" s="44" t="e">
        <f>('ODA total and ex non-transfer'!M237*1000000)/SUMIFS('GDP constant 2016'!M:M,'GDP constant 2016'!$B:$B,'ODA percent GDP'!$B237)</f>
        <v>#DIV/0!</v>
      </c>
      <c r="N237" s="44" t="e">
        <f>('ODA total and ex non-transfer'!N237*1000000)/SUMIFS('GDP constant 2016'!N:N,'GDP constant 2016'!$B:$B,'ODA percent GDP'!$B237)</f>
        <v>#DIV/0!</v>
      </c>
      <c r="O237" s="44" t="e">
        <f>('ODA total and ex non-transfer'!O237*1000000)/SUMIFS('GDP constant 2016'!O:O,'GDP constant 2016'!$B:$B,'ODA percent GDP'!$B237)</f>
        <v>#DIV/0!</v>
      </c>
      <c r="P237" s="44" t="e">
        <f>('ODA total and ex non-transfer'!P237*1000000)/SUMIFS('GDP constant 2016'!P:P,'GDP constant 2016'!$B:$B,'ODA percent GDP'!$B237)</f>
        <v>#DIV/0!</v>
      </c>
      <c r="Q237" s="44" t="e">
        <f>('ODA total and ex non-transfer'!Q237*1000000)/SUMIFS('GDP constant 2016'!Q:Q,'GDP constant 2016'!$B:$B,'ODA percent GDP'!$B237)</f>
        <v>#DIV/0!</v>
      </c>
      <c r="R237" s="44" t="e">
        <f>('ODA total and ex non-transfer'!R237*1000000)/SUMIFS('GDP constant 2016'!R:R,'GDP constant 2016'!$B:$B,'ODA percent GDP'!$B237)</f>
        <v>#DIV/0!</v>
      </c>
      <c r="S237" s="44" t="e">
        <f>('ODA total and ex non-transfer'!S237*1000000)/SUMIFS('GDP constant 2016'!S:S,'GDP constant 2016'!$B:$B,'ODA percent GDP'!$B237)</f>
        <v>#DIV/0!</v>
      </c>
      <c r="T237" s="44" t="e">
        <f>('ODA total and ex non-transfer'!T237*1000000)/SUMIFS('GDP constant 2016'!T:T,'GDP constant 2016'!$B:$B,'ODA percent GDP'!$B237)</f>
        <v>#DIV/0!</v>
      </c>
      <c r="U237" s="44" t="e">
        <f>('ODA total and ex non-transfer'!U237*1000000)/SUMIFS('GDP constant 2016'!U:U,'GDP constant 2016'!$B:$B,'ODA percent GDP'!$B237)</f>
        <v>#DIV/0!</v>
      </c>
    </row>
    <row r="238" spans="1:21" hidden="1" x14ac:dyDescent="0.2">
      <c r="A238" s="21" t="s">
        <v>144</v>
      </c>
      <c r="B238" s="9" t="e">
        <v>#N/A</v>
      </c>
      <c r="C238" s="9" t="s">
        <v>981</v>
      </c>
      <c r="D238" s="9"/>
      <c r="E238" s="2"/>
      <c r="F238" s="2"/>
      <c r="G238" s="44" t="e">
        <f>('ODA total and ex non-transfer'!G238*1000000)/SUMIFS('GDP constant 2016'!G:G,'GDP constant 2016'!$B:$B,'ODA percent GDP'!$B238)</f>
        <v>#DIV/0!</v>
      </c>
      <c r="H238" s="44" t="e">
        <f>('ODA total and ex non-transfer'!H238*1000000)/SUMIFS('GDP constant 2016'!H:H,'GDP constant 2016'!$B:$B,'ODA percent GDP'!$B238)</f>
        <v>#DIV/0!</v>
      </c>
      <c r="I238" s="44" t="e">
        <f>('ODA total and ex non-transfer'!I238*1000000)/SUMIFS('GDP constant 2016'!I:I,'GDP constant 2016'!$B:$B,'ODA percent GDP'!$B238)</f>
        <v>#DIV/0!</v>
      </c>
      <c r="J238" s="44" t="e">
        <f>('ODA total and ex non-transfer'!J238*1000000)/SUMIFS('GDP constant 2016'!J:J,'GDP constant 2016'!$B:$B,'ODA percent GDP'!$B238)</f>
        <v>#DIV/0!</v>
      </c>
      <c r="K238" s="44" t="e">
        <f>('ODA total and ex non-transfer'!K238*1000000)/SUMIFS('GDP constant 2016'!K:K,'GDP constant 2016'!$B:$B,'ODA percent GDP'!$B238)</f>
        <v>#DIV/0!</v>
      </c>
      <c r="L238" s="44" t="e">
        <f>('ODA total and ex non-transfer'!L238*1000000)/SUMIFS('GDP constant 2016'!L:L,'GDP constant 2016'!$B:$B,'ODA percent GDP'!$B238)</f>
        <v>#DIV/0!</v>
      </c>
      <c r="M238" s="44" t="e">
        <f>('ODA total and ex non-transfer'!M238*1000000)/SUMIFS('GDP constant 2016'!M:M,'GDP constant 2016'!$B:$B,'ODA percent GDP'!$B238)</f>
        <v>#DIV/0!</v>
      </c>
      <c r="N238" s="44" t="e">
        <f>('ODA total and ex non-transfer'!N238*1000000)/SUMIFS('GDP constant 2016'!N:N,'GDP constant 2016'!$B:$B,'ODA percent GDP'!$B238)</f>
        <v>#DIV/0!</v>
      </c>
      <c r="O238" s="44" t="e">
        <f>('ODA total and ex non-transfer'!O238*1000000)/SUMIFS('GDP constant 2016'!O:O,'GDP constant 2016'!$B:$B,'ODA percent GDP'!$B238)</f>
        <v>#DIV/0!</v>
      </c>
      <c r="P238" s="44" t="e">
        <f>('ODA total and ex non-transfer'!P238*1000000)/SUMIFS('GDP constant 2016'!P:P,'GDP constant 2016'!$B:$B,'ODA percent GDP'!$B238)</f>
        <v>#DIV/0!</v>
      </c>
      <c r="Q238" s="44" t="e">
        <f>('ODA total and ex non-transfer'!Q238*1000000)/SUMIFS('GDP constant 2016'!Q:Q,'GDP constant 2016'!$B:$B,'ODA percent GDP'!$B238)</f>
        <v>#DIV/0!</v>
      </c>
      <c r="R238" s="44" t="e">
        <f>('ODA total and ex non-transfer'!R238*1000000)/SUMIFS('GDP constant 2016'!R:R,'GDP constant 2016'!$B:$B,'ODA percent GDP'!$B238)</f>
        <v>#DIV/0!</v>
      </c>
      <c r="S238" s="44" t="e">
        <f>('ODA total and ex non-transfer'!S238*1000000)/SUMIFS('GDP constant 2016'!S:S,'GDP constant 2016'!$B:$B,'ODA percent GDP'!$B238)</f>
        <v>#DIV/0!</v>
      </c>
      <c r="T238" s="44" t="e">
        <f>('ODA total and ex non-transfer'!T238*1000000)/SUMIFS('GDP constant 2016'!T:T,'GDP constant 2016'!$B:$B,'ODA percent GDP'!$B238)</f>
        <v>#DIV/0!</v>
      </c>
      <c r="U238" s="44" t="e">
        <f>('ODA total and ex non-transfer'!U238*1000000)/SUMIFS('GDP constant 2016'!U:U,'GDP constant 2016'!$B:$B,'ODA percent GDP'!$B238)</f>
        <v>#DIV/0!</v>
      </c>
    </row>
    <row r="239" spans="1:21" hidden="1" x14ac:dyDescent="0.2">
      <c r="A239" s="22" t="s">
        <v>144</v>
      </c>
      <c r="B239" s="9" t="e">
        <v>#N/A</v>
      </c>
      <c r="C239" s="10" t="s">
        <v>982</v>
      </c>
      <c r="D239" s="10"/>
      <c r="E239" s="3"/>
      <c r="F239" s="3"/>
      <c r="G239" s="44" t="e">
        <f>('ODA total and ex non-transfer'!G239*1000000)/SUMIFS('GDP constant 2016'!G:G,'GDP constant 2016'!$B:$B,'ODA percent GDP'!$B239)</f>
        <v>#DIV/0!</v>
      </c>
      <c r="H239" s="44" t="e">
        <f>('ODA total and ex non-transfer'!H239*1000000)/SUMIFS('GDP constant 2016'!H:H,'GDP constant 2016'!$B:$B,'ODA percent GDP'!$B239)</f>
        <v>#DIV/0!</v>
      </c>
      <c r="I239" s="44" t="e">
        <f>('ODA total and ex non-transfer'!I239*1000000)/SUMIFS('GDP constant 2016'!I:I,'GDP constant 2016'!$B:$B,'ODA percent GDP'!$B239)</f>
        <v>#DIV/0!</v>
      </c>
      <c r="J239" s="44" t="e">
        <f>('ODA total and ex non-transfer'!J239*1000000)/SUMIFS('GDP constant 2016'!J:J,'GDP constant 2016'!$B:$B,'ODA percent GDP'!$B239)</f>
        <v>#DIV/0!</v>
      </c>
      <c r="K239" s="44" t="e">
        <f>('ODA total and ex non-transfer'!K239*1000000)/SUMIFS('GDP constant 2016'!K:K,'GDP constant 2016'!$B:$B,'ODA percent GDP'!$B239)</f>
        <v>#DIV/0!</v>
      </c>
      <c r="L239" s="44" t="e">
        <f>('ODA total and ex non-transfer'!L239*1000000)/SUMIFS('GDP constant 2016'!L:L,'GDP constant 2016'!$B:$B,'ODA percent GDP'!$B239)</f>
        <v>#DIV/0!</v>
      </c>
      <c r="M239" s="44" t="e">
        <f>('ODA total and ex non-transfer'!M239*1000000)/SUMIFS('GDP constant 2016'!M:M,'GDP constant 2016'!$B:$B,'ODA percent GDP'!$B239)</f>
        <v>#DIV/0!</v>
      </c>
      <c r="N239" s="44" t="e">
        <f>('ODA total and ex non-transfer'!N239*1000000)/SUMIFS('GDP constant 2016'!N:N,'GDP constant 2016'!$B:$B,'ODA percent GDP'!$B239)</f>
        <v>#DIV/0!</v>
      </c>
      <c r="O239" s="44" t="e">
        <f>('ODA total and ex non-transfer'!O239*1000000)/SUMIFS('GDP constant 2016'!O:O,'GDP constant 2016'!$B:$B,'ODA percent GDP'!$B239)</f>
        <v>#DIV/0!</v>
      </c>
      <c r="P239" s="44" t="e">
        <f>('ODA total and ex non-transfer'!P239*1000000)/SUMIFS('GDP constant 2016'!P:P,'GDP constant 2016'!$B:$B,'ODA percent GDP'!$B239)</f>
        <v>#DIV/0!</v>
      </c>
      <c r="Q239" s="44" t="e">
        <f>('ODA total and ex non-transfer'!Q239*1000000)/SUMIFS('GDP constant 2016'!Q:Q,'GDP constant 2016'!$B:$B,'ODA percent GDP'!$B239)</f>
        <v>#DIV/0!</v>
      </c>
      <c r="R239" s="44" t="e">
        <f>('ODA total and ex non-transfer'!R239*1000000)/SUMIFS('GDP constant 2016'!R:R,'GDP constant 2016'!$B:$B,'ODA percent GDP'!$B239)</f>
        <v>#DIV/0!</v>
      </c>
      <c r="S239" s="44" t="e">
        <f>('ODA total and ex non-transfer'!S239*1000000)/SUMIFS('GDP constant 2016'!S:S,'GDP constant 2016'!$B:$B,'ODA percent GDP'!$B239)</f>
        <v>#DIV/0!</v>
      </c>
      <c r="T239" s="44" t="e">
        <f>('ODA total and ex non-transfer'!T239*1000000)/SUMIFS('GDP constant 2016'!T:T,'GDP constant 2016'!$B:$B,'ODA percent GDP'!$B239)</f>
        <v>#DIV/0!</v>
      </c>
      <c r="U239" s="44" t="e">
        <f>('ODA total and ex non-transfer'!U239*1000000)/SUMIFS('GDP constant 2016'!U:U,'GDP constant 2016'!$B:$B,'ODA percent GDP'!$B239)</f>
        <v>#DIV/0!</v>
      </c>
    </row>
    <row r="240" spans="1:21" hidden="1" x14ac:dyDescent="0.2">
      <c r="A240" s="21" t="s">
        <v>145</v>
      </c>
      <c r="B240" s="9" t="s">
        <v>276</v>
      </c>
      <c r="C240" s="9" t="s">
        <v>981</v>
      </c>
      <c r="D240" s="9"/>
      <c r="E240" s="2"/>
      <c r="F240" s="2"/>
      <c r="G240" s="44">
        <f>('ODA total and ex non-transfer'!G240*1000000)/SUMIFS('GDP constant 2016'!G:G,'GDP constant 2016'!$B:$B,'ODA percent GDP'!$B240)</f>
        <v>2.2239649161121002E-4</v>
      </c>
      <c r="H240" s="44">
        <f>('ODA total and ex non-transfer'!H240*1000000)/SUMIFS('GDP constant 2016'!H:H,'GDP constant 2016'!$B:$B,'ODA percent GDP'!$B240)</f>
        <v>4.4731491322843339E-4</v>
      </c>
      <c r="I240" s="44">
        <f>('ODA total and ex non-transfer'!I240*1000000)/SUMIFS('GDP constant 2016'!I:I,'GDP constant 2016'!$B:$B,'ODA percent GDP'!$B240)</f>
        <v>2.95890270661862E-4</v>
      </c>
      <c r="J240" s="44">
        <f>('ODA total and ex non-transfer'!J240*1000000)/SUMIFS('GDP constant 2016'!J:J,'GDP constant 2016'!$B:$B,'ODA percent GDP'!$B240)</f>
        <v>2.3380402398750084E-4</v>
      </c>
      <c r="K240" s="44">
        <f>('ODA total and ex non-transfer'!K240*1000000)/SUMIFS('GDP constant 2016'!K:K,'GDP constant 2016'!$B:$B,'ODA percent GDP'!$B240)</f>
        <v>2.8433757505500303E-4</v>
      </c>
      <c r="L240" s="44">
        <f>('ODA total and ex non-transfer'!L240*1000000)/SUMIFS('GDP constant 2016'!L:L,'GDP constant 2016'!$B:$B,'ODA percent GDP'!$B240)</f>
        <v>2.5712556947910111E-4</v>
      </c>
      <c r="M240" s="44">
        <f>('ODA total and ex non-transfer'!M240*1000000)/SUMIFS('GDP constant 2016'!M:M,'GDP constant 2016'!$B:$B,'ODA percent GDP'!$B240)</f>
        <v>2.5441848519540909E-4</v>
      </c>
      <c r="N240" s="44">
        <f>('ODA total and ex non-transfer'!N240*1000000)/SUMIFS('GDP constant 2016'!N:N,'GDP constant 2016'!$B:$B,'ODA percent GDP'!$B240)</f>
        <v>2.6686392840446371E-4</v>
      </c>
      <c r="O240" s="44">
        <f>('ODA total and ex non-transfer'!O240*1000000)/SUMIFS('GDP constant 2016'!O:O,'GDP constant 2016'!$B:$B,'ODA percent GDP'!$B240)</f>
        <v>2.6900693529835452E-4</v>
      </c>
      <c r="P240" s="44">
        <f>('ODA total and ex non-transfer'!P240*1000000)/SUMIFS('GDP constant 2016'!P:P,'GDP constant 2016'!$B:$B,'ODA percent GDP'!$B240)</f>
        <v>1.986100367124098E-4</v>
      </c>
      <c r="Q240" s="44">
        <f>('ODA total and ex non-transfer'!Q240*1000000)/SUMIFS('GDP constant 2016'!Q:Q,'GDP constant 2016'!$B:$B,'ODA percent GDP'!$B240)</f>
        <v>3.3655139660460906E-4</v>
      </c>
      <c r="R240" s="44">
        <f>('ODA total and ex non-transfer'!R240*1000000)/SUMIFS('GDP constant 2016'!R:R,'GDP constant 2016'!$B:$B,'ODA percent GDP'!$B240)</f>
        <v>1.4789982146072258E-4</v>
      </c>
      <c r="S240" s="44">
        <f>('ODA total and ex non-transfer'!S240*1000000)/SUMIFS('GDP constant 2016'!S:S,'GDP constant 2016'!$B:$B,'ODA percent GDP'!$B240)</f>
        <v>1.3960292713303309E-4</v>
      </c>
      <c r="T240" s="44">
        <f>('ODA total and ex non-transfer'!T240*1000000)/SUMIFS('GDP constant 2016'!T:T,'GDP constant 2016'!$B:$B,'ODA percent GDP'!$B240)</f>
        <v>2.9550242497228117E-4</v>
      </c>
      <c r="U240" s="44">
        <f>('ODA total and ex non-transfer'!U240*1000000)/SUMIFS('GDP constant 2016'!U:U,'GDP constant 2016'!$B:$B,'ODA percent GDP'!$B240)</f>
        <v>1.3802851403928084E-4</v>
      </c>
    </row>
    <row r="241" spans="1:21" hidden="1" x14ac:dyDescent="0.2">
      <c r="A241" s="22" t="s">
        <v>145</v>
      </c>
      <c r="B241" s="9" t="s">
        <v>276</v>
      </c>
      <c r="C241" s="10" t="s">
        <v>982</v>
      </c>
      <c r="D241" s="10"/>
      <c r="E241" s="3"/>
      <c r="F241" s="3"/>
      <c r="G241" s="44">
        <f>('ODA total and ex non-transfer'!G241*1000000)/SUMIFS('GDP constant 2016'!G:G,'GDP constant 2016'!$B:$B,'ODA percent GDP'!$B241)</f>
        <v>2.2239649161121002E-4</v>
      </c>
      <c r="H241" s="44">
        <f>('ODA total and ex non-transfer'!H241*1000000)/SUMIFS('GDP constant 2016'!H:H,'GDP constant 2016'!$B:$B,'ODA percent GDP'!$B241)</f>
        <v>4.4731491322843339E-4</v>
      </c>
      <c r="I241" s="44">
        <f>('ODA total and ex non-transfer'!I241*1000000)/SUMIFS('GDP constant 2016'!I:I,'GDP constant 2016'!$B:$B,'ODA percent GDP'!$B241)</f>
        <v>2.95890270661862E-4</v>
      </c>
      <c r="J241" s="44">
        <f>('ODA total and ex non-transfer'!J241*1000000)/SUMIFS('GDP constant 2016'!J:J,'GDP constant 2016'!$B:$B,'ODA percent GDP'!$B241)</f>
        <v>2.3380402398750084E-4</v>
      </c>
      <c r="K241" s="44">
        <f>('ODA total and ex non-transfer'!K241*1000000)/SUMIFS('GDP constant 2016'!K:K,'GDP constant 2016'!$B:$B,'ODA percent GDP'!$B241)</f>
        <v>2.6116175428057164E-4</v>
      </c>
      <c r="L241" s="44">
        <f>('ODA total and ex non-transfer'!L241*1000000)/SUMIFS('GDP constant 2016'!L:L,'GDP constant 2016'!$B:$B,'ODA percent GDP'!$B241)</f>
        <v>2.256721204751305E-4</v>
      </c>
      <c r="M241" s="44">
        <f>('ODA total and ex non-transfer'!M241*1000000)/SUMIFS('GDP constant 2016'!M:M,'GDP constant 2016'!$B:$B,'ODA percent GDP'!$B241)</f>
        <v>2.2743159193613466E-4</v>
      </c>
      <c r="N241" s="44">
        <f>('ODA total and ex non-transfer'!N241*1000000)/SUMIFS('GDP constant 2016'!N:N,'GDP constant 2016'!$B:$B,'ODA percent GDP'!$B241)</f>
        <v>2.3572870831631911E-4</v>
      </c>
      <c r="O241" s="44">
        <f>('ODA total and ex non-transfer'!O241*1000000)/SUMIFS('GDP constant 2016'!O:O,'GDP constant 2016'!$B:$B,'ODA percent GDP'!$B241)</f>
        <v>2.4087792013867146E-4</v>
      </c>
      <c r="P241" s="44">
        <f>('ODA total and ex non-transfer'!P241*1000000)/SUMIFS('GDP constant 2016'!P:P,'GDP constant 2016'!$B:$B,'ODA percent GDP'!$B241)</f>
        <v>1.7797005933197269E-4</v>
      </c>
      <c r="Q241" s="44">
        <f>('ODA total and ex non-transfer'!Q241*1000000)/SUMIFS('GDP constant 2016'!Q:Q,'GDP constant 2016'!$B:$B,'ODA percent GDP'!$B241)</f>
        <v>3.0710323289087117E-4</v>
      </c>
      <c r="R241" s="44">
        <f>('ODA total and ex non-transfer'!R241*1000000)/SUMIFS('GDP constant 2016'!R:R,'GDP constant 2016'!$B:$B,'ODA percent GDP'!$B241)</f>
        <v>1.1618648808630551E-4</v>
      </c>
      <c r="S241" s="44">
        <f>('ODA total and ex non-transfer'!S241*1000000)/SUMIFS('GDP constant 2016'!S:S,'GDP constant 2016'!$B:$B,'ODA percent GDP'!$B241)</f>
        <v>1.1561450583882507E-4</v>
      </c>
      <c r="T241" s="44">
        <f>('ODA total and ex non-transfer'!T241*1000000)/SUMIFS('GDP constant 2016'!T:T,'GDP constant 2016'!$B:$B,'ODA percent GDP'!$B241)</f>
        <v>1.1719054043836354E-4</v>
      </c>
      <c r="U241" s="44">
        <f>('ODA total and ex non-transfer'!U241*1000000)/SUMIFS('GDP constant 2016'!U:U,'GDP constant 2016'!$B:$B,'ODA percent GDP'!$B241)</f>
        <v>1.1990736090737583E-4</v>
      </c>
    </row>
    <row r="242" spans="1:21" hidden="1" x14ac:dyDescent="0.2">
      <c r="A242" s="21" t="s">
        <v>146</v>
      </c>
      <c r="B242" s="9" t="s">
        <v>313</v>
      </c>
      <c r="C242" s="9" t="s">
        <v>981</v>
      </c>
      <c r="D242" s="9"/>
      <c r="E242" s="2"/>
      <c r="F242" s="2"/>
      <c r="G242" s="44">
        <f>('ODA total and ex non-transfer'!G242*1000000)/SUMIFS('GDP constant 2016'!G:G,'GDP constant 2016'!$B:$B,'ODA percent GDP'!$B242)</f>
        <v>6.5274459209286415E-2</v>
      </c>
      <c r="H242" s="44">
        <f>('ODA total and ex non-transfer'!H242*1000000)/SUMIFS('GDP constant 2016'!H:H,'GDP constant 2016'!$B:$B,'ODA percent GDP'!$B242)</f>
        <v>4.9517615624591366E-2</v>
      </c>
      <c r="I242" s="44">
        <f>('ODA total and ex non-transfer'!I242*1000000)/SUMIFS('GDP constant 2016'!I:I,'GDP constant 2016'!$B:$B,'ODA percent GDP'!$B242)</f>
        <v>6.2960706405903177E-2</v>
      </c>
      <c r="J242" s="44">
        <f>('ODA total and ex non-transfer'!J242*1000000)/SUMIFS('GDP constant 2016'!J:J,'GDP constant 2016'!$B:$B,'ODA percent GDP'!$B242)</f>
        <v>3.238209495226306E-2</v>
      </c>
      <c r="K242" s="44">
        <f>('ODA total and ex non-transfer'!K242*1000000)/SUMIFS('GDP constant 2016'!K:K,'GDP constant 2016'!$B:$B,'ODA percent GDP'!$B242)</f>
        <v>0.12082018836746559</v>
      </c>
      <c r="L242" s="44">
        <f>('ODA total and ex non-transfer'!L242*1000000)/SUMIFS('GDP constant 2016'!L:L,'GDP constant 2016'!$B:$B,'ODA percent GDP'!$B242)</f>
        <v>2.3014685331826396E-2</v>
      </c>
      <c r="M242" s="44">
        <f>('ODA total and ex non-transfer'!M242*1000000)/SUMIFS('GDP constant 2016'!M:M,'GDP constant 2016'!$B:$B,'ODA percent GDP'!$B242)</f>
        <v>2.2865029617636465E-2</v>
      </c>
      <c r="N242" s="44">
        <f>('ODA total and ex non-transfer'!N242*1000000)/SUMIFS('GDP constant 2016'!N:N,'GDP constant 2016'!$B:$B,'ODA percent GDP'!$B242)</f>
        <v>2.7732214721993893E-2</v>
      </c>
      <c r="O242" s="44">
        <f>('ODA total and ex non-transfer'!O242*1000000)/SUMIFS('GDP constant 2016'!O:O,'GDP constant 2016'!$B:$B,'ODA percent GDP'!$B242)</f>
        <v>3.1150870694486629E-2</v>
      </c>
      <c r="P242" s="44">
        <f>('ODA total and ex non-transfer'!P242*1000000)/SUMIFS('GDP constant 2016'!P:P,'GDP constant 2016'!$B:$B,'ODA percent GDP'!$B242)</f>
        <v>2.4663516471342798E-2</v>
      </c>
      <c r="Q242" s="44">
        <f>('ODA total and ex non-transfer'!Q242*1000000)/SUMIFS('GDP constant 2016'!Q:Q,'GDP constant 2016'!$B:$B,'ODA percent GDP'!$B242)</f>
        <v>2.2640510582930221E-2</v>
      </c>
      <c r="R242" s="44">
        <f>('ODA total and ex non-transfer'!R242*1000000)/SUMIFS('GDP constant 2016'!R:R,'GDP constant 2016'!$B:$B,'ODA percent GDP'!$B242)</f>
        <v>2.2044823194809649E-2</v>
      </c>
      <c r="S242" s="44">
        <f>('ODA total and ex non-transfer'!S242*1000000)/SUMIFS('GDP constant 2016'!S:S,'GDP constant 2016'!$B:$B,'ODA percent GDP'!$B242)</f>
        <v>2.0644707127174963E-2</v>
      </c>
      <c r="T242" s="44">
        <f>('ODA total and ex non-transfer'!T242*1000000)/SUMIFS('GDP constant 2016'!T:T,'GDP constant 2016'!$B:$B,'ODA percent GDP'!$B242)</f>
        <v>2.5897309420480793E-2</v>
      </c>
      <c r="U242" s="44">
        <f>('ODA total and ex non-transfer'!U242*1000000)/SUMIFS('GDP constant 2016'!U:U,'GDP constant 2016'!$B:$B,'ODA percent GDP'!$B242)</f>
        <v>2.2234833337801754E-2</v>
      </c>
    </row>
    <row r="243" spans="1:21" hidden="1" x14ac:dyDescent="0.2">
      <c r="A243" s="22" t="s">
        <v>146</v>
      </c>
      <c r="B243" s="9" t="s">
        <v>313</v>
      </c>
      <c r="C243" s="10" t="s">
        <v>982</v>
      </c>
      <c r="D243" s="10"/>
      <c r="E243" s="3"/>
      <c r="F243" s="3"/>
      <c r="G243" s="44">
        <f>('ODA total and ex non-transfer'!G243*1000000)/SUMIFS('GDP constant 2016'!G:G,'GDP constant 2016'!$B:$B,'ODA percent GDP'!$B243)</f>
        <v>6.3834606436976915E-2</v>
      </c>
      <c r="H243" s="44">
        <f>('ODA total and ex non-transfer'!H243*1000000)/SUMIFS('GDP constant 2016'!H:H,'GDP constant 2016'!$B:$B,'ODA percent GDP'!$B243)</f>
        <v>4.8067783904273999E-2</v>
      </c>
      <c r="I243" s="44">
        <f>('ODA total and ex non-transfer'!I243*1000000)/SUMIFS('GDP constant 2016'!I:I,'GDP constant 2016'!$B:$B,'ODA percent GDP'!$B243)</f>
        <v>6.1110772602168205E-2</v>
      </c>
      <c r="J243" s="44">
        <f>('ODA total and ex non-transfer'!J243*1000000)/SUMIFS('GDP constant 2016'!J:J,'GDP constant 2016'!$B:$B,'ODA percent GDP'!$B243)</f>
        <v>3.0847454796463083E-2</v>
      </c>
      <c r="K243" s="44">
        <f>('ODA total and ex non-transfer'!K243*1000000)/SUMIFS('GDP constant 2016'!K:K,'GDP constant 2016'!$B:$B,'ODA percent GDP'!$B243)</f>
        <v>9.39660414470435E-2</v>
      </c>
      <c r="L243" s="44">
        <f>('ODA total and ex non-transfer'!L243*1000000)/SUMIFS('GDP constant 2016'!L:L,'GDP constant 2016'!$B:$B,'ODA percent GDP'!$B243)</f>
        <v>2.266748979303285E-2</v>
      </c>
      <c r="M243" s="44">
        <f>('ODA total and ex non-transfer'!M243*1000000)/SUMIFS('GDP constant 2016'!M:M,'GDP constant 2016'!$B:$B,'ODA percent GDP'!$B243)</f>
        <v>2.2315884294068639E-2</v>
      </c>
      <c r="N243" s="44">
        <f>('ODA total and ex non-transfer'!N243*1000000)/SUMIFS('GDP constant 2016'!N:N,'GDP constant 2016'!$B:$B,'ODA percent GDP'!$B243)</f>
        <v>2.7198123497853832E-2</v>
      </c>
      <c r="O243" s="44">
        <f>('ODA total and ex non-transfer'!O243*1000000)/SUMIFS('GDP constant 2016'!O:O,'GDP constant 2016'!$B:$B,'ODA percent GDP'!$B243)</f>
        <v>2.6621647300776041E-2</v>
      </c>
      <c r="P243" s="44">
        <f>('ODA total and ex non-transfer'!P243*1000000)/SUMIFS('GDP constant 2016'!P:P,'GDP constant 2016'!$B:$B,'ODA percent GDP'!$B243)</f>
        <v>2.4319568232672954E-2</v>
      </c>
      <c r="Q243" s="44">
        <f>('ODA total and ex non-transfer'!Q243*1000000)/SUMIFS('GDP constant 2016'!Q:Q,'GDP constant 2016'!$B:$B,'ODA percent GDP'!$B243)</f>
        <v>2.23383223363143E-2</v>
      </c>
      <c r="R243" s="44">
        <f>('ODA total and ex non-transfer'!R243*1000000)/SUMIFS('GDP constant 2016'!R:R,'GDP constant 2016'!$B:$B,'ODA percent GDP'!$B243)</f>
        <v>2.1793017818706874E-2</v>
      </c>
      <c r="S243" s="44">
        <f>('ODA total and ex non-transfer'!S243*1000000)/SUMIFS('GDP constant 2016'!S:S,'GDP constant 2016'!$B:$B,'ODA percent GDP'!$B243)</f>
        <v>2.0468234912233652E-2</v>
      </c>
      <c r="T243" s="44">
        <f>('ODA total and ex non-transfer'!T243*1000000)/SUMIFS('GDP constant 2016'!T:T,'GDP constant 2016'!$B:$B,'ODA percent GDP'!$B243)</f>
        <v>2.5739135200363455E-2</v>
      </c>
      <c r="U243" s="44">
        <f>('ODA total and ex non-transfer'!U243*1000000)/SUMIFS('GDP constant 2016'!U:U,'GDP constant 2016'!$B:$B,'ODA percent GDP'!$B243)</f>
        <v>2.2075415040816847E-2</v>
      </c>
    </row>
    <row r="244" spans="1:21" hidden="1" x14ac:dyDescent="0.2">
      <c r="A244" s="21" t="s">
        <v>147</v>
      </c>
      <c r="B244" s="9" t="s">
        <v>327</v>
      </c>
      <c r="C244" s="9" t="s">
        <v>981</v>
      </c>
      <c r="D244" s="9"/>
      <c r="E244" s="2"/>
      <c r="F244" s="2"/>
      <c r="G244" s="44">
        <f>('ODA total and ex non-transfer'!G244*1000000)/SUMIFS('GDP constant 2016'!G:G,'GDP constant 2016'!$B:$B,'ODA percent GDP'!$B244)</f>
        <v>3.0062049958782389E-4</v>
      </c>
      <c r="H244" s="44">
        <f>('ODA total and ex non-transfer'!H244*1000000)/SUMIFS('GDP constant 2016'!H:H,'GDP constant 2016'!$B:$B,'ODA percent GDP'!$B244)</f>
        <v>3.3108441550915962E-4</v>
      </c>
      <c r="I244" s="44">
        <f>('ODA total and ex non-transfer'!I244*1000000)/SUMIFS('GDP constant 2016'!I:I,'GDP constant 2016'!$B:$B,'ODA percent GDP'!$B244)</f>
        <v>2.697600027770231E-4</v>
      </c>
      <c r="J244" s="44">
        <f>('ODA total and ex non-transfer'!J244*1000000)/SUMIFS('GDP constant 2016'!J:J,'GDP constant 2016'!$B:$B,'ODA percent GDP'!$B244)</f>
        <v>2.7923016670180318E-4</v>
      </c>
      <c r="K244" s="44">
        <f>('ODA total and ex non-transfer'!K244*1000000)/SUMIFS('GDP constant 2016'!K:K,'GDP constant 2016'!$B:$B,'ODA percent GDP'!$B244)</f>
        <v>2.4623754576126686E-4</v>
      </c>
      <c r="L244" s="44">
        <f>('ODA total and ex non-transfer'!L244*1000000)/SUMIFS('GDP constant 2016'!L:L,'GDP constant 2016'!$B:$B,'ODA percent GDP'!$B244)</f>
        <v>2.6756750748559746E-4</v>
      </c>
      <c r="M244" s="44">
        <f>('ODA total and ex non-transfer'!M244*1000000)/SUMIFS('GDP constant 2016'!M:M,'GDP constant 2016'!$B:$B,'ODA percent GDP'!$B244)</f>
        <v>3.1908011358432989E-4</v>
      </c>
      <c r="N244" s="44">
        <f>('ODA total and ex non-transfer'!N244*1000000)/SUMIFS('GDP constant 2016'!N:N,'GDP constant 2016'!$B:$B,'ODA percent GDP'!$B244)</f>
        <v>3.2537565433013422E-4</v>
      </c>
      <c r="O244" s="44">
        <f>('ODA total and ex non-transfer'!O244*1000000)/SUMIFS('GDP constant 2016'!O:O,'GDP constant 2016'!$B:$B,'ODA percent GDP'!$B244)</f>
        <v>3.1127098576757119E-4</v>
      </c>
      <c r="P244" s="44">
        <f>('ODA total and ex non-transfer'!P244*1000000)/SUMIFS('GDP constant 2016'!P:P,'GDP constant 2016'!$B:$B,'ODA percent GDP'!$B244)</f>
        <v>4.4921737193033171E-4</v>
      </c>
      <c r="Q244" s="44">
        <f>('ODA total and ex non-transfer'!Q244*1000000)/SUMIFS('GDP constant 2016'!Q:Q,'GDP constant 2016'!$B:$B,'ODA percent GDP'!$B244)</f>
        <v>7.6682815684923509E-4</v>
      </c>
      <c r="R244" s="44">
        <f>('ODA total and ex non-transfer'!R244*1000000)/SUMIFS('GDP constant 2016'!R:R,'GDP constant 2016'!$B:$B,'ODA percent GDP'!$B244)</f>
        <v>5.6360660390243351E-4</v>
      </c>
      <c r="S244" s="44">
        <f>('ODA total and ex non-transfer'!S244*1000000)/SUMIFS('GDP constant 2016'!S:S,'GDP constant 2016'!$B:$B,'ODA percent GDP'!$B244)</f>
        <v>5.0201275875649397E-4</v>
      </c>
      <c r="T244" s="44">
        <f>('ODA total and ex non-transfer'!T244*1000000)/SUMIFS('GDP constant 2016'!T:T,'GDP constant 2016'!$B:$B,'ODA percent GDP'!$B244)</f>
        <v>6.3521683356749863E-4</v>
      </c>
      <c r="U244" s="44">
        <f>('ODA total and ex non-transfer'!U244*1000000)/SUMIFS('GDP constant 2016'!U:U,'GDP constant 2016'!$B:$B,'ODA percent GDP'!$B244)</f>
        <v>4.9019139473567054E-4</v>
      </c>
    </row>
    <row r="245" spans="1:21" hidden="1" x14ac:dyDescent="0.2">
      <c r="A245" s="22" t="s">
        <v>147</v>
      </c>
      <c r="B245" s="9" t="s">
        <v>327</v>
      </c>
      <c r="C245" s="10" t="s">
        <v>982</v>
      </c>
      <c r="D245" s="10"/>
      <c r="E245" s="3"/>
      <c r="F245" s="3"/>
      <c r="G245" s="44">
        <f>('ODA total and ex non-transfer'!G245*1000000)/SUMIFS('GDP constant 2016'!G:G,'GDP constant 2016'!$B:$B,'ODA percent GDP'!$B245)</f>
        <v>3.0062049958782389E-4</v>
      </c>
      <c r="H245" s="44">
        <f>('ODA total and ex non-transfer'!H245*1000000)/SUMIFS('GDP constant 2016'!H:H,'GDP constant 2016'!$B:$B,'ODA percent GDP'!$B245)</f>
        <v>3.3108441550915962E-4</v>
      </c>
      <c r="I245" s="44">
        <f>('ODA total and ex non-transfer'!I245*1000000)/SUMIFS('GDP constant 2016'!I:I,'GDP constant 2016'!$B:$B,'ODA percent GDP'!$B245)</f>
        <v>2.697600027770231E-4</v>
      </c>
      <c r="J245" s="44">
        <f>('ODA total and ex non-transfer'!J245*1000000)/SUMIFS('GDP constant 2016'!J:J,'GDP constant 2016'!$B:$B,'ODA percent GDP'!$B245)</f>
        <v>2.7923016670180318E-4</v>
      </c>
      <c r="K245" s="44">
        <f>('ODA total and ex non-transfer'!K245*1000000)/SUMIFS('GDP constant 2016'!K:K,'GDP constant 2016'!$B:$B,'ODA percent GDP'!$B245)</f>
        <v>2.2181889276754623E-4</v>
      </c>
      <c r="L245" s="44">
        <f>('ODA total and ex non-transfer'!L245*1000000)/SUMIFS('GDP constant 2016'!L:L,'GDP constant 2016'!$B:$B,'ODA percent GDP'!$B245)</f>
        <v>2.4292301098962092E-4</v>
      </c>
      <c r="M245" s="44">
        <f>('ODA total and ex non-transfer'!M245*1000000)/SUMIFS('GDP constant 2016'!M:M,'GDP constant 2016'!$B:$B,'ODA percent GDP'!$B245)</f>
        <v>2.9196827225990758E-4</v>
      </c>
      <c r="N245" s="44">
        <f>('ODA total and ex non-transfer'!N245*1000000)/SUMIFS('GDP constant 2016'!N:N,'GDP constant 2016'!$B:$B,'ODA percent GDP'!$B245)</f>
        <v>2.9106811529059089E-4</v>
      </c>
      <c r="O245" s="44">
        <f>('ODA total and ex non-transfer'!O245*1000000)/SUMIFS('GDP constant 2016'!O:O,'GDP constant 2016'!$B:$B,'ODA percent GDP'!$B245)</f>
        <v>2.8004304187043561E-4</v>
      </c>
      <c r="P245" s="44">
        <f>('ODA total and ex non-transfer'!P245*1000000)/SUMIFS('GDP constant 2016'!P:P,'GDP constant 2016'!$B:$B,'ODA percent GDP'!$B245)</f>
        <v>4.155335242657571E-4</v>
      </c>
      <c r="Q245" s="44">
        <f>('ODA total and ex non-transfer'!Q245*1000000)/SUMIFS('GDP constant 2016'!Q:Q,'GDP constant 2016'!$B:$B,'ODA percent GDP'!$B245)</f>
        <v>7.2798967872165663E-4</v>
      </c>
      <c r="R245" s="44">
        <f>('ODA total and ex non-transfer'!R245*1000000)/SUMIFS('GDP constant 2016'!R:R,'GDP constant 2016'!$B:$B,'ODA percent GDP'!$B245)</f>
        <v>5.2646612498636215E-4</v>
      </c>
      <c r="S245" s="44">
        <f>('ODA total and ex non-transfer'!S245*1000000)/SUMIFS('GDP constant 2016'!S:S,'GDP constant 2016'!$B:$B,'ODA percent GDP'!$B245)</f>
        <v>4.6571215642838236E-4</v>
      </c>
      <c r="T245" s="44">
        <f>('ODA total and ex non-transfer'!T245*1000000)/SUMIFS('GDP constant 2016'!T:T,'GDP constant 2016'!$B:$B,'ODA percent GDP'!$B245)</f>
        <v>5.9529330025625898E-4</v>
      </c>
      <c r="U245" s="44">
        <f>('ODA total and ex non-transfer'!U245*1000000)/SUMIFS('GDP constant 2016'!U:U,'GDP constant 2016'!$B:$B,'ODA percent GDP'!$B245)</f>
        <v>4.5379546210013089E-4</v>
      </c>
    </row>
    <row r="246" spans="1:21" hidden="1" x14ac:dyDescent="0.2">
      <c r="A246" s="21" t="s">
        <v>148</v>
      </c>
      <c r="B246" s="9" t="s">
        <v>362</v>
      </c>
      <c r="C246" s="9" t="s">
        <v>981</v>
      </c>
      <c r="D246" s="9"/>
      <c r="E246" s="2"/>
      <c r="F246" s="2"/>
      <c r="G246" s="44">
        <f>('ODA total and ex non-transfer'!G246*1000000)/SUMIFS('GDP constant 2016'!G:G,'GDP constant 2016'!$B:$B,'ODA percent GDP'!$B246)</f>
        <v>3.7656072310231621E-4</v>
      </c>
      <c r="H246" s="44">
        <f>('ODA total and ex non-transfer'!H246*1000000)/SUMIFS('GDP constant 2016'!H:H,'GDP constant 2016'!$B:$B,'ODA percent GDP'!$B246)</f>
        <v>5.8366468684180718E-4</v>
      </c>
      <c r="I246" s="44">
        <f>('ODA total and ex non-transfer'!I246*1000000)/SUMIFS('GDP constant 2016'!I:I,'GDP constant 2016'!$B:$B,'ODA percent GDP'!$B246)</f>
        <v>5.533927377857124E-4</v>
      </c>
      <c r="J246" s="44">
        <f>('ODA total and ex non-transfer'!J246*1000000)/SUMIFS('GDP constant 2016'!J:J,'GDP constant 2016'!$B:$B,'ODA percent GDP'!$B246)</f>
        <v>8.2585334986116639E-4</v>
      </c>
      <c r="K246" s="44">
        <f>('ODA total and ex non-transfer'!K246*1000000)/SUMIFS('GDP constant 2016'!K:K,'GDP constant 2016'!$B:$B,'ODA percent GDP'!$B246)</f>
        <v>6.1843211197078435E-4</v>
      </c>
      <c r="L246" s="44">
        <f>('ODA total and ex non-transfer'!L246*1000000)/SUMIFS('GDP constant 2016'!L:L,'GDP constant 2016'!$B:$B,'ODA percent GDP'!$B246)</f>
        <v>5.9358527182667487E-4</v>
      </c>
      <c r="M246" s="44">
        <f>('ODA total and ex non-transfer'!M246*1000000)/SUMIFS('GDP constant 2016'!M:M,'GDP constant 2016'!$B:$B,'ODA percent GDP'!$B246)</f>
        <v>5.2775411146655275E-4</v>
      </c>
      <c r="N246" s="44">
        <f>('ODA total and ex non-transfer'!N246*1000000)/SUMIFS('GDP constant 2016'!N:N,'GDP constant 2016'!$B:$B,'ODA percent GDP'!$B246)</f>
        <v>4.7857100358310209E-4</v>
      </c>
      <c r="O246" s="44">
        <f>('ODA total and ex non-transfer'!O246*1000000)/SUMIFS('GDP constant 2016'!O:O,'GDP constant 2016'!$B:$B,'ODA percent GDP'!$B246)</f>
        <v>9.3901647255989322E-4</v>
      </c>
      <c r="P246" s="44">
        <f>('ODA total and ex non-transfer'!P246*1000000)/SUMIFS('GDP constant 2016'!P:P,'GDP constant 2016'!$B:$B,'ODA percent GDP'!$B246)</f>
        <v>7.5982585685514402E-4</v>
      </c>
      <c r="Q246" s="44">
        <f>('ODA total and ex non-transfer'!Q246*1000000)/SUMIFS('GDP constant 2016'!Q:Q,'GDP constant 2016'!$B:$B,'ODA percent GDP'!$B246)</f>
        <v>5.4916331667040623E-4</v>
      </c>
      <c r="R246" s="44">
        <f>('ODA total and ex non-transfer'!R246*1000000)/SUMIFS('GDP constant 2016'!R:R,'GDP constant 2016'!$B:$B,'ODA percent GDP'!$B246)</f>
        <v>3.5011398464537884E-4</v>
      </c>
      <c r="S246" s="44">
        <f>('ODA total and ex non-transfer'!S246*1000000)/SUMIFS('GDP constant 2016'!S:S,'GDP constant 2016'!$B:$B,'ODA percent GDP'!$B246)</f>
        <v>9.6342732627978649E-4</v>
      </c>
      <c r="T246" s="44">
        <f>('ODA total and ex non-transfer'!T246*1000000)/SUMIFS('GDP constant 2016'!T:T,'GDP constant 2016'!$B:$B,'ODA percent GDP'!$B246)</f>
        <v>3.5680499984858355E-4</v>
      </c>
      <c r="U246" s="44">
        <f>('ODA total and ex non-transfer'!U246*1000000)/SUMIFS('GDP constant 2016'!U:U,'GDP constant 2016'!$B:$B,'ODA percent GDP'!$B246)</f>
        <v>9.0772172935117571E-4</v>
      </c>
    </row>
    <row r="247" spans="1:21" hidden="1" x14ac:dyDescent="0.2">
      <c r="A247" s="22" t="s">
        <v>148</v>
      </c>
      <c r="B247" s="9" t="s">
        <v>362</v>
      </c>
      <c r="C247" s="10" t="s">
        <v>982</v>
      </c>
      <c r="D247" s="10"/>
      <c r="E247" s="3"/>
      <c r="F247" s="3"/>
      <c r="G247" s="44">
        <f>('ODA total and ex non-transfer'!G247*1000000)/SUMIFS('GDP constant 2016'!G:G,'GDP constant 2016'!$B:$B,'ODA percent GDP'!$B247)</f>
        <v>3.7656072310231621E-4</v>
      </c>
      <c r="H247" s="44">
        <f>('ODA total and ex non-transfer'!H247*1000000)/SUMIFS('GDP constant 2016'!H:H,'GDP constant 2016'!$B:$B,'ODA percent GDP'!$B247)</f>
        <v>5.8366468684180718E-4</v>
      </c>
      <c r="I247" s="44">
        <f>('ODA total and ex non-transfer'!I247*1000000)/SUMIFS('GDP constant 2016'!I:I,'GDP constant 2016'!$B:$B,'ODA percent GDP'!$B247)</f>
        <v>5.533927377857124E-4</v>
      </c>
      <c r="J247" s="44">
        <f>('ODA total and ex non-transfer'!J247*1000000)/SUMIFS('GDP constant 2016'!J:J,'GDP constant 2016'!$B:$B,'ODA percent GDP'!$B247)</f>
        <v>8.2585334986116639E-4</v>
      </c>
      <c r="K247" s="44">
        <f>('ODA total and ex non-transfer'!K247*1000000)/SUMIFS('GDP constant 2016'!K:K,'GDP constant 2016'!$B:$B,'ODA percent GDP'!$B247)</f>
        <v>5.5751704852769705E-4</v>
      </c>
      <c r="L247" s="44">
        <f>('ODA total and ex non-transfer'!L247*1000000)/SUMIFS('GDP constant 2016'!L:L,'GDP constant 2016'!$B:$B,'ODA percent GDP'!$B247)</f>
        <v>5.2895653130232757E-4</v>
      </c>
      <c r="M247" s="44">
        <f>('ODA total and ex non-transfer'!M247*1000000)/SUMIFS('GDP constant 2016'!M:M,'GDP constant 2016'!$B:$B,'ODA percent GDP'!$B247)</f>
        <v>4.5804236601296546E-4</v>
      </c>
      <c r="N247" s="44">
        <f>('ODA total and ex non-transfer'!N247*1000000)/SUMIFS('GDP constant 2016'!N:N,'GDP constant 2016'!$B:$B,'ODA percent GDP'!$B247)</f>
        <v>3.9339698552998446E-4</v>
      </c>
      <c r="O247" s="44">
        <f>('ODA total and ex non-transfer'!O247*1000000)/SUMIFS('GDP constant 2016'!O:O,'GDP constant 2016'!$B:$B,'ODA percent GDP'!$B247)</f>
        <v>8.6983569906793614E-4</v>
      </c>
      <c r="P247" s="44">
        <f>('ODA total and ex non-transfer'!P247*1000000)/SUMIFS('GDP constant 2016'!P:P,'GDP constant 2016'!$B:$B,'ODA percent GDP'!$B247)</f>
        <v>6.9393286477054919E-4</v>
      </c>
      <c r="Q247" s="44">
        <f>('ODA total and ex non-transfer'!Q247*1000000)/SUMIFS('GDP constant 2016'!Q:Q,'GDP constant 2016'!$B:$B,'ODA percent GDP'!$B247)</f>
        <v>4.8185385732655808E-4</v>
      </c>
      <c r="R247" s="44">
        <f>('ODA total and ex non-transfer'!R247*1000000)/SUMIFS('GDP constant 2016'!R:R,'GDP constant 2016'!$B:$B,'ODA percent GDP'!$B247)</f>
        <v>2.839294952170665E-4</v>
      </c>
      <c r="S247" s="44">
        <f>('ODA total and ex non-transfer'!S247*1000000)/SUMIFS('GDP constant 2016'!S:S,'GDP constant 2016'!$B:$B,'ODA percent GDP'!$B247)</f>
        <v>9.0258962752083908E-4</v>
      </c>
      <c r="T247" s="44">
        <f>('ODA total and ex non-transfer'!T247*1000000)/SUMIFS('GDP constant 2016'!T:T,'GDP constant 2016'!$B:$B,'ODA percent GDP'!$B247)</f>
        <v>2.9301012930434942E-4</v>
      </c>
      <c r="U247" s="44">
        <f>('ODA total and ex non-transfer'!U247*1000000)/SUMIFS('GDP constant 2016'!U:U,'GDP constant 2016'!$B:$B,'ODA percent GDP'!$B247)</f>
        <v>8.5330488689838572E-4</v>
      </c>
    </row>
    <row r="248" spans="1:21" hidden="1" x14ac:dyDescent="0.2">
      <c r="A248" s="21" t="s">
        <v>149</v>
      </c>
      <c r="B248" s="9" t="s">
        <v>392</v>
      </c>
      <c r="C248" s="9" t="s">
        <v>981</v>
      </c>
      <c r="D248" s="9"/>
      <c r="E248" s="2"/>
      <c r="F248" s="2"/>
      <c r="G248" s="44">
        <f>('ODA total and ex non-transfer'!G248*1000000)/SUMIFS('GDP constant 2016'!G:G,'GDP constant 2016'!$B:$B,'ODA percent GDP'!$B248)</f>
        <v>3.9595151206873458E-3</v>
      </c>
      <c r="H248" s="44">
        <f>('ODA total and ex non-transfer'!H248*1000000)/SUMIFS('GDP constant 2016'!H:H,'GDP constant 2016'!$B:$B,'ODA percent GDP'!$B248)</f>
        <v>6.4406883671691501E-3</v>
      </c>
      <c r="I248" s="44">
        <f>('ODA total and ex non-transfer'!I248*1000000)/SUMIFS('GDP constant 2016'!I:I,'GDP constant 2016'!$B:$B,'ODA percent GDP'!$B248)</f>
        <v>3.9552487484683114E-3</v>
      </c>
      <c r="J248" s="44">
        <f>('ODA total and ex non-transfer'!J248*1000000)/SUMIFS('GDP constant 2016'!J:J,'GDP constant 2016'!$B:$B,'ODA percent GDP'!$B248)</f>
        <v>4.5834088221123892E-3</v>
      </c>
      <c r="K248" s="44">
        <f>('ODA total and ex non-transfer'!K248*1000000)/SUMIFS('GDP constant 2016'!K:K,'GDP constant 2016'!$B:$B,'ODA percent GDP'!$B248)</f>
        <v>6.0343538731929139E-3</v>
      </c>
      <c r="L248" s="44">
        <f>('ODA total and ex non-transfer'!L248*1000000)/SUMIFS('GDP constant 2016'!L:L,'GDP constant 2016'!$B:$B,'ODA percent GDP'!$B248)</f>
        <v>3.7538418963280079E-3</v>
      </c>
      <c r="M248" s="44">
        <f>('ODA total and ex non-transfer'!M248*1000000)/SUMIFS('GDP constant 2016'!M:M,'GDP constant 2016'!$B:$B,'ODA percent GDP'!$B248)</f>
        <v>4.9009099641760066E-3</v>
      </c>
      <c r="N248" s="44">
        <f>('ODA total and ex non-transfer'!N248*1000000)/SUMIFS('GDP constant 2016'!N:N,'GDP constant 2016'!$B:$B,'ODA percent GDP'!$B248)</f>
        <v>4.6193379311955454E-3</v>
      </c>
      <c r="O248" s="44">
        <f>('ODA total and ex non-transfer'!O248*1000000)/SUMIFS('GDP constant 2016'!O:O,'GDP constant 2016'!$B:$B,'ODA percent GDP'!$B248)</f>
        <v>3.1676182209509182E-3</v>
      </c>
      <c r="P248" s="44">
        <f>('ODA total and ex non-transfer'!P248*1000000)/SUMIFS('GDP constant 2016'!P:P,'GDP constant 2016'!$B:$B,'ODA percent GDP'!$B248)</f>
        <v>4.2535744845027691E-3</v>
      </c>
      <c r="Q248" s="44">
        <f>('ODA total and ex non-transfer'!Q248*1000000)/SUMIFS('GDP constant 2016'!Q:Q,'GDP constant 2016'!$B:$B,'ODA percent GDP'!$B248)</f>
        <v>3.1155711212666787E-3</v>
      </c>
      <c r="R248" s="44">
        <f>('ODA total and ex non-transfer'!R248*1000000)/SUMIFS('GDP constant 2016'!R:R,'GDP constant 2016'!$B:$B,'ODA percent GDP'!$B248)</f>
        <v>3.2146512271029482E-3</v>
      </c>
      <c r="S248" s="44">
        <f>('ODA total and ex non-transfer'!S248*1000000)/SUMIFS('GDP constant 2016'!S:S,'GDP constant 2016'!$B:$B,'ODA percent GDP'!$B248)</f>
        <v>4.2847796391332384E-3</v>
      </c>
      <c r="T248" s="44">
        <f>('ODA total and ex non-transfer'!T248*1000000)/SUMIFS('GDP constant 2016'!T:T,'GDP constant 2016'!$B:$B,'ODA percent GDP'!$B248)</f>
        <v>5.1286355656194214E-3</v>
      </c>
      <c r="U248" s="44">
        <f>('ODA total and ex non-transfer'!U248*1000000)/SUMIFS('GDP constant 2016'!U:U,'GDP constant 2016'!$B:$B,'ODA percent GDP'!$B248)</f>
        <v>4.1327788528107414E-3</v>
      </c>
    </row>
    <row r="249" spans="1:21" hidden="1" x14ac:dyDescent="0.2">
      <c r="A249" s="22" t="s">
        <v>149</v>
      </c>
      <c r="B249" s="9" t="s">
        <v>392</v>
      </c>
      <c r="C249" s="10" t="s">
        <v>982</v>
      </c>
      <c r="D249" s="10"/>
      <c r="E249" s="3"/>
      <c r="F249" s="3"/>
      <c r="G249" s="44">
        <f>('ODA total and ex non-transfer'!G249*1000000)/SUMIFS('GDP constant 2016'!G:G,'GDP constant 2016'!$B:$B,'ODA percent GDP'!$B249)</f>
        <v>3.9595151206873458E-3</v>
      </c>
      <c r="H249" s="44">
        <f>('ODA total and ex non-transfer'!H249*1000000)/SUMIFS('GDP constant 2016'!H:H,'GDP constant 2016'!$B:$B,'ODA percent GDP'!$B249)</f>
        <v>6.4406883671691501E-3</v>
      </c>
      <c r="I249" s="44">
        <f>('ODA total and ex non-transfer'!I249*1000000)/SUMIFS('GDP constant 2016'!I:I,'GDP constant 2016'!$B:$B,'ODA percent GDP'!$B249)</f>
        <v>3.9552487484683114E-3</v>
      </c>
      <c r="J249" s="44">
        <f>('ODA total and ex non-transfer'!J249*1000000)/SUMIFS('GDP constant 2016'!J:J,'GDP constant 2016'!$B:$B,'ODA percent GDP'!$B249)</f>
        <v>4.5834088221123892E-3</v>
      </c>
      <c r="K249" s="44">
        <f>('ODA total and ex non-transfer'!K249*1000000)/SUMIFS('GDP constant 2016'!K:K,'GDP constant 2016'!$B:$B,'ODA percent GDP'!$B249)</f>
        <v>5.8277411546016553E-3</v>
      </c>
      <c r="L249" s="44">
        <f>('ODA total and ex non-transfer'!L249*1000000)/SUMIFS('GDP constant 2016'!L:L,'GDP constant 2016'!$B:$B,'ODA percent GDP'!$B249)</f>
        <v>3.6148284929116833E-3</v>
      </c>
      <c r="M249" s="44">
        <f>('ODA total and ex non-transfer'!M249*1000000)/SUMIFS('GDP constant 2016'!M:M,'GDP constant 2016'!$B:$B,'ODA percent GDP'!$B249)</f>
        <v>4.7446698731129187E-3</v>
      </c>
      <c r="N249" s="44">
        <f>('ODA total and ex non-transfer'!N249*1000000)/SUMIFS('GDP constant 2016'!N:N,'GDP constant 2016'!$B:$B,'ODA percent GDP'!$B249)</f>
        <v>4.4629977946389343E-3</v>
      </c>
      <c r="O249" s="44">
        <f>('ODA total and ex non-transfer'!O249*1000000)/SUMIFS('GDP constant 2016'!O:O,'GDP constant 2016'!$B:$B,'ODA percent GDP'!$B249)</f>
        <v>3.0325784560656767E-3</v>
      </c>
      <c r="P249" s="44">
        <f>('ODA total and ex non-transfer'!P249*1000000)/SUMIFS('GDP constant 2016'!P:P,'GDP constant 2016'!$B:$B,'ODA percent GDP'!$B249)</f>
        <v>4.1213126008705905E-3</v>
      </c>
      <c r="Q249" s="44">
        <f>('ODA total and ex non-transfer'!Q249*1000000)/SUMIFS('GDP constant 2016'!Q:Q,'GDP constant 2016'!$B:$B,'ODA percent GDP'!$B249)</f>
        <v>2.9392798777472411E-3</v>
      </c>
      <c r="R249" s="44">
        <f>('ODA total and ex non-transfer'!R249*1000000)/SUMIFS('GDP constant 2016'!R:R,'GDP constant 2016'!$B:$B,'ODA percent GDP'!$B249)</f>
        <v>3.0570372742609476E-3</v>
      </c>
      <c r="S249" s="44">
        <f>('ODA total and ex non-transfer'!S249*1000000)/SUMIFS('GDP constant 2016'!S:S,'GDP constant 2016'!$B:$B,'ODA percent GDP'!$B249)</f>
        <v>4.1401424947265881E-3</v>
      </c>
      <c r="T249" s="44">
        <f>('ODA total and ex non-transfer'!T249*1000000)/SUMIFS('GDP constant 2016'!T:T,'GDP constant 2016'!$B:$B,'ODA percent GDP'!$B249)</f>
        <v>4.9863000756599296E-3</v>
      </c>
      <c r="U249" s="44">
        <f>('ODA total and ex non-transfer'!U249*1000000)/SUMIFS('GDP constant 2016'!U:U,'GDP constant 2016'!$B:$B,'ODA percent GDP'!$B249)</f>
        <v>3.9946727576444059E-3</v>
      </c>
    </row>
    <row r="250" spans="1:21" hidden="1" x14ac:dyDescent="0.2">
      <c r="A250" s="21" t="s">
        <v>150</v>
      </c>
      <c r="B250" s="9" t="s">
        <v>448</v>
      </c>
      <c r="C250" s="9" t="s">
        <v>981</v>
      </c>
      <c r="D250" s="9"/>
      <c r="E250" s="2"/>
      <c r="F250" s="2"/>
      <c r="G250" s="44">
        <f>('ODA total and ex non-transfer'!G250*1000000)/SUMIFS('GDP constant 2016'!G:G,'GDP constant 2016'!$B:$B,'ODA percent GDP'!$B250)</f>
        <v>5.5710908740134344E-3</v>
      </c>
      <c r="H250" s="44">
        <f>('ODA total and ex non-transfer'!H250*1000000)/SUMIFS('GDP constant 2016'!H:H,'GDP constant 2016'!$B:$B,'ODA percent GDP'!$B250)</f>
        <v>4.5355790138316004E-3</v>
      </c>
      <c r="I250" s="44">
        <f>('ODA total and ex non-transfer'!I250*1000000)/SUMIFS('GDP constant 2016'!I:I,'GDP constant 2016'!$B:$B,'ODA percent GDP'!$B250)</f>
        <v>4.3693785756892074E-3</v>
      </c>
      <c r="J250" s="44">
        <f>('ODA total and ex non-transfer'!J250*1000000)/SUMIFS('GDP constant 2016'!J:J,'GDP constant 2016'!$B:$B,'ODA percent GDP'!$B250)</f>
        <v>4.3678551442695767E-3</v>
      </c>
      <c r="K250" s="44">
        <f>('ODA total and ex non-transfer'!K250*1000000)/SUMIFS('GDP constant 2016'!K:K,'GDP constant 2016'!$B:$B,'ODA percent GDP'!$B250)</f>
        <v>3.8618410456810865E-3</v>
      </c>
      <c r="L250" s="44">
        <f>('ODA total and ex non-transfer'!L250*1000000)/SUMIFS('GDP constant 2016'!L:L,'GDP constant 2016'!$B:$B,'ODA percent GDP'!$B250)</f>
        <v>3.4679114542167872E-3</v>
      </c>
      <c r="M250" s="44">
        <f>('ODA total and ex non-transfer'!M250*1000000)/SUMIFS('GDP constant 2016'!M:M,'GDP constant 2016'!$B:$B,'ODA percent GDP'!$B250)</f>
        <v>3.6750780568188578E-3</v>
      </c>
      <c r="N250" s="44">
        <f>('ODA total and ex non-transfer'!N250*1000000)/SUMIFS('GDP constant 2016'!N:N,'GDP constant 2016'!$B:$B,'ODA percent GDP'!$B250)</f>
        <v>3.2478108326682775E-3</v>
      </c>
      <c r="O250" s="44">
        <f>('ODA total and ex non-transfer'!O250*1000000)/SUMIFS('GDP constant 2016'!O:O,'GDP constant 2016'!$B:$B,'ODA percent GDP'!$B250)</f>
        <v>2.8321980950955753E-3</v>
      </c>
      <c r="P250" s="44">
        <f>('ODA total and ex non-transfer'!P250*1000000)/SUMIFS('GDP constant 2016'!P:P,'GDP constant 2016'!$B:$B,'ODA percent GDP'!$B250)</f>
        <v>2.6612180778645797E-3</v>
      </c>
      <c r="Q250" s="44">
        <f>('ODA total and ex non-transfer'!Q250*1000000)/SUMIFS('GDP constant 2016'!Q:Q,'GDP constant 2016'!$B:$B,'ODA percent GDP'!$B250)</f>
        <v>2.3003186642148728E-3</v>
      </c>
      <c r="R250" s="44">
        <f>('ODA total and ex non-transfer'!R250*1000000)/SUMIFS('GDP constant 2016'!R:R,'GDP constant 2016'!$B:$B,'ODA percent GDP'!$B250)</f>
        <v>2.1449662107394314E-3</v>
      </c>
      <c r="S250" s="44">
        <f>('ODA total and ex non-transfer'!S250*1000000)/SUMIFS('GDP constant 2016'!S:S,'GDP constant 2016'!$B:$B,'ODA percent GDP'!$B250)</f>
        <v>2.1094910117161669E-3</v>
      </c>
      <c r="T250" s="44">
        <f>('ODA total and ex non-transfer'!T250*1000000)/SUMIFS('GDP constant 2016'!T:T,'GDP constant 2016'!$B:$B,'ODA percent GDP'!$B250)</f>
        <v>3.9508310340926221E-3</v>
      </c>
      <c r="U250" s="44">
        <f>('ODA total and ex non-transfer'!U250*1000000)/SUMIFS('GDP constant 2016'!U:U,'GDP constant 2016'!$B:$B,'ODA percent GDP'!$B250)</f>
        <v>3.107861419475123E-3</v>
      </c>
    </row>
    <row r="251" spans="1:21" hidden="1" x14ac:dyDescent="0.2">
      <c r="A251" s="22" t="s">
        <v>150</v>
      </c>
      <c r="B251" s="9" t="s">
        <v>448</v>
      </c>
      <c r="C251" s="10" t="s">
        <v>982</v>
      </c>
      <c r="D251" s="10"/>
      <c r="E251" s="3"/>
      <c r="F251" s="3"/>
      <c r="G251" s="44">
        <f>('ODA total and ex non-transfer'!G251*1000000)/SUMIFS('GDP constant 2016'!G:G,'GDP constant 2016'!$B:$B,'ODA percent GDP'!$B251)</f>
        <v>5.5710908740134344E-3</v>
      </c>
      <c r="H251" s="44">
        <f>('ODA total and ex non-transfer'!H251*1000000)/SUMIFS('GDP constant 2016'!H:H,'GDP constant 2016'!$B:$B,'ODA percent GDP'!$B251)</f>
        <v>4.5355790138316004E-3</v>
      </c>
      <c r="I251" s="44">
        <f>('ODA total and ex non-transfer'!I251*1000000)/SUMIFS('GDP constant 2016'!I:I,'GDP constant 2016'!$B:$B,'ODA percent GDP'!$B251)</f>
        <v>4.3693785756892074E-3</v>
      </c>
      <c r="J251" s="44">
        <f>('ODA total and ex non-transfer'!J251*1000000)/SUMIFS('GDP constant 2016'!J:J,'GDP constant 2016'!$B:$B,'ODA percent GDP'!$B251)</f>
        <v>4.3678551442695767E-3</v>
      </c>
      <c r="K251" s="44">
        <f>('ODA total and ex non-transfer'!K251*1000000)/SUMIFS('GDP constant 2016'!K:K,'GDP constant 2016'!$B:$B,'ODA percent GDP'!$B251)</f>
        <v>3.7326745872720574E-3</v>
      </c>
      <c r="L251" s="44">
        <f>('ODA total and ex non-transfer'!L251*1000000)/SUMIFS('GDP constant 2016'!L:L,'GDP constant 2016'!$B:$B,'ODA percent GDP'!$B251)</f>
        <v>3.3411903543239122E-3</v>
      </c>
      <c r="M251" s="44">
        <f>('ODA total and ex non-transfer'!M251*1000000)/SUMIFS('GDP constant 2016'!M:M,'GDP constant 2016'!$B:$B,'ODA percent GDP'!$B251)</f>
        <v>3.4146164710301828E-3</v>
      </c>
      <c r="N251" s="44">
        <f>('ODA total and ex non-transfer'!N251*1000000)/SUMIFS('GDP constant 2016'!N:N,'GDP constant 2016'!$B:$B,'ODA percent GDP'!$B251)</f>
        <v>3.103576483392061E-3</v>
      </c>
      <c r="O251" s="44">
        <f>('ODA total and ex non-transfer'!O251*1000000)/SUMIFS('GDP constant 2016'!O:O,'GDP constant 2016'!$B:$B,'ODA percent GDP'!$B251)</f>
        <v>2.7366021709895158E-3</v>
      </c>
      <c r="P251" s="44">
        <f>('ODA total and ex non-transfer'!P251*1000000)/SUMIFS('GDP constant 2016'!P:P,'GDP constant 2016'!$B:$B,'ODA percent GDP'!$B251)</f>
        <v>2.5718236941577382E-3</v>
      </c>
      <c r="Q251" s="44">
        <f>('ODA total and ex non-transfer'!Q251*1000000)/SUMIFS('GDP constant 2016'!Q:Q,'GDP constant 2016'!$B:$B,'ODA percent GDP'!$B251)</f>
        <v>2.2054541046739157E-3</v>
      </c>
      <c r="R251" s="44">
        <f>('ODA total and ex non-transfer'!R251*1000000)/SUMIFS('GDP constant 2016'!R:R,'GDP constant 2016'!$B:$B,'ODA percent GDP'!$B251)</f>
        <v>2.0582963082146234E-3</v>
      </c>
      <c r="S251" s="44">
        <f>('ODA total and ex non-transfer'!S251*1000000)/SUMIFS('GDP constant 2016'!S:S,'GDP constant 2016'!$B:$B,'ODA percent GDP'!$B251)</f>
        <v>2.0290207678697906E-3</v>
      </c>
      <c r="T251" s="44">
        <f>('ODA total and ex non-transfer'!T251*1000000)/SUMIFS('GDP constant 2016'!T:T,'GDP constant 2016'!$B:$B,'ODA percent GDP'!$B251)</f>
        <v>3.8534466265338608E-3</v>
      </c>
      <c r="U251" s="44">
        <f>('ODA total and ex non-transfer'!U251*1000000)/SUMIFS('GDP constant 2016'!U:U,'GDP constant 2016'!$B:$B,'ODA percent GDP'!$B251)</f>
        <v>3.0109114456925035E-3</v>
      </c>
    </row>
    <row r="252" spans="1:21" hidden="1" x14ac:dyDescent="0.2">
      <c r="A252" s="21" t="s">
        <v>151</v>
      </c>
      <c r="B252" s="9" t="s">
        <v>528</v>
      </c>
      <c r="C252" s="9" t="s">
        <v>981</v>
      </c>
      <c r="D252" s="9"/>
      <c r="E252" s="2"/>
      <c r="F252" s="2"/>
      <c r="G252" s="44">
        <f>('ODA total and ex non-transfer'!G252*1000000)/SUMIFS('GDP constant 2016'!G:G,'GDP constant 2016'!$B:$B,'ODA percent GDP'!$B252)</f>
        <v>5.2020475084018344E-2</v>
      </c>
      <c r="H252" s="44">
        <f>('ODA total and ex non-transfer'!H252*1000000)/SUMIFS('GDP constant 2016'!H:H,'GDP constant 2016'!$B:$B,'ODA percent GDP'!$B252)</f>
        <v>6.6614886756581185E-2</v>
      </c>
      <c r="I252" s="44">
        <f>('ODA total and ex non-transfer'!I252*1000000)/SUMIFS('GDP constant 2016'!I:I,'GDP constant 2016'!$B:$B,'ODA percent GDP'!$B252)</f>
        <v>8.8909747758637719E-2</v>
      </c>
      <c r="J252" s="44">
        <f>('ODA total and ex non-transfer'!J252*1000000)/SUMIFS('GDP constant 2016'!J:J,'GDP constant 2016'!$B:$B,'ODA percent GDP'!$B252)</f>
        <v>0.11733929449225831</v>
      </c>
      <c r="K252" s="44">
        <f>('ODA total and ex non-transfer'!K252*1000000)/SUMIFS('GDP constant 2016'!K:K,'GDP constant 2016'!$B:$B,'ODA percent GDP'!$B252)</f>
        <v>0.18523197353630355</v>
      </c>
      <c r="L252" s="44">
        <f>('ODA total and ex non-transfer'!L252*1000000)/SUMIFS('GDP constant 2016'!L:L,'GDP constant 2016'!$B:$B,'ODA percent GDP'!$B252)</f>
        <v>2.7626367534315886E-2</v>
      </c>
      <c r="M252" s="44">
        <f>('ODA total and ex non-transfer'!M252*1000000)/SUMIFS('GDP constant 2016'!M:M,'GDP constant 2016'!$B:$B,'ODA percent GDP'!$B252)</f>
        <v>4.3788047252485592E-2</v>
      </c>
      <c r="N252" s="44">
        <f>('ODA total and ex non-transfer'!N252*1000000)/SUMIFS('GDP constant 2016'!N:N,'GDP constant 2016'!$B:$B,'ODA percent GDP'!$B252)</f>
        <v>6.3351806235515271E-2</v>
      </c>
      <c r="O252" s="44">
        <f>('ODA total and ex non-transfer'!O252*1000000)/SUMIFS('GDP constant 2016'!O:O,'GDP constant 2016'!$B:$B,'ODA percent GDP'!$B252)</f>
        <v>5.7412144149527507E-2</v>
      </c>
      <c r="P252" s="44">
        <f>('ODA total and ex non-transfer'!P252*1000000)/SUMIFS('GDP constant 2016'!P:P,'GDP constant 2016'!$B:$B,'ODA percent GDP'!$B252)</f>
        <v>4.9752665266309802E-2</v>
      </c>
      <c r="Q252" s="44">
        <f>('ODA total and ex non-transfer'!Q252*1000000)/SUMIFS('GDP constant 2016'!Q:Q,'GDP constant 2016'!$B:$B,'ODA percent GDP'!$B252)</f>
        <v>3.7967213020015746E-2</v>
      </c>
      <c r="R252" s="44">
        <f>('ODA total and ex non-transfer'!R252*1000000)/SUMIFS('GDP constant 2016'!R:R,'GDP constant 2016'!$B:$B,'ODA percent GDP'!$B252)</f>
        <v>3.3989240834542203E-2</v>
      </c>
      <c r="S252" s="44">
        <f>('ODA total and ex non-transfer'!S252*1000000)/SUMIFS('GDP constant 2016'!S:S,'GDP constant 2016'!$B:$B,'ODA percent GDP'!$B252)</f>
        <v>4.2282372701389799E-2</v>
      </c>
      <c r="T252" s="44">
        <f>('ODA total and ex non-transfer'!T252*1000000)/SUMIFS('GDP constant 2016'!T:T,'GDP constant 2016'!$B:$B,'ODA percent GDP'!$B252)</f>
        <v>1.8287087788908394E-2</v>
      </c>
      <c r="U252" s="44">
        <f>('ODA total and ex non-transfer'!U252*1000000)/SUMIFS('GDP constant 2016'!U:U,'GDP constant 2016'!$B:$B,'ODA percent GDP'!$B252)</f>
        <v>2.5049945689911441E-2</v>
      </c>
    </row>
    <row r="253" spans="1:21" hidden="1" x14ac:dyDescent="0.2">
      <c r="A253" s="22" t="s">
        <v>151</v>
      </c>
      <c r="B253" s="9" t="s">
        <v>528</v>
      </c>
      <c r="C253" s="10" t="s">
        <v>982</v>
      </c>
      <c r="D253" s="10"/>
      <c r="E253" s="3"/>
      <c r="F253" s="3"/>
      <c r="G253" s="44">
        <f>('ODA total and ex non-transfer'!G253*1000000)/SUMIFS('GDP constant 2016'!G:G,'GDP constant 2016'!$B:$B,'ODA percent GDP'!$B253)</f>
        <v>4.2806077027503026E-2</v>
      </c>
      <c r="H253" s="44">
        <f>('ODA total and ex non-transfer'!H253*1000000)/SUMIFS('GDP constant 2016'!H:H,'GDP constant 2016'!$B:$B,'ODA percent GDP'!$B253)</f>
        <v>5.6271732609755751E-2</v>
      </c>
      <c r="I253" s="44">
        <f>('ODA total and ex non-transfer'!I253*1000000)/SUMIFS('GDP constant 2016'!I:I,'GDP constant 2016'!$B:$B,'ODA percent GDP'!$B253)</f>
        <v>7.589420731301727E-2</v>
      </c>
      <c r="J253" s="44">
        <f>('ODA total and ex non-transfer'!J253*1000000)/SUMIFS('GDP constant 2016'!J:J,'GDP constant 2016'!$B:$B,'ODA percent GDP'!$B253)</f>
        <v>0.1063007743361134</v>
      </c>
      <c r="K253" s="44">
        <f>('ODA total and ex non-transfer'!K253*1000000)/SUMIFS('GDP constant 2016'!K:K,'GDP constant 2016'!$B:$B,'ODA percent GDP'!$B253)</f>
        <v>0.14066174549251659</v>
      </c>
      <c r="L253" s="44">
        <f>('ODA total and ex non-transfer'!L253*1000000)/SUMIFS('GDP constant 2016'!L:L,'GDP constant 2016'!$B:$B,'ODA percent GDP'!$B253)</f>
        <v>2.7363210533184114E-2</v>
      </c>
      <c r="M253" s="44">
        <f>('ODA total and ex non-transfer'!M253*1000000)/SUMIFS('GDP constant 2016'!M:M,'GDP constant 2016'!$B:$B,'ODA percent GDP'!$B253)</f>
        <v>4.3736174727812695E-2</v>
      </c>
      <c r="N253" s="44">
        <f>('ODA total and ex non-transfer'!N253*1000000)/SUMIFS('GDP constant 2016'!N:N,'GDP constant 2016'!$B:$B,'ODA percent GDP'!$B253)</f>
        <v>6.3248196585944105E-2</v>
      </c>
      <c r="O253" s="44">
        <f>('ODA total and ex non-transfer'!O253*1000000)/SUMIFS('GDP constant 2016'!O:O,'GDP constant 2016'!$B:$B,'ODA percent GDP'!$B253)</f>
        <v>5.7362250573092348E-2</v>
      </c>
      <c r="P253" s="44">
        <f>('ODA total and ex non-transfer'!P253*1000000)/SUMIFS('GDP constant 2016'!P:P,'GDP constant 2016'!$B:$B,'ODA percent GDP'!$B253)</f>
        <v>4.9676993725235846E-2</v>
      </c>
      <c r="Q253" s="44">
        <f>('ODA total and ex non-transfer'!Q253*1000000)/SUMIFS('GDP constant 2016'!Q:Q,'GDP constant 2016'!$B:$B,'ODA percent GDP'!$B253)</f>
        <v>3.7653424885648608E-2</v>
      </c>
      <c r="R253" s="44">
        <f>('ODA total and ex non-transfer'!R253*1000000)/SUMIFS('GDP constant 2016'!R:R,'GDP constant 2016'!$B:$B,'ODA percent GDP'!$B253)</f>
        <v>3.3735184355726838E-2</v>
      </c>
      <c r="S253" s="44">
        <f>('ODA total and ex non-transfer'!S253*1000000)/SUMIFS('GDP constant 2016'!S:S,'GDP constant 2016'!$B:$B,'ODA percent GDP'!$B253)</f>
        <v>4.2006868702225482E-2</v>
      </c>
      <c r="T253" s="44">
        <f>('ODA total and ex non-transfer'!T253*1000000)/SUMIFS('GDP constant 2016'!T:T,'GDP constant 2016'!$B:$B,'ODA percent GDP'!$B253)</f>
        <v>1.7835775424590476E-2</v>
      </c>
      <c r="U253" s="44">
        <f>('ODA total and ex non-transfer'!U253*1000000)/SUMIFS('GDP constant 2016'!U:U,'GDP constant 2016'!$B:$B,'ODA percent GDP'!$B253)</f>
        <v>2.4922072982184462E-2</v>
      </c>
    </row>
    <row r="254" spans="1:21" hidden="1" x14ac:dyDescent="0.2">
      <c r="A254" s="21" t="s">
        <v>152</v>
      </c>
      <c r="B254" s="9" t="s">
        <v>748</v>
      </c>
      <c r="C254" s="9" t="s">
        <v>981</v>
      </c>
      <c r="D254" s="9"/>
      <c r="E254" s="2"/>
      <c r="F254" s="2"/>
      <c r="G254" s="44">
        <f>('ODA total and ex non-transfer'!G254*1000000)/SUMIFS('GDP constant 2016'!G:G,'GDP constant 2016'!$B:$B,'ODA percent GDP'!$B254)</f>
        <v>4.2921278855735144E-3</v>
      </c>
      <c r="H254" s="44">
        <f>('ODA total and ex non-transfer'!H254*1000000)/SUMIFS('GDP constant 2016'!H:H,'GDP constant 2016'!$B:$B,'ODA percent GDP'!$B254)</f>
        <v>8.0785602445790725E-3</v>
      </c>
      <c r="I254" s="44">
        <f>('ODA total and ex non-transfer'!I254*1000000)/SUMIFS('GDP constant 2016'!I:I,'GDP constant 2016'!$B:$B,'ODA percent GDP'!$B254)</f>
        <v>7.9310658247080581E-3</v>
      </c>
      <c r="J254" s="44">
        <f>('ODA total and ex non-transfer'!J254*1000000)/SUMIFS('GDP constant 2016'!J:J,'GDP constant 2016'!$B:$B,'ODA percent GDP'!$B254)</f>
        <v>6.3496990372676754E-3</v>
      </c>
      <c r="K254" s="44">
        <f>('ODA total and ex non-transfer'!K254*1000000)/SUMIFS('GDP constant 2016'!K:K,'GDP constant 2016'!$B:$B,'ODA percent GDP'!$B254)</f>
        <v>6.9668715940419627E-3</v>
      </c>
      <c r="L254" s="44">
        <f>('ODA total and ex non-transfer'!L254*1000000)/SUMIFS('GDP constant 2016'!L:L,'GDP constant 2016'!$B:$B,'ODA percent GDP'!$B254)</f>
        <v>8.7514830650094605E-3</v>
      </c>
      <c r="M254" s="44">
        <f>('ODA total and ex non-transfer'!M254*1000000)/SUMIFS('GDP constant 2016'!M:M,'GDP constant 2016'!$B:$B,'ODA percent GDP'!$B254)</f>
        <v>8.8486841952789969E-3</v>
      </c>
      <c r="N254" s="44">
        <f>('ODA total and ex non-transfer'!N254*1000000)/SUMIFS('GDP constant 2016'!N:N,'GDP constant 2016'!$B:$B,'ODA percent GDP'!$B254)</f>
        <v>1.0493382914113178E-2</v>
      </c>
      <c r="O254" s="44">
        <f>('ODA total and ex non-transfer'!O254*1000000)/SUMIFS('GDP constant 2016'!O:O,'GDP constant 2016'!$B:$B,'ODA percent GDP'!$B254)</f>
        <v>8.3426902419008412E-3</v>
      </c>
      <c r="P254" s="44">
        <f>('ODA total and ex non-transfer'!P254*1000000)/SUMIFS('GDP constant 2016'!P:P,'GDP constant 2016'!$B:$B,'ODA percent GDP'!$B254)</f>
        <v>6.4787164405553975E-3</v>
      </c>
      <c r="Q254" s="44">
        <f>('ODA total and ex non-transfer'!Q254*1000000)/SUMIFS('GDP constant 2016'!Q:Q,'GDP constant 2016'!$B:$B,'ODA percent GDP'!$B254)</f>
        <v>7.1660426260021365E-3</v>
      </c>
      <c r="R254" s="44">
        <f>('ODA total and ex non-transfer'!R254*1000000)/SUMIFS('GDP constant 2016'!R:R,'GDP constant 2016'!$B:$B,'ODA percent GDP'!$B254)</f>
        <v>6.9788758986594149E-3</v>
      </c>
      <c r="S254" s="44">
        <f>('ODA total and ex non-transfer'!S254*1000000)/SUMIFS('GDP constant 2016'!S:S,'GDP constant 2016'!$B:$B,'ODA percent GDP'!$B254)</f>
        <v>4.913460333619662E-3</v>
      </c>
      <c r="T254" s="44">
        <f>('ODA total and ex non-transfer'!T254*1000000)/SUMIFS('GDP constant 2016'!T:T,'GDP constant 2016'!$B:$B,'ODA percent GDP'!$B254)</f>
        <v>4.9986125125656101E-3</v>
      </c>
      <c r="U254" s="44">
        <f>('ODA total and ex non-transfer'!U254*1000000)/SUMIFS('GDP constant 2016'!U:U,'GDP constant 2016'!$B:$B,'ODA percent GDP'!$B254)</f>
        <v>5.7595074340237714E-3</v>
      </c>
    </row>
    <row r="255" spans="1:21" hidden="1" x14ac:dyDescent="0.2">
      <c r="A255" s="22" t="s">
        <v>152</v>
      </c>
      <c r="B255" s="9" t="s">
        <v>748</v>
      </c>
      <c r="C255" s="10" t="s">
        <v>982</v>
      </c>
      <c r="D255" s="10"/>
      <c r="E255" s="3"/>
      <c r="F255" s="3"/>
      <c r="G255" s="44">
        <f>('ODA total and ex non-transfer'!G255*1000000)/SUMIFS('GDP constant 2016'!G:G,'GDP constant 2016'!$B:$B,'ODA percent GDP'!$B255)</f>
        <v>4.2921278855735144E-3</v>
      </c>
      <c r="H255" s="44">
        <f>('ODA total and ex non-transfer'!H255*1000000)/SUMIFS('GDP constant 2016'!H:H,'GDP constant 2016'!$B:$B,'ODA percent GDP'!$B255)</f>
        <v>8.0785602445790725E-3</v>
      </c>
      <c r="I255" s="44">
        <f>('ODA total and ex non-transfer'!I255*1000000)/SUMIFS('GDP constant 2016'!I:I,'GDP constant 2016'!$B:$B,'ODA percent GDP'!$B255)</f>
        <v>7.9310658247080581E-3</v>
      </c>
      <c r="J255" s="44">
        <f>('ODA total and ex non-transfer'!J255*1000000)/SUMIFS('GDP constant 2016'!J:J,'GDP constant 2016'!$B:$B,'ODA percent GDP'!$B255)</f>
        <v>6.3496990372676754E-3</v>
      </c>
      <c r="K255" s="44">
        <f>('ODA total and ex non-transfer'!K255*1000000)/SUMIFS('GDP constant 2016'!K:K,'GDP constant 2016'!$B:$B,'ODA percent GDP'!$B255)</f>
        <v>6.8988350515828767E-3</v>
      </c>
      <c r="L255" s="44">
        <f>('ODA total and ex non-transfer'!L255*1000000)/SUMIFS('GDP constant 2016'!L:L,'GDP constant 2016'!$B:$B,'ODA percent GDP'!$B255)</f>
        <v>8.6068312760095213E-3</v>
      </c>
      <c r="M255" s="44">
        <f>('ODA total and ex non-transfer'!M255*1000000)/SUMIFS('GDP constant 2016'!M:M,'GDP constant 2016'!$B:$B,'ODA percent GDP'!$B255)</f>
        <v>8.7052351251535303E-3</v>
      </c>
      <c r="N255" s="44">
        <f>('ODA total and ex non-transfer'!N255*1000000)/SUMIFS('GDP constant 2016'!N:N,'GDP constant 2016'!$B:$B,'ODA percent GDP'!$B255)</f>
        <v>1.03814338833656E-2</v>
      </c>
      <c r="O255" s="44">
        <f>('ODA total and ex non-transfer'!O255*1000000)/SUMIFS('GDP constant 2016'!O:O,'GDP constant 2016'!$B:$B,'ODA percent GDP'!$B255)</f>
        <v>8.2898504024896107E-3</v>
      </c>
      <c r="P255" s="44">
        <f>('ODA total and ex non-transfer'!P255*1000000)/SUMIFS('GDP constant 2016'!P:P,'GDP constant 2016'!$B:$B,'ODA percent GDP'!$B255)</f>
        <v>6.3671713805942979E-3</v>
      </c>
      <c r="Q255" s="44">
        <f>('ODA total and ex non-transfer'!Q255*1000000)/SUMIFS('GDP constant 2016'!Q:Q,'GDP constant 2016'!$B:$B,'ODA percent GDP'!$B255)</f>
        <v>7.0846733456861148E-3</v>
      </c>
      <c r="R255" s="44">
        <f>('ODA total and ex non-transfer'!R255*1000000)/SUMIFS('GDP constant 2016'!R:R,'GDP constant 2016'!$B:$B,'ODA percent GDP'!$B255)</f>
        <v>6.880520856861908E-3</v>
      </c>
      <c r="S255" s="44">
        <f>('ODA total and ex non-transfer'!S255*1000000)/SUMIFS('GDP constant 2016'!S:S,'GDP constant 2016'!$B:$B,'ODA percent GDP'!$B255)</f>
        <v>4.8275983816866456E-3</v>
      </c>
      <c r="T255" s="44">
        <f>('ODA total and ex non-transfer'!T255*1000000)/SUMIFS('GDP constant 2016'!T:T,'GDP constant 2016'!$B:$B,'ODA percent GDP'!$B255)</f>
        <v>4.9067097782265669E-3</v>
      </c>
      <c r="U255" s="44">
        <f>('ODA total and ex non-transfer'!U255*1000000)/SUMIFS('GDP constant 2016'!U:U,'GDP constant 2016'!$B:$B,'ODA percent GDP'!$B255)</f>
        <v>5.7020304468178174E-3</v>
      </c>
    </row>
    <row r="256" spans="1:21" hidden="1" x14ac:dyDescent="0.2">
      <c r="A256" s="21" t="s">
        <v>153</v>
      </c>
      <c r="B256" s="9" t="s">
        <v>750</v>
      </c>
      <c r="C256" s="9" t="s">
        <v>981</v>
      </c>
      <c r="D256" s="9"/>
      <c r="E256" s="2"/>
      <c r="F256" s="2"/>
      <c r="G256" s="44">
        <f>('ODA total and ex non-transfer'!G256*1000000)/SUMIFS('GDP constant 2016'!G:G,'GDP constant 2016'!$B:$B,'ODA percent GDP'!$B256)</f>
        <v>6.9012788816099563E-3</v>
      </c>
      <c r="H256" s="44">
        <f>('ODA total and ex non-transfer'!H256*1000000)/SUMIFS('GDP constant 2016'!H:H,'GDP constant 2016'!$B:$B,'ODA percent GDP'!$B256)</f>
        <v>7.1824901074383019E-3</v>
      </c>
      <c r="I256" s="44">
        <f>('ODA total and ex non-transfer'!I256*1000000)/SUMIFS('GDP constant 2016'!I:I,'GDP constant 2016'!$B:$B,'ODA percent GDP'!$B256)</f>
        <v>6.7733862527623286E-3</v>
      </c>
      <c r="J256" s="44">
        <f>('ODA total and ex non-transfer'!J256*1000000)/SUMIFS('GDP constant 2016'!J:J,'GDP constant 2016'!$B:$B,'ODA percent GDP'!$B256)</f>
        <v>6.6330924383733924E-3</v>
      </c>
      <c r="K256" s="44">
        <f>('ODA total and ex non-transfer'!K256*1000000)/SUMIFS('GDP constant 2016'!K:K,'GDP constant 2016'!$B:$B,'ODA percent GDP'!$B256)</f>
        <v>5.6752331598795298E-3</v>
      </c>
      <c r="L256" s="44">
        <f>('ODA total and ex non-transfer'!L256*1000000)/SUMIFS('GDP constant 2016'!L:L,'GDP constant 2016'!$B:$B,'ODA percent GDP'!$B256)</f>
        <v>5.7871086513538892E-3</v>
      </c>
      <c r="M256" s="44">
        <f>('ODA total and ex non-transfer'!M256*1000000)/SUMIFS('GDP constant 2016'!M:M,'GDP constant 2016'!$B:$B,'ODA percent GDP'!$B256)</f>
        <v>4.7150285162627118E-3</v>
      </c>
      <c r="N256" s="44">
        <f>('ODA total and ex non-transfer'!N256*1000000)/SUMIFS('GDP constant 2016'!N:N,'GDP constant 2016'!$B:$B,'ODA percent GDP'!$B256)</f>
        <v>4.4233591695005403E-3</v>
      </c>
      <c r="O256" s="44">
        <f>('ODA total and ex non-transfer'!O256*1000000)/SUMIFS('GDP constant 2016'!O:O,'GDP constant 2016'!$B:$B,'ODA percent GDP'!$B256)</f>
        <v>4.4478263406007388E-3</v>
      </c>
      <c r="P256" s="44">
        <f>('ODA total and ex non-transfer'!P256*1000000)/SUMIFS('GDP constant 2016'!P:P,'GDP constant 2016'!$B:$B,'ODA percent GDP'!$B256)</f>
        <v>4.3156742754508681E-3</v>
      </c>
      <c r="Q256" s="44">
        <f>('ODA total and ex non-transfer'!Q256*1000000)/SUMIFS('GDP constant 2016'!Q:Q,'GDP constant 2016'!$B:$B,'ODA percent GDP'!$B256)</f>
        <v>2.9708082214724594E-3</v>
      </c>
      <c r="R256" s="44">
        <f>('ODA total and ex non-transfer'!R256*1000000)/SUMIFS('GDP constant 2016'!R:R,'GDP constant 2016'!$B:$B,'ODA percent GDP'!$B256)</f>
        <v>2.6812931249763868E-3</v>
      </c>
      <c r="S256" s="44">
        <f>('ODA total and ex non-transfer'!S256*1000000)/SUMIFS('GDP constant 2016'!S:S,'GDP constant 2016'!$B:$B,'ODA percent GDP'!$B256)</f>
        <v>2.674003073162868E-3</v>
      </c>
      <c r="T256" s="44">
        <f>('ODA total and ex non-transfer'!T256*1000000)/SUMIFS('GDP constant 2016'!T:T,'GDP constant 2016'!$B:$B,'ODA percent GDP'!$B256)</f>
        <v>2.8682310298871177E-3</v>
      </c>
      <c r="U256" s="44">
        <f>('ODA total and ex non-transfer'!U256*1000000)/SUMIFS('GDP constant 2016'!U:U,'GDP constant 2016'!$B:$B,'ODA percent GDP'!$B256)</f>
        <v>2.4629273682400237E-3</v>
      </c>
    </row>
    <row r="257" spans="1:21" hidden="1" x14ac:dyDescent="0.2">
      <c r="A257" s="22" t="s">
        <v>153</v>
      </c>
      <c r="B257" s="9" t="s">
        <v>750</v>
      </c>
      <c r="C257" s="10" t="s">
        <v>982</v>
      </c>
      <c r="D257" s="10"/>
      <c r="E257" s="3"/>
      <c r="F257" s="3"/>
      <c r="G257" s="44">
        <f>('ODA total and ex non-transfer'!G257*1000000)/SUMIFS('GDP constant 2016'!G:G,'GDP constant 2016'!$B:$B,'ODA percent GDP'!$B257)</f>
        <v>6.9012788816099563E-3</v>
      </c>
      <c r="H257" s="44">
        <f>('ODA total and ex non-transfer'!H257*1000000)/SUMIFS('GDP constant 2016'!H:H,'GDP constant 2016'!$B:$B,'ODA percent GDP'!$B257)</f>
        <v>7.1824901074383019E-3</v>
      </c>
      <c r="I257" s="44">
        <f>('ODA total and ex non-transfer'!I257*1000000)/SUMIFS('GDP constant 2016'!I:I,'GDP constant 2016'!$B:$B,'ODA percent GDP'!$B257)</f>
        <v>6.7733862527623286E-3</v>
      </c>
      <c r="J257" s="44">
        <f>('ODA total and ex non-transfer'!J257*1000000)/SUMIFS('GDP constant 2016'!J:J,'GDP constant 2016'!$B:$B,'ODA percent GDP'!$B257)</f>
        <v>6.6330924383733924E-3</v>
      </c>
      <c r="K257" s="44">
        <f>('ODA total and ex non-transfer'!K257*1000000)/SUMIFS('GDP constant 2016'!K:K,'GDP constant 2016'!$B:$B,'ODA percent GDP'!$B257)</f>
        <v>5.5494661397478455E-3</v>
      </c>
      <c r="L257" s="44">
        <f>('ODA total and ex non-transfer'!L257*1000000)/SUMIFS('GDP constant 2016'!L:L,'GDP constant 2016'!$B:$B,'ODA percent GDP'!$B257)</f>
        <v>5.5658536178416276E-3</v>
      </c>
      <c r="M257" s="44">
        <f>('ODA total and ex non-transfer'!M257*1000000)/SUMIFS('GDP constant 2016'!M:M,'GDP constant 2016'!$B:$B,'ODA percent GDP'!$B257)</f>
        <v>4.4834778915552641E-3</v>
      </c>
      <c r="N257" s="44">
        <f>('ODA total and ex non-transfer'!N257*1000000)/SUMIFS('GDP constant 2016'!N:N,'GDP constant 2016'!$B:$B,'ODA percent GDP'!$B257)</f>
        <v>4.1795963895822803E-3</v>
      </c>
      <c r="O257" s="44">
        <f>('ODA total and ex non-transfer'!O257*1000000)/SUMIFS('GDP constant 2016'!O:O,'GDP constant 2016'!$B:$B,'ODA percent GDP'!$B257)</f>
        <v>4.2389642337354802E-3</v>
      </c>
      <c r="P257" s="44">
        <f>('ODA total and ex non-transfer'!P257*1000000)/SUMIFS('GDP constant 2016'!P:P,'GDP constant 2016'!$B:$B,'ODA percent GDP'!$B257)</f>
        <v>3.9201876346234912E-3</v>
      </c>
      <c r="Q257" s="44">
        <f>('ODA total and ex non-transfer'!Q257*1000000)/SUMIFS('GDP constant 2016'!Q:Q,'GDP constant 2016'!$B:$B,'ODA percent GDP'!$B257)</f>
        <v>2.7685401054963945E-3</v>
      </c>
      <c r="R257" s="44">
        <f>('ODA total and ex non-transfer'!R257*1000000)/SUMIFS('GDP constant 2016'!R:R,'GDP constant 2016'!$B:$B,'ODA percent GDP'!$B257)</f>
        <v>2.540215988504734E-3</v>
      </c>
      <c r="S257" s="44">
        <f>('ODA total and ex non-transfer'!S257*1000000)/SUMIFS('GDP constant 2016'!S:S,'GDP constant 2016'!$B:$B,'ODA percent GDP'!$B257)</f>
        <v>2.5377495820395955E-3</v>
      </c>
      <c r="T257" s="44">
        <f>('ODA total and ex non-transfer'!T257*1000000)/SUMIFS('GDP constant 2016'!T:T,'GDP constant 2016'!$B:$B,'ODA percent GDP'!$B257)</f>
        <v>2.7727896264154047E-3</v>
      </c>
      <c r="U257" s="44">
        <f>('ODA total and ex non-transfer'!U257*1000000)/SUMIFS('GDP constant 2016'!U:U,'GDP constant 2016'!$B:$B,'ODA percent GDP'!$B257)</f>
        <v>2.3851465933535168E-3</v>
      </c>
    </row>
    <row r="258" spans="1:21" hidden="1" x14ac:dyDescent="0.2">
      <c r="A258" s="21" t="s">
        <v>154</v>
      </c>
      <c r="B258" s="9" t="s">
        <v>865</v>
      </c>
      <c r="C258" s="9" t="s">
        <v>981</v>
      </c>
      <c r="D258" s="9"/>
      <c r="E258" s="2"/>
      <c r="F258" s="2"/>
      <c r="G258" s="44">
        <f>('ODA total and ex non-transfer'!G258*1000000)/SUMIFS('GDP constant 2016'!G:G,'GDP constant 2016'!$B:$B,'ODA percent GDP'!$B258)</f>
        <v>1.8805251277136888E-2</v>
      </c>
      <c r="H258" s="44">
        <f>('ODA total and ex non-transfer'!H258*1000000)/SUMIFS('GDP constant 2016'!H:H,'GDP constant 2016'!$B:$B,'ODA percent GDP'!$B258)</f>
        <v>1.8269250822859854E-2</v>
      </c>
      <c r="I258" s="44">
        <f>('ODA total and ex non-transfer'!I258*1000000)/SUMIFS('GDP constant 2016'!I:I,'GDP constant 2016'!$B:$B,'ODA percent GDP'!$B258)</f>
        <v>2.0556539711365226E-2</v>
      </c>
      <c r="J258" s="44">
        <f>('ODA total and ex non-transfer'!J258*1000000)/SUMIFS('GDP constant 2016'!J:J,'GDP constant 2016'!$B:$B,'ODA percent GDP'!$B258)</f>
        <v>1.7835798358923662E-2</v>
      </c>
      <c r="K258" s="44">
        <f>('ODA total and ex non-transfer'!K258*1000000)/SUMIFS('GDP constant 2016'!K:K,'GDP constant 2016'!$B:$B,'ODA percent GDP'!$B258)</f>
        <v>1.9105545630039581E-2</v>
      </c>
      <c r="L258" s="44">
        <f>('ODA total and ex non-transfer'!L258*1000000)/SUMIFS('GDP constant 2016'!L:L,'GDP constant 2016'!$B:$B,'ODA percent GDP'!$B258)</f>
        <v>4.2642101737900284E-2</v>
      </c>
      <c r="M258" s="44">
        <f>('ODA total and ex non-transfer'!M258*1000000)/SUMIFS('GDP constant 2016'!M:M,'GDP constant 2016'!$B:$B,'ODA percent GDP'!$B258)</f>
        <v>2.4579031956219306E-2</v>
      </c>
      <c r="N258" s="44">
        <f>('ODA total and ex non-transfer'!N258*1000000)/SUMIFS('GDP constant 2016'!N:N,'GDP constant 2016'!$B:$B,'ODA percent GDP'!$B258)</f>
        <v>3.8136312606376441E-2</v>
      </c>
      <c r="O258" s="44">
        <f>('ODA total and ex non-transfer'!O258*1000000)/SUMIFS('GDP constant 2016'!O:O,'GDP constant 2016'!$B:$B,'ODA percent GDP'!$B258)</f>
        <v>2.5240376069659658E-2</v>
      </c>
      <c r="P258" s="44">
        <f>('ODA total and ex non-transfer'!P258*1000000)/SUMIFS('GDP constant 2016'!P:P,'GDP constant 2016'!$B:$B,'ODA percent GDP'!$B258)</f>
        <v>1.9758069189085879E-2</v>
      </c>
      <c r="Q258" s="44">
        <f>('ODA total and ex non-transfer'!Q258*1000000)/SUMIFS('GDP constant 2016'!Q:Q,'GDP constant 2016'!$B:$B,'ODA percent GDP'!$B258)</f>
        <v>9.4468191879878496E-3</v>
      </c>
      <c r="R258" s="44">
        <f>('ODA total and ex non-transfer'!R258*1000000)/SUMIFS('GDP constant 2016'!R:R,'GDP constant 2016'!$B:$B,'ODA percent GDP'!$B258)</f>
        <v>6.7278071256492381E-3</v>
      </c>
      <c r="S258" s="44">
        <f>('ODA total and ex non-transfer'!S258*1000000)/SUMIFS('GDP constant 2016'!S:S,'GDP constant 2016'!$B:$B,'ODA percent GDP'!$B258)</f>
        <v>2.9849949236154627E-3</v>
      </c>
      <c r="T258" s="44">
        <f>('ODA total and ex non-transfer'!T258*1000000)/SUMIFS('GDP constant 2016'!T:T,'GDP constant 2016'!$B:$B,'ODA percent GDP'!$B258)</f>
        <v>4.3622250601127836E-3</v>
      </c>
      <c r="U258" s="44">
        <f>('ODA total and ex non-transfer'!U258*1000000)/SUMIFS('GDP constant 2016'!U:U,'GDP constant 2016'!$B:$B,'ODA percent GDP'!$B258)</f>
        <v>5.7471505717140055E-3</v>
      </c>
    </row>
    <row r="259" spans="1:21" hidden="1" x14ac:dyDescent="0.2">
      <c r="A259" s="22" t="s">
        <v>154</v>
      </c>
      <c r="B259" s="9" t="s">
        <v>865</v>
      </c>
      <c r="C259" s="10" t="s">
        <v>982</v>
      </c>
      <c r="D259" s="10"/>
      <c r="E259" s="3"/>
      <c r="F259" s="3"/>
      <c r="G259" s="44">
        <f>('ODA total and ex non-transfer'!G259*1000000)/SUMIFS('GDP constant 2016'!G:G,'GDP constant 2016'!$B:$B,'ODA percent GDP'!$B259)</f>
        <v>1.8805251277136888E-2</v>
      </c>
      <c r="H259" s="44">
        <f>('ODA total and ex non-transfer'!H259*1000000)/SUMIFS('GDP constant 2016'!H:H,'GDP constant 2016'!$B:$B,'ODA percent GDP'!$B259)</f>
        <v>1.8269250822859854E-2</v>
      </c>
      <c r="I259" s="44">
        <f>('ODA total and ex non-transfer'!I259*1000000)/SUMIFS('GDP constant 2016'!I:I,'GDP constant 2016'!$B:$B,'ODA percent GDP'!$B259)</f>
        <v>2.0556539711365226E-2</v>
      </c>
      <c r="J259" s="44">
        <f>('ODA total and ex non-transfer'!J259*1000000)/SUMIFS('GDP constant 2016'!J:J,'GDP constant 2016'!$B:$B,'ODA percent GDP'!$B259)</f>
        <v>1.7835798358923662E-2</v>
      </c>
      <c r="K259" s="44">
        <f>('ODA total and ex non-transfer'!K259*1000000)/SUMIFS('GDP constant 2016'!K:K,'GDP constant 2016'!$B:$B,'ODA percent GDP'!$B259)</f>
        <v>1.3683705213107635E-2</v>
      </c>
      <c r="L259" s="44">
        <f>('ODA total and ex non-transfer'!L259*1000000)/SUMIFS('GDP constant 2016'!L:L,'GDP constant 2016'!$B:$B,'ODA percent GDP'!$B259)</f>
        <v>4.2502540163264671E-2</v>
      </c>
      <c r="M259" s="44">
        <f>('ODA total and ex non-transfer'!M259*1000000)/SUMIFS('GDP constant 2016'!M:M,'GDP constant 2016'!$B:$B,'ODA percent GDP'!$B259)</f>
        <v>2.4572493782870759E-2</v>
      </c>
      <c r="N259" s="44">
        <f>('ODA total and ex non-transfer'!N259*1000000)/SUMIFS('GDP constant 2016'!N:N,'GDP constant 2016'!$B:$B,'ODA percent GDP'!$B259)</f>
        <v>3.8113580902193474E-2</v>
      </c>
      <c r="O259" s="44">
        <f>('ODA total and ex non-transfer'!O259*1000000)/SUMIFS('GDP constant 2016'!O:O,'GDP constant 2016'!$B:$B,'ODA percent GDP'!$B259)</f>
        <v>2.5228075111397248E-2</v>
      </c>
      <c r="P259" s="44">
        <f>('ODA total and ex non-transfer'!P259*1000000)/SUMIFS('GDP constant 2016'!P:P,'GDP constant 2016'!$B:$B,'ODA percent GDP'!$B259)</f>
        <v>1.9747361735680959E-2</v>
      </c>
      <c r="Q259" s="44">
        <f>('ODA total and ex non-transfer'!Q259*1000000)/SUMIFS('GDP constant 2016'!Q:Q,'GDP constant 2016'!$B:$B,'ODA percent GDP'!$B259)</f>
        <v>9.4041422629362395E-3</v>
      </c>
      <c r="R259" s="44">
        <f>('ODA total and ex non-transfer'!R259*1000000)/SUMIFS('GDP constant 2016'!R:R,'GDP constant 2016'!$B:$B,'ODA percent GDP'!$B259)</f>
        <v>6.5722281976120173E-3</v>
      </c>
      <c r="S259" s="44">
        <f>('ODA total and ex non-transfer'!S259*1000000)/SUMIFS('GDP constant 2016'!S:S,'GDP constant 2016'!$B:$B,'ODA percent GDP'!$B259)</f>
        <v>2.8468516144009646E-3</v>
      </c>
      <c r="T259" s="44">
        <f>('ODA total and ex non-transfer'!T259*1000000)/SUMIFS('GDP constant 2016'!T:T,'GDP constant 2016'!$B:$B,'ODA percent GDP'!$B259)</f>
        <v>4.1697265641273433E-3</v>
      </c>
      <c r="U259" s="44">
        <f>('ODA total and ex non-transfer'!U259*1000000)/SUMIFS('GDP constant 2016'!U:U,'GDP constant 2016'!$B:$B,'ODA percent GDP'!$B259)</f>
        <v>5.4747774319980408E-3</v>
      </c>
    </row>
    <row r="260" spans="1:21" hidden="1" x14ac:dyDescent="0.2">
      <c r="A260" s="21" t="s">
        <v>155</v>
      </c>
      <c r="B260" s="9" t="s">
        <v>939</v>
      </c>
      <c r="C260" s="9" t="s">
        <v>981</v>
      </c>
      <c r="D260" s="9"/>
      <c r="E260" s="2"/>
      <c r="F260" s="2"/>
      <c r="G260" s="44">
        <f>('ODA total and ex non-transfer'!G260*1000000)/SUMIFS('GDP constant 2016'!G:G,'GDP constant 2016'!$B:$B,'ODA percent GDP'!$B260)</f>
        <v>4.4636294423255576E-4</v>
      </c>
      <c r="H260" s="44">
        <f>('ODA total and ex non-transfer'!H260*1000000)/SUMIFS('GDP constant 2016'!H:H,'GDP constant 2016'!$B:$B,'ODA percent GDP'!$B260)</f>
        <v>6.2872849586398675E-4</v>
      </c>
      <c r="I260" s="44">
        <f>('ODA total and ex non-transfer'!I260*1000000)/SUMIFS('GDP constant 2016'!I:I,'GDP constant 2016'!$B:$B,'ODA percent GDP'!$B260)</f>
        <v>6.1633861171604936E-4</v>
      </c>
      <c r="J260" s="44">
        <f>('ODA total and ex non-transfer'!J260*1000000)/SUMIFS('GDP constant 2016'!J:J,'GDP constant 2016'!$B:$B,'ODA percent GDP'!$B260)</f>
        <v>9.1746229509526861E-4</v>
      </c>
      <c r="K260" s="44">
        <f>('ODA total and ex non-transfer'!K260*1000000)/SUMIFS('GDP constant 2016'!K:K,'GDP constant 2016'!$B:$B,'ODA percent GDP'!$B260)</f>
        <v>7.8859661957852122E-4</v>
      </c>
      <c r="L260" s="44">
        <f>('ODA total and ex non-transfer'!L260*1000000)/SUMIFS('GDP constant 2016'!L:L,'GDP constant 2016'!$B:$B,'ODA percent GDP'!$B260)</f>
        <v>1.1722721012643335E-3</v>
      </c>
      <c r="M260" s="44">
        <f>('ODA total and ex non-transfer'!M260*1000000)/SUMIFS('GDP constant 2016'!M:M,'GDP constant 2016'!$B:$B,'ODA percent GDP'!$B260)</f>
        <v>9.8339460968895347E-4</v>
      </c>
      <c r="N260" s="44">
        <f>('ODA total and ex non-transfer'!N260*1000000)/SUMIFS('GDP constant 2016'!N:N,'GDP constant 2016'!$B:$B,'ODA percent GDP'!$B260)</f>
        <v>1.4599339094950455E-3</v>
      </c>
      <c r="O260" s="44">
        <f>('ODA total and ex non-transfer'!O260*1000000)/SUMIFS('GDP constant 2016'!O:O,'GDP constant 2016'!$B:$B,'ODA percent GDP'!$B260)</f>
        <v>1.2166587340805273E-3</v>
      </c>
      <c r="P260" s="44">
        <f>('ODA total and ex non-transfer'!P260*1000000)/SUMIFS('GDP constant 2016'!P:P,'GDP constant 2016'!$B:$B,'ODA percent GDP'!$B260)</f>
        <v>7.9841412704050887E-4</v>
      </c>
      <c r="Q260" s="44">
        <f>('ODA total and ex non-transfer'!Q260*1000000)/SUMIFS('GDP constant 2016'!Q:Q,'GDP constant 2016'!$B:$B,'ODA percent GDP'!$B260)</f>
        <v>4.787505742031881E-4</v>
      </c>
      <c r="R260" s="44">
        <f>('ODA total and ex non-transfer'!R260*1000000)/SUMIFS('GDP constant 2016'!R:R,'GDP constant 2016'!$B:$B,'ODA percent GDP'!$B260)</f>
        <v>8.0713272820386332E-4</v>
      </c>
      <c r="S260" s="44">
        <f>('ODA total and ex non-transfer'!S260*1000000)/SUMIFS('GDP constant 2016'!S:S,'GDP constant 2016'!$B:$B,'ODA percent GDP'!$B260)</f>
        <v>1.6784392232374397E-3</v>
      </c>
      <c r="T260" s="44">
        <f>('ODA total and ex non-transfer'!T260*1000000)/SUMIFS('GDP constant 2016'!T:T,'GDP constant 2016'!$B:$B,'ODA percent GDP'!$B260)</f>
        <v>9.886293730948046E-4</v>
      </c>
      <c r="U260" s="44">
        <f>('ODA total and ex non-transfer'!U260*1000000)/SUMIFS('GDP constant 2016'!U:U,'GDP constant 2016'!$B:$B,'ODA percent GDP'!$B260)</f>
        <v>4.7642625065451592E-4</v>
      </c>
    </row>
    <row r="261" spans="1:21" hidden="1" x14ac:dyDescent="0.2">
      <c r="A261" s="22" t="s">
        <v>155</v>
      </c>
      <c r="B261" s="9" t="s">
        <v>939</v>
      </c>
      <c r="C261" s="10" t="s">
        <v>982</v>
      </c>
      <c r="D261" s="10"/>
      <c r="E261" s="3"/>
      <c r="F261" s="3"/>
      <c r="G261" s="44">
        <f>('ODA total and ex non-transfer'!G261*1000000)/SUMIFS('GDP constant 2016'!G:G,'GDP constant 2016'!$B:$B,'ODA percent GDP'!$B261)</f>
        <v>4.4636294423255576E-4</v>
      </c>
      <c r="H261" s="44">
        <f>('ODA total and ex non-transfer'!H261*1000000)/SUMIFS('GDP constant 2016'!H:H,'GDP constant 2016'!$B:$B,'ODA percent GDP'!$B261)</f>
        <v>6.2872849586398675E-4</v>
      </c>
      <c r="I261" s="44">
        <f>('ODA total and ex non-transfer'!I261*1000000)/SUMIFS('GDP constant 2016'!I:I,'GDP constant 2016'!$B:$B,'ODA percent GDP'!$B261)</f>
        <v>6.1633861171604936E-4</v>
      </c>
      <c r="J261" s="44">
        <f>('ODA total and ex non-transfer'!J261*1000000)/SUMIFS('GDP constant 2016'!J:J,'GDP constant 2016'!$B:$B,'ODA percent GDP'!$B261)</f>
        <v>9.1746229509526861E-4</v>
      </c>
      <c r="K261" s="44">
        <f>('ODA total and ex non-transfer'!K261*1000000)/SUMIFS('GDP constant 2016'!K:K,'GDP constant 2016'!$B:$B,'ODA percent GDP'!$B261)</f>
        <v>7.425142826097635E-4</v>
      </c>
      <c r="L261" s="44">
        <f>('ODA total and ex non-transfer'!L261*1000000)/SUMIFS('GDP constant 2016'!L:L,'GDP constant 2016'!$B:$B,'ODA percent GDP'!$B261)</f>
        <v>1.1298272418500798E-3</v>
      </c>
      <c r="M261" s="44">
        <f>('ODA total and ex non-transfer'!M261*1000000)/SUMIFS('GDP constant 2016'!M:M,'GDP constant 2016'!$B:$B,'ODA percent GDP'!$B261)</f>
        <v>9.0799273786512007E-4</v>
      </c>
      <c r="N261" s="44">
        <f>('ODA total and ex non-transfer'!N261*1000000)/SUMIFS('GDP constant 2016'!N:N,'GDP constant 2016'!$B:$B,'ODA percent GDP'!$B261)</f>
        <v>1.4067445857350678E-3</v>
      </c>
      <c r="O261" s="44">
        <f>('ODA total and ex non-transfer'!O261*1000000)/SUMIFS('GDP constant 2016'!O:O,'GDP constant 2016'!$B:$B,'ODA percent GDP'!$B261)</f>
        <v>1.1824815915410705E-3</v>
      </c>
      <c r="P261" s="44">
        <f>('ODA total and ex non-transfer'!P261*1000000)/SUMIFS('GDP constant 2016'!P:P,'GDP constant 2016'!$B:$B,'ODA percent GDP'!$B261)</f>
        <v>7.7327715425013301E-4</v>
      </c>
      <c r="Q261" s="44">
        <f>('ODA total and ex non-transfer'!Q261*1000000)/SUMIFS('GDP constant 2016'!Q:Q,'GDP constant 2016'!$B:$B,'ODA percent GDP'!$B261)</f>
        <v>4.4580765705584576E-4</v>
      </c>
      <c r="R261" s="44">
        <f>('ODA total and ex non-transfer'!R261*1000000)/SUMIFS('GDP constant 2016'!R:R,'GDP constant 2016'!$B:$B,'ODA percent GDP'!$B261)</f>
        <v>7.7234303925688419E-4</v>
      </c>
      <c r="S261" s="44">
        <f>('ODA total and ex non-transfer'!S261*1000000)/SUMIFS('GDP constant 2016'!S:S,'GDP constant 2016'!$B:$B,'ODA percent GDP'!$B261)</f>
        <v>1.6503350171692412E-3</v>
      </c>
      <c r="T261" s="44">
        <f>('ODA total and ex non-transfer'!T261*1000000)/SUMIFS('GDP constant 2016'!T:T,'GDP constant 2016'!$B:$B,'ODA percent GDP'!$B261)</f>
        <v>9.387603337942511E-4</v>
      </c>
      <c r="U261" s="44">
        <f>('ODA total and ex non-transfer'!U261*1000000)/SUMIFS('GDP constant 2016'!U:U,'GDP constant 2016'!$B:$B,'ODA percent GDP'!$B261)</f>
        <v>4.5474700504757952E-4</v>
      </c>
    </row>
    <row r="262" spans="1:21" hidden="1" x14ac:dyDescent="0.2">
      <c r="A262" s="21" t="s">
        <v>156</v>
      </c>
      <c r="B262" s="9" t="s">
        <v>945</v>
      </c>
      <c r="C262" s="9" t="s">
        <v>981</v>
      </c>
      <c r="D262" s="9"/>
      <c r="E262" s="2"/>
      <c r="F262" s="2"/>
      <c r="G262" s="44">
        <f>('ODA total and ex non-transfer'!G262*1000000)/SUMIFS('GDP constant 2016'!G:G,'GDP constant 2016'!$B:$B,'ODA percent GDP'!$B262)</f>
        <v>3.1437869842134791E-4</v>
      </c>
      <c r="H262" s="44">
        <f>('ODA total and ex non-transfer'!H262*1000000)/SUMIFS('GDP constant 2016'!H:H,'GDP constant 2016'!$B:$B,'ODA percent GDP'!$B262)</f>
        <v>4.5326118353932956E-4</v>
      </c>
      <c r="I262" s="44">
        <f>('ODA total and ex non-transfer'!I262*1000000)/SUMIFS('GDP constant 2016'!I:I,'GDP constant 2016'!$B:$B,'ODA percent GDP'!$B262)</f>
        <v>1.8049338632042706E-4</v>
      </c>
      <c r="J262" s="44">
        <f>('ODA total and ex non-transfer'!J262*1000000)/SUMIFS('GDP constant 2016'!J:J,'GDP constant 2016'!$B:$B,'ODA percent GDP'!$B262)</f>
        <v>2.6055410479505477E-4</v>
      </c>
      <c r="K262" s="44">
        <f>('ODA total and ex non-transfer'!K262*1000000)/SUMIFS('GDP constant 2016'!K:K,'GDP constant 2016'!$B:$B,'ODA percent GDP'!$B262)</f>
        <v>2.2138571061242353E-4</v>
      </c>
      <c r="L262" s="44">
        <f>('ODA total and ex non-transfer'!L262*1000000)/SUMIFS('GDP constant 2016'!L:L,'GDP constant 2016'!$B:$B,'ODA percent GDP'!$B262)</f>
        <v>2.14007327553601E-4</v>
      </c>
      <c r="M262" s="44">
        <f>('ODA total and ex non-transfer'!M262*1000000)/SUMIFS('GDP constant 2016'!M:M,'GDP constant 2016'!$B:$B,'ODA percent GDP'!$B262)</f>
        <v>1.5752142449778042E-4</v>
      </c>
      <c r="N262" s="44">
        <f>('ODA total and ex non-transfer'!N262*1000000)/SUMIFS('GDP constant 2016'!N:N,'GDP constant 2016'!$B:$B,'ODA percent GDP'!$B262)</f>
        <v>1.3074022684399789E-4</v>
      </c>
      <c r="O262" s="44">
        <f>('ODA total and ex non-transfer'!O262*1000000)/SUMIFS('GDP constant 2016'!O:O,'GDP constant 2016'!$B:$B,'ODA percent GDP'!$B262)</f>
        <v>1.3005390452351372E-4</v>
      </c>
      <c r="P262" s="44">
        <f>('ODA total and ex non-transfer'!P262*1000000)/SUMIFS('GDP constant 2016'!P:P,'GDP constant 2016'!$B:$B,'ODA percent GDP'!$B262)</f>
        <v>1.6675899261637555E-4</v>
      </c>
      <c r="Q262" s="44">
        <f>('ODA total and ex non-transfer'!Q262*1000000)/SUMIFS('GDP constant 2016'!Q:Q,'GDP constant 2016'!$B:$B,'ODA percent GDP'!$B262)</f>
        <v>1.29264061385336E-4</v>
      </c>
      <c r="R262" s="44">
        <f>('ODA total and ex non-transfer'!R262*1000000)/SUMIFS('GDP constant 2016'!R:R,'GDP constant 2016'!$B:$B,'ODA percent GDP'!$B262)</f>
        <v>7.5710640029545372E-5</v>
      </c>
      <c r="S262" s="44">
        <f>('ODA total and ex non-transfer'!S262*1000000)/SUMIFS('GDP constant 2016'!S:S,'GDP constant 2016'!$B:$B,'ODA percent GDP'!$B262)</f>
        <v>5.5475544481132618E-5</v>
      </c>
      <c r="T262" s="44" t="e">
        <f>('ODA total and ex non-transfer'!T262*1000000)/SUMIFS('GDP constant 2016'!T:T,'GDP constant 2016'!$B:$B,'ODA percent GDP'!$B262)</f>
        <v>#DIV/0!</v>
      </c>
      <c r="U262" s="44" t="e">
        <f>('ODA total and ex non-transfer'!U262*1000000)/SUMIFS('GDP constant 2016'!U:U,'GDP constant 2016'!$B:$B,'ODA percent GDP'!$B262)</f>
        <v>#DIV/0!</v>
      </c>
    </row>
    <row r="263" spans="1:21" hidden="1" x14ac:dyDescent="0.2">
      <c r="A263" s="22" t="s">
        <v>156</v>
      </c>
      <c r="B263" s="9" t="s">
        <v>945</v>
      </c>
      <c r="C263" s="10" t="s">
        <v>982</v>
      </c>
      <c r="D263" s="10"/>
      <c r="E263" s="3"/>
      <c r="F263" s="3"/>
      <c r="G263" s="44">
        <f>('ODA total and ex non-transfer'!G263*1000000)/SUMIFS('GDP constant 2016'!G:G,'GDP constant 2016'!$B:$B,'ODA percent GDP'!$B263)</f>
        <v>3.1437869842134791E-4</v>
      </c>
      <c r="H263" s="44">
        <f>('ODA total and ex non-transfer'!H263*1000000)/SUMIFS('GDP constant 2016'!H:H,'GDP constant 2016'!$B:$B,'ODA percent GDP'!$B263)</f>
        <v>4.5326118353932956E-4</v>
      </c>
      <c r="I263" s="44">
        <f>('ODA total and ex non-transfer'!I263*1000000)/SUMIFS('GDP constant 2016'!I:I,'GDP constant 2016'!$B:$B,'ODA percent GDP'!$B263)</f>
        <v>1.8049338632042706E-4</v>
      </c>
      <c r="J263" s="44">
        <f>('ODA total and ex non-transfer'!J263*1000000)/SUMIFS('GDP constant 2016'!J:J,'GDP constant 2016'!$B:$B,'ODA percent GDP'!$B263)</f>
        <v>2.6055410479505477E-4</v>
      </c>
      <c r="K263" s="44">
        <f>('ODA total and ex non-transfer'!K263*1000000)/SUMIFS('GDP constant 2016'!K:K,'GDP constant 2016'!$B:$B,'ODA percent GDP'!$B263)</f>
        <v>1.9513447226672081E-4</v>
      </c>
      <c r="L263" s="44">
        <f>('ODA total and ex non-transfer'!L263*1000000)/SUMIFS('GDP constant 2016'!L:L,'GDP constant 2016'!$B:$B,'ODA percent GDP'!$B263)</f>
        <v>1.8844111755128242E-4</v>
      </c>
      <c r="M263" s="44">
        <f>('ODA total and ex non-transfer'!M263*1000000)/SUMIFS('GDP constant 2016'!M:M,'GDP constant 2016'!$B:$B,'ODA percent GDP'!$B263)</f>
        <v>1.3190766053818579E-4</v>
      </c>
      <c r="N263" s="44">
        <f>('ODA total and ex non-transfer'!N263*1000000)/SUMIFS('GDP constant 2016'!N:N,'GDP constant 2016'!$B:$B,'ODA percent GDP'!$B263)</f>
        <v>1.0793864006174931E-4</v>
      </c>
      <c r="O263" s="44">
        <f>('ODA total and ex non-transfer'!O263*1000000)/SUMIFS('GDP constant 2016'!O:O,'GDP constant 2016'!$B:$B,'ODA percent GDP'!$B263)</f>
        <v>1.0689013525680511E-4</v>
      </c>
      <c r="P263" s="44">
        <f>('ODA total and ex non-transfer'!P263*1000000)/SUMIFS('GDP constant 2016'!P:P,'GDP constant 2016'!$B:$B,'ODA percent GDP'!$B263)</f>
        <v>1.3538711536240409E-4</v>
      </c>
      <c r="Q263" s="44">
        <f>('ODA total and ex non-transfer'!Q263*1000000)/SUMIFS('GDP constant 2016'!Q:Q,'GDP constant 2016'!$B:$B,'ODA percent GDP'!$B263)</f>
        <v>1.0450417033006964E-4</v>
      </c>
      <c r="R263" s="44">
        <f>('ODA total and ex non-transfer'!R263*1000000)/SUMIFS('GDP constant 2016'!R:R,'GDP constant 2016'!$B:$B,'ODA percent GDP'!$B263)</f>
        <v>5.674563722016805E-5</v>
      </c>
      <c r="S263" s="44">
        <f>('ODA total and ex non-transfer'!S263*1000000)/SUMIFS('GDP constant 2016'!S:S,'GDP constant 2016'!$B:$B,'ODA percent GDP'!$B263)</f>
        <v>4.1576888945634981E-5</v>
      </c>
      <c r="T263" s="44" t="e">
        <f>('ODA total and ex non-transfer'!T263*1000000)/SUMIFS('GDP constant 2016'!T:T,'GDP constant 2016'!$B:$B,'ODA percent GDP'!$B263)</f>
        <v>#DIV/0!</v>
      </c>
      <c r="U263" s="44" t="e">
        <f>('ODA total and ex non-transfer'!U263*1000000)/SUMIFS('GDP constant 2016'!U:U,'GDP constant 2016'!$B:$B,'ODA percent GDP'!$B263)</f>
        <v>#DIV/0!</v>
      </c>
    </row>
    <row r="264" spans="1:21" hidden="1" x14ac:dyDescent="0.2">
      <c r="A264" s="21" t="s">
        <v>157</v>
      </c>
      <c r="B264" s="9" t="e">
        <v>#N/A</v>
      </c>
      <c r="C264" s="9" t="s">
        <v>981</v>
      </c>
      <c r="D264" s="9"/>
      <c r="E264" s="2"/>
      <c r="F264" s="2"/>
      <c r="G264" s="44" t="e">
        <f>('ODA total and ex non-transfer'!G264*1000000)/SUMIFS('GDP constant 2016'!G:G,'GDP constant 2016'!$B:$B,'ODA percent GDP'!$B264)</f>
        <v>#DIV/0!</v>
      </c>
      <c r="H264" s="44" t="e">
        <f>('ODA total and ex non-transfer'!H264*1000000)/SUMIFS('GDP constant 2016'!H:H,'GDP constant 2016'!$B:$B,'ODA percent GDP'!$B264)</f>
        <v>#DIV/0!</v>
      </c>
      <c r="I264" s="44" t="e">
        <f>('ODA total and ex non-transfer'!I264*1000000)/SUMIFS('GDP constant 2016'!I:I,'GDP constant 2016'!$B:$B,'ODA percent GDP'!$B264)</f>
        <v>#DIV/0!</v>
      </c>
      <c r="J264" s="44" t="e">
        <f>('ODA total and ex non-transfer'!J264*1000000)/SUMIFS('GDP constant 2016'!J:J,'GDP constant 2016'!$B:$B,'ODA percent GDP'!$B264)</f>
        <v>#DIV/0!</v>
      </c>
      <c r="K264" s="44" t="e">
        <f>('ODA total and ex non-transfer'!K264*1000000)/SUMIFS('GDP constant 2016'!K:K,'GDP constant 2016'!$B:$B,'ODA percent GDP'!$B264)</f>
        <v>#DIV/0!</v>
      </c>
      <c r="L264" s="44" t="e">
        <f>('ODA total and ex non-transfer'!L264*1000000)/SUMIFS('GDP constant 2016'!L:L,'GDP constant 2016'!$B:$B,'ODA percent GDP'!$B264)</f>
        <v>#DIV/0!</v>
      </c>
      <c r="M264" s="44" t="e">
        <f>('ODA total and ex non-transfer'!M264*1000000)/SUMIFS('GDP constant 2016'!M:M,'GDP constant 2016'!$B:$B,'ODA percent GDP'!$B264)</f>
        <v>#DIV/0!</v>
      </c>
      <c r="N264" s="44" t="e">
        <f>('ODA total and ex non-transfer'!N264*1000000)/SUMIFS('GDP constant 2016'!N:N,'GDP constant 2016'!$B:$B,'ODA percent GDP'!$B264)</f>
        <v>#DIV/0!</v>
      </c>
      <c r="O264" s="44" t="e">
        <f>('ODA total and ex non-transfer'!O264*1000000)/SUMIFS('GDP constant 2016'!O:O,'GDP constant 2016'!$B:$B,'ODA percent GDP'!$B264)</f>
        <v>#DIV/0!</v>
      </c>
      <c r="P264" s="44" t="e">
        <f>('ODA total and ex non-transfer'!P264*1000000)/SUMIFS('GDP constant 2016'!P:P,'GDP constant 2016'!$B:$B,'ODA percent GDP'!$B264)</f>
        <v>#DIV/0!</v>
      </c>
      <c r="Q264" s="44" t="e">
        <f>('ODA total and ex non-transfer'!Q264*1000000)/SUMIFS('GDP constant 2016'!Q:Q,'GDP constant 2016'!$B:$B,'ODA percent GDP'!$B264)</f>
        <v>#DIV/0!</v>
      </c>
      <c r="R264" s="44" t="e">
        <f>('ODA total and ex non-transfer'!R264*1000000)/SUMIFS('GDP constant 2016'!R:R,'GDP constant 2016'!$B:$B,'ODA percent GDP'!$B264)</f>
        <v>#DIV/0!</v>
      </c>
      <c r="S264" s="44" t="e">
        <f>('ODA total and ex non-transfer'!S264*1000000)/SUMIFS('GDP constant 2016'!S:S,'GDP constant 2016'!$B:$B,'ODA percent GDP'!$B264)</f>
        <v>#DIV/0!</v>
      </c>
      <c r="T264" s="44" t="e">
        <f>('ODA total and ex non-transfer'!T264*1000000)/SUMIFS('GDP constant 2016'!T:T,'GDP constant 2016'!$B:$B,'ODA percent GDP'!$B264)</f>
        <v>#DIV/0!</v>
      </c>
      <c r="U264" s="44" t="e">
        <f>('ODA total and ex non-transfer'!U264*1000000)/SUMIFS('GDP constant 2016'!U:U,'GDP constant 2016'!$B:$B,'ODA percent GDP'!$B264)</f>
        <v>#DIV/0!</v>
      </c>
    </row>
    <row r="265" spans="1:21" hidden="1" x14ac:dyDescent="0.2">
      <c r="A265" s="22" t="s">
        <v>157</v>
      </c>
      <c r="B265" s="9" t="e">
        <v>#N/A</v>
      </c>
      <c r="C265" s="10" t="s">
        <v>982</v>
      </c>
      <c r="D265" s="10"/>
      <c r="E265" s="3"/>
      <c r="F265" s="3"/>
      <c r="G265" s="44" t="e">
        <f>('ODA total and ex non-transfer'!G265*1000000)/SUMIFS('GDP constant 2016'!G:G,'GDP constant 2016'!$B:$B,'ODA percent GDP'!$B265)</f>
        <v>#DIV/0!</v>
      </c>
      <c r="H265" s="44" t="e">
        <f>('ODA total and ex non-transfer'!H265*1000000)/SUMIFS('GDP constant 2016'!H:H,'GDP constant 2016'!$B:$B,'ODA percent GDP'!$B265)</f>
        <v>#DIV/0!</v>
      </c>
      <c r="I265" s="44" t="e">
        <f>('ODA total and ex non-transfer'!I265*1000000)/SUMIFS('GDP constant 2016'!I:I,'GDP constant 2016'!$B:$B,'ODA percent GDP'!$B265)</f>
        <v>#DIV/0!</v>
      </c>
      <c r="J265" s="44" t="e">
        <f>('ODA total and ex non-transfer'!J265*1000000)/SUMIFS('GDP constant 2016'!J:J,'GDP constant 2016'!$B:$B,'ODA percent GDP'!$B265)</f>
        <v>#DIV/0!</v>
      </c>
      <c r="K265" s="44" t="e">
        <f>('ODA total and ex non-transfer'!K265*1000000)/SUMIFS('GDP constant 2016'!K:K,'GDP constant 2016'!$B:$B,'ODA percent GDP'!$B265)</f>
        <v>#DIV/0!</v>
      </c>
      <c r="L265" s="44" t="e">
        <f>('ODA total and ex non-transfer'!L265*1000000)/SUMIFS('GDP constant 2016'!L:L,'GDP constant 2016'!$B:$B,'ODA percent GDP'!$B265)</f>
        <v>#DIV/0!</v>
      </c>
      <c r="M265" s="44" t="e">
        <f>('ODA total and ex non-transfer'!M265*1000000)/SUMIFS('GDP constant 2016'!M:M,'GDP constant 2016'!$B:$B,'ODA percent GDP'!$B265)</f>
        <v>#DIV/0!</v>
      </c>
      <c r="N265" s="44" t="e">
        <f>('ODA total and ex non-transfer'!N265*1000000)/SUMIFS('GDP constant 2016'!N:N,'GDP constant 2016'!$B:$B,'ODA percent GDP'!$B265)</f>
        <v>#DIV/0!</v>
      </c>
      <c r="O265" s="44" t="e">
        <f>('ODA total and ex non-transfer'!O265*1000000)/SUMIFS('GDP constant 2016'!O:O,'GDP constant 2016'!$B:$B,'ODA percent GDP'!$B265)</f>
        <v>#DIV/0!</v>
      </c>
      <c r="P265" s="44" t="e">
        <f>('ODA total and ex non-transfer'!P265*1000000)/SUMIFS('GDP constant 2016'!P:P,'GDP constant 2016'!$B:$B,'ODA percent GDP'!$B265)</f>
        <v>#DIV/0!</v>
      </c>
      <c r="Q265" s="44" t="e">
        <f>('ODA total and ex non-transfer'!Q265*1000000)/SUMIFS('GDP constant 2016'!Q:Q,'GDP constant 2016'!$B:$B,'ODA percent GDP'!$B265)</f>
        <v>#DIV/0!</v>
      </c>
      <c r="R265" s="44" t="e">
        <f>('ODA total and ex non-transfer'!R265*1000000)/SUMIFS('GDP constant 2016'!R:R,'GDP constant 2016'!$B:$B,'ODA percent GDP'!$B265)</f>
        <v>#DIV/0!</v>
      </c>
      <c r="S265" s="44" t="e">
        <f>('ODA total and ex non-transfer'!S265*1000000)/SUMIFS('GDP constant 2016'!S:S,'GDP constant 2016'!$B:$B,'ODA percent GDP'!$B265)</f>
        <v>#DIV/0!</v>
      </c>
      <c r="T265" s="44" t="e">
        <f>('ODA total and ex non-transfer'!T265*1000000)/SUMIFS('GDP constant 2016'!T:T,'GDP constant 2016'!$B:$B,'ODA percent GDP'!$B265)</f>
        <v>#DIV/0!</v>
      </c>
      <c r="U265" s="44" t="e">
        <f>('ODA total and ex non-transfer'!U265*1000000)/SUMIFS('GDP constant 2016'!U:U,'GDP constant 2016'!$B:$B,'ODA percent GDP'!$B265)</f>
        <v>#DIV/0!</v>
      </c>
    </row>
    <row r="266" spans="1:21" hidden="1" x14ac:dyDescent="0.2">
      <c r="A266" s="21" t="s">
        <v>158</v>
      </c>
      <c r="B266" s="9" t="e">
        <v>#N/A</v>
      </c>
      <c r="C266" s="9" t="s">
        <v>981</v>
      </c>
      <c r="D266" s="9"/>
      <c r="E266" s="2"/>
      <c r="F266" s="2"/>
      <c r="G266" s="44" t="e">
        <f>('ODA total and ex non-transfer'!G266*1000000)/SUMIFS('GDP constant 2016'!G:G,'GDP constant 2016'!$B:$B,'ODA percent GDP'!$B266)</f>
        <v>#DIV/0!</v>
      </c>
      <c r="H266" s="44" t="e">
        <f>('ODA total and ex non-transfer'!H266*1000000)/SUMIFS('GDP constant 2016'!H:H,'GDP constant 2016'!$B:$B,'ODA percent GDP'!$B266)</f>
        <v>#DIV/0!</v>
      </c>
      <c r="I266" s="44" t="e">
        <f>('ODA total and ex non-transfer'!I266*1000000)/SUMIFS('GDP constant 2016'!I:I,'GDP constant 2016'!$B:$B,'ODA percent GDP'!$B266)</f>
        <v>#DIV/0!</v>
      </c>
      <c r="J266" s="44" t="e">
        <f>('ODA total and ex non-transfer'!J266*1000000)/SUMIFS('GDP constant 2016'!J:J,'GDP constant 2016'!$B:$B,'ODA percent GDP'!$B266)</f>
        <v>#DIV/0!</v>
      </c>
      <c r="K266" s="44" t="e">
        <f>('ODA total and ex non-transfer'!K266*1000000)/SUMIFS('GDP constant 2016'!K:K,'GDP constant 2016'!$B:$B,'ODA percent GDP'!$B266)</f>
        <v>#DIV/0!</v>
      </c>
      <c r="L266" s="44" t="e">
        <f>('ODA total and ex non-transfer'!L266*1000000)/SUMIFS('GDP constant 2016'!L:L,'GDP constant 2016'!$B:$B,'ODA percent GDP'!$B266)</f>
        <v>#DIV/0!</v>
      </c>
      <c r="M266" s="44" t="e">
        <f>('ODA total and ex non-transfer'!M266*1000000)/SUMIFS('GDP constant 2016'!M:M,'GDP constant 2016'!$B:$B,'ODA percent GDP'!$B266)</f>
        <v>#DIV/0!</v>
      </c>
      <c r="N266" s="44" t="e">
        <f>('ODA total and ex non-transfer'!N266*1000000)/SUMIFS('GDP constant 2016'!N:N,'GDP constant 2016'!$B:$B,'ODA percent GDP'!$B266)</f>
        <v>#DIV/0!</v>
      </c>
      <c r="O266" s="44" t="e">
        <f>('ODA total and ex non-transfer'!O266*1000000)/SUMIFS('GDP constant 2016'!O:O,'GDP constant 2016'!$B:$B,'ODA percent GDP'!$B266)</f>
        <v>#DIV/0!</v>
      </c>
      <c r="P266" s="44" t="e">
        <f>('ODA total and ex non-transfer'!P266*1000000)/SUMIFS('GDP constant 2016'!P:P,'GDP constant 2016'!$B:$B,'ODA percent GDP'!$B266)</f>
        <v>#DIV/0!</v>
      </c>
      <c r="Q266" s="44" t="e">
        <f>('ODA total and ex non-transfer'!Q266*1000000)/SUMIFS('GDP constant 2016'!Q:Q,'GDP constant 2016'!$B:$B,'ODA percent GDP'!$B266)</f>
        <v>#DIV/0!</v>
      </c>
      <c r="R266" s="44" t="e">
        <f>('ODA total and ex non-transfer'!R266*1000000)/SUMIFS('GDP constant 2016'!R:R,'GDP constant 2016'!$B:$B,'ODA percent GDP'!$B266)</f>
        <v>#DIV/0!</v>
      </c>
      <c r="S266" s="44" t="e">
        <f>('ODA total and ex non-transfer'!S266*1000000)/SUMIFS('GDP constant 2016'!S:S,'GDP constant 2016'!$B:$B,'ODA percent GDP'!$B266)</f>
        <v>#DIV/0!</v>
      </c>
      <c r="T266" s="44" t="e">
        <f>('ODA total and ex non-transfer'!T266*1000000)/SUMIFS('GDP constant 2016'!T:T,'GDP constant 2016'!$B:$B,'ODA percent GDP'!$B266)</f>
        <v>#DIV/0!</v>
      </c>
      <c r="U266" s="44" t="e">
        <f>('ODA total and ex non-transfer'!U266*1000000)/SUMIFS('GDP constant 2016'!U:U,'GDP constant 2016'!$B:$B,'ODA percent GDP'!$B266)</f>
        <v>#DIV/0!</v>
      </c>
    </row>
    <row r="267" spans="1:21" hidden="1" x14ac:dyDescent="0.2">
      <c r="A267" s="22" t="s">
        <v>158</v>
      </c>
      <c r="B267" s="9" t="e">
        <v>#N/A</v>
      </c>
      <c r="C267" s="10" t="s">
        <v>982</v>
      </c>
      <c r="D267" s="10"/>
      <c r="E267" s="3"/>
      <c r="F267" s="3"/>
      <c r="G267" s="44" t="e">
        <f>('ODA total and ex non-transfer'!G267*1000000)/SUMIFS('GDP constant 2016'!G:G,'GDP constant 2016'!$B:$B,'ODA percent GDP'!$B267)</f>
        <v>#DIV/0!</v>
      </c>
      <c r="H267" s="44" t="e">
        <f>('ODA total and ex non-transfer'!H267*1000000)/SUMIFS('GDP constant 2016'!H:H,'GDP constant 2016'!$B:$B,'ODA percent GDP'!$B267)</f>
        <v>#DIV/0!</v>
      </c>
      <c r="I267" s="44" t="e">
        <f>('ODA total and ex non-transfer'!I267*1000000)/SUMIFS('GDP constant 2016'!I:I,'GDP constant 2016'!$B:$B,'ODA percent GDP'!$B267)</f>
        <v>#DIV/0!</v>
      </c>
      <c r="J267" s="44" t="e">
        <f>('ODA total and ex non-transfer'!J267*1000000)/SUMIFS('GDP constant 2016'!J:J,'GDP constant 2016'!$B:$B,'ODA percent GDP'!$B267)</f>
        <v>#DIV/0!</v>
      </c>
      <c r="K267" s="44" t="e">
        <f>('ODA total and ex non-transfer'!K267*1000000)/SUMIFS('GDP constant 2016'!K:K,'GDP constant 2016'!$B:$B,'ODA percent GDP'!$B267)</f>
        <v>#DIV/0!</v>
      </c>
      <c r="L267" s="44" t="e">
        <f>('ODA total and ex non-transfer'!L267*1000000)/SUMIFS('GDP constant 2016'!L:L,'GDP constant 2016'!$B:$B,'ODA percent GDP'!$B267)</f>
        <v>#DIV/0!</v>
      </c>
      <c r="M267" s="44" t="e">
        <f>('ODA total and ex non-transfer'!M267*1000000)/SUMIFS('GDP constant 2016'!M:M,'GDP constant 2016'!$B:$B,'ODA percent GDP'!$B267)</f>
        <v>#DIV/0!</v>
      </c>
      <c r="N267" s="44" t="e">
        <f>('ODA total and ex non-transfer'!N267*1000000)/SUMIFS('GDP constant 2016'!N:N,'GDP constant 2016'!$B:$B,'ODA percent GDP'!$B267)</f>
        <v>#DIV/0!</v>
      </c>
      <c r="O267" s="44" t="e">
        <f>('ODA total and ex non-transfer'!O267*1000000)/SUMIFS('GDP constant 2016'!O:O,'GDP constant 2016'!$B:$B,'ODA percent GDP'!$B267)</f>
        <v>#DIV/0!</v>
      </c>
      <c r="P267" s="44" t="e">
        <f>('ODA total and ex non-transfer'!P267*1000000)/SUMIFS('GDP constant 2016'!P:P,'GDP constant 2016'!$B:$B,'ODA percent GDP'!$B267)</f>
        <v>#DIV/0!</v>
      </c>
      <c r="Q267" s="44" t="e">
        <f>('ODA total and ex non-transfer'!Q267*1000000)/SUMIFS('GDP constant 2016'!Q:Q,'GDP constant 2016'!$B:$B,'ODA percent GDP'!$B267)</f>
        <v>#DIV/0!</v>
      </c>
      <c r="R267" s="44" t="e">
        <f>('ODA total and ex non-transfer'!R267*1000000)/SUMIFS('GDP constant 2016'!R:R,'GDP constant 2016'!$B:$B,'ODA percent GDP'!$B267)</f>
        <v>#DIV/0!</v>
      </c>
      <c r="S267" s="44" t="e">
        <f>('ODA total and ex non-transfer'!S267*1000000)/SUMIFS('GDP constant 2016'!S:S,'GDP constant 2016'!$B:$B,'ODA percent GDP'!$B267)</f>
        <v>#DIV/0!</v>
      </c>
      <c r="T267" s="44" t="e">
        <f>('ODA total and ex non-transfer'!T267*1000000)/SUMIFS('GDP constant 2016'!T:T,'GDP constant 2016'!$B:$B,'ODA percent GDP'!$B267)</f>
        <v>#DIV/0!</v>
      </c>
      <c r="U267" s="44" t="e">
        <f>('ODA total and ex non-transfer'!U267*1000000)/SUMIFS('GDP constant 2016'!U:U,'GDP constant 2016'!$B:$B,'ODA percent GDP'!$B267)</f>
        <v>#DIV/0!</v>
      </c>
    </row>
    <row r="268" spans="1:21" hidden="1" x14ac:dyDescent="0.2">
      <c r="A268" s="21" t="s">
        <v>159</v>
      </c>
      <c r="B268" s="9" t="e">
        <v>#N/A</v>
      </c>
      <c r="C268" s="9" t="s">
        <v>981</v>
      </c>
      <c r="D268" s="9"/>
      <c r="E268" s="2"/>
      <c r="F268" s="2"/>
      <c r="G268" s="44" t="e">
        <f>('ODA total and ex non-transfer'!G268*1000000)/SUMIFS('GDP constant 2016'!G:G,'GDP constant 2016'!$B:$B,'ODA percent GDP'!$B268)</f>
        <v>#DIV/0!</v>
      </c>
      <c r="H268" s="44" t="e">
        <f>('ODA total and ex non-transfer'!H268*1000000)/SUMIFS('GDP constant 2016'!H:H,'GDP constant 2016'!$B:$B,'ODA percent GDP'!$B268)</f>
        <v>#DIV/0!</v>
      </c>
      <c r="I268" s="44" t="e">
        <f>('ODA total and ex non-transfer'!I268*1000000)/SUMIFS('GDP constant 2016'!I:I,'GDP constant 2016'!$B:$B,'ODA percent GDP'!$B268)</f>
        <v>#DIV/0!</v>
      </c>
      <c r="J268" s="44" t="e">
        <f>('ODA total and ex non-transfer'!J268*1000000)/SUMIFS('GDP constant 2016'!J:J,'GDP constant 2016'!$B:$B,'ODA percent GDP'!$B268)</f>
        <v>#DIV/0!</v>
      </c>
      <c r="K268" s="44" t="e">
        <f>('ODA total and ex non-transfer'!K268*1000000)/SUMIFS('GDP constant 2016'!K:K,'GDP constant 2016'!$B:$B,'ODA percent GDP'!$B268)</f>
        <v>#DIV/0!</v>
      </c>
      <c r="L268" s="44" t="e">
        <f>('ODA total and ex non-transfer'!L268*1000000)/SUMIFS('GDP constant 2016'!L:L,'GDP constant 2016'!$B:$B,'ODA percent GDP'!$B268)</f>
        <v>#DIV/0!</v>
      </c>
      <c r="M268" s="44" t="e">
        <f>('ODA total and ex non-transfer'!M268*1000000)/SUMIFS('GDP constant 2016'!M:M,'GDP constant 2016'!$B:$B,'ODA percent GDP'!$B268)</f>
        <v>#DIV/0!</v>
      </c>
      <c r="N268" s="44" t="e">
        <f>('ODA total and ex non-transfer'!N268*1000000)/SUMIFS('GDP constant 2016'!N:N,'GDP constant 2016'!$B:$B,'ODA percent GDP'!$B268)</f>
        <v>#DIV/0!</v>
      </c>
      <c r="O268" s="44" t="e">
        <f>('ODA total and ex non-transfer'!O268*1000000)/SUMIFS('GDP constant 2016'!O:O,'GDP constant 2016'!$B:$B,'ODA percent GDP'!$B268)</f>
        <v>#DIV/0!</v>
      </c>
      <c r="P268" s="44" t="e">
        <f>('ODA total and ex non-transfer'!P268*1000000)/SUMIFS('GDP constant 2016'!P:P,'GDP constant 2016'!$B:$B,'ODA percent GDP'!$B268)</f>
        <v>#DIV/0!</v>
      </c>
      <c r="Q268" s="44" t="e">
        <f>('ODA total and ex non-transfer'!Q268*1000000)/SUMIFS('GDP constant 2016'!Q:Q,'GDP constant 2016'!$B:$B,'ODA percent GDP'!$B268)</f>
        <v>#DIV/0!</v>
      </c>
      <c r="R268" s="44" t="e">
        <f>('ODA total and ex non-transfer'!R268*1000000)/SUMIFS('GDP constant 2016'!R:R,'GDP constant 2016'!$B:$B,'ODA percent GDP'!$B268)</f>
        <v>#DIV/0!</v>
      </c>
      <c r="S268" s="44" t="e">
        <f>('ODA total and ex non-transfer'!S268*1000000)/SUMIFS('GDP constant 2016'!S:S,'GDP constant 2016'!$B:$B,'ODA percent GDP'!$B268)</f>
        <v>#DIV/0!</v>
      </c>
      <c r="T268" s="44" t="e">
        <f>('ODA total and ex non-transfer'!T268*1000000)/SUMIFS('GDP constant 2016'!T:T,'GDP constant 2016'!$B:$B,'ODA percent GDP'!$B268)</f>
        <v>#DIV/0!</v>
      </c>
      <c r="U268" s="44" t="e">
        <f>('ODA total and ex non-transfer'!U268*1000000)/SUMIFS('GDP constant 2016'!U:U,'GDP constant 2016'!$B:$B,'ODA percent GDP'!$B268)</f>
        <v>#DIV/0!</v>
      </c>
    </row>
    <row r="269" spans="1:21" hidden="1" x14ac:dyDescent="0.2">
      <c r="A269" s="22" t="s">
        <v>159</v>
      </c>
      <c r="B269" s="9" t="e">
        <v>#N/A</v>
      </c>
      <c r="C269" s="10" t="s">
        <v>982</v>
      </c>
      <c r="D269" s="10"/>
      <c r="E269" s="3"/>
      <c r="F269" s="3"/>
      <c r="G269" s="44" t="e">
        <f>('ODA total and ex non-transfer'!G269*1000000)/SUMIFS('GDP constant 2016'!G:G,'GDP constant 2016'!$B:$B,'ODA percent GDP'!$B269)</f>
        <v>#DIV/0!</v>
      </c>
      <c r="H269" s="44" t="e">
        <f>('ODA total and ex non-transfer'!H269*1000000)/SUMIFS('GDP constant 2016'!H:H,'GDP constant 2016'!$B:$B,'ODA percent GDP'!$B269)</f>
        <v>#DIV/0!</v>
      </c>
      <c r="I269" s="44" t="e">
        <f>('ODA total and ex non-transfer'!I269*1000000)/SUMIFS('GDP constant 2016'!I:I,'GDP constant 2016'!$B:$B,'ODA percent GDP'!$B269)</f>
        <v>#DIV/0!</v>
      </c>
      <c r="J269" s="44" t="e">
        <f>('ODA total and ex non-transfer'!J269*1000000)/SUMIFS('GDP constant 2016'!J:J,'GDP constant 2016'!$B:$B,'ODA percent GDP'!$B269)</f>
        <v>#DIV/0!</v>
      </c>
      <c r="K269" s="44" t="e">
        <f>('ODA total and ex non-transfer'!K269*1000000)/SUMIFS('GDP constant 2016'!K:K,'GDP constant 2016'!$B:$B,'ODA percent GDP'!$B269)</f>
        <v>#DIV/0!</v>
      </c>
      <c r="L269" s="44" t="e">
        <f>('ODA total and ex non-transfer'!L269*1000000)/SUMIFS('GDP constant 2016'!L:L,'GDP constant 2016'!$B:$B,'ODA percent GDP'!$B269)</f>
        <v>#DIV/0!</v>
      </c>
      <c r="M269" s="44" t="e">
        <f>('ODA total and ex non-transfer'!M269*1000000)/SUMIFS('GDP constant 2016'!M:M,'GDP constant 2016'!$B:$B,'ODA percent GDP'!$B269)</f>
        <v>#DIV/0!</v>
      </c>
      <c r="N269" s="44" t="e">
        <f>('ODA total and ex non-transfer'!N269*1000000)/SUMIFS('GDP constant 2016'!N:N,'GDP constant 2016'!$B:$B,'ODA percent GDP'!$B269)</f>
        <v>#DIV/0!</v>
      </c>
      <c r="O269" s="44" t="e">
        <f>('ODA total and ex non-transfer'!O269*1000000)/SUMIFS('GDP constant 2016'!O:O,'GDP constant 2016'!$B:$B,'ODA percent GDP'!$B269)</f>
        <v>#DIV/0!</v>
      </c>
      <c r="P269" s="44" t="e">
        <f>('ODA total and ex non-transfer'!P269*1000000)/SUMIFS('GDP constant 2016'!P:P,'GDP constant 2016'!$B:$B,'ODA percent GDP'!$B269)</f>
        <v>#DIV/0!</v>
      </c>
      <c r="Q269" s="44" t="e">
        <f>('ODA total and ex non-transfer'!Q269*1000000)/SUMIFS('GDP constant 2016'!Q:Q,'GDP constant 2016'!$B:$B,'ODA percent GDP'!$B269)</f>
        <v>#DIV/0!</v>
      </c>
      <c r="R269" s="44" t="e">
        <f>('ODA total and ex non-transfer'!R269*1000000)/SUMIFS('GDP constant 2016'!R:R,'GDP constant 2016'!$B:$B,'ODA percent GDP'!$B269)</f>
        <v>#DIV/0!</v>
      </c>
      <c r="S269" s="44" t="e">
        <f>('ODA total and ex non-transfer'!S269*1000000)/SUMIFS('GDP constant 2016'!S:S,'GDP constant 2016'!$B:$B,'ODA percent GDP'!$B269)</f>
        <v>#DIV/0!</v>
      </c>
      <c r="T269" s="44" t="e">
        <f>('ODA total and ex non-transfer'!T269*1000000)/SUMIFS('GDP constant 2016'!T:T,'GDP constant 2016'!$B:$B,'ODA percent GDP'!$B269)</f>
        <v>#DIV/0!</v>
      </c>
      <c r="U269" s="44" t="e">
        <f>('ODA total and ex non-transfer'!U269*1000000)/SUMIFS('GDP constant 2016'!U:U,'GDP constant 2016'!$B:$B,'ODA percent GDP'!$B269)</f>
        <v>#DIV/0!</v>
      </c>
    </row>
    <row r="270" spans="1:21" hidden="1" x14ac:dyDescent="0.2">
      <c r="A270" s="21" t="s">
        <v>160</v>
      </c>
      <c r="B270" s="9" t="e">
        <v>#N/A</v>
      </c>
      <c r="C270" s="9" t="s">
        <v>981</v>
      </c>
      <c r="D270" s="9"/>
      <c r="E270" s="2"/>
      <c r="F270" s="2"/>
      <c r="G270" s="44" t="e">
        <f>('ODA total and ex non-transfer'!G270*1000000)/SUMIFS('GDP constant 2016'!G:G,'GDP constant 2016'!$B:$B,'ODA percent GDP'!$B270)</f>
        <v>#DIV/0!</v>
      </c>
      <c r="H270" s="44" t="e">
        <f>('ODA total and ex non-transfer'!H270*1000000)/SUMIFS('GDP constant 2016'!H:H,'GDP constant 2016'!$B:$B,'ODA percent GDP'!$B270)</f>
        <v>#DIV/0!</v>
      </c>
      <c r="I270" s="44" t="e">
        <f>('ODA total and ex non-transfer'!I270*1000000)/SUMIFS('GDP constant 2016'!I:I,'GDP constant 2016'!$B:$B,'ODA percent GDP'!$B270)</f>
        <v>#DIV/0!</v>
      </c>
      <c r="J270" s="44" t="e">
        <f>('ODA total and ex non-transfer'!J270*1000000)/SUMIFS('GDP constant 2016'!J:J,'GDP constant 2016'!$B:$B,'ODA percent GDP'!$B270)</f>
        <v>#DIV/0!</v>
      </c>
      <c r="K270" s="44" t="e">
        <f>('ODA total and ex non-transfer'!K270*1000000)/SUMIFS('GDP constant 2016'!K:K,'GDP constant 2016'!$B:$B,'ODA percent GDP'!$B270)</f>
        <v>#DIV/0!</v>
      </c>
      <c r="L270" s="44" t="e">
        <f>('ODA total and ex non-transfer'!L270*1000000)/SUMIFS('GDP constant 2016'!L:L,'GDP constant 2016'!$B:$B,'ODA percent GDP'!$B270)</f>
        <v>#DIV/0!</v>
      </c>
      <c r="M270" s="44" t="e">
        <f>('ODA total and ex non-transfer'!M270*1000000)/SUMIFS('GDP constant 2016'!M:M,'GDP constant 2016'!$B:$B,'ODA percent GDP'!$B270)</f>
        <v>#DIV/0!</v>
      </c>
      <c r="N270" s="44" t="e">
        <f>('ODA total and ex non-transfer'!N270*1000000)/SUMIFS('GDP constant 2016'!N:N,'GDP constant 2016'!$B:$B,'ODA percent GDP'!$B270)</f>
        <v>#DIV/0!</v>
      </c>
      <c r="O270" s="44" t="e">
        <f>('ODA total and ex non-transfer'!O270*1000000)/SUMIFS('GDP constant 2016'!O:O,'GDP constant 2016'!$B:$B,'ODA percent GDP'!$B270)</f>
        <v>#DIV/0!</v>
      </c>
      <c r="P270" s="44" t="e">
        <f>('ODA total and ex non-transfer'!P270*1000000)/SUMIFS('GDP constant 2016'!P:P,'GDP constant 2016'!$B:$B,'ODA percent GDP'!$B270)</f>
        <v>#DIV/0!</v>
      </c>
      <c r="Q270" s="44" t="e">
        <f>('ODA total and ex non-transfer'!Q270*1000000)/SUMIFS('GDP constant 2016'!Q:Q,'GDP constant 2016'!$B:$B,'ODA percent GDP'!$B270)</f>
        <v>#DIV/0!</v>
      </c>
      <c r="R270" s="44" t="e">
        <f>('ODA total and ex non-transfer'!R270*1000000)/SUMIFS('GDP constant 2016'!R:R,'GDP constant 2016'!$B:$B,'ODA percent GDP'!$B270)</f>
        <v>#DIV/0!</v>
      </c>
      <c r="S270" s="44" t="e">
        <f>('ODA total and ex non-transfer'!S270*1000000)/SUMIFS('GDP constant 2016'!S:S,'GDP constant 2016'!$B:$B,'ODA percent GDP'!$B270)</f>
        <v>#DIV/0!</v>
      </c>
      <c r="T270" s="44" t="e">
        <f>('ODA total and ex non-transfer'!T270*1000000)/SUMIFS('GDP constant 2016'!T:T,'GDP constant 2016'!$B:$B,'ODA percent GDP'!$B270)</f>
        <v>#DIV/0!</v>
      </c>
      <c r="U270" s="44" t="e">
        <f>('ODA total and ex non-transfer'!U270*1000000)/SUMIFS('GDP constant 2016'!U:U,'GDP constant 2016'!$B:$B,'ODA percent GDP'!$B270)</f>
        <v>#DIV/0!</v>
      </c>
    </row>
    <row r="271" spans="1:21" hidden="1" x14ac:dyDescent="0.2">
      <c r="A271" s="22" t="s">
        <v>160</v>
      </c>
      <c r="B271" s="9" t="e">
        <v>#N/A</v>
      </c>
      <c r="C271" s="10" t="s">
        <v>982</v>
      </c>
      <c r="D271" s="10"/>
      <c r="E271" s="3"/>
      <c r="F271" s="3"/>
      <c r="G271" s="44" t="e">
        <f>('ODA total and ex non-transfer'!G271*1000000)/SUMIFS('GDP constant 2016'!G:G,'GDP constant 2016'!$B:$B,'ODA percent GDP'!$B271)</f>
        <v>#DIV/0!</v>
      </c>
      <c r="H271" s="44" t="e">
        <f>('ODA total and ex non-transfer'!H271*1000000)/SUMIFS('GDP constant 2016'!H:H,'GDP constant 2016'!$B:$B,'ODA percent GDP'!$B271)</f>
        <v>#DIV/0!</v>
      </c>
      <c r="I271" s="44" t="e">
        <f>('ODA total and ex non-transfer'!I271*1000000)/SUMIFS('GDP constant 2016'!I:I,'GDP constant 2016'!$B:$B,'ODA percent GDP'!$B271)</f>
        <v>#DIV/0!</v>
      </c>
      <c r="J271" s="44" t="e">
        <f>('ODA total and ex non-transfer'!J271*1000000)/SUMIFS('GDP constant 2016'!J:J,'GDP constant 2016'!$B:$B,'ODA percent GDP'!$B271)</f>
        <v>#DIV/0!</v>
      </c>
      <c r="K271" s="44" t="e">
        <f>('ODA total and ex non-transfer'!K271*1000000)/SUMIFS('GDP constant 2016'!K:K,'GDP constant 2016'!$B:$B,'ODA percent GDP'!$B271)</f>
        <v>#DIV/0!</v>
      </c>
      <c r="L271" s="44" t="e">
        <f>('ODA total and ex non-transfer'!L271*1000000)/SUMIFS('GDP constant 2016'!L:L,'GDP constant 2016'!$B:$B,'ODA percent GDP'!$B271)</f>
        <v>#DIV/0!</v>
      </c>
      <c r="M271" s="44" t="e">
        <f>('ODA total and ex non-transfer'!M271*1000000)/SUMIFS('GDP constant 2016'!M:M,'GDP constant 2016'!$B:$B,'ODA percent GDP'!$B271)</f>
        <v>#DIV/0!</v>
      </c>
      <c r="N271" s="44" t="e">
        <f>('ODA total and ex non-transfer'!N271*1000000)/SUMIFS('GDP constant 2016'!N:N,'GDP constant 2016'!$B:$B,'ODA percent GDP'!$B271)</f>
        <v>#DIV/0!</v>
      </c>
      <c r="O271" s="44" t="e">
        <f>('ODA total and ex non-transfer'!O271*1000000)/SUMIFS('GDP constant 2016'!O:O,'GDP constant 2016'!$B:$B,'ODA percent GDP'!$B271)</f>
        <v>#DIV/0!</v>
      </c>
      <c r="P271" s="44" t="e">
        <f>('ODA total and ex non-transfer'!P271*1000000)/SUMIFS('GDP constant 2016'!P:P,'GDP constant 2016'!$B:$B,'ODA percent GDP'!$B271)</f>
        <v>#DIV/0!</v>
      </c>
      <c r="Q271" s="44" t="e">
        <f>('ODA total and ex non-transfer'!Q271*1000000)/SUMIFS('GDP constant 2016'!Q:Q,'GDP constant 2016'!$B:$B,'ODA percent GDP'!$B271)</f>
        <v>#DIV/0!</v>
      </c>
      <c r="R271" s="44" t="e">
        <f>('ODA total and ex non-transfer'!R271*1000000)/SUMIFS('GDP constant 2016'!R:R,'GDP constant 2016'!$B:$B,'ODA percent GDP'!$B271)</f>
        <v>#DIV/0!</v>
      </c>
      <c r="S271" s="44" t="e">
        <f>('ODA total and ex non-transfer'!S271*1000000)/SUMIFS('GDP constant 2016'!S:S,'GDP constant 2016'!$B:$B,'ODA percent GDP'!$B271)</f>
        <v>#DIV/0!</v>
      </c>
      <c r="T271" s="44" t="e">
        <f>('ODA total and ex non-transfer'!T271*1000000)/SUMIFS('GDP constant 2016'!T:T,'GDP constant 2016'!$B:$B,'ODA percent GDP'!$B271)</f>
        <v>#DIV/0!</v>
      </c>
      <c r="U271" s="44" t="e">
        <f>('ODA total and ex non-transfer'!U271*1000000)/SUMIFS('GDP constant 2016'!U:U,'GDP constant 2016'!$B:$B,'ODA percent GDP'!$B271)</f>
        <v>#DIV/0!</v>
      </c>
    </row>
    <row r="272" spans="1:21" hidden="1" x14ac:dyDescent="0.2">
      <c r="A272" s="21" t="s">
        <v>161</v>
      </c>
      <c r="B272" s="9" t="s">
        <v>334</v>
      </c>
      <c r="C272" s="9" t="s">
        <v>981</v>
      </c>
      <c r="D272" s="9"/>
      <c r="E272" s="2"/>
      <c r="F272" s="2"/>
      <c r="G272" s="44" t="e">
        <f>('ODA total and ex non-transfer'!G272*1000000)/SUMIFS('GDP constant 2016'!G:G,'GDP constant 2016'!$B:$B,'ODA percent GDP'!$B272)</f>
        <v>#DIV/0!</v>
      </c>
      <c r="H272" s="44" t="e">
        <f>('ODA total and ex non-transfer'!H272*1000000)/SUMIFS('GDP constant 2016'!H:H,'GDP constant 2016'!$B:$B,'ODA percent GDP'!$B272)</f>
        <v>#DIV/0!</v>
      </c>
      <c r="I272" s="44" t="e">
        <f>('ODA total and ex non-transfer'!I272*1000000)/SUMIFS('GDP constant 2016'!I:I,'GDP constant 2016'!$B:$B,'ODA percent GDP'!$B272)</f>
        <v>#DIV/0!</v>
      </c>
      <c r="J272" s="44" t="e">
        <f>('ODA total and ex non-transfer'!J272*1000000)/SUMIFS('GDP constant 2016'!J:J,'GDP constant 2016'!$B:$B,'ODA percent GDP'!$B272)</f>
        <v>#DIV/0!</v>
      </c>
      <c r="K272" s="44" t="e">
        <f>('ODA total and ex non-transfer'!K272*1000000)/SUMIFS('GDP constant 2016'!K:K,'GDP constant 2016'!$B:$B,'ODA percent GDP'!$B272)</f>
        <v>#DIV/0!</v>
      </c>
      <c r="L272" s="44" t="e">
        <f>('ODA total and ex non-transfer'!L272*1000000)/SUMIFS('GDP constant 2016'!L:L,'GDP constant 2016'!$B:$B,'ODA percent GDP'!$B272)</f>
        <v>#DIV/0!</v>
      </c>
      <c r="M272" s="44" t="e">
        <f>('ODA total and ex non-transfer'!M272*1000000)/SUMIFS('GDP constant 2016'!M:M,'GDP constant 2016'!$B:$B,'ODA percent GDP'!$B272)</f>
        <v>#DIV/0!</v>
      </c>
      <c r="N272" s="44" t="e">
        <f>('ODA total and ex non-transfer'!N272*1000000)/SUMIFS('GDP constant 2016'!N:N,'GDP constant 2016'!$B:$B,'ODA percent GDP'!$B272)</f>
        <v>#DIV/0!</v>
      </c>
      <c r="O272" s="44" t="e">
        <f>('ODA total and ex non-transfer'!O272*1000000)/SUMIFS('GDP constant 2016'!O:O,'GDP constant 2016'!$B:$B,'ODA percent GDP'!$B272)</f>
        <v>#DIV/0!</v>
      </c>
      <c r="P272" s="44" t="e">
        <f>('ODA total and ex non-transfer'!P272*1000000)/SUMIFS('GDP constant 2016'!P:P,'GDP constant 2016'!$B:$B,'ODA percent GDP'!$B272)</f>
        <v>#DIV/0!</v>
      </c>
      <c r="Q272" s="44" t="e">
        <f>('ODA total and ex non-transfer'!Q272*1000000)/SUMIFS('GDP constant 2016'!Q:Q,'GDP constant 2016'!$B:$B,'ODA percent GDP'!$B272)</f>
        <v>#DIV/0!</v>
      </c>
      <c r="R272" s="44" t="e">
        <f>('ODA total and ex non-transfer'!R272*1000000)/SUMIFS('GDP constant 2016'!R:R,'GDP constant 2016'!$B:$B,'ODA percent GDP'!$B272)</f>
        <v>#DIV/0!</v>
      </c>
      <c r="S272" s="44" t="e">
        <f>('ODA total and ex non-transfer'!S272*1000000)/SUMIFS('GDP constant 2016'!S:S,'GDP constant 2016'!$B:$B,'ODA percent GDP'!$B272)</f>
        <v>#DIV/0!</v>
      </c>
      <c r="T272" s="44" t="e">
        <f>('ODA total and ex non-transfer'!T272*1000000)/SUMIFS('GDP constant 2016'!T:T,'GDP constant 2016'!$B:$B,'ODA percent GDP'!$B272)</f>
        <v>#DIV/0!</v>
      </c>
      <c r="U272" s="44" t="e">
        <f>('ODA total and ex non-transfer'!U272*1000000)/SUMIFS('GDP constant 2016'!U:U,'GDP constant 2016'!$B:$B,'ODA percent GDP'!$B272)</f>
        <v>#DIV/0!</v>
      </c>
    </row>
    <row r="273" spans="1:21" hidden="1" x14ac:dyDescent="0.2">
      <c r="A273" s="22" t="s">
        <v>161</v>
      </c>
      <c r="B273" s="9" t="s">
        <v>334</v>
      </c>
      <c r="C273" s="10" t="s">
        <v>982</v>
      </c>
      <c r="D273" s="10"/>
      <c r="E273" s="3"/>
      <c r="F273" s="3"/>
      <c r="G273" s="44" t="e">
        <f>('ODA total and ex non-transfer'!G273*1000000)/SUMIFS('GDP constant 2016'!G:G,'GDP constant 2016'!$B:$B,'ODA percent GDP'!$B273)</f>
        <v>#DIV/0!</v>
      </c>
      <c r="H273" s="44" t="e">
        <f>('ODA total and ex non-transfer'!H273*1000000)/SUMIFS('GDP constant 2016'!H:H,'GDP constant 2016'!$B:$B,'ODA percent GDP'!$B273)</f>
        <v>#DIV/0!</v>
      </c>
      <c r="I273" s="44" t="e">
        <f>('ODA total and ex non-transfer'!I273*1000000)/SUMIFS('GDP constant 2016'!I:I,'GDP constant 2016'!$B:$B,'ODA percent GDP'!$B273)</f>
        <v>#DIV/0!</v>
      </c>
      <c r="J273" s="44" t="e">
        <f>('ODA total and ex non-transfer'!J273*1000000)/SUMIFS('GDP constant 2016'!J:J,'GDP constant 2016'!$B:$B,'ODA percent GDP'!$B273)</f>
        <v>#DIV/0!</v>
      </c>
      <c r="K273" s="44" t="e">
        <f>('ODA total and ex non-transfer'!K273*1000000)/SUMIFS('GDP constant 2016'!K:K,'GDP constant 2016'!$B:$B,'ODA percent GDP'!$B273)</f>
        <v>#DIV/0!</v>
      </c>
      <c r="L273" s="44" t="e">
        <f>('ODA total and ex non-transfer'!L273*1000000)/SUMIFS('GDP constant 2016'!L:L,'GDP constant 2016'!$B:$B,'ODA percent GDP'!$B273)</f>
        <v>#DIV/0!</v>
      </c>
      <c r="M273" s="44" t="e">
        <f>('ODA total and ex non-transfer'!M273*1000000)/SUMIFS('GDP constant 2016'!M:M,'GDP constant 2016'!$B:$B,'ODA percent GDP'!$B273)</f>
        <v>#DIV/0!</v>
      </c>
      <c r="N273" s="44" t="e">
        <f>('ODA total and ex non-transfer'!N273*1000000)/SUMIFS('GDP constant 2016'!N:N,'GDP constant 2016'!$B:$B,'ODA percent GDP'!$B273)</f>
        <v>#DIV/0!</v>
      </c>
      <c r="O273" s="44" t="e">
        <f>('ODA total and ex non-transfer'!O273*1000000)/SUMIFS('GDP constant 2016'!O:O,'GDP constant 2016'!$B:$B,'ODA percent GDP'!$B273)</f>
        <v>#DIV/0!</v>
      </c>
      <c r="P273" s="44" t="e">
        <f>('ODA total and ex non-transfer'!P273*1000000)/SUMIFS('GDP constant 2016'!P:P,'GDP constant 2016'!$B:$B,'ODA percent GDP'!$B273)</f>
        <v>#DIV/0!</v>
      </c>
      <c r="Q273" s="44" t="e">
        <f>('ODA total and ex non-transfer'!Q273*1000000)/SUMIFS('GDP constant 2016'!Q:Q,'GDP constant 2016'!$B:$B,'ODA percent GDP'!$B273)</f>
        <v>#DIV/0!</v>
      </c>
      <c r="R273" s="44" t="e">
        <f>('ODA total and ex non-transfer'!R273*1000000)/SUMIFS('GDP constant 2016'!R:R,'GDP constant 2016'!$B:$B,'ODA percent GDP'!$B273)</f>
        <v>#DIV/0!</v>
      </c>
      <c r="S273" s="44" t="e">
        <f>('ODA total and ex non-transfer'!S273*1000000)/SUMIFS('GDP constant 2016'!S:S,'GDP constant 2016'!$B:$B,'ODA percent GDP'!$B273)</f>
        <v>#DIV/0!</v>
      </c>
      <c r="T273" s="44" t="e">
        <f>('ODA total and ex non-transfer'!T273*1000000)/SUMIFS('GDP constant 2016'!T:T,'GDP constant 2016'!$B:$B,'ODA percent GDP'!$B273)</f>
        <v>#DIV/0!</v>
      </c>
      <c r="U273" s="44" t="e">
        <f>('ODA total and ex non-transfer'!U273*1000000)/SUMIFS('GDP constant 2016'!U:U,'GDP constant 2016'!$B:$B,'ODA percent GDP'!$B273)</f>
        <v>#DIV/0!</v>
      </c>
    </row>
    <row r="274" spans="1:21" hidden="1" x14ac:dyDescent="0.2">
      <c r="A274" s="21" t="s">
        <v>162</v>
      </c>
      <c r="B274" s="9" t="s">
        <v>344</v>
      </c>
      <c r="C274" s="9" t="s">
        <v>981</v>
      </c>
      <c r="D274" s="9"/>
      <c r="E274" s="2"/>
      <c r="F274" s="2"/>
      <c r="G274" s="44">
        <f>('ODA total and ex non-transfer'!G274*1000000)/SUMIFS('GDP constant 2016'!G:G,'GDP constant 2016'!$B:$B,'ODA percent GDP'!$B274)</f>
        <v>5.9048475875919937E-2</v>
      </c>
      <c r="H274" s="44">
        <f>('ODA total and ex non-transfer'!H274*1000000)/SUMIFS('GDP constant 2016'!H:H,'GDP constant 2016'!$B:$B,'ODA percent GDP'!$B274)</f>
        <v>6.1564416692205373E-2</v>
      </c>
      <c r="I274" s="44">
        <f>('ODA total and ex non-transfer'!I274*1000000)/SUMIFS('GDP constant 2016'!I:I,'GDP constant 2016'!$B:$B,'ODA percent GDP'!$B274)</f>
        <v>4.4992756590148272E-2</v>
      </c>
      <c r="J274" s="44">
        <f>('ODA total and ex non-transfer'!J274*1000000)/SUMIFS('GDP constant 2016'!J:J,'GDP constant 2016'!$B:$B,'ODA percent GDP'!$B274)</f>
        <v>4.6984338898285176E-2</v>
      </c>
      <c r="K274" s="44">
        <f>('ODA total and ex non-transfer'!K274*1000000)/SUMIFS('GDP constant 2016'!K:K,'GDP constant 2016'!$B:$B,'ODA percent GDP'!$B274)</f>
        <v>5.3971501987324817E-2</v>
      </c>
      <c r="L274" s="44">
        <f>('ODA total and ex non-transfer'!L274*1000000)/SUMIFS('GDP constant 2016'!L:L,'GDP constant 2016'!$B:$B,'ODA percent GDP'!$B274)</f>
        <v>5.0188549364473478E-2</v>
      </c>
      <c r="M274" s="44">
        <f>('ODA total and ex non-transfer'!M274*1000000)/SUMIFS('GDP constant 2016'!M:M,'GDP constant 2016'!$B:$B,'ODA percent GDP'!$B274)</f>
        <v>4.4605660032290065E-2</v>
      </c>
      <c r="N274" s="44">
        <f>('ODA total and ex non-transfer'!N274*1000000)/SUMIFS('GDP constant 2016'!N:N,'GDP constant 2016'!$B:$B,'ODA percent GDP'!$B274)</f>
        <v>4.734158523735392E-2</v>
      </c>
      <c r="O274" s="44">
        <f>('ODA total and ex non-transfer'!O274*1000000)/SUMIFS('GDP constant 2016'!O:O,'GDP constant 2016'!$B:$B,'ODA percent GDP'!$B274)</f>
        <v>5.3535982543031886E-2</v>
      </c>
      <c r="P274" s="44">
        <f>('ODA total and ex non-transfer'!P274*1000000)/SUMIFS('GDP constant 2016'!P:P,'GDP constant 2016'!$B:$B,'ODA percent GDP'!$B274)</f>
        <v>5.2376853344590815E-2</v>
      </c>
      <c r="Q274" s="44">
        <f>('ODA total and ex non-transfer'!Q274*1000000)/SUMIFS('GDP constant 2016'!Q:Q,'GDP constant 2016'!$B:$B,'ODA percent GDP'!$B274)</f>
        <v>4.8664098721856563E-2</v>
      </c>
      <c r="R274" s="44">
        <f>('ODA total and ex non-transfer'!R274*1000000)/SUMIFS('GDP constant 2016'!R:R,'GDP constant 2016'!$B:$B,'ODA percent GDP'!$B274)</f>
        <v>4.6675575723399754E-2</v>
      </c>
      <c r="S274" s="44">
        <f>('ODA total and ex non-transfer'!S274*1000000)/SUMIFS('GDP constant 2016'!S:S,'GDP constant 2016'!$B:$B,'ODA percent GDP'!$B274)</f>
        <v>4.4096229356031094E-2</v>
      </c>
      <c r="T274" s="44">
        <f>('ODA total and ex non-transfer'!T274*1000000)/SUMIFS('GDP constant 2016'!T:T,'GDP constant 2016'!$B:$B,'ODA percent GDP'!$B274)</f>
        <v>4.1113657271083806E-2</v>
      </c>
      <c r="U274" s="44">
        <f>('ODA total and ex non-transfer'!U274*1000000)/SUMIFS('GDP constant 2016'!U:U,'GDP constant 2016'!$B:$B,'ODA percent GDP'!$B274)</f>
        <v>4.0332347588178746E-2</v>
      </c>
    </row>
    <row r="275" spans="1:21" hidden="1" x14ac:dyDescent="0.2">
      <c r="A275" s="22" t="s">
        <v>162</v>
      </c>
      <c r="B275" s="9" t="s">
        <v>344</v>
      </c>
      <c r="C275" s="10" t="s">
        <v>982</v>
      </c>
      <c r="D275" s="10"/>
      <c r="E275" s="3"/>
      <c r="F275" s="3"/>
      <c r="G275" s="44">
        <f>('ODA total and ex non-transfer'!G275*1000000)/SUMIFS('GDP constant 2016'!G:G,'GDP constant 2016'!$B:$B,'ODA percent GDP'!$B275)</f>
        <v>5.9048475875919937E-2</v>
      </c>
      <c r="H275" s="44">
        <f>('ODA total and ex non-transfer'!H275*1000000)/SUMIFS('GDP constant 2016'!H:H,'GDP constant 2016'!$B:$B,'ODA percent GDP'!$B275)</f>
        <v>6.1564416692205373E-2</v>
      </c>
      <c r="I275" s="44">
        <f>('ODA total and ex non-transfer'!I275*1000000)/SUMIFS('GDP constant 2016'!I:I,'GDP constant 2016'!$B:$B,'ODA percent GDP'!$B275)</f>
        <v>4.4992756590148272E-2</v>
      </c>
      <c r="J275" s="44">
        <f>('ODA total and ex non-transfer'!J275*1000000)/SUMIFS('GDP constant 2016'!J:J,'GDP constant 2016'!$B:$B,'ODA percent GDP'!$B275)</f>
        <v>4.6984338898285176E-2</v>
      </c>
      <c r="K275" s="44">
        <f>('ODA total and ex non-transfer'!K275*1000000)/SUMIFS('GDP constant 2016'!K:K,'GDP constant 2016'!$B:$B,'ODA percent GDP'!$B275)</f>
        <v>4.4842505640054438E-2</v>
      </c>
      <c r="L275" s="44">
        <f>('ODA total and ex non-transfer'!L275*1000000)/SUMIFS('GDP constant 2016'!L:L,'GDP constant 2016'!$B:$B,'ODA percent GDP'!$B275)</f>
        <v>4.8883794654240878E-2</v>
      </c>
      <c r="M275" s="44">
        <f>('ODA total and ex non-transfer'!M275*1000000)/SUMIFS('GDP constant 2016'!M:M,'GDP constant 2016'!$B:$B,'ODA percent GDP'!$B275)</f>
        <v>4.394850479862588E-2</v>
      </c>
      <c r="N275" s="44">
        <f>('ODA total and ex non-transfer'!N275*1000000)/SUMIFS('GDP constant 2016'!N:N,'GDP constant 2016'!$B:$B,'ODA percent GDP'!$B275)</f>
        <v>4.5896869454408684E-2</v>
      </c>
      <c r="O275" s="44">
        <f>('ODA total and ex non-transfer'!O275*1000000)/SUMIFS('GDP constant 2016'!O:O,'GDP constant 2016'!$B:$B,'ODA percent GDP'!$B275)</f>
        <v>5.250569356470626E-2</v>
      </c>
      <c r="P275" s="44">
        <f>('ODA total and ex non-transfer'!P275*1000000)/SUMIFS('GDP constant 2016'!P:P,'GDP constant 2016'!$B:$B,'ODA percent GDP'!$B275)</f>
        <v>5.1145970937721094E-2</v>
      </c>
      <c r="Q275" s="44">
        <f>('ODA total and ex non-transfer'!Q275*1000000)/SUMIFS('GDP constant 2016'!Q:Q,'GDP constant 2016'!$B:$B,'ODA percent GDP'!$B275)</f>
        <v>4.7435236676814541E-2</v>
      </c>
      <c r="R275" s="44">
        <f>('ODA total and ex non-transfer'!R275*1000000)/SUMIFS('GDP constant 2016'!R:R,'GDP constant 2016'!$B:$B,'ODA percent GDP'!$B275)</f>
        <v>4.5478996461880909E-2</v>
      </c>
      <c r="S275" s="44">
        <f>('ODA total and ex non-transfer'!S275*1000000)/SUMIFS('GDP constant 2016'!S:S,'GDP constant 2016'!$B:$B,'ODA percent GDP'!$B275)</f>
        <v>4.2447008758980137E-2</v>
      </c>
      <c r="T275" s="44">
        <f>('ODA total and ex non-transfer'!T275*1000000)/SUMIFS('GDP constant 2016'!T:T,'GDP constant 2016'!$B:$B,'ODA percent GDP'!$B275)</f>
        <v>4.0134588142737605E-2</v>
      </c>
      <c r="U275" s="44">
        <f>('ODA total and ex non-transfer'!U275*1000000)/SUMIFS('GDP constant 2016'!U:U,'GDP constant 2016'!$B:$B,'ODA percent GDP'!$B275)</f>
        <v>3.9457548684021904E-2</v>
      </c>
    </row>
    <row r="276" spans="1:21" hidden="1" x14ac:dyDescent="0.2">
      <c r="A276" s="21" t="s">
        <v>163</v>
      </c>
      <c r="B276" s="9" t="s">
        <v>365</v>
      </c>
      <c r="C276" s="9" t="s">
        <v>981</v>
      </c>
      <c r="D276" s="9"/>
      <c r="E276" s="2"/>
      <c r="F276" s="2"/>
      <c r="G276" s="44">
        <f>('ODA total and ex non-transfer'!G276*1000000)/SUMIFS('GDP constant 2016'!G:G,'GDP constant 2016'!$B:$B,'ODA percent GDP'!$B276)</f>
        <v>7.4582237910971892E-4</v>
      </c>
      <c r="H276" s="44">
        <f>('ODA total and ex non-transfer'!H276*1000000)/SUMIFS('GDP constant 2016'!H:H,'GDP constant 2016'!$B:$B,'ODA percent GDP'!$B276)</f>
        <v>7.1130605707116744E-4</v>
      </c>
      <c r="I276" s="44">
        <f>('ODA total and ex non-transfer'!I276*1000000)/SUMIFS('GDP constant 2016'!I:I,'GDP constant 2016'!$B:$B,'ODA percent GDP'!$B276)</f>
        <v>7.1045987129320261E-4</v>
      </c>
      <c r="J276" s="44">
        <f>('ODA total and ex non-transfer'!J276*1000000)/SUMIFS('GDP constant 2016'!J:J,'GDP constant 2016'!$B:$B,'ODA percent GDP'!$B276)</f>
        <v>7.1866815107022924E-4</v>
      </c>
      <c r="K276" s="44">
        <f>('ODA total and ex non-transfer'!K276*1000000)/SUMIFS('GDP constant 2016'!K:K,'GDP constant 2016'!$B:$B,'ODA percent GDP'!$B276)</f>
        <v>5.4079458205976653E-4</v>
      </c>
      <c r="L276" s="44">
        <f>('ODA total and ex non-transfer'!L276*1000000)/SUMIFS('GDP constant 2016'!L:L,'GDP constant 2016'!$B:$B,'ODA percent GDP'!$B276)</f>
        <v>4.9393948079052424E-4</v>
      </c>
      <c r="M276" s="44">
        <f>('ODA total and ex non-transfer'!M276*1000000)/SUMIFS('GDP constant 2016'!M:M,'GDP constant 2016'!$B:$B,'ODA percent GDP'!$B276)</f>
        <v>4.381779871870432E-4</v>
      </c>
      <c r="N276" s="44">
        <f>('ODA total and ex non-transfer'!N276*1000000)/SUMIFS('GDP constant 2016'!N:N,'GDP constant 2016'!$B:$B,'ODA percent GDP'!$B276)</f>
        <v>3.8474509529368497E-4</v>
      </c>
      <c r="O276" s="44">
        <f>('ODA total and ex non-transfer'!O276*1000000)/SUMIFS('GDP constant 2016'!O:O,'GDP constant 2016'!$B:$B,'ODA percent GDP'!$B276)</f>
        <v>3.1367035003356279E-4</v>
      </c>
      <c r="P276" s="44">
        <f>('ODA total and ex non-transfer'!P276*1000000)/SUMIFS('GDP constant 2016'!P:P,'GDP constant 2016'!$B:$B,'ODA percent GDP'!$B276)</f>
        <v>2.8166385072694357E-4</v>
      </c>
      <c r="Q276" s="44">
        <f>('ODA total and ex non-transfer'!Q276*1000000)/SUMIFS('GDP constant 2016'!Q:Q,'GDP constant 2016'!$B:$B,'ODA percent GDP'!$B276)</f>
        <v>2.3751440428704108E-4</v>
      </c>
      <c r="R276" s="44">
        <f>('ODA total and ex non-transfer'!R276*1000000)/SUMIFS('GDP constant 2016'!R:R,'GDP constant 2016'!$B:$B,'ODA percent GDP'!$B276)</f>
        <v>1.6749489731944753E-4</v>
      </c>
      <c r="S276" s="44">
        <f>('ODA total and ex non-transfer'!S276*1000000)/SUMIFS('GDP constant 2016'!S:S,'GDP constant 2016'!$B:$B,'ODA percent GDP'!$B276)</f>
        <v>1.2546131064474389E-4</v>
      </c>
      <c r="T276" s="44">
        <f>('ODA total and ex non-transfer'!T276*1000000)/SUMIFS('GDP constant 2016'!T:T,'GDP constant 2016'!$B:$B,'ODA percent GDP'!$B276)</f>
        <v>1.4536364310231508E-4</v>
      </c>
      <c r="U276" s="44">
        <f>('ODA total and ex non-transfer'!U276*1000000)/SUMIFS('GDP constant 2016'!U:U,'GDP constant 2016'!$B:$B,'ODA percent GDP'!$B276)</f>
        <v>1.3309405173500579E-4</v>
      </c>
    </row>
    <row r="277" spans="1:21" hidden="1" x14ac:dyDescent="0.2">
      <c r="A277" s="22" t="s">
        <v>163</v>
      </c>
      <c r="B277" s="9" t="s">
        <v>365</v>
      </c>
      <c r="C277" s="10" t="s">
        <v>982</v>
      </c>
      <c r="D277" s="10"/>
      <c r="E277" s="3"/>
      <c r="F277" s="3"/>
      <c r="G277" s="44">
        <f>('ODA total and ex non-transfer'!G277*1000000)/SUMIFS('GDP constant 2016'!G:G,'GDP constant 2016'!$B:$B,'ODA percent GDP'!$B277)</f>
        <v>7.4582237910971892E-4</v>
      </c>
      <c r="H277" s="44">
        <f>('ODA total and ex non-transfer'!H277*1000000)/SUMIFS('GDP constant 2016'!H:H,'GDP constant 2016'!$B:$B,'ODA percent GDP'!$B277)</f>
        <v>7.1130605707116744E-4</v>
      </c>
      <c r="I277" s="44">
        <f>('ODA total and ex non-transfer'!I277*1000000)/SUMIFS('GDP constant 2016'!I:I,'GDP constant 2016'!$B:$B,'ODA percent GDP'!$B277)</f>
        <v>7.1045987129320261E-4</v>
      </c>
      <c r="J277" s="44">
        <f>('ODA total and ex non-transfer'!J277*1000000)/SUMIFS('GDP constant 2016'!J:J,'GDP constant 2016'!$B:$B,'ODA percent GDP'!$B277)</f>
        <v>7.1866815107022924E-4</v>
      </c>
      <c r="K277" s="44">
        <f>('ODA total and ex non-transfer'!K277*1000000)/SUMIFS('GDP constant 2016'!K:K,'GDP constant 2016'!$B:$B,'ODA percent GDP'!$B277)</f>
        <v>4.6049559762084019E-4</v>
      </c>
      <c r="L277" s="44">
        <f>('ODA total and ex non-transfer'!L277*1000000)/SUMIFS('GDP constant 2016'!L:L,'GDP constant 2016'!$B:$B,'ODA percent GDP'!$B277)</f>
        <v>4.2633155363296571E-4</v>
      </c>
      <c r="M277" s="44">
        <f>('ODA total and ex non-transfer'!M277*1000000)/SUMIFS('GDP constant 2016'!M:M,'GDP constant 2016'!$B:$B,'ODA percent GDP'!$B277)</f>
        <v>3.7939260839106863E-4</v>
      </c>
      <c r="N277" s="44">
        <f>('ODA total and ex non-transfer'!N277*1000000)/SUMIFS('GDP constant 2016'!N:N,'GDP constant 2016'!$B:$B,'ODA percent GDP'!$B277)</f>
        <v>2.999715122266456E-4</v>
      </c>
      <c r="O277" s="44">
        <f>('ODA total and ex non-transfer'!O277*1000000)/SUMIFS('GDP constant 2016'!O:O,'GDP constant 2016'!$B:$B,'ODA percent GDP'!$B277)</f>
        <v>2.3263152017862119E-4</v>
      </c>
      <c r="P277" s="44">
        <f>('ODA total and ex non-transfer'!P277*1000000)/SUMIFS('GDP constant 2016'!P:P,'GDP constant 2016'!$B:$B,'ODA percent GDP'!$B277)</f>
        <v>2.080358025990929E-4</v>
      </c>
      <c r="Q277" s="44">
        <f>('ODA total and ex non-transfer'!Q277*1000000)/SUMIFS('GDP constant 2016'!Q:Q,'GDP constant 2016'!$B:$B,'ODA percent GDP'!$B277)</f>
        <v>1.8923059873801414E-4</v>
      </c>
      <c r="R277" s="44">
        <f>('ODA total and ex non-transfer'!R277*1000000)/SUMIFS('GDP constant 2016'!R:R,'GDP constant 2016'!$B:$B,'ODA percent GDP'!$B277)</f>
        <v>1.3179314121361359E-4</v>
      </c>
      <c r="S277" s="44">
        <f>('ODA total and ex non-transfer'!S277*1000000)/SUMIFS('GDP constant 2016'!S:S,'GDP constant 2016'!$B:$B,'ODA percent GDP'!$B277)</f>
        <v>9.1489506346094737E-5</v>
      </c>
      <c r="T277" s="44">
        <f>('ODA total and ex non-transfer'!T277*1000000)/SUMIFS('GDP constant 2016'!T:T,'GDP constant 2016'!$B:$B,'ODA percent GDP'!$B277)</f>
        <v>1.1275657967201441E-4</v>
      </c>
      <c r="U277" s="44">
        <f>('ODA total and ex non-transfer'!U277*1000000)/SUMIFS('GDP constant 2016'!U:U,'GDP constant 2016'!$B:$B,'ODA percent GDP'!$B277)</f>
        <v>1.0401221303970609E-4</v>
      </c>
    </row>
    <row r="278" spans="1:21" hidden="1" x14ac:dyDescent="0.2">
      <c r="A278" s="21" t="s">
        <v>164</v>
      </c>
      <c r="B278" s="9" t="s">
        <v>590</v>
      </c>
      <c r="C278" s="9" t="s">
        <v>981</v>
      </c>
      <c r="D278" s="9"/>
      <c r="E278" s="2"/>
      <c r="F278" s="2"/>
      <c r="G278" s="44" t="e">
        <f>('ODA total and ex non-transfer'!G278*1000000)/SUMIFS('GDP constant 2016'!G:G,'GDP constant 2016'!$B:$B,'ODA percent GDP'!$B278)</f>
        <v>#DIV/0!</v>
      </c>
      <c r="H278" s="44" t="e">
        <f>('ODA total and ex non-transfer'!H278*1000000)/SUMIFS('GDP constant 2016'!H:H,'GDP constant 2016'!$B:$B,'ODA percent GDP'!$B278)</f>
        <v>#DIV/0!</v>
      </c>
      <c r="I278" s="44" t="e">
        <f>('ODA total and ex non-transfer'!I278*1000000)/SUMIFS('GDP constant 2016'!I:I,'GDP constant 2016'!$B:$B,'ODA percent GDP'!$B278)</f>
        <v>#DIV/0!</v>
      </c>
      <c r="J278" s="44" t="e">
        <f>('ODA total and ex non-transfer'!J278*1000000)/SUMIFS('GDP constant 2016'!J:J,'GDP constant 2016'!$B:$B,'ODA percent GDP'!$B278)</f>
        <v>#DIV/0!</v>
      </c>
      <c r="K278" s="44" t="e">
        <f>('ODA total and ex non-transfer'!K278*1000000)/SUMIFS('GDP constant 2016'!K:K,'GDP constant 2016'!$B:$B,'ODA percent GDP'!$B278)</f>
        <v>#DIV/0!</v>
      </c>
      <c r="L278" s="44" t="e">
        <f>('ODA total and ex non-transfer'!L278*1000000)/SUMIFS('GDP constant 2016'!L:L,'GDP constant 2016'!$B:$B,'ODA percent GDP'!$B278)</f>
        <v>#DIV/0!</v>
      </c>
      <c r="M278" s="44" t="e">
        <f>('ODA total and ex non-transfer'!M278*1000000)/SUMIFS('GDP constant 2016'!M:M,'GDP constant 2016'!$B:$B,'ODA percent GDP'!$B278)</f>
        <v>#DIV/0!</v>
      </c>
      <c r="N278" s="44" t="e">
        <f>('ODA total and ex non-transfer'!N278*1000000)/SUMIFS('GDP constant 2016'!N:N,'GDP constant 2016'!$B:$B,'ODA percent GDP'!$B278)</f>
        <v>#DIV/0!</v>
      </c>
      <c r="O278" s="44" t="e">
        <f>('ODA total and ex non-transfer'!O278*1000000)/SUMIFS('GDP constant 2016'!O:O,'GDP constant 2016'!$B:$B,'ODA percent GDP'!$B278)</f>
        <v>#DIV/0!</v>
      </c>
      <c r="P278" s="44" t="e">
        <f>('ODA total and ex non-transfer'!P278*1000000)/SUMIFS('GDP constant 2016'!P:P,'GDP constant 2016'!$B:$B,'ODA percent GDP'!$B278)</f>
        <v>#DIV/0!</v>
      </c>
      <c r="Q278" s="44" t="e">
        <f>('ODA total and ex non-transfer'!Q278*1000000)/SUMIFS('GDP constant 2016'!Q:Q,'GDP constant 2016'!$B:$B,'ODA percent GDP'!$B278)</f>
        <v>#DIV/0!</v>
      </c>
      <c r="R278" s="44" t="e">
        <f>('ODA total and ex non-transfer'!R278*1000000)/SUMIFS('GDP constant 2016'!R:R,'GDP constant 2016'!$B:$B,'ODA percent GDP'!$B278)</f>
        <v>#DIV/0!</v>
      </c>
      <c r="S278" s="44" t="e">
        <f>('ODA total and ex non-transfer'!S278*1000000)/SUMIFS('GDP constant 2016'!S:S,'GDP constant 2016'!$B:$B,'ODA percent GDP'!$B278)</f>
        <v>#DIV/0!</v>
      </c>
      <c r="T278" s="44" t="e">
        <f>('ODA total and ex non-transfer'!T278*1000000)/SUMIFS('GDP constant 2016'!T:T,'GDP constant 2016'!$B:$B,'ODA percent GDP'!$B278)</f>
        <v>#DIV/0!</v>
      </c>
      <c r="U278" s="44" t="e">
        <f>('ODA total and ex non-transfer'!U278*1000000)/SUMIFS('GDP constant 2016'!U:U,'GDP constant 2016'!$B:$B,'ODA percent GDP'!$B278)</f>
        <v>#DIV/0!</v>
      </c>
    </row>
    <row r="279" spans="1:21" hidden="1" x14ac:dyDescent="0.2">
      <c r="A279" s="22" t="s">
        <v>164</v>
      </c>
      <c r="B279" s="9" t="s">
        <v>590</v>
      </c>
      <c r="C279" s="10" t="s">
        <v>982</v>
      </c>
      <c r="D279" s="10"/>
      <c r="E279" s="3"/>
      <c r="F279" s="3"/>
      <c r="G279" s="44" t="e">
        <f>('ODA total and ex non-transfer'!G279*1000000)/SUMIFS('GDP constant 2016'!G:G,'GDP constant 2016'!$B:$B,'ODA percent GDP'!$B279)</f>
        <v>#DIV/0!</v>
      </c>
      <c r="H279" s="44" t="e">
        <f>('ODA total and ex non-transfer'!H279*1000000)/SUMIFS('GDP constant 2016'!H:H,'GDP constant 2016'!$B:$B,'ODA percent GDP'!$B279)</f>
        <v>#DIV/0!</v>
      </c>
      <c r="I279" s="44" t="e">
        <f>('ODA total and ex non-transfer'!I279*1000000)/SUMIFS('GDP constant 2016'!I:I,'GDP constant 2016'!$B:$B,'ODA percent GDP'!$B279)</f>
        <v>#DIV/0!</v>
      </c>
      <c r="J279" s="44" t="e">
        <f>('ODA total and ex non-transfer'!J279*1000000)/SUMIFS('GDP constant 2016'!J:J,'GDP constant 2016'!$B:$B,'ODA percent GDP'!$B279)</f>
        <v>#DIV/0!</v>
      </c>
      <c r="K279" s="44" t="e">
        <f>('ODA total and ex non-transfer'!K279*1000000)/SUMIFS('GDP constant 2016'!K:K,'GDP constant 2016'!$B:$B,'ODA percent GDP'!$B279)</f>
        <v>#DIV/0!</v>
      </c>
      <c r="L279" s="44" t="e">
        <f>('ODA total and ex non-transfer'!L279*1000000)/SUMIFS('GDP constant 2016'!L:L,'GDP constant 2016'!$B:$B,'ODA percent GDP'!$B279)</f>
        <v>#DIV/0!</v>
      </c>
      <c r="M279" s="44" t="e">
        <f>('ODA total and ex non-transfer'!M279*1000000)/SUMIFS('GDP constant 2016'!M:M,'GDP constant 2016'!$B:$B,'ODA percent GDP'!$B279)</f>
        <v>#DIV/0!</v>
      </c>
      <c r="N279" s="44" t="e">
        <f>('ODA total and ex non-transfer'!N279*1000000)/SUMIFS('GDP constant 2016'!N:N,'GDP constant 2016'!$B:$B,'ODA percent GDP'!$B279)</f>
        <v>#DIV/0!</v>
      </c>
      <c r="O279" s="44" t="e">
        <f>('ODA total and ex non-transfer'!O279*1000000)/SUMIFS('GDP constant 2016'!O:O,'GDP constant 2016'!$B:$B,'ODA percent GDP'!$B279)</f>
        <v>#DIV/0!</v>
      </c>
      <c r="P279" s="44" t="e">
        <f>('ODA total and ex non-transfer'!P279*1000000)/SUMIFS('GDP constant 2016'!P:P,'GDP constant 2016'!$B:$B,'ODA percent GDP'!$B279)</f>
        <v>#DIV/0!</v>
      </c>
      <c r="Q279" s="44" t="e">
        <f>('ODA total and ex non-transfer'!Q279*1000000)/SUMIFS('GDP constant 2016'!Q:Q,'GDP constant 2016'!$B:$B,'ODA percent GDP'!$B279)</f>
        <v>#DIV/0!</v>
      </c>
      <c r="R279" s="44" t="e">
        <f>('ODA total and ex non-transfer'!R279*1000000)/SUMIFS('GDP constant 2016'!R:R,'GDP constant 2016'!$B:$B,'ODA percent GDP'!$B279)</f>
        <v>#DIV/0!</v>
      </c>
      <c r="S279" s="44" t="e">
        <f>('ODA total and ex non-transfer'!S279*1000000)/SUMIFS('GDP constant 2016'!S:S,'GDP constant 2016'!$B:$B,'ODA percent GDP'!$B279)</f>
        <v>#DIV/0!</v>
      </c>
      <c r="T279" s="44" t="e">
        <f>('ODA total and ex non-transfer'!T279*1000000)/SUMIFS('GDP constant 2016'!T:T,'GDP constant 2016'!$B:$B,'ODA percent GDP'!$B279)</f>
        <v>#DIV/0!</v>
      </c>
      <c r="U279" s="44" t="e">
        <f>('ODA total and ex non-transfer'!U279*1000000)/SUMIFS('GDP constant 2016'!U:U,'GDP constant 2016'!$B:$B,'ODA percent GDP'!$B279)</f>
        <v>#DIV/0!</v>
      </c>
    </row>
    <row r="280" spans="1:21" hidden="1" x14ac:dyDescent="0.2">
      <c r="A280" s="21" t="s">
        <v>165</v>
      </c>
      <c r="B280" s="9" t="s">
        <v>372</v>
      </c>
      <c r="C280" s="9" t="s">
        <v>981</v>
      </c>
      <c r="D280" s="9"/>
      <c r="E280" s="2"/>
      <c r="F280" s="2"/>
      <c r="G280" s="44" t="e">
        <f>('ODA total and ex non-transfer'!G280*1000000)/SUMIFS('GDP constant 2016'!G:G,'GDP constant 2016'!$B:$B,'ODA percent GDP'!$B280)</f>
        <v>#DIV/0!</v>
      </c>
      <c r="H280" s="44" t="e">
        <f>('ODA total and ex non-transfer'!H280*1000000)/SUMIFS('GDP constant 2016'!H:H,'GDP constant 2016'!$B:$B,'ODA percent GDP'!$B280)</f>
        <v>#DIV/0!</v>
      </c>
      <c r="I280" s="44" t="e">
        <f>('ODA total and ex non-transfer'!I280*1000000)/SUMIFS('GDP constant 2016'!I:I,'GDP constant 2016'!$B:$B,'ODA percent GDP'!$B280)</f>
        <v>#DIV/0!</v>
      </c>
      <c r="J280" s="44" t="e">
        <f>('ODA total and ex non-transfer'!J280*1000000)/SUMIFS('GDP constant 2016'!J:J,'GDP constant 2016'!$B:$B,'ODA percent GDP'!$B280)</f>
        <v>#DIV/0!</v>
      </c>
      <c r="K280" s="44" t="e">
        <f>('ODA total and ex non-transfer'!K280*1000000)/SUMIFS('GDP constant 2016'!K:K,'GDP constant 2016'!$B:$B,'ODA percent GDP'!$B280)</f>
        <v>#DIV/0!</v>
      </c>
      <c r="L280" s="44" t="e">
        <f>('ODA total and ex non-transfer'!L280*1000000)/SUMIFS('GDP constant 2016'!L:L,'GDP constant 2016'!$B:$B,'ODA percent GDP'!$B280)</f>
        <v>#DIV/0!</v>
      </c>
      <c r="M280" s="44" t="e">
        <f>('ODA total and ex non-transfer'!M280*1000000)/SUMIFS('GDP constant 2016'!M:M,'GDP constant 2016'!$B:$B,'ODA percent GDP'!$B280)</f>
        <v>#DIV/0!</v>
      </c>
      <c r="N280" s="44" t="e">
        <f>('ODA total and ex non-transfer'!N280*1000000)/SUMIFS('GDP constant 2016'!N:N,'GDP constant 2016'!$B:$B,'ODA percent GDP'!$B280)</f>
        <v>#DIV/0!</v>
      </c>
      <c r="O280" s="44" t="e">
        <f>('ODA total and ex non-transfer'!O280*1000000)/SUMIFS('GDP constant 2016'!O:O,'GDP constant 2016'!$B:$B,'ODA percent GDP'!$B280)</f>
        <v>#DIV/0!</v>
      </c>
      <c r="P280" s="44" t="e">
        <f>('ODA total and ex non-transfer'!P280*1000000)/SUMIFS('GDP constant 2016'!P:P,'GDP constant 2016'!$B:$B,'ODA percent GDP'!$B280)</f>
        <v>#DIV/0!</v>
      </c>
      <c r="Q280" s="44" t="e">
        <f>('ODA total and ex non-transfer'!Q280*1000000)/SUMIFS('GDP constant 2016'!Q:Q,'GDP constant 2016'!$B:$B,'ODA percent GDP'!$B280)</f>
        <v>#DIV/0!</v>
      </c>
      <c r="R280" s="44" t="e">
        <f>('ODA total and ex non-transfer'!R280*1000000)/SUMIFS('GDP constant 2016'!R:R,'GDP constant 2016'!$B:$B,'ODA percent GDP'!$B280)</f>
        <v>#DIV/0!</v>
      </c>
      <c r="S280" s="44" t="e">
        <f>('ODA total and ex non-transfer'!S280*1000000)/SUMIFS('GDP constant 2016'!S:S,'GDP constant 2016'!$B:$B,'ODA percent GDP'!$B280)</f>
        <v>#DIV/0!</v>
      </c>
      <c r="T280" s="44" t="e">
        <f>('ODA total and ex non-transfer'!T280*1000000)/SUMIFS('GDP constant 2016'!T:T,'GDP constant 2016'!$B:$B,'ODA percent GDP'!$B280)</f>
        <v>#DIV/0!</v>
      </c>
      <c r="U280" s="44" t="e">
        <f>('ODA total and ex non-transfer'!U280*1000000)/SUMIFS('GDP constant 2016'!U:U,'GDP constant 2016'!$B:$B,'ODA percent GDP'!$B280)</f>
        <v>#DIV/0!</v>
      </c>
    </row>
    <row r="281" spans="1:21" hidden="1" x14ac:dyDescent="0.2">
      <c r="A281" s="22" t="s">
        <v>165</v>
      </c>
      <c r="B281" s="9" t="s">
        <v>372</v>
      </c>
      <c r="C281" s="10" t="s">
        <v>982</v>
      </c>
      <c r="D281" s="10"/>
      <c r="E281" s="3"/>
      <c r="F281" s="3"/>
      <c r="G281" s="44" t="e">
        <f>('ODA total and ex non-transfer'!G281*1000000)/SUMIFS('GDP constant 2016'!G:G,'GDP constant 2016'!$B:$B,'ODA percent GDP'!$B281)</f>
        <v>#DIV/0!</v>
      </c>
      <c r="H281" s="44" t="e">
        <f>('ODA total and ex non-transfer'!H281*1000000)/SUMIFS('GDP constant 2016'!H:H,'GDP constant 2016'!$B:$B,'ODA percent GDP'!$B281)</f>
        <v>#DIV/0!</v>
      </c>
      <c r="I281" s="44" t="e">
        <f>('ODA total and ex non-transfer'!I281*1000000)/SUMIFS('GDP constant 2016'!I:I,'GDP constant 2016'!$B:$B,'ODA percent GDP'!$B281)</f>
        <v>#DIV/0!</v>
      </c>
      <c r="J281" s="44" t="e">
        <f>('ODA total and ex non-transfer'!J281*1000000)/SUMIFS('GDP constant 2016'!J:J,'GDP constant 2016'!$B:$B,'ODA percent GDP'!$B281)</f>
        <v>#DIV/0!</v>
      </c>
      <c r="K281" s="44" t="e">
        <f>('ODA total and ex non-transfer'!K281*1000000)/SUMIFS('GDP constant 2016'!K:K,'GDP constant 2016'!$B:$B,'ODA percent GDP'!$B281)</f>
        <v>#DIV/0!</v>
      </c>
      <c r="L281" s="44" t="e">
        <f>('ODA total and ex non-transfer'!L281*1000000)/SUMIFS('GDP constant 2016'!L:L,'GDP constant 2016'!$B:$B,'ODA percent GDP'!$B281)</f>
        <v>#DIV/0!</v>
      </c>
      <c r="M281" s="44" t="e">
        <f>('ODA total and ex non-transfer'!M281*1000000)/SUMIFS('GDP constant 2016'!M:M,'GDP constant 2016'!$B:$B,'ODA percent GDP'!$B281)</f>
        <v>#DIV/0!</v>
      </c>
      <c r="N281" s="44" t="e">
        <f>('ODA total and ex non-transfer'!N281*1000000)/SUMIFS('GDP constant 2016'!N:N,'GDP constant 2016'!$B:$B,'ODA percent GDP'!$B281)</f>
        <v>#DIV/0!</v>
      </c>
      <c r="O281" s="44" t="e">
        <f>('ODA total and ex non-transfer'!O281*1000000)/SUMIFS('GDP constant 2016'!O:O,'GDP constant 2016'!$B:$B,'ODA percent GDP'!$B281)</f>
        <v>#DIV/0!</v>
      </c>
      <c r="P281" s="44" t="e">
        <f>('ODA total and ex non-transfer'!P281*1000000)/SUMIFS('GDP constant 2016'!P:P,'GDP constant 2016'!$B:$B,'ODA percent GDP'!$B281)</f>
        <v>#DIV/0!</v>
      </c>
      <c r="Q281" s="44" t="e">
        <f>('ODA total and ex non-transfer'!Q281*1000000)/SUMIFS('GDP constant 2016'!Q:Q,'GDP constant 2016'!$B:$B,'ODA percent GDP'!$B281)</f>
        <v>#DIV/0!</v>
      </c>
      <c r="R281" s="44" t="e">
        <f>('ODA total and ex non-transfer'!R281*1000000)/SUMIFS('GDP constant 2016'!R:R,'GDP constant 2016'!$B:$B,'ODA percent GDP'!$B281)</f>
        <v>#DIV/0!</v>
      </c>
      <c r="S281" s="44" t="e">
        <f>('ODA total and ex non-transfer'!S281*1000000)/SUMIFS('GDP constant 2016'!S:S,'GDP constant 2016'!$B:$B,'ODA percent GDP'!$B281)</f>
        <v>#DIV/0!</v>
      </c>
      <c r="T281" s="44" t="e">
        <f>('ODA total and ex non-transfer'!T281*1000000)/SUMIFS('GDP constant 2016'!T:T,'GDP constant 2016'!$B:$B,'ODA percent GDP'!$B281)</f>
        <v>#DIV/0!</v>
      </c>
      <c r="U281" s="44" t="e">
        <f>('ODA total and ex non-transfer'!U281*1000000)/SUMIFS('GDP constant 2016'!U:U,'GDP constant 2016'!$B:$B,'ODA percent GDP'!$B281)</f>
        <v>#DIV/0!</v>
      </c>
    </row>
    <row r="282" spans="1:21" hidden="1" x14ac:dyDescent="0.2">
      <c r="A282" s="21" t="s">
        <v>166</v>
      </c>
      <c r="B282" s="9" t="s">
        <v>549</v>
      </c>
      <c r="C282" s="9" t="s">
        <v>981</v>
      </c>
      <c r="D282" s="9"/>
      <c r="E282" s="2"/>
      <c r="F282" s="2"/>
      <c r="G282" s="44">
        <f>('ODA total and ex non-transfer'!G282*1000000)/SUMIFS('GDP constant 2016'!G:G,'GDP constant 2016'!$B:$B,'ODA percent GDP'!$B282)</f>
        <v>3.927358003256008E-3</v>
      </c>
      <c r="H282" s="44">
        <f>('ODA total and ex non-transfer'!H282*1000000)/SUMIFS('GDP constant 2016'!H:H,'GDP constant 2016'!$B:$B,'ODA percent GDP'!$B282)</f>
        <v>4.8755568694105562E-3</v>
      </c>
      <c r="I282" s="44">
        <f>('ODA total and ex non-transfer'!I282*1000000)/SUMIFS('GDP constant 2016'!I:I,'GDP constant 2016'!$B:$B,'ODA percent GDP'!$B282)</f>
        <v>3.172790284453204E-3</v>
      </c>
      <c r="J282" s="44">
        <f>('ODA total and ex non-transfer'!J282*1000000)/SUMIFS('GDP constant 2016'!J:J,'GDP constant 2016'!$B:$B,'ODA percent GDP'!$B282)</f>
        <v>5.6424476318749925E-3</v>
      </c>
      <c r="K282" s="44">
        <f>('ODA total and ex non-transfer'!K282*1000000)/SUMIFS('GDP constant 2016'!K:K,'GDP constant 2016'!$B:$B,'ODA percent GDP'!$B282)</f>
        <v>5.5342511717350138E-3</v>
      </c>
      <c r="L282" s="44">
        <f>('ODA total and ex non-transfer'!L282*1000000)/SUMIFS('GDP constant 2016'!L:L,'GDP constant 2016'!$B:$B,'ODA percent GDP'!$B282)</f>
        <v>4.8949571162783603E-3</v>
      </c>
      <c r="M282" s="44">
        <f>('ODA total and ex non-transfer'!M282*1000000)/SUMIFS('GDP constant 2016'!M:M,'GDP constant 2016'!$B:$B,'ODA percent GDP'!$B282)</f>
        <v>5.3876300045250253E-3</v>
      </c>
      <c r="N282" s="44">
        <f>('ODA total and ex non-transfer'!N282*1000000)/SUMIFS('GDP constant 2016'!N:N,'GDP constant 2016'!$B:$B,'ODA percent GDP'!$B282)</f>
        <v>4.8346130021277656E-3</v>
      </c>
      <c r="O282" s="44">
        <f>('ODA total and ex non-transfer'!O282*1000000)/SUMIFS('GDP constant 2016'!O:O,'GDP constant 2016'!$B:$B,'ODA percent GDP'!$B282)</f>
        <v>4.5363231723042569E-3</v>
      </c>
      <c r="P282" s="44">
        <f>('ODA total and ex non-transfer'!P282*1000000)/SUMIFS('GDP constant 2016'!P:P,'GDP constant 2016'!$B:$B,'ODA percent GDP'!$B282)</f>
        <v>2.9838812931106814E-3</v>
      </c>
      <c r="Q282" s="44">
        <f>('ODA total and ex non-transfer'!Q282*1000000)/SUMIFS('GDP constant 2016'!Q:Q,'GDP constant 2016'!$B:$B,'ODA percent GDP'!$B282)</f>
        <v>2.486124940756371E-3</v>
      </c>
      <c r="R282" s="44">
        <f>('ODA total and ex non-transfer'!R282*1000000)/SUMIFS('GDP constant 2016'!R:R,'GDP constant 2016'!$B:$B,'ODA percent GDP'!$B282)</f>
        <v>2.6922064198564295E-3</v>
      </c>
      <c r="S282" s="44">
        <f>('ODA total and ex non-transfer'!S282*1000000)/SUMIFS('GDP constant 2016'!S:S,'GDP constant 2016'!$B:$B,'ODA percent GDP'!$B282)</f>
        <v>2.2601475853954141E-3</v>
      </c>
      <c r="T282" s="44">
        <f>('ODA total and ex non-transfer'!T282*1000000)/SUMIFS('GDP constant 2016'!T:T,'GDP constant 2016'!$B:$B,'ODA percent GDP'!$B282)</f>
        <v>2.3559129258535296E-3</v>
      </c>
      <c r="U282" s="44">
        <f>('ODA total and ex non-transfer'!U282*1000000)/SUMIFS('GDP constant 2016'!U:U,'GDP constant 2016'!$B:$B,'ODA percent GDP'!$B282)</f>
        <v>2.2738239135186612E-3</v>
      </c>
    </row>
    <row r="283" spans="1:21" hidden="1" x14ac:dyDescent="0.2">
      <c r="A283" s="22" t="s">
        <v>166</v>
      </c>
      <c r="B283" s="9" t="s">
        <v>549</v>
      </c>
      <c r="C283" s="10" t="s">
        <v>982</v>
      </c>
      <c r="D283" s="10"/>
      <c r="E283" s="3"/>
      <c r="F283" s="3"/>
      <c r="G283" s="44">
        <f>('ODA total and ex non-transfer'!G283*1000000)/SUMIFS('GDP constant 2016'!G:G,'GDP constant 2016'!$B:$B,'ODA percent GDP'!$B283)</f>
        <v>3.927358003256008E-3</v>
      </c>
      <c r="H283" s="44">
        <f>('ODA total and ex non-transfer'!H283*1000000)/SUMIFS('GDP constant 2016'!H:H,'GDP constant 2016'!$B:$B,'ODA percent GDP'!$B283)</f>
        <v>4.8755568694105562E-3</v>
      </c>
      <c r="I283" s="44">
        <f>('ODA total and ex non-transfer'!I283*1000000)/SUMIFS('GDP constant 2016'!I:I,'GDP constant 2016'!$B:$B,'ODA percent GDP'!$B283)</f>
        <v>3.172790284453204E-3</v>
      </c>
      <c r="J283" s="44">
        <f>('ODA total and ex non-transfer'!J283*1000000)/SUMIFS('GDP constant 2016'!J:J,'GDP constant 2016'!$B:$B,'ODA percent GDP'!$B283)</f>
        <v>5.6424476318749925E-3</v>
      </c>
      <c r="K283" s="44">
        <f>('ODA total and ex non-transfer'!K283*1000000)/SUMIFS('GDP constant 2016'!K:K,'GDP constant 2016'!$B:$B,'ODA percent GDP'!$B283)</f>
        <v>5.1535303022449096E-3</v>
      </c>
      <c r="L283" s="44">
        <f>('ODA total and ex non-transfer'!L283*1000000)/SUMIFS('GDP constant 2016'!L:L,'GDP constant 2016'!$B:$B,'ODA percent GDP'!$B283)</f>
        <v>4.6274641083303928E-3</v>
      </c>
      <c r="M283" s="44">
        <f>('ODA total and ex non-transfer'!M283*1000000)/SUMIFS('GDP constant 2016'!M:M,'GDP constant 2016'!$B:$B,'ODA percent GDP'!$B283)</f>
        <v>5.2417692970120142E-3</v>
      </c>
      <c r="N283" s="44">
        <f>('ODA total and ex non-transfer'!N283*1000000)/SUMIFS('GDP constant 2016'!N:N,'GDP constant 2016'!$B:$B,'ODA percent GDP'!$B283)</f>
        <v>4.672657776260399E-3</v>
      </c>
      <c r="O283" s="44">
        <f>('ODA total and ex non-transfer'!O283*1000000)/SUMIFS('GDP constant 2016'!O:O,'GDP constant 2016'!$B:$B,'ODA percent GDP'!$B283)</f>
        <v>4.3200314433615127E-3</v>
      </c>
      <c r="P283" s="44">
        <f>('ODA total and ex non-transfer'!P283*1000000)/SUMIFS('GDP constant 2016'!P:P,'GDP constant 2016'!$B:$B,'ODA percent GDP'!$B283)</f>
        <v>2.7510883819554634E-3</v>
      </c>
      <c r="Q283" s="44">
        <f>('ODA total and ex non-transfer'!Q283*1000000)/SUMIFS('GDP constant 2016'!Q:Q,'GDP constant 2016'!$B:$B,'ODA percent GDP'!$B283)</f>
        <v>2.3365337525190102E-3</v>
      </c>
      <c r="R283" s="44">
        <f>('ODA total and ex non-transfer'!R283*1000000)/SUMIFS('GDP constant 2016'!R:R,'GDP constant 2016'!$B:$B,'ODA percent GDP'!$B283)</f>
        <v>2.5539117658019248E-3</v>
      </c>
      <c r="S283" s="44">
        <f>('ODA total and ex non-transfer'!S283*1000000)/SUMIFS('GDP constant 2016'!S:S,'GDP constant 2016'!$B:$B,'ODA percent GDP'!$B283)</f>
        <v>2.1029396413660899E-3</v>
      </c>
      <c r="T283" s="44">
        <f>('ODA total and ex non-transfer'!T283*1000000)/SUMIFS('GDP constant 2016'!T:T,'GDP constant 2016'!$B:$B,'ODA percent GDP'!$B283)</f>
        <v>2.2159496312131976E-3</v>
      </c>
      <c r="U283" s="44">
        <f>('ODA total and ex non-transfer'!U283*1000000)/SUMIFS('GDP constant 2016'!U:U,'GDP constant 2016'!$B:$B,'ODA percent GDP'!$B283)</f>
        <v>2.1632206591241437E-3</v>
      </c>
    </row>
    <row r="284" spans="1:21" hidden="1" x14ac:dyDescent="0.2">
      <c r="A284" s="21" t="s">
        <v>167</v>
      </c>
      <c r="B284" s="9" t="s">
        <v>600</v>
      </c>
      <c r="C284" s="9" t="s">
        <v>981</v>
      </c>
      <c r="D284" s="9"/>
      <c r="E284" s="2"/>
      <c r="F284" s="2"/>
      <c r="G284" s="44" t="e">
        <f>('ODA total and ex non-transfer'!G284*1000000)/SUMIFS('GDP constant 2016'!G:G,'GDP constant 2016'!$B:$B,'ODA percent GDP'!$B284)</f>
        <v>#DIV/0!</v>
      </c>
      <c r="H284" s="44" t="e">
        <f>('ODA total and ex non-transfer'!H284*1000000)/SUMIFS('GDP constant 2016'!H:H,'GDP constant 2016'!$B:$B,'ODA percent GDP'!$B284)</f>
        <v>#DIV/0!</v>
      </c>
      <c r="I284" s="44" t="e">
        <f>('ODA total and ex non-transfer'!I284*1000000)/SUMIFS('GDP constant 2016'!I:I,'GDP constant 2016'!$B:$B,'ODA percent GDP'!$B284)</f>
        <v>#DIV/0!</v>
      </c>
      <c r="J284" s="44" t="e">
        <f>('ODA total and ex non-transfer'!J284*1000000)/SUMIFS('GDP constant 2016'!J:J,'GDP constant 2016'!$B:$B,'ODA percent GDP'!$B284)</f>
        <v>#DIV/0!</v>
      </c>
      <c r="K284" s="44" t="e">
        <f>('ODA total and ex non-transfer'!K284*1000000)/SUMIFS('GDP constant 2016'!K:K,'GDP constant 2016'!$B:$B,'ODA percent GDP'!$B284)</f>
        <v>#DIV/0!</v>
      </c>
      <c r="L284" s="44" t="e">
        <f>('ODA total and ex non-transfer'!L284*1000000)/SUMIFS('GDP constant 2016'!L:L,'GDP constant 2016'!$B:$B,'ODA percent GDP'!$B284)</f>
        <v>#DIV/0!</v>
      </c>
      <c r="M284" s="44" t="e">
        <f>('ODA total and ex non-transfer'!M284*1000000)/SUMIFS('GDP constant 2016'!M:M,'GDP constant 2016'!$B:$B,'ODA percent GDP'!$B284)</f>
        <v>#DIV/0!</v>
      </c>
      <c r="N284" s="44" t="e">
        <f>('ODA total and ex non-transfer'!N284*1000000)/SUMIFS('GDP constant 2016'!N:N,'GDP constant 2016'!$B:$B,'ODA percent GDP'!$B284)</f>
        <v>#DIV/0!</v>
      </c>
      <c r="O284" s="44" t="e">
        <f>('ODA total and ex non-transfer'!O284*1000000)/SUMIFS('GDP constant 2016'!O:O,'GDP constant 2016'!$B:$B,'ODA percent GDP'!$B284)</f>
        <v>#DIV/0!</v>
      </c>
      <c r="P284" s="44" t="e">
        <f>('ODA total and ex non-transfer'!P284*1000000)/SUMIFS('GDP constant 2016'!P:P,'GDP constant 2016'!$B:$B,'ODA percent GDP'!$B284)</f>
        <v>#DIV/0!</v>
      </c>
      <c r="Q284" s="44" t="e">
        <f>('ODA total and ex non-transfer'!Q284*1000000)/SUMIFS('GDP constant 2016'!Q:Q,'GDP constant 2016'!$B:$B,'ODA percent GDP'!$B284)</f>
        <v>#DIV/0!</v>
      </c>
      <c r="R284" s="44" t="e">
        <f>('ODA total and ex non-transfer'!R284*1000000)/SUMIFS('GDP constant 2016'!R:R,'GDP constant 2016'!$B:$B,'ODA percent GDP'!$B284)</f>
        <v>#DIV/0!</v>
      </c>
      <c r="S284" s="44" t="e">
        <f>('ODA total and ex non-transfer'!S284*1000000)/SUMIFS('GDP constant 2016'!S:S,'GDP constant 2016'!$B:$B,'ODA percent GDP'!$B284)</f>
        <v>#DIV/0!</v>
      </c>
      <c r="T284" s="44" t="e">
        <f>('ODA total and ex non-transfer'!T284*1000000)/SUMIFS('GDP constant 2016'!T:T,'GDP constant 2016'!$B:$B,'ODA percent GDP'!$B284)</f>
        <v>#DIV/0!</v>
      </c>
      <c r="U284" s="44" t="e">
        <f>('ODA total and ex non-transfer'!U284*1000000)/SUMIFS('GDP constant 2016'!U:U,'GDP constant 2016'!$B:$B,'ODA percent GDP'!$B284)</f>
        <v>#DIV/0!</v>
      </c>
    </row>
    <row r="285" spans="1:21" hidden="1" x14ac:dyDescent="0.2">
      <c r="A285" s="22" t="s">
        <v>167</v>
      </c>
      <c r="B285" s="9" t="s">
        <v>600</v>
      </c>
      <c r="C285" s="10" t="s">
        <v>982</v>
      </c>
      <c r="D285" s="10"/>
      <c r="E285" s="3"/>
      <c r="F285" s="3"/>
      <c r="G285" s="44" t="e">
        <f>('ODA total and ex non-transfer'!G285*1000000)/SUMIFS('GDP constant 2016'!G:G,'GDP constant 2016'!$B:$B,'ODA percent GDP'!$B285)</f>
        <v>#DIV/0!</v>
      </c>
      <c r="H285" s="44" t="e">
        <f>('ODA total and ex non-transfer'!H285*1000000)/SUMIFS('GDP constant 2016'!H:H,'GDP constant 2016'!$B:$B,'ODA percent GDP'!$B285)</f>
        <v>#DIV/0!</v>
      </c>
      <c r="I285" s="44" t="e">
        <f>('ODA total and ex non-transfer'!I285*1000000)/SUMIFS('GDP constant 2016'!I:I,'GDP constant 2016'!$B:$B,'ODA percent GDP'!$B285)</f>
        <v>#DIV/0!</v>
      </c>
      <c r="J285" s="44" t="e">
        <f>('ODA total and ex non-transfer'!J285*1000000)/SUMIFS('GDP constant 2016'!J:J,'GDP constant 2016'!$B:$B,'ODA percent GDP'!$B285)</f>
        <v>#DIV/0!</v>
      </c>
      <c r="K285" s="44" t="e">
        <f>('ODA total and ex non-transfer'!K285*1000000)/SUMIFS('GDP constant 2016'!K:K,'GDP constant 2016'!$B:$B,'ODA percent GDP'!$B285)</f>
        <v>#DIV/0!</v>
      </c>
      <c r="L285" s="44" t="e">
        <f>('ODA total and ex non-transfer'!L285*1000000)/SUMIFS('GDP constant 2016'!L:L,'GDP constant 2016'!$B:$B,'ODA percent GDP'!$B285)</f>
        <v>#DIV/0!</v>
      </c>
      <c r="M285" s="44" t="e">
        <f>('ODA total and ex non-transfer'!M285*1000000)/SUMIFS('GDP constant 2016'!M:M,'GDP constant 2016'!$B:$B,'ODA percent GDP'!$B285)</f>
        <v>#DIV/0!</v>
      </c>
      <c r="N285" s="44" t="e">
        <f>('ODA total and ex non-transfer'!N285*1000000)/SUMIFS('GDP constant 2016'!N:N,'GDP constant 2016'!$B:$B,'ODA percent GDP'!$B285)</f>
        <v>#DIV/0!</v>
      </c>
      <c r="O285" s="44" t="e">
        <f>('ODA total and ex non-transfer'!O285*1000000)/SUMIFS('GDP constant 2016'!O:O,'GDP constant 2016'!$B:$B,'ODA percent GDP'!$B285)</f>
        <v>#DIV/0!</v>
      </c>
      <c r="P285" s="44" t="e">
        <f>('ODA total and ex non-transfer'!P285*1000000)/SUMIFS('GDP constant 2016'!P:P,'GDP constant 2016'!$B:$B,'ODA percent GDP'!$B285)</f>
        <v>#DIV/0!</v>
      </c>
      <c r="Q285" s="44" t="e">
        <f>('ODA total and ex non-transfer'!Q285*1000000)/SUMIFS('GDP constant 2016'!Q:Q,'GDP constant 2016'!$B:$B,'ODA percent GDP'!$B285)</f>
        <v>#DIV/0!</v>
      </c>
      <c r="R285" s="44" t="e">
        <f>('ODA total and ex non-transfer'!R285*1000000)/SUMIFS('GDP constant 2016'!R:R,'GDP constant 2016'!$B:$B,'ODA percent GDP'!$B285)</f>
        <v>#DIV/0!</v>
      </c>
      <c r="S285" s="44" t="e">
        <f>('ODA total and ex non-transfer'!S285*1000000)/SUMIFS('GDP constant 2016'!S:S,'GDP constant 2016'!$B:$B,'ODA percent GDP'!$B285)</f>
        <v>#DIV/0!</v>
      </c>
      <c r="T285" s="44" t="e">
        <f>('ODA total and ex non-transfer'!T285*1000000)/SUMIFS('GDP constant 2016'!T:T,'GDP constant 2016'!$B:$B,'ODA percent GDP'!$B285)</f>
        <v>#DIV/0!</v>
      </c>
      <c r="U285" s="44" t="e">
        <f>('ODA total and ex non-transfer'!U285*1000000)/SUMIFS('GDP constant 2016'!U:U,'GDP constant 2016'!$B:$B,'ODA percent GDP'!$B285)</f>
        <v>#DIV/0!</v>
      </c>
    </row>
    <row r="286" spans="1:21" hidden="1" x14ac:dyDescent="0.2">
      <c r="A286" s="21" t="s">
        <v>168</v>
      </c>
      <c r="B286" s="9" t="s">
        <v>612</v>
      </c>
      <c r="C286" s="9" t="s">
        <v>981</v>
      </c>
      <c r="D286" s="9"/>
      <c r="E286" s="2"/>
      <c r="F286" s="2"/>
      <c r="G286" s="44">
        <f>('ODA total and ex non-transfer'!G286*1000000)/SUMIFS('GDP constant 2016'!G:G,'GDP constant 2016'!$B:$B,'ODA percent GDP'!$B286)</f>
        <v>4.2038195583799516E-2</v>
      </c>
      <c r="H286" s="44">
        <f>('ODA total and ex non-transfer'!H286*1000000)/SUMIFS('GDP constant 2016'!H:H,'GDP constant 2016'!$B:$B,'ODA percent GDP'!$B286)</f>
        <v>5.0578322088394044E-2</v>
      </c>
      <c r="I286" s="44">
        <f>('ODA total and ex non-transfer'!I286*1000000)/SUMIFS('GDP constant 2016'!I:I,'GDP constant 2016'!$B:$B,'ODA percent GDP'!$B286)</f>
        <v>3.9372351485625519E-2</v>
      </c>
      <c r="J286" s="44">
        <f>('ODA total and ex non-transfer'!J286*1000000)/SUMIFS('GDP constant 2016'!J:J,'GDP constant 2016'!$B:$B,'ODA percent GDP'!$B286)</f>
        <v>3.9751094303068946E-2</v>
      </c>
      <c r="K286" s="44">
        <f>('ODA total and ex non-transfer'!K286*1000000)/SUMIFS('GDP constant 2016'!K:K,'GDP constant 2016'!$B:$B,'ODA percent GDP'!$B286)</f>
        <v>4.2962690643335376E-2</v>
      </c>
      <c r="L286" s="44">
        <f>('ODA total and ex non-transfer'!L286*1000000)/SUMIFS('GDP constant 2016'!L:L,'GDP constant 2016'!$B:$B,'ODA percent GDP'!$B286)</f>
        <v>4.2719948577845425E-2</v>
      </c>
      <c r="M286" s="44">
        <f>('ODA total and ex non-transfer'!M286*1000000)/SUMIFS('GDP constant 2016'!M:M,'GDP constant 2016'!$B:$B,'ODA percent GDP'!$B286)</f>
        <v>3.7554433706650771E-2</v>
      </c>
      <c r="N286" s="44">
        <f>('ODA total and ex non-transfer'!N286*1000000)/SUMIFS('GDP constant 2016'!N:N,'GDP constant 2016'!$B:$B,'ODA percent GDP'!$B286)</f>
        <v>4.0973907732178953E-2</v>
      </c>
      <c r="O286" s="44">
        <f>('ODA total and ex non-transfer'!O286*1000000)/SUMIFS('GDP constant 2016'!O:O,'GDP constant 2016'!$B:$B,'ODA percent GDP'!$B286)</f>
        <v>4.2268582788908222E-2</v>
      </c>
      <c r="P286" s="44">
        <f>('ODA total and ex non-transfer'!P286*1000000)/SUMIFS('GDP constant 2016'!P:P,'GDP constant 2016'!$B:$B,'ODA percent GDP'!$B286)</f>
        <v>3.6089073858029126E-2</v>
      </c>
      <c r="Q286" s="44">
        <f>('ODA total and ex non-transfer'!Q286*1000000)/SUMIFS('GDP constant 2016'!Q:Q,'GDP constant 2016'!$B:$B,'ODA percent GDP'!$B286)</f>
        <v>3.4189188074034378E-2</v>
      </c>
      <c r="R286" s="44">
        <f>('ODA total and ex non-transfer'!R286*1000000)/SUMIFS('GDP constant 2016'!R:R,'GDP constant 2016'!$B:$B,'ODA percent GDP'!$B286)</f>
        <v>3.2165760711454223E-2</v>
      </c>
      <c r="S286" s="44">
        <f>('ODA total and ex non-transfer'!S286*1000000)/SUMIFS('GDP constant 2016'!S:S,'GDP constant 2016'!$B:$B,'ODA percent GDP'!$B286)</f>
        <v>3.2384509018988095E-2</v>
      </c>
      <c r="T286" s="44">
        <f>('ODA total and ex non-transfer'!T286*1000000)/SUMIFS('GDP constant 2016'!T:T,'GDP constant 2016'!$B:$B,'ODA percent GDP'!$B286)</f>
        <v>3.7169315765657004E-2</v>
      </c>
      <c r="U286" s="44">
        <f>('ODA total and ex non-transfer'!U286*1000000)/SUMIFS('GDP constant 2016'!U:U,'GDP constant 2016'!$B:$B,'ODA percent GDP'!$B286)</f>
        <v>3.0284625820857978E-2</v>
      </c>
    </row>
    <row r="287" spans="1:21" hidden="1" x14ac:dyDescent="0.2">
      <c r="A287" s="22" t="s">
        <v>168</v>
      </c>
      <c r="B287" s="9" t="s">
        <v>612</v>
      </c>
      <c r="C287" s="10" t="s">
        <v>982</v>
      </c>
      <c r="D287" s="10"/>
      <c r="E287" s="3"/>
      <c r="F287" s="3"/>
      <c r="G287" s="44">
        <f>('ODA total and ex non-transfer'!G287*1000000)/SUMIFS('GDP constant 2016'!G:G,'GDP constant 2016'!$B:$B,'ODA percent GDP'!$B287)</f>
        <v>4.2038195583799516E-2</v>
      </c>
      <c r="H287" s="44">
        <f>('ODA total and ex non-transfer'!H287*1000000)/SUMIFS('GDP constant 2016'!H:H,'GDP constant 2016'!$B:$B,'ODA percent GDP'!$B287)</f>
        <v>5.0578322088394044E-2</v>
      </c>
      <c r="I287" s="44">
        <f>('ODA total and ex non-transfer'!I287*1000000)/SUMIFS('GDP constant 2016'!I:I,'GDP constant 2016'!$B:$B,'ODA percent GDP'!$B287)</f>
        <v>3.9372351485625519E-2</v>
      </c>
      <c r="J287" s="44">
        <f>('ODA total and ex non-transfer'!J287*1000000)/SUMIFS('GDP constant 2016'!J:J,'GDP constant 2016'!$B:$B,'ODA percent GDP'!$B287)</f>
        <v>3.9751094303068946E-2</v>
      </c>
      <c r="K287" s="44">
        <f>('ODA total and ex non-transfer'!K287*1000000)/SUMIFS('GDP constant 2016'!K:K,'GDP constant 2016'!$B:$B,'ODA percent GDP'!$B287)</f>
        <v>4.1352791553173784E-2</v>
      </c>
      <c r="L287" s="44">
        <f>('ODA total and ex non-transfer'!L287*1000000)/SUMIFS('GDP constant 2016'!L:L,'GDP constant 2016'!$B:$B,'ODA percent GDP'!$B287)</f>
        <v>4.1402425023256105E-2</v>
      </c>
      <c r="M287" s="44">
        <f>('ODA total and ex non-transfer'!M287*1000000)/SUMIFS('GDP constant 2016'!M:M,'GDP constant 2016'!$B:$B,'ODA percent GDP'!$B287)</f>
        <v>3.6752372222208701E-2</v>
      </c>
      <c r="N287" s="44">
        <f>('ODA total and ex non-transfer'!N287*1000000)/SUMIFS('GDP constant 2016'!N:N,'GDP constant 2016'!$B:$B,'ODA percent GDP'!$B287)</f>
        <v>3.9541497680950367E-2</v>
      </c>
      <c r="O287" s="44">
        <f>('ODA total and ex non-transfer'!O287*1000000)/SUMIFS('GDP constant 2016'!O:O,'GDP constant 2016'!$B:$B,'ODA percent GDP'!$B287)</f>
        <v>4.0857814432321678E-2</v>
      </c>
      <c r="P287" s="44">
        <f>('ODA total and ex non-transfer'!P287*1000000)/SUMIFS('GDP constant 2016'!P:P,'GDP constant 2016'!$B:$B,'ODA percent GDP'!$B287)</f>
        <v>3.4793290989599893E-2</v>
      </c>
      <c r="Q287" s="44">
        <f>('ODA total and ex non-transfer'!Q287*1000000)/SUMIFS('GDP constant 2016'!Q:Q,'GDP constant 2016'!$B:$B,'ODA percent GDP'!$B287)</f>
        <v>3.3019119821964343E-2</v>
      </c>
      <c r="R287" s="44">
        <f>('ODA total and ex non-transfer'!R287*1000000)/SUMIFS('GDP constant 2016'!R:R,'GDP constant 2016'!$B:$B,'ODA percent GDP'!$B287)</f>
        <v>3.0849522594643405E-2</v>
      </c>
      <c r="S287" s="44">
        <f>('ODA total and ex non-transfer'!S287*1000000)/SUMIFS('GDP constant 2016'!S:S,'GDP constant 2016'!$B:$B,'ODA percent GDP'!$B287)</f>
        <v>3.1073101193594591E-2</v>
      </c>
      <c r="T287" s="44">
        <f>('ODA total and ex non-transfer'!T287*1000000)/SUMIFS('GDP constant 2016'!T:T,'GDP constant 2016'!$B:$B,'ODA percent GDP'!$B287)</f>
        <v>3.6171699150613523E-2</v>
      </c>
      <c r="U287" s="44">
        <f>('ODA total and ex non-transfer'!U287*1000000)/SUMIFS('GDP constant 2016'!U:U,'GDP constant 2016'!$B:$B,'ODA percent GDP'!$B287)</f>
        <v>2.943778303999477E-2</v>
      </c>
    </row>
    <row r="288" spans="1:21" hidden="1" x14ac:dyDescent="0.2">
      <c r="A288" s="21" t="s">
        <v>169</v>
      </c>
      <c r="B288" s="9" t="e">
        <v>#N/A</v>
      </c>
      <c r="C288" s="9" t="s">
        <v>981</v>
      </c>
      <c r="D288" s="9"/>
      <c r="E288" s="2"/>
      <c r="F288" s="2"/>
      <c r="G288" s="44" t="e">
        <f>('ODA total and ex non-transfer'!G288*1000000)/SUMIFS('GDP constant 2016'!G:G,'GDP constant 2016'!$B:$B,'ODA percent GDP'!$B288)</f>
        <v>#DIV/0!</v>
      </c>
      <c r="H288" s="44" t="e">
        <f>('ODA total and ex non-transfer'!H288*1000000)/SUMIFS('GDP constant 2016'!H:H,'GDP constant 2016'!$B:$B,'ODA percent GDP'!$B288)</f>
        <v>#DIV/0!</v>
      </c>
      <c r="I288" s="44" t="e">
        <f>('ODA total and ex non-transfer'!I288*1000000)/SUMIFS('GDP constant 2016'!I:I,'GDP constant 2016'!$B:$B,'ODA percent GDP'!$B288)</f>
        <v>#DIV/0!</v>
      </c>
      <c r="J288" s="44" t="e">
        <f>('ODA total and ex non-transfer'!J288*1000000)/SUMIFS('GDP constant 2016'!J:J,'GDP constant 2016'!$B:$B,'ODA percent GDP'!$B288)</f>
        <v>#DIV/0!</v>
      </c>
      <c r="K288" s="44" t="e">
        <f>('ODA total and ex non-transfer'!K288*1000000)/SUMIFS('GDP constant 2016'!K:K,'GDP constant 2016'!$B:$B,'ODA percent GDP'!$B288)</f>
        <v>#DIV/0!</v>
      </c>
      <c r="L288" s="44" t="e">
        <f>('ODA total and ex non-transfer'!L288*1000000)/SUMIFS('GDP constant 2016'!L:L,'GDP constant 2016'!$B:$B,'ODA percent GDP'!$B288)</f>
        <v>#DIV/0!</v>
      </c>
      <c r="M288" s="44" t="e">
        <f>('ODA total and ex non-transfer'!M288*1000000)/SUMIFS('GDP constant 2016'!M:M,'GDP constant 2016'!$B:$B,'ODA percent GDP'!$B288)</f>
        <v>#DIV/0!</v>
      </c>
      <c r="N288" s="44" t="e">
        <f>('ODA total and ex non-transfer'!N288*1000000)/SUMIFS('GDP constant 2016'!N:N,'GDP constant 2016'!$B:$B,'ODA percent GDP'!$B288)</f>
        <v>#DIV/0!</v>
      </c>
      <c r="O288" s="44" t="e">
        <f>('ODA total and ex non-transfer'!O288*1000000)/SUMIFS('GDP constant 2016'!O:O,'GDP constant 2016'!$B:$B,'ODA percent GDP'!$B288)</f>
        <v>#DIV/0!</v>
      </c>
      <c r="P288" s="44" t="e">
        <f>('ODA total and ex non-transfer'!P288*1000000)/SUMIFS('GDP constant 2016'!P:P,'GDP constant 2016'!$B:$B,'ODA percent GDP'!$B288)</f>
        <v>#DIV/0!</v>
      </c>
      <c r="Q288" s="44" t="e">
        <f>('ODA total and ex non-transfer'!Q288*1000000)/SUMIFS('GDP constant 2016'!Q:Q,'GDP constant 2016'!$B:$B,'ODA percent GDP'!$B288)</f>
        <v>#DIV/0!</v>
      </c>
      <c r="R288" s="44" t="e">
        <f>('ODA total and ex non-transfer'!R288*1000000)/SUMIFS('GDP constant 2016'!R:R,'GDP constant 2016'!$B:$B,'ODA percent GDP'!$B288)</f>
        <v>#DIV/0!</v>
      </c>
      <c r="S288" s="44" t="e">
        <f>('ODA total and ex non-transfer'!S288*1000000)/SUMIFS('GDP constant 2016'!S:S,'GDP constant 2016'!$B:$B,'ODA percent GDP'!$B288)</f>
        <v>#DIV/0!</v>
      </c>
      <c r="T288" s="44" t="e">
        <f>('ODA total and ex non-transfer'!T288*1000000)/SUMIFS('GDP constant 2016'!T:T,'GDP constant 2016'!$B:$B,'ODA percent GDP'!$B288)</f>
        <v>#DIV/0!</v>
      </c>
      <c r="U288" s="44" t="e">
        <f>('ODA total and ex non-transfer'!U288*1000000)/SUMIFS('GDP constant 2016'!U:U,'GDP constant 2016'!$B:$B,'ODA percent GDP'!$B288)</f>
        <v>#DIV/0!</v>
      </c>
    </row>
    <row r="289" spans="1:21" hidden="1" x14ac:dyDescent="0.2">
      <c r="A289" s="22" t="s">
        <v>169</v>
      </c>
      <c r="B289" s="9" t="e">
        <v>#N/A</v>
      </c>
      <c r="C289" s="10" t="s">
        <v>982</v>
      </c>
      <c r="D289" s="10"/>
      <c r="E289" s="3"/>
      <c r="F289" s="3"/>
      <c r="G289" s="44" t="e">
        <f>('ODA total and ex non-transfer'!G289*1000000)/SUMIFS('GDP constant 2016'!G:G,'GDP constant 2016'!$B:$B,'ODA percent GDP'!$B289)</f>
        <v>#DIV/0!</v>
      </c>
      <c r="H289" s="44" t="e">
        <f>('ODA total and ex non-transfer'!H289*1000000)/SUMIFS('GDP constant 2016'!H:H,'GDP constant 2016'!$B:$B,'ODA percent GDP'!$B289)</f>
        <v>#DIV/0!</v>
      </c>
      <c r="I289" s="44" t="e">
        <f>('ODA total and ex non-transfer'!I289*1000000)/SUMIFS('GDP constant 2016'!I:I,'GDP constant 2016'!$B:$B,'ODA percent GDP'!$B289)</f>
        <v>#DIV/0!</v>
      </c>
      <c r="J289" s="44" t="e">
        <f>('ODA total and ex non-transfer'!J289*1000000)/SUMIFS('GDP constant 2016'!J:J,'GDP constant 2016'!$B:$B,'ODA percent GDP'!$B289)</f>
        <v>#DIV/0!</v>
      </c>
      <c r="K289" s="44" t="e">
        <f>('ODA total and ex non-transfer'!K289*1000000)/SUMIFS('GDP constant 2016'!K:K,'GDP constant 2016'!$B:$B,'ODA percent GDP'!$B289)</f>
        <v>#DIV/0!</v>
      </c>
      <c r="L289" s="44" t="e">
        <f>('ODA total and ex non-transfer'!L289*1000000)/SUMIFS('GDP constant 2016'!L:L,'GDP constant 2016'!$B:$B,'ODA percent GDP'!$B289)</f>
        <v>#DIV/0!</v>
      </c>
      <c r="M289" s="44" t="e">
        <f>('ODA total and ex non-transfer'!M289*1000000)/SUMIFS('GDP constant 2016'!M:M,'GDP constant 2016'!$B:$B,'ODA percent GDP'!$B289)</f>
        <v>#DIV/0!</v>
      </c>
      <c r="N289" s="44" t="e">
        <f>('ODA total and ex non-transfer'!N289*1000000)/SUMIFS('GDP constant 2016'!N:N,'GDP constant 2016'!$B:$B,'ODA percent GDP'!$B289)</f>
        <v>#DIV/0!</v>
      </c>
      <c r="O289" s="44" t="e">
        <f>('ODA total and ex non-transfer'!O289*1000000)/SUMIFS('GDP constant 2016'!O:O,'GDP constant 2016'!$B:$B,'ODA percent GDP'!$B289)</f>
        <v>#DIV/0!</v>
      </c>
      <c r="P289" s="44" t="e">
        <f>('ODA total and ex non-transfer'!P289*1000000)/SUMIFS('GDP constant 2016'!P:P,'GDP constant 2016'!$B:$B,'ODA percent GDP'!$B289)</f>
        <v>#DIV/0!</v>
      </c>
      <c r="Q289" s="44" t="e">
        <f>('ODA total and ex non-transfer'!Q289*1000000)/SUMIFS('GDP constant 2016'!Q:Q,'GDP constant 2016'!$B:$B,'ODA percent GDP'!$B289)</f>
        <v>#DIV/0!</v>
      </c>
      <c r="R289" s="44" t="e">
        <f>('ODA total and ex non-transfer'!R289*1000000)/SUMIFS('GDP constant 2016'!R:R,'GDP constant 2016'!$B:$B,'ODA percent GDP'!$B289)</f>
        <v>#DIV/0!</v>
      </c>
      <c r="S289" s="44" t="e">
        <f>('ODA total and ex non-transfer'!S289*1000000)/SUMIFS('GDP constant 2016'!S:S,'GDP constant 2016'!$B:$B,'ODA percent GDP'!$B289)</f>
        <v>#DIV/0!</v>
      </c>
      <c r="T289" s="44" t="e">
        <f>('ODA total and ex non-transfer'!T289*1000000)/SUMIFS('GDP constant 2016'!T:T,'GDP constant 2016'!$B:$B,'ODA percent GDP'!$B289)</f>
        <v>#DIV/0!</v>
      </c>
      <c r="U289" s="44" t="e">
        <f>('ODA total and ex non-transfer'!U289*1000000)/SUMIFS('GDP constant 2016'!U:U,'GDP constant 2016'!$B:$B,'ODA percent GDP'!$B289)</f>
        <v>#DIV/0!</v>
      </c>
    </row>
    <row r="290" spans="1:21" hidden="1" x14ac:dyDescent="0.2">
      <c r="A290" s="21" t="s">
        <v>170</v>
      </c>
      <c r="B290" s="9" t="s">
        <v>650</v>
      </c>
      <c r="C290" s="9" t="s">
        <v>981</v>
      </c>
      <c r="D290" s="9"/>
      <c r="E290" s="2"/>
      <c r="F290" s="2"/>
      <c r="G290" s="44">
        <f>('ODA total and ex non-transfer'!G290*1000000)/SUMIFS('GDP constant 2016'!G:G,'GDP constant 2016'!$B:$B,'ODA percent GDP'!$B290)</f>
        <v>1.0036748805452827E-3</v>
      </c>
      <c r="H290" s="44">
        <f>('ODA total and ex non-transfer'!H290*1000000)/SUMIFS('GDP constant 2016'!H:H,'GDP constant 2016'!$B:$B,'ODA percent GDP'!$B290)</f>
        <v>1.6268991908460274E-3</v>
      </c>
      <c r="I290" s="44">
        <f>('ODA total and ex non-transfer'!I290*1000000)/SUMIFS('GDP constant 2016'!I:I,'GDP constant 2016'!$B:$B,'ODA percent GDP'!$B290)</f>
        <v>2.6563440672234396E-3</v>
      </c>
      <c r="J290" s="44">
        <f>('ODA total and ex non-transfer'!J290*1000000)/SUMIFS('GDP constant 2016'!J:J,'GDP constant 2016'!$B:$B,'ODA percent GDP'!$B290)</f>
        <v>1.2175090597617941E-3</v>
      </c>
      <c r="K290" s="44">
        <f>('ODA total and ex non-transfer'!K290*1000000)/SUMIFS('GDP constant 2016'!K:K,'GDP constant 2016'!$B:$B,'ODA percent GDP'!$B290)</f>
        <v>1.9866378827885565E-3</v>
      </c>
      <c r="L290" s="44">
        <f>('ODA total and ex non-transfer'!L290*1000000)/SUMIFS('GDP constant 2016'!L:L,'GDP constant 2016'!$B:$B,'ODA percent GDP'!$B290)</f>
        <v>1.9617217438138656E-3</v>
      </c>
      <c r="M290" s="44">
        <f>('ODA total and ex non-transfer'!M290*1000000)/SUMIFS('GDP constant 2016'!M:M,'GDP constant 2016'!$B:$B,'ODA percent GDP'!$B290)</f>
        <v>1.2452844645970938E-3</v>
      </c>
      <c r="N290" s="44">
        <f>('ODA total and ex non-transfer'!N290*1000000)/SUMIFS('GDP constant 2016'!N:N,'GDP constant 2016'!$B:$B,'ODA percent GDP'!$B290)</f>
        <v>1.2794030182614686E-3</v>
      </c>
      <c r="O290" s="44">
        <f>('ODA total and ex non-transfer'!O290*1000000)/SUMIFS('GDP constant 2016'!O:O,'GDP constant 2016'!$B:$B,'ODA percent GDP'!$B290)</f>
        <v>7.7569280777404841E-4</v>
      </c>
      <c r="P290" s="44">
        <f>('ODA total and ex non-transfer'!P290*1000000)/SUMIFS('GDP constant 2016'!P:P,'GDP constant 2016'!$B:$B,'ODA percent GDP'!$B290)</f>
        <v>8.8464852390060164E-4</v>
      </c>
      <c r="Q290" s="44">
        <f>('ODA total and ex non-transfer'!Q290*1000000)/SUMIFS('GDP constant 2016'!Q:Q,'GDP constant 2016'!$B:$B,'ODA percent GDP'!$B290)</f>
        <v>8.3161517170442104E-4</v>
      </c>
      <c r="R290" s="44">
        <f>('ODA total and ex non-transfer'!R290*1000000)/SUMIFS('GDP constant 2016'!R:R,'GDP constant 2016'!$B:$B,'ODA percent GDP'!$B290)</f>
        <v>7.2412596517230411E-4</v>
      </c>
      <c r="S290" s="44">
        <f>('ODA total and ex non-transfer'!S290*1000000)/SUMIFS('GDP constant 2016'!S:S,'GDP constant 2016'!$B:$B,'ODA percent GDP'!$B290)</f>
        <v>5.3496685394485244E-4</v>
      </c>
      <c r="T290" s="44">
        <f>('ODA total and ex non-transfer'!T290*1000000)/SUMIFS('GDP constant 2016'!T:T,'GDP constant 2016'!$B:$B,'ODA percent GDP'!$B290)</f>
        <v>4.6737196568562371E-4</v>
      </c>
      <c r="U290" s="44">
        <f>('ODA total and ex non-transfer'!U290*1000000)/SUMIFS('GDP constant 2016'!U:U,'GDP constant 2016'!$B:$B,'ODA percent GDP'!$B290)</f>
        <v>3.0515822444753356E-4</v>
      </c>
    </row>
    <row r="291" spans="1:21" hidden="1" x14ac:dyDescent="0.2">
      <c r="A291" s="22" t="s">
        <v>170</v>
      </c>
      <c r="B291" s="9" t="s">
        <v>650</v>
      </c>
      <c r="C291" s="10" t="s">
        <v>982</v>
      </c>
      <c r="D291" s="10"/>
      <c r="E291" s="3"/>
      <c r="F291" s="3"/>
      <c r="G291" s="44">
        <f>('ODA total and ex non-transfer'!G291*1000000)/SUMIFS('GDP constant 2016'!G:G,'GDP constant 2016'!$B:$B,'ODA percent GDP'!$B291)</f>
        <v>1.0036748805452827E-3</v>
      </c>
      <c r="H291" s="44">
        <f>('ODA total and ex non-transfer'!H291*1000000)/SUMIFS('GDP constant 2016'!H:H,'GDP constant 2016'!$B:$B,'ODA percent GDP'!$B291)</f>
        <v>1.6268991908460274E-3</v>
      </c>
      <c r="I291" s="44">
        <f>('ODA total and ex non-transfer'!I291*1000000)/SUMIFS('GDP constant 2016'!I:I,'GDP constant 2016'!$B:$B,'ODA percent GDP'!$B291)</f>
        <v>2.6563440672234396E-3</v>
      </c>
      <c r="J291" s="44">
        <f>('ODA total and ex non-transfer'!J291*1000000)/SUMIFS('GDP constant 2016'!J:J,'GDP constant 2016'!$B:$B,'ODA percent GDP'!$B291)</f>
        <v>1.2175090597617941E-3</v>
      </c>
      <c r="K291" s="44">
        <f>('ODA total and ex non-transfer'!K291*1000000)/SUMIFS('GDP constant 2016'!K:K,'GDP constant 2016'!$B:$B,'ODA percent GDP'!$B291)</f>
        <v>1.8780200713430374E-3</v>
      </c>
      <c r="L291" s="44">
        <f>('ODA total and ex non-transfer'!L291*1000000)/SUMIFS('GDP constant 2016'!L:L,'GDP constant 2016'!$B:$B,'ODA percent GDP'!$B291)</f>
        <v>1.9070624046875003E-3</v>
      </c>
      <c r="M291" s="44">
        <f>('ODA total and ex non-transfer'!M291*1000000)/SUMIFS('GDP constant 2016'!M:M,'GDP constant 2016'!$B:$B,'ODA percent GDP'!$B291)</f>
        <v>1.197896896155593E-3</v>
      </c>
      <c r="N291" s="44">
        <f>('ODA total and ex non-transfer'!N291*1000000)/SUMIFS('GDP constant 2016'!N:N,'GDP constant 2016'!$B:$B,'ODA percent GDP'!$B291)</f>
        <v>1.1804278039924964E-3</v>
      </c>
      <c r="O291" s="44">
        <f>('ODA total and ex non-transfer'!O291*1000000)/SUMIFS('GDP constant 2016'!O:O,'GDP constant 2016'!$B:$B,'ODA percent GDP'!$B291)</f>
        <v>6.6875375286403014E-4</v>
      </c>
      <c r="P291" s="44">
        <f>('ODA total and ex non-transfer'!P291*1000000)/SUMIFS('GDP constant 2016'!P:P,'GDP constant 2016'!$B:$B,'ODA percent GDP'!$B291)</f>
        <v>7.771944205189397E-4</v>
      </c>
      <c r="Q291" s="44">
        <f>('ODA total and ex non-transfer'!Q291*1000000)/SUMIFS('GDP constant 2016'!Q:Q,'GDP constant 2016'!$B:$B,'ODA percent GDP'!$B291)</f>
        <v>7.5310044445549306E-4</v>
      </c>
      <c r="R291" s="44">
        <f>('ODA total and ex non-transfer'!R291*1000000)/SUMIFS('GDP constant 2016'!R:R,'GDP constant 2016'!$B:$B,'ODA percent GDP'!$B291)</f>
        <v>6.6740820915845713E-4</v>
      </c>
      <c r="S291" s="44">
        <f>('ODA total and ex non-transfer'!S291*1000000)/SUMIFS('GDP constant 2016'!S:S,'GDP constant 2016'!$B:$B,'ODA percent GDP'!$B291)</f>
        <v>4.6382181429161699E-4</v>
      </c>
      <c r="T291" s="44">
        <f>('ODA total and ex non-transfer'!T291*1000000)/SUMIFS('GDP constant 2016'!T:T,'GDP constant 2016'!$B:$B,'ODA percent GDP'!$B291)</f>
        <v>4.1104150196711491E-4</v>
      </c>
      <c r="U291" s="44">
        <f>('ODA total and ex non-transfer'!U291*1000000)/SUMIFS('GDP constant 2016'!U:U,'GDP constant 2016'!$B:$B,'ODA percent GDP'!$B291)</f>
        <v>2.6097907225116246E-4</v>
      </c>
    </row>
    <row r="292" spans="1:21" hidden="1" x14ac:dyDescent="0.2">
      <c r="A292" s="21" t="s">
        <v>171</v>
      </c>
      <c r="B292" s="9" t="s">
        <v>684</v>
      </c>
      <c r="C292" s="9" t="s">
        <v>981</v>
      </c>
      <c r="D292" s="9"/>
      <c r="E292" s="2"/>
      <c r="F292" s="2"/>
      <c r="G292" s="44">
        <f>('ODA total and ex non-transfer'!G292*1000000)/SUMIFS('GDP constant 2016'!G:G,'GDP constant 2016'!$B:$B,'ODA percent GDP'!$B292)</f>
        <v>5.4200196545211361E-2</v>
      </c>
      <c r="H292" s="44">
        <f>('ODA total and ex non-transfer'!H292*1000000)/SUMIFS('GDP constant 2016'!H:H,'GDP constant 2016'!$B:$B,'ODA percent GDP'!$B292)</f>
        <v>6.0506487973390082E-2</v>
      </c>
      <c r="I292" s="44">
        <f>('ODA total and ex non-transfer'!I292*1000000)/SUMIFS('GDP constant 2016'!I:I,'GDP constant 2016'!$B:$B,'ODA percent GDP'!$B292)</f>
        <v>5.411262332060806E-2</v>
      </c>
      <c r="J292" s="44">
        <f>('ODA total and ex non-transfer'!J292*1000000)/SUMIFS('GDP constant 2016'!J:J,'GDP constant 2016'!$B:$B,'ODA percent GDP'!$B292)</f>
        <v>4.1379210452021455E-2</v>
      </c>
      <c r="K292" s="44">
        <f>('ODA total and ex non-transfer'!K292*1000000)/SUMIFS('GDP constant 2016'!K:K,'GDP constant 2016'!$B:$B,'ODA percent GDP'!$B292)</f>
        <v>3.7923118463066223E-2</v>
      </c>
      <c r="L292" s="44">
        <f>('ODA total and ex non-transfer'!L292*1000000)/SUMIFS('GDP constant 2016'!L:L,'GDP constant 2016'!$B:$B,'ODA percent GDP'!$B292)</f>
        <v>4.2764118688959123E-2</v>
      </c>
      <c r="M292" s="44">
        <f>('ODA total and ex non-transfer'!M292*1000000)/SUMIFS('GDP constant 2016'!M:M,'GDP constant 2016'!$B:$B,'ODA percent GDP'!$B292)</f>
        <v>5.0930608972536547E-2</v>
      </c>
      <c r="N292" s="44">
        <f>('ODA total and ex non-transfer'!N292*1000000)/SUMIFS('GDP constant 2016'!N:N,'GDP constant 2016'!$B:$B,'ODA percent GDP'!$B292)</f>
        <v>6.2746946191472586E-2</v>
      </c>
      <c r="O292" s="44">
        <f>('ODA total and ex non-transfer'!O292*1000000)/SUMIFS('GDP constant 2016'!O:O,'GDP constant 2016'!$B:$B,'ODA percent GDP'!$B292)</f>
        <v>4.6849529165151033E-2</v>
      </c>
      <c r="P292" s="44">
        <f>('ODA total and ex non-transfer'!P292*1000000)/SUMIFS('GDP constant 2016'!P:P,'GDP constant 2016'!$B:$B,'ODA percent GDP'!$B292)</f>
        <v>4.4497628862519657E-2</v>
      </c>
      <c r="Q292" s="44">
        <f>('ODA total and ex non-transfer'!Q292*1000000)/SUMIFS('GDP constant 2016'!Q:Q,'GDP constant 2016'!$B:$B,'ODA percent GDP'!$B292)</f>
        <v>5.0501887201825892E-2</v>
      </c>
      <c r="R292" s="44">
        <f>('ODA total and ex non-transfer'!R292*1000000)/SUMIFS('GDP constant 2016'!R:R,'GDP constant 2016'!$B:$B,'ODA percent GDP'!$B292)</f>
        <v>4.5522075453164272E-2</v>
      </c>
      <c r="S292" s="44">
        <f>('ODA total and ex non-transfer'!S292*1000000)/SUMIFS('GDP constant 2016'!S:S,'GDP constant 2016'!$B:$B,'ODA percent GDP'!$B292)</f>
        <v>3.1397013647512267E-2</v>
      </c>
      <c r="T292" s="44">
        <f>('ODA total and ex non-transfer'!T292*1000000)/SUMIFS('GDP constant 2016'!T:T,'GDP constant 2016'!$B:$B,'ODA percent GDP'!$B292)</f>
        <v>2.7851463774825235E-2</v>
      </c>
      <c r="U292" s="44">
        <f>('ODA total and ex non-transfer'!U292*1000000)/SUMIFS('GDP constant 2016'!U:U,'GDP constant 2016'!$B:$B,'ODA percent GDP'!$B292)</f>
        <v>3.4584232397179435E-2</v>
      </c>
    </row>
    <row r="293" spans="1:21" hidden="1" x14ac:dyDescent="0.2">
      <c r="A293" s="22" t="s">
        <v>171</v>
      </c>
      <c r="B293" s="9" t="s">
        <v>684</v>
      </c>
      <c r="C293" s="10" t="s">
        <v>982</v>
      </c>
      <c r="D293" s="10"/>
      <c r="E293" s="3"/>
      <c r="F293" s="3"/>
      <c r="G293" s="44">
        <f>('ODA total and ex non-transfer'!G293*1000000)/SUMIFS('GDP constant 2016'!G:G,'GDP constant 2016'!$B:$B,'ODA percent GDP'!$B293)</f>
        <v>5.4200196545211361E-2</v>
      </c>
      <c r="H293" s="44">
        <f>('ODA total and ex non-transfer'!H293*1000000)/SUMIFS('GDP constant 2016'!H:H,'GDP constant 2016'!$B:$B,'ODA percent GDP'!$B293)</f>
        <v>6.0506487973390082E-2</v>
      </c>
      <c r="I293" s="44">
        <f>('ODA total and ex non-transfer'!I293*1000000)/SUMIFS('GDP constant 2016'!I:I,'GDP constant 2016'!$B:$B,'ODA percent GDP'!$B293)</f>
        <v>5.411262332060806E-2</v>
      </c>
      <c r="J293" s="44">
        <f>('ODA total and ex non-transfer'!J293*1000000)/SUMIFS('GDP constant 2016'!J:J,'GDP constant 2016'!$B:$B,'ODA percent GDP'!$B293)</f>
        <v>4.1379210452021455E-2</v>
      </c>
      <c r="K293" s="44">
        <f>('ODA total and ex non-transfer'!K293*1000000)/SUMIFS('GDP constant 2016'!K:K,'GDP constant 2016'!$B:$B,'ODA percent GDP'!$B293)</f>
        <v>3.1400589909473281E-2</v>
      </c>
      <c r="L293" s="44">
        <f>('ODA total and ex non-transfer'!L293*1000000)/SUMIFS('GDP constant 2016'!L:L,'GDP constant 2016'!$B:$B,'ODA percent GDP'!$B293)</f>
        <v>3.9299161147583923E-2</v>
      </c>
      <c r="M293" s="44">
        <f>('ODA total and ex non-transfer'!M293*1000000)/SUMIFS('GDP constant 2016'!M:M,'GDP constant 2016'!$B:$B,'ODA percent GDP'!$B293)</f>
        <v>4.7517517978166994E-2</v>
      </c>
      <c r="N293" s="44">
        <f>('ODA total and ex non-transfer'!N293*1000000)/SUMIFS('GDP constant 2016'!N:N,'GDP constant 2016'!$B:$B,'ODA percent GDP'!$B293)</f>
        <v>5.8418481606814794E-2</v>
      </c>
      <c r="O293" s="44">
        <f>('ODA total and ex non-transfer'!O293*1000000)/SUMIFS('GDP constant 2016'!O:O,'GDP constant 2016'!$B:$B,'ODA percent GDP'!$B293)</f>
        <v>4.4071196496421876E-2</v>
      </c>
      <c r="P293" s="44">
        <f>('ODA total and ex non-transfer'!P293*1000000)/SUMIFS('GDP constant 2016'!P:P,'GDP constant 2016'!$B:$B,'ODA percent GDP'!$B293)</f>
        <v>4.1079835372867357E-2</v>
      </c>
      <c r="Q293" s="44">
        <f>('ODA total and ex non-transfer'!Q293*1000000)/SUMIFS('GDP constant 2016'!Q:Q,'GDP constant 2016'!$B:$B,'ODA percent GDP'!$B293)</f>
        <v>4.7938311982280414E-2</v>
      </c>
      <c r="R293" s="44">
        <f>('ODA total and ex non-transfer'!R293*1000000)/SUMIFS('GDP constant 2016'!R:R,'GDP constant 2016'!$B:$B,'ODA percent GDP'!$B293)</f>
        <v>4.333716772099265E-2</v>
      </c>
      <c r="S293" s="44">
        <f>('ODA total and ex non-transfer'!S293*1000000)/SUMIFS('GDP constant 2016'!S:S,'GDP constant 2016'!$B:$B,'ODA percent GDP'!$B293)</f>
        <v>2.945269096739097E-2</v>
      </c>
      <c r="T293" s="44">
        <f>('ODA total and ex non-transfer'!T293*1000000)/SUMIFS('GDP constant 2016'!T:T,'GDP constant 2016'!$B:$B,'ODA percent GDP'!$B293)</f>
        <v>2.6253118023631776E-2</v>
      </c>
      <c r="U293" s="44">
        <f>('ODA total and ex non-transfer'!U293*1000000)/SUMIFS('GDP constant 2016'!U:U,'GDP constant 2016'!$B:$B,'ODA percent GDP'!$B293)</f>
        <v>3.3344285786944511E-2</v>
      </c>
    </row>
    <row r="294" spans="1:21" hidden="1" x14ac:dyDescent="0.2">
      <c r="A294" s="21" t="s">
        <v>172</v>
      </c>
      <c r="B294" s="9" t="s">
        <v>752</v>
      </c>
      <c r="C294" s="9" t="s">
        <v>981</v>
      </c>
      <c r="D294" s="9"/>
      <c r="E294" s="2"/>
      <c r="F294" s="2"/>
      <c r="G294" s="44">
        <f>('ODA total and ex non-transfer'!G294*1000000)/SUMIFS('GDP constant 2016'!G:G,'GDP constant 2016'!$B:$B,'ODA percent GDP'!$B294)</f>
        <v>7.2748044625604649E-3</v>
      </c>
      <c r="H294" s="44">
        <f>('ODA total and ex non-transfer'!H294*1000000)/SUMIFS('GDP constant 2016'!H:H,'GDP constant 2016'!$B:$B,'ODA percent GDP'!$B294)</f>
        <v>8.5355464421844364E-3</v>
      </c>
      <c r="I294" s="44">
        <f>('ODA total and ex non-transfer'!I294*1000000)/SUMIFS('GDP constant 2016'!I:I,'GDP constant 2016'!$B:$B,'ODA percent GDP'!$B294)</f>
        <v>6.135745367751866E-3</v>
      </c>
      <c r="J294" s="44">
        <f>('ODA total and ex non-transfer'!J294*1000000)/SUMIFS('GDP constant 2016'!J:J,'GDP constant 2016'!$B:$B,'ODA percent GDP'!$B294)</f>
        <v>6.7677441280634765E-3</v>
      </c>
      <c r="K294" s="44">
        <f>('ODA total and ex non-transfer'!K294*1000000)/SUMIFS('GDP constant 2016'!K:K,'GDP constant 2016'!$B:$B,'ODA percent GDP'!$B294)</f>
        <v>6.8766921636844872E-3</v>
      </c>
      <c r="L294" s="44">
        <f>('ODA total and ex non-transfer'!L294*1000000)/SUMIFS('GDP constant 2016'!L:L,'GDP constant 2016'!$B:$B,'ODA percent GDP'!$B294)</f>
        <v>6.6283164872858154E-3</v>
      </c>
      <c r="M294" s="44">
        <f>('ODA total and ex non-transfer'!M294*1000000)/SUMIFS('GDP constant 2016'!M:M,'GDP constant 2016'!$B:$B,'ODA percent GDP'!$B294)</f>
        <v>4.4266234933726398E-3</v>
      </c>
      <c r="N294" s="44">
        <f>('ODA total and ex non-transfer'!N294*1000000)/SUMIFS('GDP constant 2016'!N:N,'GDP constant 2016'!$B:$B,'ODA percent GDP'!$B294)</f>
        <v>5.4788847943323471E-3</v>
      </c>
      <c r="O294" s="44">
        <f>('ODA total and ex non-transfer'!O294*1000000)/SUMIFS('GDP constant 2016'!O:O,'GDP constant 2016'!$B:$B,'ODA percent GDP'!$B294)</f>
        <v>5.9816308014064351E-3</v>
      </c>
      <c r="P294" s="44">
        <f>('ODA total and ex non-transfer'!P294*1000000)/SUMIFS('GDP constant 2016'!P:P,'GDP constant 2016'!$B:$B,'ODA percent GDP'!$B294)</f>
        <v>3.5722907570018706E-3</v>
      </c>
      <c r="Q294" s="44">
        <f>('ODA total and ex non-transfer'!Q294*1000000)/SUMIFS('GDP constant 2016'!Q:Q,'GDP constant 2016'!$B:$B,'ODA percent GDP'!$B294)</f>
        <v>3.5453138398000915E-3</v>
      </c>
      <c r="R294" s="44">
        <f>('ODA total and ex non-transfer'!R294*1000000)/SUMIFS('GDP constant 2016'!R:R,'GDP constant 2016'!$B:$B,'ODA percent GDP'!$B294)</f>
        <v>3.6989341498245912E-3</v>
      </c>
      <c r="S294" s="44">
        <f>('ODA total and ex non-transfer'!S294*1000000)/SUMIFS('GDP constant 2016'!S:S,'GDP constant 2016'!$B:$B,'ODA percent GDP'!$B294)</f>
        <v>5.3429393133332566E-3</v>
      </c>
      <c r="T294" s="44">
        <f>('ODA total and ex non-transfer'!T294*1000000)/SUMIFS('GDP constant 2016'!T:T,'GDP constant 2016'!$B:$B,'ODA percent GDP'!$B294)</f>
        <v>4.4333275583253095E-3</v>
      </c>
      <c r="U294" s="44">
        <f>('ODA total and ex non-transfer'!U294*1000000)/SUMIFS('GDP constant 2016'!U:U,'GDP constant 2016'!$B:$B,'ODA percent GDP'!$B294)</f>
        <v>3.174120688817643E-3</v>
      </c>
    </row>
    <row r="295" spans="1:21" hidden="1" x14ac:dyDescent="0.2">
      <c r="A295" s="22" t="s">
        <v>172</v>
      </c>
      <c r="B295" s="9" t="s">
        <v>752</v>
      </c>
      <c r="C295" s="10" t="s">
        <v>982</v>
      </c>
      <c r="D295" s="10"/>
      <c r="E295" s="3"/>
      <c r="F295" s="3"/>
      <c r="G295" s="44">
        <f>('ODA total and ex non-transfer'!G295*1000000)/SUMIFS('GDP constant 2016'!G:G,'GDP constant 2016'!$B:$B,'ODA percent GDP'!$B295)</f>
        <v>7.2748044625604649E-3</v>
      </c>
      <c r="H295" s="44">
        <f>('ODA total and ex non-transfer'!H295*1000000)/SUMIFS('GDP constant 2016'!H:H,'GDP constant 2016'!$B:$B,'ODA percent GDP'!$B295)</f>
        <v>8.5355464421844364E-3</v>
      </c>
      <c r="I295" s="44">
        <f>('ODA total and ex non-transfer'!I295*1000000)/SUMIFS('GDP constant 2016'!I:I,'GDP constant 2016'!$B:$B,'ODA percent GDP'!$B295)</f>
        <v>6.135745367751866E-3</v>
      </c>
      <c r="J295" s="44">
        <f>('ODA total and ex non-transfer'!J295*1000000)/SUMIFS('GDP constant 2016'!J:J,'GDP constant 2016'!$B:$B,'ODA percent GDP'!$B295)</f>
        <v>6.7677441280634765E-3</v>
      </c>
      <c r="K295" s="44">
        <f>('ODA total and ex non-transfer'!K295*1000000)/SUMIFS('GDP constant 2016'!K:K,'GDP constant 2016'!$B:$B,'ODA percent GDP'!$B295)</f>
        <v>6.8055320934094256E-3</v>
      </c>
      <c r="L295" s="44">
        <f>('ODA total and ex non-transfer'!L295*1000000)/SUMIFS('GDP constant 2016'!L:L,'GDP constant 2016'!$B:$B,'ODA percent GDP'!$B295)</f>
        <v>6.5517575550069398E-3</v>
      </c>
      <c r="M295" s="44">
        <f>('ODA total and ex non-transfer'!M295*1000000)/SUMIFS('GDP constant 2016'!M:M,'GDP constant 2016'!$B:$B,'ODA percent GDP'!$B295)</f>
        <v>4.3874201612263677E-3</v>
      </c>
      <c r="N295" s="44">
        <f>('ODA total and ex non-transfer'!N295*1000000)/SUMIFS('GDP constant 2016'!N:N,'GDP constant 2016'!$B:$B,'ODA percent GDP'!$B295)</f>
        <v>5.3761292013576887E-3</v>
      </c>
      <c r="O295" s="44">
        <f>('ODA total and ex non-transfer'!O295*1000000)/SUMIFS('GDP constant 2016'!O:O,'GDP constant 2016'!$B:$B,'ODA percent GDP'!$B295)</f>
        <v>5.859103353022835E-3</v>
      </c>
      <c r="P295" s="44">
        <f>('ODA total and ex non-transfer'!P295*1000000)/SUMIFS('GDP constant 2016'!P:P,'GDP constant 2016'!$B:$B,'ODA percent GDP'!$B295)</f>
        <v>3.4802943282671692E-3</v>
      </c>
      <c r="Q295" s="44">
        <f>('ODA total and ex non-transfer'!Q295*1000000)/SUMIFS('GDP constant 2016'!Q:Q,'GDP constant 2016'!$B:$B,'ODA percent GDP'!$B295)</f>
        <v>3.4474073820079487E-3</v>
      </c>
      <c r="R295" s="44">
        <f>('ODA total and ex non-transfer'!R295*1000000)/SUMIFS('GDP constant 2016'!R:R,'GDP constant 2016'!$B:$B,'ODA percent GDP'!$B295)</f>
        <v>3.586440124458321E-3</v>
      </c>
      <c r="S295" s="44">
        <f>('ODA total and ex non-transfer'!S295*1000000)/SUMIFS('GDP constant 2016'!S:S,'GDP constant 2016'!$B:$B,'ODA percent GDP'!$B295)</f>
        <v>5.2295115218865254E-3</v>
      </c>
      <c r="T295" s="44">
        <f>('ODA total and ex non-transfer'!T295*1000000)/SUMIFS('GDP constant 2016'!T:T,'GDP constant 2016'!$B:$B,'ODA percent GDP'!$B295)</f>
        <v>4.3446869309230352E-3</v>
      </c>
      <c r="U295" s="44">
        <f>('ODA total and ex non-transfer'!U295*1000000)/SUMIFS('GDP constant 2016'!U:U,'GDP constant 2016'!$B:$B,'ODA percent GDP'!$B295)</f>
        <v>3.1024810441619374E-3</v>
      </c>
    </row>
    <row r="296" spans="1:21" hidden="1" x14ac:dyDescent="0.2">
      <c r="A296" s="21" t="s">
        <v>173</v>
      </c>
      <c r="B296" s="9" t="s">
        <v>838</v>
      </c>
      <c r="C296" s="9" t="s">
        <v>981</v>
      </c>
      <c r="D296" s="9"/>
      <c r="E296" s="2"/>
      <c r="F296" s="2"/>
      <c r="G296" s="44" t="e">
        <f>('ODA total and ex non-transfer'!G296*1000000)/SUMIFS('GDP constant 2016'!G:G,'GDP constant 2016'!$B:$B,'ODA percent GDP'!$B296)</f>
        <v>#DIV/0!</v>
      </c>
      <c r="H296" s="44" t="e">
        <f>('ODA total and ex non-transfer'!H296*1000000)/SUMIFS('GDP constant 2016'!H:H,'GDP constant 2016'!$B:$B,'ODA percent GDP'!$B296)</f>
        <v>#DIV/0!</v>
      </c>
      <c r="I296" s="44" t="e">
        <f>('ODA total and ex non-transfer'!I296*1000000)/SUMIFS('GDP constant 2016'!I:I,'GDP constant 2016'!$B:$B,'ODA percent GDP'!$B296)</f>
        <v>#DIV/0!</v>
      </c>
      <c r="J296" s="44" t="e">
        <f>('ODA total and ex non-transfer'!J296*1000000)/SUMIFS('GDP constant 2016'!J:J,'GDP constant 2016'!$B:$B,'ODA percent GDP'!$B296)</f>
        <v>#DIV/0!</v>
      </c>
      <c r="K296" s="44" t="e">
        <f>('ODA total and ex non-transfer'!K296*1000000)/SUMIFS('GDP constant 2016'!K:K,'GDP constant 2016'!$B:$B,'ODA percent GDP'!$B296)</f>
        <v>#DIV/0!</v>
      </c>
      <c r="L296" s="44" t="e">
        <f>('ODA total and ex non-transfer'!L296*1000000)/SUMIFS('GDP constant 2016'!L:L,'GDP constant 2016'!$B:$B,'ODA percent GDP'!$B296)</f>
        <v>#DIV/0!</v>
      </c>
      <c r="M296" s="44" t="e">
        <f>('ODA total and ex non-transfer'!M296*1000000)/SUMIFS('GDP constant 2016'!M:M,'GDP constant 2016'!$B:$B,'ODA percent GDP'!$B296)</f>
        <v>#DIV/0!</v>
      </c>
      <c r="N296" s="44" t="e">
        <f>('ODA total and ex non-transfer'!N296*1000000)/SUMIFS('GDP constant 2016'!N:N,'GDP constant 2016'!$B:$B,'ODA percent GDP'!$B296)</f>
        <v>#DIV/0!</v>
      </c>
      <c r="O296" s="44" t="e">
        <f>('ODA total and ex non-transfer'!O296*1000000)/SUMIFS('GDP constant 2016'!O:O,'GDP constant 2016'!$B:$B,'ODA percent GDP'!$B296)</f>
        <v>#DIV/0!</v>
      </c>
      <c r="P296" s="44" t="e">
        <f>('ODA total and ex non-transfer'!P296*1000000)/SUMIFS('GDP constant 2016'!P:P,'GDP constant 2016'!$B:$B,'ODA percent GDP'!$B296)</f>
        <v>#DIV/0!</v>
      </c>
      <c r="Q296" s="44" t="e">
        <f>('ODA total and ex non-transfer'!Q296*1000000)/SUMIFS('GDP constant 2016'!Q:Q,'GDP constant 2016'!$B:$B,'ODA percent GDP'!$B296)</f>
        <v>#DIV/0!</v>
      </c>
      <c r="R296" s="44" t="e">
        <f>('ODA total and ex non-transfer'!R296*1000000)/SUMIFS('GDP constant 2016'!R:R,'GDP constant 2016'!$B:$B,'ODA percent GDP'!$B296)</f>
        <v>#DIV/0!</v>
      </c>
      <c r="S296" s="44" t="e">
        <f>('ODA total and ex non-transfer'!S296*1000000)/SUMIFS('GDP constant 2016'!S:S,'GDP constant 2016'!$B:$B,'ODA percent GDP'!$B296)</f>
        <v>#DIV/0!</v>
      </c>
      <c r="T296" s="44" t="e">
        <f>('ODA total and ex non-transfer'!T296*1000000)/SUMIFS('GDP constant 2016'!T:T,'GDP constant 2016'!$B:$B,'ODA percent GDP'!$B296)</f>
        <v>#DIV/0!</v>
      </c>
      <c r="U296" s="44" t="e">
        <f>('ODA total and ex non-transfer'!U296*1000000)/SUMIFS('GDP constant 2016'!U:U,'GDP constant 2016'!$B:$B,'ODA percent GDP'!$B296)</f>
        <v>#DIV/0!</v>
      </c>
    </row>
    <row r="297" spans="1:21" hidden="1" x14ac:dyDescent="0.2">
      <c r="A297" s="22" t="s">
        <v>173</v>
      </c>
      <c r="B297" s="9" t="s">
        <v>838</v>
      </c>
      <c r="C297" s="10" t="s">
        <v>982</v>
      </c>
      <c r="D297" s="10"/>
      <c r="E297" s="3"/>
      <c r="F297" s="3"/>
      <c r="G297" s="44" t="e">
        <f>('ODA total and ex non-transfer'!G297*1000000)/SUMIFS('GDP constant 2016'!G:G,'GDP constant 2016'!$B:$B,'ODA percent GDP'!$B297)</f>
        <v>#DIV/0!</v>
      </c>
      <c r="H297" s="44" t="e">
        <f>('ODA total and ex non-transfer'!H297*1000000)/SUMIFS('GDP constant 2016'!H:H,'GDP constant 2016'!$B:$B,'ODA percent GDP'!$B297)</f>
        <v>#DIV/0!</v>
      </c>
      <c r="I297" s="44" t="e">
        <f>('ODA total and ex non-transfer'!I297*1000000)/SUMIFS('GDP constant 2016'!I:I,'GDP constant 2016'!$B:$B,'ODA percent GDP'!$B297)</f>
        <v>#DIV/0!</v>
      </c>
      <c r="J297" s="44" t="e">
        <f>('ODA total and ex non-transfer'!J297*1000000)/SUMIFS('GDP constant 2016'!J:J,'GDP constant 2016'!$B:$B,'ODA percent GDP'!$B297)</f>
        <v>#DIV/0!</v>
      </c>
      <c r="K297" s="44" t="e">
        <f>('ODA total and ex non-transfer'!K297*1000000)/SUMIFS('GDP constant 2016'!K:K,'GDP constant 2016'!$B:$B,'ODA percent GDP'!$B297)</f>
        <v>#DIV/0!</v>
      </c>
      <c r="L297" s="44" t="e">
        <f>('ODA total and ex non-transfer'!L297*1000000)/SUMIFS('GDP constant 2016'!L:L,'GDP constant 2016'!$B:$B,'ODA percent GDP'!$B297)</f>
        <v>#DIV/0!</v>
      </c>
      <c r="M297" s="44" t="e">
        <f>('ODA total and ex non-transfer'!M297*1000000)/SUMIFS('GDP constant 2016'!M:M,'GDP constant 2016'!$B:$B,'ODA percent GDP'!$B297)</f>
        <v>#DIV/0!</v>
      </c>
      <c r="N297" s="44" t="e">
        <f>('ODA total and ex non-transfer'!N297*1000000)/SUMIFS('GDP constant 2016'!N:N,'GDP constant 2016'!$B:$B,'ODA percent GDP'!$B297)</f>
        <v>#DIV/0!</v>
      </c>
      <c r="O297" s="44" t="e">
        <f>('ODA total and ex non-transfer'!O297*1000000)/SUMIFS('GDP constant 2016'!O:O,'GDP constant 2016'!$B:$B,'ODA percent GDP'!$B297)</f>
        <v>#DIV/0!</v>
      </c>
      <c r="P297" s="44" t="e">
        <f>('ODA total and ex non-transfer'!P297*1000000)/SUMIFS('GDP constant 2016'!P:P,'GDP constant 2016'!$B:$B,'ODA percent GDP'!$B297)</f>
        <v>#DIV/0!</v>
      </c>
      <c r="Q297" s="44" t="e">
        <f>('ODA total and ex non-transfer'!Q297*1000000)/SUMIFS('GDP constant 2016'!Q:Q,'GDP constant 2016'!$B:$B,'ODA percent GDP'!$B297)</f>
        <v>#DIV/0!</v>
      </c>
      <c r="R297" s="44" t="e">
        <f>('ODA total and ex non-transfer'!R297*1000000)/SUMIFS('GDP constant 2016'!R:R,'GDP constant 2016'!$B:$B,'ODA percent GDP'!$B297)</f>
        <v>#DIV/0!</v>
      </c>
      <c r="S297" s="44" t="e">
        <f>('ODA total and ex non-transfer'!S297*1000000)/SUMIFS('GDP constant 2016'!S:S,'GDP constant 2016'!$B:$B,'ODA percent GDP'!$B297)</f>
        <v>#DIV/0!</v>
      </c>
      <c r="T297" s="44" t="e">
        <f>('ODA total and ex non-transfer'!T297*1000000)/SUMIFS('GDP constant 2016'!T:T,'GDP constant 2016'!$B:$B,'ODA percent GDP'!$B297)</f>
        <v>#DIV/0!</v>
      </c>
      <c r="U297" s="44" t="e">
        <f>('ODA total and ex non-transfer'!U297*1000000)/SUMIFS('GDP constant 2016'!U:U,'GDP constant 2016'!$B:$B,'ODA percent GDP'!$B297)</f>
        <v>#DIV/0!</v>
      </c>
    </row>
    <row r="298" spans="1:21" hidden="1" x14ac:dyDescent="0.2">
      <c r="A298" s="21" t="s">
        <v>174</v>
      </c>
      <c r="B298" s="9" t="s">
        <v>884</v>
      </c>
      <c r="C298" s="9" t="s">
        <v>981</v>
      </c>
      <c r="D298" s="9"/>
      <c r="E298" s="2"/>
      <c r="F298" s="2"/>
      <c r="G298" s="44" t="e">
        <f>('ODA total and ex non-transfer'!G298*1000000)/SUMIFS('GDP constant 2016'!G:G,'GDP constant 2016'!$B:$B,'ODA percent GDP'!$B298)</f>
        <v>#DIV/0!</v>
      </c>
      <c r="H298" s="44" t="e">
        <f>('ODA total and ex non-transfer'!H298*1000000)/SUMIFS('GDP constant 2016'!H:H,'GDP constant 2016'!$B:$B,'ODA percent GDP'!$B298)</f>
        <v>#DIV/0!</v>
      </c>
      <c r="I298" s="44" t="e">
        <f>('ODA total and ex non-transfer'!I298*1000000)/SUMIFS('GDP constant 2016'!I:I,'GDP constant 2016'!$B:$B,'ODA percent GDP'!$B298)</f>
        <v>#DIV/0!</v>
      </c>
      <c r="J298" s="44" t="e">
        <f>('ODA total and ex non-transfer'!J298*1000000)/SUMIFS('GDP constant 2016'!J:J,'GDP constant 2016'!$B:$B,'ODA percent GDP'!$B298)</f>
        <v>#DIV/0!</v>
      </c>
      <c r="K298" s="44" t="e">
        <f>('ODA total and ex non-transfer'!K298*1000000)/SUMIFS('GDP constant 2016'!K:K,'GDP constant 2016'!$B:$B,'ODA percent GDP'!$B298)</f>
        <v>#DIV/0!</v>
      </c>
      <c r="L298" s="44" t="e">
        <f>('ODA total and ex non-transfer'!L298*1000000)/SUMIFS('GDP constant 2016'!L:L,'GDP constant 2016'!$B:$B,'ODA percent GDP'!$B298)</f>
        <v>#DIV/0!</v>
      </c>
      <c r="M298" s="44" t="e">
        <f>('ODA total and ex non-transfer'!M298*1000000)/SUMIFS('GDP constant 2016'!M:M,'GDP constant 2016'!$B:$B,'ODA percent GDP'!$B298)</f>
        <v>#DIV/0!</v>
      </c>
      <c r="N298" s="44" t="e">
        <f>('ODA total and ex non-transfer'!N298*1000000)/SUMIFS('GDP constant 2016'!N:N,'GDP constant 2016'!$B:$B,'ODA percent GDP'!$B298)</f>
        <v>#DIV/0!</v>
      </c>
      <c r="O298" s="44" t="e">
        <f>('ODA total and ex non-transfer'!O298*1000000)/SUMIFS('GDP constant 2016'!O:O,'GDP constant 2016'!$B:$B,'ODA percent GDP'!$B298)</f>
        <v>#DIV/0!</v>
      </c>
      <c r="P298" s="44" t="e">
        <f>('ODA total and ex non-transfer'!P298*1000000)/SUMIFS('GDP constant 2016'!P:P,'GDP constant 2016'!$B:$B,'ODA percent GDP'!$B298)</f>
        <v>#DIV/0!</v>
      </c>
      <c r="Q298" s="44" t="e">
        <f>('ODA total and ex non-transfer'!Q298*1000000)/SUMIFS('GDP constant 2016'!Q:Q,'GDP constant 2016'!$B:$B,'ODA percent GDP'!$B298)</f>
        <v>#DIV/0!</v>
      </c>
      <c r="R298" s="44" t="e">
        <f>('ODA total and ex non-transfer'!R298*1000000)/SUMIFS('GDP constant 2016'!R:R,'GDP constant 2016'!$B:$B,'ODA percent GDP'!$B298)</f>
        <v>#DIV/0!</v>
      </c>
      <c r="S298" s="44" t="e">
        <f>('ODA total and ex non-transfer'!S298*1000000)/SUMIFS('GDP constant 2016'!S:S,'GDP constant 2016'!$B:$B,'ODA percent GDP'!$B298)</f>
        <v>#DIV/0!</v>
      </c>
      <c r="T298" s="44" t="e">
        <f>('ODA total and ex non-transfer'!T298*1000000)/SUMIFS('GDP constant 2016'!T:T,'GDP constant 2016'!$B:$B,'ODA percent GDP'!$B298)</f>
        <v>#DIV/0!</v>
      </c>
      <c r="U298" s="44" t="e">
        <f>('ODA total and ex non-transfer'!U298*1000000)/SUMIFS('GDP constant 2016'!U:U,'GDP constant 2016'!$B:$B,'ODA percent GDP'!$B298)</f>
        <v>#DIV/0!</v>
      </c>
    </row>
    <row r="299" spans="1:21" hidden="1" x14ac:dyDescent="0.2">
      <c r="A299" s="22" t="s">
        <v>174</v>
      </c>
      <c r="B299" s="9" t="s">
        <v>884</v>
      </c>
      <c r="C299" s="10" t="s">
        <v>982</v>
      </c>
      <c r="D299" s="10"/>
      <c r="E299" s="3"/>
      <c r="F299" s="3"/>
      <c r="G299" s="44" t="e">
        <f>('ODA total and ex non-transfer'!G299*1000000)/SUMIFS('GDP constant 2016'!G:G,'GDP constant 2016'!$B:$B,'ODA percent GDP'!$B299)</f>
        <v>#DIV/0!</v>
      </c>
      <c r="H299" s="44" t="e">
        <f>('ODA total and ex non-transfer'!H299*1000000)/SUMIFS('GDP constant 2016'!H:H,'GDP constant 2016'!$B:$B,'ODA percent GDP'!$B299)</f>
        <v>#DIV/0!</v>
      </c>
      <c r="I299" s="44" t="e">
        <f>('ODA total and ex non-transfer'!I299*1000000)/SUMIFS('GDP constant 2016'!I:I,'GDP constant 2016'!$B:$B,'ODA percent GDP'!$B299)</f>
        <v>#DIV/0!</v>
      </c>
      <c r="J299" s="44" t="e">
        <f>('ODA total and ex non-transfer'!J299*1000000)/SUMIFS('GDP constant 2016'!J:J,'GDP constant 2016'!$B:$B,'ODA percent GDP'!$B299)</f>
        <v>#DIV/0!</v>
      </c>
      <c r="K299" s="44" t="e">
        <f>('ODA total and ex non-transfer'!K299*1000000)/SUMIFS('GDP constant 2016'!K:K,'GDP constant 2016'!$B:$B,'ODA percent GDP'!$B299)</f>
        <v>#DIV/0!</v>
      </c>
      <c r="L299" s="44" t="e">
        <f>('ODA total and ex non-transfer'!L299*1000000)/SUMIFS('GDP constant 2016'!L:L,'GDP constant 2016'!$B:$B,'ODA percent GDP'!$B299)</f>
        <v>#DIV/0!</v>
      </c>
      <c r="M299" s="44" t="e">
        <f>('ODA total and ex non-transfer'!M299*1000000)/SUMIFS('GDP constant 2016'!M:M,'GDP constant 2016'!$B:$B,'ODA percent GDP'!$B299)</f>
        <v>#DIV/0!</v>
      </c>
      <c r="N299" s="44" t="e">
        <f>('ODA total and ex non-transfer'!N299*1000000)/SUMIFS('GDP constant 2016'!N:N,'GDP constant 2016'!$B:$B,'ODA percent GDP'!$B299)</f>
        <v>#DIV/0!</v>
      </c>
      <c r="O299" s="44" t="e">
        <f>('ODA total and ex non-transfer'!O299*1000000)/SUMIFS('GDP constant 2016'!O:O,'GDP constant 2016'!$B:$B,'ODA percent GDP'!$B299)</f>
        <v>#DIV/0!</v>
      </c>
      <c r="P299" s="44" t="e">
        <f>('ODA total and ex non-transfer'!P299*1000000)/SUMIFS('GDP constant 2016'!P:P,'GDP constant 2016'!$B:$B,'ODA percent GDP'!$B299)</f>
        <v>#DIV/0!</v>
      </c>
      <c r="Q299" s="44" t="e">
        <f>('ODA total and ex non-transfer'!Q299*1000000)/SUMIFS('GDP constant 2016'!Q:Q,'GDP constant 2016'!$B:$B,'ODA percent GDP'!$B299)</f>
        <v>#DIV/0!</v>
      </c>
      <c r="R299" s="44" t="e">
        <f>('ODA total and ex non-transfer'!R299*1000000)/SUMIFS('GDP constant 2016'!R:R,'GDP constant 2016'!$B:$B,'ODA percent GDP'!$B299)</f>
        <v>#DIV/0!</v>
      </c>
      <c r="S299" s="44" t="e">
        <f>('ODA total and ex non-transfer'!S299*1000000)/SUMIFS('GDP constant 2016'!S:S,'GDP constant 2016'!$B:$B,'ODA percent GDP'!$B299)</f>
        <v>#DIV/0!</v>
      </c>
      <c r="T299" s="44" t="e">
        <f>('ODA total and ex non-transfer'!T299*1000000)/SUMIFS('GDP constant 2016'!T:T,'GDP constant 2016'!$B:$B,'ODA percent GDP'!$B299)</f>
        <v>#DIV/0!</v>
      </c>
      <c r="U299" s="44" t="e">
        <f>('ODA total and ex non-transfer'!U299*1000000)/SUMIFS('GDP constant 2016'!U:U,'GDP constant 2016'!$B:$B,'ODA percent GDP'!$B299)</f>
        <v>#DIV/0!</v>
      </c>
    </row>
    <row r="300" spans="1:21" hidden="1" x14ac:dyDescent="0.2">
      <c r="A300" s="21" t="s">
        <v>175</v>
      </c>
      <c r="B300" s="9" t="s">
        <v>896</v>
      </c>
      <c r="C300" s="9" t="s">
        <v>981</v>
      </c>
      <c r="D300" s="9"/>
      <c r="E300" s="2"/>
      <c r="F300" s="2"/>
      <c r="G300" s="44">
        <f>('ODA total and ex non-transfer'!G300*1000000)/SUMIFS('GDP constant 2016'!G:G,'GDP constant 2016'!$B:$B,'ODA percent GDP'!$B300)</f>
        <v>3.2692661070268404E-3</v>
      </c>
      <c r="H300" s="44">
        <f>('ODA total and ex non-transfer'!H300*1000000)/SUMIFS('GDP constant 2016'!H:H,'GDP constant 2016'!$B:$B,'ODA percent GDP'!$B300)</f>
        <v>2.9014316209436068E-3</v>
      </c>
      <c r="I300" s="44">
        <f>('ODA total and ex non-transfer'!I300*1000000)/SUMIFS('GDP constant 2016'!I:I,'GDP constant 2016'!$B:$B,'ODA percent GDP'!$B300)</f>
        <v>3.4810660109199313E-3</v>
      </c>
      <c r="J300" s="44">
        <f>('ODA total and ex non-transfer'!J300*1000000)/SUMIFS('GDP constant 2016'!J:J,'GDP constant 2016'!$B:$B,'ODA percent GDP'!$B300)</f>
        <v>2.9969828756724469E-3</v>
      </c>
      <c r="K300" s="44">
        <f>('ODA total and ex non-transfer'!K300*1000000)/SUMIFS('GDP constant 2016'!K:K,'GDP constant 2016'!$B:$B,'ODA percent GDP'!$B300)</f>
        <v>1.9920645537899006E-3</v>
      </c>
      <c r="L300" s="44">
        <f>('ODA total and ex non-transfer'!L300*1000000)/SUMIFS('GDP constant 2016'!L:L,'GDP constant 2016'!$B:$B,'ODA percent GDP'!$B300)</f>
        <v>1.1186822440890348E-3</v>
      </c>
      <c r="M300" s="44">
        <f>('ODA total and ex non-transfer'!M300*1000000)/SUMIFS('GDP constant 2016'!M:M,'GDP constant 2016'!$B:$B,'ODA percent GDP'!$B300)</f>
        <v>9.1879812935960123E-4</v>
      </c>
      <c r="N300" s="44">
        <f>('ODA total and ex non-transfer'!N300*1000000)/SUMIFS('GDP constant 2016'!N:N,'GDP constant 2016'!$B:$B,'ODA percent GDP'!$B300)</f>
        <v>7.9677050564552776E-4</v>
      </c>
      <c r="O300" s="44">
        <f>('ODA total and ex non-transfer'!O300*1000000)/SUMIFS('GDP constant 2016'!O:O,'GDP constant 2016'!$B:$B,'ODA percent GDP'!$B300)</f>
        <v>1.1006696620723456E-3</v>
      </c>
      <c r="P300" s="44">
        <f>('ODA total and ex non-transfer'!P300*1000000)/SUMIFS('GDP constant 2016'!P:P,'GDP constant 2016'!$B:$B,'ODA percent GDP'!$B300)</f>
        <v>1.3219395212149901E-3</v>
      </c>
      <c r="Q300" s="44">
        <f>('ODA total and ex non-transfer'!Q300*1000000)/SUMIFS('GDP constant 2016'!Q:Q,'GDP constant 2016'!$B:$B,'ODA percent GDP'!$B300)</f>
        <v>1.1014084722286738E-3</v>
      </c>
      <c r="R300" s="44">
        <f>('ODA total and ex non-transfer'!R300*1000000)/SUMIFS('GDP constant 2016'!R:R,'GDP constant 2016'!$B:$B,'ODA percent GDP'!$B300)</f>
        <v>2.1070030216410293E-3</v>
      </c>
      <c r="S300" s="44">
        <f>('ODA total and ex non-transfer'!S300*1000000)/SUMIFS('GDP constant 2016'!S:S,'GDP constant 2016'!$B:$B,'ODA percent GDP'!$B300)</f>
        <v>1.5917443988783401E-3</v>
      </c>
      <c r="T300" s="44">
        <f>('ODA total and ex non-transfer'!T300*1000000)/SUMIFS('GDP constant 2016'!T:T,'GDP constant 2016'!$B:$B,'ODA percent GDP'!$B300)</f>
        <v>8.7943698109641845E-4</v>
      </c>
      <c r="U300" s="44">
        <f>('ODA total and ex non-transfer'!U300*1000000)/SUMIFS('GDP constant 2016'!U:U,'GDP constant 2016'!$B:$B,'ODA percent GDP'!$B300)</f>
        <v>1.4279035202001424E-3</v>
      </c>
    </row>
    <row r="301" spans="1:21" hidden="1" x14ac:dyDescent="0.2">
      <c r="A301" s="22" t="s">
        <v>175</v>
      </c>
      <c r="B301" s="9" t="s">
        <v>896</v>
      </c>
      <c r="C301" s="10" t="s">
        <v>982</v>
      </c>
      <c r="D301" s="10"/>
      <c r="E301" s="3"/>
      <c r="F301" s="3"/>
      <c r="G301" s="44">
        <f>('ODA total and ex non-transfer'!G301*1000000)/SUMIFS('GDP constant 2016'!G:G,'GDP constant 2016'!$B:$B,'ODA percent GDP'!$B301)</f>
        <v>3.2692661070268404E-3</v>
      </c>
      <c r="H301" s="44">
        <f>('ODA total and ex non-transfer'!H301*1000000)/SUMIFS('GDP constant 2016'!H:H,'GDP constant 2016'!$B:$B,'ODA percent GDP'!$B301)</f>
        <v>2.9014316209436068E-3</v>
      </c>
      <c r="I301" s="44">
        <f>('ODA total and ex non-transfer'!I301*1000000)/SUMIFS('GDP constant 2016'!I:I,'GDP constant 2016'!$B:$B,'ODA percent GDP'!$B301)</f>
        <v>3.4810660109199313E-3</v>
      </c>
      <c r="J301" s="44">
        <f>('ODA total and ex non-transfer'!J301*1000000)/SUMIFS('GDP constant 2016'!J:J,'GDP constant 2016'!$B:$B,'ODA percent GDP'!$B301)</f>
        <v>2.9969828756724469E-3</v>
      </c>
      <c r="K301" s="44">
        <f>('ODA total and ex non-transfer'!K301*1000000)/SUMIFS('GDP constant 2016'!K:K,'GDP constant 2016'!$B:$B,'ODA percent GDP'!$B301)</f>
        <v>1.9212948344110642E-3</v>
      </c>
      <c r="L301" s="44">
        <f>('ODA total and ex non-transfer'!L301*1000000)/SUMIFS('GDP constant 2016'!L:L,'GDP constant 2016'!$B:$B,'ODA percent GDP'!$B301)</f>
        <v>1.0576374928891706E-3</v>
      </c>
      <c r="M301" s="44">
        <f>('ODA total and ex non-transfer'!M301*1000000)/SUMIFS('GDP constant 2016'!M:M,'GDP constant 2016'!$B:$B,'ODA percent GDP'!$B301)</f>
        <v>8.626106673061063E-4</v>
      </c>
      <c r="N301" s="44">
        <f>('ODA total and ex non-transfer'!N301*1000000)/SUMIFS('GDP constant 2016'!N:N,'GDP constant 2016'!$B:$B,'ODA percent GDP'!$B301)</f>
        <v>7.2023647477197181E-4</v>
      </c>
      <c r="O301" s="44">
        <f>('ODA total and ex non-transfer'!O301*1000000)/SUMIFS('GDP constant 2016'!O:O,'GDP constant 2016'!$B:$B,'ODA percent GDP'!$B301)</f>
        <v>1.0091620765145439E-3</v>
      </c>
      <c r="P301" s="44">
        <f>('ODA total and ex non-transfer'!P301*1000000)/SUMIFS('GDP constant 2016'!P:P,'GDP constant 2016'!$B:$B,'ODA percent GDP'!$B301)</f>
        <v>1.2219967010591336E-3</v>
      </c>
      <c r="Q301" s="44">
        <f>('ODA total and ex non-transfer'!Q301*1000000)/SUMIFS('GDP constant 2016'!Q:Q,'GDP constant 2016'!$B:$B,'ODA percent GDP'!$B301)</f>
        <v>1.0247072706862906E-3</v>
      </c>
      <c r="R301" s="44">
        <f>('ODA total and ex non-transfer'!R301*1000000)/SUMIFS('GDP constant 2016'!R:R,'GDP constant 2016'!$B:$B,'ODA percent GDP'!$B301)</f>
        <v>2.0351658979721318E-3</v>
      </c>
      <c r="S301" s="44">
        <f>('ODA total and ex non-transfer'!S301*1000000)/SUMIFS('GDP constant 2016'!S:S,'GDP constant 2016'!$B:$B,'ODA percent GDP'!$B301)</f>
        <v>1.51616449021982E-3</v>
      </c>
      <c r="T301" s="44">
        <f>('ODA total and ex non-transfer'!T301*1000000)/SUMIFS('GDP constant 2016'!T:T,'GDP constant 2016'!$B:$B,'ODA percent GDP'!$B301)</f>
        <v>8.4123043131508488E-4</v>
      </c>
      <c r="U301" s="44">
        <f>('ODA total and ex non-transfer'!U301*1000000)/SUMIFS('GDP constant 2016'!U:U,'GDP constant 2016'!$B:$B,'ODA percent GDP'!$B301)</f>
        <v>1.3984576856558184E-3</v>
      </c>
    </row>
    <row r="302" spans="1:21" hidden="1" x14ac:dyDescent="0.2">
      <c r="A302" s="21" t="s">
        <v>176</v>
      </c>
      <c r="B302" s="9" t="s">
        <v>898</v>
      </c>
      <c r="C302" s="9" t="s">
        <v>981</v>
      </c>
      <c r="D302" s="9"/>
      <c r="E302" s="2"/>
      <c r="F302" s="2"/>
      <c r="G302" s="44">
        <f>('ODA total and ex non-transfer'!G302*1000000)/SUMIFS('GDP constant 2016'!G:G,'GDP constant 2016'!$B:$B,'ODA percent GDP'!$B302)</f>
        <v>0.22771269241201336</v>
      </c>
      <c r="H302" s="44">
        <f>('ODA total and ex non-transfer'!H302*1000000)/SUMIFS('GDP constant 2016'!H:H,'GDP constant 2016'!$B:$B,'ODA percent GDP'!$B302)</f>
        <v>0.16917491913536128</v>
      </c>
      <c r="I302" s="44">
        <f>('ODA total and ex non-transfer'!I302*1000000)/SUMIFS('GDP constant 2016'!I:I,'GDP constant 2016'!$B:$B,'ODA percent GDP'!$B302)</f>
        <v>0.30553657833492937</v>
      </c>
      <c r="J302" s="44">
        <f>('ODA total and ex non-transfer'!J302*1000000)/SUMIFS('GDP constant 2016'!J:J,'GDP constant 2016'!$B:$B,'ODA percent GDP'!$B302)</f>
        <v>0.5822526615610838</v>
      </c>
      <c r="K302" s="44">
        <f>('ODA total and ex non-transfer'!K302*1000000)/SUMIFS('GDP constant 2016'!K:K,'GDP constant 2016'!$B:$B,'ODA percent GDP'!$B302)</f>
        <v>1.0691275388769343</v>
      </c>
      <c r="L302" s="44">
        <f>('ODA total and ex non-transfer'!L302*1000000)/SUMIFS('GDP constant 2016'!L:L,'GDP constant 2016'!$B:$B,'ODA percent GDP'!$B302)</f>
        <v>0.97128753414135671</v>
      </c>
      <c r="M302" s="44">
        <f>('ODA total and ex non-transfer'!M302*1000000)/SUMIFS('GDP constant 2016'!M:M,'GDP constant 2016'!$B:$B,'ODA percent GDP'!$B302)</f>
        <v>0.9769078590076854</v>
      </c>
      <c r="N302" s="44">
        <f>('ODA total and ex non-transfer'!N302*1000000)/SUMIFS('GDP constant 2016'!N:N,'GDP constant 2016'!$B:$B,'ODA percent GDP'!$B302)</f>
        <v>0.45122472922816875</v>
      </c>
      <c r="O302" s="44">
        <f>('ODA total and ex non-transfer'!O302*1000000)/SUMIFS('GDP constant 2016'!O:O,'GDP constant 2016'!$B:$B,'ODA percent GDP'!$B302)</f>
        <v>0.57130897201338926</v>
      </c>
      <c r="P302" s="44">
        <f>('ODA total and ex non-transfer'!P302*1000000)/SUMIFS('GDP constant 2016'!P:P,'GDP constant 2016'!$B:$B,'ODA percent GDP'!$B302)</f>
        <v>0.56352387441891061</v>
      </c>
      <c r="Q302" s="44">
        <f>('ODA total and ex non-transfer'!Q302*1000000)/SUMIFS('GDP constant 2016'!Q:Q,'GDP constant 2016'!$B:$B,'ODA percent GDP'!$B302)</f>
        <v>0.57752373518422484</v>
      </c>
      <c r="R302" s="44">
        <f>('ODA total and ex non-transfer'!R302*1000000)/SUMIFS('GDP constant 2016'!R:R,'GDP constant 2016'!$B:$B,'ODA percent GDP'!$B302)</f>
        <v>0.37040889542997613</v>
      </c>
      <c r="S302" s="44">
        <f>('ODA total and ex non-transfer'!S302*1000000)/SUMIFS('GDP constant 2016'!S:S,'GDP constant 2016'!$B:$B,'ODA percent GDP'!$B302)</f>
        <v>0.24692371807063945</v>
      </c>
      <c r="T302" s="44">
        <f>('ODA total and ex non-transfer'!T302*1000000)/SUMIFS('GDP constant 2016'!T:T,'GDP constant 2016'!$B:$B,'ODA percent GDP'!$B302)</f>
        <v>0.161363324130777</v>
      </c>
      <c r="U302" s="44">
        <f>('ODA total and ex non-transfer'!U302*1000000)/SUMIFS('GDP constant 2016'!U:U,'GDP constant 2016'!$B:$B,'ODA percent GDP'!$B302)</f>
        <v>0.1255179761454738</v>
      </c>
    </row>
    <row r="303" spans="1:21" hidden="1" x14ac:dyDescent="0.2">
      <c r="A303" s="22" t="s">
        <v>176</v>
      </c>
      <c r="B303" s="9" t="s">
        <v>898</v>
      </c>
      <c r="C303" s="10" t="s">
        <v>982</v>
      </c>
      <c r="D303" s="10"/>
      <c r="E303" s="3"/>
      <c r="F303" s="3"/>
      <c r="G303" s="44">
        <f>('ODA total and ex non-transfer'!G303*1000000)/SUMIFS('GDP constant 2016'!G:G,'GDP constant 2016'!$B:$B,'ODA percent GDP'!$B303)</f>
        <v>0.22771269241201336</v>
      </c>
      <c r="H303" s="44">
        <f>('ODA total and ex non-transfer'!H303*1000000)/SUMIFS('GDP constant 2016'!H:H,'GDP constant 2016'!$B:$B,'ODA percent GDP'!$B303)</f>
        <v>0.16917491913536128</v>
      </c>
      <c r="I303" s="44">
        <f>('ODA total and ex non-transfer'!I303*1000000)/SUMIFS('GDP constant 2016'!I:I,'GDP constant 2016'!$B:$B,'ODA percent GDP'!$B303)</f>
        <v>0.30553657833492937</v>
      </c>
      <c r="J303" s="44">
        <f>('ODA total and ex non-transfer'!J303*1000000)/SUMIFS('GDP constant 2016'!J:J,'GDP constant 2016'!$B:$B,'ODA percent GDP'!$B303)</f>
        <v>0.5822526615610838</v>
      </c>
      <c r="K303" s="44">
        <f>('ODA total and ex non-transfer'!K303*1000000)/SUMIFS('GDP constant 2016'!K:K,'GDP constant 2016'!$B:$B,'ODA percent GDP'!$B303)</f>
        <v>1.0447271234133046</v>
      </c>
      <c r="L303" s="44">
        <f>('ODA total and ex non-transfer'!L303*1000000)/SUMIFS('GDP constant 2016'!L:L,'GDP constant 2016'!$B:$B,'ODA percent GDP'!$B303)</f>
        <v>0.95738406928032471</v>
      </c>
      <c r="M303" s="44">
        <f>('ODA total and ex non-transfer'!M303*1000000)/SUMIFS('GDP constant 2016'!M:M,'GDP constant 2016'!$B:$B,'ODA percent GDP'!$B303)</f>
        <v>0.95918324932906152</v>
      </c>
      <c r="N303" s="44">
        <f>('ODA total and ex non-transfer'!N303*1000000)/SUMIFS('GDP constant 2016'!N:N,'GDP constant 2016'!$B:$B,'ODA percent GDP'!$B303)</f>
        <v>0.44011981560983138</v>
      </c>
      <c r="O303" s="44">
        <f>('ODA total and ex non-transfer'!O303*1000000)/SUMIFS('GDP constant 2016'!O:O,'GDP constant 2016'!$B:$B,'ODA percent GDP'!$B303)</f>
        <v>0.55583374824863874</v>
      </c>
      <c r="P303" s="44">
        <f>('ODA total and ex non-transfer'!P303*1000000)/SUMIFS('GDP constant 2016'!P:P,'GDP constant 2016'!$B:$B,'ODA percent GDP'!$B303)</f>
        <v>0.54326362381466431</v>
      </c>
      <c r="Q303" s="44">
        <f>('ODA total and ex non-transfer'!Q303*1000000)/SUMIFS('GDP constant 2016'!Q:Q,'GDP constant 2016'!$B:$B,'ODA percent GDP'!$B303)</f>
        <v>0.55837076973673028</v>
      </c>
      <c r="R303" s="44">
        <f>('ODA total and ex non-transfer'!R303*1000000)/SUMIFS('GDP constant 2016'!R:R,'GDP constant 2016'!$B:$B,'ODA percent GDP'!$B303)</f>
        <v>0.3557649401384082</v>
      </c>
      <c r="S303" s="44">
        <f>('ODA total and ex non-transfer'!S303*1000000)/SUMIFS('GDP constant 2016'!S:S,'GDP constant 2016'!$B:$B,'ODA percent GDP'!$B303)</f>
        <v>0.23657151732848997</v>
      </c>
      <c r="T303" s="44">
        <f>('ODA total and ex non-transfer'!T303*1000000)/SUMIFS('GDP constant 2016'!T:T,'GDP constant 2016'!$B:$B,'ODA percent GDP'!$B303)</f>
        <v>0.15402855103769961</v>
      </c>
      <c r="U303" s="44">
        <f>('ODA total and ex non-transfer'!U303*1000000)/SUMIFS('GDP constant 2016'!U:U,'GDP constant 2016'!$B:$B,'ODA percent GDP'!$B303)</f>
        <v>0.12061300669555475</v>
      </c>
    </row>
    <row r="304" spans="1:21" hidden="1" x14ac:dyDescent="0.2">
      <c r="A304" s="21" t="s">
        <v>177</v>
      </c>
      <c r="B304" s="9" t="s">
        <v>952</v>
      </c>
      <c r="C304" s="9" t="s">
        <v>981</v>
      </c>
      <c r="D304" s="9"/>
      <c r="E304" s="2"/>
      <c r="F304" s="2"/>
      <c r="G304" s="44">
        <f>('ODA total and ex non-transfer'!G304*1000000)/SUMIFS('GDP constant 2016'!G:G,'GDP constant 2016'!$B:$B,'ODA percent GDP'!$B304)</f>
        <v>1.4779910776570039E-2</v>
      </c>
      <c r="H304" s="44">
        <f>('ODA total and ex non-transfer'!H304*1000000)/SUMIFS('GDP constant 2016'!H:H,'GDP constant 2016'!$B:$B,'ODA percent GDP'!$B304)</f>
        <v>1.9274770974194798E-2</v>
      </c>
      <c r="I304" s="44">
        <f>('ODA total and ex non-transfer'!I304*1000000)/SUMIFS('GDP constant 2016'!I:I,'GDP constant 2016'!$B:$B,'ODA percent GDP'!$B304)</f>
        <v>1.9316705168425419E-2</v>
      </c>
      <c r="J304" s="44">
        <f>('ODA total and ex non-transfer'!J304*1000000)/SUMIFS('GDP constant 2016'!J:J,'GDP constant 2016'!$B:$B,'ODA percent GDP'!$B304)</f>
        <v>1.6959886606025924E-2</v>
      </c>
      <c r="K304" s="44">
        <f>('ODA total and ex non-transfer'!K304*1000000)/SUMIFS('GDP constant 2016'!K:K,'GDP constant 2016'!$B:$B,'ODA percent GDP'!$B304)</f>
        <v>1.7087288614897309E-2</v>
      </c>
      <c r="L304" s="44">
        <f>('ODA total and ex non-transfer'!L304*1000000)/SUMIFS('GDP constant 2016'!L:L,'GDP constant 2016'!$B:$B,'ODA percent GDP'!$B304)</f>
        <v>2.0352599975664246E-2</v>
      </c>
      <c r="M304" s="44">
        <f>('ODA total and ex non-transfer'!M304*1000000)/SUMIFS('GDP constant 2016'!M:M,'GDP constant 2016'!$B:$B,'ODA percent GDP'!$B304)</f>
        <v>1.8419683508163753E-2</v>
      </c>
      <c r="N304" s="44">
        <f>('ODA total and ex non-transfer'!N304*1000000)/SUMIFS('GDP constant 2016'!N:N,'GDP constant 2016'!$B:$B,'ODA percent GDP'!$B304)</f>
        <v>2.3979481458759323E-2</v>
      </c>
      <c r="O304" s="44">
        <f>('ODA total and ex non-transfer'!O304*1000000)/SUMIFS('GDP constant 2016'!O:O,'GDP constant 2016'!$B:$B,'ODA percent GDP'!$B304)</f>
        <v>2.1302877852575248E-2</v>
      </c>
      <c r="P304" s="44">
        <f>('ODA total and ex non-transfer'!P304*1000000)/SUMIFS('GDP constant 2016'!P:P,'GDP constant 2016'!$B:$B,'ODA percent GDP'!$B304)</f>
        <v>2.3220257041657331E-2</v>
      </c>
      <c r="Q304" s="44">
        <f>('ODA total and ex non-transfer'!Q304*1000000)/SUMIFS('GDP constant 2016'!Q:Q,'GDP constant 2016'!$B:$B,'ODA percent GDP'!$B304)</f>
        <v>2.5193508586927447E-2</v>
      </c>
      <c r="R304" s="44">
        <f>('ODA total and ex non-transfer'!R304*1000000)/SUMIFS('GDP constant 2016'!R:R,'GDP constant 2016'!$B:$B,'ODA percent GDP'!$B304)</f>
        <v>2.558811024368015E-2</v>
      </c>
      <c r="S304" s="44">
        <f>('ODA total and ex non-transfer'!S304*1000000)/SUMIFS('GDP constant 2016'!S:S,'GDP constant 2016'!$B:$B,'ODA percent GDP'!$B304)</f>
        <v>2.5754731852493405E-2</v>
      </c>
      <c r="T304" s="44">
        <f>('ODA total and ex non-transfer'!T304*1000000)/SUMIFS('GDP constant 2016'!T:T,'GDP constant 2016'!$B:$B,'ODA percent GDP'!$B304)</f>
        <v>2.1164334429608925E-2</v>
      </c>
      <c r="U304" s="44">
        <f>('ODA total and ex non-transfer'!U304*1000000)/SUMIFS('GDP constant 2016'!U:U,'GDP constant 2016'!$B:$B,'ODA percent GDP'!$B304)</f>
        <v>1.8357665591715755E-2</v>
      </c>
    </row>
    <row r="305" spans="1:21" hidden="1" x14ac:dyDescent="0.2">
      <c r="A305" s="22" t="s">
        <v>177</v>
      </c>
      <c r="B305" s="9" t="s">
        <v>952</v>
      </c>
      <c r="C305" s="10" t="s">
        <v>982</v>
      </c>
      <c r="D305" s="10"/>
      <c r="E305" s="3"/>
      <c r="F305" s="3"/>
      <c r="G305" s="44">
        <f>('ODA total and ex non-transfer'!G305*1000000)/SUMIFS('GDP constant 2016'!G:G,'GDP constant 2016'!$B:$B,'ODA percent GDP'!$B305)</f>
        <v>1.4779910776570039E-2</v>
      </c>
      <c r="H305" s="44">
        <f>('ODA total and ex non-transfer'!H305*1000000)/SUMIFS('GDP constant 2016'!H:H,'GDP constant 2016'!$B:$B,'ODA percent GDP'!$B305)</f>
        <v>1.9274770974194798E-2</v>
      </c>
      <c r="I305" s="44">
        <f>('ODA total and ex non-transfer'!I305*1000000)/SUMIFS('GDP constant 2016'!I:I,'GDP constant 2016'!$B:$B,'ODA percent GDP'!$B305)</f>
        <v>1.9316705168425419E-2</v>
      </c>
      <c r="J305" s="44">
        <f>('ODA total and ex non-transfer'!J305*1000000)/SUMIFS('GDP constant 2016'!J:J,'GDP constant 2016'!$B:$B,'ODA percent GDP'!$B305)</f>
        <v>1.6959886606025924E-2</v>
      </c>
      <c r="K305" s="44">
        <f>('ODA total and ex non-transfer'!K305*1000000)/SUMIFS('GDP constant 2016'!K:K,'GDP constant 2016'!$B:$B,'ODA percent GDP'!$B305)</f>
        <v>1.5707374261434492E-2</v>
      </c>
      <c r="L305" s="44">
        <f>('ODA total and ex non-transfer'!L305*1000000)/SUMIFS('GDP constant 2016'!L:L,'GDP constant 2016'!$B:$B,'ODA percent GDP'!$B305)</f>
        <v>1.9621740034681052E-2</v>
      </c>
      <c r="M305" s="44">
        <f>('ODA total and ex non-transfer'!M305*1000000)/SUMIFS('GDP constant 2016'!M:M,'GDP constant 2016'!$B:$B,'ODA percent GDP'!$B305)</f>
        <v>1.784625985669502E-2</v>
      </c>
      <c r="N305" s="44">
        <f>('ODA total and ex non-transfer'!N305*1000000)/SUMIFS('GDP constant 2016'!N:N,'GDP constant 2016'!$B:$B,'ODA percent GDP'!$B305)</f>
        <v>2.328013682743223E-2</v>
      </c>
      <c r="O305" s="44">
        <f>('ODA total and ex non-transfer'!O305*1000000)/SUMIFS('GDP constant 2016'!O:O,'GDP constant 2016'!$B:$B,'ODA percent GDP'!$B305)</f>
        <v>2.053903836664403E-2</v>
      </c>
      <c r="P305" s="44">
        <f>('ODA total and ex non-transfer'!P305*1000000)/SUMIFS('GDP constant 2016'!P:P,'GDP constant 2016'!$B:$B,'ODA percent GDP'!$B305)</f>
        <v>2.2509625068551562E-2</v>
      </c>
      <c r="Q305" s="44">
        <f>('ODA total and ex non-transfer'!Q305*1000000)/SUMIFS('GDP constant 2016'!Q:Q,'GDP constant 2016'!$B:$B,'ODA percent GDP'!$B305)</f>
        <v>2.4400173299621575E-2</v>
      </c>
      <c r="R305" s="44">
        <f>('ODA total and ex non-transfer'!R305*1000000)/SUMIFS('GDP constant 2016'!R:R,'GDP constant 2016'!$B:$B,'ODA percent GDP'!$B305)</f>
        <v>2.4890363875091557E-2</v>
      </c>
      <c r="S305" s="44">
        <f>('ODA total and ex non-transfer'!S305*1000000)/SUMIFS('GDP constant 2016'!S:S,'GDP constant 2016'!$B:$B,'ODA percent GDP'!$B305)</f>
        <v>2.5102966037397204E-2</v>
      </c>
      <c r="T305" s="44">
        <f>('ODA total and ex non-transfer'!T305*1000000)/SUMIFS('GDP constant 2016'!T:T,'GDP constant 2016'!$B:$B,'ODA percent GDP'!$B305)</f>
        <v>2.0664395422701855E-2</v>
      </c>
      <c r="U305" s="44">
        <f>('ODA total and ex non-transfer'!U305*1000000)/SUMIFS('GDP constant 2016'!U:U,'GDP constant 2016'!$B:$B,'ODA percent GDP'!$B305)</f>
        <v>1.7936272952227363E-2</v>
      </c>
    </row>
    <row r="306" spans="1:21" hidden="1" x14ac:dyDescent="0.2">
      <c r="A306" s="21" t="s">
        <v>178</v>
      </c>
      <c r="B306" s="9" t="e">
        <v>#N/A</v>
      </c>
      <c r="C306" s="9" t="s">
        <v>981</v>
      </c>
      <c r="D306" s="9"/>
      <c r="E306" s="2"/>
      <c r="F306" s="2"/>
      <c r="G306" s="44" t="e">
        <f>('ODA total and ex non-transfer'!G306*1000000)/SUMIFS('GDP constant 2016'!G:G,'GDP constant 2016'!$B:$B,'ODA percent GDP'!$B306)</f>
        <v>#DIV/0!</v>
      </c>
      <c r="H306" s="44" t="e">
        <f>('ODA total and ex non-transfer'!H306*1000000)/SUMIFS('GDP constant 2016'!H:H,'GDP constant 2016'!$B:$B,'ODA percent GDP'!$B306)</f>
        <v>#DIV/0!</v>
      </c>
      <c r="I306" s="44" t="e">
        <f>('ODA total and ex non-transfer'!I306*1000000)/SUMIFS('GDP constant 2016'!I:I,'GDP constant 2016'!$B:$B,'ODA percent GDP'!$B306)</f>
        <v>#DIV/0!</v>
      </c>
      <c r="J306" s="44" t="e">
        <f>('ODA total and ex non-transfer'!J306*1000000)/SUMIFS('GDP constant 2016'!J:J,'GDP constant 2016'!$B:$B,'ODA percent GDP'!$B306)</f>
        <v>#DIV/0!</v>
      </c>
      <c r="K306" s="44" t="e">
        <f>('ODA total and ex non-transfer'!K306*1000000)/SUMIFS('GDP constant 2016'!K:K,'GDP constant 2016'!$B:$B,'ODA percent GDP'!$B306)</f>
        <v>#DIV/0!</v>
      </c>
      <c r="L306" s="44" t="e">
        <f>('ODA total and ex non-transfer'!L306*1000000)/SUMIFS('GDP constant 2016'!L:L,'GDP constant 2016'!$B:$B,'ODA percent GDP'!$B306)</f>
        <v>#DIV/0!</v>
      </c>
      <c r="M306" s="44" t="e">
        <f>('ODA total and ex non-transfer'!M306*1000000)/SUMIFS('GDP constant 2016'!M:M,'GDP constant 2016'!$B:$B,'ODA percent GDP'!$B306)</f>
        <v>#DIV/0!</v>
      </c>
      <c r="N306" s="44" t="e">
        <f>('ODA total and ex non-transfer'!N306*1000000)/SUMIFS('GDP constant 2016'!N:N,'GDP constant 2016'!$B:$B,'ODA percent GDP'!$B306)</f>
        <v>#DIV/0!</v>
      </c>
      <c r="O306" s="44" t="e">
        <f>('ODA total and ex non-transfer'!O306*1000000)/SUMIFS('GDP constant 2016'!O:O,'GDP constant 2016'!$B:$B,'ODA percent GDP'!$B306)</f>
        <v>#DIV/0!</v>
      </c>
      <c r="P306" s="44" t="e">
        <f>('ODA total and ex non-transfer'!P306*1000000)/SUMIFS('GDP constant 2016'!P:P,'GDP constant 2016'!$B:$B,'ODA percent GDP'!$B306)</f>
        <v>#DIV/0!</v>
      </c>
      <c r="Q306" s="44" t="e">
        <f>('ODA total and ex non-transfer'!Q306*1000000)/SUMIFS('GDP constant 2016'!Q:Q,'GDP constant 2016'!$B:$B,'ODA percent GDP'!$B306)</f>
        <v>#DIV/0!</v>
      </c>
      <c r="R306" s="44" t="e">
        <f>('ODA total and ex non-transfer'!R306*1000000)/SUMIFS('GDP constant 2016'!R:R,'GDP constant 2016'!$B:$B,'ODA percent GDP'!$B306)</f>
        <v>#DIV/0!</v>
      </c>
      <c r="S306" s="44" t="e">
        <f>('ODA total and ex non-transfer'!S306*1000000)/SUMIFS('GDP constant 2016'!S:S,'GDP constant 2016'!$B:$B,'ODA percent GDP'!$B306)</f>
        <v>#DIV/0!</v>
      </c>
      <c r="T306" s="44" t="e">
        <f>('ODA total and ex non-transfer'!T306*1000000)/SUMIFS('GDP constant 2016'!T:T,'GDP constant 2016'!$B:$B,'ODA percent GDP'!$B306)</f>
        <v>#DIV/0!</v>
      </c>
      <c r="U306" s="44" t="e">
        <f>('ODA total and ex non-transfer'!U306*1000000)/SUMIFS('GDP constant 2016'!U:U,'GDP constant 2016'!$B:$B,'ODA percent GDP'!$B306)</f>
        <v>#DIV/0!</v>
      </c>
    </row>
    <row r="307" spans="1:21" hidden="1" x14ac:dyDescent="0.2">
      <c r="A307" s="22" t="s">
        <v>178</v>
      </c>
      <c r="B307" s="9" t="e">
        <v>#N/A</v>
      </c>
      <c r="C307" s="10" t="s">
        <v>982</v>
      </c>
      <c r="D307" s="10"/>
      <c r="E307" s="3"/>
      <c r="F307" s="3"/>
      <c r="G307" s="44" t="e">
        <f>('ODA total and ex non-transfer'!G307*1000000)/SUMIFS('GDP constant 2016'!G:G,'GDP constant 2016'!$B:$B,'ODA percent GDP'!$B307)</f>
        <v>#DIV/0!</v>
      </c>
      <c r="H307" s="44" t="e">
        <f>('ODA total and ex non-transfer'!H307*1000000)/SUMIFS('GDP constant 2016'!H:H,'GDP constant 2016'!$B:$B,'ODA percent GDP'!$B307)</f>
        <v>#DIV/0!</v>
      </c>
      <c r="I307" s="44" t="e">
        <f>('ODA total and ex non-transfer'!I307*1000000)/SUMIFS('GDP constant 2016'!I:I,'GDP constant 2016'!$B:$B,'ODA percent GDP'!$B307)</f>
        <v>#DIV/0!</v>
      </c>
      <c r="J307" s="44" t="e">
        <f>('ODA total and ex non-transfer'!J307*1000000)/SUMIFS('GDP constant 2016'!J:J,'GDP constant 2016'!$B:$B,'ODA percent GDP'!$B307)</f>
        <v>#DIV/0!</v>
      </c>
      <c r="K307" s="44" t="e">
        <f>('ODA total and ex non-transfer'!K307*1000000)/SUMIFS('GDP constant 2016'!K:K,'GDP constant 2016'!$B:$B,'ODA percent GDP'!$B307)</f>
        <v>#DIV/0!</v>
      </c>
      <c r="L307" s="44" t="e">
        <f>('ODA total and ex non-transfer'!L307*1000000)/SUMIFS('GDP constant 2016'!L:L,'GDP constant 2016'!$B:$B,'ODA percent GDP'!$B307)</f>
        <v>#DIV/0!</v>
      </c>
      <c r="M307" s="44" t="e">
        <f>('ODA total and ex non-transfer'!M307*1000000)/SUMIFS('GDP constant 2016'!M:M,'GDP constant 2016'!$B:$B,'ODA percent GDP'!$B307)</f>
        <v>#DIV/0!</v>
      </c>
      <c r="N307" s="44" t="e">
        <f>('ODA total and ex non-transfer'!N307*1000000)/SUMIFS('GDP constant 2016'!N:N,'GDP constant 2016'!$B:$B,'ODA percent GDP'!$B307)</f>
        <v>#DIV/0!</v>
      </c>
      <c r="O307" s="44" t="e">
        <f>('ODA total and ex non-transfer'!O307*1000000)/SUMIFS('GDP constant 2016'!O:O,'GDP constant 2016'!$B:$B,'ODA percent GDP'!$B307)</f>
        <v>#DIV/0!</v>
      </c>
      <c r="P307" s="44" t="e">
        <f>('ODA total and ex non-transfer'!P307*1000000)/SUMIFS('GDP constant 2016'!P:P,'GDP constant 2016'!$B:$B,'ODA percent GDP'!$B307)</f>
        <v>#DIV/0!</v>
      </c>
      <c r="Q307" s="44" t="e">
        <f>('ODA total and ex non-transfer'!Q307*1000000)/SUMIFS('GDP constant 2016'!Q:Q,'GDP constant 2016'!$B:$B,'ODA percent GDP'!$B307)</f>
        <v>#DIV/0!</v>
      </c>
      <c r="R307" s="44" t="e">
        <f>('ODA total and ex non-transfer'!R307*1000000)/SUMIFS('GDP constant 2016'!R:R,'GDP constant 2016'!$B:$B,'ODA percent GDP'!$B307)</f>
        <v>#DIV/0!</v>
      </c>
      <c r="S307" s="44" t="e">
        <f>('ODA total and ex non-transfer'!S307*1000000)/SUMIFS('GDP constant 2016'!S:S,'GDP constant 2016'!$B:$B,'ODA percent GDP'!$B307)</f>
        <v>#DIV/0!</v>
      </c>
      <c r="T307" s="44" t="e">
        <f>('ODA total and ex non-transfer'!T307*1000000)/SUMIFS('GDP constant 2016'!T:T,'GDP constant 2016'!$B:$B,'ODA percent GDP'!$B307)</f>
        <v>#DIV/0!</v>
      </c>
      <c r="U307" s="44" t="e">
        <f>('ODA total and ex non-transfer'!U307*1000000)/SUMIFS('GDP constant 2016'!U:U,'GDP constant 2016'!$B:$B,'ODA percent GDP'!$B307)</f>
        <v>#DIV/0!</v>
      </c>
    </row>
    <row r="308" spans="1:21" hidden="1" x14ac:dyDescent="0.2">
      <c r="A308" s="21" t="s">
        <v>179</v>
      </c>
      <c r="B308" s="9" t="e">
        <v>#N/A</v>
      </c>
      <c r="C308" s="9" t="s">
        <v>981</v>
      </c>
      <c r="D308" s="9"/>
      <c r="E308" s="2"/>
      <c r="F308" s="2"/>
      <c r="G308" s="44" t="e">
        <f>('ODA total and ex non-transfer'!G308*1000000)/SUMIFS('GDP constant 2016'!G:G,'GDP constant 2016'!$B:$B,'ODA percent GDP'!$B308)</f>
        <v>#DIV/0!</v>
      </c>
      <c r="H308" s="44" t="e">
        <f>('ODA total and ex non-transfer'!H308*1000000)/SUMIFS('GDP constant 2016'!H:H,'GDP constant 2016'!$B:$B,'ODA percent GDP'!$B308)</f>
        <v>#DIV/0!</v>
      </c>
      <c r="I308" s="44" t="e">
        <f>('ODA total and ex non-transfer'!I308*1000000)/SUMIFS('GDP constant 2016'!I:I,'GDP constant 2016'!$B:$B,'ODA percent GDP'!$B308)</f>
        <v>#DIV/0!</v>
      </c>
      <c r="J308" s="44" t="e">
        <f>('ODA total and ex non-transfer'!J308*1000000)/SUMIFS('GDP constant 2016'!J:J,'GDP constant 2016'!$B:$B,'ODA percent GDP'!$B308)</f>
        <v>#DIV/0!</v>
      </c>
      <c r="K308" s="44" t="e">
        <f>('ODA total and ex non-transfer'!K308*1000000)/SUMIFS('GDP constant 2016'!K:K,'GDP constant 2016'!$B:$B,'ODA percent GDP'!$B308)</f>
        <v>#DIV/0!</v>
      </c>
      <c r="L308" s="44" t="e">
        <f>('ODA total and ex non-transfer'!L308*1000000)/SUMIFS('GDP constant 2016'!L:L,'GDP constant 2016'!$B:$B,'ODA percent GDP'!$B308)</f>
        <v>#DIV/0!</v>
      </c>
      <c r="M308" s="44" t="e">
        <f>('ODA total and ex non-transfer'!M308*1000000)/SUMIFS('GDP constant 2016'!M:M,'GDP constant 2016'!$B:$B,'ODA percent GDP'!$B308)</f>
        <v>#DIV/0!</v>
      </c>
      <c r="N308" s="44" t="e">
        <f>('ODA total and ex non-transfer'!N308*1000000)/SUMIFS('GDP constant 2016'!N:N,'GDP constant 2016'!$B:$B,'ODA percent GDP'!$B308)</f>
        <v>#DIV/0!</v>
      </c>
      <c r="O308" s="44" t="e">
        <f>('ODA total and ex non-transfer'!O308*1000000)/SUMIFS('GDP constant 2016'!O:O,'GDP constant 2016'!$B:$B,'ODA percent GDP'!$B308)</f>
        <v>#DIV/0!</v>
      </c>
      <c r="P308" s="44" t="e">
        <f>('ODA total and ex non-transfer'!P308*1000000)/SUMIFS('GDP constant 2016'!P:P,'GDP constant 2016'!$B:$B,'ODA percent GDP'!$B308)</f>
        <v>#DIV/0!</v>
      </c>
      <c r="Q308" s="44" t="e">
        <f>('ODA total and ex non-transfer'!Q308*1000000)/SUMIFS('GDP constant 2016'!Q:Q,'GDP constant 2016'!$B:$B,'ODA percent GDP'!$B308)</f>
        <v>#DIV/0!</v>
      </c>
      <c r="R308" s="44" t="e">
        <f>('ODA total and ex non-transfer'!R308*1000000)/SUMIFS('GDP constant 2016'!R:R,'GDP constant 2016'!$B:$B,'ODA percent GDP'!$B308)</f>
        <v>#DIV/0!</v>
      </c>
      <c r="S308" s="44" t="e">
        <f>('ODA total and ex non-transfer'!S308*1000000)/SUMIFS('GDP constant 2016'!S:S,'GDP constant 2016'!$B:$B,'ODA percent GDP'!$B308)</f>
        <v>#DIV/0!</v>
      </c>
      <c r="T308" s="44" t="e">
        <f>('ODA total and ex non-transfer'!T308*1000000)/SUMIFS('GDP constant 2016'!T:T,'GDP constant 2016'!$B:$B,'ODA percent GDP'!$B308)</f>
        <v>#DIV/0!</v>
      </c>
      <c r="U308" s="44" t="e">
        <f>('ODA total and ex non-transfer'!U308*1000000)/SUMIFS('GDP constant 2016'!U:U,'GDP constant 2016'!$B:$B,'ODA percent GDP'!$B308)</f>
        <v>#DIV/0!</v>
      </c>
    </row>
    <row r="309" spans="1:21" hidden="1" x14ac:dyDescent="0.2">
      <c r="A309" s="22" t="s">
        <v>179</v>
      </c>
      <c r="B309" s="9" t="e">
        <v>#N/A</v>
      </c>
      <c r="C309" s="10" t="s">
        <v>982</v>
      </c>
      <c r="D309" s="10"/>
      <c r="E309" s="3"/>
      <c r="F309" s="3"/>
      <c r="G309" s="44" t="e">
        <f>('ODA total and ex non-transfer'!G309*1000000)/SUMIFS('GDP constant 2016'!G:G,'GDP constant 2016'!$B:$B,'ODA percent GDP'!$B309)</f>
        <v>#DIV/0!</v>
      </c>
      <c r="H309" s="44" t="e">
        <f>('ODA total and ex non-transfer'!H309*1000000)/SUMIFS('GDP constant 2016'!H:H,'GDP constant 2016'!$B:$B,'ODA percent GDP'!$B309)</f>
        <v>#DIV/0!</v>
      </c>
      <c r="I309" s="44" t="e">
        <f>('ODA total and ex non-transfer'!I309*1000000)/SUMIFS('GDP constant 2016'!I:I,'GDP constant 2016'!$B:$B,'ODA percent GDP'!$B309)</f>
        <v>#DIV/0!</v>
      </c>
      <c r="J309" s="44" t="e">
        <f>('ODA total and ex non-transfer'!J309*1000000)/SUMIFS('GDP constant 2016'!J:J,'GDP constant 2016'!$B:$B,'ODA percent GDP'!$B309)</f>
        <v>#DIV/0!</v>
      </c>
      <c r="K309" s="44" t="e">
        <f>('ODA total and ex non-transfer'!K309*1000000)/SUMIFS('GDP constant 2016'!K:K,'GDP constant 2016'!$B:$B,'ODA percent GDP'!$B309)</f>
        <v>#DIV/0!</v>
      </c>
      <c r="L309" s="44" t="e">
        <f>('ODA total and ex non-transfer'!L309*1000000)/SUMIFS('GDP constant 2016'!L:L,'GDP constant 2016'!$B:$B,'ODA percent GDP'!$B309)</f>
        <v>#DIV/0!</v>
      </c>
      <c r="M309" s="44" t="e">
        <f>('ODA total and ex non-transfer'!M309*1000000)/SUMIFS('GDP constant 2016'!M:M,'GDP constant 2016'!$B:$B,'ODA percent GDP'!$B309)</f>
        <v>#DIV/0!</v>
      </c>
      <c r="N309" s="44" t="e">
        <f>('ODA total and ex non-transfer'!N309*1000000)/SUMIFS('GDP constant 2016'!N:N,'GDP constant 2016'!$B:$B,'ODA percent GDP'!$B309)</f>
        <v>#DIV/0!</v>
      </c>
      <c r="O309" s="44" t="e">
        <f>('ODA total and ex non-transfer'!O309*1000000)/SUMIFS('GDP constant 2016'!O:O,'GDP constant 2016'!$B:$B,'ODA percent GDP'!$B309)</f>
        <v>#DIV/0!</v>
      </c>
      <c r="P309" s="44" t="e">
        <f>('ODA total and ex non-transfer'!P309*1000000)/SUMIFS('GDP constant 2016'!P:P,'GDP constant 2016'!$B:$B,'ODA percent GDP'!$B309)</f>
        <v>#DIV/0!</v>
      </c>
      <c r="Q309" s="44" t="e">
        <f>('ODA total and ex non-transfer'!Q309*1000000)/SUMIFS('GDP constant 2016'!Q:Q,'GDP constant 2016'!$B:$B,'ODA percent GDP'!$B309)</f>
        <v>#DIV/0!</v>
      </c>
      <c r="R309" s="44" t="e">
        <f>('ODA total and ex non-transfer'!R309*1000000)/SUMIFS('GDP constant 2016'!R:R,'GDP constant 2016'!$B:$B,'ODA percent GDP'!$B309)</f>
        <v>#DIV/0!</v>
      </c>
      <c r="S309" s="44" t="e">
        <f>('ODA total and ex non-transfer'!S309*1000000)/SUMIFS('GDP constant 2016'!S:S,'GDP constant 2016'!$B:$B,'ODA percent GDP'!$B309)</f>
        <v>#DIV/0!</v>
      </c>
      <c r="T309" s="44" t="e">
        <f>('ODA total and ex non-transfer'!T309*1000000)/SUMIFS('GDP constant 2016'!T:T,'GDP constant 2016'!$B:$B,'ODA percent GDP'!$B309)</f>
        <v>#DIV/0!</v>
      </c>
      <c r="U309" s="44" t="e">
        <f>('ODA total and ex non-transfer'!U309*1000000)/SUMIFS('GDP constant 2016'!U:U,'GDP constant 2016'!$B:$B,'ODA percent GDP'!$B309)</f>
        <v>#DIV/0!</v>
      </c>
    </row>
    <row r="310" spans="1:21" hidden="1" x14ac:dyDescent="0.2">
      <c r="A310" s="21" t="s">
        <v>180</v>
      </c>
      <c r="B310" s="9" t="s">
        <v>251</v>
      </c>
      <c r="C310" s="9" t="s">
        <v>981</v>
      </c>
      <c r="D310" s="9"/>
      <c r="E310" s="2"/>
      <c r="F310" s="2"/>
      <c r="G310" s="44">
        <f>('ODA total and ex non-transfer'!G310*1000000)/SUMIFS('GDP constant 2016'!G:G,'GDP constant 2016'!$B:$B,'ODA percent GDP'!$B310)</f>
        <v>0.18762519504444611</v>
      </c>
      <c r="H310" s="44">
        <f>('ODA total and ex non-transfer'!H310*1000000)/SUMIFS('GDP constant 2016'!H:H,'GDP constant 2016'!$B:$B,'ODA percent GDP'!$B310)</f>
        <v>0.1954675471286233</v>
      </c>
      <c r="I310" s="44">
        <f>('ODA total and ex non-transfer'!I310*1000000)/SUMIFS('GDP constant 2016'!I:I,'GDP constant 2016'!$B:$B,'ODA percent GDP'!$B310)</f>
        <v>0.25324497255611911</v>
      </c>
      <c r="J310" s="44">
        <f>('ODA total and ex non-transfer'!J310*1000000)/SUMIFS('GDP constant 2016'!J:J,'GDP constant 2016'!$B:$B,'ODA percent GDP'!$B310)</f>
        <v>0.33496188670129778</v>
      </c>
      <c r="K310" s="44">
        <f>('ODA total and ex non-transfer'!K310*1000000)/SUMIFS('GDP constant 2016'!K:K,'GDP constant 2016'!$B:$B,'ODA percent GDP'!$B310)</f>
        <v>0.31543822136814825</v>
      </c>
      <c r="L310" s="44">
        <f>('ODA total and ex non-transfer'!L310*1000000)/SUMIFS('GDP constant 2016'!L:L,'GDP constant 2016'!$B:$B,'ODA percent GDP'!$B310)</f>
        <v>0.30987869039132193</v>
      </c>
      <c r="M310" s="44">
        <f>('ODA total and ex non-transfer'!M310*1000000)/SUMIFS('GDP constant 2016'!M:M,'GDP constant 2016'!$B:$B,'ODA percent GDP'!$B310)</f>
        <v>0.41778859004828883</v>
      </c>
      <c r="N310" s="44">
        <f>('ODA total and ex non-transfer'!N310*1000000)/SUMIFS('GDP constant 2016'!N:N,'GDP constant 2016'!$B:$B,'ODA percent GDP'!$B310)</f>
        <v>0.40685367004744488</v>
      </c>
      <c r="O310" s="44">
        <f>('ODA total and ex non-transfer'!O310*1000000)/SUMIFS('GDP constant 2016'!O:O,'GDP constant 2016'!$B:$B,'ODA percent GDP'!$B310)</f>
        <v>0.42920480623976448</v>
      </c>
      <c r="P310" s="44">
        <f>('ODA total and ex non-transfer'!P310*1000000)/SUMIFS('GDP constant 2016'!P:P,'GDP constant 2016'!$B:$B,'ODA percent GDP'!$B310)</f>
        <v>0.41472853420639005</v>
      </c>
      <c r="Q310" s="44">
        <f>('ODA total and ex non-transfer'!Q310*1000000)/SUMIFS('GDP constant 2016'!Q:Q,'GDP constant 2016'!$B:$B,'ODA percent GDP'!$B310)</f>
        <v>0.348906612428312</v>
      </c>
      <c r="R310" s="44">
        <f>('ODA total and ex non-transfer'!R310*1000000)/SUMIFS('GDP constant 2016'!R:R,'GDP constant 2016'!$B:$B,'ODA percent GDP'!$B310)</f>
        <v>0.25808891596260464</v>
      </c>
      <c r="S310" s="44">
        <f>('ODA total and ex non-transfer'!S310*1000000)/SUMIFS('GDP constant 2016'!S:S,'GDP constant 2016'!$B:$B,'ODA percent GDP'!$B310)</f>
        <v>0.2458395849929752</v>
      </c>
      <c r="T310" s="44">
        <f>('ODA total and ex non-transfer'!T310*1000000)/SUMIFS('GDP constant 2016'!T:T,'GDP constant 2016'!$B:$B,'ODA percent GDP'!$B310)</f>
        <v>0.2365871332109015</v>
      </c>
      <c r="U310" s="44">
        <f>('ODA total and ex non-transfer'!U310*1000000)/SUMIFS('GDP constant 2016'!U:U,'GDP constant 2016'!$B:$B,'ODA percent GDP'!$B310)</f>
        <v>0.21429459417657357</v>
      </c>
    </row>
    <row r="311" spans="1:21" hidden="1" x14ac:dyDescent="0.2">
      <c r="A311" s="22" t="s">
        <v>180</v>
      </c>
      <c r="B311" s="9" t="s">
        <v>251</v>
      </c>
      <c r="C311" s="10" t="s">
        <v>982</v>
      </c>
      <c r="D311" s="10"/>
      <c r="E311" s="3"/>
      <c r="F311" s="3"/>
      <c r="G311" s="44">
        <f>('ODA total and ex non-transfer'!G311*1000000)/SUMIFS('GDP constant 2016'!G:G,'GDP constant 2016'!$B:$B,'ODA percent GDP'!$B311)</f>
        <v>0.18762519504444611</v>
      </c>
      <c r="H311" s="44">
        <f>('ODA total and ex non-transfer'!H311*1000000)/SUMIFS('GDP constant 2016'!H:H,'GDP constant 2016'!$B:$B,'ODA percent GDP'!$B311)</f>
        <v>0.1954675471286233</v>
      </c>
      <c r="I311" s="44">
        <f>('ODA total and ex non-transfer'!I311*1000000)/SUMIFS('GDP constant 2016'!I:I,'GDP constant 2016'!$B:$B,'ODA percent GDP'!$B311)</f>
        <v>0.25324497255611911</v>
      </c>
      <c r="J311" s="44">
        <f>('ODA total and ex non-transfer'!J311*1000000)/SUMIFS('GDP constant 2016'!J:J,'GDP constant 2016'!$B:$B,'ODA percent GDP'!$B311)</f>
        <v>0.33496188670129778</v>
      </c>
      <c r="K311" s="44">
        <f>('ODA total and ex non-transfer'!K311*1000000)/SUMIFS('GDP constant 2016'!K:K,'GDP constant 2016'!$B:$B,'ODA percent GDP'!$B311)</f>
        <v>0.31414385996994088</v>
      </c>
      <c r="L311" s="44">
        <f>('ODA total and ex non-transfer'!L311*1000000)/SUMIFS('GDP constant 2016'!L:L,'GDP constant 2016'!$B:$B,'ODA percent GDP'!$B311)</f>
        <v>0.30417518167038904</v>
      </c>
      <c r="M311" s="44">
        <f>('ODA total and ex non-transfer'!M311*1000000)/SUMIFS('GDP constant 2016'!M:M,'GDP constant 2016'!$B:$B,'ODA percent GDP'!$B311)</f>
        <v>0.41582828606215871</v>
      </c>
      <c r="N311" s="44">
        <f>('ODA total and ex non-transfer'!N311*1000000)/SUMIFS('GDP constant 2016'!N:N,'GDP constant 2016'!$B:$B,'ODA percent GDP'!$B311)</f>
        <v>0.40618043945951371</v>
      </c>
      <c r="O311" s="44">
        <f>('ODA total and ex non-transfer'!O311*1000000)/SUMIFS('GDP constant 2016'!O:O,'GDP constant 2016'!$B:$B,'ODA percent GDP'!$B311)</f>
        <v>0.41910829488030016</v>
      </c>
      <c r="P311" s="44">
        <f>('ODA total and ex non-transfer'!P311*1000000)/SUMIFS('GDP constant 2016'!P:P,'GDP constant 2016'!$B:$B,'ODA percent GDP'!$B311)</f>
        <v>0.41207413132754589</v>
      </c>
      <c r="Q311" s="44">
        <f>('ODA total and ex non-transfer'!Q311*1000000)/SUMIFS('GDP constant 2016'!Q:Q,'GDP constant 2016'!$B:$B,'ODA percent GDP'!$B311)</f>
        <v>0.34668899188242225</v>
      </c>
      <c r="R311" s="44">
        <f>('ODA total and ex non-transfer'!R311*1000000)/SUMIFS('GDP constant 2016'!R:R,'GDP constant 2016'!$B:$B,'ODA percent GDP'!$B311)</f>
        <v>0.25588487632014789</v>
      </c>
      <c r="S311" s="44">
        <f>('ODA total and ex non-transfer'!S311*1000000)/SUMIFS('GDP constant 2016'!S:S,'GDP constant 2016'!$B:$B,'ODA percent GDP'!$B311)</f>
        <v>0.24370362361461073</v>
      </c>
      <c r="T311" s="44">
        <f>('ODA total and ex non-transfer'!T311*1000000)/SUMIFS('GDP constant 2016'!T:T,'GDP constant 2016'!$B:$B,'ODA percent GDP'!$B311)</f>
        <v>0.23414287691627764</v>
      </c>
      <c r="U311" s="44">
        <f>('ODA total and ex non-transfer'!U311*1000000)/SUMIFS('GDP constant 2016'!U:U,'GDP constant 2016'!$B:$B,'ODA percent GDP'!$B311)</f>
        <v>0.21290410765335302</v>
      </c>
    </row>
    <row r="312" spans="1:21" hidden="1" x14ac:dyDescent="0.2">
      <c r="A312" s="21" t="s">
        <v>181</v>
      </c>
      <c r="B312" s="9" t="s">
        <v>278</v>
      </c>
      <c r="C312" s="9" t="s">
        <v>981</v>
      </c>
      <c r="D312" s="9"/>
      <c r="E312" s="2"/>
      <c r="F312" s="2"/>
      <c r="G312" s="44">
        <f>('ODA total and ex non-transfer'!G312*1000000)/SUMIFS('GDP constant 2016'!G:G,'GDP constant 2016'!$B:$B,'ODA percent GDP'!$B312)</f>
        <v>7.1022480547637462E-2</v>
      </c>
      <c r="H312" s="44">
        <f>('ODA total and ex non-transfer'!H312*1000000)/SUMIFS('GDP constant 2016'!H:H,'GDP constant 2016'!$B:$B,'ODA percent GDP'!$B312)</f>
        <v>5.1328018201299147E-2</v>
      </c>
      <c r="I312" s="44">
        <f>('ODA total and ex non-transfer'!I312*1000000)/SUMIFS('GDP constant 2016'!I:I,'GDP constant 2016'!$B:$B,'ODA percent GDP'!$B312)</f>
        <v>4.5042331301848614E-2</v>
      </c>
      <c r="J312" s="44">
        <f>('ODA total and ex non-transfer'!J312*1000000)/SUMIFS('GDP constant 2016'!J:J,'GDP constant 2016'!$B:$B,'ODA percent GDP'!$B312)</f>
        <v>3.7125048498379991E-2</v>
      </c>
      <c r="K312" s="44">
        <f>('ODA total and ex non-transfer'!K312*1000000)/SUMIFS('GDP constant 2016'!K:K,'GDP constant 2016'!$B:$B,'ODA percent GDP'!$B312)</f>
        <v>3.2176283404123984E-2</v>
      </c>
      <c r="L312" s="44">
        <f>('ODA total and ex non-transfer'!L312*1000000)/SUMIFS('GDP constant 2016'!L:L,'GDP constant 2016'!$B:$B,'ODA percent GDP'!$B312)</f>
        <v>3.0431452945627657E-2</v>
      </c>
      <c r="M312" s="44">
        <f>('ODA total and ex non-transfer'!M312*1000000)/SUMIFS('GDP constant 2016'!M:M,'GDP constant 2016'!$B:$B,'ODA percent GDP'!$B312)</f>
        <v>3.2103549654938973E-2</v>
      </c>
      <c r="N312" s="44">
        <f>('ODA total and ex non-transfer'!N312*1000000)/SUMIFS('GDP constant 2016'!N:N,'GDP constant 2016'!$B:$B,'ODA percent GDP'!$B312)</f>
        <v>4.9949063451134874E-2</v>
      </c>
      <c r="O312" s="44">
        <f>('ODA total and ex non-transfer'!O312*1000000)/SUMIFS('GDP constant 2016'!O:O,'GDP constant 2016'!$B:$B,'ODA percent GDP'!$B312)</f>
        <v>4.2355162859404251E-2</v>
      </c>
      <c r="P312" s="44">
        <f>('ODA total and ex non-transfer'!P312*1000000)/SUMIFS('GDP constant 2016'!P:P,'GDP constant 2016'!$B:$B,'ODA percent GDP'!$B312)</f>
        <v>4.4422262495529864E-2</v>
      </c>
      <c r="Q312" s="44">
        <f>('ODA total and ex non-transfer'!Q312*1000000)/SUMIFS('GDP constant 2016'!Q:Q,'GDP constant 2016'!$B:$B,'ODA percent GDP'!$B312)</f>
        <v>3.2036003980831354E-2</v>
      </c>
      <c r="R312" s="44">
        <f>('ODA total and ex non-transfer'!R312*1000000)/SUMIFS('GDP constant 2016'!R:R,'GDP constant 2016'!$B:$B,'ODA percent GDP'!$B312)</f>
        <v>2.9769743636390188E-2</v>
      </c>
      <c r="S312" s="44">
        <f>('ODA total and ex non-transfer'!S312*1000000)/SUMIFS('GDP constant 2016'!S:S,'GDP constant 2016'!$B:$B,'ODA percent GDP'!$B312)</f>
        <v>2.7093104925266471E-2</v>
      </c>
      <c r="T312" s="44">
        <f>('ODA total and ex non-transfer'!T312*1000000)/SUMIFS('GDP constant 2016'!T:T,'GDP constant 2016'!$B:$B,'ODA percent GDP'!$B312)</f>
        <v>3.8672168919015495E-2</v>
      </c>
      <c r="U312" s="44">
        <f>('ODA total and ex non-transfer'!U312*1000000)/SUMIFS('GDP constant 2016'!U:U,'GDP constant 2016'!$B:$B,'ODA percent GDP'!$B312)</f>
        <v>3.8591622352924328E-2</v>
      </c>
    </row>
    <row r="313" spans="1:21" hidden="1" x14ac:dyDescent="0.2">
      <c r="A313" s="22" t="s">
        <v>181</v>
      </c>
      <c r="B313" s="9" t="s">
        <v>278</v>
      </c>
      <c r="C313" s="10" t="s">
        <v>982</v>
      </c>
      <c r="D313" s="10"/>
      <c r="E313" s="3"/>
      <c r="F313" s="3"/>
      <c r="G313" s="44">
        <f>('ODA total and ex non-transfer'!G313*1000000)/SUMIFS('GDP constant 2016'!G:G,'GDP constant 2016'!$B:$B,'ODA percent GDP'!$B313)</f>
        <v>7.1022480547637462E-2</v>
      </c>
      <c r="H313" s="44">
        <f>('ODA total and ex non-transfer'!H313*1000000)/SUMIFS('GDP constant 2016'!H:H,'GDP constant 2016'!$B:$B,'ODA percent GDP'!$B313)</f>
        <v>5.1328018201299147E-2</v>
      </c>
      <c r="I313" s="44">
        <f>('ODA total and ex non-transfer'!I313*1000000)/SUMIFS('GDP constant 2016'!I:I,'GDP constant 2016'!$B:$B,'ODA percent GDP'!$B313)</f>
        <v>4.5042331301848614E-2</v>
      </c>
      <c r="J313" s="44">
        <f>('ODA total and ex non-transfer'!J313*1000000)/SUMIFS('GDP constant 2016'!J:J,'GDP constant 2016'!$B:$B,'ODA percent GDP'!$B313)</f>
        <v>3.7125048498379991E-2</v>
      </c>
      <c r="K313" s="44">
        <f>('ODA total and ex non-transfer'!K313*1000000)/SUMIFS('GDP constant 2016'!K:K,'GDP constant 2016'!$B:$B,'ODA percent GDP'!$B313)</f>
        <v>2.9798516390227688E-2</v>
      </c>
      <c r="L313" s="44">
        <f>('ODA total and ex non-transfer'!L313*1000000)/SUMIFS('GDP constant 2016'!L:L,'GDP constant 2016'!$B:$B,'ODA percent GDP'!$B313)</f>
        <v>2.9412397012413431E-2</v>
      </c>
      <c r="M313" s="44">
        <f>('ODA total and ex non-transfer'!M313*1000000)/SUMIFS('GDP constant 2016'!M:M,'GDP constant 2016'!$B:$B,'ODA percent GDP'!$B313)</f>
        <v>3.1364310944831948E-2</v>
      </c>
      <c r="N313" s="44">
        <f>('ODA total and ex non-transfer'!N313*1000000)/SUMIFS('GDP constant 2016'!N:N,'GDP constant 2016'!$B:$B,'ODA percent GDP'!$B313)</f>
        <v>4.91253253204108E-2</v>
      </c>
      <c r="O313" s="44">
        <f>('ODA total and ex non-transfer'!O313*1000000)/SUMIFS('GDP constant 2016'!O:O,'GDP constant 2016'!$B:$B,'ODA percent GDP'!$B313)</f>
        <v>4.1490951413030663E-2</v>
      </c>
      <c r="P313" s="44">
        <f>('ODA total and ex non-transfer'!P313*1000000)/SUMIFS('GDP constant 2016'!P:P,'GDP constant 2016'!$B:$B,'ODA percent GDP'!$B313)</f>
        <v>4.3618064011887163E-2</v>
      </c>
      <c r="Q313" s="44">
        <f>('ODA total and ex non-transfer'!Q313*1000000)/SUMIFS('GDP constant 2016'!Q:Q,'GDP constant 2016'!$B:$B,'ODA percent GDP'!$B313)</f>
        <v>3.0932513641585807E-2</v>
      </c>
      <c r="R313" s="44">
        <f>('ODA total and ex non-transfer'!R313*1000000)/SUMIFS('GDP constant 2016'!R:R,'GDP constant 2016'!$B:$B,'ODA percent GDP'!$B313)</f>
        <v>2.8299593667319069E-2</v>
      </c>
      <c r="S313" s="44">
        <f>('ODA total and ex non-transfer'!S313*1000000)/SUMIFS('GDP constant 2016'!S:S,'GDP constant 2016'!$B:$B,'ODA percent GDP'!$B313)</f>
        <v>2.5889434583842144E-2</v>
      </c>
      <c r="T313" s="44">
        <f>('ODA total and ex non-transfer'!T313*1000000)/SUMIFS('GDP constant 2016'!T:T,'GDP constant 2016'!$B:$B,'ODA percent GDP'!$B313)</f>
        <v>3.7490015805390228E-2</v>
      </c>
      <c r="U313" s="44">
        <f>('ODA total and ex non-transfer'!U313*1000000)/SUMIFS('GDP constant 2016'!U:U,'GDP constant 2016'!$B:$B,'ODA percent GDP'!$B313)</f>
        <v>3.7487926106089482E-2</v>
      </c>
    </row>
    <row r="314" spans="1:21" hidden="1" x14ac:dyDescent="0.2">
      <c r="A314" s="21" t="s">
        <v>182</v>
      </c>
      <c r="B314" s="9" t="s">
        <v>288</v>
      </c>
      <c r="C314" s="9" t="s">
        <v>981</v>
      </c>
      <c r="D314" s="9"/>
      <c r="E314" s="2"/>
      <c r="F314" s="2"/>
      <c r="G314" s="44">
        <f>('ODA total and ex non-transfer'!G314*1000000)/SUMIFS('GDP constant 2016'!G:G,'GDP constant 2016'!$B:$B,'ODA percent GDP'!$B314)</f>
        <v>3.3406582568196029E-2</v>
      </c>
      <c r="H314" s="44">
        <f>('ODA total and ex non-transfer'!H314*1000000)/SUMIFS('GDP constant 2016'!H:H,'GDP constant 2016'!$B:$B,'ODA percent GDP'!$B314)</f>
        <v>2.6658349117874135E-2</v>
      </c>
      <c r="I314" s="44">
        <f>('ODA total and ex non-transfer'!I314*1000000)/SUMIFS('GDP constant 2016'!I:I,'GDP constant 2016'!$B:$B,'ODA percent GDP'!$B314)</f>
        <v>1.2907174116545335E-2</v>
      </c>
      <c r="J314" s="44">
        <f>('ODA total and ex non-transfer'!J314*1000000)/SUMIFS('GDP constant 2016'!J:J,'GDP constant 2016'!$B:$B,'ODA percent GDP'!$B314)</f>
        <v>1.4441626615621064E-2</v>
      </c>
      <c r="K314" s="44">
        <f>('ODA total and ex non-transfer'!K314*1000000)/SUMIFS('GDP constant 2016'!K:K,'GDP constant 2016'!$B:$B,'ODA percent GDP'!$B314)</f>
        <v>9.0966177906663757E-3</v>
      </c>
      <c r="L314" s="44">
        <f>('ODA total and ex non-transfer'!L314*1000000)/SUMIFS('GDP constant 2016'!L:L,'GDP constant 2016'!$B:$B,'ODA percent GDP'!$B314)</f>
        <v>6.7032716075235716E-3</v>
      </c>
      <c r="M314" s="44">
        <f>('ODA total and ex non-transfer'!M314*1000000)/SUMIFS('GDP constant 2016'!M:M,'GDP constant 2016'!$B:$B,'ODA percent GDP'!$B314)</f>
        <v>5.4596394014619258E-3</v>
      </c>
      <c r="N314" s="44">
        <f>('ODA total and ex non-transfer'!N314*1000000)/SUMIFS('GDP constant 2016'!N:N,'GDP constant 2016'!$B:$B,'ODA percent GDP'!$B314)</f>
        <v>6.1169733017908583E-3</v>
      </c>
      <c r="O314" s="44">
        <f>('ODA total and ex non-transfer'!O314*1000000)/SUMIFS('GDP constant 2016'!O:O,'GDP constant 2016'!$B:$B,'ODA percent GDP'!$B314)</f>
        <v>4.9939327561187002E-3</v>
      </c>
      <c r="P314" s="44">
        <f>('ODA total and ex non-transfer'!P314*1000000)/SUMIFS('GDP constant 2016'!P:P,'GDP constant 2016'!$B:$B,'ODA percent GDP'!$B314)</f>
        <v>7.6299781246059097E-3</v>
      </c>
      <c r="Q314" s="44">
        <f>('ODA total and ex non-transfer'!Q314*1000000)/SUMIFS('GDP constant 2016'!Q:Q,'GDP constant 2016'!$B:$B,'ODA percent GDP'!$B314)</f>
        <v>7.7690895713569399E-3</v>
      </c>
      <c r="R314" s="44">
        <f>('ODA total and ex non-transfer'!R314*1000000)/SUMIFS('GDP constant 2016'!R:R,'GDP constant 2016'!$B:$B,'ODA percent GDP'!$B314)</f>
        <v>6.7209336879758188E-3</v>
      </c>
      <c r="S314" s="44">
        <f>('ODA total and ex non-transfer'!S314*1000000)/SUMIFS('GDP constant 2016'!S:S,'GDP constant 2016'!$B:$B,'ODA percent GDP'!$B314)</f>
        <v>6.4893869062300109E-3</v>
      </c>
      <c r="T314" s="44">
        <f>('ODA total and ex non-transfer'!T314*1000000)/SUMIFS('GDP constant 2016'!T:T,'GDP constant 2016'!$B:$B,'ODA percent GDP'!$B314)</f>
        <v>4.0599300562926465E-3</v>
      </c>
      <c r="U314" s="44">
        <f>('ODA total and ex non-transfer'!U314*1000000)/SUMIFS('GDP constant 2016'!U:U,'GDP constant 2016'!$B:$B,'ODA percent GDP'!$B314)</f>
        <v>4.8736031861587982E-3</v>
      </c>
    </row>
    <row r="315" spans="1:21" hidden="1" x14ac:dyDescent="0.2">
      <c r="A315" s="22" t="s">
        <v>182</v>
      </c>
      <c r="B315" s="9" t="s">
        <v>288</v>
      </c>
      <c r="C315" s="10" t="s">
        <v>982</v>
      </c>
      <c r="D315" s="10"/>
      <c r="E315" s="3"/>
      <c r="F315" s="3"/>
      <c r="G315" s="44">
        <f>('ODA total and ex non-transfer'!G315*1000000)/SUMIFS('GDP constant 2016'!G:G,'GDP constant 2016'!$B:$B,'ODA percent GDP'!$B315)</f>
        <v>3.3406582568196029E-2</v>
      </c>
      <c r="H315" s="44">
        <f>('ODA total and ex non-transfer'!H315*1000000)/SUMIFS('GDP constant 2016'!H:H,'GDP constant 2016'!$B:$B,'ODA percent GDP'!$B315)</f>
        <v>2.6658349117874135E-2</v>
      </c>
      <c r="I315" s="44">
        <f>('ODA total and ex non-transfer'!I315*1000000)/SUMIFS('GDP constant 2016'!I:I,'GDP constant 2016'!$B:$B,'ODA percent GDP'!$B315)</f>
        <v>1.2907174116545335E-2</v>
      </c>
      <c r="J315" s="44">
        <f>('ODA total and ex non-transfer'!J315*1000000)/SUMIFS('GDP constant 2016'!J:J,'GDP constant 2016'!$B:$B,'ODA percent GDP'!$B315)</f>
        <v>1.4441626615621064E-2</v>
      </c>
      <c r="K315" s="44">
        <f>('ODA total and ex non-transfer'!K315*1000000)/SUMIFS('GDP constant 2016'!K:K,'GDP constant 2016'!$B:$B,'ODA percent GDP'!$B315)</f>
        <v>8.8430349824044907E-3</v>
      </c>
      <c r="L315" s="44">
        <f>('ODA total and ex non-transfer'!L315*1000000)/SUMIFS('GDP constant 2016'!L:L,'GDP constant 2016'!$B:$B,'ODA percent GDP'!$B315)</f>
        <v>6.5374913876021018E-3</v>
      </c>
      <c r="M315" s="44">
        <f>('ODA total and ex non-transfer'!M315*1000000)/SUMIFS('GDP constant 2016'!M:M,'GDP constant 2016'!$B:$B,'ODA percent GDP'!$B315)</f>
        <v>5.3130403137532662E-3</v>
      </c>
      <c r="N315" s="44">
        <f>('ODA total and ex non-transfer'!N315*1000000)/SUMIFS('GDP constant 2016'!N:N,'GDP constant 2016'!$B:$B,'ODA percent GDP'!$B315)</f>
        <v>5.9368098057591247E-3</v>
      </c>
      <c r="O315" s="44">
        <f>('ODA total and ex non-transfer'!O315*1000000)/SUMIFS('GDP constant 2016'!O:O,'GDP constant 2016'!$B:$B,'ODA percent GDP'!$B315)</f>
        <v>4.8023489653914982E-3</v>
      </c>
      <c r="P315" s="44">
        <f>('ODA total and ex non-transfer'!P315*1000000)/SUMIFS('GDP constant 2016'!P:P,'GDP constant 2016'!$B:$B,'ODA percent GDP'!$B315)</f>
        <v>7.4136499496100508E-3</v>
      </c>
      <c r="Q315" s="44">
        <f>('ODA total and ex non-transfer'!Q315*1000000)/SUMIFS('GDP constant 2016'!Q:Q,'GDP constant 2016'!$B:$B,'ODA percent GDP'!$B315)</f>
        <v>7.5019970599781646E-3</v>
      </c>
      <c r="R315" s="44">
        <f>('ODA total and ex non-transfer'!R315*1000000)/SUMIFS('GDP constant 2016'!R:R,'GDP constant 2016'!$B:$B,'ODA percent GDP'!$B315)</f>
        <v>6.4265716211390099E-3</v>
      </c>
      <c r="S315" s="44">
        <f>('ODA total and ex non-transfer'!S315*1000000)/SUMIFS('GDP constant 2016'!S:S,'GDP constant 2016'!$B:$B,'ODA percent GDP'!$B315)</f>
        <v>6.2131875498065495E-3</v>
      </c>
      <c r="T315" s="44">
        <f>('ODA total and ex non-transfer'!T315*1000000)/SUMIFS('GDP constant 2016'!T:T,'GDP constant 2016'!$B:$B,'ODA percent GDP'!$B315)</f>
        <v>3.771550785349553E-3</v>
      </c>
      <c r="U315" s="44">
        <f>('ODA total and ex non-transfer'!U315*1000000)/SUMIFS('GDP constant 2016'!U:U,'GDP constant 2016'!$B:$B,'ODA percent GDP'!$B315)</f>
        <v>4.6143580822156647E-3</v>
      </c>
    </row>
    <row r="316" spans="1:21" hidden="1" x14ac:dyDescent="0.2">
      <c r="A316" s="21" t="s">
        <v>183</v>
      </c>
      <c r="B316" s="9" t="s">
        <v>296</v>
      </c>
      <c r="C316" s="9" t="s">
        <v>981</v>
      </c>
      <c r="D316" s="9"/>
      <c r="E316" s="2"/>
      <c r="F316" s="2"/>
      <c r="G316" s="44">
        <f>('ODA total and ex non-transfer'!G316*1000000)/SUMIFS('GDP constant 2016'!G:G,'GDP constant 2016'!$B:$B,'ODA percent GDP'!$B316)</f>
        <v>1.3377753630966839E-2</v>
      </c>
      <c r="H316" s="44">
        <f>('ODA total and ex non-transfer'!H316*1000000)/SUMIFS('GDP constant 2016'!H:H,'GDP constant 2016'!$B:$B,'ODA percent GDP'!$B316)</f>
        <v>1.5204321967112812E-2</v>
      </c>
      <c r="I316" s="44">
        <f>('ODA total and ex non-transfer'!I316*1000000)/SUMIFS('GDP constant 2016'!I:I,'GDP constant 2016'!$B:$B,'ODA percent GDP'!$B316)</f>
        <v>1.7636053183867392E-2</v>
      </c>
      <c r="J316" s="44">
        <f>('ODA total and ex non-transfer'!J316*1000000)/SUMIFS('GDP constant 2016'!J:J,'GDP constant 2016'!$B:$B,'ODA percent GDP'!$B316)</f>
        <v>1.3472839407616514E-2</v>
      </c>
      <c r="K316" s="44">
        <f>('ODA total and ex non-transfer'!K316*1000000)/SUMIFS('GDP constant 2016'!K:K,'GDP constant 2016'!$B:$B,'ODA percent GDP'!$B316)</f>
        <v>1.3390696052597652E-2</v>
      </c>
      <c r="L316" s="44">
        <f>('ODA total and ex non-transfer'!L316*1000000)/SUMIFS('GDP constant 2016'!L:L,'GDP constant 2016'!$B:$B,'ODA percent GDP'!$B316)</f>
        <v>1.2921674713934824E-2</v>
      </c>
      <c r="M316" s="44">
        <f>('ODA total and ex non-transfer'!M316*1000000)/SUMIFS('GDP constant 2016'!M:M,'GDP constant 2016'!$B:$B,'ODA percent GDP'!$B316)</f>
        <v>1.9741471285771379E-2</v>
      </c>
      <c r="N316" s="44">
        <f>('ODA total and ex non-transfer'!N316*1000000)/SUMIFS('GDP constant 2016'!N:N,'GDP constant 2016'!$B:$B,'ODA percent GDP'!$B316)</f>
        <v>1.0090160661531943E-2</v>
      </c>
      <c r="O316" s="44">
        <f>('ODA total and ex non-transfer'!O316*1000000)/SUMIFS('GDP constant 2016'!O:O,'GDP constant 2016'!$B:$B,'ODA percent GDP'!$B316)</f>
        <v>1.2937879216597951E-2</v>
      </c>
      <c r="P316" s="44">
        <f>('ODA total and ex non-transfer'!P316*1000000)/SUMIFS('GDP constant 2016'!P:P,'GDP constant 2016'!$B:$B,'ODA percent GDP'!$B316)</f>
        <v>1.1952170535771942E-2</v>
      </c>
      <c r="Q316" s="44">
        <f>('ODA total and ex non-transfer'!Q316*1000000)/SUMIFS('GDP constant 2016'!Q:Q,'GDP constant 2016'!$B:$B,'ODA percent GDP'!$B316)</f>
        <v>1.5740372615228027E-2</v>
      </c>
      <c r="R316" s="44">
        <f>('ODA total and ex non-transfer'!R316*1000000)/SUMIFS('GDP constant 2016'!R:R,'GDP constant 2016'!$B:$B,'ODA percent GDP'!$B316)</f>
        <v>1.7625805159109439E-2</v>
      </c>
      <c r="S316" s="44">
        <f>('ODA total and ex non-transfer'!S316*1000000)/SUMIFS('GDP constant 2016'!S:S,'GDP constant 2016'!$B:$B,'ODA percent GDP'!$B316)</f>
        <v>1.5319729946309327E-2</v>
      </c>
      <c r="T316" s="44">
        <f>('ODA total and ex non-transfer'!T316*1000000)/SUMIFS('GDP constant 2016'!T:T,'GDP constant 2016'!$B:$B,'ODA percent GDP'!$B316)</f>
        <v>1.5962723369151926E-2</v>
      </c>
      <c r="U316" s="44">
        <f>('ODA total and ex non-transfer'!U316*1000000)/SUMIFS('GDP constant 2016'!U:U,'GDP constant 2016'!$B:$B,'ODA percent GDP'!$B316)</f>
        <v>1.4750602952955955E-2</v>
      </c>
    </row>
    <row r="317" spans="1:21" hidden="1" x14ac:dyDescent="0.2">
      <c r="A317" s="22" t="s">
        <v>183</v>
      </c>
      <c r="B317" s="9" t="s">
        <v>296</v>
      </c>
      <c r="C317" s="10" t="s">
        <v>982</v>
      </c>
      <c r="D317" s="10"/>
      <c r="E317" s="3"/>
      <c r="F317" s="3"/>
      <c r="G317" s="44">
        <f>('ODA total and ex non-transfer'!G317*1000000)/SUMIFS('GDP constant 2016'!G:G,'GDP constant 2016'!$B:$B,'ODA percent GDP'!$B317)</f>
        <v>1.3377753630966839E-2</v>
      </c>
      <c r="H317" s="44">
        <f>('ODA total and ex non-transfer'!H317*1000000)/SUMIFS('GDP constant 2016'!H:H,'GDP constant 2016'!$B:$B,'ODA percent GDP'!$B317)</f>
        <v>1.5204321967112812E-2</v>
      </c>
      <c r="I317" s="44">
        <f>('ODA total and ex non-transfer'!I317*1000000)/SUMIFS('GDP constant 2016'!I:I,'GDP constant 2016'!$B:$B,'ODA percent GDP'!$B317)</f>
        <v>1.7636053183867392E-2</v>
      </c>
      <c r="J317" s="44">
        <f>('ODA total and ex non-transfer'!J317*1000000)/SUMIFS('GDP constant 2016'!J:J,'GDP constant 2016'!$B:$B,'ODA percent GDP'!$B317)</f>
        <v>1.3472839407616514E-2</v>
      </c>
      <c r="K317" s="44">
        <f>('ODA total and ex non-transfer'!K317*1000000)/SUMIFS('GDP constant 2016'!K:K,'GDP constant 2016'!$B:$B,'ODA percent GDP'!$B317)</f>
        <v>1.1103015210328906E-2</v>
      </c>
      <c r="L317" s="44">
        <f>('ODA total and ex non-transfer'!L317*1000000)/SUMIFS('GDP constant 2016'!L:L,'GDP constant 2016'!$B:$B,'ODA percent GDP'!$B317)</f>
        <v>1.1721790052291847E-2</v>
      </c>
      <c r="M317" s="44">
        <f>('ODA total and ex non-transfer'!M317*1000000)/SUMIFS('GDP constant 2016'!M:M,'GDP constant 2016'!$B:$B,'ODA percent GDP'!$B317)</f>
        <v>1.426935746133194E-2</v>
      </c>
      <c r="N317" s="44">
        <f>('ODA total and ex non-transfer'!N317*1000000)/SUMIFS('GDP constant 2016'!N:N,'GDP constant 2016'!$B:$B,'ODA percent GDP'!$B317)</f>
        <v>9.896575424045817E-3</v>
      </c>
      <c r="O317" s="44">
        <f>('ODA total and ex non-transfer'!O317*1000000)/SUMIFS('GDP constant 2016'!O:O,'GDP constant 2016'!$B:$B,'ODA percent GDP'!$B317)</f>
        <v>1.275082071992957E-2</v>
      </c>
      <c r="P317" s="44">
        <f>('ODA total and ex non-transfer'!P317*1000000)/SUMIFS('GDP constant 2016'!P:P,'GDP constant 2016'!$B:$B,'ODA percent GDP'!$B317)</f>
        <v>1.1741778208679792E-2</v>
      </c>
      <c r="Q317" s="44">
        <f>('ODA total and ex non-transfer'!Q317*1000000)/SUMIFS('GDP constant 2016'!Q:Q,'GDP constant 2016'!$B:$B,'ODA percent GDP'!$B317)</f>
        <v>1.5544550372368781E-2</v>
      </c>
      <c r="R317" s="44">
        <f>('ODA total and ex non-transfer'!R317*1000000)/SUMIFS('GDP constant 2016'!R:R,'GDP constant 2016'!$B:$B,'ODA percent GDP'!$B317)</f>
        <v>1.7429530905553613E-2</v>
      </c>
      <c r="S317" s="44">
        <f>('ODA total and ex non-transfer'!S317*1000000)/SUMIFS('GDP constant 2016'!S:S,'GDP constant 2016'!$B:$B,'ODA percent GDP'!$B317)</f>
        <v>1.5124655402183995E-2</v>
      </c>
      <c r="T317" s="44">
        <f>('ODA total and ex non-transfer'!T317*1000000)/SUMIFS('GDP constant 2016'!T:T,'GDP constant 2016'!$B:$B,'ODA percent GDP'!$B317)</f>
        <v>1.5782442231488031E-2</v>
      </c>
      <c r="U317" s="44">
        <f>('ODA total and ex non-transfer'!U317*1000000)/SUMIFS('GDP constant 2016'!U:U,'GDP constant 2016'!$B:$B,'ODA percent GDP'!$B317)</f>
        <v>1.4620775927189116E-2</v>
      </c>
    </row>
    <row r="318" spans="1:21" hidden="1" x14ac:dyDescent="0.2">
      <c r="A318" s="21" t="s">
        <v>184</v>
      </c>
      <c r="B318" s="9" t="s">
        <v>311</v>
      </c>
      <c r="C318" s="9" t="s">
        <v>981</v>
      </c>
      <c r="D318" s="9"/>
      <c r="E318" s="2"/>
      <c r="F318" s="2"/>
      <c r="G318" s="44">
        <f>('ODA total and ex non-transfer'!G318*1000000)/SUMIFS('GDP constant 2016'!G:G,'GDP constant 2016'!$B:$B,'ODA percent GDP'!$B318)</f>
        <v>5.2587712885179341E-2</v>
      </c>
      <c r="H318" s="44">
        <f>('ODA total and ex non-transfer'!H318*1000000)/SUMIFS('GDP constant 2016'!H:H,'GDP constant 2016'!$B:$B,'ODA percent GDP'!$B318)</f>
        <v>7.4435468428508275E-2</v>
      </c>
      <c r="I318" s="44">
        <f>('ODA total and ex non-transfer'!I318*1000000)/SUMIFS('GDP constant 2016'!I:I,'GDP constant 2016'!$B:$B,'ODA percent GDP'!$B318)</f>
        <v>7.5159757903845797E-2</v>
      </c>
      <c r="J318" s="44">
        <f>('ODA total and ex non-transfer'!J318*1000000)/SUMIFS('GDP constant 2016'!J:J,'GDP constant 2016'!$B:$B,'ODA percent GDP'!$B318)</f>
        <v>7.5206224000589239E-2</v>
      </c>
      <c r="K318" s="44">
        <f>('ODA total and ex non-transfer'!K318*1000000)/SUMIFS('GDP constant 2016'!K:K,'GDP constant 2016'!$B:$B,'ODA percent GDP'!$B318)</f>
        <v>8.3322010640292501E-2</v>
      </c>
      <c r="L318" s="44">
        <f>('ODA total and ex non-transfer'!L318*1000000)/SUMIFS('GDP constant 2016'!L:L,'GDP constant 2016'!$B:$B,'ODA percent GDP'!$B318)</f>
        <v>6.502027608959704E-2</v>
      </c>
      <c r="M318" s="44">
        <f>('ODA total and ex non-transfer'!M318*1000000)/SUMIFS('GDP constant 2016'!M:M,'GDP constant 2016'!$B:$B,'ODA percent GDP'!$B318)</f>
        <v>5.6120653280350347E-2</v>
      </c>
      <c r="N318" s="44">
        <f>('ODA total and ex non-transfer'!N318*1000000)/SUMIFS('GDP constant 2016'!N:N,'GDP constant 2016'!$B:$B,'ODA percent GDP'!$B318)</f>
        <v>6.403082807190584E-2</v>
      </c>
      <c r="O318" s="44">
        <f>('ODA total and ex non-transfer'!O318*1000000)/SUMIFS('GDP constant 2016'!O:O,'GDP constant 2016'!$B:$B,'ODA percent GDP'!$B318)</f>
        <v>7.0967928288100848E-2</v>
      </c>
      <c r="P318" s="44">
        <f>('ODA total and ex non-transfer'!P318*1000000)/SUMIFS('GDP constant 2016'!P:P,'GDP constant 2016'!$B:$B,'ODA percent GDP'!$B318)</f>
        <v>6.9983416694695391E-2</v>
      </c>
      <c r="Q318" s="44">
        <f>('ODA total and ex non-transfer'!Q318*1000000)/SUMIFS('GDP constant 2016'!Q:Q,'GDP constant 2016'!$B:$B,'ODA percent GDP'!$B318)</f>
        <v>8.2119931844330252E-2</v>
      </c>
      <c r="R318" s="44">
        <f>('ODA total and ex non-transfer'!R318*1000000)/SUMIFS('GDP constant 2016'!R:R,'GDP constant 2016'!$B:$B,'ODA percent GDP'!$B318)</f>
        <v>7.0972256858979482E-2</v>
      </c>
      <c r="S318" s="44">
        <f>('ODA total and ex non-transfer'!S318*1000000)/SUMIFS('GDP constant 2016'!S:S,'GDP constant 2016'!$B:$B,'ODA percent GDP'!$B318)</f>
        <v>6.6125586347483015E-2</v>
      </c>
      <c r="T318" s="44">
        <f>('ODA total and ex non-transfer'!T318*1000000)/SUMIFS('GDP constant 2016'!T:T,'GDP constant 2016'!$B:$B,'ODA percent GDP'!$B318)</f>
        <v>5.3753183537298833E-2</v>
      </c>
      <c r="U318" s="44">
        <f>('ODA total and ex non-transfer'!U318*1000000)/SUMIFS('GDP constant 2016'!U:U,'GDP constant 2016'!$B:$B,'ODA percent GDP'!$B318)</f>
        <v>2.8419339901393559E-2</v>
      </c>
    </row>
    <row r="319" spans="1:21" hidden="1" x14ac:dyDescent="0.2">
      <c r="A319" s="22" t="s">
        <v>184</v>
      </c>
      <c r="B319" s="9" t="s">
        <v>311</v>
      </c>
      <c r="C319" s="10" t="s">
        <v>982</v>
      </c>
      <c r="D319" s="10"/>
      <c r="E319" s="3"/>
      <c r="F319" s="3"/>
      <c r="G319" s="44">
        <f>('ODA total and ex non-transfer'!G319*1000000)/SUMIFS('GDP constant 2016'!G:G,'GDP constant 2016'!$B:$B,'ODA percent GDP'!$B319)</f>
        <v>5.2587712885179341E-2</v>
      </c>
      <c r="H319" s="44">
        <f>('ODA total and ex non-transfer'!H319*1000000)/SUMIFS('GDP constant 2016'!H:H,'GDP constant 2016'!$B:$B,'ODA percent GDP'!$B319)</f>
        <v>7.4435468428508275E-2</v>
      </c>
      <c r="I319" s="44">
        <f>('ODA total and ex non-transfer'!I319*1000000)/SUMIFS('GDP constant 2016'!I:I,'GDP constant 2016'!$B:$B,'ODA percent GDP'!$B319)</f>
        <v>7.5159757903845797E-2</v>
      </c>
      <c r="J319" s="44">
        <f>('ODA total and ex non-transfer'!J319*1000000)/SUMIFS('GDP constant 2016'!J:J,'GDP constant 2016'!$B:$B,'ODA percent GDP'!$B319)</f>
        <v>7.5206224000589239E-2</v>
      </c>
      <c r="K319" s="44">
        <f>('ODA total and ex non-transfer'!K319*1000000)/SUMIFS('GDP constant 2016'!K:K,'GDP constant 2016'!$B:$B,'ODA percent GDP'!$B319)</f>
        <v>8.1824691720369741E-2</v>
      </c>
      <c r="L319" s="44">
        <f>('ODA total and ex non-transfer'!L319*1000000)/SUMIFS('GDP constant 2016'!L:L,'GDP constant 2016'!$B:$B,'ODA percent GDP'!$B319)</f>
        <v>6.3542576419277727E-2</v>
      </c>
      <c r="M319" s="44">
        <f>('ODA total and ex non-transfer'!M319*1000000)/SUMIFS('GDP constant 2016'!M:M,'GDP constant 2016'!$B:$B,'ODA percent GDP'!$B319)</f>
        <v>5.4170525533158369E-2</v>
      </c>
      <c r="N319" s="44">
        <f>('ODA total and ex non-transfer'!N319*1000000)/SUMIFS('GDP constant 2016'!N:N,'GDP constant 2016'!$B:$B,'ODA percent GDP'!$B319)</f>
        <v>6.1044358208463573E-2</v>
      </c>
      <c r="O319" s="44">
        <f>('ODA total and ex non-transfer'!O319*1000000)/SUMIFS('GDP constant 2016'!O:O,'GDP constant 2016'!$B:$B,'ODA percent GDP'!$B319)</f>
        <v>6.8268455118244004E-2</v>
      </c>
      <c r="P319" s="44">
        <f>('ODA total and ex non-transfer'!P319*1000000)/SUMIFS('GDP constant 2016'!P:P,'GDP constant 2016'!$B:$B,'ODA percent GDP'!$B319)</f>
        <v>6.66524524775646E-2</v>
      </c>
      <c r="Q319" s="44">
        <f>('ODA total and ex non-transfer'!Q319*1000000)/SUMIFS('GDP constant 2016'!Q:Q,'GDP constant 2016'!$B:$B,'ODA percent GDP'!$B319)</f>
        <v>7.6763851717767881E-2</v>
      </c>
      <c r="R319" s="44">
        <f>('ODA total and ex non-transfer'!R319*1000000)/SUMIFS('GDP constant 2016'!R:R,'GDP constant 2016'!$B:$B,'ODA percent GDP'!$B319)</f>
        <v>6.6298583175201195E-2</v>
      </c>
      <c r="S319" s="44">
        <f>('ODA total and ex non-transfer'!S319*1000000)/SUMIFS('GDP constant 2016'!S:S,'GDP constant 2016'!$B:$B,'ODA percent GDP'!$B319)</f>
        <v>6.2552679426069305E-2</v>
      </c>
      <c r="T319" s="44">
        <f>('ODA total and ex non-transfer'!T319*1000000)/SUMIFS('GDP constant 2016'!T:T,'GDP constant 2016'!$B:$B,'ODA percent GDP'!$B319)</f>
        <v>5.0630876454240817E-2</v>
      </c>
      <c r="U319" s="44">
        <f>('ODA total and ex non-transfer'!U319*1000000)/SUMIFS('GDP constant 2016'!U:U,'GDP constant 2016'!$B:$B,'ODA percent GDP'!$B319)</f>
        <v>2.7067128253066525E-2</v>
      </c>
    </row>
    <row r="320" spans="1:21" hidden="1" x14ac:dyDescent="0.2">
      <c r="A320" s="21" t="s">
        <v>185</v>
      </c>
      <c r="B320" s="9" t="s">
        <v>495</v>
      </c>
      <c r="C320" s="9" t="s">
        <v>981</v>
      </c>
      <c r="D320" s="9"/>
      <c r="E320" s="2"/>
      <c r="F320" s="2"/>
      <c r="G320" s="44">
        <f>('ODA total and ex non-transfer'!G320*1000000)/SUMIFS('GDP constant 2016'!G:G,'GDP constant 2016'!$B:$B,'ODA percent GDP'!$B320)</f>
        <v>5.9402732014806822E-2</v>
      </c>
      <c r="H320" s="44">
        <f>('ODA total and ex non-transfer'!H320*1000000)/SUMIFS('GDP constant 2016'!H:H,'GDP constant 2016'!$B:$B,'ODA percent GDP'!$B320)</f>
        <v>3.5536233987727352E-2</v>
      </c>
      <c r="I320" s="44">
        <f>('ODA total and ex non-transfer'!I320*1000000)/SUMIFS('GDP constant 2016'!I:I,'GDP constant 2016'!$B:$B,'ODA percent GDP'!$B320)</f>
        <v>4.3378290787289671E-2</v>
      </c>
      <c r="J320" s="44">
        <f>('ODA total and ex non-transfer'!J320*1000000)/SUMIFS('GDP constant 2016'!J:J,'GDP constant 2016'!$B:$B,'ODA percent GDP'!$B320)</f>
        <v>4.5624902852673885E-2</v>
      </c>
      <c r="K320" s="44">
        <f>('ODA total and ex non-transfer'!K320*1000000)/SUMIFS('GDP constant 2016'!K:K,'GDP constant 2016'!$B:$B,'ODA percent GDP'!$B320)</f>
        <v>4.5108915548439446E-2</v>
      </c>
      <c r="L320" s="44">
        <f>('ODA total and ex non-transfer'!L320*1000000)/SUMIFS('GDP constant 2016'!L:L,'GDP constant 2016'!$B:$B,'ODA percent GDP'!$B320)</f>
        <v>3.7874376457327795E-2</v>
      </c>
      <c r="M320" s="44">
        <f>('ODA total and ex non-transfer'!M320*1000000)/SUMIFS('GDP constant 2016'!M:M,'GDP constant 2016'!$B:$B,'ODA percent GDP'!$B320)</f>
        <v>7.742778109228815E-2</v>
      </c>
      <c r="N320" s="44">
        <f>('ODA total and ex non-transfer'!N320*1000000)/SUMIFS('GDP constant 2016'!N:N,'GDP constant 2016'!$B:$B,'ODA percent GDP'!$B320)</f>
        <v>7.5043061612800291E-2</v>
      </c>
      <c r="O320" s="44">
        <f>('ODA total and ex non-transfer'!O320*1000000)/SUMIFS('GDP constant 2016'!O:O,'GDP constant 2016'!$B:$B,'ODA percent GDP'!$B320)</f>
        <v>5.7034160205542077E-2</v>
      </c>
      <c r="P320" s="44">
        <f>('ODA total and ex non-transfer'!P320*1000000)/SUMIFS('GDP constant 2016'!P:P,'GDP constant 2016'!$B:$B,'ODA percent GDP'!$B320)</f>
        <v>4.9315357678918821E-2</v>
      </c>
      <c r="Q320" s="44">
        <f>('ODA total and ex non-transfer'!Q320*1000000)/SUMIFS('GDP constant 2016'!Q:Q,'GDP constant 2016'!$B:$B,'ODA percent GDP'!$B320)</f>
        <v>5.2818631508666829E-2</v>
      </c>
      <c r="R320" s="44">
        <f>('ODA total and ex non-transfer'!R320*1000000)/SUMIFS('GDP constant 2016'!R:R,'GDP constant 2016'!$B:$B,'ODA percent GDP'!$B320)</f>
        <v>5.0229349313983214E-2</v>
      </c>
      <c r="S320" s="44">
        <f>('ODA total and ex non-transfer'!S320*1000000)/SUMIFS('GDP constant 2016'!S:S,'GDP constant 2016'!$B:$B,'ODA percent GDP'!$B320)</f>
        <v>4.5738619270148308E-2</v>
      </c>
      <c r="T320" s="44">
        <f>('ODA total and ex non-transfer'!T320*1000000)/SUMIFS('GDP constant 2016'!T:T,'GDP constant 2016'!$B:$B,'ODA percent GDP'!$B320)</f>
        <v>4.0487618712586833E-2</v>
      </c>
      <c r="U320" s="44">
        <f>('ODA total and ex non-transfer'!U320*1000000)/SUMIFS('GDP constant 2016'!U:U,'GDP constant 2016'!$B:$B,'ODA percent GDP'!$B320)</f>
        <v>3.9095467169684713E-2</v>
      </c>
    </row>
    <row r="321" spans="1:21" hidden="1" x14ac:dyDescent="0.2">
      <c r="A321" s="22" t="s">
        <v>185</v>
      </c>
      <c r="B321" s="9" t="s">
        <v>495</v>
      </c>
      <c r="C321" s="10" t="s">
        <v>982</v>
      </c>
      <c r="D321" s="10"/>
      <c r="E321" s="3"/>
      <c r="F321" s="3"/>
      <c r="G321" s="44">
        <f>('ODA total and ex non-transfer'!G321*1000000)/SUMIFS('GDP constant 2016'!G:G,'GDP constant 2016'!$B:$B,'ODA percent GDP'!$B321)</f>
        <v>5.9402732014806822E-2</v>
      </c>
      <c r="H321" s="44">
        <f>('ODA total and ex non-transfer'!H321*1000000)/SUMIFS('GDP constant 2016'!H:H,'GDP constant 2016'!$B:$B,'ODA percent GDP'!$B321)</f>
        <v>3.5536233987727352E-2</v>
      </c>
      <c r="I321" s="44">
        <f>('ODA total and ex non-transfer'!I321*1000000)/SUMIFS('GDP constant 2016'!I:I,'GDP constant 2016'!$B:$B,'ODA percent GDP'!$B321)</f>
        <v>4.3378290787289671E-2</v>
      </c>
      <c r="J321" s="44">
        <f>('ODA total and ex non-transfer'!J321*1000000)/SUMIFS('GDP constant 2016'!J:J,'GDP constant 2016'!$B:$B,'ODA percent GDP'!$B321)</f>
        <v>4.5624902852673885E-2</v>
      </c>
      <c r="K321" s="44">
        <f>('ODA total and ex non-transfer'!K321*1000000)/SUMIFS('GDP constant 2016'!K:K,'GDP constant 2016'!$B:$B,'ODA percent GDP'!$B321)</f>
        <v>4.2073190569868767E-2</v>
      </c>
      <c r="L321" s="44">
        <f>('ODA total and ex non-transfer'!L321*1000000)/SUMIFS('GDP constant 2016'!L:L,'GDP constant 2016'!$B:$B,'ODA percent GDP'!$B321)</f>
        <v>3.0973143736019657E-2</v>
      </c>
      <c r="M321" s="44">
        <f>('ODA total and ex non-transfer'!M321*1000000)/SUMIFS('GDP constant 2016'!M:M,'GDP constant 2016'!$B:$B,'ODA percent GDP'!$B321)</f>
        <v>7.5371294361977259E-2</v>
      </c>
      <c r="N321" s="44">
        <f>('ODA total and ex non-transfer'!N321*1000000)/SUMIFS('GDP constant 2016'!N:N,'GDP constant 2016'!$B:$B,'ODA percent GDP'!$B321)</f>
        <v>7.3013957913416513E-2</v>
      </c>
      <c r="O321" s="44">
        <f>('ODA total and ex non-transfer'!O321*1000000)/SUMIFS('GDP constant 2016'!O:O,'GDP constant 2016'!$B:$B,'ODA percent GDP'!$B321)</f>
        <v>5.5369676733341783E-2</v>
      </c>
      <c r="P321" s="44">
        <f>('ODA total and ex non-transfer'!P321*1000000)/SUMIFS('GDP constant 2016'!P:P,'GDP constant 2016'!$B:$B,'ODA percent GDP'!$B321)</f>
        <v>4.7760615871458731E-2</v>
      </c>
      <c r="Q321" s="44">
        <f>('ODA total and ex non-transfer'!Q321*1000000)/SUMIFS('GDP constant 2016'!Q:Q,'GDP constant 2016'!$B:$B,'ODA percent GDP'!$B321)</f>
        <v>5.1179804445346491E-2</v>
      </c>
      <c r="R321" s="44">
        <f>('ODA total and ex non-transfer'!R321*1000000)/SUMIFS('GDP constant 2016'!R:R,'GDP constant 2016'!$B:$B,'ODA percent GDP'!$B321)</f>
        <v>4.8547220275372699E-2</v>
      </c>
      <c r="S321" s="44">
        <f>('ODA total and ex non-transfer'!S321*1000000)/SUMIFS('GDP constant 2016'!S:S,'GDP constant 2016'!$B:$B,'ODA percent GDP'!$B321)</f>
        <v>4.4373992334032296E-2</v>
      </c>
      <c r="T321" s="44">
        <f>('ODA total and ex non-transfer'!T321*1000000)/SUMIFS('GDP constant 2016'!T:T,'GDP constant 2016'!$B:$B,'ODA percent GDP'!$B321)</f>
        <v>3.9064596538279074E-2</v>
      </c>
      <c r="U321" s="44">
        <f>('ODA total and ex non-transfer'!U321*1000000)/SUMIFS('GDP constant 2016'!U:U,'GDP constant 2016'!$B:$B,'ODA percent GDP'!$B321)</f>
        <v>3.7739629826661902E-2</v>
      </c>
    </row>
    <row r="322" spans="1:21" hidden="1" x14ac:dyDescent="0.2">
      <c r="A322" s="21" t="s">
        <v>186</v>
      </c>
      <c r="B322" s="9" t="s">
        <v>547</v>
      </c>
      <c r="C322" s="9" t="s">
        <v>981</v>
      </c>
      <c r="D322" s="9"/>
      <c r="E322" s="2"/>
      <c r="F322" s="2"/>
      <c r="G322" s="44">
        <f>('ODA total and ex non-transfer'!G322*1000000)/SUMIFS('GDP constant 2016'!G:G,'GDP constant 2016'!$B:$B,'ODA percent GDP'!$B322)</f>
        <v>4.6282671258786236E-3</v>
      </c>
      <c r="H322" s="44">
        <f>('ODA total and ex non-transfer'!H322*1000000)/SUMIFS('GDP constant 2016'!H:H,'GDP constant 2016'!$B:$B,'ODA percent GDP'!$B322)</f>
        <v>3.0746363691037774E-3</v>
      </c>
      <c r="I322" s="44">
        <f>('ODA total and ex non-transfer'!I322*1000000)/SUMIFS('GDP constant 2016'!I:I,'GDP constant 2016'!$B:$B,'ODA percent GDP'!$B322)</f>
        <v>3.3176560409350041E-3</v>
      </c>
      <c r="J322" s="44">
        <f>('ODA total and ex non-transfer'!J322*1000000)/SUMIFS('GDP constant 2016'!J:J,'GDP constant 2016'!$B:$B,'ODA percent GDP'!$B322)</f>
        <v>3.3330626523513851E-3</v>
      </c>
      <c r="K322" s="44">
        <f>('ODA total and ex non-transfer'!K322*1000000)/SUMIFS('GDP constant 2016'!K:K,'GDP constant 2016'!$B:$B,'ODA percent GDP'!$B322)</f>
        <v>2.7566432442928989E-3</v>
      </c>
      <c r="L322" s="44">
        <f>('ODA total and ex non-transfer'!L322*1000000)/SUMIFS('GDP constant 2016'!L:L,'GDP constant 2016'!$B:$B,'ODA percent GDP'!$B322)</f>
        <v>2.3619134781670079E-3</v>
      </c>
      <c r="M322" s="44">
        <f>('ODA total and ex non-transfer'!M322*1000000)/SUMIFS('GDP constant 2016'!M:M,'GDP constant 2016'!$B:$B,'ODA percent GDP'!$B322)</f>
        <v>2.8847538727856531E-3</v>
      </c>
      <c r="N322" s="44">
        <f>('ODA total and ex non-transfer'!N322*1000000)/SUMIFS('GDP constant 2016'!N:N,'GDP constant 2016'!$B:$B,'ODA percent GDP'!$B322)</f>
        <v>2.9011427194936268E-3</v>
      </c>
      <c r="O322" s="44">
        <f>('ODA total and ex non-transfer'!O322*1000000)/SUMIFS('GDP constant 2016'!O:O,'GDP constant 2016'!$B:$B,'ODA percent GDP'!$B322)</f>
        <v>2.8522227986745854E-3</v>
      </c>
      <c r="P322" s="44">
        <f>('ODA total and ex non-transfer'!P322*1000000)/SUMIFS('GDP constant 2016'!P:P,'GDP constant 2016'!$B:$B,'ODA percent GDP'!$B322)</f>
        <v>2.8216557634008427E-3</v>
      </c>
      <c r="Q322" s="44">
        <f>('ODA total and ex non-transfer'!Q322*1000000)/SUMIFS('GDP constant 2016'!Q:Q,'GDP constant 2016'!$B:$B,'ODA percent GDP'!$B322)</f>
        <v>1.8822766130112145E-3</v>
      </c>
      <c r="R322" s="44">
        <f>('ODA total and ex non-transfer'!R322*1000000)/SUMIFS('GDP constant 2016'!R:R,'GDP constant 2016'!$B:$B,'ODA percent GDP'!$B322)</f>
        <v>2.2719412386020704E-3</v>
      </c>
      <c r="S322" s="44">
        <f>('ODA total and ex non-transfer'!S322*1000000)/SUMIFS('GDP constant 2016'!S:S,'GDP constant 2016'!$B:$B,'ODA percent GDP'!$B322)</f>
        <v>2.4232975539267383E-3</v>
      </c>
      <c r="T322" s="44">
        <f>('ODA total and ex non-transfer'!T322*1000000)/SUMIFS('GDP constant 2016'!T:T,'GDP constant 2016'!$B:$B,'ODA percent GDP'!$B322)</f>
        <v>2.5997701181200484E-3</v>
      </c>
      <c r="U322" s="44">
        <f>('ODA total and ex non-transfer'!U322*1000000)/SUMIFS('GDP constant 2016'!U:U,'GDP constant 2016'!$B:$B,'ODA percent GDP'!$B322)</f>
        <v>2.3391903739152383E-3</v>
      </c>
    </row>
    <row r="323" spans="1:21" hidden="1" x14ac:dyDescent="0.2">
      <c r="A323" s="22" t="s">
        <v>186</v>
      </c>
      <c r="B323" s="9" t="s">
        <v>547</v>
      </c>
      <c r="C323" s="10" t="s">
        <v>982</v>
      </c>
      <c r="D323" s="10"/>
      <c r="E323" s="3"/>
      <c r="F323" s="3"/>
      <c r="G323" s="44">
        <f>('ODA total and ex non-transfer'!G323*1000000)/SUMIFS('GDP constant 2016'!G:G,'GDP constant 2016'!$B:$B,'ODA percent GDP'!$B323)</f>
        <v>4.6282671258786236E-3</v>
      </c>
      <c r="H323" s="44">
        <f>('ODA total and ex non-transfer'!H323*1000000)/SUMIFS('GDP constant 2016'!H:H,'GDP constant 2016'!$B:$B,'ODA percent GDP'!$B323)</f>
        <v>3.0746363691037774E-3</v>
      </c>
      <c r="I323" s="44">
        <f>('ODA total and ex non-transfer'!I323*1000000)/SUMIFS('GDP constant 2016'!I:I,'GDP constant 2016'!$B:$B,'ODA percent GDP'!$B323)</f>
        <v>3.3176560409350041E-3</v>
      </c>
      <c r="J323" s="44">
        <f>('ODA total and ex non-transfer'!J323*1000000)/SUMIFS('GDP constant 2016'!J:J,'GDP constant 2016'!$B:$B,'ODA percent GDP'!$B323)</f>
        <v>3.3330626523513851E-3</v>
      </c>
      <c r="K323" s="44">
        <f>('ODA total and ex non-transfer'!K323*1000000)/SUMIFS('GDP constant 2016'!K:K,'GDP constant 2016'!$B:$B,'ODA percent GDP'!$B323)</f>
        <v>2.709861024362532E-3</v>
      </c>
      <c r="L323" s="44">
        <f>('ODA total and ex non-transfer'!L323*1000000)/SUMIFS('GDP constant 2016'!L:L,'GDP constant 2016'!$B:$B,'ODA percent GDP'!$B323)</f>
        <v>2.3197266879673999E-3</v>
      </c>
      <c r="M323" s="44">
        <f>('ODA total and ex non-transfer'!M323*1000000)/SUMIFS('GDP constant 2016'!M:M,'GDP constant 2016'!$B:$B,'ODA percent GDP'!$B323)</f>
        <v>2.8374789853411382E-3</v>
      </c>
      <c r="N323" s="44">
        <f>('ODA total and ex non-transfer'!N323*1000000)/SUMIFS('GDP constant 2016'!N:N,'GDP constant 2016'!$B:$B,'ODA percent GDP'!$B323)</f>
        <v>2.855776213482921E-3</v>
      </c>
      <c r="O323" s="44">
        <f>('ODA total and ex non-transfer'!O323*1000000)/SUMIFS('GDP constant 2016'!O:O,'GDP constant 2016'!$B:$B,'ODA percent GDP'!$B323)</f>
        <v>2.8053977283503877E-3</v>
      </c>
      <c r="P323" s="44">
        <f>('ODA total and ex non-transfer'!P323*1000000)/SUMIFS('GDP constant 2016'!P:P,'GDP constant 2016'!$B:$B,'ODA percent GDP'!$B323)</f>
        <v>2.7747929546657443E-3</v>
      </c>
      <c r="Q323" s="44">
        <f>('ODA total and ex non-transfer'!Q323*1000000)/SUMIFS('GDP constant 2016'!Q:Q,'GDP constant 2016'!$B:$B,'ODA percent GDP'!$B323)</f>
        <v>1.8245758162241691E-3</v>
      </c>
      <c r="R323" s="44">
        <f>('ODA total and ex non-transfer'!R323*1000000)/SUMIFS('GDP constant 2016'!R:R,'GDP constant 2016'!$B:$B,'ODA percent GDP'!$B323)</f>
        <v>2.2158168313405478E-3</v>
      </c>
      <c r="S323" s="44">
        <f>('ODA total and ex non-transfer'!S323*1000000)/SUMIFS('GDP constant 2016'!S:S,'GDP constant 2016'!$B:$B,'ODA percent GDP'!$B323)</f>
        <v>2.3663491895719352E-3</v>
      </c>
      <c r="T323" s="44">
        <f>('ODA total and ex non-transfer'!T323*1000000)/SUMIFS('GDP constant 2016'!T:T,'GDP constant 2016'!$B:$B,'ODA percent GDP'!$B323)</f>
        <v>2.5384892894026439E-3</v>
      </c>
      <c r="U323" s="44">
        <f>('ODA total and ex non-transfer'!U323*1000000)/SUMIFS('GDP constant 2016'!U:U,'GDP constant 2016'!$B:$B,'ODA percent GDP'!$B323)</f>
        <v>2.2830347668810216E-3</v>
      </c>
    </row>
    <row r="324" spans="1:21" hidden="1" x14ac:dyDescent="0.2">
      <c r="A324" s="21" t="s">
        <v>187</v>
      </c>
      <c r="B324" s="9" t="s">
        <v>582</v>
      </c>
      <c r="C324" s="9" t="s">
        <v>981</v>
      </c>
      <c r="D324" s="9"/>
      <c r="E324" s="2"/>
      <c r="F324" s="2"/>
      <c r="G324" s="44">
        <f>('ODA total and ex non-transfer'!G324*1000000)/SUMIFS('GDP constant 2016'!G:G,'GDP constant 2016'!$B:$B,'ODA percent GDP'!$B324)</f>
        <v>3.2528906062343145E-3</v>
      </c>
      <c r="H324" s="44">
        <f>('ODA total and ex non-transfer'!H324*1000000)/SUMIFS('GDP constant 2016'!H:H,'GDP constant 2016'!$B:$B,'ODA percent GDP'!$B324)</f>
        <v>3.9323414221871999E-3</v>
      </c>
      <c r="I324" s="44">
        <f>('ODA total and ex non-transfer'!I324*1000000)/SUMIFS('GDP constant 2016'!I:I,'GDP constant 2016'!$B:$B,'ODA percent GDP'!$B324)</f>
        <v>3.344032902428106E-3</v>
      </c>
      <c r="J324" s="44">
        <f>('ODA total and ex non-transfer'!J324*1000000)/SUMIFS('GDP constant 2016'!J:J,'GDP constant 2016'!$B:$B,'ODA percent GDP'!$B324)</f>
        <v>2.3155415137847191E-3</v>
      </c>
      <c r="K324" s="44">
        <f>('ODA total and ex non-transfer'!K324*1000000)/SUMIFS('GDP constant 2016'!K:K,'GDP constant 2016'!$B:$B,'ODA percent GDP'!$B324)</f>
        <v>1.6061817557541506E-3</v>
      </c>
      <c r="L324" s="44">
        <f>('ODA total and ex non-transfer'!L324*1000000)/SUMIFS('GDP constant 2016'!L:L,'GDP constant 2016'!$B:$B,'ODA percent GDP'!$B324)</f>
        <v>1.8967786512921086E-3</v>
      </c>
      <c r="M324" s="44">
        <f>('ODA total and ex non-transfer'!M324*1000000)/SUMIFS('GDP constant 2016'!M:M,'GDP constant 2016'!$B:$B,'ODA percent GDP'!$B324)</f>
        <v>3.0948480584627623E-3</v>
      </c>
      <c r="N324" s="44">
        <f>('ODA total and ex non-transfer'!N324*1000000)/SUMIFS('GDP constant 2016'!N:N,'GDP constant 2016'!$B:$B,'ODA percent GDP'!$B324)</f>
        <v>2.4911670941767739E-3</v>
      </c>
      <c r="O324" s="44">
        <f>('ODA total and ex non-transfer'!O324*1000000)/SUMIFS('GDP constant 2016'!O:O,'GDP constant 2016'!$B:$B,'ODA percent GDP'!$B324)</f>
        <v>1.7782190522862213E-3</v>
      </c>
      <c r="P324" s="44">
        <f>('ODA total and ex non-transfer'!P324*1000000)/SUMIFS('GDP constant 2016'!P:P,'GDP constant 2016'!$B:$B,'ODA percent GDP'!$B324)</f>
        <v>1.6009856356942163E-3</v>
      </c>
      <c r="Q324" s="44">
        <f>('ODA total and ex non-transfer'!Q324*1000000)/SUMIFS('GDP constant 2016'!Q:Q,'GDP constant 2016'!$B:$B,'ODA percent GDP'!$B324)</f>
        <v>9.9751247269818559E-4</v>
      </c>
      <c r="R324" s="44">
        <f>('ODA total and ex non-transfer'!R324*1000000)/SUMIFS('GDP constant 2016'!R:R,'GDP constant 2016'!$B:$B,'ODA percent GDP'!$B324)</f>
        <v>1.0246553295993181E-3</v>
      </c>
      <c r="S324" s="44">
        <f>('ODA total and ex non-transfer'!S324*1000000)/SUMIFS('GDP constant 2016'!S:S,'GDP constant 2016'!$B:$B,'ODA percent GDP'!$B324)</f>
        <v>6.8425511854587845E-4</v>
      </c>
      <c r="T324" s="44">
        <f>('ODA total and ex non-transfer'!T324*1000000)/SUMIFS('GDP constant 2016'!T:T,'GDP constant 2016'!$B:$B,'ODA percent GDP'!$B324)</f>
        <v>9.824504608832575E-4</v>
      </c>
      <c r="U324" s="44">
        <f>('ODA total and ex non-transfer'!U324*1000000)/SUMIFS('GDP constant 2016'!U:U,'GDP constant 2016'!$B:$B,'ODA percent GDP'!$B324)</f>
        <v>9.3007447149494956E-4</v>
      </c>
    </row>
    <row r="325" spans="1:21" hidden="1" x14ac:dyDescent="0.2">
      <c r="A325" s="22" t="s">
        <v>187</v>
      </c>
      <c r="B325" s="9" t="s">
        <v>582</v>
      </c>
      <c r="C325" s="10" t="s">
        <v>982</v>
      </c>
      <c r="D325" s="10"/>
      <c r="E325" s="3"/>
      <c r="F325" s="3"/>
      <c r="G325" s="44">
        <f>('ODA total and ex non-transfer'!G325*1000000)/SUMIFS('GDP constant 2016'!G:G,'GDP constant 2016'!$B:$B,'ODA percent GDP'!$B325)</f>
        <v>3.2528906062343145E-3</v>
      </c>
      <c r="H325" s="44">
        <f>('ODA total and ex non-transfer'!H325*1000000)/SUMIFS('GDP constant 2016'!H:H,'GDP constant 2016'!$B:$B,'ODA percent GDP'!$B325)</f>
        <v>3.9323414221871999E-3</v>
      </c>
      <c r="I325" s="44">
        <f>('ODA total and ex non-transfer'!I325*1000000)/SUMIFS('GDP constant 2016'!I:I,'GDP constant 2016'!$B:$B,'ODA percent GDP'!$B325)</f>
        <v>3.344032902428106E-3</v>
      </c>
      <c r="J325" s="44">
        <f>('ODA total and ex non-transfer'!J325*1000000)/SUMIFS('GDP constant 2016'!J:J,'GDP constant 2016'!$B:$B,'ODA percent GDP'!$B325)</f>
        <v>2.3155415137847191E-3</v>
      </c>
      <c r="K325" s="44">
        <f>('ODA total and ex non-transfer'!K325*1000000)/SUMIFS('GDP constant 2016'!K:K,'GDP constant 2016'!$B:$B,'ODA percent GDP'!$B325)</f>
        <v>1.5182719287239476E-3</v>
      </c>
      <c r="L325" s="44">
        <f>('ODA total and ex non-transfer'!L325*1000000)/SUMIFS('GDP constant 2016'!L:L,'GDP constant 2016'!$B:$B,'ODA percent GDP'!$B325)</f>
        <v>1.8112454749296826E-3</v>
      </c>
      <c r="M325" s="44">
        <f>('ODA total and ex non-transfer'!M325*1000000)/SUMIFS('GDP constant 2016'!M:M,'GDP constant 2016'!$B:$B,'ODA percent GDP'!$B325)</f>
        <v>3.0038459473200213E-3</v>
      </c>
      <c r="N325" s="44">
        <f>('ODA total and ex non-transfer'!N325*1000000)/SUMIFS('GDP constant 2016'!N:N,'GDP constant 2016'!$B:$B,'ODA percent GDP'!$B325)</f>
        <v>2.3929307633320921E-3</v>
      </c>
      <c r="O325" s="44">
        <f>('ODA total and ex non-transfer'!O325*1000000)/SUMIFS('GDP constant 2016'!O:O,'GDP constant 2016'!$B:$B,'ODA percent GDP'!$B325)</f>
        <v>1.6807164052977145E-3</v>
      </c>
      <c r="P325" s="44">
        <f>('ODA total and ex non-transfer'!P325*1000000)/SUMIFS('GDP constant 2016'!P:P,'GDP constant 2016'!$B:$B,'ODA percent GDP'!$B325)</f>
        <v>1.5014909760642072E-3</v>
      </c>
      <c r="Q325" s="44">
        <f>('ODA total and ex non-transfer'!Q325*1000000)/SUMIFS('GDP constant 2016'!Q:Q,'GDP constant 2016'!$B:$B,'ODA percent GDP'!$B325)</f>
        <v>8.9373895133725207E-4</v>
      </c>
      <c r="R325" s="44">
        <f>('ODA total and ex non-transfer'!R325*1000000)/SUMIFS('GDP constant 2016'!R:R,'GDP constant 2016'!$B:$B,'ODA percent GDP'!$B325)</f>
        <v>9.244615242011622E-4</v>
      </c>
      <c r="S325" s="44">
        <f>('ODA total and ex non-transfer'!S325*1000000)/SUMIFS('GDP constant 2016'!S:S,'GDP constant 2016'!$B:$B,'ODA percent GDP'!$B325)</f>
        <v>5.9309305323587897E-4</v>
      </c>
      <c r="T325" s="44">
        <f>('ODA total and ex non-transfer'!T325*1000000)/SUMIFS('GDP constant 2016'!T:T,'GDP constant 2016'!$B:$B,'ODA percent GDP'!$B325)</f>
        <v>8.8057645451686609E-4</v>
      </c>
      <c r="U325" s="44">
        <f>('ODA total and ex non-transfer'!U325*1000000)/SUMIFS('GDP constant 2016'!U:U,'GDP constant 2016'!$B:$B,'ODA percent GDP'!$B325)</f>
        <v>8.2369008398900181E-4</v>
      </c>
    </row>
    <row r="326" spans="1:21" hidden="1" x14ac:dyDescent="0.2">
      <c r="A326" s="21" t="s">
        <v>188</v>
      </c>
      <c r="B326" s="9" t="s">
        <v>608</v>
      </c>
      <c r="C326" s="9" t="s">
        <v>981</v>
      </c>
      <c r="D326" s="9"/>
      <c r="E326" s="2"/>
      <c r="F326" s="2"/>
      <c r="G326" s="44">
        <f>('ODA total and ex non-transfer'!G326*1000000)/SUMIFS('GDP constant 2016'!G:G,'GDP constant 2016'!$B:$B,'ODA percent GDP'!$B326)</f>
        <v>5.2723570078863032E-2</v>
      </c>
      <c r="H326" s="44">
        <f>('ODA total and ex non-transfer'!H326*1000000)/SUMIFS('GDP constant 2016'!H:H,'GDP constant 2016'!$B:$B,'ODA percent GDP'!$B326)</f>
        <v>5.5245724583950155E-2</v>
      </c>
      <c r="I326" s="44">
        <f>('ODA total and ex non-transfer'!I326*1000000)/SUMIFS('GDP constant 2016'!I:I,'GDP constant 2016'!$B:$B,'ODA percent GDP'!$B326)</f>
        <v>4.6543420745236777E-2</v>
      </c>
      <c r="J326" s="44">
        <f>('ODA total and ex non-transfer'!J326*1000000)/SUMIFS('GDP constant 2016'!J:J,'GDP constant 2016'!$B:$B,'ODA percent GDP'!$B326)</f>
        <v>6.5230226133489402E-2</v>
      </c>
      <c r="K326" s="44">
        <f>('ODA total and ex non-transfer'!K326*1000000)/SUMIFS('GDP constant 2016'!K:K,'GDP constant 2016'!$B:$B,'ODA percent GDP'!$B326)</f>
        <v>4.9479392921722203E-2</v>
      </c>
      <c r="L326" s="44">
        <f>('ODA total and ex non-transfer'!L326*1000000)/SUMIFS('GDP constant 2016'!L:L,'GDP constant 2016'!$B:$B,'ODA percent GDP'!$B326)</f>
        <v>4.5477331707803791E-2</v>
      </c>
      <c r="M326" s="44">
        <f>('ODA total and ex non-transfer'!M326*1000000)/SUMIFS('GDP constant 2016'!M:M,'GDP constant 2016'!$B:$B,'ODA percent GDP'!$B326)</f>
        <v>5.4636528936191829E-2</v>
      </c>
      <c r="N326" s="44">
        <f>('ODA total and ex non-transfer'!N326*1000000)/SUMIFS('GDP constant 2016'!N:N,'GDP constant 2016'!$B:$B,'ODA percent GDP'!$B326)</f>
        <v>4.6021171951394671E-2</v>
      </c>
      <c r="O326" s="44">
        <f>('ODA total and ex non-transfer'!O326*1000000)/SUMIFS('GDP constant 2016'!O:O,'GDP constant 2016'!$B:$B,'ODA percent GDP'!$B326)</f>
        <v>6.4995921058346701E-2</v>
      </c>
      <c r="P326" s="44">
        <f>('ODA total and ex non-transfer'!P326*1000000)/SUMIFS('GDP constant 2016'!P:P,'GDP constant 2016'!$B:$B,'ODA percent GDP'!$B326)</f>
        <v>8.0559487981591696E-2</v>
      </c>
      <c r="Q326" s="44">
        <f>('ODA total and ex non-transfer'!Q326*1000000)/SUMIFS('GDP constant 2016'!Q:Q,'GDP constant 2016'!$B:$B,'ODA percent GDP'!$B326)</f>
        <v>6.694682408324179E-2</v>
      </c>
      <c r="R326" s="44">
        <f>('ODA total and ex non-transfer'!R326*1000000)/SUMIFS('GDP constant 2016'!R:R,'GDP constant 2016'!$B:$B,'ODA percent GDP'!$B326)</f>
        <v>6.1026241976778174E-2</v>
      </c>
      <c r="S326" s="44">
        <f>('ODA total and ex non-transfer'!S326*1000000)/SUMIFS('GDP constant 2016'!S:S,'GDP constant 2016'!$B:$B,'ODA percent GDP'!$B326)</f>
        <v>6.0075513798734999E-2</v>
      </c>
      <c r="T326" s="44">
        <f>('ODA total and ex non-transfer'!T326*1000000)/SUMIFS('GDP constant 2016'!T:T,'GDP constant 2016'!$B:$B,'ODA percent GDP'!$B326)</f>
        <v>0.12929987148249703</v>
      </c>
      <c r="U326" s="44">
        <f>('ODA total and ex non-transfer'!U326*1000000)/SUMIFS('GDP constant 2016'!U:U,'GDP constant 2016'!$B:$B,'ODA percent GDP'!$B326)</f>
        <v>9.3405979377807091E-2</v>
      </c>
    </row>
    <row r="327" spans="1:21" hidden="1" x14ac:dyDescent="0.2">
      <c r="A327" s="22" t="s">
        <v>188</v>
      </c>
      <c r="B327" s="9" t="s">
        <v>608</v>
      </c>
      <c r="C327" s="10" t="s">
        <v>982</v>
      </c>
      <c r="D327" s="10"/>
      <c r="E327" s="3"/>
      <c r="F327" s="3"/>
      <c r="G327" s="44">
        <f>('ODA total and ex non-transfer'!G327*1000000)/SUMIFS('GDP constant 2016'!G:G,'GDP constant 2016'!$B:$B,'ODA percent GDP'!$B327)</f>
        <v>5.2723570078863032E-2</v>
      </c>
      <c r="H327" s="44">
        <f>('ODA total and ex non-transfer'!H327*1000000)/SUMIFS('GDP constant 2016'!H:H,'GDP constant 2016'!$B:$B,'ODA percent GDP'!$B327)</f>
        <v>5.5245724583950155E-2</v>
      </c>
      <c r="I327" s="44">
        <f>('ODA total and ex non-transfer'!I327*1000000)/SUMIFS('GDP constant 2016'!I:I,'GDP constant 2016'!$B:$B,'ODA percent GDP'!$B327)</f>
        <v>4.6543420745236777E-2</v>
      </c>
      <c r="J327" s="44">
        <f>('ODA total and ex non-transfer'!J327*1000000)/SUMIFS('GDP constant 2016'!J:J,'GDP constant 2016'!$B:$B,'ODA percent GDP'!$B327)</f>
        <v>6.5230226133489402E-2</v>
      </c>
      <c r="K327" s="44">
        <f>('ODA total and ex non-transfer'!K327*1000000)/SUMIFS('GDP constant 2016'!K:K,'GDP constant 2016'!$B:$B,'ODA percent GDP'!$B327)</f>
        <v>4.584395169902019E-2</v>
      </c>
      <c r="L327" s="44">
        <f>('ODA total and ex non-transfer'!L327*1000000)/SUMIFS('GDP constant 2016'!L:L,'GDP constant 2016'!$B:$B,'ODA percent GDP'!$B327)</f>
        <v>4.4018031122986835E-2</v>
      </c>
      <c r="M327" s="44">
        <f>('ODA total and ex non-transfer'!M327*1000000)/SUMIFS('GDP constant 2016'!M:M,'GDP constant 2016'!$B:$B,'ODA percent GDP'!$B327)</f>
        <v>5.2595391102462231E-2</v>
      </c>
      <c r="N327" s="44">
        <f>('ODA total and ex non-transfer'!N327*1000000)/SUMIFS('GDP constant 2016'!N:N,'GDP constant 2016'!$B:$B,'ODA percent GDP'!$B327)</f>
        <v>4.3228552456136299E-2</v>
      </c>
      <c r="O327" s="44">
        <f>('ODA total and ex non-transfer'!O327*1000000)/SUMIFS('GDP constant 2016'!O:O,'GDP constant 2016'!$B:$B,'ODA percent GDP'!$B327)</f>
        <v>6.332547499038825E-2</v>
      </c>
      <c r="P327" s="44">
        <f>('ODA total and ex non-transfer'!P327*1000000)/SUMIFS('GDP constant 2016'!P:P,'GDP constant 2016'!$B:$B,'ODA percent GDP'!$B327)</f>
        <v>7.8501589478813735E-2</v>
      </c>
      <c r="Q327" s="44">
        <f>('ODA total and ex non-transfer'!Q327*1000000)/SUMIFS('GDP constant 2016'!Q:Q,'GDP constant 2016'!$B:$B,'ODA percent GDP'!$B327)</f>
        <v>6.4917430750227267E-2</v>
      </c>
      <c r="R327" s="44">
        <f>('ODA total and ex non-transfer'!R327*1000000)/SUMIFS('GDP constant 2016'!R:R,'GDP constant 2016'!$B:$B,'ODA percent GDP'!$B327)</f>
        <v>5.94728171607403E-2</v>
      </c>
      <c r="S327" s="44">
        <f>('ODA total and ex non-transfer'!S327*1000000)/SUMIFS('GDP constant 2016'!S:S,'GDP constant 2016'!$B:$B,'ODA percent GDP'!$B327)</f>
        <v>5.8811388555864909E-2</v>
      </c>
      <c r="T327" s="44">
        <f>('ODA total and ex non-transfer'!T327*1000000)/SUMIFS('GDP constant 2016'!T:T,'GDP constant 2016'!$B:$B,'ODA percent GDP'!$B327)</f>
        <v>0.12801688547722029</v>
      </c>
      <c r="U327" s="44">
        <f>('ODA total and ex non-transfer'!U327*1000000)/SUMIFS('GDP constant 2016'!U:U,'GDP constant 2016'!$B:$B,'ODA percent GDP'!$B327)</f>
        <v>8.9824742493796655E-2</v>
      </c>
    </row>
    <row r="328" spans="1:21" hidden="1" x14ac:dyDescent="0.2">
      <c r="A328" s="21" t="s">
        <v>189</v>
      </c>
      <c r="B328" s="9" t="s">
        <v>652</v>
      </c>
      <c r="C328" s="9" t="s">
        <v>981</v>
      </c>
      <c r="D328" s="9"/>
      <c r="E328" s="2"/>
      <c r="F328" s="2"/>
      <c r="G328" s="44">
        <f>('ODA total and ex non-transfer'!G328*1000000)/SUMIFS('GDP constant 2016'!G:G,'GDP constant 2016'!$B:$B,'ODA percent GDP'!$B328)</f>
        <v>1.1986560542861759E-2</v>
      </c>
      <c r="H328" s="44">
        <f>('ODA total and ex non-transfer'!H328*1000000)/SUMIFS('GDP constant 2016'!H:H,'GDP constant 2016'!$B:$B,'ODA percent GDP'!$B328)</f>
        <v>6.9290581065063811E-3</v>
      </c>
      <c r="I328" s="44">
        <f>('ODA total and ex non-transfer'!I328*1000000)/SUMIFS('GDP constant 2016'!I:I,'GDP constant 2016'!$B:$B,'ODA percent GDP'!$B328)</f>
        <v>7.9588225935546455E-3</v>
      </c>
      <c r="J328" s="44">
        <f>('ODA total and ex non-transfer'!J328*1000000)/SUMIFS('GDP constant 2016'!J:J,'GDP constant 2016'!$B:$B,'ODA percent GDP'!$B328)</f>
        <v>2.355413047366731E-2</v>
      </c>
      <c r="K328" s="44">
        <f>('ODA total and ex non-transfer'!K328*1000000)/SUMIFS('GDP constant 2016'!K:K,'GDP constant 2016'!$B:$B,'ODA percent GDP'!$B328)</f>
        <v>1.2821931098919765E-2</v>
      </c>
      <c r="L328" s="44">
        <f>('ODA total and ex non-transfer'!L328*1000000)/SUMIFS('GDP constant 2016'!L:L,'GDP constant 2016'!$B:$B,'ODA percent GDP'!$B328)</f>
        <v>1.1593013585947059E-2</v>
      </c>
      <c r="M328" s="44">
        <f>('ODA total and ex non-transfer'!M328*1000000)/SUMIFS('GDP constant 2016'!M:M,'GDP constant 2016'!$B:$B,'ODA percent GDP'!$B328)</f>
        <v>8.0820761926072415E-3</v>
      </c>
      <c r="N328" s="44">
        <f>('ODA total and ex non-transfer'!N328*1000000)/SUMIFS('GDP constant 2016'!N:N,'GDP constant 2016'!$B:$B,'ODA percent GDP'!$B328)</f>
        <v>1.3329567821488902E-2</v>
      </c>
      <c r="O328" s="44">
        <f>('ODA total and ex non-transfer'!O328*1000000)/SUMIFS('GDP constant 2016'!O:O,'GDP constant 2016'!$B:$B,'ODA percent GDP'!$B328)</f>
        <v>3.4092519094632699E-2</v>
      </c>
      <c r="P328" s="44">
        <f>('ODA total and ex non-transfer'!P328*1000000)/SUMIFS('GDP constant 2016'!P:P,'GDP constant 2016'!$B:$B,'ODA percent GDP'!$B328)</f>
        <v>1.4229398923499816E-2</v>
      </c>
      <c r="Q328" s="44">
        <f>('ODA total and ex non-transfer'!Q328*1000000)/SUMIFS('GDP constant 2016'!Q:Q,'GDP constant 2016'!$B:$B,'ODA percent GDP'!$B328)</f>
        <v>1.7136370336032845E-2</v>
      </c>
      <c r="R328" s="44">
        <f>('ODA total and ex non-transfer'!R328*1000000)/SUMIFS('GDP constant 2016'!R:R,'GDP constant 2016'!$B:$B,'ODA percent GDP'!$B328)</f>
        <v>7.7632126331898818E-3</v>
      </c>
      <c r="S328" s="44">
        <f>('ODA total and ex non-transfer'!S328*1000000)/SUMIFS('GDP constant 2016'!S:S,'GDP constant 2016'!$B:$B,'ODA percent GDP'!$B328)</f>
        <v>7.7402161494587764E-3</v>
      </c>
      <c r="T328" s="44">
        <f>('ODA total and ex non-transfer'!T328*1000000)/SUMIFS('GDP constant 2016'!T:T,'GDP constant 2016'!$B:$B,'ODA percent GDP'!$B328)</f>
        <v>9.7375093512312924E-3</v>
      </c>
      <c r="U328" s="44">
        <f>('ODA total and ex non-transfer'!U328*1000000)/SUMIFS('GDP constant 2016'!U:U,'GDP constant 2016'!$B:$B,'ODA percent GDP'!$B328)</f>
        <v>1.0003265228058474E-2</v>
      </c>
    </row>
    <row r="329" spans="1:21" hidden="1" x14ac:dyDescent="0.2">
      <c r="A329" s="22" t="s">
        <v>189</v>
      </c>
      <c r="B329" s="9" t="s">
        <v>652</v>
      </c>
      <c r="C329" s="10" t="s">
        <v>982</v>
      </c>
      <c r="D329" s="10"/>
      <c r="E329" s="3"/>
      <c r="F329" s="3"/>
      <c r="G329" s="44">
        <f>('ODA total and ex non-transfer'!G329*1000000)/SUMIFS('GDP constant 2016'!G:G,'GDP constant 2016'!$B:$B,'ODA percent GDP'!$B329)</f>
        <v>1.1986560542861759E-2</v>
      </c>
      <c r="H329" s="44">
        <f>('ODA total and ex non-transfer'!H329*1000000)/SUMIFS('GDP constant 2016'!H:H,'GDP constant 2016'!$B:$B,'ODA percent GDP'!$B329)</f>
        <v>6.9290581065063811E-3</v>
      </c>
      <c r="I329" s="44">
        <f>('ODA total and ex non-transfer'!I329*1000000)/SUMIFS('GDP constant 2016'!I:I,'GDP constant 2016'!$B:$B,'ODA percent GDP'!$B329)</f>
        <v>7.9588225935546455E-3</v>
      </c>
      <c r="J329" s="44">
        <f>('ODA total and ex non-transfer'!J329*1000000)/SUMIFS('GDP constant 2016'!J:J,'GDP constant 2016'!$B:$B,'ODA percent GDP'!$B329)</f>
        <v>2.355413047366731E-2</v>
      </c>
      <c r="K329" s="44">
        <f>('ODA total and ex non-transfer'!K329*1000000)/SUMIFS('GDP constant 2016'!K:K,'GDP constant 2016'!$B:$B,'ODA percent GDP'!$B329)</f>
        <v>1.2240491034661833E-2</v>
      </c>
      <c r="L329" s="44">
        <f>('ODA total and ex non-transfer'!L329*1000000)/SUMIFS('GDP constant 2016'!L:L,'GDP constant 2016'!$B:$B,'ODA percent GDP'!$B329)</f>
        <v>1.1135147740866252E-2</v>
      </c>
      <c r="M329" s="44">
        <f>('ODA total and ex non-transfer'!M329*1000000)/SUMIFS('GDP constant 2016'!M:M,'GDP constant 2016'!$B:$B,'ODA percent GDP'!$B329)</f>
        <v>7.3015107404259547E-3</v>
      </c>
      <c r="N329" s="44">
        <f>('ODA total and ex non-transfer'!N329*1000000)/SUMIFS('GDP constant 2016'!N:N,'GDP constant 2016'!$B:$B,'ODA percent GDP'!$B329)</f>
        <v>1.245497781853319E-2</v>
      </c>
      <c r="O329" s="44">
        <f>('ODA total and ex non-transfer'!O329*1000000)/SUMIFS('GDP constant 2016'!O:O,'GDP constant 2016'!$B:$B,'ODA percent GDP'!$B329)</f>
        <v>3.3226632612468665E-2</v>
      </c>
      <c r="P329" s="44">
        <f>('ODA total and ex non-transfer'!P329*1000000)/SUMIFS('GDP constant 2016'!P:P,'GDP constant 2016'!$B:$B,'ODA percent GDP'!$B329)</f>
        <v>1.3494435955455648E-2</v>
      </c>
      <c r="Q329" s="44">
        <f>('ODA total and ex non-transfer'!Q329*1000000)/SUMIFS('GDP constant 2016'!Q:Q,'GDP constant 2016'!$B:$B,'ODA percent GDP'!$B329)</f>
        <v>1.597985891709271E-2</v>
      </c>
      <c r="R329" s="44">
        <f>('ODA total and ex non-transfer'!R329*1000000)/SUMIFS('GDP constant 2016'!R:R,'GDP constant 2016'!$B:$B,'ODA percent GDP'!$B329)</f>
        <v>6.5528516216547218E-3</v>
      </c>
      <c r="S329" s="44">
        <f>('ODA total and ex non-transfer'!S329*1000000)/SUMIFS('GDP constant 2016'!S:S,'GDP constant 2016'!$B:$B,'ODA percent GDP'!$B329)</f>
        <v>6.8846709427921177E-3</v>
      </c>
      <c r="T329" s="44">
        <f>('ODA total and ex non-transfer'!T329*1000000)/SUMIFS('GDP constant 2016'!T:T,'GDP constant 2016'!$B:$B,'ODA percent GDP'!$B329)</f>
        <v>8.8050440849226832E-3</v>
      </c>
      <c r="U329" s="44">
        <f>('ODA total and ex non-transfer'!U329*1000000)/SUMIFS('GDP constant 2016'!U:U,'GDP constant 2016'!$B:$B,'ODA percent GDP'!$B329)</f>
        <v>9.3380799587212838E-3</v>
      </c>
    </row>
    <row r="330" spans="1:21" hidden="1" x14ac:dyDescent="0.2">
      <c r="A330" s="21" t="s">
        <v>190</v>
      </c>
      <c r="B330" s="9" t="s">
        <v>694</v>
      </c>
      <c r="C330" s="9" t="s">
        <v>981</v>
      </c>
      <c r="D330" s="9"/>
      <c r="E330" s="2"/>
      <c r="F330" s="2"/>
      <c r="G330" s="44">
        <f>('ODA total and ex non-transfer'!G330*1000000)/SUMIFS('GDP constant 2016'!G:G,'GDP constant 2016'!$B:$B,'ODA percent GDP'!$B330)</f>
        <v>5.2993310821130898E-3</v>
      </c>
      <c r="H330" s="44">
        <f>('ODA total and ex non-transfer'!H330*1000000)/SUMIFS('GDP constant 2016'!H:H,'GDP constant 2016'!$B:$B,'ODA percent GDP'!$B330)</f>
        <v>5.5230854489783619E-3</v>
      </c>
      <c r="I330" s="44">
        <f>('ODA total and ex non-transfer'!I330*1000000)/SUMIFS('GDP constant 2016'!I:I,'GDP constant 2016'!$B:$B,'ODA percent GDP'!$B330)</f>
        <v>4.9602511606009411E-3</v>
      </c>
      <c r="J330" s="44">
        <f>('ODA total and ex non-transfer'!J330*1000000)/SUMIFS('GDP constant 2016'!J:J,'GDP constant 2016'!$B:$B,'ODA percent GDP'!$B330)</f>
        <v>5.5846522837014181E-3</v>
      </c>
      <c r="K330" s="44">
        <f>('ODA total and ex non-transfer'!K330*1000000)/SUMIFS('GDP constant 2016'!K:K,'GDP constant 2016'!$B:$B,'ODA percent GDP'!$B330)</f>
        <v>5.0665540638377771E-3</v>
      </c>
      <c r="L330" s="44">
        <f>('ODA total and ex non-transfer'!L330*1000000)/SUMIFS('GDP constant 2016'!L:L,'GDP constant 2016'!$B:$B,'ODA percent GDP'!$B330)</f>
        <v>5.7155837716351384E-3</v>
      </c>
      <c r="M330" s="44">
        <f>('ODA total and ex non-transfer'!M330*1000000)/SUMIFS('GDP constant 2016'!M:M,'GDP constant 2016'!$B:$B,'ODA percent GDP'!$B330)</f>
        <v>1.3458513198788659E-2</v>
      </c>
      <c r="N330" s="44">
        <f>('ODA total and ex non-transfer'!N330*1000000)/SUMIFS('GDP constant 2016'!N:N,'GDP constant 2016'!$B:$B,'ODA percent GDP'!$B330)</f>
        <v>8.3501415249824084E-3</v>
      </c>
      <c r="O330" s="44">
        <f>('ODA total and ex non-transfer'!O330*1000000)/SUMIFS('GDP constant 2016'!O:O,'GDP constant 2016'!$B:$B,'ODA percent GDP'!$B330)</f>
        <v>8.1713832961637992E-3</v>
      </c>
      <c r="P330" s="44">
        <f>('ODA total and ex non-transfer'!P330*1000000)/SUMIFS('GDP constant 2016'!P:P,'GDP constant 2016'!$B:$B,'ODA percent GDP'!$B330)</f>
        <v>7.3434572522621559E-3</v>
      </c>
      <c r="Q330" s="44">
        <f>('ODA total and ex non-transfer'!Q330*1000000)/SUMIFS('GDP constant 2016'!Q:Q,'GDP constant 2016'!$B:$B,'ODA percent GDP'!$B330)</f>
        <v>9.1299246272452585E-3</v>
      </c>
      <c r="R330" s="44">
        <f>('ODA total and ex non-transfer'!R330*1000000)/SUMIFS('GDP constant 2016'!R:R,'GDP constant 2016'!$B:$B,'ODA percent GDP'!$B330)</f>
        <v>0.13304859033390651</v>
      </c>
      <c r="S330" s="44">
        <f>('ODA total and ex non-transfer'!S330*1000000)/SUMIFS('GDP constant 2016'!S:S,'GDP constant 2016'!$B:$B,'ODA percent GDP'!$B330)</f>
        <v>3.3139798740705294E-2</v>
      </c>
      <c r="T330" s="44">
        <f>('ODA total and ex non-transfer'!T330*1000000)/SUMIFS('GDP constant 2016'!T:T,'GDP constant 2016'!$B:$B,'ODA percent GDP'!$B330)</f>
        <v>2.0444028440623322E-2</v>
      </c>
      <c r="U330" s="44">
        <f>('ODA total and ex non-transfer'!U330*1000000)/SUMIFS('GDP constant 2016'!U:U,'GDP constant 2016'!$B:$B,'ODA percent GDP'!$B330)</f>
        <v>2.5389964695485365E-2</v>
      </c>
    </row>
    <row r="331" spans="1:21" hidden="1" x14ac:dyDescent="0.2">
      <c r="A331" s="22" t="s">
        <v>190</v>
      </c>
      <c r="B331" s="9" t="s">
        <v>694</v>
      </c>
      <c r="C331" s="10" t="s">
        <v>982</v>
      </c>
      <c r="D331" s="10"/>
      <c r="E331" s="3"/>
      <c r="F331" s="3"/>
      <c r="G331" s="44">
        <f>('ODA total and ex non-transfer'!G331*1000000)/SUMIFS('GDP constant 2016'!G:G,'GDP constant 2016'!$B:$B,'ODA percent GDP'!$B331)</f>
        <v>5.2993310821130898E-3</v>
      </c>
      <c r="H331" s="44">
        <f>('ODA total and ex non-transfer'!H331*1000000)/SUMIFS('GDP constant 2016'!H:H,'GDP constant 2016'!$B:$B,'ODA percent GDP'!$B331)</f>
        <v>5.5230854489783619E-3</v>
      </c>
      <c r="I331" s="44">
        <f>('ODA total and ex non-transfer'!I331*1000000)/SUMIFS('GDP constant 2016'!I:I,'GDP constant 2016'!$B:$B,'ODA percent GDP'!$B331)</f>
        <v>4.9602511606009411E-3</v>
      </c>
      <c r="J331" s="44">
        <f>('ODA total and ex non-transfer'!J331*1000000)/SUMIFS('GDP constant 2016'!J:J,'GDP constant 2016'!$B:$B,'ODA percent GDP'!$B331)</f>
        <v>5.5846522837014181E-3</v>
      </c>
      <c r="K331" s="44">
        <f>('ODA total and ex non-transfer'!K331*1000000)/SUMIFS('GDP constant 2016'!K:K,'GDP constant 2016'!$B:$B,'ODA percent GDP'!$B331)</f>
        <v>4.7011843677287361E-3</v>
      </c>
      <c r="L331" s="44">
        <f>('ODA total and ex non-transfer'!L331*1000000)/SUMIFS('GDP constant 2016'!L:L,'GDP constant 2016'!$B:$B,'ODA percent GDP'!$B331)</f>
        <v>5.3561590306935051E-3</v>
      </c>
      <c r="M331" s="44">
        <f>('ODA total and ex non-transfer'!M331*1000000)/SUMIFS('GDP constant 2016'!M:M,'GDP constant 2016'!$B:$B,'ODA percent GDP'!$B331)</f>
        <v>1.3139454942501098E-2</v>
      </c>
      <c r="N331" s="44">
        <f>('ODA total and ex non-transfer'!N331*1000000)/SUMIFS('GDP constant 2016'!N:N,'GDP constant 2016'!$B:$B,'ODA percent GDP'!$B331)</f>
        <v>8.0544034646868757E-3</v>
      </c>
      <c r="O331" s="44">
        <f>('ODA total and ex non-transfer'!O331*1000000)/SUMIFS('GDP constant 2016'!O:O,'GDP constant 2016'!$B:$B,'ODA percent GDP'!$B331)</f>
        <v>7.9056159516026781E-3</v>
      </c>
      <c r="P331" s="44">
        <f>('ODA total and ex non-transfer'!P331*1000000)/SUMIFS('GDP constant 2016'!P:P,'GDP constant 2016'!$B:$B,'ODA percent GDP'!$B331)</f>
        <v>7.0117985481559005E-3</v>
      </c>
      <c r="Q331" s="44">
        <f>('ODA total and ex non-transfer'!Q331*1000000)/SUMIFS('GDP constant 2016'!Q:Q,'GDP constant 2016'!$B:$B,'ODA percent GDP'!$B331)</f>
        <v>8.8876422391435325E-3</v>
      </c>
      <c r="R331" s="44">
        <f>('ODA total and ex non-transfer'!R331*1000000)/SUMIFS('GDP constant 2016'!R:R,'GDP constant 2016'!$B:$B,'ODA percent GDP'!$B331)</f>
        <v>6.5775364529033431E-2</v>
      </c>
      <c r="S331" s="44">
        <f>('ODA total and ex non-transfer'!S331*1000000)/SUMIFS('GDP constant 2016'!S:S,'GDP constant 2016'!$B:$B,'ODA percent GDP'!$B331)</f>
        <v>1.5589593530048386E-2</v>
      </c>
      <c r="T331" s="44">
        <f>('ODA total and ex non-transfer'!T331*1000000)/SUMIFS('GDP constant 2016'!T:T,'GDP constant 2016'!$B:$B,'ODA percent GDP'!$B331)</f>
        <v>2.0135480989382278E-2</v>
      </c>
      <c r="U331" s="44">
        <f>('ODA total and ex non-transfer'!U331*1000000)/SUMIFS('GDP constant 2016'!U:U,'GDP constant 2016'!$B:$B,'ODA percent GDP'!$B331)</f>
        <v>2.5129620231535296E-2</v>
      </c>
    </row>
    <row r="332" spans="1:21" hidden="1" x14ac:dyDescent="0.2">
      <c r="A332" s="21" t="s">
        <v>191</v>
      </c>
      <c r="B332" s="9" t="s">
        <v>700</v>
      </c>
      <c r="C332" s="9" t="s">
        <v>981</v>
      </c>
      <c r="D332" s="9"/>
      <c r="E332" s="2"/>
      <c r="F332" s="2"/>
      <c r="G332" s="44">
        <f>('ODA total and ex non-transfer'!G332*1000000)/SUMIFS('GDP constant 2016'!G:G,'GDP constant 2016'!$B:$B,'ODA percent GDP'!$B332)</f>
        <v>2.9101332858831493E-2</v>
      </c>
      <c r="H332" s="44">
        <f>('ODA total and ex non-transfer'!H332*1000000)/SUMIFS('GDP constant 2016'!H:H,'GDP constant 2016'!$B:$B,'ODA percent GDP'!$B332)</f>
        <v>4.025940411870553E-2</v>
      </c>
      <c r="I332" s="44">
        <f>('ODA total and ex non-transfer'!I332*1000000)/SUMIFS('GDP constant 2016'!I:I,'GDP constant 2016'!$B:$B,'ODA percent GDP'!$B332)</f>
        <v>3.2069989761258896E-2</v>
      </c>
      <c r="J332" s="44">
        <f>('ODA total and ex non-transfer'!J332*1000000)/SUMIFS('GDP constant 2016'!J:J,'GDP constant 2016'!$B:$B,'ODA percent GDP'!$B332)</f>
        <v>3.2082514891770414E-2</v>
      </c>
      <c r="K332" s="44">
        <f>('ODA total and ex non-transfer'!K332*1000000)/SUMIFS('GDP constant 2016'!K:K,'GDP constant 2016'!$B:$B,'ODA percent GDP'!$B332)</f>
        <v>3.4672977310489121E-2</v>
      </c>
      <c r="L332" s="44">
        <f>('ODA total and ex non-transfer'!L332*1000000)/SUMIFS('GDP constant 2016'!L:L,'GDP constant 2016'!$B:$B,'ODA percent GDP'!$B332)</f>
        <v>3.6413197204049105E-2</v>
      </c>
      <c r="M332" s="44">
        <f>('ODA total and ex non-transfer'!M332*1000000)/SUMIFS('GDP constant 2016'!M:M,'GDP constant 2016'!$B:$B,'ODA percent GDP'!$B332)</f>
        <v>4.3911122578860567E-2</v>
      </c>
      <c r="N332" s="44">
        <f>('ODA total and ex non-transfer'!N332*1000000)/SUMIFS('GDP constant 2016'!N:N,'GDP constant 2016'!$B:$B,'ODA percent GDP'!$B332)</f>
        <v>4.3940380037829137E-2</v>
      </c>
      <c r="O332" s="44">
        <f>('ODA total and ex non-transfer'!O332*1000000)/SUMIFS('GDP constant 2016'!O:O,'GDP constant 2016'!$B:$B,'ODA percent GDP'!$B332)</f>
        <v>5.148858753136272E-2</v>
      </c>
      <c r="P332" s="44">
        <f>('ODA total and ex non-transfer'!P332*1000000)/SUMIFS('GDP constant 2016'!P:P,'GDP constant 2016'!$B:$B,'ODA percent GDP'!$B332)</f>
        <v>5.1461916883804325E-2</v>
      </c>
      <c r="Q332" s="44">
        <f>('ODA total and ex non-transfer'!Q332*1000000)/SUMIFS('GDP constant 2016'!Q:Q,'GDP constant 2016'!$B:$B,'ODA percent GDP'!$B332)</f>
        <v>4.4684188618823541E-2</v>
      </c>
      <c r="R332" s="44">
        <f>('ODA total and ex non-transfer'!R332*1000000)/SUMIFS('GDP constant 2016'!R:R,'GDP constant 2016'!$B:$B,'ODA percent GDP'!$B332)</f>
        <v>4.8317155359438355E-2</v>
      </c>
      <c r="S332" s="44">
        <f>('ODA total and ex non-transfer'!S332*1000000)/SUMIFS('GDP constant 2016'!S:S,'GDP constant 2016'!$B:$B,'ODA percent GDP'!$B332)</f>
        <v>4.5567127947982677E-2</v>
      </c>
      <c r="T332" s="44">
        <f>('ODA total and ex non-transfer'!T332*1000000)/SUMIFS('GDP constant 2016'!T:T,'GDP constant 2016'!$B:$B,'ODA percent GDP'!$B332)</f>
        <v>6.4251427122619872E-2</v>
      </c>
      <c r="U332" s="44">
        <f>('ODA total and ex non-transfer'!U332*1000000)/SUMIFS('GDP constant 2016'!U:U,'GDP constant 2016'!$B:$B,'ODA percent GDP'!$B332)</f>
        <v>5.8405408598967402E-2</v>
      </c>
    </row>
    <row r="333" spans="1:21" hidden="1" x14ac:dyDescent="0.2">
      <c r="A333" s="22" t="s">
        <v>191</v>
      </c>
      <c r="B333" s="9" t="s">
        <v>700</v>
      </c>
      <c r="C333" s="10" t="s">
        <v>982</v>
      </c>
      <c r="D333" s="10"/>
      <c r="E333" s="3"/>
      <c r="F333" s="3"/>
      <c r="G333" s="44">
        <f>('ODA total and ex non-transfer'!G333*1000000)/SUMIFS('GDP constant 2016'!G:G,'GDP constant 2016'!$B:$B,'ODA percent GDP'!$B333)</f>
        <v>2.9101332858831493E-2</v>
      </c>
      <c r="H333" s="44">
        <f>('ODA total and ex non-transfer'!H333*1000000)/SUMIFS('GDP constant 2016'!H:H,'GDP constant 2016'!$B:$B,'ODA percent GDP'!$B333)</f>
        <v>4.025940411870553E-2</v>
      </c>
      <c r="I333" s="44">
        <f>('ODA total and ex non-transfer'!I333*1000000)/SUMIFS('GDP constant 2016'!I:I,'GDP constant 2016'!$B:$B,'ODA percent GDP'!$B333)</f>
        <v>3.2069989761258896E-2</v>
      </c>
      <c r="J333" s="44">
        <f>('ODA total and ex non-transfer'!J333*1000000)/SUMIFS('GDP constant 2016'!J:J,'GDP constant 2016'!$B:$B,'ODA percent GDP'!$B333)</f>
        <v>3.2082514891770414E-2</v>
      </c>
      <c r="K333" s="44">
        <f>('ODA total and ex non-transfer'!K333*1000000)/SUMIFS('GDP constant 2016'!K:K,'GDP constant 2016'!$B:$B,'ODA percent GDP'!$B333)</f>
        <v>3.1849811648967101E-2</v>
      </c>
      <c r="L333" s="44">
        <f>('ODA total and ex non-transfer'!L333*1000000)/SUMIFS('GDP constant 2016'!L:L,'GDP constant 2016'!$B:$B,'ODA percent GDP'!$B333)</f>
        <v>3.4396085196753419E-2</v>
      </c>
      <c r="M333" s="44">
        <f>('ODA total and ex non-transfer'!M333*1000000)/SUMIFS('GDP constant 2016'!M:M,'GDP constant 2016'!$B:$B,'ODA percent GDP'!$B333)</f>
        <v>3.6185743005321631E-2</v>
      </c>
      <c r="N333" s="44">
        <f>('ODA total and ex non-transfer'!N333*1000000)/SUMIFS('GDP constant 2016'!N:N,'GDP constant 2016'!$B:$B,'ODA percent GDP'!$B333)</f>
        <v>4.2572542799742825E-2</v>
      </c>
      <c r="O333" s="44">
        <f>('ODA total and ex non-transfer'!O333*1000000)/SUMIFS('GDP constant 2016'!O:O,'GDP constant 2016'!$B:$B,'ODA percent GDP'!$B333)</f>
        <v>5.0085914597271013E-2</v>
      </c>
      <c r="P333" s="44">
        <f>('ODA total and ex non-transfer'!P333*1000000)/SUMIFS('GDP constant 2016'!P:P,'GDP constant 2016'!$B:$B,'ODA percent GDP'!$B333)</f>
        <v>4.9825095570486699E-2</v>
      </c>
      <c r="Q333" s="44">
        <f>('ODA total and ex non-transfer'!Q333*1000000)/SUMIFS('GDP constant 2016'!Q:Q,'GDP constant 2016'!$B:$B,'ODA percent GDP'!$B333)</f>
        <v>4.3144501800488878E-2</v>
      </c>
      <c r="R333" s="44">
        <f>('ODA total and ex non-transfer'!R333*1000000)/SUMIFS('GDP constant 2016'!R:R,'GDP constant 2016'!$B:$B,'ODA percent GDP'!$B333)</f>
        <v>4.7125692214269342E-2</v>
      </c>
      <c r="S333" s="44">
        <f>('ODA total and ex non-transfer'!S333*1000000)/SUMIFS('GDP constant 2016'!S:S,'GDP constant 2016'!$B:$B,'ODA percent GDP'!$B333)</f>
        <v>4.458507810230207E-2</v>
      </c>
      <c r="T333" s="44">
        <f>('ODA total and ex non-transfer'!T333*1000000)/SUMIFS('GDP constant 2016'!T:T,'GDP constant 2016'!$B:$B,'ODA percent GDP'!$B333)</f>
        <v>6.2942573932786919E-2</v>
      </c>
      <c r="U333" s="44">
        <f>('ODA total and ex non-transfer'!U333*1000000)/SUMIFS('GDP constant 2016'!U:U,'GDP constant 2016'!$B:$B,'ODA percent GDP'!$B333)</f>
        <v>5.7578649141681079E-2</v>
      </c>
    </row>
    <row r="334" spans="1:21" hidden="1" x14ac:dyDescent="0.2">
      <c r="A334" s="21" t="s">
        <v>192</v>
      </c>
      <c r="B334" s="9" t="s">
        <v>732</v>
      </c>
      <c r="C334" s="9" t="s">
        <v>981</v>
      </c>
      <c r="D334" s="9"/>
      <c r="E334" s="2"/>
      <c r="F334" s="2"/>
      <c r="G334" s="44">
        <f>('ODA total and ex non-transfer'!G334*1000000)/SUMIFS('GDP constant 2016'!G:G,'GDP constant 2016'!$B:$B,'ODA percent GDP'!$B334)</f>
        <v>2.9062195331250443E-2</v>
      </c>
      <c r="H334" s="44">
        <f>('ODA total and ex non-transfer'!H334*1000000)/SUMIFS('GDP constant 2016'!H:H,'GDP constant 2016'!$B:$B,'ODA percent GDP'!$B334)</f>
        <v>2.2455189596509249E-2</v>
      </c>
      <c r="I334" s="44">
        <f>('ODA total and ex non-transfer'!I334*1000000)/SUMIFS('GDP constant 2016'!I:I,'GDP constant 2016'!$B:$B,'ODA percent GDP'!$B334)</f>
        <v>1.0214785254375894E-2</v>
      </c>
      <c r="J334" s="44">
        <f>('ODA total and ex non-transfer'!J334*1000000)/SUMIFS('GDP constant 2016'!J:J,'GDP constant 2016'!$B:$B,'ODA percent GDP'!$B334)</f>
        <v>1.0002002557858179E-2</v>
      </c>
      <c r="K334" s="44">
        <f>('ODA total and ex non-transfer'!K334*1000000)/SUMIFS('GDP constant 2016'!K:K,'GDP constant 2016'!$B:$B,'ODA percent GDP'!$B334)</f>
        <v>1.1854909654466441E-2</v>
      </c>
      <c r="L334" s="44">
        <f>('ODA total and ex non-transfer'!L334*1000000)/SUMIFS('GDP constant 2016'!L:L,'GDP constant 2016'!$B:$B,'ODA percent GDP'!$B334)</f>
        <v>1.0500882389194386E-2</v>
      </c>
      <c r="M334" s="44">
        <f>('ODA total and ex non-transfer'!M334*1000000)/SUMIFS('GDP constant 2016'!M:M,'GDP constant 2016'!$B:$B,'ODA percent GDP'!$B334)</f>
        <v>5.9802958279746949E-3</v>
      </c>
      <c r="N334" s="44">
        <f>('ODA total and ex non-transfer'!N334*1000000)/SUMIFS('GDP constant 2016'!N:N,'GDP constant 2016'!$B:$B,'ODA percent GDP'!$B334)</f>
        <v>1.2990627026387102E-2</v>
      </c>
      <c r="O334" s="44">
        <f>('ODA total and ex non-transfer'!O334*1000000)/SUMIFS('GDP constant 2016'!O:O,'GDP constant 2016'!$B:$B,'ODA percent GDP'!$B334)</f>
        <v>1.5959773680473563E-2</v>
      </c>
      <c r="P334" s="44">
        <f>('ODA total and ex non-transfer'!P334*1000000)/SUMIFS('GDP constant 2016'!P:P,'GDP constant 2016'!$B:$B,'ODA percent GDP'!$B334)</f>
        <v>1.6578111003467125E-2</v>
      </c>
      <c r="Q334" s="44">
        <f>('ODA total and ex non-transfer'!Q334*1000000)/SUMIFS('GDP constant 2016'!Q:Q,'GDP constant 2016'!$B:$B,'ODA percent GDP'!$B334)</f>
        <v>1.1120745895228984E-2</v>
      </c>
      <c r="R334" s="44">
        <f>('ODA total and ex non-transfer'!R334*1000000)/SUMIFS('GDP constant 2016'!R:R,'GDP constant 2016'!$B:$B,'ODA percent GDP'!$B334)</f>
        <v>1.1058008656672854E-2</v>
      </c>
      <c r="S334" s="44">
        <f>('ODA total and ex non-transfer'!S334*1000000)/SUMIFS('GDP constant 2016'!S:S,'GDP constant 2016'!$B:$B,'ODA percent GDP'!$B334)</f>
        <v>1.5496035370424965E-2</v>
      </c>
      <c r="T334" s="44">
        <f>('ODA total and ex non-transfer'!T334*1000000)/SUMIFS('GDP constant 2016'!T:T,'GDP constant 2016'!$B:$B,'ODA percent GDP'!$B334)</f>
        <v>1.6191620499691757E-2</v>
      </c>
      <c r="U334" s="44">
        <f>('ODA total and ex non-transfer'!U334*1000000)/SUMIFS('GDP constant 2016'!U:U,'GDP constant 2016'!$B:$B,'ODA percent GDP'!$B334)</f>
        <v>1.2947445701281091E-2</v>
      </c>
    </row>
    <row r="335" spans="1:21" hidden="1" x14ac:dyDescent="0.2">
      <c r="A335" s="22" t="s">
        <v>192</v>
      </c>
      <c r="B335" s="9" t="s">
        <v>732</v>
      </c>
      <c r="C335" s="10" t="s">
        <v>982</v>
      </c>
      <c r="D335" s="10"/>
      <c r="E335" s="3"/>
      <c r="F335" s="3"/>
      <c r="G335" s="44">
        <f>('ODA total and ex non-transfer'!G335*1000000)/SUMIFS('GDP constant 2016'!G:G,'GDP constant 2016'!$B:$B,'ODA percent GDP'!$B335)</f>
        <v>2.9062195331250443E-2</v>
      </c>
      <c r="H335" s="44">
        <f>('ODA total and ex non-transfer'!H335*1000000)/SUMIFS('GDP constant 2016'!H:H,'GDP constant 2016'!$B:$B,'ODA percent GDP'!$B335)</f>
        <v>2.2455189596509249E-2</v>
      </c>
      <c r="I335" s="44">
        <f>('ODA total and ex non-transfer'!I335*1000000)/SUMIFS('GDP constant 2016'!I:I,'GDP constant 2016'!$B:$B,'ODA percent GDP'!$B335)</f>
        <v>1.0214785254375894E-2</v>
      </c>
      <c r="J335" s="44">
        <f>('ODA total and ex non-transfer'!J335*1000000)/SUMIFS('GDP constant 2016'!J:J,'GDP constant 2016'!$B:$B,'ODA percent GDP'!$B335)</f>
        <v>1.0002002557858179E-2</v>
      </c>
      <c r="K335" s="44">
        <f>('ODA total and ex non-transfer'!K335*1000000)/SUMIFS('GDP constant 2016'!K:K,'GDP constant 2016'!$B:$B,'ODA percent GDP'!$B335)</f>
        <v>1.1722497318379838E-2</v>
      </c>
      <c r="L335" s="44">
        <f>('ODA total and ex non-transfer'!L335*1000000)/SUMIFS('GDP constant 2016'!L:L,'GDP constant 2016'!$B:$B,'ODA percent GDP'!$B335)</f>
        <v>1.0353018980556327E-2</v>
      </c>
      <c r="M335" s="44">
        <f>('ODA total and ex non-transfer'!M335*1000000)/SUMIFS('GDP constant 2016'!M:M,'GDP constant 2016'!$B:$B,'ODA percent GDP'!$B335)</f>
        <v>5.8546037125042751E-3</v>
      </c>
      <c r="N335" s="44">
        <f>('ODA total and ex non-transfer'!N335*1000000)/SUMIFS('GDP constant 2016'!N:N,'GDP constant 2016'!$B:$B,'ODA percent GDP'!$B335)</f>
        <v>1.2811277489979369E-2</v>
      </c>
      <c r="O335" s="44">
        <f>('ODA total and ex non-transfer'!O335*1000000)/SUMIFS('GDP constant 2016'!O:O,'GDP constant 2016'!$B:$B,'ODA percent GDP'!$B335)</f>
        <v>1.5746750262261938E-2</v>
      </c>
      <c r="P335" s="44">
        <f>('ODA total and ex non-transfer'!P335*1000000)/SUMIFS('GDP constant 2016'!P:P,'GDP constant 2016'!$B:$B,'ODA percent GDP'!$B335)</f>
        <v>1.6203958091729854E-2</v>
      </c>
      <c r="Q335" s="44">
        <f>('ODA total and ex non-transfer'!Q335*1000000)/SUMIFS('GDP constant 2016'!Q:Q,'GDP constant 2016'!$B:$B,'ODA percent GDP'!$B335)</f>
        <v>1.0667626894183999E-2</v>
      </c>
      <c r="R335" s="44">
        <f>('ODA total and ex non-transfer'!R335*1000000)/SUMIFS('GDP constant 2016'!R:R,'GDP constant 2016'!$B:$B,'ODA percent GDP'!$B335)</f>
        <v>1.0789723788965899E-2</v>
      </c>
      <c r="S335" s="44">
        <f>('ODA total and ex non-transfer'!S335*1000000)/SUMIFS('GDP constant 2016'!S:S,'GDP constant 2016'!$B:$B,'ODA percent GDP'!$B335)</f>
        <v>1.529376768654866E-2</v>
      </c>
      <c r="T335" s="44">
        <f>('ODA total and ex non-transfer'!T335*1000000)/SUMIFS('GDP constant 2016'!T:T,'GDP constant 2016'!$B:$B,'ODA percent GDP'!$B335)</f>
        <v>1.5836170604721152E-2</v>
      </c>
      <c r="U335" s="44">
        <f>('ODA total and ex non-transfer'!U335*1000000)/SUMIFS('GDP constant 2016'!U:U,'GDP constant 2016'!$B:$B,'ODA percent GDP'!$B335)</f>
        <v>1.2776784987544584E-2</v>
      </c>
    </row>
    <row r="336" spans="1:21" hidden="1" x14ac:dyDescent="0.2">
      <c r="A336" s="21" t="s">
        <v>193</v>
      </c>
      <c r="B336" s="9" t="s">
        <v>860</v>
      </c>
      <c r="C336" s="9" t="s">
        <v>981</v>
      </c>
      <c r="D336" s="9"/>
      <c r="E336" s="2"/>
      <c r="F336" s="2"/>
      <c r="G336" s="44">
        <f>('ODA total and ex non-transfer'!G336*1000000)/SUMIFS('GDP constant 2016'!G:G,'GDP constant 2016'!$B:$B,'ODA percent GDP'!$B336)</f>
        <v>1.6689626412224046E-2</v>
      </c>
      <c r="H336" s="44">
        <f>('ODA total and ex non-transfer'!H336*1000000)/SUMIFS('GDP constant 2016'!H:H,'GDP constant 2016'!$B:$B,'ODA percent GDP'!$B336)</f>
        <v>2.4068184127390254E-2</v>
      </c>
      <c r="I336" s="44">
        <f>('ODA total and ex non-transfer'!I336*1000000)/SUMIFS('GDP constant 2016'!I:I,'GDP constant 2016'!$B:$B,'ODA percent GDP'!$B336)</f>
        <v>1.7617776322496573E-2</v>
      </c>
      <c r="J336" s="44">
        <f>('ODA total and ex non-transfer'!J336*1000000)/SUMIFS('GDP constant 2016'!J:J,'GDP constant 2016'!$B:$B,'ODA percent GDP'!$B336)</f>
        <v>2.9502463187654707E-2</v>
      </c>
      <c r="K336" s="44">
        <f>('ODA total and ex non-transfer'!K336*1000000)/SUMIFS('GDP constant 2016'!K:K,'GDP constant 2016'!$B:$B,'ODA percent GDP'!$B336)</f>
        <v>2.495178764515002E-2</v>
      </c>
      <c r="L336" s="44">
        <f>('ODA total and ex non-transfer'!L336*1000000)/SUMIFS('GDP constant 2016'!L:L,'GDP constant 2016'!$B:$B,'ODA percent GDP'!$B336)</f>
        <v>1.946645346014355E-2</v>
      </c>
      <c r="M336" s="44">
        <f>('ODA total and ex non-transfer'!M336*1000000)/SUMIFS('GDP constant 2016'!M:M,'GDP constant 2016'!$B:$B,'ODA percent GDP'!$B336)</f>
        <v>2.0707664259746846E-2</v>
      </c>
      <c r="N336" s="44">
        <f>('ODA total and ex non-transfer'!N336*1000000)/SUMIFS('GDP constant 2016'!N:N,'GDP constant 2016'!$B:$B,'ODA percent GDP'!$B336)</f>
        <v>1.9942836454063813E-2</v>
      </c>
      <c r="O336" s="44">
        <f>('ODA total and ex non-transfer'!O336*1000000)/SUMIFS('GDP constant 2016'!O:O,'GDP constant 2016'!$B:$B,'ODA percent GDP'!$B336)</f>
        <v>1.6615565532399689E-2</v>
      </c>
      <c r="P336" s="44">
        <f>('ODA total and ex non-transfer'!P336*1000000)/SUMIFS('GDP constant 2016'!P:P,'GDP constant 2016'!$B:$B,'ODA percent GDP'!$B336)</f>
        <v>1.4914616780329546E-2</v>
      </c>
      <c r="Q336" s="44">
        <f>('ODA total and ex non-transfer'!Q336*1000000)/SUMIFS('GDP constant 2016'!Q:Q,'GDP constant 2016'!$B:$B,'ODA percent GDP'!$B336)</f>
        <v>1.2388878282312183E-2</v>
      </c>
      <c r="R336" s="44">
        <f>('ODA total and ex non-transfer'!R336*1000000)/SUMIFS('GDP constant 2016'!R:R,'GDP constant 2016'!$B:$B,'ODA percent GDP'!$B336)</f>
        <v>1.1526322266914238E-2</v>
      </c>
      <c r="S336" s="44">
        <f>('ODA total and ex non-transfer'!S336*1000000)/SUMIFS('GDP constant 2016'!S:S,'GDP constant 2016'!$B:$B,'ODA percent GDP'!$B336)</f>
        <v>1.202777966572724E-2</v>
      </c>
      <c r="T336" s="44">
        <f>('ODA total and ex non-transfer'!T336*1000000)/SUMIFS('GDP constant 2016'!T:T,'GDP constant 2016'!$B:$B,'ODA percent GDP'!$B336)</f>
        <v>1.0790076973119476E-2</v>
      </c>
      <c r="U336" s="44">
        <f>('ODA total and ex non-transfer'!U336*1000000)/SUMIFS('GDP constant 2016'!U:U,'GDP constant 2016'!$B:$B,'ODA percent GDP'!$B336)</f>
        <v>1.0381207546298064E-2</v>
      </c>
    </row>
    <row r="337" spans="1:21" hidden="1" x14ac:dyDescent="0.2">
      <c r="A337" s="22" t="s">
        <v>193</v>
      </c>
      <c r="B337" s="9" t="s">
        <v>860</v>
      </c>
      <c r="C337" s="10" t="s">
        <v>982</v>
      </c>
      <c r="D337" s="10"/>
      <c r="E337" s="3"/>
      <c r="F337" s="3"/>
      <c r="G337" s="44">
        <f>('ODA total and ex non-transfer'!G337*1000000)/SUMIFS('GDP constant 2016'!G:G,'GDP constant 2016'!$B:$B,'ODA percent GDP'!$B337)</f>
        <v>1.6689626412224046E-2</v>
      </c>
      <c r="H337" s="44">
        <f>('ODA total and ex non-transfer'!H337*1000000)/SUMIFS('GDP constant 2016'!H:H,'GDP constant 2016'!$B:$B,'ODA percent GDP'!$B337)</f>
        <v>2.4068184127390254E-2</v>
      </c>
      <c r="I337" s="44">
        <f>('ODA total and ex non-transfer'!I337*1000000)/SUMIFS('GDP constant 2016'!I:I,'GDP constant 2016'!$B:$B,'ODA percent GDP'!$B337)</f>
        <v>1.7617776322496573E-2</v>
      </c>
      <c r="J337" s="44">
        <f>('ODA total and ex non-transfer'!J337*1000000)/SUMIFS('GDP constant 2016'!J:J,'GDP constant 2016'!$B:$B,'ODA percent GDP'!$B337)</f>
        <v>2.9502463187654707E-2</v>
      </c>
      <c r="K337" s="44">
        <f>('ODA total and ex non-transfer'!K337*1000000)/SUMIFS('GDP constant 2016'!K:K,'GDP constant 2016'!$B:$B,'ODA percent GDP'!$B337)</f>
        <v>2.2967315925797298E-2</v>
      </c>
      <c r="L337" s="44">
        <f>('ODA total and ex non-transfer'!L337*1000000)/SUMIFS('GDP constant 2016'!L:L,'GDP constant 2016'!$B:$B,'ODA percent GDP'!$B337)</f>
        <v>1.9185617076777628E-2</v>
      </c>
      <c r="M337" s="44">
        <f>('ODA total and ex non-transfer'!M337*1000000)/SUMIFS('GDP constant 2016'!M:M,'GDP constant 2016'!$B:$B,'ODA percent GDP'!$B337)</f>
        <v>2.0510824247217098E-2</v>
      </c>
      <c r="N337" s="44">
        <f>('ODA total and ex non-transfer'!N337*1000000)/SUMIFS('GDP constant 2016'!N:N,'GDP constant 2016'!$B:$B,'ODA percent GDP'!$B337)</f>
        <v>1.9724073380221401E-2</v>
      </c>
      <c r="O337" s="44">
        <f>('ODA total and ex non-transfer'!O337*1000000)/SUMIFS('GDP constant 2016'!O:O,'GDP constant 2016'!$B:$B,'ODA percent GDP'!$B337)</f>
        <v>1.6447928783970382E-2</v>
      </c>
      <c r="P337" s="44">
        <f>('ODA total and ex non-transfer'!P337*1000000)/SUMIFS('GDP constant 2016'!P:P,'GDP constant 2016'!$B:$B,'ODA percent GDP'!$B337)</f>
        <v>1.4700344159278638E-2</v>
      </c>
      <c r="Q337" s="44">
        <f>('ODA total and ex non-transfer'!Q337*1000000)/SUMIFS('GDP constant 2016'!Q:Q,'GDP constant 2016'!$B:$B,'ODA percent GDP'!$B337)</f>
        <v>1.2152517163635869E-2</v>
      </c>
      <c r="R337" s="44">
        <f>('ODA total and ex non-transfer'!R337*1000000)/SUMIFS('GDP constant 2016'!R:R,'GDP constant 2016'!$B:$B,'ODA percent GDP'!$B337)</f>
        <v>1.1256460269954723E-2</v>
      </c>
      <c r="S337" s="44">
        <f>('ODA total and ex non-transfer'!S337*1000000)/SUMIFS('GDP constant 2016'!S:S,'GDP constant 2016'!$B:$B,'ODA percent GDP'!$B337)</f>
        <v>1.1833805925505687E-2</v>
      </c>
      <c r="T337" s="44">
        <f>('ODA total and ex non-transfer'!T337*1000000)/SUMIFS('GDP constant 2016'!T:T,'GDP constant 2016'!$B:$B,'ODA percent GDP'!$B337)</f>
        <v>1.0618026181392078E-2</v>
      </c>
      <c r="U337" s="44">
        <f>('ODA total and ex non-transfer'!U337*1000000)/SUMIFS('GDP constant 2016'!U:U,'GDP constant 2016'!$B:$B,'ODA percent GDP'!$B337)</f>
        <v>1.0273511285492302E-2</v>
      </c>
    </row>
    <row r="338" spans="1:21" hidden="1" x14ac:dyDescent="0.2">
      <c r="A338" s="21" t="s">
        <v>194</v>
      </c>
      <c r="B338" s="9" t="s">
        <v>890</v>
      </c>
      <c r="C338" s="9" t="s">
        <v>981</v>
      </c>
      <c r="D338" s="9"/>
      <c r="E338" s="2"/>
      <c r="F338" s="2"/>
      <c r="G338" s="44">
        <f>('ODA total and ex non-transfer'!G338*1000000)/SUMIFS('GDP constant 2016'!G:G,'GDP constant 2016'!$B:$B,'ODA percent GDP'!$B338)</f>
        <v>7.4071789914357741E-2</v>
      </c>
      <c r="H338" s="44">
        <f>('ODA total and ex non-transfer'!H338*1000000)/SUMIFS('GDP constant 2016'!H:H,'GDP constant 2016'!$B:$B,'ODA percent GDP'!$B338)</f>
        <v>4.8018055186896946E-2</v>
      </c>
      <c r="I338" s="44">
        <f>('ODA total and ex non-transfer'!I338*1000000)/SUMIFS('GDP constant 2016'!I:I,'GDP constant 2016'!$B:$B,'ODA percent GDP'!$B338)</f>
        <v>6.6871567052497388E-2</v>
      </c>
      <c r="J338" s="44">
        <f>('ODA total and ex non-transfer'!J338*1000000)/SUMIFS('GDP constant 2016'!J:J,'GDP constant 2016'!$B:$B,'ODA percent GDP'!$B338)</f>
        <v>7.1372854154405668E-2</v>
      </c>
      <c r="K338" s="44">
        <f>('ODA total and ex non-transfer'!K338*1000000)/SUMIFS('GDP constant 2016'!K:K,'GDP constant 2016'!$B:$B,'ODA percent GDP'!$B338)</f>
        <v>8.6650478645133713E-2</v>
      </c>
      <c r="L338" s="44">
        <f>('ODA total and ex non-transfer'!L338*1000000)/SUMIFS('GDP constant 2016'!L:L,'GDP constant 2016'!$B:$B,'ODA percent GDP'!$B338)</f>
        <v>4.638382890043577E-2</v>
      </c>
      <c r="M338" s="44">
        <f>('ODA total and ex non-transfer'!M338*1000000)/SUMIFS('GDP constant 2016'!M:M,'GDP constant 2016'!$B:$B,'ODA percent GDP'!$B338)</f>
        <v>5.341364740606816E-2</v>
      </c>
      <c r="N338" s="44">
        <f>('ODA total and ex non-transfer'!N338*1000000)/SUMIFS('GDP constant 2016'!N:N,'GDP constant 2016'!$B:$B,'ODA percent GDP'!$B338)</f>
        <v>6.3386962093868071E-2</v>
      </c>
      <c r="O338" s="44">
        <f>('ODA total and ex non-transfer'!O338*1000000)/SUMIFS('GDP constant 2016'!O:O,'GDP constant 2016'!$B:$B,'ODA percent GDP'!$B338)</f>
        <v>8.6871557442437394E-2</v>
      </c>
      <c r="P338" s="44">
        <f>('ODA total and ex non-transfer'!P338*1000000)/SUMIFS('GDP constant 2016'!P:P,'GDP constant 2016'!$B:$B,'ODA percent GDP'!$B338)</f>
        <v>6.0499996731433851E-2</v>
      </c>
      <c r="Q338" s="44">
        <f>('ODA total and ex non-transfer'!Q338*1000000)/SUMIFS('GDP constant 2016'!Q:Q,'GDP constant 2016'!$B:$B,'ODA percent GDP'!$B338)</f>
        <v>6.8068666430303515E-2</v>
      </c>
      <c r="R338" s="44">
        <f>('ODA total and ex non-transfer'!R338*1000000)/SUMIFS('GDP constant 2016'!R:R,'GDP constant 2016'!$B:$B,'ODA percent GDP'!$B338)</f>
        <v>6.3462687293331696E-2</v>
      </c>
      <c r="S338" s="44">
        <f>('ODA total and ex non-transfer'!S338*1000000)/SUMIFS('GDP constant 2016'!S:S,'GDP constant 2016'!$B:$B,'ODA percent GDP'!$B338)</f>
        <v>5.5021914581206186E-2</v>
      </c>
      <c r="T338" s="44">
        <f>('ODA total and ex non-transfer'!T338*1000000)/SUMIFS('GDP constant 2016'!T:T,'GDP constant 2016'!$B:$B,'ODA percent GDP'!$B338)</f>
        <v>7.2671364393642163E-2</v>
      </c>
      <c r="U338" s="44">
        <f>('ODA total and ex non-transfer'!U338*1000000)/SUMIFS('GDP constant 2016'!U:U,'GDP constant 2016'!$B:$B,'ODA percent GDP'!$B338)</f>
        <v>5.5804688167523701E-2</v>
      </c>
    </row>
    <row r="339" spans="1:21" hidden="1" x14ac:dyDescent="0.2">
      <c r="A339" s="22" t="s">
        <v>194</v>
      </c>
      <c r="B339" s="9" t="s">
        <v>890</v>
      </c>
      <c r="C339" s="10" t="s">
        <v>982</v>
      </c>
      <c r="D339" s="10"/>
      <c r="E339" s="3"/>
      <c r="F339" s="3"/>
      <c r="G339" s="44">
        <f>('ODA total and ex non-transfer'!G339*1000000)/SUMIFS('GDP constant 2016'!G:G,'GDP constant 2016'!$B:$B,'ODA percent GDP'!$B339)</f>
        <v>7.4071789914357741E-2</v>
      </c>
      <c r="H339" s="44">
        <f>('ODA total and ex non-transfer'!H339*1000000)/SUMIFS('GDP constant 2016'!H:H,'GDP constant 2016'!$B:$B,'ODA percent GDP'!$B339)</f>
        <v>4.8018055186896946E-2</v>
      </c>
      <c r="I339" s="44">
        <f>('ODA total and ex non-transfer'!I339*1000000)/SUMIFS('GDP constant 2016'!I:I,'GDP constant 2016'!$B:$B,'ODA percent GDP'!$B339)</f>
        <v>6.6871567052497388E-2</v>
      </c>
      <c r="J339" s="44">
        <f>('ODA total and ex non-transfer'!J339*1000000)/SUMIFS('GDP constant 2016'!J:J,'GDP constant 2016'!$B:$B,'ODA percent GDP'!$B339)</f>
        <v>7.1372854154405668E-2</v>
      </c>
      <c r="K339" s="44">
        <f>('ODA total and ex non-transfer'!K339*1000000)/SUMIFS('GDP constant 2016'!K:K,'GDP constant 2016'!$B:$B,'ODA percent GDP'!$B339)</f>
        <v>5.7051519621448998E-2</v>
      </c>
      <c r="L339" s="44">
        <f>('ODA total and ex non-transfer'!L339*1000000)/SUMIFS('GDP constant 2016'!L:L,'GDP constant 2016'!$B:$B,'ODA percent GDP'!$B339)</f>
        <v>4.5902151904974882E-2</v>
      </c>
      <c r="M339" s="44">
        <f>('ODA total and ex non-transfer'!M339*1000000)/SUMIFS('GDP constant 2016'!M:M,'GDP constant 2016'!$B:$B,'ODA percent GDP'!$B339)</f>
        <v>5.2815427891286904E-2</v>
      </c>
      <c r="N339" s="44">
        <f>('ODA total and ex non-transfer'!N339*1000000)/SUMIFS('GDP constant 2016'!N:N,'GDP constant 2016'!$B:$B,'ODA percent GDP'!$B339)</f>
        <v>6.284355125206241E-2</v>
      </c>
      <c r="O339" s="44">
        <f>('ODA total and ex non-transfer'!O339*1000000)/SUMIFS('GDP constant 2016'!O:O,'GDP constant 2016'!$B:$B,'ODA percent GDP'!$B339)</f>
        <v>8.656106567340599E-2</v>
      </c>
      <c r="P339" s="44">
        <f>('ODA total and ex non-transfer'!P339*1000000)/SUMIFS('GDP constant 2016'!P:P,'GDP constant 2016'!$B:$B,'ODA percent GDP'!$B339)</f>
        <v>5.9761745820432824E-2</v>
      </c>
      <c r="Q339" s="44">
        <f>('ODA total and ex non-transfer'!Q339*1000000)/SUMIFS('GDP constant 2016'!Q:Q,'GDP constant 2016'!$B:$B,'ODA percent GDP'!$B339)</f>
        <v>6.7311581898510831E-2</v>
      </c>
      <c r="R339" s="44">
        <f>('ODA total and ex non-transfer'!R339*1000000)/SUMIFS('GDP constant 2016'!R:R,'GDP constant 2016'!$B:$B,'ODA percent GDP'!$B339)</f>
        <v>6.2632094642860958E-2</v>
      </c>
      <c r="S339" s="44">
        <f>('ODA total and ex non-transfer'!S339*1000000)/SUMIFS('GDP constant 2016'!S:S,'GDP constant 2016'!$B:$B,'ODA percent GDP'!$B339)</f>
        <v>5.4366849978085392E-2</v>
      </c>
      <c r="T339" s="44">
        <f>('ODA total and ex non-transfer'!T339*1000000)/SUMIFS('GDP constant 2016'!T:T,'GDP constant 2016'!$B:$B,'ODA percent GDP'!$B339)</f>
        <v>7.1942733173489481E-2</v>
      </c>
      <c r="U339" s="44">
        <f>('ODA total and ex non-transfer'!U339*1000000)/SUMIFS('GDP constant 2016'!U:U,'GDP constant 2016'!$B:$B,'ODA percent GDP'!$B339)</f>
        <v>5.5282372420788276E-2</v>
      </c>
    </row>
    <row r="340" spans="1:21" hidden="1" x14ac:dyDescent="0.2">
      <c r="A340" s="21" t="s">
        <v>195</v>
      </c>
      <c r="B340" s="9" t="s">
        <v>914</v>
      </c>
      <c r="C340" s="9" t="s">
        <v>981</v>
      </c>
      <c r="D340" s="9"/>
      <c r="E340" s="2"/>
      <c r="F340" s="2"/>
      <c r="G340" s="44">
        <f>('ODA total and ex non-transfer'!G340*1000000)/SUMIFS('GDP constant 2016'!G:G,'GDP constant 2016'!$B:$B,'ODA percent GDP'!$B340)</f>
        <v>7.5599323203726712E-3</v>
      </c>
      <c r="H340" s="44">
        <f>('ODA total and ex non-transfer'!H340*1000000)/SUMIFS('GDP constant 2016'!H:H,'GDP constant 2016'!$B:$B,'ODA percent GDP'!$B340)</f>
        <v>4.0941229164039401E-3</v>
      </c>
      <c r="I340" s="44">
        <f>('ODA total and ex non-transfer'!I340*1000000)/SUMIFS('GDP constant 2016'!I:I,'GDP constant 2016'!$B:$B,'ODA percent GDP'!$B340)</f>
        <v>3.0545372880317295E-3</v>
      </c>
      <c r="J340" s="44">
        <f>('ODA total and ex non-transfer'!J340*1000000)/SUMIFS('GDP constant 2016'!J:J,'GDP constant 2016'!$B:$B,'ODA percent GDP'!$B340)</f>
        <v>2.9797689341156653E-3</v>
      </c>
      <c r="K340" s="44">
        <f>('ODA total and ex non-transfer'!K340*1000000)/SUMIFS('GDP constant 2016'!K:K,'GDP constant 2016'!$B:$B,'ODA percent GDP'!$B340)</f>
        <v>2.0132069088931734E-3</v>
      </c>
      <c r="L340" s="44">
        <f>('ODA total and ex non-transfer'!L340*1000000)/SUMIFS('GDP constant 2016'!L:L,'GDP constant 2016'!$B:$B,'ODA percent GDP'!$B340)</f>
        <v>2.5235632402846753E-3</v>
      </c>
      <c r="M340" s="44">
        <f>('ODA total and ex non-transfer'!M340*1000000)/SUMIFS('GDP constant 2016'!M:M,'GDP constant 2016'!$B:$B,'ODA percent GDP'!$B340)</f>
        <v>2.0599811140683041E-3</v>
      </c>
      <c r="N340" s="44">
        <f>('ODA total and ex non-transfer'!N340*1000000)/SUMIFS('GDP constant 2016'!N:N,'GDP constant 2016'!$B:$B,'ODA percent GDP'!$B340)</f>
        <v>1.2249431654056859E-3</v>
      </c>
      <c r="O340" s="44">
        <f>('ODA total and ex non-transfer'!O340*1000000)/SUMIFS('GDP constant 2016'!O:O,'GDP constant 2016'!$B:$B,'ODA percent GDP'!$B340)</f>
        <v>1.4260645788634247E-3</v>
      </c>
      <c r="P340" s="44">
        <f>('ODA total and ex non-transfer'!P340*1000000)/SUMIFS('GDP constant 2016'!P:P,'GDP constant 2016'!$B:$B,'ODA percent GDP'!$B340)</f>
        <v>1.2067024446541976E-3</v>
      </c>
      <c r="Q340" s="44">
        <f>('ODA total and ex non-transfer'!Q340*1000000)/SUMIFS('GDP constant 2016'!Q:Q,'GDP constant 2016'!$B:$B,'ODA percent GDP'!$B340)</f>
        <v>9.9316260596842639E-4</v>
      </c>
      <c r="R340" s="44">
        <f>('ODA total and ex non-transfer'!R340*1000000)/SUMIFS('GDP constant 2016'!R:R,'GDP constant 2016'!$B:$B,'ODA percent GDP'!$B340)</f>
        <v>7.6269625105063394E-4</v>
      </c>
      <c r="S340" s="44">
        <f>('ODA total and ex non-transfer'!S340*1000000)/SUMIFS('GDP constant 2016'!S:S,'GDP constant 2016'!$B:$B,'ODA percent GDP'!$B340)</f>
        <v>7.7566798031135766E-4</v>
      </c>
      <c r="T340" s="44">
        <f>('ODA total and ex non-transfer'!T340*1000000)/SUMIFS('GDP constant 2016'!T:T,'GDP constant 2016'!$B:$B,'ODA percent GDP'!$B340)</f>
        <v>7.9867537789880295E-4</v>
      </c>
      <c r="U340" s="44">
        <f>('ODA total and ex non-transfer'!U340*1000000)/SUMIFS('GDP constant 2016'!U:U,'GDP constant 2016'!$B:$B,'ODA percent GDP'!$B340)</f>
        <v>9.9998815047982461E-4</v>
      </c>
    </row>
    <row r="341" spans="1:21" hidden="1" x14ac:dyDescent="0.2">
      <c r="A341" s="22" t="s">
        <v>195</v>
      </c>
      <c r="B341" s="9" t="s">
        <v>914</v>
      </c>
      <c r="C341" s="10" t="s">
        <v>982</v>
      </c>
      <c r="D341" s="10"/>
      <c r="E341" s="3"/>
      <c r="F341" s="3"/>
      <c r="G341" s="44">
        <f>('ODA total and ex non-transfer'!G341*1000000)/SUMIFS('GDP constant 2016'!G:G,'GDP constant 2016'!$B:$B,'ODA percent GDP'!$B341)</f>
        <v>7.5599323203726712E-3</v>
      </c>
      <c r="H341" s="44">
        <f>('ODA total and ex non-transfer'!H341*1000000)/SUMIFS('GDP constant 2016'!H:H,'GDP constant 2016'!$B:$B,'ODA percent GDP'!$B341)</f>
        <v>4.0941229164039401E-3</v>
      </c>
      <c r="I341" s="44">
        <f>('ODA total and ex non-transfer'!I341*1000000)/SUMIFS('GDP constant 2016'!I:I,'GDP constant 2016'!$B:$B,'ODA percent GDP'!$B341)</f>
        <v>3.0545372880317295E-3</v>
      </c>
      <c r="J341" s="44">
        <f>('ODA total and ex non-transfer'!J341*1000000)/SUMIFS('GDP constant 2016'!J:J,'GDP constant 2016'!$B:$B,'ODA percent GDP'!$B341)</f>
        <v>2.9797689341156653E-3</v>
      </c>
      <c r="K341" s="44">
        <f>('ODA total and ex non-transfer'!K341*1000000)/SUMIFS('GDP constant 2016'!K:K,'GDP constant 2016'!$B:$B,'ODA percent GDP'!$B341)</f>
        <v>1.8297661245486379E-3</v>
      </c>
      <c r="L341" s="44">
        <f>('ODA total and ex non-transfer'!L341*1000000)/SUMIFS('GDP constant 2016'!L:L,'GDP constant 2016'!$B:$B,'ODA percent GDP'!$B341)</f>
        <v>2.4347455662544104E-3</v>
      </c>
      <c r="M341" s="44">
        <f>('ODA total and ex non-transfer'!M341*1000000)/SUMIFS('GDP constant 2016'!M:M,'GDP constant 2016'!$B:$B,'ODA percent GDP'!$B341)</f>
        <v>2.0183590058810907E-3</v>
      </c>
      <c r="N341" s="44">
        <f>('ODA total and ex non-transfer'!N341*1000000)/SUMIFS('GDP constant 2016'!N:N,'GDP constant 2016'!$B:$B,'ODA percent GDP'!$B341)</f>
        <v>1.1788594273350261E-3</v>
      </c>
      <c r="O341" s="44">
        <f>('ODA total and ex non-transfer'!O341*1000000)/SUMIFS('GDP constant 2016'!O:O,'GDP constant 2016'!$B:$B,'ODA percent GDP'!$B341)</f>
        <v>1.3549090173389064E-3</v>
      </c>
      <c r="P341" s="44">
        <f>('ODA total and ex non-transfer'!P341*1000000)/SUMIFS('GDP constant 2016'!P:P,'GDP constant 2016'!$B:$B,'ODA percent GDP'!$B341)</f>
        <v>1.1545102539369378E-3</v>
      </c>
      <c r="Q341" s="44">
        <f>('ODA total and ex non-transfer'!Q341*1000000)/SUMIFS('GDP constant 2016'!Q:Q,'GDP constant 2016'!$B:$B,'ODA percent GDP'!$B341)</f>
        <v>9.3931868823582908E-4</v>
      </c>
      <c r="R341" s="44">
        <f>('ODA total and ex non-transfer'!R341*1000000)/SUMIFS('GDP constant 2016'!R:R,'GDP constant 2016'!$B:$B,'ODA percent GDP'!$B341)</f>
        <v>7.0644634447989221E-4</v>
      </c>
      <c r="S341" s="44">
        <f>('ODA total and ex non-transfer'!S341*1000000)/SUMIFS('GDP constant 2016'!S:S,'GDP constant 2016'!$B:$B,'ODA percent GDP'!$B341)</f>
        <v>7.1649607723215443E-4</v>
      </c>
      <c r="T341" s="44">
        <f>('ODA total and ex non-transfer'!T341*1000000)/SUMIFS('GDP constant 2016'!T:T,'GDP constant 2016'!$B:$B,'ODA percent GDP'!$B341)</f>
        <v>7.3977217251561028E-4</v>
      </c>
      <c r="U341" s="44">
        <f>('ODA total and ex non-transfer'!U341*1000000)/SUMIFS('GDP constant 2016'!U:U,'GDP constant 2016'!$B:$B,'ODA percent GDP'!$B341)</f>
        <v>9.6657649159438241E-4</v>
      </c>
    </row>
    <row r="342" spans="1:21" hidden="1" x14ac:dyDescent="0.2">
      <c r="A342" s="21" t="s">
        <v>196</v>
      </c>
      <c r="B342" s="9" t="s">
        <v>941</v>
      </c>
      <c r="C342" s="9" t="s">
        <v>981</v>
      </c>
      <c r="D342" s="9"/>
      <c r="E342" s="2"/>
      <c r="F342" s="2"/>
      <c r="G342" s="44">
        <f>('ODA total and ex non-transfer'!G342*1000000)/SUMIFS('GDP constant 2016'!G:G,'GDP constant 2016'!$B:$B,'ODA percent GDP'!$B342)</f>
        <v>9.1843712302230943E-3</v>
      </c>
      <c r="H342" s="44">
        <f>('ODA total and ex non-transfer'!H342*1000000)/SUMIFS('GDP constant 2016'!H:H,'GDP constant 2016'!$B:$B,'ODA percent GDP'!$B342)</f>
        <v>8.1900456481536228E-3</v>
      </c>
      <c r="I342" s="44">
        <f>('ODA total and ex non-transfer'!I342*1000000)/SUMIFS('GDP constant 2016'!I:I,'GDP constant 2016'!$B:$B,'ODA percent GDP'!$B342)</f>
        <v>8.6367214749415722E-3</v>
      </c>
      <c r="J342" s="44">
        <f>('ODA total and ex non-transfer'!J342*1000000)/SUMIFS('GDP constant 2016'!J:J,'GDP constant 2016'!$B:$B,'ODA percent GDP'!$B342)</f>
        <v>5.889700980574228E-3</v>
      </c>
      <c r="K342" s="44">
        <f>('ODA total and ex non-transfer'!K342*1000000)/SUMIFS('GDP constant 2016'!K:K,'GDP constant 2016'!$B:$B,'ODA percent GDP'!$B342)</f>
        <v>5.3262217887448922E-3</v>
      </c>
      <c r="L342" s="44">
        <f>('ODA total and ex non-transfer'!L342*1000000)/SUMIFS('GDP constant 2016'!L:L,'GDP constant 2016'!$B:$B,'ODA percent GDP'!$B342)</f>
        <v>3.448973024438441E-3</v>
      </c>
      <c r="M342" s="44">
        <f>('ODA total and ex non-transfer'!M342*1000000)/SUMIFS('GDP constant 2016'!M:M,'GDP constant 2016'!$B:$B,'ODA percent GDP'!$B342)</f>
        <v>4.660527043254474E-3</v>
      </c>
      <c r="N342" s="44">
        <f>('ODA total and ex non-transfer'!N342*1000000)/SUMIFS('GDP constant 2016'!N:N,'GDP constant 2016'!$B:$B,'ODA percent GDP'!$B342)</f>
        <v>4.2413081838843453E-3</v>
      </c>
      <c r="O342" s="44">
        <f>('ODA total and ex non-transfer'!O342*1000000)/SUMIFS('GDP constant 2016'!O:O,'GDP constant 2016'!$B:$B,'ODA percent GDP'!$B342)</f>
        <v>5.6059721064697227E-3</v>
      </c>
      <c r="P342" s="44">
        <f>('ODA total and ex non-transfer'!P342*1000000)/SUMIFS('GDP constant 2016'!P:P,'GDP constant 2016'!$B:$B,'ODA percent GDP'!$B342)</f>
        <v>4.710413530481428E-3</v>
      </c>
      <c r="Q342" s="44">
        <f>('ODA total and ex non-transfer'!Q342*1000000)/SUMIFS('GDP constant 2016'!Q:Q,'GDP constant 2016'!$B:$B,'ODA percent GDP'!$B342)</f>
        <v>5.4126340575998836E-3</v>
      </c>
      <c r="R342" s="44">
        <f>('ODA total and ex non-transfer'!R342*1000000)/SUMIFS('GDP constant 2016'!R:R,'GDP constant 2016'!$B:$B,'ODA percent GDP'!$B342)</f>
        <v>5.7194035298430311E-3</v>
      </c>
      <c r="S342" s="44">
        <f>('ODA total and ex non-transfer'!S342*1000000)/SUMIFS('GDP constant 2016'!S:S,'GDP constant 2016'!$B:$B,'ODA percent GDP'!$B342)</f>
        <v>5.9912559499026288E-3</v>
      </c>
      <c r="T342" s="44">
        <f>('ODA total and ex non-transfer'!T342*1000000)/SUMIFS('GDP constant 2016'!T:T,'GDP constant 2016'!$B:$B,'ODA percent GDP'!$B342)</f>
        <v>8.1590799440052954E-3</v>
      </c>
      <c r="U342" s="44">
        <f>('ODA total and ex non-transfer'!U342*1000000)/SUMIFS('GDP constant 2016'!U:U,'GDP constant 2016'!$B:$B,'ODA percent GDP'!$B342)</f>
        <v>7.7477678828401777E-3</v>
      </c>
    </row>
    <row r="343" spans="1:21" hidden="1" x14ac:dyDescent="0.2">
      <c r="A343" s="22" t="s">
        <v>196</v>
      </c>
      <c r="B343" s="9" t="s">
        <v>941</v>
      </c>
      <c r="C343" s="10" t="s">
        <v>982</v>
      </c>
      <c r="D343" s="10"/>
      <c r="E343" s="3"/>
      <c r="F343" s="3"/>
      <c r="G343" s="44">
        <f>('ODA total and ex non-transfer'!G343*1000000)/SUMIFS('GDP constant 2016'!G:G,'GDP constant 2016'!$B:$B,'ODA percent GDP'!$B343)</f>
        <v>9.1843712302230943E-3</v>
      </c>
      <c r="H343" s="44">
        <f>('ODA total and ex non-transfer'!H343*1000000)/SUMIFS('GDP constant 2016'!H:H,'GDP constant 2016'!$B:$B,'ODA percent GDP'!$B343)</f>
        <v>8.1900456481536228E-3</v>
      </c>
      <c r="I343" s="44">
        <f>('ODA total and ex non-transfer'!I343*1000000)/SUMIFS('GDP constant 2016'!I:I,'GDP constant 2016'!$B:$B,'ODA percent GDP'!$B343)</f>
        <v>8.6367214749415722E-3</v>
      </c>
      <c r="J343" s="44">
        <f>('ODA total and ex non-transfer'!J343*1000000)/SUMIFS('GDP constant 2016'!J:J,'GDP constant 2016'!$B:$B,'ODA percent GDP'!$B343)</f>
        <v>5.889700980574228E-3</v>
      </c>
      <c r="K343" s="44">
        <f>('ODA total and ex non-transfer'!K343*1000000)/SUMIFS('GDP constant 2016'!K:K,'GDP constant 2016'!$B:$B,'ODA percent GDP'!$B343)</f>
        <v>5.0141033433355325E-3</v>
      </c>
      <c r="L343" s="44">
        <f>('ODA total and ex non-transfer'!L343*1000000)/SUMIFS('GDP constant 2016'!L:L,'GDP constant 2016'!$B:$B,'ODA percent GDP'!$B343)</f>
        <v>3.1596288425101626E-3</v>
      </c>
      <c r="M343" s="44">
        <f>('ODA total and ex non-transfer'!M343*1000000)/SUMIFS('GDP constant 2016'!M:M,'GDP constant 2016'!$B:$B,'ODA percent GDP'!$B343)</f>
        <v>4.384554429042062E-3</v>
      </c>
      <c r="N343" s="44">
        <f>('ODA total and ex non-transfer'!N343*1000000)/SUMIFS('GDP constant 2016'!N:N,'GDP constant 2016'!$B:$B,'ODA percent GDP'!$B343)</f>
        <v>3.9563582456105832E-3</v>
      </c>
      <c r="O343" s="44">
        <f>('ODA total and ex non-transfer'!O343*1000000)/SUMIFS('GDP constant 2016'!O:O,'GDP constant 2016'!$B:$B,'ODA percent GDP'!$B343)</f>
        <v>5.351130714625907E-3</v>
      </c>
      <c r="P343" s="44">
        <f>('ODA total and ex non-transfer'!P343*1000000)/SUMIFS('GDP constant 2016'!P:P,'GDP constant 2016'!$B:$B,'ODA percent GDP'!$B343)</f>
        <v>4.3958334634014154E-3</v>
      </c>
      <c r="Q343" s="44">
        <f>('ODA total and ex non-transfer'!Q343*1000000)/SUMIFS('GDP constant 2016'!Q:Q,'GDP constant 2016'!$B:$B,'ODA percent GDP'!$B343)</f>
        <v>5.1306893697984114E-3</v>
      </c>
      <c r="R343" s="44">
        <f>('ODA total and ex non-transfer'!R343*1000000)/SUMIFS('GDP constant 2016'!R:R,'GDP constant 2016'!$B:$B,'ODA percent GDP'!$B343)</f>
        <v>5.4736935758036131E-3</v>
      </c>
      <c r="S343" s="44">
        <f>('ODA total and ex non-transfer'!S343*1000000)/SUMIFS('GDP constant 2016'!S:S,'GDP constant 2016'!$B:$B,'ODA percent GDP'!$B343)</f>
        <v>5.7773907893261247E-3</v>
      </c>
      <c r="T343" s="44">
        <f>('ODA total and ex non-transfer'!T343*1000000)/SUMIFS('GDP constant 2016'!T:T,'GDP constant 2016'!$B:$B,'ODA percent GDP'!$B343)</f>
        <v>7.9808139794135067E-3</v>
      </c>
      <c r="U343" s="44">
        <f>('ODA total and ex non-transfer'!U343*1000000)/SUMIFS('GDP constant 2016'!U:U,'GDP constant 2016'!$B:$B,'ODA percent GDP'!$B343)</f>
        <v>7.6018232528875327E-3</v>
      </c>
    </row>
    <row r="344" spans="1:21" hidden="1" x14ac:dyDescent="0.2">
      <c r="A344" s="21" t="s">
        <v>197</v>
      </c>
      <c r="B344" s="9" t="e">
        <v>#N/A</v>
      </c>
      <c r="C344" s="9" t="s">
        <v>981</v>
      </c>
      <c r="D344" s="9"/>
      <c r="E344" s="2"/>
      <c r="F344" s="2"/>
      <c r="G344" s="44" t="e">
        <f>('ODA total and ex non-transfer'!G344*1000000)/SUMIFS('GDP constant 2016'!G:G,'GDP constant 2016'!$B:$B,'ODA percent GDP'!$B344)</f>
        <v>#DIV/0!</v>
      </c>
      <c r="H344" s="44" t="e">
        <f>('ODA total and ex non-transfer'!H344*1000000)/SUMIFS('GDP constant 2016'!H:H,'GDP constant 2016'!$B:$B,'ODA percent GDP'!$B344)</f>
        <v>#DIV/0!</v>
      </c>
      <c r="I344" s="44" t="e">
        <f>('ODA total and ex non-transfer'!I344*1000000)/SUMIFS('GDP constant 2016'!I:I,'GDP constant 2016'!$B:$B,'ODA percent GDP'!$B344)</f>
        <v>#DIV/0!</v>
      </c>
      <c r="J344" s="44" t="e">
        <f>('ODA total and ex non-transfer'!J344*1000000)/SUMIFS('GDP constant 2016'!J:J,'GDP constant 2016'!$B:$B,'ODA percent GDP'!$B344)</f>
        <v>#DIV/0!</v>
      </c>
      <c r="K344" s="44" t="e">
        <f>('ODA total and ex non-transfer'!K344*1000000)/SUMIFS('GDP constant 2016'!K:K,'GDP constant 2016'!$B:$B,'ODA percent GDP'!$B344)</f>
        <v>#DIV/0!</v>
      </c>
      <c r="L344" s="44" t="e">
        <f>('ODA total and ex non-transfer'!L344*1000000)/SUMIFS('GDP constant 2016'!L:L,'GDP constant 2016'!$B:$B,'ODA percent GDP'!$B344)</f>
        <v>#DIV/0!</v>
      </c>
      <c r="M344" s="44" t="e">
        <f>('ODA total and ex non-transfer'!M344*1000000)/SUMIFS('GDP constant 2016'!M:M,'GDP constant 2016'!$B:$B,'ODA percent GDP'!$B344)</f>
        <v>#DIV/0!</v>
      </c>
      <c r="N344" s="44" t="e">
        <f>('ODA total and ex non-transfer'!N344*1000000)/SUMIFS('GDP constant 2016'!N:N,'GDP constant 2016'!$B:$B,'ODA percent GDP'!$B344)</f>
        <v>#DIV/0!</v>
      </c>
      <c r="O344" s="44" t="e">
        <f>('ODA total and ex non-transfer'!O344*1000000)/SUMIFS('GDP constant 2016'!O:O,'GDP constant 2016'!$B:$B,'ODA percent GDP'!$B344)</f>
        <v>#DIV/0!</v>
      </c>
      <c r="P344" s="44" t="e">
        <f>('ODA total and ex non-transfer'!P344*1000000)/SUMIFS('GDP constant 2016'!P:P,'GDP constant 2016'!$B:$B,'ODA percent GDP'!$B344)</f>
        <v>#DIV/0!</v>
      </c>
      <c r="Q344" s="44" t="e">
        <f>('ODA total and ex non-transfer'!Q344*1000000)/SUMIFS('GDP constant 2016'!Q:Q,'GDP constant 2016'!$B:$B,'ODA percent GDP'!$B344)</f>
        <v>#DIV/0!</v>
      </c>
      <c r="R344" s="44" t="e">
        <f>('ODA total and ex non-transfer'!R344*1000000)/SUMIFS('GDP constant 2016'!R:R,'GDP constant 2016'!$B:$B,'ODA percent GDP'!$B344)</f>
        <v>#DIV/0!</v>
      </c>
      <c r="S344" s="44" t="e">
        <f>('ODA total and ex non-transfer'!S344*1000000)/SUMIFS('GDP constant 2016'!S:S,'GDP constant 2016'!$B:$B,'ODA percent GDP'!$B344)</f>
        <v>#DIV/0!</v>
      </c>
      <c r="T344" s="44" t="e">
        <f>('ODA total and ex non-transfer'!T344*1000000)/SUMIFS('GDP constant 2016'!T:T,'GDP constant 2016'!$B:$B,'ODA percent GDP'!$B344)</f>
        <v>#DIV/0!</v>
      </c>
      <c r="U344" s="44" t="e">
        <f>('ODA total and ex non-transfer'!U344*1000000)/SUMIFS('GDP constant 2016'!U:U,'GDP constant 2016'!$B:$B,'ODA percent GDP'!$B344)</f>
        <v>#DIV/0!</v>
      </c>
    </row>
    <row r="345" spans="1:21" hidden="1" x14ac:dyDescent="0.2">
      <c r="A345" s="22" t="s">
        <v>197</v>
      </c>
      <c r="B345" s="9" t="e">
        <v>#N/A</v>
      </c>
      <c r="C345" s="10" t="s">
        <v>982</v>
      </c>
      <c r="D345" s="10"/>
      <c r="E345" s="3"/>
      <c r="F345" s="3"/>
      <c r="G345" s="44" t="e">
        <f>('ODA total and ex non-transfer'!G345*1000000)/SUMIFS('GDP constant 2016'!G:G,'GDP constant 2016'!$B:$B,'ODA percent GDP'!$B345)</f>
        <v>#DIV/0!</v>
      </c>
      <c r="H345" s="44" t="e">
        <f>('ODA total and ex non-transfer'!H345*1000000)/SUMIFS('GDP constant 2016'!H:H,'GDP constant 2016'!$B:$B,'ODA percent GDP'!$B345)</f>
        <v>#DIV/0!</v>
      </c>
      <c r="I345" s="44" t="e">
        <f>('ODA total and ex non-transfer'!I345*1000000)/SUMIFS('GDP constant 2016'!I:I,'GDP constant 2016'!$B:$B,'ODA percent GDP'!$B345)</f>
        <v>#DIV/0!</v>
      </c>
      <c r="J345" s="44" t="e">
        <f>('ODA total and ex non-transfer'!J345*1000000)/SUMIFS('GDP constant 2016'!J:J,'GDP constant 2016'!$B:$B,'ODA percent GDP'!$B345)</f>
        <v>#DIV/0!</v>
      </c>
      <c r="K345" s="44" t="e">
        <f>('ODA total and ex non-transfer'!K345*1000000)/SUMIFS('GDP constant 2016'!K:K,'GDP constant 2016'!$B:$B,'ODA percent GDP'!$B345)</f>
        <v>#DIV/0!</v>
      </c>
      <c r="L345" s="44" t="e">
        <f>('ODA total and ex non-transfer'!L345*1000000)/SUMIFS('GDP constant 2016'!L:L,'GDP constant 2016'!$B:$B,'ODA percent GDP'!$B345)</f>
        <v>#DIV/0!</v>
      </c>
      <c r="M345" s="44" t="e">
        <f>('ODA total and ex non-transfer'!M345*1000000)/SUMIFS('GDP constant 2016'!M:M,'GDP constant 2016'!$B:$B,'ODA percent GDP'!$B345)</f>
        <v>#DIV/0!</v>
      </c>
      <c r="N345" s="44" t="e">
        <f>('ODA total and ex non-transfer'!N345*1000000)/SUMIFS('GDP constant 2016'!N:N,'GDP constant 2016'!$B:$B,'ODA percent GDP'!$B345)</f>
        <v>#DIV/0!</v>
      </c>
      <c r="O345" s="44" t="e">
        <f>('ODA total and ex non-transfer'!O345*1000000)/SUMIFS('GDP constant 2016'!O:O,'GDP constant 2016'!$B:$B,'ODA percent GDP'!$B345)</f>
        <v>#DIV/0!</v>
      </c>
      <c r="P345" s="44" t="e">
        <f>('ODA total and ex non-transfer'!P345*1000000)/SUMIFS('GDP constant 2016'!P:P,'GDP constant 2016'!$B:$B,'ODA percent GDP'!$B345)</f>
        <v>#DIV/0!</v>
      </c>
      <c r="Q345" s="44" t="e">
        <f>('ODA total and ex non-transfer'!Q345*1000000)/SUMIFS('GDP constant 2016'!Q:Q,'GDP constant 2016'!$B:$B,'ODA percent GDP'!$B345)</f>
        <v>#DIV/0!</v>
      </c>
      <c r="R345" s="44" t="e">
        <f>('ODA total and ex non-transfer'!R345*1000000)/SUMIFS('GDP constant 2016'!R:R,'GDP constant 2016'!$B:$B,'ODA percent GDP'!$B345)</f>
        <v>#DIV/0!</v>
      </c>
      <c r="S345" s="44" t="e">
        <f>('ODA total and ex non-transfer'!S345*1000000)/SUMIFS('GDP constant 2016'!S:S,'GDP constant 2016'!$B:$B,'ODA percent GDP'!$B345)</f>
        <v>#DIV/0!</v>
      </c>
      <c r="T345" s="44" t="e">
        <f>('ODA total and ex non-transfer'!T345*1000000)/SUMIFS('GDP constant 2016'!T:T,'GDP constant 2016'!$B:$B,'ODA percent GDP'!$B345)</f>
        <v>#DIV/0!</v>
      </c>
      <c r="U345" s="44" t="e">
        <f>('ODA total and ex non-transfer'!U345*1000000)/SUMIFS('GDP constant 2016'!U:U,'GDP constant 2016'!$B:$B,'ODA percent GDP'!$B345)</f>
        <v>#DIV/0!</v>
      </c>
    </row>
    <row r="346" spans="1:21" hidden="1" x14ac:dyDescent="0.2">
      <c r="A346" s="21" t="s">
        <v>198</v>
      </c>
      <c r="B346" s="9" t="e">
        <v>#N/A</v>
      </c>
      <c r="C346" s="9" t="s">
        <v>981</v>
      </c>
      <c r="D346" s="9"/>
      <c r="E346" s="2"/>
      <c r="F346" s="2"/>
      <c r="G346" s="44" t="e">
        <f>('ODA total and ex non-transfer'!G346*1000000)/SUMIFS('GDP constant 2016'!G:G,'GDP constant 2016'!$B:$B,'ODA percent GDP'!$B346)</f>
        <v>#DIV/0!</v>
      </c>
      <c r="H346" s="44" t="e">
        <f>('ODA total and ex non-transfer'!H346*1000000)/SUMIFS('GDP constant 2016'!H:H,'GDP constant 2016'!$B:$B,'ODA percent GDP'!$B346)</f>
        <v>#DIV/0!</v>
      </c>
      <c r="I346" s="44" t="e">
        <f>('ODA total and ex non-transfer'!I346*1000000)/SUMIFS('GDP constant 2016'!I:I,'GDP constant 2016'!$B:$B,'ODA percent GDP'!$B346)</f>
        <v>#DIV/0!</v>
      </c>
      <c r="J346" s="44" t="e">
        <f>('ODA total and ex non-transfer'!J346*1000000)/SUMIFS('GDP constant 2016'!J:J,'GDP constant 2016'!$B:$B,'ODA percent GDP'!$B346)</f>
        <v>#DIV/0!</v>
      </c>
      <c r="K346" s="44" t="e">
        <f>('ODA total and ex non-transfer'!K346*1000000)/SUMIFS('GDP constant 2016'!K:K,'GDP constant 2016'!$B:$B,'ODA percent GDP'!$B346)</f>
        <v>#DIV/0!</v>
      </c>
      <c r="L346" s="44" t="e">
        <f>('ODA total and ex non-transfer'!L346*1000000)/SUMIFS('GDP constant 2016'!L:L,'GDP constant 2016'!$B:$B,'ODA percent GDP'!$B346)</f>
        <v>#DIV/0!</v>
      </c>
      <c r="M346" s="44" t="e">
        <f>('ODA total and ex non-transfer'!M346*1000000)/SUMIFS('GDP constant 2016'!M:M,'GDP constant 2016'!$B:$B,'ODA percent GDP'!$B346)</f>
        <v>#DIV/0!</v>
      </c>
      <c r="N346" s="44" t="e">
        <f>('ODA total and ex non-transfer'!N346*1000000)/SUMIFS('GDP constant 2016'!N:N,'GDP constant 2016'!$B:$B,'ODA percent GDP'!$B346)</f>
        <v>#DIV/0!</v>
      </c>
      <c r="O346" s="44" t="e">
        <f>('ODA total and ex non-transfer'!O346*1000000)/SUMIFS('GDP constant 2016'!O:O,'GDP constant 2016'!$B:$B,'ODA percent GDP'!$B346)</f>
        <v>#DIV/0!</v>
      </c>
      <c r="P346" s="44" t="e">
        <f>('ODA total and ex non-transfer'!P346*1000000)/SUMIFS('GDP constant 2016'!P:P,'GDP constant 2016'!$B:$B,'ODA percent GDP'!$B346)</f>
        <v>#DIV/0!</v>
      </c>
      <c r="Q346" s="44" t="e">
        <f>('ODA total and ex non-transfer'!Q346*1000000)/SUMIFS('GDP constant 2016'!Q:Q,'GDP constant 2016'!$B:$B,'ODA percent GDP'!$B346)</f>
        <v>#DIV/0!</v>
      </c>
      <c r="R346" s="44" t="e">
        <f>('ODA total and ex non-transfer'!R346*1000000)/SUMIFS('GDP constant 2016'!R:R,'GDP constant 2016'!$B:$B,'ODA percent GDP'!$B346)</f>
        <v>#DIV/0!</v>
      </c>
      <c r="S346" s="44" t="e">
        <f>('ODA total and ex non-transfer'!S346*1000000)/SUMIFS('GDP constant 2016'!S:S,'GDP constant 2016'!$B:$B,'ODA percent GDP'!$B346)</f>
        <v>#DIV/0!</v>
      </c>
      <c r="T346" s="44" t="e">
        <f>('ODA total and ex non-transfer'!T346*1000000)/SUMIFS('GDP constant 2016'!T:T,'GDP constant 2016'!$B:$B,'ODA percent GDP'!$B346)</f>
        <v>#DIV/0!</v>
      </c>
      <c r="U346" s="44" t="e">
        <f>('ODA total and ex non-transfer'!U346*1000000)/SUMIFS('GDP constant 2016'!U:U,'GDP constant 2016'!$B:$B,'ODA percent GDP'!$B346)</f>
        <v>#DIV/0!</v>
      </c>
    </row>
    <row r="347" spans="1:21" hidden="1" x14ac:dyDescent="0.2">
      <c r="A347" s="22" t="s">
        <v>198</v>
      </c>
      <c r="B347" s="9" t="e">
        <v>#N/A</v>
      </c>
      <c r="C347" s="10" t="s">
        <v>982</v>
      </c>
      <c r="D347" s="10"/>
      <c r="E347" s="3"/>
      <c r="F347" s="3"/>
      <c r="G347" s="44" t="e">
        <f>('ODA total and ex non-transfer'!G347*1000000)/SUMIFS('GDP constant 2016'!G:G,'GDP constant 2016'!$B:$B,'ODA percent GDP'!$B347)</f>
        <v>#DIV/0!</v>
      </c>
      <c r="H347" s="44" t="e">
        <f>('ODA total and ex non-transfer'!H347*1000000)/SUMIFS('GDP constant 2016'!H:H,'GDP constant 2016'!$B:$B,'ODA percent GDP'!$B347)</f>
        <v>#DIV/0!</v>
      </c>
      <c r="I347" s="44" t="e">
        <f>('ODA total and ex non-transfer'!I347*1000000)/SUMIFS('GDP constant 2016'!I:I,'GDP constant 2016'!$B:$B,'ODA percent GDP'!$B347)</f>
        <v>#DIV/0!</v>
      </c>
      <c r="J347" s="44" t="e">
        <f>('ODA total and ex non-transfer'!J347*1000000)/SUMIFS('GDP constant 2016'!J:J,'GDP constant 2016'!$B:$B,'ODA percent GDP'!$B347)</f>
        <v>#DIV/0!</v>
      </c>
      <c r="K347" s="44" t="e">
        <f>('ODA total and ex non-transfer'!K347*1000000)/SUMIFS('GDP constant 2016'!K:K,'GDP constant 2016'!$B:$B,'ODA percent GDP'!$B347)</f>
        <v>#DIV/0!</v>
      </c>
      <c r="L347" s="44" t="e">
        <f>('ODA total and ex non-transfer'!L347*1000000)/SUMIFS('GDP constant 2016'!L:L,'GDP constant 2016'!$B:$B,'ODA percent GDP'!$B347)</f>
        <v>#DIV/0!</v>
      </c>
      <c r="M347" s="44" t="e">
        <f>('ODA total and ex non-transfer'!M347*1000000)/SUMIFS('GDP constant 2016'!M:M,'GDP constant 2016'!$B:$B,'ODA percent GDP'!$B347)</f>
        <v>#DIV/0!</v>
      </c>
      <c r="N347" s="44" t="e">
        <f>('ODA total and ex non-transfer'!N347*1000000)/SUMIFS('GDP constant 2016'!N:N,'GDP constant 2016'!$B:$B,'ODA percent GDP'!$B347)</f>
        <v>#DIV/0!</v>
      </c>
      <c r="O347" s="44" t="e">
        <f>('ODA total and ex non-transfer'!O347*1000000)/SUMIFS('GDP constant 2016'!O:O,'GDP constant 2016'!$B:$B,'ODA percent GDP'!$B347)</f>
        <v>#DIV/0!</v>
      </c>
      <c r="P347" s="44" t="e">
        <f>('ODA total and ex non-transfer'!P347*1000000)/SUMIFS('GDP constant 2016'!P:P,'GDP constant 2016'!$B:$B,'ODA percent GDP'!$B347)</f>
        <v>#DIV/0!</v>
      </c>
      <c r="Q347" s="44" t="e">
        <f>('ODA total and ex non-transfer'!Q347*1000000)/SUMIFS('GDP constant 2016'!Q:Q,'GDP constant 2016'!$B:$B,'ODA percent GDP'!$B347)</f>
        <v>#DIV/0!</v>
      </c>
      <c r="R347" s="44" t="e">
        <f>('ODA total and ex non-transfer'!R347*1000000)/SUMIFS('GDP constant 2016'!R:R,'GDP constant 2016'!$B:$B,'ODA percent GDP'!$B347)</f>
        <v>#DIV/0!</v>
      </c>
      <c r="S347" s="44" t="e">
        <f>('ODA total and ex non-transfer'!S347*1000000)/SUMIFS('GDP constant 2016'!S:S,'GDP constant 2016'!$B:$B,'ODA percent GDP'!$B347)</f>
        <v>#DIV/0!</v>
      </c>
      <c r="T347" s="44" t="e">
        <f>('ODA total and ex non-transfer'!T347*1000000)/SUMIFS('GDP constant 2016'!T:T,'GDP constant 2016'!$B:$B,'ODA percent GDP'!$B347)</f>
        <v>#DIV/0!</v>
      </c>
      <c r="U347" s="44" t="e">
        <f>('ODA total and ex non-transfer'!U347*1000000)/SUMIFS('GDP constant 2016'!U:U,'GDP constant 2016'!$B:$B,'ODA percent GDP'!$B347)</f>
        <v>#DIV/0!</v>
      </c>
    </row>
    <row r="348" spans="1:21" x14ac:dyDescent="0.2">
      <c r="A348" s="21" t="s">
        <v>199</v>
      </c>
      <c r="B348" s="9" t="e">
        <v>#N/A</v>
      </c>
      <c r="C348" s="9" t="s">
        <v>981</v>
      </c>
      <c r="D348" s="9"/>
      <c r="E348" s="2"/>
      <c r="F348" s="2"/>
      <c r="G348" s="44" t="e">
        <f>('ODA total and ex non-transfer'!G348*1000000)/SUMIFS('GDP constant 2016'!G:G,'GDP constant 2016'!$B:$B,'ODA percent GDP'!$B348)</f>
        <v>#DIV/0!</v>
      </c>
      <c r="H348" s="44" t="e">
        <f>('ODA total and ex non-transfer'!H348*1000000)/SUMIFS('GDP constant 2016'!H:H,'GDP constant 2016'!$B:$B,'ODA percent GDP'!$B348)</f>
        <v>#DIV/0!</v>
      </c>
      <c r="I348" s="44" t="e">
        <f>('ODA total and ex non-transfer'!I348*1000000)/SUMIFS('GDP constant 2016'!I:I,'GDP constant 2016'!$B:$B,'ODA percent GDP'!$B348)</f>
        <v>#DIV/0!</v>
      </c>
      <c r="J348" s="44" t="e">
        <f>('ODA total and ex non-transfer'!J348*1000000)/SUMIFS('GDP constant 2016'!J:J,'GDP constant 2016'!$B:$B,'ODA percent GDP'!$B348)</f>
        <v>#DIV/0!</v>
      </c>
      <c r="K348" s="44" t="e">
        <f>('ODA total and ex non-transfer'!K348*1000000)/SUMIFS('GDP constant 2016'!K:K,'GDP constant 2016'!$B:$B,'ODA percent GDP'!$B348)</f>
        <v>#DIV/0!</v>
      </c>
      <c r="L348" s="44" t="e">
        <f>('ODA total and ex non-transfer'!L348*1000000)/SUMIFS('GDP constant 2016'!L:L,'GDP constant 2016'!$B:$B,'ODA percent GDP'!$B348)</f>
        <v>#DIV/0!</v>
      </c>
      <c r="M348" s="44" t="e">
        <f>('ODA total and ex non-transfer'!M348*1000000)/SUMIFS('GDP constant 2016'!M:M,'GDP constant 2016'!$B:$B,'ODA percent GDP'!$B348)</f>
        <v>#DIV/0!</v>
      </c>
      <c r="N348" s="44" t="e">
        <f>('ODA total and ex non-transfer'!N348*1000000)/SUMIFS('GDP constant 2016'!N:N,'GDP constant 2016'!$B:$B,'ODA percent GDP'!$B348)</f>
        <v>#DIV/0!</v>
      </c>
      <c r="O348" s="44" t="e">
        <f>('ODA total and ex non-transfer'!O348*1000000)/SUMIFS('GDP constant 2016'!O:O,'GDP constant 2016'!$B:$B,'ODA percent GDP'!$B348)</f>
        <v>#DIV/0!</v>
      </c>
      <c r="P348" s="44" t="e">
        <f>('ODA total and ex non-transfer'!P348*1000000)/SUMIFS('GDP constant 2016'!P:P,'GDP constant 2016'!$B:$B,'ODA percent GDP'!$B348)</f>
        <v>#DIV/0!</v>
      </c>
      <c r="Q348" s="44" t="e">
        <f>('ODA total and ex non-transfer'!Q348*1000000)/SUMIFS('GDP constant 2016'!Q:Q,'GDP constant 2016'!$B:$B,'ODA percent GDP'!$B348)</f>
        <v>#DIV/0!</v>
      </c>
      <c r="R348" s="44" t="e">
        <f>('ODA total and ex non-transfer'!R348*1000000)/SUMIFS('GDP constant 2016'!R:R,'GDP constant 2016'!$B:$B,'ODA percent GDP'!$B348)</f>
        <v>#DIV/0!</v>
      </c>
      <c r="S348" s="44" t="e">
        <f>('ODA total and ex non-transfer'!S348*1000000)/SUMIFS('GDP constant 2016'!S:S,'GDP constant 2016'!$B:$B,'ODA percent GDP'!$B348)</f>
        <v>#DIV/0!</v>
      </c>
      <c r="T348" s="44" t="e">
        <f>('ODA total and ex non-transfer'!T348*1000000)/SUMIFS('GDP constant 2016'!T:T,'GDP constant 2016'!$B:$B,'ODA percent GDP'!$B348)</f>
        <v>#DIV/0!</v>
      </c>
      <c r="U348" s="44" t="e">
        <f>('ODA total and ex non-transfer'!U348*1000000)/SUMIFS('GDP constant 2016'!U:U,'GDP constant 2016'!$B:$B,'ODA percent GDP'!$B348)</f>
        <v>#DIV/0!</v>
      </c>
    </row>
    <row r="349" spans="1:21" x14ac:dyDescent="0.2">
      <c r="A349" s="22" t="s">
        <v>199</v>
      </c>
      <c r="B349" s="9" t="e">
        <v>#N/A</v>
      </c>
      <c r="C349" s="10" t="s">
        <v>982</v>
      </c>
      <c r="D349" s="10"/>
      <c r="E349" s="3"/>
      <c r="F349" s="3"/>
      <c r="G349" s="44" t="e">
        <f>('ODA total and ex non-transfer'!G349*1000000)/SUMIFS('GDP constant 2016'!G:G,'GDP constant 2016'!$B:$B,'ODA percent GDP'!$B349)</f>
        <v>#DIV/0!</v>
      </c>
      <c r="H349" s="44" t="e">
        <f>('ODA total and ex non-transfer'!H349*1000000)/SUMIFS('GDP constant 2016'!H:H,'GDP constant 2016'!$B:$B,'ODA percent GDP'!$B349)</f>
        <v>#DIV/0!</v>
      </c>
      <c r="I349" s="44" t="e">
        <f>('ODA total and ex non-transfer'!I349*1000000)/SUMIFS('GDP constant 2016'!I:I,'GDP constant 2016'!$B:$B,'ODA percent GDP'!$B349)</f>
        <v>#DIV/0!</v>
      </c>
      <c r="J349" s="44" t="e">
        <f>('ODA total and ex non-transfer'!J349*1000000)/SUMIFS('GDP constant 2016'!J:J,'GDP constant 2016'!$B:$B,'ODA percent GDP'!$B349)</f>
        <v>#DIV/0!</v>
      </c>
      <c r="K349" s="44" t="e">
        <f>('ODA total and ex non-transfer'!K349*1000000)/SUMIFS('GDP constant 2016'!K:K,'GDP constant 2016'!$B:$B,'ODA percent GDP'!$B349)</f>
        <v>#DIV/0!</v>
      </c>
      <c r="L349" s="44" t="e">
        <f>('ODA total and ex non-transfer'!L349*1000000)/SUMIFS('GDP constant 2016'!L:L,'GDP constant 2016'!$B:$B,'ODA percent GDP'!$B349)</f>
        <v>#DIV/0!</v>
      </c>
      <c r="M349" s="44" t="e">
        <f>('ODA total and ex non-transfer'!M349*1000000)/SUMIFS('GDP constant 2016'!M:M,'GDP constant 2016'!$B:$B,'ODA percent GDP'!$B349)</f>
        <v>#DIV/0!</v>
      </c>
      <c r="N349" s="44" t="e">
        <f>('ODA total and ex non-transfer'!N349*1000000)/SUMIFS('GDP constant 2016'!N:N,'GDP constant 2016'!$B:$B,'ODA percent GDP'!$B349)</f>
        <v>#DIV/0!</v>
      </c>
      <c r="O349" s="44" t="e">
        <f>('ODA total and ex non-transfer'!O349*1000000)/SUMIFS('GDP constant 2016'!O:O,'GDP constant 2016'!$B:$B,'ODA percent GDP'!$B349)</f>
        <v>#DIV/0!</v>
      </c>
      <c r="P349" s="44" t="e">
        <f>('ODA total and ex non-transfer'!P349*1000000)/SUMIFS('GDP constant 2016'!P:P,'GDP constant 2016'!$B:$B,'ODA percent GDP'!$B349)</f>
        <v>#DIV/0!</v>
      </c>
      <c r="Q349" s="44" t="e">
        <f>('ODA total and ex non-transfer'!Q349*1000000)/SUMIFS('GDP constant 2016'!Q:Q,'GDP constant 2016'!$B:$B,'ODA percent GDP'!$B349)</f>
        <v>#DIV/0!</v>
      </c>
      <c r="R349" s="44" t="e">
        <f>('ODA total and ex non-transfer'!R349*1000000)/SUMIFS('GDP constant 2016'!R:R,'GDP constant 2016'!$B:$B,'ODA percent GDP'!$B349)</f>
        <v>#DIV/0!</v>
      </c>
      <c r="S349" s="44" t="e">
        <f>('ODA total and ex non-transfer'!S349*1000000)/SUMIFS('GDP constant 2016'!S:S,'GDP constant 2016'!$B:$B,'ODA percent GDP'!$B349)</f>
        <v>#DIV/0!</v>
      </c>
      <c r="T349" s="44" t="e">
        <f>('ODA total and ex non-transfer'!T349*1000000)/SUMIFS('GDP constant 2016'!T:T,'GDP constant 2016'!$B:$B,'ODA percent GDP'!$B349)</f>
        <v>#DIV/0!</v>
      </c>
      <c r="U349" s="44" t="e">
        <f>('ODA total and ex non-transfer'!U349*1000000)/SUMIFS('GDP constant 2016'!U:U,'GDP constant 2016'!$B:$B,'ODA percent GDP'!$B349)</f>
        <v>#DIV/0!</v>
      </c>
    </row>
    <row r="350" spans="1:21" hidden="1" x14ac:dyDescent="0.2">
      <c r="A350" s="21" t="s">
        <v>200</v>
      </c>
      <c r="B350" s="9" t="e">
        <v>#N/A</v>
      </c>
      <c r="C350" s="9" t="s">
        <v>981</v>
      </c>
      <c r="D350" s="9"/>
      <c r="E350" s="2"/>
      <c r="F350" s="2"/>
      <c r="G350" s="44" t="e">
        <f>('ODA total and ex non-transfer'!G350*1000000)/SUMIFS('GDP constant 2016'!G:G,'GDP constant 2016'!$B:$B,'ODA percent GDP'!$B350)</f>
        <v>#DIV/0!</v>
      </c>
      <c r="H350" s="44" t="e">
        <f>('ODA total and ex non-transfer'!H350*1000000)/SUMIFS('GDP constant 2016'!H:H,'GDP constant 2016'!$B:$B,'ODA percent GDP'!$B350)</f>
        <v>#DIV/0!</v>
      </c>
      <c r="I350" s="44" t="e">
        <f>('ODA total and ex non-transfer'!I350*1000000)/SUMIFS('GDP constant 2016'!I:I,'GDP constant 2016'!$B:$B,'ODA percent GDP'!$B350)</f>
        <v>#DIV/0!</v>
      </c>
      <c r="J350" s="44" t="e">
        <f>('ODA total and ex non-transfer'!J350*1000000)/SUMIFS('GDP constant 2016'!J:J,'GDP constant 2016'!$B:$B,'ODA percent GDP'!$B350)</f>
        <v>#DIV/0!</v>
      </c>
      <c r="K350" s="44" t="e">
        <f>('ODA total and ex non-transfer'!K350*1000000)/SUMIFS('GDP constant 2016'!K:K,'GDP constant 2016'!$B:$B,'ODA percent GDP'!$B350)</f>
        <v>#DIV/0!</v>
      </c>
      <c r="L350" s="44" t="e">
        <f>('ODA total and ex non-transfer'!L350*1000000)/SUMIFS('GDP constant 2016'!L:L,'GDP constant 2016'!$B:$B,'ODA percent GDP'!$B350)</f>
        <v>#DIV/0!</v>
      </c>
      <c r="M350" s="44" t="e">
        <f>('ODA total and ex non-transfer'!M350*1000000)/SUMIFS('GDP constant 2016'!M:M,'GDP constant 2016'!$B:$B,'ODA percent GDP'!$B350)</f>
        <v>#DIV/0!</v>
      </c>
      <c r="N350" s="44" t="e">
        <f>('ODA total and ex non-transfer'!N350*1000000)/SUMIFS('GDP constant 2016'!N:N,'GDP constant 2016'!$B:$B,'ODA percent GDP'!$B350)</f>
        <v>#DIV/0!</v>
      </c>
      <c r="O350" s="44" t="e">
        <f>('ODA total and ex non-transfer'!O350*1000000)/SUMIFS('GDP constant 2016'!O:O,'GDP constant 2016'!$B:$B,'ODA percent GDP'!$B350)</f>
        <v>#DIV/0!</v>
      </c>
      <c r="P350" s="44" t="e">
        <f>('ODA total and ex non-transfer'!P350*1000000)/SUMIFS('GDP constant 2016'!P:P,'GDP constant 2016'!$B:$B,'ODA percent GDP'!$B350)</f>
        <v>#DIV/0!</v>
      </c>
      <c r="Q350" s="44" t="e">
        <f>('ODA total and ex non-transfer'!Q350*1000000)/SUMIFS('GDP constant 2016'!Q:Q,'GDP constant 2016'!$B:$B,'ODA percent GDP'!$B350)</f>
        <v>#DIV/0!</v>
      </c>
      <c r="R350" s="44" t="e">
        <f>('ODA total and ex non-transfer'!R350*1000000)/SUMIFS('GDP constant 2016'!R:R,'GDP constant 2016'!$B:$B,'ODA percent GDP'!$B350)</f>
        <v>#DIV/0!</v>
      </c>
      <c r="S350" s="44" t="e">
        <f>('ODA total and ex non-transfer'!S350*1000000)/SUMIFS('GDP constant 2016'!S:S,'GDP constant 2016'!$B:$B,'ODA percent GDP'!$B350)</f>
        <v>#DIV/0!</v>
      </c>
      <c r="T350" s="44" t="e">
        <f>('ODA total and ex non-transfer'!T350*1000000)/SUMIFS('GDP constant 2016'!T:T,'GDP constant 2016'!$B:$B,'ODA percent GDP'!$B350)</f>
        <v>#DIV/0!</v>
      </c>
      <c r="U350" s="44" t="e">
        <f>('ODA total and ex non-transfer'!U350*1000000)/SUMIFS('GDP constant 2016'!U:U,'GDP constant 2016'!$B:$B,'ODA percent GDP'!$B350)</f>
        <v>#DIV/0!</v>
      </c>
    </row>
    <row r="351" spans="1:21" hidden="1" x14ac:dyDescent="0.2">
      <c r="A351" s="22" t="s">
        <v>200</v>
      </c>
      <c r="B351" s="9" t="e">
        <v>#N/A</v>
      </c>
      <c r="C351" s="10" t="s">
        <v>982</v>
      </c>
      <c r="D351" s="10"/>
      <c r="E351" s="3"/>
      <c r="F351" s="3"/>
      <c r="G351" s="44" t="e">
        <f>('ODA total and ex non-transfer'!G351*1000000)/SUMIFS('GDP constant 2016'!G:G,'GDP constant 2016'!$B:$B,'ODA percent GDP'!$B351)</f>
        <v>#DIV/0!</v>
      </c>
      <c r="H351" s="44" t="e">
        <f>('ODA total and ex non-transfer'!H351*1000000)/SUMIFS('GDP constant 2016'!H:H,'GDP constant 2016'!$B:$B,'ODA percent GDP'!$B351)</f>
        <v>#DIV/0!</v>
      </c>
      <c r="I351" s="44" t="e">
        <f>('ODA total and ex non-transfer'!I351*1000000)/SUMIFS('GDP constant 2016'!I:I,'GDP constant 2016'!$B:$B,'ODA percent GDP'!$B351)</f>
        <v>#DIV/0!</v>
      </c>
      <c r="J351" s="44" t="e">
        <f>('ODA total and ex non-transfer'!J351*1000000)/SUMIFS('GDP constant 2016'!J:J,'GDP constant 2016'!$B:$B,'ODA percent GDP'!$B351)</f>
        <v>#DIV/0!</v>
      </c>
      <c r="K351" s="44" t="e">
        <f>('ODA total and ex non-transfer'!K351*1000000)/SUMIFS('GDP constant 2016'!K:K,'GDP constant 2016'!$B:$B,'ODA percent GDP'!$B351)</f>
        <v>#DIV/0!</v>
      </c>
      <c r="L351" s="44" t="e">
        <f>('ODA total and ex non-transfer'!L351*1000000)/SUMIFS('GDP constant 2016'!L:L,'GDP constant 2016'!$B:$B,'ODA percent GDP'!$B351)</f>
        <v>#DIV/0!</v>
      </c>
      <c r="M351" s="44" t="e">
        <f>('ODA total and ex non-transfer'!M351*1000000)/SUMIFS('GDP constant 2016'!M:M,'GDP constant 2016'!$B:$B,'ODA percent GDP'!$B351)</f>
        <v>#DIV/0!</v>
      </c>
      <c r="N351" s="44" t="e">
        <f>('ODA total and ex non-transfer'!N351*1000000)/SUMIFS('GDP constant 2016'!N:N,'GDP constant 2016'!$B:$B,'ODA percent GDP'!$B351)</f>
        <v>#DIV/0!</v>
      </c>
      <c r="O351" s="44" t="e">
        <f>('ODA total and ex non-transfer'!O351*1000000)/SUMIFS('GDP constant 2016'!O:O,'GDP constant 2016'!$B:$B,'ODA percent GDP'!$B351)</f>
        <v>#DIV/0!</v>
      </c>
      <c r="P351" s="44" t="e">
        <f>('ODA total and ex non-transfer'!P351*1000000)/SUMIFS('GDP constant 2016'!P:P,'GDP constant 2016'!$B:$B,'ODA percent GDP'!$B351)</f>
        <v>#DIV/0!</v>
      </c>
      <c r="Q351" s="44" t="e">
        <f>('ODA total and ex non-transfer'!Q351*1000000)/SUMIFS('GDP constant 2016'!Q:Q,'GDP constant 2016'!$B:$B,'ODA percent GDP'!$B351)</f>
        <v>#DIV/0!</v>
      </c>
      <c r="R351" s="44" t="e">
        <f>('ODA total and ex non-transfer'!R351*1000000)/SUMIFS('GDP constant 2016'!R:R,'GDP constant 2016'!$B:$B,'ODA percent GDP'!$B351)</f>
        <v>#DIV/0!</v>
      </c>
      <c r="S351" s="44" t="e">
        <f>('ODA total and ex non-transfer'!S351*1000000)/SUMIFS('GDP constant 2016'!S:S,'GDP constant 2016'!$B:$B,'ODA percent GDP'!$B351)</f>
        <v>#DIV/0!</v>
      </c>
      <c r="T351" s="44" t="e">
        <f>('ODA total and ex non-transfer'!T351*1000000)/SUMIFS('GDP constant 2016'!T:T,'GDP constant 2016'!$B:$B,'ODA percent GDP'!$B351)</f>
        <v>#DIV/0!</v>
      </c>
      <c r="U351" s="44" t="e">
        <f>('ODA total and ex non-transfer'!U351*1000000)/SUMIFS('GDP constant 2016'!U:U,'GDP constant 2016'!$B:$B,'ODA percent GDP'!$B351)</f>
        <v>#DIV/0!</v>
      </c>
    </row>
    <row r="352" spans="1:21" hidden="1" x14ac:dyDescent="0.2">
      <c r="A352" s="21" t="s">
        <v>201</v>
      </c>
      <c r="B352" s="9" t="s">
        <v>294</v>
      </c>
      <c r="C352" s="9" t="s">
        <v>981</v>
      </c>
      <c r="D352" s="9"/>
      <c r="E352" s="2"/>
      <c r="F352" s="2"/>
      <c r="G352" s="44" t="e">
        <f>('ODA total and ex non-transfer'!G352*1000000)/SUMIFS('GDP constant 2016'!G:G,'GDP constant 2016'!$B:$B,'ODA percent GDP'!$B352)</f>
        <v>#DIV/0!</v>
      </c>
      <c r="H352" s="44" t="e">
        <f>('ODA total and ex non-transfer'!H352*1000000)/SUMIFS('GDP constant 2016'!H:H,'GDP constant 2016'!$B:$B,'ODA percent GDP'!$B352)</f>
        <v>#DIV/0!</v>
      </c>
      <c r="I352" s="44" t="e">
        <f>('ODA total and ex non-transfer'!I352*1000000)/SUMIFS('GDP constant 2016'!I:I,'GDP constant 2016'!$B:$B,'ODA percent GDP'!$B352)</f>
        <v>#DIV/0!</v>
      </c>
      <c r="J352" s="44" t="e">
        <f>('ODA total and ex non-transfer'!J352*1000000)/SUMIFS('GDP constant 2016'!J:J,'GDP constant 2016'!$B:$B,'ODA percent GDP'!$B352)</f>
        <v>#DIV/0!</v>
      </c>
      <c r="K352" s="44" t="e">
        <f>('ODA total and ex non-transfer'!K352*1000000)/SUMIFS('GDP constant 2016'!K:K,'GDP constant 2016'!$B:$B,'ODA percent GDP'!$B352)</f>
        <v>#DIV/0!</v>
      </c>
      <c r="L352" s="44" t="e">
        <f>('ODA total and ex non-transfer'!L352*1000000)/SUMIFS('GDP constant 2016'!L:L,'GDP constant 2016'!$B:$B,'ODA percent GDP'!$B352)</f>
        <v>#DIV/0!</v>
      </c>
      <c r="M352" s="44" t="e">
        <f>('ODA total and ex non-transfer'!M352*1000000)/SUMIFS('GDP constant 2016'!M:M,'GDP constant 2016'!$B:$B,'ODA percent GDP'!$B352)</f>
        <v>#DIV/0!</v>
      </c>
      <c r="N352" s="44" t="e">
        <f>('ODA total and ex non-transfer'!N352*1000000)/SUMIFS('GDP constant 2016'!N:N,'GDP constant 2016'!$B:$B,'ODA percent GDP'!$B352)</f>
        <v>#DIV/0!</v>
      </c>
      <c r="O352" s="44" t="e">
        <f>('ODA total and ex non-transfer'!O352*1000000)/SUMIFS('GDP constant 2016'!O:O,'GDP constant 2016'!$B:$B,'ODA percent GDP'!$B352)</f>
        <v>#DIV/0!</v>
      </c>
      <c r="P352" s="44" t="e">
        <f>('ODA total and ex non-transfer'!P352*1000000)/SUMIFS('GDP constant 2016'!P:P,'GDP constant 2016'!$B:$B,'ODA percent GDP'!$B352)</f>
        <v>#DIV/0!</v>
      </c>
      <c r="Q352" s="44" t="e">
        <f>('ODA total and ex non-transfer'!Q352*1000000)/SUMIFS('GDP constant 2016'!Q:Q,'GDP constant 2016'!$B:$B,'ODA percent GDP'!$B352)</f>
        <v>#DIV/0!</v>
      </c>
      <c r="R352" s="44" t="e">
        <f>('ODA total and ex non-transfer'!R352*1000000)/SUMIFS('GDP constant 2016'!R:R,'GDP constant 2016'!$B:$B,'ODA percent GDP'!$B352)</f>
        <v>#DIV/0!</v>
      </c>
      <c r="S352" s="44" t="e">
        <f>('ODA total and ex non-transfer'!S352*1000000)/SUMIFS('GDP constant 2016'!S:S,'GDP constant 2016'!$B:$B,'ODA percent GDP'!$B352)</f>
        <v>#DIV/0!</v>
      </c>
      <c r="T352" s="44" t="e">
        <f>('ODA total and ex non-transfer'!T352*1000000)/SUMIFS('GDP constant 2016'!T:T,'GDP constant 2016'!$B:$B,'ODA percent GDP'!$B352)</f>
        <v>#DIV/0!</v>
      </c>
      <c r="U352" s="44" t="e">
        <f>('ODA total and ex non-transfer'!U352*1000000)/SUMIFS('GDP constant 2016'!U:U,'GDP constant 2016'!$B:$B,'ODA percent GDP'!$B352)</f>
        <v>#DIV/0!</v>
      </c>
    </row>
    <row r="353" spans="1:21" hidden="1" x14ac:dyDescent="0.2">
      <c r="A353" s="22" t="s">
        <v>201</v>
      </c>
      <c r="B353" s="9" t="s">
        <v>294</v>
      </c>
      <c r="C353" s="10" t="s">
        <v>982</v>
      </c>
      <c r="D353" s="10"/>
      <c r="E353" s="3"/>
      <c r="F353" s="3"/>
      <c r="G353" s="44" t="e">
        <f>('ODA total and ex non-transfer'!G353*1000000)/SUMIFS('GDP constant 2016'!G:G,'GDP constant 2016'!$B:$B,'ODA percent GDP'!$B353)</f>
        <v>#DIV/0!</v>
      </c>
      <c r="H353" s="44" t="e">
        <f>('ODA total and ex non-transfer'!H353*1000000)/SUMIFS('GDP constant 2016'!H:H,'GDP constant 2016'!$B:$B,'ODA percent GDP'!$B353)</f>
        <v>#DIV/0!</v>
      </c>
      <c r="I353" s="44" t="e">
        <f>('ODA total and ex non-transfer'!I353*1000000)/SUMIFS('GDP constant 2016'!I:I,'GDP constant 2016'!$B:$B,'ODA percent GDP'!$B353)</f>
        <v>#DIV/0!</v>
      </c>
      <c r="J353" s="44" t="e">
        <f>('ODA total and ex non-transfer'!J353*1000000)/SUMIFS('GDP constant 2016'!J:J,'GDP constant 2016'!$B:$B,'ODA percent GDP'!$B353)</f>
        <v>#DIV/0!</v>
      </c>
      <c r="K353" s="44" t="e">
        <f>('ODA total and ex non-transfer'!K353*1000000)/SUMIFS('GDP constant 2016'!K:K,'GDP constant 2016'!$B:$B,'ODA percent GDP'!$B353)</f>
        <v>#DIV/0!</v>
      </c>
      <c r="L353" s="44" t="e">
        <f>('ODA total and ex non-transfer'!L353*1000000)/SUMIFS('GDP constant 2016'!L:L,'GDP constant 2016'!$B:$B,'ODA percent GDP'!$B353)</f>
        <v>#DIV/0!</v>
      </c>
      <c r="M353" s="44" t="e">
        <f>('ODA total and ex non-transfer'!M353*1000000)/SUMIFS('GDP constant 2016'!M:M,'GDP constant 2016'!$B:$B,'ODA percent GDP'!$B353)</f>
        <v>#DIV/0!</v>
      </c>
      <c r="N353" s="44" t="e">
        <f>('ODA total and ex non-transfer'!N353*1000000)/SUMIFS('GDP constant 2016'!N:N,'GDP constant 2016'!$B:$B,'ODA percent GDP'!$B353)</f>
        <v>#DIV/0!</v>
      </c>
      <c r="O353" s="44" t="e">
        <f>('ODA total and ex non-transfer'!O353*1000000)/SUMIFS('GDP constant 2016'!O:O,'GDP constant 2016'!$B:$B,'ODA percent GDP'!$B353)</f>
        <v>#DIV/0!</v>
      </c>
      <c r="P353" s="44" t="e">
        <f>('ODA total and ex non-transfer'!P353*1000000)/SUMIFS('GDP constant 2016'!P:P,'GDP constant 2016'!$B:$B,'ODA percent GDP'!$B353)</f>
        <v>#DIV/0!</v>
      </c>
      <c r="Q353" s="44" t="e">
        <f>('ODA total and ex non-transfer'!Q353*1000000)/SUMIFS('GDP constant 2016'!Q:Q,'GDP constant 2016'!$B:$B,'ODA percent GDP'!$B353)</f>
        <v>#DIV/0!</v>
      </c>
      <c r="R353" s="44" t="e">
        <f>('ODA total and ex non-transfer'!R353*1000000)/SUMIFS('GDP constant 2016'!R:R,'GDP constant 2016'!$B:$B,'ODA percent GDP'!$B353)</f>
        <v>#DIV/0!</v>
      </c>
      <c r="S353" s="44" t="e">
        <f>('ODA total and ex non-transfer'!S353*1000000)/SUMIFS('GDP constant 2016'!S:S,'GDP constant 2016'!$B:$B,'ODA percent GDP'!$B353)</f>
        <v>#DIV/0!</v>
      </c>
      <c r="T353" s="44" t="e">
        <f>('ODA total and ex non-transfer'!T353*1000000)/SUMIFS('GDP constant 2016'!T:T,'GDP constant 2016'!$B:$B,'ODA percent GDP'!$B353)</f>
        <v>#DIV/0!</v>
      </c>
      <c r="U353" s="44" t="e">
        <f>('ODA total and ex non-transfer'!U353*1000000)/SUMIFS('GDP constant 2016'!U:U,'GDP constant 2016'!$B:$B,'ODA percent GDP'!$B353)</f>
        <v>#DIV/0!</v>
      </c>
    </row>
    <row r="354" spans="1:21" hidden="1" x14ac:dyDescent="0.2">
      <c r="A354" s="21" t="s">
        <v>202</v>
      </c>
      <c r="B354" s="9" t="s">
        <v>551</v>
      </c>
      <c r="C354" s="9" t="s">
        <v>981</v>
      </c>
      <c r="D354" s="9"/>
      <c r="E354" s="2"/>
      <c r="F354" s="2"/>
      <c r="G354" s="44">
        <f>('ODA total and ex non-transfer'!G354*1000000)/SUMIFS('GDP constant 2016'!G:G,'GDP constant 2016'!$B:$B,'ODA percent GDP'!$B354)</f>
        <v>4.5018455187851577E-4</v>
      </c>
      <c r="H354" s="44">
        <f>('ODA total and ex non-transfer'!H354*1000000)/SUMIFS('GDP constant 2016'!H:H,'GDP constant 2016'!$B:$B,'ODA percent GDP'!$B354)</f>
        <v>4.9515883692892535E-4</v>
      </c>
      <c r="I354" s="44">
        <f>('ODA total and ex non-transfer'!I354*1000000)/SUMIFS('GDP constant 2016'!I:I,'GDP constant 2016'!$B:$B,'ODA percent GDP'!$B354)</f>
        <v>5.5135327849755377E-4</v>
      </c>
      <c r="J354" s="44">
        <f>('ODA total and ex non-transfer'!J354*1000000)/SUMIFS('GDP constant 2016'!J:J,'GDP constant 2016'!$B:$B,'ODA percent GDP'!$B354)</f>
        <v>3.5156380681575483E-4</v>
      </c>
      <c r="K354" s="44">
        <f>('ODA total and ex non-transfer'!K354*1000000)/SUMIFS('GDP constant 2016'!K:K,'GDP constant 2016'!$B:$B,'ODA percent GDP'!$B354)</f>
        <v>3.9071856992703013E-4</v>
      </c>
      <c r="L354" s="44">
        <f>('ODA total and ex non-transfer'!L354*1000000)/SUMIFS('GDP constant 2016'!L:L,'GDP constant 2016'!$B:$B,'ODA percent GDP'!$B354)</f>
        <v>2.911524747520643E-4</v>
      </c>
      <c r="M354" s="44">
        <f>('ODA total and ex non-transfer'!M354*1000000)/SUMIFS('GDP constant 2016'!M:M,'GDP constant 2016'!$B:$B,'ODA percent GDP'!$B354)</f>
        <v>2.5378746677888659E-4</v>
      </c>
      <c r="N354" s="44">
        <f>('ODA total and ex non-transfer'!N354*1000000)/SUMIFS('GDP constant 2016'!N:N,'GDP constant 2016'!$B:$B,'ODA percent GDP'!$B354)</f>
        <v>2.435060931401018E-4</v>
      </c>
      <c r="O354" s="44">
        <f>('ODA total and ex non-transfer'!O354*1000000)/SUMIFS('GDP constant 2016'!O:O,'GDP constant 2016'!$B:$B,'ODA percent GDP'!$B354)</f>
        <v>2.7157565543510536E-4</v>
      </c>
      <c r="P354" s="44">
        <f>('ODA total and ex non-transfer'!P354*1000000)/SUMIFS('GDP constant 2016'!P:P,'GDP constant 2016'!$B:$B,'ODA percent GDP'!$B354)</f>
        <v>2.7195660855085457E-4</v>
      </c>
      <c r="Q354" s="44">
        <f>('ODA total and ex non-transfer'!Q354*1000000)/SUMIFS('GDP constant 2016'!Q:Q,'GDP constant 2016'!$B:$B,'ODA percent GDP'!$B354)</f>
        <v>2.2794183494388736E-4</v>
      </c>
      <c r="R354" s="44">
        <f>('ODA total and ex non-transfer'!R354*1000000)/SUMIFS('GDP constant 2016'!R:R,'GDP constant 2016'!$B:$B,'ODA percent GDP'!$B354)</f>
        <v>2.7120636985859819E-4</v>
      </c>
      <c r="S354" s="44">
        <f>('ODA total and ex non-transfer'!S354*1000000)/SUMIFS('GDP constant 2016'!S:S,'GDP constant 2016'!$B:$B,'ODA percent GDP'!$B354)</f>
        <v>3.0746874398233784E-4</v>
      </c>
      <c r="T354" s="44">
        <f>('ODA total and ex non-transfer'!T354*1000000)/SUMIFS('GDP constant 2016'!T:T,'GDP constant 2016'!$B:$B,'ODA percent GDP'!$B354)</f>
        <v>3.3391131402945895E-4</v>
      </c>
      <c r="U354" s="44">
        <f>('ODA total and ex non-transfer'!U354*1000000)/SUMIFS('GDP constant 2016'!U:U,'GDP constant 2016'!$B:$B,'ODA percent GDP'!$B354)</f>
        <v>3.6320631281575402E-4</v>
      </c>
    </row>
    <row r="355" spans="1:21" hidden="1" x14ac:dyDescent="0.2">
      <c r="A355" s="22" t="s">
        <v>202</v>
      </c>
      <c r="B355" s="9" t="s">
        <v>551</v>
      </c>
      <c r="C355" s="10" t="s">
        <v>982</v>
      </c>
      <c r="D355" s="10"/>
      <c r="E355" s="3"/>
      <c r="F355" s="3"/>
      <c r="G355" s="44">
        <f>('ODA total and ex non-transfer'!G355*1000000)/SUMIFS('GDP constant 2016'!G:G,'GDP constant 2016'!$B:$B,'ODA percent GDP'!$B355)</f>
        <v>4.5018455187851577E-4</v>
      </c>
      <c r="H355" s="44">
        <f>('ODA total and ex non-transfer'!H355*1000000)/SUMIFS('GDP constant 2016'!H:H,'GDP constant 2016'!$B:$B,'ODA percent GDP'!$B355)</f>
        <v>4.9515883692892535E-4</v>
      </c>
      <c r="I355" s="44">
        <f>('ODA total and ex non-transfer'!I355*1000000)/SUMIFS('GDP constant 2016'!I:I,'GDP constant 2016'!$B:$B,'ODA percent GDP'!$B355)</f>
        <v>5.5135327849755377E-4</v>
      </c>
      <c r="J355" s="44">
        <f>('ODA total and ex non-transfer'!J355*1000000)/SUMIFS('GDP constant 2016'!J:J,'GDP constant 2016'!$B:$B,'ODA percent GDP'!$B355)</f>
        <v>3.5156380681575483E-4</v>
      </c>
      <c r="K355" s="44">
        <f>('ODA total and ex non-transfer'!K355*1000000)/SUMIFS('GDP constant 2016'!K:K,'GDP constant 2016'!$B:$B,'ODA percent GDP'!$B355)</f>
        <v>2.2659594991787017E-4</v>
      </c>
      <c r="L355" s="44">
        <f>('ODA total and ex non-transfer'!L355*1000000)/SUMIFS('GDP constant 2016'!L:L,'GDP constant 2016'!$B:$B,'ODA percent GDP'!$B355)</f>
        <v>1.4900852252214841E-4</v>
      </c>
      <c r="M355" s="44">
        <f>('ODA total and ex non-transfer'!M355*1000000)/SUMIFS('GDP constant 2016'!M:M,'GDP constant 2016'!$B:$B,'ODA percent GDP'!$B355)</f>
        <v>1.1582368561622503E-4</v>
      </c>
      <c r="N355" s="44">
        <f>('ODA total and ex non-transfer'!N355*1000000)/SUMIFS('GDP constant 2016'!N:N,'GDP constant 2016'!$B:$B,'ODA percent GDP'!$B355)</f>
        <v>9.5750043416740482E-5</v>
      </c>
      <c r="O355" s="44">
        <f>('ODA total and ex non-transfer'!O355*1000000)/SUMIFS('GDP constant 2016'!O:O,'GDP constant 2016'!$B:$B,'ODA percent GDP'!$B355)</f>
        <v>1.2173637737448779E-4</v>
      </c>
      <c r="P355" s="44">
        <f>('ODA total and ex non-transfer'!P355*1000000)/SUMIFS('GDP constant 2016'!P:P,'GDP constant 2016'!$B:$B,'ODA percent GDP'!$B355)</f>
        <v>1.2022765960550059E-4</v>
      </c>
      <c r="Q355" s="44">
        <f>('ODA total and ex non-transfer'!Q355*1000000)/SUMIFS('GDP constant 2016'!Q:Q,'GDP constant 2016'!$B:$B,'ODA percent GDP'!$B355)</f>
        <v>1.0401520131057452E-4</v>
      </c>
      <c r="R355" s="44">
        <f>('ODA total and ex non-transfer'!R355*1000000)/SUMIFS('GDP constant 2016'!R:R,'GDP constant 2016'!$B:$B,'ODA percent GDP'!$B355)</f>
        <v>1.1078481682663567E-4</v>
      </c>
      <c r="S355" s="44">
        <f>('ODA total and ex non-transfer'!S355*1000000)/SUMIFS('GDP constant 2016'!S:S,'GDP constant 2016'!$B:$B,'ODA percent GDP'!$B355)</f>
        <v>1.3800948535302193E-4</v>
      </c>
      <c r="T355" s="44">
        <f>('ODA total and ex non-transfer'!T355*1000000)/SUMIFS('GDP constant 2016'!T:T,'GDP constant 2016'!$B:$B,'ODA percent GDP'!$B355)</f>
        <v>1.3565967507791116E-4</v>
      </c>
      <c r="U355" s="44">
        <f>('ODA total and ex non-transfer'!U355*1000000)/SUMIFS('GDP constant 2016'!U:U,'GDP constant 2016'!$B:$B,'ODA percent GDP'!$B355)</f>
        <v>1.857700792569745E-4</v>
      </c>
    </row>
    <row r="356" spans="1:21" hidden="1" x14ac:dyDescent="0.2">
      <c r="A356" s="21" t="s">
        <v>203</v>
      </c>
      <c r="B356" s="9" t="s">
        <v>559</v>
      </c>
      <c r="C356" s="9" t="s">
        <v>981</v>
      </c>
      <c r="D356" s="9"/>
      <c r="E356" s="2"/>
      <c r="F356" s="2"/>
      <c r="G356" s="44" t="e">
        <f>('ODA total and ex non-transfer'!G356*1000000)/SUMIFS('GDP constant 2016'!G:G,'GDP constant 2016'!$B:$B,'ODA percent GDP'!$B356)</f>
        <v>#DIV/0!</v>
      </c>
      <c r="H356" s="44" t="e">
        <f>('ODA total and ex non-transfer'!H356*1000000)/SUMIFS('GDP constant 2016'!H:H,'GDP constant 2016'!$B:$B,'ODA percent GDP'!$B356)</f>
        <v>#DIV/0!</v>
      </c>
      <c r="I356" s="44">
        <f>('ODA total and ex non-transfer'!I356*1000000)/SUMIFS('GDP constant 2016'!I:I,'GDP constant 2016'!$B:$B,'ODA percent GDP'!$B356)</f>
        <v>6.036612938558257E-2</v>
      </c>
      <c r="J356" s="44">
        <f>('ODA total and ex non-transfer'!J356*1000000)/SUMIFS('GDP constant 2016'!J:J,'GDP constant 2016'!$B:$B,'ODA percent GDP'!$B356)</f>
        <v>0.27994970932818147</v>
      </c>
      <c r="K356" s="44">
        <f>('ODA total and ex non-transfer'!K356*1000000)/SUMIFS('GDP constant 2016'!K:K,'GDP constant 2016'!$B:$B,'ODA percent GDP'!$B356)</f>
        <v>0.10551180096439761</v>
      </c>
      <c r="L356" s="44">
        <f>('ODA total and ex non-transfer'!L356*1000000)/SUMIFS('GDP constant 2016'!L:L,'GDP constant 2016'!$B:$B,'ODA percent GDP'!$B356)</f>
        <v>0.1008089675298294</v>
      </c>
      <c r="M356" s="44">
        <f>('ODA total and ex non-transfer'!M356*1000000)/SUMIFS('GDP constant 2016'!M:M,'GDP constant 2016'!$B:$B,'ODA percent GDP'!$B356)</f>
        <v>9.392279147253825E-2</v>
      </c>
      <c r="N356" s="44">
        <f>('ODA total and ex non-transfer'!N356*1000000)/SUMIFS('GDP constant 2016'!N:N,'GDP constant 2016'!$B:$B,'ODA percent GDP'!$B356)</f>
        <v>2.8443082602955264E-2</v>
      </c>
      <c r="O356" s="44">
        <f>('ODA total and ex non-transfer'!O356*1000000)/SUMIFS('GDP constant 2016'!O:O,'GDP constant 2016'!$B:$B,'ODA percent GDP'!$B356)</f>
        <v>2.0164041389410903E-2</v>
      </c>
      <c r="P356" s="44">
        <f>('ODA total and ex non-transfer'!P356*1000000)/SUMIFS('GDP constant 2016'!P:P,'GDP constant 2016'!$B:$B,'ODA percent GDP'!$B356)</f>
        <v>1.5600531227914488E-2</v>
      </c>
      <c r="Q356" s="44">
        <f>('ODA total and ex non-transfer'!Q356*1000000)/SUMIFS('GDP constant 2016'!Q:Q,'GDP constant 2016'!$B:$B,'ODA percent GDP'!$B356)</f>
        <v>8.8162517866528251E-3</v>
      </c>
      <c r="R356" s="44">
        <f>('ODA total and ex non-transfer'!R356*1000000)/SUMIFS('GDP constant 2016'!R:R,'GDP constant 2016'!$B:$B,'ODA percent GDP'!$B356)</f>
        <v>9.9142770436309799E-3</v>
      </c>
      <c r="S356" s="44">
        <f>('ODA total and ex non-transfer'!S356*1000000)/SUMIFS('GDP constant 2016'!S:S,'GDP constant 2016'!$B:$B,'ODA percent GDP'!$B356)</f>
        <v>8.5449782692908118E-3</v>
      </c>
      <c r="T356" s="44">
        <f>('ODA total and ex non-transfer'!T356*1000000)/SUMIFS('GDP constant 2016'!T:T,'GDP constant 2016'!$B:$B,'ODA percent GDP'!$B356)</f>
        <v>9.8808309902098206E-3</v>
      </c>
      <c r="U356" s="44">
        <f>('ODA total and ex non-transfer'!U356*1000000)/SUMIFS('GDP constant 2016'!U:U,'GDP constant 2016'!$B:$B,'ODA percent GDP'!$B356)</f>
        <v>1.3455495385900346E-2</v>
      </c>
    </row>
    <row r="357" spans="1:21" hidden="1" x14ac:dyDescent="0.2">
      <c r="A357" s="22" t="s">
        <v>203</v>
      </c>
      <c r="B357" s="9" t="s">
        <v>559</v>
      </c>
      <c r="C357" s="10" t="s">
        <v>982</v>
      </c>
      <c r="D357" s="10"/>
      <c r="E357" s="3"/>
      <c r="F357" s="3"/>
      <c r="G357" s="44" t="e">
        <f>('ODA total and ex non-transfer'!G357*1000000)/SUMIFS('GDP constant 2016'!G:G,'GDP constant 2016'!$B:$B,'ODA percent GDP'!$B357)</f>
        <v>#DIV/0!</v>
      </c>
      <c r="H357" s="44" t="e">
        <f>('ODA total and ex non-transfer'!H357*1000000)/SUMIFS('GDP constant 2016'!H:H,'GDP constant 2016'!$B:$B,'ODA percent GDP'!$B357)</f>
        <v>#DIV/0!</v>
      </c>
      <c r="I357" s="44">
        <f>('ODA total and ex non-transfer'!I357*1000000)/SUMIFS('GDP constant 2016'!I:I,'GDP constant 2016'!$B:$B,'ODA percent GDP'!$B357)</f>
        <v>6.036612938558257E-2</v>
      </c>
      <c r="J357" s="44">
        <f>('ODA total and ex non-transfer'!J357*1000000)/SUMIFS('GDP constant 2016'!J:J,'GDP constant 2016'!$B:$B,'ODA percent GDP'!$B357)</f>
        <v>0.27994970932818147</v>
      </c>
      <c r="K357" s="44">
        <f>('ODA total and ex non-transfer'!K357*1000000)/SUMIFS('GDP constant 2016'!K:K,'GDP constant 2016'!$B:$B,'ODA percent GDP'!$B357)</f>
        <v>6.7365431946481369E-2</v>
      </c>
      <c r="L357" s="44">
        <f>('ODA total and ex non-transfer'!L357*1000000)/SUMIFS('GDP constant 2016'!L:L,'GDP constant 2016'!$B:$B,'ODA percent GDP'!$B357)</f>
        <v>4.9775643418637619E-2</v>
      </c>
      <c r="M357" s="44">
        <f>('ODA total and ex non-transfer'!M357*1000000)/SUMIFS('GDP constant 2016'!M:M,'GDP constant 2016'!$B:$B,'ODA percent GDP'!$B357)</f>
        <v>3.2684529564421597E-2</v>
      </c>
      <c r="N357" s="44">
        <f>('ODA total and ex non-transfer'!N357*1000000)/SUMIFS('GDP constant 2016'!N:N,'GDP constant 2016'!$B:$B,'ODA percent GDP'!$B357)</f>
        <v>2.8265935449701598E-2</v>
      </c>
      <c r="O357" s="44">
        <f>('ODA total and ex non-transfer'!O357*1000000)/SUMIFS('GDP constant 2016'!O:O,'GDP constant 2016'!$B:$B,'ODA percent GDP'!$B357)</f>
        <v>1.9820094755862133E-2</v>
      </c>
      <c r="P357" s="44">
        <f>('ODA total and ex non-transfer'!P357*1000000)/SUMIFS('GDP constant 2016'!P:P,'GDP constant 2016'!$B:$B,'ODA percent GDP'!$B357)</f>
        <v>1.5426641122240113E-2</v>
      </c>
      <c r="Q357" s="44">
        <f>('ODA total and ex non-transfer'!Q357*1000000)/SUMIFS('GDP constant 2016'!Q:Q,'GDP constant 2016'!$B:$B,'ODA percent GDP'!$B357)</f>
        <v>8.6265454909068649E-3</v>
      </c>
      <c r="R357" s="44">
        <f>('ODA total and ex non-transfer'!R357*1000000)/SUMIFS('GDP constant 2016'!R:R,'GDP constant 2016'!$B:$B,'ODA percent GDP'!$B357)</f>
        <v>9.7741433676016096E-3</v>
      </c>
      <c r="S357" s="44">
        <f>('ODA total and ex non-transfer'!S357*1000000)/SUMIFS('GDP constant 2016'!S:S,'GDP constant 2016'!$B:$B,'ODA percent GDP'!$B357)</f>
        <v>8.3787086663759443E-3</v>
      </c>
      <c r="T357" s="44">
        <f>('ODA total and ex non-transfer'!T357*1000000)/SUMIFS('GDP constant 2016'!T:T,'GDP constant 2016'!$B:$B,'ODA percent GDP'!$B357)</f>
        <v>9.7452215583839555E-3</v>
      </c>
      <c r="U357" s="44">
        <f>('ODA total and ex non-transfer'!U357*1000000)/SUMIFS('GDP constant 2016'!U:U,'GDP constant 2016'!$B:$B,'ODA percent GDP'!$B357)</f>
        <v>1.3365775795441541E-2</v>
      </c>
    </row>
    <row r="358" spans="1:21" hidden="1" x14ac:dyDescent="0.2">
      <c r="A358" s="21" t="s">
        <v>204</v>
      </c>
      <c r="B358" s="9" t="s">
        <v>567</v>
      </c>
      <c r="C358" s="9" t="s">
        <v>981</v>
      </c>
      <c r="D358" s="9"/>
      <c r="E358" s="2"/>
      <c r="F358" s="2"/>
      <c r="G358" s="44" t="e">
        <f>('ODA total and ex non-transfer'!G358*1000000)/SUMIFS('GDP constant 2016'!G:G,'GDP constant 2016'!$B:$B,'ODA percent GDP'!$B358)</f>
        <v>#DIV/0!</v>
      </c>
      <c r="H358" s="44" t="e">
        <f>('ODA total and ex non-transfer'!H358*1000000)/SUMIFS('GDP constant 2016'!H:H,'GDP constant 2016'!$B:$B,'ODA percent GDP'!$B358)</f>
        <v>#DIV/0!</v>
      </c>
      <c r="I358" s="44" t="e">
        <f>('ODA total and ex non-transfer'!I358*1000000)/SUMIFS('GDP constant 2016'!I:I,'GDP constant 2016'!$B:$B,'ODA percent GDP'!$B358)</f>
        <v>#DIV/0!</v>
      </c>
      <c r="J358" s="44" t="e">
        <f>('ODA total and ex non-transfer'!J358*1000000)/SUMIFS('GDP constant 2016'!J:J,'GDP constant 2016'!$B:$B,'ODA percent GDP'!$B358)</f>
        <v>#DIV/0!</v>
      </c>
      <c r="K358" s="44" t="e">
        <f>('ODA total and ex non-transfer'!K358*1000000)/SUMIFS('GDP constant 2016'!K:K,'GDP constant 2016'!$B:$B,'ODA percent GDP'!$B358)</f>
        <v>#DIV/0!</v>
      </c>
      <c r="L358" s="44" t="e">
        <f>('ODA total and ex non-transfer'!L358*1000000)/SUMIFS('GDP constant 2016'!L:L,'GDP constant 2016'!$B:$B,'ODA percent GDP'!$B358)</f>
        <v>#DIV/0!</v>
      </c>
      <c r="M358" s="44" t="e">
        <f>('ODA total and ex non-transfer'!M358*1000000)/SUMIFS('GDP constant 2016'!M:M,'GDP constant 2016'!$B:$B,'ODA percent GDP'!$B358)</f>
        <v>#DIV/0!</v>
      </c>
      <c r="N358" s="44" t="e">
        <f>('ODA total and ex non-transfer'!N358*1000000)/SUMIFS('GDP constant 2016'!N:N,'GDP constant 2016'!$B:$B,'ODA percent GDP'!$B358)</f>
        <v>#DIV/0!</v>
      </c>
      <c r="O358" s="44" t="e">
        <f>('ODA total and ex non-transfer'!O358*1000000)/SUMIFS('GDP constant 2016'!O:O,'GDP constant 2016'!$B:$B,'ODA percent GDP'!$B358)</f>
        <v>#DIV/0!</v>
      </c>
      <c r="P358" s="44" t="e">
        <f>('ODA total and ex non-transfer'!P358*1000000)/SUMIFS('GDP constant 2016'!P:P,'GDP constant 2016'!$B:$B,'ODA percent GDP'!$B358)</f>
        <v>#DIV/0!</v>
      </c>
      <c r="Q358" s="44" t="e">
        <f>('ODA total and ex non-transfer'!Q358*1000000)/SUMIFS('GDP constant 2016'!Q:Q,'GDP constant 2016'!$B:$B,'ODA percent GDP'!$B358)</f>
        <v>#DIV/0!</v>
      </c>
      <c r="R358" s="44" t="e">
        <f>('ODA total and ex non-transfer'!R358*1000000)/SUMIFS('GDP constant 2016'!R:R,'GDP constant 2016'!$B:$B,'ODA percent GDP'!$B358)</f>
        <v>#DIV/0!</v>
      </c>
      <c r="S358" s="44" t="e">
        <f>('ODA total and ex non-transfer'!S358*1000000)/SUMIFS('GDP constant 2016'!S:S,'GDP constant 2016'!$B:$B,'ODA percent GDP'!$B358)</f>
        <v>#DIV/0!</v>
      </c>
      <c r="T358" s="44" t="e">
        <f>('ODA total and ex non-transfer'!T358*1000000)/SUMIFS('GDP constant 2016'!T:T,'GDP constant 2016'!$B:$B,'ODA percent GDP'!$B358)</f>
        <v>#DIV/0!</v>
      </c>
      <c r="U358" s="44" t="e">
        <f>('ODA total and ex non-transfer'!U358*1000000)/SUMIFS('GDP constant 2016'!U:U,'GDP constant 2016'!$B:$B,'ODA percent GDP'!$B358)</f>
        <v>#DIV/0!</v>
      </c>
    </row>
    <row r="359" spans="1:21" hidden="1" x14ac:dyDescent="0.2">
      <c r="A359" s="22" t="s">
        <v>204</v>
      </c>
      <c r="B359" s="9" t="s">
        <v>567</v>
      </c>
      <c r="C359" s="10" t="s">
        <v>982</v>
      </c>
      <c r="D359" s="10"/>
      <c r="E359" s="3"/>
      <c r="F359" s="3"/>
      <c r="G359" s="44" t="e">
        <f>('ODA total and ex non-transfer'!G359*1000000)/SUMIFS('GDP constant 2016'!G:G,'GDP constant 2016'!$B:$B,'ODA percent GDP'!$B359)</f>
        <v>#DIV/0!</v>
      </c>
      <c r="H359" s="44" t="e">
        <f>('ODA total and ex non-transfer'!H359*1000000)/SUMIFS('GDP constant 2016'!H:H,'GDP constant 2016'!$B:$B,'ODA percent GDP'!$B359)</f>
        <v>#DIV/0!</v>
      </c>
      <c r="I359" s="44" t="e">
        <f>('ODA total and ex non-transfer'!I359*1000000)/SUMIFS('GDP constant 2016'!I:I,'GDP constant 2016'!$B:$B,'ODA percent GDP'!$B359)</f>
        <v>#DIV/0!</v>
      </c>
      <c r="J359" s="44" t="e">
        <f>('ODA total and ex non-transfer'!J359*1000000)/SUMIFS('GDP constant 2016'!J:J,'GDP constant 2016'!$B:$B,'ODA percent GDP'!$B359)</f>
        <v>#DIV/0!</v>
      </c>
      <c r="K359" s="44" t="e">
        <f>('ODA total and ex non-transfer'!K359*1000000)/SUMIFS('GDP constant 2016'!K:K,'GDP constant 2016'!$B:$B,'ODA percent GDP'!$B359)</f>
        <v>#DIV/0!</v>
      </c>
      <c r="L359" s="44" t="e">
        <f>('ODA total and ex non-transfer'!L359*1000000)/SUMIFS('GDP constant 2016'!L:L,'GDP constant 2016'!$B:$B,'ODA percent GDP'!$B359)</f>
        <v>#DIV/0!</v>
      </c>
      <c r="M359" s="44" t="e">
        <f>('ODA total and ex non-transfer'!M359*1000000)/SUMIFS('GDP constant 2016'!M:M,'GDP constant 2016'!$B:$B,'ODA percent GDP'!$B359)</f>
        <v>#DIV/0!</v>
      </c>
      <c r="N359" s="44" t="e">
        <f>('ODA total and ex non-transfer'!N359*1000000)/SUMIFS('GDP constant 2016'!N:N,'GDP constant 2016'!$B:$B,'ODA percent GDP'!$B359)</f>
        <v>#DIV/0!</v>
      </c>
      <c r="O359" s="44" t="e">
        <f>('ODA total and ex non-transfer'!O359*1000000)/SUMIFS('GDP constant 2016'!O:O,'GDP constant 2016'!$B:$B,'ODA percent GDP'!$B359)</f>
        <v>#DIV/0!</v>
      </c>
      <c r="P359" s="44" t="e">
        <f>('ODA total and ex non-transfer'!P359*1000000)/SUMIFS('GDP constant 2016'!P:P,'GDP constant 2016'!$B:$B,'ODA percent GDP'!$B359)</f>
        <v>#DIV/0!</v>
      </c>
      <c r="Q359" s="44" t="e">
        <f>('ODA total and ex non-transfer'!Q359*1000000)/SUMIFS('GDP constant 2016'!Q:Q,'GDP constant 2016'!$B:$B,'ODA percent GDP'!$B359)</f>
        <v>#DIV/0!</v>
      </c>
      <c r="R359" s="44" t="e">
        <f>('ODA total and ex non-transfer'!R359*1000000)/SUMIFS('GDP constant 2016'!R:R,'GDP constant 2016'!$B:$B,'ODA percent GDP'!$B359)</f>
        <v>#DIV/0!</v>
      </c>
      <c r="S359" s="44" t="e">
        <f>('ODA total and ex non-transfer'!S359*1000000)/SUMIFS('GDP constant 2016'!S:S,'GDP constant 2016'!$B:$B,'ODA percent GDP'!$B359)</f>
        <v>#DIV/0!</v>
      </c>
      <c r="T359" s="44" t="e">
        <f>('ODA total and ex non-transfer'!T359*1000000)/SUMIFS('GDP constant 2016'!T:T,'GDP constant 2016'!$B:$B,'ODA percent GDP'!$B359)</f>
        <v>#DIV/0!</v>
      </c>
      <c r="U359" s="44" t="e">
        <f>('ODA total and ex non-transfer'!U359*1000000)/SUMIFS('GDP constant 2016'!U:U,'GDP constant 2016'!$B:$B,'ODA percent GDP'!$B359)</f>
        <v>#DIV/0!</v>
      </c>
    </row>
    <row r="360" spans="1:21" hidden="1" x14ac:dyDescent="0.2">
      <c r="A360" s="21" t="s">
        <v>205</v>
      </c>
      <c r="B360" s="9" t="s">
        <v>580</v>
      </c>
      <c r="C360" s="9" t="s">
        <v>981</v>
      </c>
      <c r="D360" s="9"/>
      <c r="E360" s="2"/>
      <c r="F360" s="2"/>
      <c r="G360" s="44">
        <f>('ODA total and ex non-transfer'!G360*1000000)/SUMIFS('GDP constant 2016'!G:G,'GDP constant 2016'!$B:$B,'ODA percent GDP'!$B360)</f>
        <v>2.917747040259977E-2</v>
      </c>
      <c r="H360" s="44">
        <f>('ODA total and ex non-transfer'!H360*1000000)/SUMIFS('GDP constant 2016'!H:H,'GDP constant 2016'!$B:$B,'ODA percent GDP'!$B360)</f>
        <v>7.056505709163835E-2</v>
      </c>
      <c r="I360" s="44">
        <f>('ODA total and ex non-transfer'!I360*1000000)/SUMIFS('GDP constant 2016'!I:I,'GDP constant 2016'!$B:$B,'ODA percent GDP'!$B360)</f>
        <v>2.6780988650216914E-2</v>
      </c>
      <c r="J360" s="44">
        <f>('ODA total and ex non-transfer'!J360*1000000)/SUMIFS('GDP constant 2016'!J:J,'GDP constant 2016'!$B:$B,'ODA percent GDP'!$B360)</f>
        <v>3.1323641821740945E-2</v>
      </c>
      <c r="K360" s="44">
        <f>('ODA total and ex non-transfer'!K360*1000000)/SUMIFS('GDP constant 2016'!K:K,'GDP constant 2016'!$B:$B,'ODA percent GDP'!$B360)</f>
        <v>2.596124558279346E-2</v>
      </c>
      <c r="L360" s="44">
        <f>('ODA total and ex non-transfer'!L360*1000000)/SUMIFS('GDP constant 2016'!L:L,'GDP constant 2016'!$B:$B,'ODA percent GDP'!$B360)</f>
        <v>2.319068552935117E-2</v>
      </c>
      <c r="M360" s="44">
        <f>('ODA total and ex non-transfer'!M360*1000000)/SUMIFS('GDP constant 2016'!M:M,'GDP constant 2016'!$B:$B,'ODA percent GDP'!$B360)</f>
        <v>2.7720326579222694E-2</v>
      </c>
      <c r="N360" s="44">
        <f>('ODA total and ex non-transfer'!N360*1000000)/SUMIFS('GDP constant 2016'!N:N,'GDP constant 2016'!$B:$B,'ODA percent GDP'!$B360)</f>
        <v>2.8520700107212835E-2</v>
      </c>
      <c r="O360" s="44">
        <f>('ODA total and ex non-transfer'!O360*1000000)/SUMIFS('GDP constant 2016'!O:O,'GDP constant 2016'!$B:$B,'ODA percent GDP'!$B360)</f>
        <v>3.2849802982861762E-2</v>
      </c>
      <c r="P360" s="44">
        <f>('ODA total and ex non-transfer'!P360*1000000)/SUMIFS('GDP constant 2016'!P:P,'GDP constant 2016'!$B:$B,'ODA percent GDP'!$B360)</f>
        <v>3.345192692794853E-2</v>
      </c>
      <c r="Q360" s="44">
        <f>('ODA total and ex non-transfer'!Q360*1000000)/SUMIFS('GDP constant 2016'!Q:Q,'GDP constant 2016'!$B:$B,'ODA percent GDP'!$B360)</f>
        <v>3.7534312690185909E-2</v>
      </c>
      <c r="R360" s="44">
        <f>('ODA total and ex non-transfer'!R360*1000000)/SUMIFS('GDP constant 2016'!R:R,'GDP constant 2016'!$B:$B,'ODA percent GDP'!$B360)</f>
        <v>4.1733876929949447E-2</v>
      </c>
      <c r="S360" s="44">
        <f>('ODA total and ex non-transfer'!S360*1000000)/SUMIFS('GDP constant 2016'!S:S,'GDP constant 2016'!$B:$B,'ODA percent GDP'!$B360)</f>
        <v>7.4124848941434188E-2</v>
      </c>
      <c r="T360" s="44">
        <f>('ODA total and ex non-transfer'!T360*1000000)/SUMIFS('GDP constant 2016'!T:T,'GDP constant 2016'!$B:$B,'ODA percent GDP'!$B360)</f>
        <v>6.3795171246898486E-2</v>
      </c>
      <c r="U360" s="44">
        <f>('ODA total and ex non-transfer'!U360*1000000)/SUMIFS('GDP constant 2016'!U:U,'GDP constant 2016'!$B:$B,'ODA percent GDP'!$B360)</f>
        <v>7.7478426691876295E-2</v>
      </c>
    </row>
    <row r="361" spans="1:21" hidden="1" x14ac:dyDescent="0.2">
      <c r="A361" s="22" t="s">
        <v>205</v>
      </c>
      <c r="B361" s="9" t="s">
        <v>580</v>
      </c>
      <c r="C361" s="10" t="s">
        <v>982</v>
      </c>
      <c r="D361" s="10"/>
      <c r="E361" s="3"/>
      <c r="F361" s="3"/>
      <c r="G361" s="44">
        <f>('ODA total and ex non-transfer'!G361*1000000)/SUMIFS('GDP constant 2016'!G:G,'GDP constant 2016'!$B:$B,'ODA percent GDP'!$B361)</f>
        <v>2.917747040259977E-2</v>
      </c>
      <c r="H361" s="44">
        <f>('ODA total and ex non-transfer'!H361*1000000)/SUMIFS('GDP constant 2016'!H:H,'GDP constant 2016'!$B:$B,'ODA percent GDP'!$B361)</f>
        <v>7.056505709163835E-2</v>
      </c>
      <c r="I361" s="44">
        <f>('ODA total and ex non-transfer'!I361*1000000)/SUMIFS('GDP constant 2016'!I:I,'GDP constant 2016'!$B:$B,'ODA percent GDP'!$B361)</f>
        <v>2.6780988650216914E-2</v>
      </c>
      <c r="J361" s="44">
        <f>('ODA total and ex non-transfer'!J361*1000000)/SUMIFS('GDP constant 2016'!J:J,'GDP constant 2016'!$B:$B,'ODA percent GDP'!$B361)</f>
        <v>3.0672414820037269E-2</v>
      </c>
      <c r="K361" s="44">
        <f>('ODA total and ex non-transfer'!K361*1000000)/SUMIFS('GDP constant 2016'!K:K,'GDP constant 2016'!$B:$B,'ODA percent GDP'!$B361)</f>
        <v>2.3932358351964274E-2</v>
      </c>
      <c r="L361" s="44">
        <f>('ODA total and ex non-transfer'!L361*1000000)/SUMIFS('GDP constant 2016'!L:L,'GDP constant 2016'!$B:$B,'ODA percent GDP'!$B361)</f>
        <v>1.9717576312538333E-2</v>
      </c>
      <c r="M361" s="44">
        <f>('ODA total and ex non-transfer'!M361*1000000)/SUMIFS('GDP constant 2016'!M:M,'GDP constant 2016'!$B:$B,'ODA percent GDP'!$B361)</f>
        <v>2.6215225652566669E-2</v>
      </c>
      <c r="N361" s="44">
        <f>('ODA total and ex non-transfer'!N361*1000000)/SUMIFS('GDP constant 2016'!N:N,'GDP constant 2016'!$B:$B,'ODA percent GDP'!$B361)</f>
        <v>2.6981340383214363E-2</v>
      </c>
      <c r="O361" s="44">
        <f>('ODA total and ex non-transfer'!O361*1000000)/SUMIFS('GDP constant 2016'!O:O,'GDP constant 2016'!$B:$B,'ODA percent GDP'!$B361)</f>
        <v>3.1579196045346272E-2</v>
      </c>
      <c r="P361" s="44">
        <f>('ODA total and ex non-transfer'!P361*1000000)/SUMIFS('GDP constant 2016'!P:P,'GDP constant 2016'!$B:$B,'ODA percent GDP'!$B361)</f>
        <v>3.2167250348100765E-2</v>
      </c>
      <c r="Q361" s="44">
        <f>('ODA total and ex non-transfer'!Q361*1000000)/SUMIFS('GDP constant 2016'!Q:Q,'GDP constant 2016'!$B:$B,'ODA percent GDP'!$B361)</f>
        <v>3.5897213649394459E-2</v>
      </c>
      <c r="R361" s="44">
        <f>('ODA total and ex non-transfer'!R361*1000000)/SUMIFS('GDP constant 2016'!R:R,'GDP constant 2016'!$B:$B,'ODA percent GDP'!$B361)</f>
        <v>4.0914560679302332E-2</v>
      </c>
      <c r="S361" s="44">
        <f>('ODA total and ex non-transfer'!S361*1000000)/SUMIFS('GDP constant 2016'!S:S,'GDP constant 2016'!$B:$B,'ODA percent GDP'!$B361)</f>
        <v>7.1087212419602752E-2</v>
      </c>
      <c r="T361" s="44">
        <f>('ODA total and ex non-transfer'!T361*1000000)/SUMIFS('GDP constant 2016'!T:T,'GDP constant 2016'!$B:$B,'ODA percent GDP'!$B361)</f>
        <v>6.2390392898313114E-2</v>
      </c>
      <c r="U361" s="44">
        <f>('ODA total and ex non-transfer'!U361*1000000)/SUMIFS('GDP constant 2016'!U:U,'GDP constant 2016'!$B:$B,'ODA percent GDP'!$B361)</f>
        <v>7.5449044994649217E-2</v>
      </c>
    </row>
    <row r="362" spans="1:21" hidden="1" x14ac:dyDescent="0.2">
      <c r="A362" s="21" t="s">
        <v>206</v>
      </c>
      <c r="B362" s="9" t="s">
        <v>606</v>
      </c>
      <c r="C362" s="9" t="s">
        <v>981</v>
      </c>
      <c r="D362" s="9"/>
      <c r="E362" s="2"/>
      <c r="F362" s="2"/>
      <c r="G362" s="44" t="e">
        <f>('ODA total and ex non-transfer'!G362*1000000)/SUMIFS('GDP constant 2016'!G:G,'GDP constant 2016'!$B:$B,'ODA percent GDP'!$B362)</f>
        <v>#DIV/0!</v>
      </c>
      <c r="H362" s="44" t="e">
        <f>('ODA total and ex non-transfer'!H362*1000000)/SUMIFS('GDP constant 2016'!H:H,'GDP constant 2016'!$B:$B,'ODA percent GDP'!$B362)</f>
        <v>#DIV/0!</v>
      </c>
      <c r="I362" s="44" t="e">
        <f>('ODA total and ex non-transfer'!I362*1000000)/SUMIFS('GDP constant 2016'!I:I,'GDP constant 2016'!$B:$B,'ODA percent GDP'!$B362)</f>
        <v>#DIV/0!</v>
      </c>
      <c r="J362" s="44" t="e">
        <f>('ODA total and ex non-transfer'!J362*1000000)/SUMIFS('GDP constant 2016'!J:J,'GDP constant 2016'!$B:$B,'ODA percent GDP'!$B362)</f>
        <v>#DIV/0!</v>
      </c>
      <c r="K362" s="44" t="e">
        <f>('ODA total and ex non-transfer'!K362*1000000)/SUMIFS('GDP constant 2016'!K:K,'GDP constant 2016'!$B:$B,'ODA percent GDP'!$B362)</f>
        <v>#DIV/0!</v>
      </c>
      <c r="L362" s="44" t="e">
        <f>('ODA total and ex non-transfer'!L362*1000000)/SUMIFS('GDP constant 2016'!L:L,'GDP constant 2016'!$B:$B,'ODA percent GDP'!$B362)</f>
        <v>#DIV/0!</v>
      </c>
      <c r="M362" s="44" t="e">
        <f>('ODA total and ex non-transfer'!M362*1000000)/SUMIFS('GDP constant 2016'!M:M,'GDP constant 2016'!$B:$B,'ODA percent GDP'!$B362)</f>
        <v>#DIV/0!</v>
      </c>
      <c r="N362" s="44" t="e">
        <f>('ODA total and ex non-transfer'!N362*1000000)/SUMIFS('GDP constant 2016'!N:N,'GDP constant 2016'!$B:$B,'ODA percent GDP'!$B362)</f>
        <v>#DIV/0!</v>
      </c>
      <c r="O362" s="44" t="e">
        <f>('ODA total and ex non-transfer'!O362*1000000)/SUMIFS('GDP constant 2016'!O:O,'GDP constant 2016'!$B:$B,'ODA percent GDP'!$B362)</f>
        <v>#DIV/0!</v>
      </c>
      <c r="P362" s="44" t="e">
        <f>('ODA total and ex non-transfer'!P362*1000000)/SUMIFS('GDP constant 2016'!P:P,'GDP constant 2016'!$B:$B,'ODA percent GDP'!$B362)</f>
        <v>#DIV/0!</v>
      </c>
      <c r="Q362" s="44" t="e">
        <f>('ODA total and ex non-transfer'!Q362*1000000)/SUMIFS('GDP constant 2016'!Q:Q,'GDP constant 2016'!$B:$B,'ODA percent GDP'!$B362)</f>
        <v>#DIV/0!</v>
      </c>
      <c r="R362" s="44" t="e">
        <f>('ODA total and ex non-transfer'!R362*1000000)/SUMIFS('GDP constant 2016'!R:R,'GDP constant 2016'!$B:$B,'ODA percent GDP'!$B362)</f>
        <v>#DIV/0!</v>
      </c>
      <c r="S362" s="44" t="e">
        <f>('ODA total and ex non-transfer'!S362*1000000)/SUMIFS('GDP constant 2016'!S:S,'GDP constant 2016'!$B:$B,'ODA percent GDP'!$B362)</f>
        <v>#DIV/0!</v>
      </c>
      <c r="T362" s="44" t="e">
        <f>('ODA total and ex non-transfer'!T362*1000000)/SUMIFS('GDP constant 2016'!T:T,'GDP constant 2016'!$B:$B,'ODA percent GDP'!$B362)</f>
        <v>#DIV/0!</v>
      </c>
      <c r="U362" s="44" t="e">
        <f>('ODA total and ex non-transfer'!U362*1000000)/SUMIFS('GDP constant 2016'!U:U,'GDP constant 2016'!$B:$B,'ODA percent GDP'!$B362)</f>
        <v>#DIV/0!</v>
      </c>
    </row>
    <row r="363" spans="1:21" hidden="1" x14ac:dyDescent="0.2">
      <c r="A363" s="22" t="s">
        <v>206</v>
      </c>
      <c r="B363" s="9" t="s">
        <v>606</v>
      </c>
      <c r="C363" s="10" t="s">
        <v>982</v>
      </c>
      <c r="D363" s="10"/>
      <c r="E363" s="3"/>
      <c r="F363" s="3"/>
      <c r="G363" s="44" t="e">
        <f>('ODA total and ex non-transfer'!G363*1000000)/SUMIFS('GDP constant 2016'!G:G,'GDP constant 2016'!$B:$B,'ODA percent GDP'!$B363)</f>
        <v>#DIV/0!</v>
      </c>
      <c r="H363" s="44" t="e">
        <f>('ODA total and ex non-transfer'!H363*1000000)/SUMIFS('GDP constant 2016'!H:H,'GDP constant 2016'!$B:$B,'ODA percent GDP'!$B363)</f>
        <v>#DIV/0!</v>
      </c>
      <c r="I363" s="44" t="e">
        <f>('ODA total and ex non-transfer'!I363*1000000)/SUMIFS('GDP constant 2016'!I:I,'GDP constant 2016'!$B:$B,'ODA percent GDP'!$B363)</f>
        <v>#DIV/0!</v>
      </c>
      <c r="J363" s="44" t="e">
        <f>('ODA total and ex non-transfer'!J363*1000000)/SUMIFS('GDP constant 2016'!J:J,'GDP constant 2016'!$B:$B,'ODA percent GDP'!$B363)</f>
        <v>#DIV/0!</v>
      </c>
      <c r="K363" s="44" t="e">
        <f>('ODA total and ex non-transfer'!K363*1000000)/SUMIFS('GDP constant 2016'!K:K,'GDP constant 2016'!$B:$B,'ODA percent GDP'!$B363)</f>
        <v>#DIV/0!</v>
      </c>
      <c r="L363" s="44" t="e">
        <f>('ODA total and ex non-transfer'!L363*1000000)/SUMIFS('GDP constant 2016'!L:L,'GDP constant 2016'!$B:$B,'ODA percent GDP'!$B363)</f>
        <v>#DIV/0!</v>
      </c>
      <c r="M363" s="44" t="e">
        <f>('ODA total and ex non-transfer'!M363*1000000)/SUMIFS('GDP constant 2016'!M:M,'GDP constant 2016'!$B:$B,'ODA percent GDP'!$B363)</f>
        <v>#DIV/0!</v>
      </c>
      <c r="N363" s="44" t="e">
        <f>('ODA total and ex non-transfer'!N363*1000000)/SUMIFS('GDP constant 2016'!N:N,'GDP constant 2016'!$B:$B,'ODA percent GDP'!$B363)</f>
        <v>#DIV/0!</v>
      </c>
      <c r="O363" s="44" t="e">
        <f>('ODA total and ex non-transfer'!O363*1000000)/SUMIFS('GDP constant 2016'!O:O,'GDP constant 2016'!$B:$B,'ODA percent GDP'!$B363)</f>
        <v>#DIV/0!</v>
      </c>
      <c r="P363" s="44" t="e">
        <f>('ODA total and ex non-transfer'!P363*1000000)/SUMIFS('GDP constant 2016'!P:P,'GDP constant 2016'!$B:$B,'ODA percent GDP'!$B363)</f>
        <v>#DIV/0!</v>
      </c>
      <c r="Q363" s="44" t="e">
        <f>('ODA total and ex non-transfer'!Q363*1000000)/SUMIFS('GDP constant 2016'!Q:Q,'GDP constant 2016'!$B:$B,'ODA percent GDP'!$B363)</f>
        <v>#DIV/0!</v>
      </c>
      <c r="R363" s="44" t="e">
        <f>('ODA total and ex non-transfer'!R363*1000000)/SUMIFS('GDP constant 2016'!R:R,'GDP constant 2016'!$B:$B,'ODA percent GDP'!$B363)</f>
        <v>#DIV/0!</v>
      </c>
      <c r="S363" s="44" t="e">
        <f>('ODA total and ex non-transfer'!S363*1000000)/SUMIFS('GDP constant 2016'!S:S,'GDP constant 2016'!$B:$B,'ODA percent GDP'!$B363)</f>
        <v>#DIV/0!</v>
      </c>
      <c r="T363" s="44" t="e">
        <f>('ODA total and ex non-transfer'!T363*1000000)/SUMIFS('GDP constant 2016'!T:T,'GDP constant 2016'!$B:$B,'ODA percent GDP'!$B363)</f>
        <v>#DIV/0!</v>
      </c>
      <c r="U363" s="44" t="e">
        <f>('ODA total and ex non-transfer'!U363*1000000)/SUMIFS('GDP constant 2016'!U:U,'GDP constant 2016'!$B:$B,'ODA percent GDP'!$B363)</f>
        <v>#DIV/0!</v>
      </c>
    </row>
    <row r="364" spans="1:21" hidden="1" x14ac:dyDescent="0.2">
      <c r="A364" s="21" t="s">
        <v>207</v>
      </c>
      <c r="B364" s="9" t="s">
        <v>619</v>
      </c>
      <c r="C364" s="9" t="s">
        <v>981</v>
      </c>
      <c r="D364" s="9"/>
      <c r="E364" s="2"/>
      <c r="F364" s="2"/>
      <c r="G364" s="44">
        <f>('ODA total and ex non-transfer'!G364*1000000)/SUMIFS('GDP constant 2016'!G:G,'GDP constant 2016'!$B:$B,'ODA percent GDP'!$B364)</f>
        <v>4.1709427108082443E-3</v>
      </c>
      <c r="H364" s="44">
        <f>('ODA total and ex non-transfer'!H364*1000000)/SUMIFS('GDP constant 2016'!H:H,'GDP constant 2016'!$B:$B,'ODA percent GDP'!$B364)</f>
        <v>4.4628767165832955E-3</v>
      </c>
      <c r="I364" s="44">
        <f>('ODA total and ex non-transfer'!I364*1000000)/SUMIFS('GDP constant 2016'!I:I,'GDP constant 2016'!$B:$B,'ODA percent GDP'!$B364)</f>
        <v>4.5215523423295084E-3</v>
      </c>
      <c r="J364" s="44">
        <f>('ODA total and ex non-transfer'!J364*1000000)/SUMIFS('GDP constant 2016'!J:J,'GDP constant 2016'!$B:$B,'ODA percent GDP'!$B364)</f>
        <v>7.7032303716081489E-3</v>
      </c>
      <c r="K364" s="44">
        <f>('ODA total and ex non-transfer'!K364*1000000)/SUMIFS('GDP constant 2016'!K:K,'GDP constant 2016'!$B:$B,'ODA percent GDP'!$B364)</f>
        <v>2.1921535279775386E-2</v>
      </c>
      <c r="L364" s="44">
        <f>('ODA total and ex non-transfer'!L364*1000000)/SUMIFS('GDP constant 2016'!L:L,'GDP constant 2016'!$B:$B,'ODA percent GDP'!$B364)</f>
        <v>1.6767657508245097E-2</v>
      </c>
      <c r="M364" s="44">
        <f>('ODA total and ex non-transfer'!M364*1000000)/SUMIFS('GDP constant 2016'!M:M,'GDP constant 2016'!$B:$B,'ODA percent GDP'!$B364)</f>
        <v>2.3100518850429096E-2</v>
      </c>
      <c r="N364" s="44">
        <f>('ODA total and ex non-transfer'!N364*1000000)/SUMIFS('GDP constant 2016'!N:N,'GDP constant 2016'!$B:$B,'ODA percent GDP'!$B364)</f>
        <v>1.3646252089244955E-2</v>
      </c>
      <c r="O364" s="44">
        <f>('ODA total and ex non-transfer'!O364*1000000)/SUMIFS('GDP constant 2016'!O:O,'GDP constant 2016'!$B:$B,'ODA percent GDP'!$B364)</f>
        <v>1.007370600069687E-2</v>
      </c>
      <c r="P364" s="44">
        <f>('ODA total and ex non-transfer'!P364*1000000)/SUMIFS('GDP constant 2016'!P:P,'GDP constant 2016'!$B:$B,'ODA percent GDP'!$B364)</f>
        <v>1.1100733912357405E-2</v>
      </c>
      <c r="Q364" s="44">
        <f>('ODA total and ex non-transfer'!Q364*1000000)/SUMIFS('GDP constant 2016'!Q:Q,'GDP constant 2016'!$B:$B,'ODA percent GDP'!$B364)</f>
        <v>1.7394744013344263E-2</v>
      </c>
      <c r="R364" s="44">
        <f>('ODA total and ex non-transfer'!R364*1000000)/SUMIFS('GDP constant 2016'!R:R,'GDP constant 2016'!$B:$B,'ODA percent GDP'!$B364)</f>
        <v>1.4131916265963084E-2</v>
      </c>
      <c r="S364" s="44">
        <f>('ODA total and ex non-transfer'!S364*1000000)/SUMIFS('GDP constant 2016'!S:S,'GDP constant 2016'!$B:$B,'ODA percent GDP'!$B364)</f>
        <v>1.7157630366051089E-2</v>
      </c>
      <c r="T364" s="44">
        <f>('ODA total and ex non-transfer'!T364*1000000)/SUMIFS('GDP constant 2016'!T:T,'GDP constant 2016'!$B:$B,'ODA percent GDP'!$B364)</f>
        <v>2.3009186407885625E-2</v>
      </c>
      <c r="U364" s="44">
        <f>('ODA total and ex non-transfer'!U364*1000000)/SUMIFS('GDP constant 2016'!U:U,'GDP constant 2016'!$B:$B,'ODA percent GDP'!$B364)</f>
        <v>2.6463171355552088E-2</v>
      </c>
    </row>
    <row r="365" spans="1:21" hidden="1" x14ac:dyDescent="0.2">
      <c r="A365" s="22" t="s">
        <v>207</v>
      </c>
      <c r="B365" s="9" t="s">
        <v>619</v>
      </c>
      <c r="C365" s="10" t="s">
        <v>982</v>
      </c>
      <c r="D365" s="10"/>
      <c r="E365" s="3"/>
      <c r="F365" s="3"/>
      <c r="G365" s="44">
        <f>('ODA total and ex non-transfer'!G365*1000000)/SUMIFS('GDP constant 2016'!G:G,'GDP constant 2016'!$B:$B,'ODA percent GDP'!$B365)</f>
        <v>4.1709427108082443E-3</v>
      </c>
      <c r="H365" s="44">
        <f>('ODA total and ex non-transfer'!H365*1000000)/SUMIFS('GDP constant 2016'!H:H,'GDP constant 2016'!$B:$B,'ODA percent GDP'!$B365)</f>
        <v>4.4628767165832955E-3</v>
      </c>
      <c r="I365" s="44">
        <f>('ODA total and ex non-transfer'!I365*1000000)/SUMIFS('GDP constant 2016'!I:I,'GDP constant 2016'!$B:$B,'ODA percent GDP'!$B365)</f>
        <v>4.5215523423295084E-3</v>
      </c>
      <c r="J365" s="44">
        <f>('ODA total and ex non-transfer'!J365*1000000)/SUMIFS('GDP constant 2016'!J:J,'GDP constant 2016'!$B:$B,'ODA percent GDP'!$B365)</f>
        <v>7.4802089229433211E-3</v>
      </c>
      <c r="K365" s="44">
        <f>('ODA total and ex non-transfer'!K365*1000000)/SUMIFS('GDP constant 2016'!K:K,'GDP constant 2016'!$B:$B,'ODA percent GDP'!$B365)</f>
        <v>2.0177407307400582E-2</v>
      </c>
      <c r="L365" s="44">
        <f>('ODA total and ex non-transfer'!L365*1000000)/SUMIFS('GDP constant 2016'!L:L,'GDP constant 2016'!$B:$B,'ODA percent GDP'!$B365)</f>
        <v>1.4868823730347836E-2</v>
      </c>
      <c r="M365" s="44">
        <f>('ODA total and ex non-transfer'!M365*1000000)/SUMIFS('GDP constant 2016'!M:M,'GDP constant 2016'!$B:$B,'ODA percent GDP'!$B365)</f>
        <v>2.1791359937981727E-2</v>
      </c>
      <c r="N365" s="44">
        <f>('ODA total and ex non-transfer'!N365*1000000)/SUMIFS('GDP constant 2016'!N:N,'GDP constant 2016'!$B:$B,'ODA percent GDP'!$B365)</f>
        <v>1.2479828055603388E-2</v>
      </c>
      <c r="O365" s="44">
        <f>('ODA total and ex non-transfer'!O365*1000000)/SUMIFS('GDP constant 2016'!O:O,'GDP constant 2016'!$B:$B,'ODA percent GDP'!$B365)</f>
        <v>9.0471086519950498E-3</v>
      </c>
      <c r="P365" s="44">
        <f>('ODA total and ex non-transfer'!P365*1000000)/SUMIFS('GDP constant 2016'!P:P,'GDP constant 2016'!$B:$B,'ODA percent GDP'!$B365)</f>
        <v>1.0104535706388966E-2</v>
      </c>
      <c r="Q365" s="44">
        <f>('ODA total and ex non-transfer'!Q365*1000000)/SUMIFS('GDP constant 2016'!Q:Q,'GDP constant 2016'!$B:$B,'ODA percent GDP'!$B365)</f>
        <v>1.6257501068827958E-2</v>
      </c>
      <c r="R365" s="44">
        <f>('ODA total and ex non-transfer'!R365*1000000)/SUMIFS('GDP constant 2016'!R:R,'GDP constant 2016'!$B:$B,'ODA percent GDP'!$B365)</f>
        <v>1.3182280200215533E-2</v>
      </c>
      <c r="S365" s="44">
        <f>('ODA total and ex non-transfer'!S365*1000000)/SUMIFS('GDP constant 2016'!S:S,'GDP constant 2016'!$B:$B,'ODA percent GDP'!$B365)</f>
        <v>1.6200045567400803E-2</v>
      </c>
      <c r="T365" s="44">
        <f>('ODA total and ex non-transfer'!T365*1000000)/SUMIFS('GDP constant 2016'!T:T,'GDP constant 2016'!$B:$B,'ODA percent GDP'!$B365)</f>
        <v>2.199282958812572E-2</v>
      </c>
      <c r="U365" s="44">
        <f>('ODA total and ex non-transfer'!U365*1000000)/SUMIFS('GDP constant 2016'!U:U,'GDP constant 2016'!$B:$B,'ODA percent GDP'!$B365)</f>
        <v>2.5400663968402244E-2</v>
      </c>
    </row>
    <row r="366" spans="1:21" hidden="1" x14ac:dyDescent="0.2">
      <c r="A366" s="21" t="s">
        <v>208</v>
      </c>
      <c r="B366" s="9" t="s">
        <v>730</v>
      </c>
      <c r="C366" s="9" t="s">
        <v>981</v>
      </c>
      <c r="D366" s="9"/>
      <c r="E366" s="2"/>
      <c r="F366" s="2"/>
      <c r="G366" s="44" t="e">
        <f>('ODA total and ex non-transfer'!G366*1000000)/SUMIFS('GDP constant 2016'!G:G,'GDP constant 2016'!$B:$B,'ODA percent GDP'!$B366)</f>
        <v>#DIV/0!</v>
      </c>
      <c r="H366" s="44" t="e">
        <f>('ODA total and ex non-transfer'!H366*1000000)/SUMIFS('GDP constant 2016'!H:H,'GDP constant 2016'!$B:$B,'ODA percent GDP'!$B366)</f>
        <v>#DIV/0!</v>
      </c>
      <c r="I366" s="44" t="e">
        <f>('ODA total and ex non-transfer'!I366*1000000)/SUMIFS('GDP constant 2016'!I:I,'GDP constant 2016'!$B:$B,'ODA percent GDP'!$B366)</f>
        <v>#DIV/0!</v>
      </c>
      <c r="J366" s="44" t="e">
        <f>('ODA total and ex non-transfer'!J366*1000000)/SUMIFS('GDP constant 2016'!J:J,'GDP constant 2016'!$B:$B,'ODA percent GDP'!$B366)</f>
        <v>#DIV/0!</v>
      </c>
      <c r="K366" s="44" t="e">
        <f>('ODA total and ex non-transfer'!K366*1000000)/SUMIFS('GDP constant 2016'!K:K,'GDP constant 2016'!$B:$B,'ODA percent GDP'!$B366)</f>
        <v>#DIV/0!</v>
      </c>
      <c r="L366" s="44" t="e">
        <f>('ODA total and ex non-transfer'!L366*1000000)/SUMIFS('GDP constant 2016'!L:L,'GDP constant 2016'!$B:$B,'ODA percent GDP'!$B366)</f>
        <v>#DIV/0!</v>
      </c>
      <c r="M366" s="44" t="e">
        <f>('ODA total and ex non-transfer'!M366*1000000)/SUMIFS('GDP constant 2016'!M:M,'GDP constant 2016'!$B:$B,'ODA percent GDP'!$B366)</f>
        <v>#DIV/0!</v>
      </c>
      <c r="N366" s="44" t="e">
        <f>('ODA total and ex non-transfer'!N366*1000000)/SUMIFS('GDP constant 2016'!N:N,'GDP constant 2016'!$B:$B,'ODA percent GDP'!$B366)</f>
        <v>#DIV/0!</v>
      </c>
      <c r="O366" s="44" t="e">
        <f>('ODA total and ex non-transfer'!O366*1000000)/SUMIFS('GDP constant 2016'!O:O,'GDP constant 2016'!$B:$B,'ODA percent GDP'!$B366)</f>
        <v>#DIV/0!</v>
      </c>
      <c r="P366" s="44" t="e">
        <f>('ODA total and ex non-transfer'!P366*1000000)/SUMIFS('GDP constant 2016'!P:P,'GDP constant 2016'!$B:$B,'ODA percent GDP'!$B366)</f>
        <v>#DIV/0!</v>
      </c>
      <c r="Q366" s="44" t="e">
        <f>('ODA total and ex non-transfer'!Q366*1000000)/SUMIFS('GDP constant 2016'!Q:Q,'GDP constant 2016'!$B:$B,'ODA percent GDP'!$B366)</f>
        <v>#DIV/0!</v>
      </c>
      <c r="R366" s="44" t="e">
        <f>('ODA total and ex non-transfer'!R366*1000000)/SUMIFS('GDP constant 2016'!R:R,'GDP constant 2016'!$B:$B,'ODA percent GDP'!$B366)</f>
        <v>#DIV/0!</v>
      </c>
      <c r="S366" s="44" t="e">
        <f>('ODA total and ex non-transfer'!S366*1000000)/SUMIFS('GDP constant 2016'!S:S,'GDP constant 2016'!$B:$B,'ODA percent GDP'!$B366)</f>
        <v>#DIV/0!</v>
      </c>
      <c r="T366" s="44" t="e">
        <f>('ODA total and ex non-transfer'!T366*1000000)/SUMIFS('GDP constant 2016'!T:T,'GDP constant 2016'!$B:$B,'ODA percent GDP'!$B366)</f>
        <v>#DIV/0!</v>
      </c>
      <c r="U366" s="44" t="e">
        <f>('ODA total and ex non-transfer'!U366*1000000)/SUMIFS('GDP constant 2016'!U:U,'GDP constant 2016'!$B:$B,'ODA percent GDP'!$B366)</f>
        <v>#DIV/0!</v>
      </c>
    </row>
    <row r="367" spans="1:21" hidden="1" x14ac:dyDescent="0.2">
      <c r="A367" s="22" t="s">
        <v>208</v>
      </c>
      <c r="B367" s="9" t="s">
        <v>730</v>
      </c>
      <c r="C367" s="10" t="s">
        <v>982</v>
      </c>
      <c r="D367" s="10"/>
      <c r="E367" s="3"/>
      <c r="F367" s="3"/>
      <c r="G367" s="44" t="e">
        <f>('ODA total and ex non-transfer'!G367*1000000)/SUMIFS('GDP constant 2016'!G:G,'GDP constant 2016'!$B:$B,'ODA percent GDP'!$B367)</f>
        <v>#DIV/0!</v>
      </c>
      <c r="H367" s="44" t="e">
        <f>('ODA total and ex non-transfer'!H367*1000000)/SUMIFS('GDP constant 2016'!H:H,'GDP constant 2016'!$B:$B,'ODA percent GDP'!$B367)</f>
        <v>#DIV/0!</v>
      </c>
      <c r="I367" s="44" t="e">
        <f>('ODA total and ex non-transfer'!I367*1000000)/SUMIFS('GDP constant 2016'!I:I,'GDP constant 2016'!$B:$B,'ODA percent GDP'!$B367)</f>
        <v>#DIV/0!</v>
      </c>
      <c r="J367" s="44" t="e">
        <f>('ODA total and ex non-transfer'!J367*1000000)/SUMIFS('GDP constant 2016'!J:J,'GDP constant 2016'!$B:$B,'ODA percent GDP'!$B367)</f>
        <v>#DIV/0!</v>
      </c>
      <c r="K367" s="44" t="e">
        <f>('ODA total and ex non-transfer'!K367*1000000)/SUMIFS('GDP constant 2016'!K:K,'GDP constant 2016'!$B:$B,'ODA percent GDP'!$B367)</f>
        <v>#DIV/0!</v>
      </c>
      <c r="L367" s="44" t="e">
        <f>('ODA total and ex non-transfer'!L367*1000000)/SUMIFS('GDP constant 2016'!L:L,'GDP constant 2016'!$B:$B,'ODA percent GDP'!$B367)</f>
        <v>#DIV/0!</v>
      </c>
      <c r="M367" s="44" t="e">
        <f>('ODA total and ex non-transfer'!M367*1000000)/SUMIFS('GDP constant 2016'!M:M,'GDP constant 2016'!$B:$B,'ODA percent GDP'!$B367)</f>
        <v>#DIV/0!</v>
      </c>
      <c r="N367" s="44" t="e">
        <f>('ODA total and ex non-transfer'!N367*1000000)/SUMIFS('GDP constant 2016'!N:N,'GDP constant 2016'!$B:$B,'ODA percent GDP'!$B367)</f>
        <v>#DIV/0!</v>
      </c>
      <c r="O367" s="44" t="e">
        <f>('ODA total and ex non-transfer'!O367*1000000)/SUMIFS('GDP constant 2016'!O:O,'GDP constant 2016'!$B:$B,'ODA percent GDP'!$B367)</f>
        <v>#DIV/0!</v>
      </c>
      <c r="P367" s="44" t="e">
        <f>('ODA total and ex non-transfer'!P367*1000000)/SUMIFS('GDP constant 2016'!P:P,'GDP constant 2016'!$B:$B,'ODA percent GDP'!$B367)</f>
        <v>#DIV/0!</v>
      </c>
      <c r="Q367" s="44" t="e">
        <f>('ODA total and ex non-transfer'!Q367*1000000)/SUMIFS('GDP constant 2016'!Q:Q,'GDP constant 2016'!$B:$B,'ODA percent GDP'!$B367)</f>
        <v>#DIV/0!</v>
      </c>
      <c r="R367" s="44" t="e">
        <f>('ODA total and ex non-transfer'!R367*1000000)/SUMIFS('GDP constant 2016'!R:R,'GDP constant 2016'!$B:$B,'ODA percent GDP'!$B367)</f>
        <v>#DIV/0!</v>
      </c>
      <c r="S367" s="44" t="e">
        <f>('ODA total and ex non-transfer'!S367*1000000)/SUMIFS('GDP constant 2016'!S:S,'GDP constant 2016'!$B:$B,'ODA percent GDP'!$B367)</f>
        <v>#DIV/0!</v>
      </c>
      <c r="T367" s="44" t="e">
        <f>('ODA total and ex non-transfer'!T367*1000000)/SUMIFS('GDP constant 2016'!T:T,'GDP constant 2016'!$B:$B,'ODA percent GDP'!$B367)</f>
        <v>#DIV/0!</v>
      </c>
      <c r="U367" s="44" t="e">
        <f>('ODA total and ex non-transfer'!U367*1000000)/SUMIFS('GDP constant 2016'!U:U,'GDP constant 2016'!$B:$B,'ODA percent GDP'!$B367)</f>
        <v>#DIV/0!</v>
      </c>
    </row>
    <row r="368" spans="1:21" hidden="1" x14ac:dyDescent="0.2">
      <c r="A368" s="21" t="s">
        <v>209</v>
      </c>
      <c r="B368" s="9" t="s">
        <v>768</v>
      </c>
      <c r="C368" s="9" t="s">
        <v>981</v>
      </c>
      <c r="D368" s="9"/>
      <c r="E368" s="2"/>
      <c r="F368" s="2"/>
      <c r="G368" s="44" t="e">
        <f>('ODA total and ex non-transfer'!G368*1000000)/SUMIFS('GDP constant 2016'!G:G,'GDP constant 2016'!$B:$B,'ODA percent GDP'!$B368)</f>
        <v>#DIV/0!</v>
      </c>
      <c r="H368" s="44" t="e">
        <f>('ODA total and ex non-transfer'!H368*1000000)/SUMIFS('GDP constant 2016'!H:H,'GDP constant 2016'!$B:$B,'ODA percent GDP'!$B368)</f>
        <v>#DIV/0!</v>
      </c>
      <c r="I368" s="44" t="e">
        <f>('ODA total and ex non-transfer'!I368*1000000)/SUMIFS('GDP constant 2016'!I:I,'GDP constant 2016'!$B:$B,'ODA percent GDP'!$B368)</f>
        <v>#DIV/0!</v>
      </c>
      <c r="J368" s="44" t="e">
        <f>('ODA total and ex non-transfer'!J368*1000000)/SUMIFS('GDP constant 2016'!J:J,'GDP constant 2016'!$B:$B,'ODA percent GDP'!$B368)</f>
        <v>#DIV/0!</v>
      </c>
      <c r="K368" s="44" t="e">
        <f>('ODA total and ex non-transfer'!K368*1000000)/SUMIFS('GDP constant 2016'!K:K,'GDP constant 2016'!$B:$B,'ODA percent GDP'!$B368)</f>
        <v>#DIV/0!</v>
      </c>
      <c r="L368" s="44" t="e">
        <f>('ODA total and ex non-transfer'!L368*1000000)/SUMIFS('GDP constant 2016'!L:L,'GDP constant 2016'!$B:$B,'ODA percent GDP'!$B368)</f>
        <v>#DIV/0!</v>
      </c>
      <c r="M368" s="44" t="e">
        <f>('ODA total and ex non-transfer'!M368*1000000)/SUMIFS('GDP constant 2016'!M:M,'GDP constant 2016'!$B:$B,'ODA percent GDP'!$B368)</f>
        <v>#DIV/0!</v>
      </c>
      <c r="N368" s="44" t="e">
        <f>('ODA total and ex non-transfer'!N368*1000000)/SUMIFS('GDP constant 2016'!N:N,'GDP constant 2016'!$B:$B,'ODA percent GDP'!$B368)</f>
        <v>#DIV/0!</v>
      </c>
      <c r="O368" s="44" t="e">
        <f>('ODA total and ex non-transfer'!O368*1000000)/SUMIFS('GDP constant 2016'!O:O,'GDP constant 2016'!$B:$B,'ODA percent GDP'!$B368)</f>
        <v>#DIV/0!</v>
      </c>
      <c r="P368" s="44" t="e">
        <f>('ODA total and ex non-transfer'!P368*1000000)/SUMIFS('GDP constant 2016'!P:P,'GDP constant 2016'!$B:$B,'ODA percent GDP'!$B368)</f>
        <v>#DIV/0!</v>
      </c>
      <c r="Q368" s="44" t="e">
        <f>('ODA total and ex non-transfer'!Q368*1000000)/SUMIFS('GDP constant 2016'!Q:Q,'GDP constant 2016'!$B:$B,'ODA percent GDP'!$B368)</f>
        <v>#DIV/0!</v>
      </c>
      <c r="R368" s="44" t="e">
        <f>('ODA total and ex non-transfer'!R368*1000000)/SUMIFS('GDP constant 2016'!R:R,'GDP constant 2016'!$B:$B,'ODA percent GDP'!$B368)</f>
        <v>#DIV/0!</v>
      </c>
      <c r="S368" s="44" t="e">
        <f>('ODA total and ex non-transfer'!S368*1000000)/SUMIFS('GDP constant 2016'!S:S,'GDP constant 2016'!$B:$B,'ODA percent GDP'!$B368)</f>
        <v>#DIV/0!</v>
      </c>
      <c r="T368" s="44" t="e">
        <f>('ODA total and ex non-transfer'!T368*1000000)/SUMIFS('GDP constant 2016'!T:T,'GDP constant 2016'!$B:$B,'ODA percent GDP'!$B368)</f>
        <v>#DIV/0!</v>
      </c>
      <c r="U368" s="44" t="e">
        <f>('ODA total and ex non-transfer'!U368*1000000)/SUMIFS('GDP constant 2016'!U:U,'GDP constant 2016'!$B:$B,'ODA percent GDP'!$B368)</f>
        <v>#DIV/0!</v>
      </c>
    </row>
    <row r="369" spans="1:21" hidden="1" x14ac:dyDescent="0.2">
      <c r="A369" s="22" t="s">
        <v>209</v>
      </c>
      <c r="B369" s="9" t="s">
        <v>768</v>
      </c>
      <c r="C369" s="10" t="s">
        <v>982</v>
      </c>
      <c r="D369" s="10"/>
      <c r="E369" s="3"/>
      <c r="F369" s="3"/>
      <c r="G369" s="44" t="e">
        <f>('ODA total and ex non-transfer'!G369*1000000)/SUMIFS('GDP constant 2016'!G:G,'GDP constant 2016'!$B:$B,'ODA percent GDP'!$B369)</f>
        <v>#DIV/0!</v>
      </c>
      <c r="H369" s="44" t="e">
        <f>('ODA total and ex non-transfer'!H369*1000000)/SUMIFS('GDP constant 2016'!H:H,'GDP constant 2016'!$B:$B,'ODA percent GDP'!$B369)</f>
        <v>#DIV/0!</v>
      </c>
      <c r="I369" s="44" t="e">
        <f>('ODA total and ex non-transfer'!I369*1000000)/SUMIFS('GDP constant 2016'!I:I,'GDP constant 2016'!$B:$B,'ODA percent GDP'!$B369)</f>
        <v>#DIV/0!</v>
      </c>
      <c r="J369" s="44" t="e">
        <f>('ODA total and ex non-transfer'!J369*1000000)/SUMIFS('GDP constant 2016'!J:J,'GDP constant 2016'!$B:$B,'ODA percent GDP'!$B369)</f>
        <v>#DIV/0!</v>
      </c>
      <c r="K369" s="44" t="e">
        <f>('ODA total and ex non-transfer'!K369*1000000)/SUMIFS('GDP constant 2016'!K:K,'GDP constant 2016'!$B:$B,'ODA percent GDP'!$B369)</f>
        <v>#DIV/0!</v>
      </c>
      <c r="L369" s="44" t="e">
        <f>('ODA total and ex non-transfer'!L369*1000000)/SUMIFS('GDP constant 2016'!L:L,'GDP constant 2016'!$B:$B,'ODA percent GDP'!$B369)</f>
        <v>#DIV/0!</v>
      </c>
      <c r="M369" s="44" t="e">
        <f>('ODA total and ex non-transfer'!M369*1000000)/SUMIFS('GDP constant 2016'!M:M,'GDP constant 2016'!$B:$B,'ODA percent GDP'!$B369)</f>
        <v>#DIV/0!</v>
      </c>
      <c r="N369" s="44" t="e">
        <f>('ODA total and ex non-transfer'!N369*1000000)/SUMIFS('GDP constant 2016'!N:N,'GDP constant 2016'!$B:$B,'ODA percent GDP'!$B369)</f>
        <v>#DIV/0!</v>
      </c>
      <c r="O369" s="44" t="e">
        <f>('ODA total and ex non-transfer'!O369*1000000)/SUMIFS('GDP constant 2016'!O:O,'GDP constant 2016'!$B:$B,'ODA percent GDP'!$B369)</f>
        <v>#DIV/0!</v>
      </c>
      <c r="P369" s="44" t="e">
        <f>('ODA total and ex non-transfer'!P369*1000000)/SUMIFS('GDP constant 2016'!P:P,'GDP constant 2016'!$B:$B,'ODA percent GDP'!$B369)</f>
        <v>#DIV/0!</v>
      </c>
      <c r="Q369" s="44" t="e">
        <f>('ODA total and ex non-transfer'!Q369*1000000)/SUMIFS('GDP constant 2016'!Q:Q,'GDP constant 2016'!$B:$B,'ODA percent GDP'!$B369)</f>
        <v>#DIV/0!</v>
      </c>
      <c r="R369" s="44" t="e">
        <f>('ODA total and ex non-transfer'!R369*1000000)/SUMIFS('GDP constant 2016'!R:R,'GDP constant 2016'!$B:$B,'ODA percent GDP'!$B369)</f>
        <v>#DIV/0!</v>
      </c>
      <c r="S369" s="44" t="e">
        <f>('ODA total and ex non-transfer'!S369*1000000)/SUMIFS('GDP constant 2016'!S:S,'GDP constant 2016'!$B:$B,'ODA percent GDP'!$B369)</f>
        <v>#DIV/0!</v>
      </c>
      <c r="T369" s="44" t="e">
        <f>('ODA total and ex non-transfer'!T369*1000000)/SUMIFS('GDP constant 2016'!T:T,'GDP constant 2016'!$B:$B,'ODA percent GDP'!$B369)</f>
        <v>#DIV/0!</v>
      </c>
      <c r="U369" s="44" t="e">
        <f>('ODA total and ex non-transfer'!U369*1000000)/SUMIFS('GDP constant 2016'!U:U,'GDP constant 2016'!$B:$B,'ODA percent GDP'!$B369)</f>
        <v>#DIV/0!</v>
      </c>
    </row>
    <row r="370" spans="1:21" hidden="1" x14ac:dyDescent="0.2">
      <c r="A370" s="21" t="s">
        <v>210</v>
      </c>
      <c r="B370" s="9" t="s">
        <v>828</v>
      </c>
      <c r="C370" s="9" t="s">
        <v>981</v>
      </c>
      <c r="D370" s="9"/>
      <c r="E370" s="2"/>
      <c r="F370" s="2"/>
      <c r="G370" s="44" t="e">
        <f>('ODA total and ex non-transfer'!G370*1000000)/SUMIFS('GDP constant 2016'!G:G,'GDP constant 2016'!$B:$B,'ODA percent GDP'!$B370)</f>
        <v>#DIV/0!</v>
      </c>
      <c r="H370" s="44" t="e">
        <f>('ODA total and ex non-transfer'!H370*1000000)/SUMIFS('GDP constant 2016'!H:H,'GDP constant 2016'!$B:$B,'ODA percent GDP'!$B370)</f>
        <v>#DIV/0!</v>
      </c>
      <c r="I370" s="44" t="e">
        <f>('ODA total and ex non-transfer'!I370*1000000)/SUMIFS('GDP constant 2016'!I:I,'GDP constant 2016'!$B:$B,'ODA percent GDP'!$B370)</f>
        <v>#DIV/0!</v>
      </c>
      <c r="J370" s="44" t="e">
        <f>('ODA total and ex non-transfer'!J370*1000000)/SUMIFS('GDP constant 2016'!J:J,'GDP constant 2016'!$B:$B,'ODA percent GDP'!$B370)</f>
        <v>#DIV/0!</v>
      </c>
      <c r="K370" s="44" t="e">
        <f>('ODA total and ex non-transfer'!K370*1000000)/SUMIFS('GDP constant 2016'!K:K,'GDP constant 2016'!$B:$B,'ODA percent GDP'!$B370)</f>
        <v>#DIV/0!</v>
      </c>
      <c r="L370" s="44" t="e">
        <f>('ODA total and ex non-transfer'!L370*1000000)/SUMIFS('GDP constant 2016'!L:L,'GDP constant 2016'!$B:$B,'ODA percent GDP'!$B370)</f>
        <v>#DIV/0!</v>
      </c>
      <c r="M370" s="44" t="e">
        <f>('ODA total and ex non-transfer'!M370*1000000)/SUMIFS('GDP constant 2016'!M:M,'GDP constant 2016'!$B:$B,'ODA percent GDP'!$B370)</f>
        <v>#DIV/0!</v>
      </c>
      <c r="N370" s="44" t="e">
        <f>('ODA total and ex non-transfer'!N370*1000000)/SUMIFS('GDP constant 2016'!N:N,'GDP constant 2016'!$B:$B,'ODA percent GDP'!$B370)</f>
        <v>#DIV/0!</v>
      </c>
      <c r="O370" s="44" t="e">
        <f>('ODA total and ex non-transfer'!O370*1000000)/SUMIFS('GDP constant 2016'!O:O,'GDP constant 2016'!$B:$B,'ODA percent GDP'!$B370)</f>
        <v>#DIV/0!</v>
      </c>
      <c r="P370" s="44" t="e">
        <f>('ODA total and ex non-transfer'!P370*1000000)/SUMIFS('GDP constant 2016'!P:P,'GDP constant 2016'!$B:$B,'ODA percent GDP'!$B370)</f>
        <v>#DIV/0!</v>
      </c>
      <c r="Q370" s="44" t="e">
        <f>('ODA total and ex non-transfer'!Q370*1000000)/SUMIFS('GDP constant 2016'!Q:Q,'GDP constant 2016'!$B:$B,'ODA percent GDP'!$B370)</f>
        <v>#DIV/0!</v>
      </c>
      <c r="R370" s="44" t="e">
        <f>('ODA total and ex non-transfer'!R370*1000000)/SUMIFS('GDP constant 2016'!R:R,'GDP constant 2016'!$B:$B,'ODA percent GDP'!$B370)</f>
        <v>#DIV/0!</v>
      </c>
      <c r="S370" s="44" t="e">
        <f>('ODA total and ex non-transfer'!S370*1000000)/SUMIFS('GDP constant 2016'!S:S,'GDP constant 2016'!$B:$B,'ODA percent GDP'!$B370)</f>
        <v>#DIV/0!</v>
      </c>
      <c r="T370" s="44" t="e">
        <f>('ODA total and ex non-transfer'!T370*1000000)/SUMIFS('GDP constant 2016'!T:T,'GDP constant 2016'!$B:$B,'ODA percent GDP'!$B370)</f>
        <v>#DIV/0!</v>
      </c>
      <c r="U370" s="44" t="e">
        <f>('ODA total and ex non-transfer'!U370*1000000)/SUMIFS('GDP constant 2016'!U:U,'GDP constant 2016'!$B:$B,'ODA percent GDP'!$B370)</f>
        <v>#DIV/0!</v>
      </c>
    </row>
    <row r="371" spans="1:21" hidden="1" x14ac:dyDescent="0.2">
      <c r="A371" s="22" t="s">
        <v>210</v>
      </c>
      <c r="B371" s="9" t="s">
        <v>828</v>
      </c>
      <c r="C371" s="10" t="s">
        <v>982</v>
      </c>
      <c r="D371" s="10"/>
      <c r="E371" s="3"/>
      <c r="F371" s="3"/>
      <c r="G371" s="44" t="e">
        <f>('ODA total and ex non-transfer'!G371*1000000)/SUMIFS('GDP constant 2016'!G:G,'GDP constant 2016'!$B:$B,'ODA percent GDP'!$B371)</f>
        <v>#DIV/0!</v>
      </c>
      <c r="H371" s="44" t="e">
        <f>('ODA total and ex non-transfer'!H371*1000000)/SUMIFS('GDP constant 2016'!H:H,'GDP constant 2016'!$B:$B,'ODA percent GDP'!$B371)</f>
        <v>#DIV/0!</v>
      </c>
      <c r="I371" s="44" t="e">
        <f>('ODA total and ex non-transfer'!I371*1000000)/SUMIFS('GDP constant 2016'!I:I,'GDP constant 2016'!$B:$B,'ODA percent GDP'!$B371)</f>
        <v>#DIV/0!</v>
      </c>
      <c r="J371" s="44" t="e">
        <f>('ODA total and ex non-transfer'!J371*1000000)/SUMIFS('GDP constant 2016'!J:J,'GDP constant 2016'!$B:$B,'ODA percent GDP'!$B371)</f>
        <v>#DIV/0!</v>
      </c>
      <c r="K371" s="44" t="e">
        <f>('ODA total and ex non-transfer'!K371*1000000)/SUMIFS('GDP constant 2016'!K:K,'GDP constant 2016'!$B:$B,'ODA percent GDP'!$B371)</f>
        <v>#DIV/0!</v>
      </c>
      <c r="L371" s="44" t="e">
        <f>('ODA total and ex non-transfer'!L371*1000000)/SUMIFS('GDP constant 2016'!L:L,'GDP constant 2016'!$B:$B,'ODA percent GDP'!$B371)</f>
        <v>#DIV/0!</v>
      </c>
      <c r="M371" s="44" t="e">
        <f>('ODA total and ex non-transfer'!M371*1000000)/SUMIFS('GDP constant 2016'!M:M,'GDP constant 2016'!$B:$B,'ODA percent GDP'!$B371)</f>
        <v>#DIV/0!</v>
      </c>
      <c r="N371" s="44" t="e">
        <f>('ODA total and ex non-transfer'!N371*1000000)/SUMIFS('GDP constant 2016'!N:N,'GDP constant 2016'!$B:$B,'ODA percent GDP'!$B371)</f>
        <v>#DIV/0!</v>
      </c>
      <c r="O371" s="44" t="e">
        <f>('ODA total and ex non-transfer'!O371*1000000)/SUMIFS('GDP constant 2016'!O:O,'GDP constant 2016'!$B:$B,'ODA percent GDP'!$B371)</f>
        <v>#DIV/0!</v>
      </c>
      <c r="P371" s="44" t="e">
        <f>('ODA total and ex non-transfer'!P371*1000000)/SUMIFS('GDP constant 2016'!P:P,'GDP constant 2016'!$B:$B,'ODA percent GDP'!$B371)</f>
        <v>#DIV/0!</v>
      </c>
      <c r="Q371" s="44" t="e">
        <f>('ODA total and ex non-transfer'!Q371*1000000)/SUMIFS('GDP constant 2016'!Q:Q,'GDP constant 2016'!$B:$B,'ODA percent GDP'!$B371)</f>
        <v>#DIV/0!</v>
      </c>
      <c r="R371" s="44" t="e">
        <f>('ODA total and ex non-transfer'!R371*1000000)/SUMIFS('GDP constant 2016'!R:R,'GDP constant 2016'!$B:$B,'ODA percent GDP'!$B371)</f>
        <v>#DIV/0!</v>
      </c>
      <c r="S371" s="44" t="e">
        <f>('ODA total and ex non-transfer'!S371*1000000)/SUMIFS('GDP constant 2016'!S:S,'GDP constant 2016'!$B:$B,'ODA percent GDP'!$B371)</f>
        <v>#DIV/0!</v>
      </c>
      <c r="T371" s="44" t="e">
        <f>('ODA total and ex non-transfer'!T371*1000000)/SUMIFS('GDP constant 2016'!T:T,'GDP constant 2016'!$B:$B,'ODA percent GDP'!$B371)</f>
        <v>#DIV/0!</v>
      </c>
      <c r="U371" s="44" t="e">
        <f>('ODA total and ex non-transfer'!U371*1000000)/SUMIFS('GDP constant 2016'!U:U,'GDP constant 2016'!$B:$B,'ODA percent GDP'!$B371)</f>
        <v>#DIV/0!</v>
      </c>
    </row>
    <row r="372" spans="1:21" hidden="1" x14ac:dyDescent="0.2">
      <c r="A372" s="21" t="s">
        <v>211</v>
      </c>
      <c r="B372" s="9" t="s">
        <v>879</v>
      </c>
      <c r="C372" s="9" t="s">
        <v>981</v>
      </c>
      <c r="D372" s="9"/>
      <c r="E372" s="2"/>
      <c r="F372" s="2"/>
      <c r="G372" s="44">
        <f>('ODA total and ex non-transfer'!G372*1000000)/SUMIFS('GDP constant 2016'!G:G,'GDP constant 2016'!$B:$B,'ODA percent GDP'!$B372)</f>
        <v>3.37961936054672E-3</v>
      </c>
      <c r="H372" s="44">
        <f>('ODA total and ex non-transfer'!H372*1000000)/SUMIFS('GDP constant 2016'!H:H,'GDP constant 2016'!$B:$B,'ODA percent GDP'!$B372)</f>
        <v>4.0963289295505804E-3</v>
      </c>
      <c r="I372" s="44">
        <f>('ODA total and ex non-transfer'!I372*1000000)/SUMIFS('GDP constant 2016'!I:I,'GDP constant 2016'!$B:$B,'ODA percent GDP'!$B372)</f>
        <v>3.3693569876459928E-3</v>
      </c>
      <c r="J372" s="44">
        <f>('ODA total and ex non-transfer'!J372*1000000)/SUMIFS('GDP constant 2016'!J:J,'GDP constant 2016'!$B:$B,'ODA percent GDP'!$B372)</f>
        <v>4.8041188416460302E-3</v>
      </c>
      <c r="K372" s="44">
        <f>('ODA total and ex non-transfer'!K372*1000000)/SUMIFS('GDP constant 2016'!K:K,'GDP constant 2016'!$B:$B,'ODA percent GDP'!$B372)</f>
        <v>5.123855434859965E-3</v>
      </c>
      <c r="L372" s="44">
        <f>('ODA total and ex non-transfer'!L372*1000000)/SUMIFS('GDP constant 2016'!L:L,'GDP constant 2016'!$B:$B,'ODA percent GDP'!$B372)</f>
        <v>4.962718092086647E-3</v>
      </c>
      <c r="M372" s="44" t="e">
        <f>('ODA total and ex non-transfer'!M372*1000000)/SUMIFS('GDP constant 2016'!M:M,'GDP constant 2016'!$B:$B,'ODA percent GDP'!$B372)</f>
        <v>#DIV/0!</v>
      </c>
      <c r="N372" s="44" t="e">
        <f>('ODA total and ex non-transfer'!N372*1000000)/SUMIFS('GDP constant 2016'!N:N,'GDP constant 2016'!$B:$B,'ODA percent GDP'!$B372)</f>
        <v>#DIV/0!</v>
      </c>
      <c r="O372" s="44" t="e">
        <f>('ODA total and ex non-transfer'!O372*1000000)/SUMIFS('GDP constant 2016'!O:O,'GDP constant 2016'!$B:$B,'ODA percent GDP'!$B372)</f>
        <v>#DIV/0!</v>
      </c>
      <c r="P372" s="44" t="e">
        <f>('ODA total and ex non-transfer'!P372*1000000)/SUMIFS('GDP constant 2016'!P:P,'GDP constant 2016'!$B:$B,'ODA percent GDP'!$B372)</f>
        <v>#DIV/0!</v>
      </c>
      <c r="Q372" s="44" t="e">
        <f>('ODA total and ex non-transfer'!Q372*1000000)/SUMIFS('GDP constant 2016'!Q:Q,'GDP constant 2016'!$B:$B,'ODA percent GDP'!$B372)</f>
        <v>#DIV/0!</v>
      </c>
      <c r="R372" s="44" t="e">
        <f>('ODA total and ex non-transfer'!R372*1000000)/SUMIFS('GDP constant 2016'!R:R,'GDP constant 2016'!$B:$B,'ODA percent GDP'!$B372)</f>
        <v>#DIV/0!</v>
      </c>
      <c r="S372" s="44" t="e">
        <f>('ODA total and ex non-transfer'!S372*1000000)/SUMIFS('GDP constant 2016'!S:S,'GDP constant 2016'!$B:$B,'ODA percent GDP'!$B372)</f>
        <v>#DIV/0!</v>
      </c>
      <c r="T372" s="44" t="e">
        <f>('ODA total and ex non-transfer'!T372*1000000)/SUMIFS('GDP constant 2016'!T:T,'GDP constant 2016'!$B:$B,'ODA percent GDP'!$B372)</f>
        <v>#DIV/0!</v>
      </c>
      <c r="U372" s="44" t="e">
        <f>('ODA total and ex non-transfer'!U372*1000000)/SUMIFS('GDP constant 2016'!U:U,'GDP constant 2016'!$B:$B,'ODA percent GDP'!$B372)</f>
        <v>#DIV/0!</v>
      </c>
    </row>
    <row r="373" spans="1:21" hidden="1" x14ac:dyDescent="0.2">
      <c r="A373" s="22" t="s">
        <v>211</v>
      </c>
      <c r="B373" s="9" t="s">
        <v>879</v>
      </c>
      <c r="C373" s="10" t="s">
        <v>982</v>
      </c>
      <c r="D373" s="10"/>
      <c r="E373" s="3"/>
      <c r="F373" s="3"/>
      <c r="G373" s="44">
        <f>('ODA total and ex non-transfer'!G373*1000000)/SUMIFS('GDP constant 2016'!G:G,'GDP constant 2016'!$B:$B,'ODA percent GDP'!$B373)</f>
        <v>3.37961936054672E-3</v>
      </c>
      <c r="H373" s="44">
        <f>('ODA total and ex non-transfer'!H373*1000000)/SUMIFS('GDP constant 2016'!H:H,'GDP constant 2016'!$B:$B,'ODA percent GDP'!$B373)</f>
        <v>4.0963289295505804E-3</v>
      </c>
      <c r="I373" s="44">
        <f>('ODA total and ex non-transfer'!I373*1000000)/SUMIFS('GDP constant 2016'!I:I,'GDP constant 2016'!$B:$B,'ODA percent GDP'!$B373)</f>
        <v>3.3693569876459928E-3</v>
      </c>
      <c r="J373" s="44">
        <f>('ODA total and ex non-transfer'!J373*1000000)/SUMIFS('GDP constant 2016'!J:J,'GDP constant 2016'!$B:$B,'ODA percent GDP'!$B373)</f>
        <v>4.698727455721809E-3</v>
      </c>
      <c r="K373" s="44">
        <f>('ODA total and ex non-transfer'!K373*1000000)/SUMIFS('GDP constant 2016'!K:K,'GDP constant 2016'!$B:$B,'ODA percent GDP'!$B373)</f>
        <v>3.5551185337026558E-3</v>
      </c>
      <c r="L373" s="44">
        <f>('ODA total and ex non-transfer'!L373*1000000)/SUMIFS('GDP constant 2016'!L:L,'GDP constant 2016'!$B:$B,'ODA percent GDP'!$B373)</f>
        <v>3.4756824232886644E-3</v>
      </c>
      <c r="M373" s="44" t="e">
        <f>('ODA total and ex non-transfer'!M373*1000000)/SUMIFS('GDP constant 2016'!M:M,'GDP constant 2016'!$B:$B,'ODA percent GDP'!$B373)</f>
        <v>#DIV/0!</v>
      </c>
      <c r="N373" s="44" t="e">
        <f>('ODA total and ex non-transfer'!N373*1000000)/SUMIFS('GDP constant 2016'!N:N,'GDP constant 2016'!$B:$B,'ODA percent GDP'!$B373)</f>
        <v>#DIV/0!</v>
      </c>
      <c r="O373" s="44" t="e">
        <f>('ODA total and ex non-transfer'!O373*1000000)/SUMIFS('GDP constant 2016'!O:O,'GDP constant 2016'!$B:$B,'ODA percent GDP'!$B373)</f>
        <v>#DIV/0!</v>
      </c>
      <c r="P373" s="44" t="e">
        <f>('ODA total and ex non-transfer'!P373*1000000)/SUMIFS('GDP constant 2016'!P:P,'GDP constant 2016'!$B:$B,'ODA percent GDP'!$B373)</f>
        <v>#DIV/0!</v>
      </c>
      <c r="Q373" s="44" t="e">
        <f>('ODA total and ex non-transfer'!Q373*1000000)/SUMIFS('GDP constant 2016'!Q:Q,'GDP constant 2016'!$B:$B,'ODA percent GDP'!$B373)</f>
        <v>#DIV/0!</v>
      </c>
      <c r="R373" s="44" t="e">
        <f>('ODA total and ex non-transfer'!R373*1000000)/SUMIFS('GDP constant 2016'!R:R,'GDP constant 2016'!$B:$B,'ODA percent GDP'!$B373)</f>
        <v>#DIV/0!</v>
      </c>
      <c r="S373" s="44" t="e">
        <f>('ODA total and ex non-transfer'!S373*1000000)/SUMIFS('GDP constant 2016'!S:S,'GDP constant 2016'!$B:$B,'ODA percent GDP'!$B373)</f>
        <v>#DIV/0!</v>
      </c>
      <c r="T373" s="44" t="e">
        <f>('ODA total and ex non-transfer'!T373*1000000)/SUMIFS('GDP constant 2016'!T:T,'GDP constant 2016'!$B:$B,'ODA percent GDP'!$B373)</f>
        <v>#DIV/0!</v>
      </c>
      <c r="U373" s="44" t="e">
        <f>('ODA total and ex non-transfer'!U373*1000000)/SUMIFS('GDP constant 2016'!U:U,'GDP constant 2016'!$B:$B,'ODA percent GDP'!$B373)</f>
        <v>#DIV/0!</v>
      </c>
    </row>
    <row r="374" spans="1:21" hidden="1" x14ac:dyDescent="0.2">
      <c r="A374" s="21" t="s">
        <v>212</v>
      </c>
      <c r="B374" s="9" t="s">
        <v>925</v>
      </c>
      <c r="C374" s="9" t="s">
        <v>981</v>
      </c>
      <c r="D374" s="9"/>
      <c r="E374" s="2"/>
      <c r="F374" s="2"/>
      <c r="G374" s="44" t="e">
        <f>('ODA total and ex non-transfer'!G374*1000000)/SUMIFS('GDP constant 2016'!G:G,'GDP constant 2016'!$B:$B,'ODA percent GDP'!$B374)</f>
        <v>#DIV/0!</v>
      </c>
      <c r="H374" s="44" t="e">
        <f>('ODA total and ex non-transfer'!H374*1000000)/SUMIFS('GDP constant 2016'!H:H,'GDP constant 2016'!$B:$B,'ODA percent GDP'!$B374)</f>
        <v>#DIV/0!</v>
      </c>
      <c r="I374" s="44" t="e">
        <f>('ODA total and ex non-transfer'!I374*1000000)/SUMIFS('GDP constant 2016'!I:I,'GDP constant 2016'!$B:$B,'ODA percent GDP'!$B374)</f>
        <v>#DIV/0!</v>
      </c>
      <c r="J374" s="44" t="e">
        <f>('ODA total and ex non-transfer'!J374*1000000)/SUMIFS('GDP constant 2016'!J:J,'GDP constant 2016'!$B:$B,'ODA percent GDP'!$B374)</f>
        <v>#DIV/0!</v>
      </c>
      <c r="K374" s="44" t="e">
        <f>('ODA total and ex non-transfer'!K374*1000000)/SUMIFS('GDP constant 2016'!K:K,'GDP constant 2016'!$B:$B,'ODA percent GDP'!$B374)</f>
        <v>#DIV/0!</v>
      </c>
      <c r="L374" s="44" t="e">
        <f>('ODA total and ex non-transfer'!L374*1000000)/SUMIFS('GDP constant 2016'!L:L,'GDP constant 2016'!$B:$B,'ODA percent GDP'!$B374)</f>
        <v>#DIV/0!</v>
      </c>
      <c r="M374" s="44" t="e">
        <f>('ODA total and ex non-transfer'!M374*1000000)/SUMIFS('GDP constant 2016'!M:M,'GDP constant 2016'!$B:$B,'ODA percent GDP'!$B374)</f>
        <v>#DIV/0!</v>
      </c>
      <c r="N374" s="44" t="e">
        <f>('ODA total and ex non-transfer'!N374*1000000)/SUMIFS('GDP constant 2016'!N:N,'GDP constant 2016'!$B:$B,'ODA percent GDP'!$B374)</f>
        <v>#DIV/0!</v>
      </c>
      <c r="O374" s="44" t="e">
        <f>('ODA total and ex non-transfer'!O374*1000000)/SUMIFS('GDP constant 2016'!O:O,'GDP constant 2016'!$B:$B,'ODA percent GDP'!$B374)</f>
        <v>#DIV/0!</v>
      </c>
      <c r="P374" s="44" t="e">
        <f>('ODA total and ex non-transfer'!P374*1000000)/SUMIFS('GDP constant 2016'!P:P,'GDP constant 2016'!$B:$B,'ODA percent GDP'!$B374)</f>
        <v>#DIV/0!</v>
      </c>
      <c r="Q374" s="44" t="e">
        <f>('ODA total and ex non-transfer'!Q374*1000000)/SUMIFS('GDP constant 2016'!Q:Q,'GDP constant 2016'!$B:$B,'ODA percent GDP'!$B374)</f>
        <v>#DIV/0!</v>
      </c>
      <c r="R374" s="44" t="e">
        <f>('ODA total and ex non-transfer'!R374*1000000)/SUMIFS('GDP constant 2016'!R:R,'GDP constant 2016'!$B:$B,'ODA percent GDP'!$B374)</f>
        <v>#DIV/0!</v>
      </c>
      <c r="S374" s="44" t="e">
        <f>('ODA total and ex non-transfer'!S374*1000000)/SUMIFS('GDP constant 2016'!S:S,'GDP constant 2016'!$B:$B,'ODA percent GDP'!$B374)</f>
        <v>#DIV/0!</v>
      </c>
      <c r="T374" s="44" t="e">
        <f>('ODA total and ex non-transfer'!T374*1000000)/SUMIFS('GDP constant 2016'!T:T,'GDP constant 2016'!$B:$B,'ODA percent GDP'!$B374)</f>
        <v>#DIV/0!</v>
      </c>
      <c r="U374" s="44" t="e">
        <f>('ODA total and ex non-transfer'!U374*1000000)/SUMIFS('GDP constant 2016'!U:U,'GDP constant 2016'!$B:$B,'ODA percent GDP'!$B374)</f>
        <v>#DIV/0!</v>
      </c>
    </row>
    <row r="375" spans="1:21" hidden="1" x14ac:dyDescent="0.2">
      <c r="A375" s="22" t="s">
        <v>212</v>
      </c>
      <c r="B375" s="9" t="s">
        <v>925</v>
      </c>
      <c r="C375" s="10" t="s">
        <v>982</v>
      </c>
      <c r="D375" s="10"/>
      <c r="E375" s="3"/>
      <c r="F375" s="3"/>
      <c r="G375" s="44" t="e">
        <f>('ODA total and ex non-transfer'!G375*1000000)/SUMIFS('GDP constant 2016'!G:G,'GDP constant 2016'!$B:$B,'ODA percent GDP'!$B375)</f>
        <v>#DIV/0!</v>
      </c>
      <c r="H375" s="44" t="e">
        <f>('ODA total and ex non-transfer'!H375*1000000)/SUMIFS('GDP constant 2016'!H:H,'GDP constant 2016'!$B:$B,'ODA percent GDP'!$B375)</f>
        <v>#DIV/0!</v>
      </c>
      <c r="I375" s="44" t="e">
        <f>('ODA total and ex non-transfer'!I375*1000000)/SUMIFS('GDP constant 2016'!I:I,'GDP constant 2016'!$B:$B,'ODA percent GDP'!$B375)</f>
        <v>#DIV/0!</v>
      </c>
      <c r="J375" s="44" t="e">
        <f>('ODA total and ex non-transfer'!J375*1000000)/SUMIFS('GDP constant 2016'!J:J,'GDP constant 2016'!$B:$B,'ODA percent GDP'!$B375)</f>
        <v>#DIV/0!</v>
      </c>
      <c r="K375" s="44" t="e">
        <f>('ODA total and ex non-transfer'!K375*1000000)/SUMIFS('GDP constant 2016'!K:K,'GDP constant 2016'!$B:$B,'ODA percent GDP'!$B375)</f>
        <v>#DIV/0!</v>
      </c>
      <c r="L375" s="44" t="e">
        <f>('ODA total and ex non-transfer'!L375*1000000)/SUMIFS('GDP constant 2016'!L:L,'GDP constant 2016'!$B:$B,'ODA percent GDP'!$B375)</f>
        <v>#DIV/0!</v>
      </c>
      <c r="M375" s="44" t="e">
        <f>('ODA total and ex non-transfer'!M375*1000000)/SUMIFS('GDP constant 2016'!M:M,'GDP constant 2016'!$B:$B,'ODA percent GDP'!$B375)</f>
        <v>#DIV/0!</v>
      </c>
      <c r="N375" s="44" t="e">
        <f>('ODA total and ex non-transfer'!N375*1000000)/SUMIFS('GDP constant 2016'!N:N,'GDP constant 2016'!$B:$B,'ODA percent GDP'!$B375)</f>
        <v>#DIV/0!</v>
      </c>
      <c r="O375" s="44" t="e">
        <f>('ODA total and ex non-transfer'!O375*1000000)/SUMIFS('GDP constant 2016'!O:O,'GDP constant 2016'!$B:$B,'ODA percent GDP'!$B375)</f>
        <v>#DIV/0!</v>
      </c>
      <c r="P375" s="44" t="e">
        <f>('ODA total and ex non-transfer'!P375*1000000)/SUMIFS('GDP constant 2016'!P:P,'GDP constant 2016'!$B:$B,'ODA percent GDP'!$B375)</f>
        <v>#DIV/0!</v>
      </c>
      <c r="Q375" s="44" t="e">
        <f>('ODA total and ex non-transfer'!Q375*1000000)/SUMIFS('GDP constant 2016'!Q:Q,'GDP constant 2016'!$B:$B,'ODA percent GDP'!$B375)</f>
        <v>#DIV/0!</v>
      </c>
      <c r="R375" s="44" t="e">
        <f>('ODA total and ex non-transfer'!R375*1000000)/SUMIFS('GDP constant 2016'!R:R,'GDP constant 2016'!$B:$B,'ODA percent GDP'!$B375)</f>
        <v>#DIV/0!</v>
      </c>
      <c r="S375" s="44" t="e">
        <f>('ODA total and ex non-transfer'!S375*1000000)/SUMIFS('GDP constant 2016'!S:S,'GDP constant 2016'!$B:$B,'ODA percent GDP'!$B375)</f>
        <v>#DIV/0!</v>
      </c>
      <c r="T375" s="44" t="e">
        <f>('ODA total and ex non-transfer'!T375*1000000)/SUMIFS('GDP constant 2016'!T:T,'GDP constant 2016'!$B:$B,'ODA percent GDP'!$B375)</f>
        <v>#DIV/0!</v>
      </c>
      <c r="U375" s="44" t="e">
        <f>('ODA total and ex non-transfer'!U375*1000000)/SUMIFS('GDP constant 2016'!U:U,'GDP constant 2016'!$B:$B,'ODA percent GDP'!$B375)</f>
        <v>#DIV/0!</v>
      </c>
    </row>
    <row r="376" spans="1:21" hidden="1" x14ac:dyDescent="0.2">
      <c r="A376" s="21" t="s">
        <v>213</v>
      </c>
      <c r="B376" s="9" t="s">
        <v>736</v>
      </c>
      <c r="C376" s="9" t="s">
        <v>981</v>
      </c>
      <c r="D376" s="9"/>
      <c r="E376" s="2"/>
      <c r="F376" s="2"/>
      <c r="G376" s="44">
        <f>('ODA total and ex non-transfer'!G376*1000000)/SUMIFS('GDP constant 2016'!G:G,'GDP constant 2016'!$B:$B,'ODA percent GDP'!$B376)</f>
        <v>8.7993736975826992E-2</v>
      </c>
      <c r="H376" s="44">
        <f>('ODA total and ex non-transfer'!H376*1000000)/SUMIFS('GDP constant 2016'!H:H,'GDP constant 2016'!$B:$B,'ODA percent GDP'!$B376)</f>
        <v>9.5403163900575239E-2</v>
      </c>
      <c r="I376" s="44">
        <f>('ODA total and ex non-transfer'!I376*1000000)/SUMIFS('GDP constant 2016'!I:I,'GDP constant 2016'!$B:$B,'ODA percent GDP'!$B376)</f>
        <v>9.5682049658317989E-2</v>
      </c>
      <c r="J376" s="44">
        <f>('ODA total and ex non-transfer'!J376*1000000)/SUMIFS('GDP constant 2016'!J:J,'GDP constant 2016'!$B:$B,'ODA percent GDP'!$B376)</f>
        <v>0.12697376433445134</v>
      </c>
      <c r="K376" s="44">
        <f>('ODA total and ex non-transfer'!K376*1000000)/SUMIFS('GDP constant 2016'!K:K,'GDP constant 2016'!$B:$B,'ODA percent GDP'!$B376)</f>
        <v>0.1640792246329959</v>
      </c>
      <c r="L376" s="44">
        <f>('ODA total and ex non-transfer'!L376*1000000)/SUMIFS('GDP constant 2016'!L:L,'GDP constant 2016'!$B:$B,'ODA percent GDP'!$B376)</f>
        <v>0.18162176058231583</v>
      </c>
      <c r="M376" s="44">
        <f>('ODA total and ex non-transfer'!M376*1000000)/SUMIFS('GDP constant 2016'!M:M,'GDP constant 2016'!$B:$B,'ODA percent GDP'!$B376)</f>
        <v>0.24158666576297091</v>
      </c>
      <c r="N376" s="44">
        <f>('ODA total and ex non-transfer'!N376*1000000)/SUMIFS('GDP constant 2016'!N:N,'GDP constant 2016'!$B:$B,'ODA percent GDP'!$B376)</f>
        <v>0.28141411682380962</v>
      </c>
      <c r="O376" s="44">
        <f>('ODA total and ex non-transfer'!O376*1000000)/SUMIFS('GDP constant 2016'!O:O,'GDP constant 2016'!$B:$B,'ODA percent GDP'!$B376)</f>
        <v>0.23176040955486052</v>
      </c>
      <c r="P376" s="44">
        <f>('ODA total and ex non-transfer'!P376*1000000)/SUMIFS('GDP constant 2016'!P:P,'GDP constant 2016'!$B:$B,'ODA percent GDP'!$B376)</f>
        <v>0.18568772401178821</v>
      </c>
      <c r="Q376" s="44">
        <f>('ODA total and ex non-transfer'!Q376*1000000)/SUMIFS('GDP constant 2016'!Q:Q,'GDP constant 2016'!$B:$B,'ODA percent GDP'!$B376)</f>
        <v>0.14308324447463744</v>
      </c>
      <c r="R376" s="44">
        <f>('ODA total and ex non-transfer'!R376*1000000)/SUMIFS('GDP constant 2016'!R:R,'GDP constant 2016'!$B:$B,'ODA percent GDP'!$B376)</f>
        <v>0.18662730645328529</v>
      </c>
      <c r="S376" s="44">
        <f>('ODA total and ex non-transfer'!S376*1000000)/SUMIFS('GDP constant 2016'!S:S,'GDP constant 2016'!$B:$B,'ODA percent GDP'!$B376)</f>
        <v>0.17373809558472128</v>
      </c>
      <c r="T376" s="44">
        <f>('ODA total and ex non-transfer'!T376*1000000)/SUMIFS('GDP constant 2016'!T:T,'GDP constant 2016'!$B:$B,'ODA percent GDP'!$B376)</f>
        <v>0.14572776338851817</v>
      </c>
      <c r="U376" s="44">
        <f>('ODA total and ex non-transfer'!U376*1000000)/SUMIFS('GDP constant 2016'!U:U,'GDP constant 2016'!$B:$B,'ODA percent GDP'!$B376)</f>
        <v>0.18225528614401623</v>
      </c>
    </row>
    <row r="377" spans="1:21" hidden="1" x14ac:dyDescent="0.2">
      <c r="A377" s="22" t="s">
        <v>213</v>
      </c>
      <c r="B377" s="9" t="s">
        <v>736</v>
      </c>
      <c r="C377" s="10" t="s">
        <v>982</v>
      </c>
      <c r="D377" s="10"/>
      <c r="E377" s="3"/>
      <c r="F377" s="3"/>
      <c r="G377" s="44">
        <f>('ODA total and ex non-transfer'!G377*1000000)/SUMIFS('GDP constant 2016'!G:G,'GDP constant 2016'!$B:$B,'ODA percent GDP'!$B377)</f>
        <v>8.7993736975826992E-2</v>
      </c>
      <c r="H377" s="44">
        <f>('ODA total and ex non-transfer'!H377*1000000)/SUMIFS('GDP constant 2016'!H:H,'GDP constant 2016'!$B:$B,'ODA percent GDP'!$B377)</f>
        <v>9.5403163900575239E-2</v>
      </c>
      <c r="I377" s="44">
        <f>('ODA total and ex non-transfer'!I377*1000000)/SUMIFS('GDP constant 2016'!I:I,'GDP constant 2016'!$B:$B,'ODA percent GDP'!$B377)</f>
        <v>9.5682049658317989E-2</v>
      </c>
      <c r="J377" s="44">
        <f>('ODA total and ex non-transfer'!J377*1000000)/SUMIFS('GDP constant 2016'!J:J,'GDP constant 2016'!$B:$B,'ODA percent GDP'!$B377)</f>
        <v>0.1230047250633592</v>
      </c>
      <c r="K377" s="44">
        <f>('ODA total and ex non-transfer'!K377*1000000)/SUMIFS('GDP constant 2016'!K:K,'GDP constant 2016'!$B:$B,'ODA percent GDP'!$B377)</f>
        <v>0.15576639625803904</v>
      </c>
      <c r="L377" s="44">
        <f>('ODA total and ex non-transfer'!L377*1000000)/SUMIFS('GDP constant 2016'!L:L,'GDP constant 2016'!$B:$B,'ODA percent GDP'!$B377)</f>
        <v>0.17821586679992724</v>
      </c>
      <c r="M377" s="44">
        <f>('ODA total and ex non-transfer'!M377*1000000)/SUMIFS('GDP constant 2016'!M:M,'GDP constant 2016'!$B:$B,'ODA percent GDP'!$B377)</f>
        <v>0.2364835787292256</v>
      </c>
      <c r="N377" s="44">
        <f>('ODA total and ex non-transfer'!N377*1000000)/SUMIFS('GDP constant 2016'!N:N,'GDP constant 2016'!$B:$B,'ODA percent GDP'!$B377)</f>
        <v>0.2765081604233795</v>
      </c>
      <c r="O377" s="44">
        <f>('ODA total and ex non-transfer'!O377*1000000)/SUMIFS('GDP constant 2016'!O:O,'GDP constant 2016'!$B:$B,'ODA percent GDP'!$B377)</f>
        <v>0.22393052360903978</v>
      </c>
      <c r="P377" s="44">
        <f>('ODA total and ex non-transfer'!P377*1000000)/SUMIFS('GDP constant 2016'!P:P,'GDP constant 2016'!$B:$B,'ODA percent GDP'!$B377)</f>
        <v>0.1796143324043743</v>
      </c>
      <c r="Q377" s="44">
        <f>('ODA total and ex non-transfer'!Q377*1000000)/SUMIFS('GDP constant 2016'!Q:Q,'GDP constant 2016'!$B:$B,'ODA percent GDP'!$B377)</f>
        <v>0.13569679932074669</v>
      </c>
      <c r="R377" s="44">
        <f>('ODA total and ex non-transfer'!R377*1000000)/SUMIFS('GDP constant 2016'!R:R,'GDP constant 2016'!$B:$B,'ODA percent GDP'!$B377)</f>
        <v>0.18255156293469157</v>
      </c>
      <c r="S377" s="44">
        <f>('ODA total and ex non-transfer'!S377*1000000)/SUMIFS('GDP constant 2016'!S:S,'GDP constant 2016'!$B:$B,'ODA percent GDP'!$B377)</f>
        <v>0.16666530875750898</v>
      </c>
      <c r="T377" s="44">
        <f>('ODA total and ex non-transfer'!T377*1000000)/SUMIFS('GDP constant 2016'!T:T,'GDP constant 2016'!$B:$B,'ODA percent GDP'!$B377)</f>
        <v>0.13736164261525194</v>
      </c>
      <c r="U377" s="44">
        <f>('ODA total and ex non-transfer'!U377*1000000)/SUMIFS('GDP constant 2016'!U:U,'GDP constant 2016'!$B:$B,'ODA percent GDP'!$B377)</f>
        <v>0.17592110188025767</v>
      </c>
    </row>
    <row r="378" spans="1:21" hidden="1" x14ac:dyDescent="0.2">
      <c r="A378" s="21" t="s">
        <v>214</v>
      </c>
      <c r="B378" s="9" t="s">
        <v>968</v>
      </c>
      <c r="C378" s="9" t="s">
        <v>981</v>
      </c>
      <c r="D378" s="9"/>
      <c r="E378" s="2"/>
      <c r="F378" s="2"/>
      <c r="G378" s="44">
        <f>('ODA total and ex non-transfer'!G378*1000000)/SUMIFS('GDP constant 2016'!G:G,'GDP constant 2016'!$B:$B,'ODA percent GDP'!$B378)</f>
        <v>1.1563650669215544E-2</v>
      </c>
      <c r="H378" s="44">
        <f>('ODA total and ex non-transfer'!H378*1000000)/SUMIFS('GDP constant 2016'!H:H,'GDP constant 2016'!$B:$B,'ODA percent GDP'!$B378)</f>
        <v>8.01864491231199E-3</v>
      </c>
      <c r="I378" s="44">
        <f>('ODA total and ex non-transfer'!I378*1000000)/SUMIFS('GDP constant 2016'!I:I,'GDP constant 2016'!$B:$B,'ODA percent GDP'!$B378)</f>
        <v>8.5405693723835836E-3</v>
      </c>
      <c r="J378" s="44">
        <f>('ODA total and ex non-transfer'!J378*1000000)/SUMIFS('GDP constant 2016'!J:J,'GDP constant 2016'!$B:$B,'ODA percent GDP'!$B378)</f>
        <v>1.0879558612556135E-2</v>
      </c>
      <c r="K378" s="44">
        <f>('ODA total and ex non-transfer'!K378*1000000)/SUMIFS('GDP constant 2016'!K:K,'GDP constant 2016'!$B:$B,'ODA percent GDP'!$B378)</f>
        <v>9.8192200458079044E-3</v>
      </c>
      <c r="L378" s="44">
        <f>('ODA total and ex non-transfer'!L378*1000000)/SUMIFS('GDP constant 2016'!L:L,'GDP constant 2016'!$B:$B,'ODA percent GDP'!$B378)</f>
        <v>8.2993985857118553E-3</v>
      </c>
      <c r="M378" s="44">
        <f>('ODA total and ex non-transfer'!M378*1000000)/SUMIFS('GDP constant 2016'!M:M,'GDP constant 2016'!$B:$B,'ODA percent GDP'!$B378)</f>
        <v>1.2381882278787499E-2</v>
      </c>
      <c r="N378" s="44">
        <f>('ODA total and ex non-transfer'!N378*1000000)/SUMIFS('GDP constant 2016'!N:N,'GDP constant 2016'!$B:$B,'ODA percent GDP'!$B378)</f>
        <v>1.4681692236507135E-2</v>
      </c>
      <c r="O378" s="44">
        <f>('ODA total and ex non-transfer'!O378*1000000)/SUMIFS('GDP constant 2016'!O:O,'GDP constant 2016'!$B:$B,'ODA percent GDP'!$B378)</f>
        <v>1.5777324865556323E-2</v>
      </c>
      <c r="P378" s="44">
        <f>('ODA total and ex non-transfer'!P378*1000000)/SUMIFS('GDP constant 2016'!P:P,'GDP constant 2016'!$B:$B,'ODA percent GDP'!$B378)</f>
        <v>1.3657677219582852E-2</v>
      </c>
      <c r="Q378" s="44">
        <f>('ODA total and ex non-transfer'!Q378*1000000)/SUMIFS('GDP constant 2016'!Q:Q,'GDP constant 2016'!$B:$B,'ODA percent GDP'!$B378)</f>
        <v>1.8939231762543442E-2</v>
      </c>
      <c r="R378" s="44">
        <f>('ODA total and ex non-transfer'!R378*1000000)/SUMIFS('GDP constant 2016'!R:R,'GDP constant 2016'!$B:$B,'ODA percent GDP'!$B378)</f>
        <v>2.5378462994268096E-2</v>
      </c>
      <c r="S378" s="44">
        <f>('ODA total and ex non-transfer'!S378*1000000)/SUMIFS('GDP constant 2016'!S:S,'GDP constant 2016'!$B:$B,'ODA percent GDP'!$B378)</f>
        <v>2.7471226381587478E-2</v>
      </c>
      <c r="T378" s="44">
        <f>('ODA total and ex non-transfer'!T378*1000000)/SUMIFS('GDP constant 2016'!T:T,'GDP constant 2016'!$B:$B,'ODA percent GDP'!$B378)</f>
        <v>5.3976570471146817E-2</v>
      </c>
      <c r="U378" s="44">
        <f>('ODA total and ex non-transfer'!U378*1000000)/SUMIFS('GDP constant 2016'!U:U,'GDP constant 2016'!$B:$B,'ODA percent GDP'!$B378)</f>
        <v>7.4213830726255592E-2</v>
      </c>
    </row>
    <row r="379" spans="1:21" hidden="1" x14ac:dyDescent="0.2">
      <c r="A379" s="22" t="s">
        <v>214</v>
      </c>
      <c r="B379" s="9" t="s">
        <v>968</v>
      </c>
      <c r="C379" s="10" t="s">
        <v>982</v>
      </c>
      <c r="D379" s="10"/>
      <c r="E379" s="3"/>
      <c r="F379" s="3"/>
      <c r="G379" s="44">
        <f>('ODA total and ex non-transfer'!G379*1000000)/SUMIFS('GDP constant 2016'!G:G,'GDP constant 2016'!$B:$B,'ODA percent GDP'!$B379)</f>
        <v>1.1563650669215544E-2</v>
      </c>
      <c r="H379" s="44">
        <f>('ODA total and ex non-transfer'!H379*1000000)/SUMIFS('GDP constant 2016'!H:H,'GDP constant 2016'!$B:$B,'ODA percent GDP'!$B379)</f>
        <v>8.01864491231199E-3</v>
      </c>
      <c r="I379" s="44">
        <f>('ODA total and ex non-transfer'!I379*1000000)/SUMIFS('GDP constant 2016'!I:I,'GDP constant 2016'!$B:$B,'ODA percent GDP'!$B379)</f>
        <v>8.5405693723835836E-3</v>
      </c>
      <c r="J379" s="44">
        <f>('ODA total and ex non-transfer'!J379*1000000)/SUMIFS('GDP constant 2016'!J:J,'GDP constant 2016'!$B:$B,'ODA percent GDP'!$B379)</f>
        <v>1.0879558612556135E-2</v>
      </c>
      <c r="K379" s="44">
        <f>('ODA total and ex non-transfer'!K379*1000000)/SUMIFS('GDP constant 2016'!K:K,'GDP constant 2016'!$B:$B,'ODA percent GDP'!$B379)</f>
        <v>9.1572549378935737E-3</v>
      </c>
      <c r="L379" s="44">
        <f>('ODA total and ex non-transfer'!L379*1000000)/SUMIFS('GDP constant 2016'!L:L,'GDP constant 2016'!$B:$B,'ODA percent GDP'!$B379)</f>
        <v>7.8381967414370059E-3</v>
      </c>
      <c r="M379" s="44">
        <f>('ODA total and ex non-transfer'!M379*1000000)/SUMIFS('GDP constant 2016'!M:M,'GDP constant 2016'!$B:$B,'ODA percent GDP'!$B379)</f>
        <v>1.1608467890052942E-2</v>
      </c>
      <c r="N379" s="44">
        <f>('ODA total and ex non-transfer'!N379*1000000)/SUMIFS('GDP constant 2016'!N:N,'GDP constant 2016'!$B:$B,'ODA percent GDP'!$B379)</f>
        <v>1.4329017520754227E-2</v>
      </c>
      <c r="O379" s="44">
        <f>('ODA total and ex non-transfer'!O379*1000000)/SUMIFS('GDP constant 2016'!O:O,'GDP constant 2016'!$B:$B,'ODA percent GDP'!$B379)</f>
        <v>1.5432004855785025E-2</v>
      </c>
      <c r="P379" s="44">
        <f>('ODA total and ex non-transfer'!P379*1000000)/SUMIFS('GDP constant 2016'!P:P,'GDP constant 2016'!$B:$B,'ODA percent GDP'!$B379)</f>
        <v>1.3205712951407168E-2</v>
      </c>
      <c r="Q379" s="44">
        <f>('ODA total and ex non-transfer'!Q379*1000000)/SUMIFS('GDP constant 2016'!Q:Q,'GDP constant 2016'!$B:$B,'ODA percent GDP'!$B379)</f>
        <v>1.844687100121907E-2</v>
      </c>
      <c r="R379" s="44">
        <f>('ODA total and ex non-transfer'!R379*1000000)/SUMIFS('GDP constant 2016'!R:R,'GDP constant 2016'!$B:$B,'ODA percent GDP'!$B379)</f>
        <v>2.4953843326870548E-2</v>
      </c>
      <c r="S379" s="44">
        <f>('ODA total and ex non-transfer'!S379*1000000)/SUMIFS('GDP constant 2016'!S:S,'GDP constant 2016'!$B:$B,'ODA percent GDP'!$B379)</f>
        <v>2.7007988695536094E-2</v>
      </c>
      <c r="T379" s="44">
        <f>('ODA total and ex non-transfer'!T379*1000000)/SUMIFS('GDP constant 2016'!T:T,'GDP constant 2016'!$B:$B,'ODA percent GDP'!$B379)</f>
        <v>5.329928588556989E-2</v>
      </c>
      <c r="U379" s="44">
        <f>('ODA total and ex non-transfer'!U379*1000000)/SUMIFS('GDP constant 2016'!U:U,'GDP constant 2016'!$B:$B,'ODA percent GDP'!$B379)</f>
        <v>7.3564174661048837E-2</v>
      </c>
    </row>
    <row r="380" spans="1:21" hidden="1" x14ac:dyDescent="0.2">
      <c r="A380" s="21" t="s">
        <v>215</v>
      </c>
      <c r="B380" s="9" t="e">
        <v>#N/A</v>
      </c>
      <c r="C380" s="9" t="s">
        <v>981</v>
      </c>
      <c r="D380" s="9"/>
      <c r="E380" s="2"/>
      <c r="F380" s="2"/>
      <c r="G380" s="44" t="e">
        <f>('ODA total and ex non-transfer'!G380*1000000)/SUMIFS('GDP constant 2016'!G:G,'GDP constant 2016'!$B:$B,'ODA percent GDP'!$B380)</f>
        <v>#DIV/0!</v>
      </c>
      <c r="H380" s="44" t="e">
        <f>('ODA total and ex non-transfer'!H380*1000000)/SUMIFS('GDP constant 2016'!H:H,'GDP constant 2016'!$B:$B,'ODA percent GDP'!$B380)</f>
        <v>#DIV/0!</v>
      </c>
      <c r="I380" s="44" t="e">
        <f>('ODA total and ex non-transfer'!I380*1000000)/SUMIFS('GDP constant 2016'!I:I,'GDP constant 2016'!$B:$B,'ODA percent GDP'!$B380)</f>
        <v>#DIV/0!</v>
      </c>
      <c r="J380" s="44" t="e">
        <f>('ODA total and ex non-transfer'!J380*1000000)/SUMIFS('GDP constant 2016'!J:J,'GDP constant 2016'!$B:$B,'ODA percent GDP'!$B380)</f>
        <v>#DIV/0!</v>
      </c>
      <c r="K380" s="44" t="e">
        <f>('ODA total and ex non-transfer'!K380*1000000)/SUMIFS('GDP constant 2016'!K:K,'GDP constant 2016'!$B:$B,'ODA percent GDP'!$B380)</f>
        <v>#DIV/0!</v>
      </c>
      <c r="L380" s="44" t="e">
        <f>('ODA total and ex non-transfer'!L380*1000000)/SUMIFS('GDP constant 2016'!L:L,'GDP constant 2016'!$B:$B,'ODA percent GDP'!$B380)</f>
        <v>#DIV/0!</v>
      </c>
      <c r="M380" s="44" t="e">
        <f>('ODA total and ex non-transfer'!M380*1000000)/SUMIFS('GDP constant 2016'!M:M,'GDP constant 2016'!$B:$B,'ODA percent GDP'!$B380)</f>
        <v>#DIV/0!</v>
      </c>
      <c r="N380" s="44" t="e">
        <f>('ODA total and ex non-transfer'!N380*1000000)/SUMIFS('GDP constant 2016'!N:N,'GDP constant 2016'!$B:$B,'ODA percent GDP'!$B380)</f>
        <v>#DIV/0!</v>
      </c>
      <c r="O380" s="44" t="e">
        <f>('ODA total and ex non-transfer'!O380*1000000)/SUMIFS('GDP constant 2016'!O:O,'GDP constant 2016'!$B:$B,'ODA percent GDP'!$B380)</f>
        <v>#DIV/0!</v>
      </c>
      <c r="P380" s="44" t="e">
        <f>('ODA total and ex non-transfer'!P380*1000000)/SUMIFS('GDP constant 2016'!P:P,'GDP constant 2016'!$B:$B,'ODA percent GDP'!$B380)</f>
        <v>#DIV/0!</v>
      </c>
      <c r="Q380" s="44" t="e">
        <f>('ODA total and ex non-transfer'!Q380*1000000)/SUMIFS('GDP constant 2016'!Q:Q,'GDP constant 2016'!$B:$B,'ODA percent GDP'!$B380)</f>
        <v>#DIV/0!</v>
      </c>
      <c r="R380" s="44" t="e">
        <f>('ODA total and ex non-transfer'!R380*1000000)/SUMIFS('GDP constant 2016'!R:R,'GDP constant 2016'!$B:$B,'ODA percent GDP'!$B380)</f>
        <v>#DIV/0!</v>
      </c>
      <c r="S380" s="44" t="e">
        <f>('ODA total and ex non-transfer'!S380*1000000)/SUMIFS('GDP constant 2016'!S:S,'GDP constant 2016'!$B:$B,'ODA percent GDP'!$B380)</f>
        <v>#DIV/0!</v>
      </c>
      <c r="T380" s="44" t="e">
        <f>('ODA total and ex non-transfer'!T380*1000000)/SUMIFS('GDP constant 2016'!T:T,'GDP constant 2016'!$B:$B,'ODA percent GDP'!$B380)</f>
        <v>#DIV/0!</v>
      </c>
      <c r="U380" s="44" t="e">
        <f>('ODA total and ex non-transfer'!U380*1000000)/SUMIFS('GDP constant 2016'!U:U,'GDP constant 2016'!$B:$B,'ODA percent GDP'!$B380)</f>
        <v>#DIV/0!</v>
      </c>
    </row>
    <row r="381" spans="1:21" hidden="1" x14ac:dyDescent="0.2">
      <c r="A381" s="22" t="s">
        <v>215</v>
      </c>
      <c r="B381" s="9" t="e">
        <v>#N/A</v>
      </c>
      <c r="C381" s="10" t="s">
        <v>982</v>
      </c>
      <c r="D381" s="10"/>
      <c r="E381" s="3"/>
      <c r="F381" s="3"/>
      <c r="G381" s="44" t="e">
        <f>('ODA total and ex non-transfer'!G381*1000000)/SUMIFS('GDP constant 2016'!G:G,'GDP constant 2016'!$B:$B,'ODA percent GDP'!$B381)</f>
        <v>#DIV/0!</v>
      </c>
      <c r="H381" s="44" t="e">
        <f>('ODA total and ex non-transfer'!H381*1000000)/SUMIFS('GDP constant 2016'!H:H,'GDP constant 2016'!$B:$B,'ODA percent GDP'!$B381)</f>
        <v>#DIV/0!</v>
      </c>
      <c r="I381" s="44" t="e">
        <f>('ODA total and ex non-transfer'!I381*1000000)/SUMIFS('GDP constant 2016'!I:I,'GDP constant 2016'!$B:$B,'ODA percent GDP'!$B381)</f>
        <v>#DIV/0!</v>
      </c>
      <c r="J381" s="44" t="e">
        <f>('ODA total and ex non-transfer'!J381*1000000)/SUMIFS('GDP constant 2016'!J:J,'GDP constant 2016'!$B:$B,'ODA percent GDP'!$B381)</f>
        <v>#DIV/0!</v>
      </c>
      <c r="K381" s="44" t="e">
        <f>('ODA total and ex non-transfer'!K381*1000000)/SUMIFS('GDP constant 2016'!K:K,'GDP constant 2016'!$B:$B,'ODA percent GDP'!$B381)</f>
        <v>#DIV/0!</v>
      </c>
      <c r="L381" s="44" t="e">
        <f>('ODA total and ex non-transfer'!L381*1000000)/SUMIFS('GDP constant 2016'!L:L,'GDP constant 2016'!$B:$B,'ODA percent GDP'!$B381)</f>
        <v>#DIV/0!</v>
      </c>
      <c r="M381" s="44" t="e">
        <f>('ODA total and ex non-transfer'!M381*1000000)/SUMIFS('GDP constant 2016'!M:M,'GDP constant 2016'!$B:$B,'ODA percent GDP'!$B381)</f>
        <v>#DIV/0!</v>
      </c>
      <c r="N381" s="44" t="e">
        <f>('ODA total and ex non-transfer'!N381*1000000)/SUMIFS('GDP constant 2016'!N:N,'GDP constant 2016'!$B:$B,'ODA percent GDP'!$B381)</f>
        <v>#DIV/0!</v>
      </c>
      <c r="O381" s="44" t="e">
        <f>('ODA total and ex non-transfer'!O381*1000000)/SUMIFS('GDP constant 2016'!O:O,'GDP constant 2016'!$B:$B,'ODA percent GDP'!$B381)</f>
        <v>#DIV/0!</v>
      </c>
      <c r="P381" s="44" t="e">
        <f>('ODA total and ex non-transfer'!P381*1000000)/SUMIFS('GDP constant 2016'!P:P,'GDP constant 2016'!$B:$B,'ODA percent GDP'!$B381)</f>
        <v>#DIV/0!</v>
      </c>
      <c r="Q381" s="44" t="e">
        <f>('ODA total and ex non-transfer'!Q381*1000000)/SUMIFS('GDP constant 2016'!Q:Q,'GDP constant 2016'!$B:$B,'ODA percent GDP'!$B381)</f>
        <v>#DIV/0!</v>
      </c>
      <c r="R381" s="44" t="e">
        <f>('ODA total and ex non-transfer'!R381*1000000)/SUMIFS('GDP constant 2016'!R:R,'GDP constant 2016'!$B:$B,'ODA percent GDP'!$B381)</f>
        <v>#DIV/0!</v>
      </c>
      <c r="S381" s="44" t="e">
        <f>('ODA total and ex non-transfer'!S381*1000000)/SUMIFS('GDP constant 2016'!S:S,'GDP constant 2016'!$B:$B,'ODA percent GDP'!$B381)</f>
        <v>#DIV/0!</v>
      </c>
      <c r="T381" s="44" t="e">
        <f>('ODA total and ex non-transfer'!T381*1000000)/SUMIFS('GDP constant 2016'!T:T,'GDP constant 2016'!$B:$B,'ODA percent GDP'!$B381)</f>
        <v>#DIV/0!</v>
      </c>
      <c r="U381" s="44" t="e">
        <f>('ODA total and ex non-transfer'!U381*1000000)/SUMIFS('GDP constant 2016'!U:U,'GDP constant 2016'!$B:$B,'ODA percent GDP'!$B381)</f>
        <v>#DIV/0!</v>
      </c>
    </row>
    <row r="382" spans="1:21" hidden="1" x14ac:dyDescent="0.2">
      <c r="A382" s="21" t="s">
        <v>216</v>
      </c>
      <c r="B382" s="9" t="e">
        <v>#N/A</v>
      </c>
      <c r="C382" s="9" t="s">
        <v>981</v>
      </c>
      <c r="D382" s="9"/>
      <c r="E382" s="2"/>
      <c r="F382" s="2"/>
      <c r="G382" s="44" t="e">
        <f>('ODA total and ex non-transfer'!G382*1000000)/SUMIFS('GDP constant 2016'!G:G,'GDP constant 2016'!$B:$B,'ODA percent GDP'!$B382)</f>
        <v>#DIV/0!</v>
      </c>
      <c r="H382" s="44" t="e">
        <f>('ODA total and ex non-transfer'!H382*1000000)/SUMIFS('GDP constant 2016'!H:H,'GDP constant 2016'!$B:$B,'ODA percent GDP'!$B382)</f>
        <v>#DIV/0!</v>
      </c>
      <c r="I382" s="44" t="e">
        <f>('ODA total and ex non-transfer'!I382*1000000)/SUMIFS('GDP constant 2016'!I:I,'GDP constant 2016'!$B:$B,'ODA percent GDP'!$B382)</f>
        <v>#DIV/0!</v>
      </c>
      <c r="J382" s="44" t="e">
        <f>('ODA total and ex non-transfer'!J382*1000000)/SUMIFS('GDP constant 2016'!J:J,'GDP constant 2016'!$B:$B,'ODA percent GDP'!$B382)</f>
        <v>#DIV/0!</v>
      </c>
      <c r="K382" s="44" t="e">
        <f>('ODA total and ex non-transfer'!K382*1000000)/SUMIFS('GDP constant 2016'!K:K,'GDP constant 2016'!$B:$B,'ODA percent GDP'!$B382)</f>
        <v>#DIV/0!</v>
      </c>
      <c r="L382" s="44" t="e">
        <f>('ODA total and ex non-transfer'!L382*1000000)/SUMIFS('GDP constant 2016'!L:L,'GDP constant 2016'!$B:$B,'ODA percent GDP'!$B382)</f>
        <v>#DIV/0!</v>
      </c>
      <c r="M382" s="44" t="e">
        <f>('ODA total and ex non-transfer'!M382*1000000)/SUMIFS('GDP constant 2016'!M:M,'GDP constant 2016'!$B:$B,'ODA percent GDP'!$B382)</f>
        <v>#DIV/0!</v>
      </c>
      <c r="N382" s="44" t="e">
        <f>('ODA total and ex non-transfer'!N382*1000000)/SUMIFS('GDP constant 2016'!N:N,'GDP constant 2016'!$B:$B,'ODA percent GDP'!$B382)</f>
        <v>#DIV/0!</v>
      </c>
      <c r="O382" s="44" t="e">
        <f>('ODA total and ex non-transfer'!O382*1000000)/SUMIFS('GDP constant 2016'!O:O,'GDP constant 2016'!$B:$B,'ODA percent GDP'!$B382)</f>
        <v>#DIV/0!</v>
      </c>
      <c r="P382" s="44" t="e">
        <f>('ODA total and ex non-transfer'!P382*1000000)/SUMIFS('GDP constant 2016'!P:P,'GDP constant 2016'!$B:$B,'ODA percent GDP'!$B382)</f>
        <v>#DIV/0!</v>
      </c>
      <c r="Q382" s="44" t="e">
        <f>('ODA total and ex non-transfer'!Q382*1000000)/SUMIFS('GDP constant 2016'!Q:Q,'GDP constant 2016'!$B:$B,'ODA percent GDP'!$B382)</f>
        <v>#DIV/0!</v>
      </c>
      <c r="R382" s="44" t="e">
        <f>('ODA total and ex non-transfer'!R382*1000000)/SUMIFS('GDP constant 2016'!R:R,'GDP constant 2016'!$B:$B,'ODA percent GDP'!$B382)</f>
        <v>#DIV/0!</v>
      </c>
      <c r="S382" s="44" t="e">
        <f>('ODA total and ex non-transfer'!S382*1000000)/SUMIFS('GDP constant 2016'!S:S,'GDP constant 2016'!$B:$B,'ODA percent GDP'!$B382)</f>
        <v>#DIV/0!</v>
      </c>
      <c r="T382" s="44" t="e">
        <f>('ODA total and ex non-transfer'!T382*1000000)/SUMIFS('GDP constant 2016'!T:T,'GDP constant 2016'!$B:$B,'ODA percent GDP'!$B382)</f>
        <v>#DIV/0!</v>
      </c>
      <c r="U382" s="44" t="e">
        <f>('ODA total and ex non-transfer'!U382*1000000)/SUMIFS('GDP constant 2016'!U:U,'GDP constant 2016'!$B:$B,'ODA percent GDP'!$B382)</f>
        <v>#DIV/0!</v>
      </c>
    </row>
    <row r="383" spans="1:21" hidden="1" x14ac:dyDescent="0.2">
      <c r="A383" s="22" t="s">
        <v>216</v>
      </c>
      <c r="B383" s="9" t="e">
        <v>#N/A</v>
      </c>
      <c r="C383" s="10" t="s">
        <v>982</v>
      </c>
      <c r="D383" s="10"/>
      <c r="E383" s="3"/>
      <c r="F383" s="3"/>
      <c r="G383" s="44" t="e">
        <f>('ODA total and ex non-transfer'!G383*1000000)/SUMIFS('GDP constant 2016'!G:G,'GDP constant 2016'!$B:$B,'ODA percent GDP'!$B383)</f>
        <v>#DIV/0!</v>
      </c>
      <c r="H383" s="44" t="e">
        <f>('ODA total and ex non-transfer'!H383*1000000)/SUMIFS('GDP constant 2016'!H:H,'GDP constant 2016'!$B:$B,'ODA percent GDP'!$B383)</f>
        <v>#DIV/0!</v>
      </c>
      <c r="I383" s="44" t="e">
        <f>('ODA total and ex non-transfer'!I383*1000000)/SUMIFS('GDP constant 2016'!I:I,'GDP constant 2016'!$B:$B,'ODA percent GDP'!$B383)</f>
        <v>#DIV/0!</v>
      </c>
      <c r="J383" s="44" t="e">
        <f>('ODA total and ex non-transfer'!J383*1000000)/SUMIFS('GDP constant 2016'!J:J,'GDP constant 2016'!$B:$B,'ODA percent GDP'!$B383)</f>
        <v>#DIV/0!</v>
      </c>
      <c r="K383" s="44" t="e">
        <f>('ODA total and ex non-transfer'!K383*1000000)/SUMIFS('GDP constant 2016'!K:K,'GDP constant 2016'!$B:$B,'ODA percent GDP'!$B383)</f>
        <v>#DIV/0!</v>
      </c>
      <c r="L383" s="44" t="e">
        <f>('ODA total and ex non-transfer'!L383*1000000)/SUMIFS('GDP constant 2016'!L:L,'GDP constant 2016'!$B:$B,'ODA percent GDP'!$B383)</f>
        <v>#DIV/0!</v>
      </c>
      <c r="M383" s="44" t="e">
        <f>('ODA total and ex non-transfer'!M383*1000000)/SUMIFS('GDP constant 2016'!M:M,'GDP constant 2016'!$B:$B,'ODA percent GDP'!$B383)</f>
        <v>#DIV/0!</v>
      </c>
      <c r="N383" s="44" t="e">
        <f>('ODA total and ex non-transfer'!N383*1000000)/SUMIFS('GDP constant 2016'!N:N,'GDP constant 2016'!$B:$B,'ODA percent GDP'!$B383)</f>
        <v>#DIV/0!</v>
      </c>
      <c r="O383" s="44" t="e">
        <f>('ODA total and ex non-transfer'!O383*1000000)/SUMIFS('GDP constant 2016'!O:O,'GDP constant 2016'!$B:$B,'ODA percent GDP'!$B383)</f>
        <v>#DIV/0!</v>
      </c>
      <c r="P383" s="44" t="e">
        <f>('ODA total and ex non-transfer'!P383*1000000)/SUMIFS('GDP constant 2016'!P:P,'GDP constant 2016'!$B:$B,'ODA percent GDP'!$B383)</f>
        <v>#DIV/0!</v>
      </c>
      <c r="Q383" s="44" t="e">
        <f>('ODA total and ex non-transfer'!Q383*1000000)/SUMIFS('GDP constant 2016'!Q:Q,'GDP constant 2016'!$B:$B,'ODA percent GDP'!$B383)</f>
        <v>#DIV/0!</v>
      </c>
      <c r="R383" s="44" t="e">
        <f>('ODA total and ex non-transfer'!R383*1000000)/SUMIFS('GDP constant 2016'!R:R,'GDP constant 2016'!$B:$B,'ODA percent GDP'!$B383)</f>
        <v>#DIV/0!</v>
      </c>
      <c r="S383" s="44" t="e">
        <f>('ODA total and ex non-transfer'!S383*1000000)/SUMIFS('GDP constant 2016'!S:S,'GDP constant 2016'!$B:$B,'ODA percent GDP'!$B383)</f>
        <v>#DIV/0!</v>
      </c>
      <c r="T383" s="44" t="e">
        <f>('ODA total and ex non-transfer'!T383*1000000)/SUMIFS('GDP constant 2016'!T:T,'GDP constant 2016'!$B:$B,'ODA percent GDP'!$B383)</f>
        <v>#DIV/0!</v>
      </c>
      <c r="U383" s="44" t="e">
        <f>('ODA total and ex non-transfer'!U383*1000000)/SUMIFS('GDP constant 2016'!U:U,'GDP constant 2016'!$B:$B,'ODA percent GDP'!$B383)</f>
        <v>#DIV/0!</v>
      </c>
    </row>
    <row r="384" spans="1:21" hidden="1" x14ac:dyDescent="0.2">
      <c r="A384" s="21" t="s">
        <v>217</v>
      </c>
      <c r="B384" s="9" t="e">
        <v>#N/A</v>
      </c>
      <c r="C384" s="9" t="s">
        <v>981</v>
      </c>
      <c r="D384" s="9"/>
      <c r="E384" s="2"/>
      <c r="F384" s="2"/>
      <c r="G384" s="44" t="e">
        <f>('ODA total and ex non-transfer'!G384*1000000)/SUMIFS('GDP constant 2016'!G:G,'GDP constant 2016'!$B:$B,'ODA percent GDP'!$B384)</f>
        <v>#DIV/0!</v>
      </c>
      <c r="H384" s="44" t="e">
        <f>('ODA total and ex non-transfer'!H384*1000000)/SUMIFS('GDP constant 2016'!H:H,'GDP constant 2016'!$B:$B,'ODA percent GDP'!$B384)</f>
        <v>#DIV/0!</v>
      </c>
      <c r="I384" s="44" t="e">
        <f>('ODA total and ex non-transfer'!I384*1000000)/SUMIFS('GDP constant 2016'!I:I,'GDP constant 2016'!$B:$B,'ODA percent GDP'!$B384)</f>
        <v>#DIV/0!</v>
      </c>
      <c r="J384" s="44" t="e">
        <f>('ODA total and ex non-transfer'!J384*1000000)/SUMIFS('GDP constant 2016'!J:J,'GDP constant 2016'!$B:$B,'ODA percent GDP'!$B384)</f>
        <v>#DIV/0!</v>
      </c>
      <c r="K384" s="44" t="e">
        <f>('ODA total and ex non-transfer'!K384*1000000)/SUMIFS('GDP constant 2016'!K:K,'GDP constant 2016'!$B:$B,'ODA percent GDP'!$B384)</f>
        <v>#DIV/0!</v>
      </c>
      <c r="L384" s="44" t="e">
        <f>('ODA total and ex non-transfer'!L384*1000000)/SUMIFS('GDP constant 2016'!L:L,'GDP constant 2016'!$B:$B,'ODA percent GDP'!$B384)</f>
        <v>#DIV/0!</v>
      </c>
      <c r="M384" s="44" t="e">
        <f>('ODA total and ex non-transfer'!M384*1000000)/SUMIFS('GDP constant 2016'!M:M,'GDP constant 2016'!$B:$B,'ODA percent GDP'!$B384)</f>
        <v>#DIV/0!</v>
      </c>
      <c r="N384" s="44" t="e">
        <f>('ODA total and ex non-transfer'!N384*1000000)/SUMIFS('GDP constant 2016'!N:N,'GDP constant 2016'!$B:$B,'ODA percent GDP'!$B384)</f>
        <v>#DIV/0!</v>
      </c>
      <c r="O384" s="44" t="e">
        <f>('ODA total and ex non-transfer'!O384*1000000)/SUMIFS('GDP constant 2016'!O:O,'GDP constant 2016'!$B:$B,'ODA percent GDP'!$B384)</f>
        <v>#DIV/0!</v>
      </c>
      <c r="P384" s="44" t="e">
        <f>('ODA total and ex non-transfer'!P384*1000000)/SUMIFS('GDP constant 2016'!P:P,'GDP constant 2016'!$B:$B,'ODA percent GDP'!$B384)</f>
        <v>#DIV/0!</v>
      </c>
      <c r="Q384" s="44" t="e">
        <f>('ODA total and ex non-transfer'!Q384*1000000)/SUMIFS('GDP constant 2016'!Q:Q,'GDP constant 2016'!$B:$B,'ODA percent GDP'!$B384)</f>
        <v>#DIV/0!</v>
      </c>
      <c r="R384" s="44" t="e">
        <f>('ODA total and ex non-transfer'!R384*1000000)/SUMIFS('GDP constant 2016'!R:R,'GDP constant 2016'!$B:$B,'ODA percent GDP'!$B384)</f>
        <v>#DIV/0!</v>
      </c>
      <c r="S384" s="44" t="e">
        <f>('ODA total and ex non-transfer'!S384*1000000)/SUMIFS('GDP constant 2016'!S:S,'GDP constant 2016'!$B:$B,'ODA percent GDP'!$B384)</f>
        <v>#DIV/0!</v>
      </c>
      <c r="T384" s="44" t="e">
        <f>('ODA total and ex non-transfer'!T384*1000000)/SUMIFS('GDP constant 2016'!T:T,'GDP constant 2016'!$B:$B,'ODA percent GDP'!$B384)</f>
        <v>#DIV/0!</v>
      </c>
      <c r="U384" s="44" t="e">
        <f>('ODA total and ex non-transfer'!U384*1000000)/SUMIFS('GDP constant 2016'!U:U,'GDP constant 2016'!$B:$B,'ODA percent GDP'!$B384)</f>
        <v>#DIV/0!</v>
      </c>
    </row>
    <row r="385" spans="1:21" hidden="1" x14ac:dyDescent="0.2">
      <c r="A385" s="22" t="s">
        <v>217</v>
      </c>
      <c r="B385" s="9" t="e">
        <v>#N/A</v>
      </c>
      <c r="C385" s="10" t="s">
        <v>982</v>
      </c>
      <c r="D385" s="10"/>
      <c r="E385" s="3"/>
      <c r="F385" s="3"/>
      <c r="G385" s="44" t="e">
        <f>('ODA total and ex non-transfer'!G385*1000000)/SUMIFS('GDP constant 2016'!G:G,'GDP constant 2016'!$B:$B,'ODA percent GDP'!$B385)</f>
        <v>#DIV/0!</v>
      </c>
      <c r="H385" s="44" t="e">
        <f>('ODA total and ex non-transfer'!H385*1000000)/SUMIFS('GDP constant 2016'!H:H,'GDP constant 2016'!$B:$B,'ODA percent GDP'!$B385)</f>
        <v>#DIV/0!</v>
      </c>
      <c r="I385" s="44" t="e">
        <f>('ODA total and ex non-transfer'!I385*1000000)/SUMIFS('GDP constant 2016'!I:I,'GDP constant 2016'!$B:$B,'ODA percent GDP'!$B385)</f>
        <v>#DIV/0!</v>
      </c>
      <c r="J385" s="44" t="e">
        <f>('ODA total and ex non-transfer'!J385*1000000)/SUMIFS('GDP constant 2016'!J:J,'GDP constant 2016'!$B:$B,'ODA percent GDP'!$B385)</f>
        <v>#DIV/0!</v>
      </c>
      <c r="K385" s="44" t="e">
        <f>('ODA total and ex non-transfer'!K385*1000000)/SUMIFS('GDP constant 2016'!K:K,'GDP constant 2016'!$B:$B,'ODA percent GDP'!$B385)</f>
        <v>#DIV/0!</v>
      </c>
      <c r="L385" s="44" t="e">
        <f>('ODA total and ex non-transfer'!L385*1000000)/SUMIFS('GDP constant 2016'!L:L,'GDP constant 2016'!$B:$B,'ODA percent GDP'!$B385)</f>
        <v>#DIV/0!</v>
      </c>
      <c r="M385" s="44" t="e">
        <f>('ODA total and ex non-transfer'!M385*1000000)/SUMIFS('GDP constant 2016'!M:M,'GDP constant 2016'!$B:$B,'ODA percent GDP'!$B385)</f>
        <v>#DIV/0!</v>
      </c>
      <c r="N385" s="44" t="e">
        <f>('ODA total and ex non-transfer'!N385*1000000)/SUMIFS('GDP constant 2016'!N:N,'GDP constant 2016'!$B:$B,'ODA percent GDP'!$B385)</f>
        <v>#DIV/0!</v>
      </c>
      <c r="O385" s="44" t="e">
        <f>('ODA total and ex non-transfer'!O385*1000000)/SUMIFS('GDP constant 2016'!O:O,'GDP constant 2016'!$B:$B,'ODA percent GDP'!$B385)</f>
        <v>#DIV/0!</v>
      </c>
      <c r="P385" s="44" t="e">
        <f>('ODA total and ex non-transfer'!P385*1000000)/SUMIFS('GDP constant 2016'!P:P,'GDP constant 2016'!$B:$B,'ODA percent GDP'!$B385)</f>
        <v>#DIV/0!</v>
      </c>
      <c r="Q385" s="44" t="e">
        <f>('ODA total and ex non-transfer'!Q385*1000000)/SUMIFS('GDP constant 2016'!Q:Q,'GDP constant 2016'!$B:$B,'ODA percent GDP'!$B385)</f>
        <v>#DIV/0!</v>
      </c>
      <c r="R385" s="44" t="e">
        <f>('ODA total and ex non-transfer'!R385*1000000)/SUMIFS('GDP constant 2016'!R:R,'GDP constant 2016'!$B:$B,'ODA percent GDP'!$B385)</f>
        <v>#DIV/0!</v>
      </c>
      <c r="S385" s="44" t="e">
        <f>('ODA total and ex non-transfer'!S385*1000000)/SUMIFS('GDP constant 2016'!S:S,'GDP constant 2016'!$B:$B,'ODA percent GDP'!$B385)</f>
        <v>#DIV/0!</v>
      </c>
      <c r="T385" s="44" t="e">
        <f>('ODA total and ex non-transfer'!T385*1000000)/SUMIFS('GDP constant 2016'!T:T,'GDP constant 2016'!$B:$B,'ODA percent GDP'!$B385)</f>
        <v>#DIV/0!</v>
      </c>
      <c r="U385" s="44" t="e">
        <f>('ODA total and ex non-transfer'!U385*1000000)/SUMIFS('GDP constant 2016'!U:U,'GDP constant 2016'!$B:$B,'ODA percent GDP'!$B385)</f>
        <v>#DIV/0!</v>
      </c>
    </row>
    <row r="386" spans="1:21" hidden="1" x14ac:dyDescent="0.2">
      <c r="A386" s="21" t="s">
        <v>218</v>
      </c>
      <c r="B386" s="9" t="s">
        <v>416</v>
      </c>
      <c r="C386" s="9" t="s">
        <v>981</v>
      </c>
      <c r="D386" s="9"/>
      <c r="E386" s="2"/>
      <c r="F386" s="2"/>
      <c r="G386" s="44" t="e">
        <f>('ODA total and ex non-transfer'!G386*1000000)/SUMIFS('GDP constant 2016'!G:G,'GDP constant 2016'!$B:$B,'ODA percent GDP'!$B386)</f>
        <v>#DIV/0!</v>
      </c>
      <c r="H386" s="44" t="e">
        <f>('ODA total and ex non-transfer'!H386*1000000)/SUMIFS('GDP constant 2016'!H:H,'GDP constant 2016'!$B:$B,'ODA percent GDP'!$B386)</f>
        <v>#DIV/0!</v>
      </c>
      <c r="I386" s="44" t="e">
        <f>('ODA total and ex non-transfer'!I386*1000000)/SUMIFS('GDP constant 2016'!I:I,'GDP constant 2016'!$B:$B,'ODA percent GDP'!$B386)</f>
        <v>#DIV/0!</v>
      </c>
      <c r="J386" s="44" t="e">
        <f>('ODA total and ex non-transfer'!J386*1000000)/SUMIFS('GDP constant 2016'!J:J,'GDP constant 2016'!$B:$B,'ODA percent GDP'!$B386)</f>
        <v>#DIV/0!</v>
      </c>
      <c r="K386" s="44" t="e">
        <f>('ODA total and ex non-transfer'!K386*1000000)/SUMIFS('GDP constant 2016'!K:K,'GDP constant 2016'!$B:$B,'ODA percent GDP'!$B386)</f>
        <v>#DIV/0!</v>
      </c>
      <c r="L386" s="44" t="e">
        <f>('ODA total and ex non-transfer'!L386*1000000)/SUMIFS('GDP constant 2016'!L:L,'GDP constant 2016'!$B:$B,'ODA percent GDP'!$B386)</f>
        <v>#DIV/0!</v>
      </c>
      <c r="M386" s="44" t="e">
        <f>('ODA total and ex non-transfer'!M386*1000000)/SUMIFS('GDP constant 2016'!M:M,'GDP constant 2016'!$B:$B,'ODA percent GDP'!$B386)</f>
        <v>#DIV/0!</v>
      </c>
      <c r="N386" s="44" t="e">
        <f>('ODA total and ex non-transfer'!N386*1000000)/SUMIFS('GDP constant 2016'!N:N,'GDP constant 2016'!$B:$B,'ODA percent GDP'!$B386)</f>
        <v>#DIV/0!</v>
      </c>
      <c r="O386" s="44" t="e">
        <f>('ODA total and ex non-transfer'!O386*1000000)/SUMIFS('GDP constant 2016'!O:O,'GDP constant 2016'!$B:$B,'ODA percent GDP'!$B386)</f>
        <v>#DIV/0!</v>
      </c>
      <c r="P386" s="44" t="e">
        <f>('ODA total and ex non-transfer'!P386*1000000)/SUMIFS('GDP constant 2016'!P:P,'GDP constant 2016'!$B:$B,'ODA percent GDP'!$B386)</f>
        <v>#DIV/0!</v>
      </c>
      <c r="Q386" s="44" t="e">
        <f>('ODA total and ex non-transfer'!Q386*1000000)/SUMIFS('GDP constant 2016'!Q:Q,'GDP constant 2016'!$B:$B,'ODA percent GDP'!$B386)</f>
        <v>#DIV/0!</v>
      </c>
      <c r="R386" s="44" t="e">
        <f>('ODA total and ex non-transfer'!R386*1000000)/SUMIFS('GDP constant 2016'!R:R,'GDP constant 2016'!$B:$B,'ODA percent GDP'!$B386)</f>
        <v>#DIV/0!</v>
      </c>
      <c r="S386" s="44" t="e">
        <f>('ODA total and ex non-transfer'!S386*1000000)/SUMIFS('GDP constant 2016'!S:S,'GDP constant 2016'!$B:$B,'ODA percent GDP'!$B386)</f>
        <v>#DIV/0!</v>
      </c>
      <c r="T386" s="44" t="e">
        <f>('ODA total and ex non-transfer'!T386*1000000)/SUMIFS('GDP constant 2016'!T:T,'GDP constant 2016'!$B:$B,'ODA percent GDP'!$B386)</f>
        <v>#DIV/0!</v>
      </c>
      <c r="U386" s="44" t="e">
        <f>('ODA total and ex non-transfer'!U386*1000000)/SUMIFS('GDP constant 2016'!U:U,'GDP constant 2016'!$B:$B,'ODA percent GDP'!$B386)</f>
        <v>#DIV/0!</v>
      </c>
    </row>
    <row r="387" spans="1:21" hidden="1" x14ac:dyDescent="0.2">
      <c r="A387" s="22" t="s">
        <v>218</v>
      </c>
      <c r="B387" s="9" t="s">
        <v>416</v>
      </c>
      <c r="C387" s="10" t="s">
        <v>982</v>
      </c>
      <c r="D387" s="10"/>
      <c r="E387" s="3"/>
      <c r="F387" s="3"/>
      <c r="G387" s="44" t="e">
        <f>('ODA total and ex non-transfer'!G387*1000000)/SUMIFS('GDP constant 2016'!G:G,'GDP constant 2016'!$B:$B,'ODA percent GDP'!$B387)</f>
        <v>#DIV/0!</v>
      </c>
      <c r="H387" s="44" t="e">
        <f>('ODA total and ex non-transfer'!H387*1000000)/SUMIFS('GDP constant 2016'!H:H,'GDP constant 2016'!$B:$B,'ODA percent GDP'!$B387)</f>
        <v>#DIV/0!</v>
      </c>
      <c r="I387" s="44" t="e">
        <f>('ODA total and ex non-transfer'!I387*1000000)/SUMIFS('GDP constant 2016'!I:I,'GDP constant 2016'!$B:$B,'ODA percent GDP'!$B387)</f>
        <v>#DIV/0!</v>
      </c>
      <c r="J387" s="44" t="e">
        <f>('ODA total and ex non-transfer'!J387*1000000)/SUMIFS('GDP constant 2016'!J:J,'GDP constant 2016'!$B:$B,'ODA percent GDP'!$B387)</f>
        <v>#DIV/0!</v>
      </c>
      <c r="K387" s="44" t="e">
        <f>('ODA total and ex non-transfer'!K387*1000000)/SUMIFS('GDP constant 2016'!K:K,'GDP constant 2016'!$B:$B,'ODA percent GDP'!$B387)</f>
        <v>#DIV/0!</v>
      </c>
      <c r="L387" s="44" t="e">
        <f>('ODA total and ex non-transfer'!L387*1000000)/SUMIFS('GDP constant 2016'!L:L,'GDP constant 2016'!$B:$B,'ODA percent GDP'!$B387)</f>
        <v>#DIV/0!</v>
      </c>
      <c r="M387" s="44" t="e">
        <f>('ODA total and ex non-transfer'!M387*1000000)/SUMIFS('GDP constant 2016'!M:M,'GDP constant 2016'!$B:$B,'ODA percent GDP'!$B387)</f>
        <v>#DIV/0!</v>
      </c>
      <c r="N387" s="44" t="e">
        <f>('ODA total and ex non-transfer'!N387*1000000)/SUMIFS('GDP constant 2016'!N:N,'GDP constant 2016'!$B:$B,'ODA percent GDP'!$B387)</f>
        <v>#DIV/0!</v>
      </c>
      <c r="O387" s="44" t="e">
        <f>('ODA total and ex non-transfer'!O387*1000000)/SUMIFS('GDP constant 2016'!O:O,'GDP constant 2016'!$B:$B,'ODA percent GDP'!$B387)</f>
        <v>#DIV/0!</v>
      </c>
      <c r="P387" s="44" t="e">
        <f>('ODA total and ex non-transfer'!P387*1000000)/SUMIFS('GDP constant 2016'!P:P,'GDP constant 2016'!$B:$B,'ODA percent GDP'!$B387)</f>
        <v>#DIV/0!</v>
      </c>
      <c r="Q387" s="44" t="e">
        <f>('ODA total and ex non-transfer'!Q387*1000000)/SUMIFS('GDP constant 2016'!Q:Q,'GDP constant 2016'!$B:$B,'ODA percent GDP'!$B387)</f>
        <v>#DIV/0!</v>
      </c>
      <c r="R387" s="44" t="e">
        <f>('ODA total and ex non-transfer'!R387*1000000)/SUMIFS('GDP constant 2016'!R:R,'GDP constant 2016'!$B:$B,'ODA percent GDP'!$B387)</f>
        <v>#DIV/0!</v>
      </c>
      <c r="S387" s="44" t="e">
        <f>('ODA total and ex non-transfer'!S387*1000000)/SUMIFS('GDP constant 2016'!S:S,'GDP constant 2016'!$B:$B,'ODA percent GDP'!$B387)</f>
        <v>#DIV/0!</v>
      </c>
      <c r="T387" s="44" t="e">
        <f>('ODA total and ex non-transfer'!T387*1000000)/SUMIFS('GDP constant 2016'!T:T,'GDP constant 2016'!$B:$B,'ODA percent GDP'!$B387)</f>
        <v>#DIV/0!</v>
      </c>
      <c r="U387" s="44" t="e">
        <f>('ODA total and ex non-transfer'!U387*1000000)/SUMIFS('GDP constant 2016'!U:U,'GDP constant 2016'!$B:$B,'ODA percent GDP'!$B387)</f>
        <v>#DIV/0!</v>
      </c>
    </row>
    <row r="388" spans="1:21" hidden="1" x14ac:dyDescent="0.2">
      <c r="A388" s="21" t="s">
        <v>219</v>
      </c>
      <c r="B388" s="9" t="s">
        <v>472</v>
      </c>
      <c r="C388" s="9" t="s">
        <v>981</v>
      </c>
      <c r="D388" s="9"/>
      <c r="E388" s="2"/>
      <c r="F388" s="2"/>
      <c r="G388" s="44">
        <f>('ODA total and ex non-transfer'!G388*1000000)/SUMIFS('GDP constant 2016'!G:G,'GDP constant 2016'!$B:$B,'ODA percent GDP'!$B388)</f>
        <v>9.7500960839388279E-3</v>
      </c>
      <c r="H388" s="44">
        <f>('ODA total and ex non-transfer'!H388*1000000)/SUMIFS('GDP constant 2016'!H:H,'GDP constant 2016'!$B:$B,'ODA percent GDP'!$B388)</f>
        <v>1.5869136184278172E-2</v>
      </c>
      <c r="I388" s="44">
        <f>('ODA total and ex non-transfer'!I388*1000000)/SUMIFS('GDP constant 2016'!I:I,'GDP constant 2016'!$B:$B,'ODA percent GDP'!$B388)</f>
        <v>1.6553096238161133E-2</v>
      </c>
      <c r="J388" s="44">
        <f>('ODA total and ex non-transfer'!J388*1000000)/SUMIFS('GDP constant 2016'!J:J,'GDP constant 2016'!$B:$B,'ODA percent GDP'!$B388)</f>
        <v>1.8860496406706628E-2</v>
      </c>
      <c r="K388" s="44">
        <f>('ODA total and ex non-transfer'!K388*1000000)/SUMIFS('GDP constant 2016'!K:K,'GDP constant 2016'!$B:$B,'ODA percent GDP'!$B388)</f>
        <v>1.6491168707712341E-2</v>
      </c>
      <c r="L388" s="44">
        <f>('ODA total and ex non-transfer'!L388*1000000)/SUMIFS('GDP constant 2016'!L:L,'GDP constant 2016'!$B:$B,'ODA percent GDP'!$B388)</f>
        <v>1.3410124844766003E-2</v>
      </c>
      <c r="M388" s="44">
        <f>('ODA total and ex non-transfer'!M388*1000000)/SUMIFS('GDP constant 2016'!M:M,'GDP constant 2016'!$B:$B,'ODA percent GDP'!$B388)</f>
        <v>1.2141227997042281E-2</v>
      </c>
      <c r="N388" s="44">
        <f>('ODA total and ex non-transfer'!N388*1000000)/SUMIFS('GDP constant 2016'!N:N,'GDP constant 2016'!$B:$B,'ODA percent GDP'!$B388)</f>
        <v>1.820740728668668E-2</v>
      </c>
      <c r="O388" s="44">
        <f>('ODA total and ex non-transfer'!O388*1000000)/SUMIFS('GDP constant 2016'!O:O,'GDP constant 2016'!$B:$B,'ODA percent GDP'!$B388)</f>
        <v>1.7979515841777031E-2</v>
      </c>
      <c r="P388" s="44">
        <f>('ODA total and ex non-transfer'!P388*1000000)/SUMIFS('GDP constant 2016'!P:P,'GDP constant 2016'!$B:$B,'ODA percent GDP'!$B388)</f>
        <v>1.4769403486136333E-2</v>
      </c>
      <c r="Q388" s="44">
        <f>('ODA total and ex non-transfer'!Q388*1000000)/SUMIFS('GDP constant 2016'!Q:Q,'GDP constant 2016'!$B:$B,'ODA percent GDP'!$B388)</f>
        <v>2.0793531411441551E-2</v>
      </c>
      <c r="R388" s="44">
        <f>('ODA total and ex non-transfer'!R388*1000000)/SUMIFS('GDP constant 2016'!R:R,'GDP constant 2016'!$B:$B,'ODA percent GDP'!$B388)</f>
        <v>1.815672195037317E-2</v>
      </c>
      <c r="S388" s="44">
        <f>('ODA total and ex non-transfer'!S388*1000000)/SUMIFS('GDP constant 2016'!S:S,'GDP constant 2016'!$B:$B,'ODA percent GDP'!$B388)</f>
        <v>1.83639616256298E-2</v>
      </c>
      <c r="T388" s="44">
        <f>('ODA total and ex non-transfer'!T388*1000000)/SUMIFS('GDP constant 2016'!T:T,'GDP constant 2016'!$B:$B,'ODA percent GDP'!$B388)</f>
        <v>2.229336376921966E-2</v>
      </c>
      <c r="U388" s="44">
        <f>('ODA total and ex non-transfer'!U388*1000000)/SUMIFS('GDP constant 2016'!U:U,'GDP constant 2016'!$B:$B,'ODA percent GDP'!$B388)</f>
        <v>2.5208237025028672E-2</v>
      </c>
    </row>
    <row r="389" spans="1:21" hidden="1" x14ac:dyDescent="0.2">
      <c r="A389" s="22" t="s">
        <v>219</v>
      </c>
      <c r="B389" s="9" t="s">
        <v>472</v>
      </c>
      <c r="C389" s="10" t="s">
        <v>982</v>
      </c>
      <c r="D389" s="10"/>
      <c r="E389" s="3"/>
      <c r="F389" s="3"/>
      <c r="G389" s="44">
        <f>('ODA total and ex non-transfer'!G389*1000000)/SUMIFS('GDP constant 2016'!G:G,'GDP constant 2016'!$B:$B,'ODA percent GDP'!$B389)</f>
        <v>9.7500960839388279E-3</v>
      </c>
      <c r="H389" s="44">
        <f>('ODA total and ex non-transfer'!H389*1000000)/SUMIFS('GDP constant 2016'!H:H,'GDP constant 2016'!$B:$B,'ODA percent GDP'!$B389)</f>
        <v>1.5869136184278172E-2</v>
      </c>
      <c r="I389" s="44">
        <f>('ODA total and ex non-transfer'!I389*1000000)/SUMIFS('GDP constant 2016'!I:I,'GDP constant 2016'!$B:$B,'ODA percent GDP'!$B389)</f>
        <v>1.6553096238161133E-2</v>
      </c>
      <c r="J389" s="44">
        <f>('ODA total and ex non-transfer'!J389*1000000)/SUMIFS('GDP constant 2016'!J:J,'GDP constant 2016'!$B:$B,'ODA percent GDP'!$B389)</f>
        <v>1.8860496406706628E-2</v>
      </c>
      <c r="K389" s="44">
        <f>('ODA total and ex non-transfer'!K389*1000000)/SUMIFS('GDP constant 2016'!K:K,'GDP constant 2016'!$B:$B,'ODA percent GDP'!$B389)</f>
        <v>1.5568826918679678E-2</v>
      </c>
      <c r="L389" s="44">
        <f>('ODA total and ex non-transfer'!L389*1000000)/SUMIFS('GDP constant 2016'!L:L,'GDP constant 2016'!$B:$B,'ODA percent GDP'!$B389)</f>
        <v>1.2748533482537803E-2</v>
      </c>
      <c r="M389" s="44">
        <f>('ODA total and ex non-transfer'!M389*1000000)/SUMIFS('GDP constant 2016'!M:M,'GDP constant 2016'!$B:$B,'ODA percent GDP'!$B389)</f>
        <v>1.1696560693393507E-2</v>
      </c>
      <c r="N389" s="44">
        <f>('ODA total and ex non-transfer'!N389*1000000)/SUMIFS('GDP constant 2016'!N:N,'GDP constant 2016'!$B:$B,'ODA percent GDP'!$B389)</f>
        <v>1.6582035782741825E-2</v>
      </c>
      <c r="O389" s="44">
        <f>('ODA total and ex non-transfer'!O389*1000000)/SUMIFS('GDP constant 2016'!O:O,'GDP constant 2016'!$B:$B,'ODA percent GDP'!$B389)</f>
        <v>1.6183198655361049E-2</v>
      </c>
      <c r="P389" s="44">
        <f>('ODA total and ex non-transfer'!P389*1000000)/SUMIFS('GDP constant 2016'!P:P,'GDP constant 2016'!$B:$B,'ODA percent GDP'!$B389)</f>
        <v>1.3046202241160657E-2</v>
      </c>
      <c r="Q389" s="44">
        <f>('ODA total and ex non-transfer'!Q389*1000000)/SUMIFS('GDP constant 2016'!Q:Q,'GDP constant 2016'!$B:$B,'ODA percent GDP'!$B389)</f>
        <v>1.9483944246884096E-2</v>
      </c>
      <c r="R389" s="44">
        <f>('ODA total and ex non-transfer'!R389*1000000)/SUMIFS('GDP constant 2016'!R:R,'GDP constant 2016'!$B:$B,'ODA percent GDP'!$B389)</f>
        <v>1.6759879744853143E-2</v>
      </c>
      <c r="S389" s="44">
        <f>('ODA total and ex non-transfer'!S389*1000000)/SUMIFS('GDP constant 2016'!S:S,'GDP constant 2016'!$B:$B,'ODA percent GDP'!$B389)</f>
        <v>1.6873744333074446E-2</v>
      </c>
      <c r="T389" s="44">
        <f>('ODA total and ex non-transfer'!T389*1000000)/SUMIFS('GDP constant 2016'!T:T,'GDP constant 2016'!$B:$B,'ODA percent GDP'!$B389)</f>
        <v>2.0665520202850944E-2</v>
      </c>
      <c r="U389" s="44">
        <f>('ODA total and ex non-transfer'!U389*1000000)/SUMIFS('GDP constant 2016'!U:U,'GDP constant 2016'!$B:$B,'ODA percent GDP'!$B389)</f>
        <v>2.4101665992844599E-2</v>
      </c>
    </row>
    <row r="390" spans="1:21" hidden="1" x14ac:dyDescent="0.2">
      <c r="A390" s="21" t="s">
        <v>220</v>
      </c>
      <c r="B390" s="9" t="s">
        <v>483</v>
      </c>
      <c r="C390" s="9" t="s">
        <v>981</v>
      </c>
      <c r="D390" s="9"/>
      <c r="E390" s="2"/>
      <c r="F390" s="2"/>
      <c r="G390" s="44" t="e">
        <f>('ODA total and ex non-transfer'!G390*1000000)/SUMIFS('GDP constant 2016'!G:G,'GDP constant 2016'!$B:$B,'ODA percent GDP'!$B390)</f>
        <v>#DIV/0!</v>
      </c>
      <c r="H390" s="44" t="e">
        <f>('ODA total and ex non-transfer'!H390*1000000)/SUMIFS('GDP constant 2016'!H:H,'GDP constant 2016'!$B:$B,'ODA percent GDP'!$B390)</f>
        <v>#DIV/0!</v>
      </c>
      <c r="I390" s="44" t="e">
        <f>('ODA total and ex non-transfer'!I390*1000000)/SUMIFS('GDP constant 2016'!I:I,'GDP constant 2016'!$B:$B,'ODA percent GDP'!$B390)</f>
        <v>#DIV/0!</v>
      </c>
      <c r="J390" s="44" t="e">
        <f>('ODA total and ex non-transfer'!J390*1000000)/SUMIFS('GDP constant 2016'!J:J,'GDP constant 2016'!$B:$B,'ODA percent GDP'!$B390)</f>
        <v>#DIV/0!</v>
      </c>
      <c r="K390" s="44" t="e">
        <f>('ODA total and ex non-transfer'!K390*1000000)/SUMIFS('GDP constant 2016'!K:K,'GDP constant 2016'!$B:$B,'ODA percent GDP'!$B390)</f>
        <v>#DIV/0!</v>
      </c>
      <c r="L390" s="44" t="e">
        <f>('ODA total and ex non-transfer'!L390*1000000)/SUMIFS('GDP constant 2016'!L:L,'GDP constant 2016'!$B:$B,'ODA percent GDP'!$B390)</f>
        <v>#DIV/0!</v>
      </c>
      <c r="M390" s="44" t="e">
        <f>('ODA total and ex non-transfer'!M390*1000000)/SUMIFS('GDP constant 2016'!M:M,'GDP constant 2016'!$B:$B,'ODA percent GDP'!$B390)</f>
        <v>#DIV/0!</v>
      </c>
      <c r="N390" s="44" t="e">
        <f>('ODA total and ex non-transfer'!N390*1000000)/SUMIFS('GDP constant 2016'!N:N,'GDP constant 2016'!$B:$B,'ODA percent GDP'!$B390)</f>
        <v>#DIV/0!</v>
      </c>
      <c r="O390" s="44" t="e">
        <f>('ODA total and ex non-transfer'!O390*1000000)/SUMIFS('GDP constant 2016'!O:O,'GDP constant 2016'!$B:$B,'ODA percent GDP'!$B390)</f>
        <v>#DIV/0!</v>
      </c>
      <c r="P390" s="44" t="e">
        <f>('ODA total and ex non-transfer'!P390*1000000)/SUMIFS('GDP constant 2016'!P:P,'GDP constant 2016'!$B:$B,'ODA percent GDP'!$B390)</f>
        <v>#DIV/0!</v>
      </c>
      <c r="Q390" s="44" t="e">
        <f>('ODA total and ex non-transfer'!Q390*1000000)/SUMIFS('GDP constant 2016'!Q:Q,'GDP constant 2016'!$B:$B,'ODA percent GDP'!$B390)</f>
        <v>#DIV/0!</v>
      </c>
      <c r="R390" s="44" t="e">
        <f>('ODA total and ex non-transfer'!R390*1000000)/SUMIFS('GDP constant 2016'!R:R,'GDP constant 2016'!$B:$B,'ODA percent GDP'!$B390)</f>
        <v>#DIV/0!</v>
      </c>
      <c r="S390" s="44" t="e">
        <f>('ODA total and ex non-transfer'!S390*1000000)/SUMIFS('GDP constant 2016'!S:S,'GDP constant 2016'!$B:$B,'ODA percent GDP'!$B390)</f>
        <v>#DIV/0!</v>
      </c>
      <c r="T390" s="44" t="e">
        <f>('ODA total and ex non-transfer'!T390*1000000)/SUMIFS('GDP constant 2016'!T:T,'GDP constant 2016'!$B:$B,'ODA percent GDP'!$B390)</f>
        <v>#DIV/0!</v>
      </c>
      <c r="U390" s="44" t="e">
        <f>('ODA total and ex non-transfer'!U390*1000000)/SUMIFS('GDP constant 2016'!U:U,'GDP constant 2016'!$B:$B,'ODA percent GDP'!$B390)</f>
        <v>#DIV/0!</v>
      </c>
    </row>
    <row r="391" spans="1:21" hidden="1" x14ac:dyDescent="0.2">
      <c r="A391" s="22" t="s">
        <v>220</v>
      </c>
      <c r="B391" s="9" t="s">
        <v>483</v>
      </c>
      <c r="C391" s="10" t="s">
        <v>982</v>
      </c>
      <c r="D391" s="10"/>
      <c r="E391" s="3"/>
      <c r="F391" s="3"/>
      <c r="G391" s="44" t="e">
        <f>('ODA total and ex non-transfer'!G391*1000000)/SUMIFS('GDP constant 2016'!G:G,'GDP constant 2016'!$B:$B,'ODA percent GDP'!$B391)</f>
        <v>#DIV/0!</v>
      </c>
      <c r="H391" s="44" t="e">
        <f>('ODA total and ex non-transfer'!H391*1000000)/SUMIFS('GDP constant 2016'!H:H,'GDP constant 2016'!$B:$B,'ODA percent GDP'!$B391)</f>
        <v>#DIV/0!</v>
      </c>
      <c r="I391" s="44" t="e">
        <f>('ODA total and ex non-transfer'!I391*1000000)/SUMIFS('GDP constant 2016'!I:I,'GDP constant 2016'!$B:$B,'ODA percent GDP'!$B391)</f>
        <v>#DIV/0!</v>
      </c>
      <c r="J391" s="44" t="e">
        <f>('ODA total and ex non-transfer'!J391*1000000)/SUMIFS('GDP constant 2016'!J:J,'GDP constant 2016'!$B:$B,'ODA percent GDP'!$B391)</f>
        <v>#DIV/0!</v>
      </c>
      <c r="K391" s="44" t="e">
        <f>('ODA total and ex non-transfer'!K391*1000000)/SUMIFS('GDP constant 2016'!K:K,'GDP constant 2016'!$B:$B,'ODA percent GDP'!$B391)</f>
        <v>#DIV/0!</v>
      </c>
      <c r="L391" s="44" t="e">
        <f>('ODA total and ex non-transfer'!L391*1000000)/SUMIFS('GDP constant 2016'!L:L,'GDP constant 2016'!$B:$B,'ODA percent GDP'!$B391)</f>
        <v>#DIV/0!</v>
      </c>
      <c r="M391" s="44" t="e">
        <f>('ODA total and ex non-transfer'!M391*1000000)/SUMIFS('GDP constant 2016'!M:M,'GDP constant 2016'!$B:$B,'ODA percent GDP'!$B391)</f>
        <v>#DIV/0!</v>
      </c>
      <c r="N391" s="44" t="e">
        <f>('ODA total and ex non-transfer'!N391*1000000)/SUMIFS('GDP constant 2016'!N:N,'GDP constant 2016'!$B:$B,'ODA percent GDP'!$B391)</f>
        <v>#DIV/0!</v>
      </c>
      <c r="O391" s="44" t="e">
        <f>('ODA total and ex non-transfer'!O391*1000000)/SUMIFS('GDP constant 2016'!O:O,'GDP constant 2016'!$B:$B,'ODA percent GDP'!$B391)</f>
        <v>#DIV/0!</v>
      </c>
      <c r="P391" s="44" t="e">
        <f>('ODA total and ex non-transfer'!P391*1000000)/SUMIFS('GDP constant 2016'!P:P,'GDP constant 2016'!$B:$B,'ODA percent GDP'!$B391)</f>
        <v>#DIV/0!</v>
      </c>
      <c r="Q391" s="44" t="e">
        <f>('ODA total and ex non-transfer'!Q391*1000000)/SUMIFS('GDP constant 2016'!Q:Q,'GDP constant 2016'!$B:$B,'ODA percent GDP'!$B391)</f>
        <v>#DIV/0!</v>
      </c>
      <c r="R391" s="44" t="e">
        <f>('ODA total and ex non-transfer'!R391*1000000)/SUMIFS('GDP constant 2016'!R:R,'GDP constant 2016'!$B:$B,'ODA percent GDP'!$B391)</f>
        <v>#DIV/0!</v>
      </c>
      <c r="S391" s="44" t="e">
        <f>('ODA total and ex non-transfer'!S391*1000000)/SUMIFS('GDP constant 2016'!S:S,'GDP constant 2016'!$B:$B,'ODA percent GDP'!$B391)</f>
        <v>#DIV/0!</v>
      </c>
      <c r="T391" s="44" t="e">
        <f>('ODA total and ex non-transfer'!T391*1000000)/SUMIFS('GDP constant 2016'!T:T,'GDP constant 2016'!$B:$B,'ODA percent GDP'!$B391)</f>
        <v>#DIV/0!</v>
      </c>
      <c r="U391" s="44" t="e">
        <f>('ODA total and ex non-transfer'!U391*1000000)/SUMIFS('GDP constant 2016'!U:U,'GDP constant 2016'!$B:$B,'ODA percent GDP'!$B391)</f>
        <v>#DIV/0!</v>
      </c>
    </row>
    <row r="392" spans="1:21" hidden="1" x14ac:dyDescent="0.2">
      <c r="A392" s="21" t="s">
        <v>221</v>
      </c>
      <c r="B392" s="9" t="s">
        <v>586</v>
      </c>
      <c r="C392" s="9" t="s">
        <v>981</v>
      </c>
      <c r="D392" s="9"/>
      <c r="E392" s="2"/>
      <c r="F392" s="2"/>
      <c r="G392" s="44">
        <f>('ODA total and ex non-transfer'!G392*1000000)/SUMIFS('GDP constant 2016'!G:G,'GDP constant 2016'!$B:$B,'ODA percent GDP'!$B392)</f>
        <v>0.20834026920829984</v>
      </c>
      <c r="H392" s="44">
        <f>('ODA total and ex non-transfer'!H392*1000000)/SUMIFS('GDP constant 2016'!H:H,'GDP constant 2016'!$B:$B,'ODA percent GDP'!$B392)</f>
        <v>0.15754991902349982</v>
      </c>
      <c r="I392" s="44">
        <f>('ODA total and ex non-transfer'!I392*1000000)/SUMIFS('GDP constant 2016'!I:I,'GDP constant 2016'!$B:$B,'ODA percent GDP'!$B392)</f>
        <v>0.1262317669142301</v>
      </c>
      <c r="J392" s="44">
        <f>('ODA total and ex non-transfer'!J392*1000000)/SUMIFS('GDP constant 2016'!J:J,'GDP constant 2016'!$B:$B,'ODA percent GDP'!$B392)</f>
        <v>0.20151089724080112</v>
      </c>
      <c r="K392" s="44">
        <f>('ODA total and ex non-transfer'!K392*1000000)/SUMIFS('GDP constant 2016'!K:K,'GDP constant 2016'!$B:$B,'ODA percent GDP'!$B392)</f>
        <v>0.20284367703197739</v>
      </c>
      <c r="L392" s="44">
        <f>('ODA total and ex non-transfer'!L392*1000000)/SUMIFS('GDP constant 2016'!L:L,'GDP constant 2016'!$B:$B,'ODA percent GDP'!$B392)</f>
        <v>0.19547082647407873</v>
      </c>
      <c r="M392" s="44">
        <f>('ODA total and ex non-transfer'!M392*1000000)/SUMIFS('GDP constant 2016'!M:M,'GDP constant 2016'!$B:$B,'ODA percent GDP'!$B392)</f>
        <v>0.18925625187034617</v>
      </c>
      <c r="N392" s="44">
        <f>('ODA total and ex non-transfer'!N392*1000000)/SUMIFS('GDP constant 2016'!N:N,'GDP constant 2016'!$B:$B,'ODA percent GDP'!$B392)</f>
        <v>0.18552890583434076</v>
      </c>
      <c r="O392" s="44">
        <f>('ODA total and ex non-transfer'!O392*1000000)/SUMIFS('GDP constant 2016'!O:O,'GDP constant 2016'!$B:$B,'ODA percent GDP'!$B392)</f>
        <v>0.15168049315895976</v>
      </c>
      <c r="P392" s="44">
        <f>('ODA total and ex non-transfer'!P392*1000000)/SUMIFS('GDP constant 2016'!P:P,'GDP constant 2016'!$B:$B,'ODA percent GDP'!$B392)</f>
        <v>0.36614235281643909</v>
      </c>
      <c r="Q392" s="44">
        <f>('ODA total and ex non-transfer'!Q392*1000000)/SUMIFS('GDP constant 2016'!Q:Q,'GDP constant 2016'!$B:$B,'ODA percent GDP'!$B392)</f>
        <v>0.35366179473861192</v>
      </c>
      <c r="R392" s="44">
        <f>('ODA total and ex non-transfer'!R392*1000000)/SUMIFS('GDP constant 2016'!R:R,'GDP constant 2016'!$B:$B,'ODA percent GDP'!$B392)</f>
        <v>0.35394895489378869</v>
      </c>
      <c r="S392" s="44">
        <f>('ODA total and ex non-transfer'!S392*1000000)/SUMIFS('GDP constant 2016'!S:S,'GDP constant 2016'!$B:$B,'ODA percent GDP'!$B392)</f>
        <v>0.45495593867425904</v>
      </c>
      <c r="T392" s="44">
        <f>('ODA total and ex non-transfer'!T392*1000000)/SUMIFS('GDP constant 2016'!T:T,'GDP constant 2016'!$B:$B,'ODA percent GDP'!$B392)</f>
        <v>0.38846684582472119</v>
      </c>
      <c r="U392" s="44">
        <f>('ODA total and ex non-transfer'!U392*1000000)/SUMIFS('GDP constant 2016'!U:U,'GDP constant 2016'!$B:$B,'ODA percent GDP'!$B392)</f>
        <v>0.3371073942760951</v>
      </c>
    </row>
    <row r="393" spans="1:21" hidden="1" x14ac:dyDescent="0.2">
      <c r="A393" s="22" t="s">
        <v>221</v>
      </c>
      <c r="B393" s="9" t="s">
        <v>586</v>
      </c>
      <c r="C393" s="10" t="s">
        <v>982</v>
      </c>
      <c r="D393" s="10"/>
      <c r="E393" s="3"/>
      <c r="F393" s="3"/>
      <c r="G393" s="44">
        <f>('ODA total and ex non-transfer'!G393*1000000)/SUMIFS('GDP constant 2016'!G:G,'GDP constant 2016'!$B:$B,'ODA percent GDP'!$B393)</f>
        <v>0.20834026920829984</v>
      </c>
      <c r="H393" s="44">
        <f>('ODA total and ex non-transfer'!H393*1000000)/SUMIFS('GDP constant 2016'!H:H,'GDP constant 2016'!$B:$B,'ODA percent GDP'!$B393)</f>
        <v>0.15754991902349982</v>
      </c>
      <c r="I393" s="44">
        <f>('ODA total and ex non-transfer'!I393*1000000)/SUMIFS('GDP constant 2016'!I:I,'GDP constant 2016'!$B:$B,'ODA percent GDP'!$B393)</f>
        <v>0.1262317669142301</v>
      </c>
      <c r="J393" s="44">
        <f>('ODA total and ex non-transfer'!J393*1000000)/SUMIFS('GDP constant 2016'!J:J,'GDP constant 2016'!$B:$B,'ODA percent GDP'!$B393)</f>
        <v>0.20151089724080112</v>
      </c>
      <c r="K393" s="44">
        <f>('ODA total and ex non-transfer'!K393*1000000)/SUMIFS('GDP constant 2016'!K:K,'GDP constant 2016'!$B:$B,'ODA percent GDP'!$B393)</f>
        <v>0.18776458198212581</v>
      </c>
      <c r="L393" s="44">
        <f>('ODA total and ex non-transfer'!L393*1000000)/SUMIFS('GDP constant 2016'!L:L,'GDP constant 2016'!$B:$B,'ODA percent GDP'!$B393)</f>
        <v>0.18331990757506833</v>
      </c>
      <c r="M393" s="44">
        <f>('ODA total and ex non-transfer'!M393*1000000)/SUMIFS('GDP constant 2016'!M:M,'GDP constant 2016'!$B:$B,'ODA percent GDP'!$B393)</f>
        <v>0.16831622833875751</v>
      </c>
      <c r="N393" s="44">
        <f>('ODA total and ex non-transfer'!N393*1000000)/SUMIFS('GDP constant 2016'!N:N,'GDP constant 2016'!$B:$B,'ODA percent GDP'!$B393)</f>
        <v>0.16011034153298184</v>
      </c>
      <c r="O393" s="44">
        <f>('ODA total and ex non-transfer'!O393*1000000)/SUMIFS('GDP constant 2016'!O:O,'GDP constant 2016'!$B:$B,'ODA percent GDP'!$B393)</f>
        <v>0.11042184333234412</v>
      </c>
      <c r="P393" s="44">
        <f>('ODA total and ex non-transfer'!P393*1000000)/SUMIFS('GDP constant 2016'!P:P,'GDP constant 2016'!$B:$B,'ODA percent GDP'!$B393)</f>
        <v>0.33401975119997845</v>
      </c>
      <c r="Q393" s="44">
        <f>('ODA total and ex non-transfer'!Q393*1000000)/SUMIFS('GDP constant 2016'!Q:Q,'GDP constant 2016'!$B:$B,'ODA percent GDP'!$B393)</f>
        <v>0.32660549208458872</v>
      </c>
      <c r="R393" s="44">
        <f>('ODA total and ex non-transfer'!R393*1000000)/SUMIFS('GDP constant 2016'!R:R,'GDP constant 2016'!$B:$B,'ODA percent GDP'!$B393)</f>
        <v>0.33984716522161784</v>
      </c>
      <c r="S393" s="44">
        <f>('ODA total and ex non-transfer'!S393*1000000)/SUMIFS('GDP constant 2016'!S:S,'GDP constant 2016'!$B:$B,'ODA percent GDP'!$B393)</f>
        <v>0.44155491671946562</v>
      </c>
      <c r="T393" s="44">
        <f>('ODA total and ex non-transfer'!T393*1000000)/SUMIFS('GDP constant 2016'!T:T,'GDP constant 2016'!$B:$B,'ODA percent GDP'!$B393)</f>
        <v>0.37052598442049267</v>
      </c>
      <c r="U393" s="44">
        <f>('ODA total and ex non-transfer'!U393*1000000)/SUMIFS('GDP constant 2016'!U:U,'GDP constant 2016'!$B:$B,'ODA percent GDP'!$B393)</f>
        <v>0.32074262589254871</v>
      </c>
    </row>
    <row r="394" spans="1:21" hidden="1" x14ac:dyDescent="0.2">
      <c r="A394" s="21" t="s">
        <v>222</v>
      </c>
      <c r="B394" s="9" t="s">
        <v>658</v>
      </c>
      <c r="C394" s="9" t="s">
        <v>981</v>
      </c>
      <c r="D394" s="9"/>
      <c r="E394" s="2"/>
      <c r="F394" s="2"/>
      <c r="G394" s="44">
        <f>('ODA total and ex non-transfer'!G394*1000000)/SUMIFS('GDP constant 2016'!G:G,'GDP constant 2016'!$B:$B,'ODA percent GDP'!$B394)</f>
        <v>0.43618494469051167</v>
      </c>
      <c r="H394" s="44">
        <f>('ODA total and ex non-transfer'!H394*1000000)/SUMIFS('GDP constant 2016'!H:H,'GDP constant 2016'!$B:$B,'ODA percent GDP'!$B394)</f>
        <v>0.41850286248088608</v>
      </c>
      <c r="I394" s="44">
        <f>('ODA total and ex non-transfer'!I394*1000000)/SUMIFS('GDP constant 2016'!I:I,'GDP constant 2016'!$B:$B,'ODA percent GDP'!$B394)</f>
        <v>0.37229627122133219</v>
      </c>
      <c r="J394" s="44">
        <f>('ODA total and ex non-transfer'!J394*1000000)/SUMIFS('GDP constant 2016'!J:J,'GDP constant 2016'!$B:$B,'ODA percent GDP'!$B394)</f>
        <v>0.39867773132875123</v>
      </c>
      <c r="K394" s="44">
        <f>('ODA total and ex non-transfer'!K394*1000000)/SUMIFS('GDP constant 2016'!K:K,'GDP constant 2016'!$B:$B,'ODA percent GDP'!$B394)</f>
        <v>0.37852086094105464</v>
      </c>
      <c r="L394" s="44">
        <f>('ODA total and ex non-transfer'!L394*1000000)/SUMIFS('GDP constant 2016'!L:L,'GDP constant 2016'!$B:$B,'ODA percent GDP'!$B394)</f>
        <v>0.35646926589059919</v>
      </c>
      <c r="M394" s="44">
        <f>('ODA total and ex non-transfer'!M394*1000000)/SUMIFS('GDP constant 2016'!M:M,'GDP constant 2016'!$B:$B,'ODA percent GDP'!$B394)</f>
        <v>0.35226377277900756</v>
      </c>
      <c r="N394" s="44">
        <f>('ODA total and ex non-transfer'!N394*1000000)/SUMIFS('GDP constant 2016'!N:N,'GDP constant 2016'!$B:$B,'ODA percent GDP'!$B394)</f>
        <v>0.37353489064252687</v>
      </c>
      <c r="O394" s="44">
        <f>('ODA total and ex non-transfer'!O394*1000000)/SUMIFS('GDP constant 2016'!O:O,'GDP constant 2016'!$B:$B,'ODA percent GDP'!$B394)</f>
        <v>0.18410647682114606</v>
      </c>
      <c r="P394" s="44">
        <f>('ODA total and ex non-transfer'!P394*1000000)/SUMIFS('GDP constant 2016'!P:P,'GDP constant 2016'!$B:$B,'ODA percent GDP'!$B394)</f>
        <v>0.47953530439860231</v>
      </c>
      <c r="Q394" s="44">
        <f>('ODA total and ex non-transfer'!Q394*1000000)/SUMIFS('GDP constant 2016'!Q:Q,'GDP constant 2016'!$B:$B,'ODA percent GDP'!$B394)</f>
        <v>0.45230918513768598</v>
      </c>
      <c r="R394" s="44">
        <f>('ODA total and ex non-transfer'!R394*1000000)/SUMIFS('GDP constant 2016'!R:R,'GDP constant 2016'!$B:$B,'ODA percent GDP'!$B394)</f>
        <v>0.51521174553384186</v>
      </c>
      <c r="S394" s="44">
        <f>('ODA total and ex non-transfer'!S394*1000000)/SUMIFS('GDP constant 2016'!S:S,'GDP constant 2016'!$B:$B,'ODA percent GDP'!$B394)</f>
        <v>0.31149499579550627</v>
      </c>
      <c r="T394" s="44">
        <f>('ODA total and ex non-transfer'!T394*1000000)/SUMIFS('GDP constant 2016'!T:T,'GDP constant 2016'!$B:$B,'ODA percent GDP'!$B394)</f>
        <v>0.32069274829829947</v>
      </c>
      <c r="U394" s="44">
        <f>('ODA total and ex non-transfer'!U394*1000000)/SUMIFS('GDP constant 2016'!U:U,'GDP constant 2016'!$B:$B,'ODA percent GDP'!$B394)</f>
        <v>7.7476270952025708E-2</v>
      </c>
    </row>
    <row r="395" spans="1:21" hidden="1" x14ac:dyDescent="0.2">
      <c r="A395" s="22" t="s">
        <v>222</v>
      </c>
      <c r="B395" s="9" t="s">
        <v>658</v>
      </c>
      <c r="C395" s="10" t="s">
        <v>982</v>
      </c>
      <c r="D395" s="10"/>
      <c r="E395" s="3"/>
      <c r="F395" s="3"/>
      <c r="G395" s="44">
        <f>('ODA total and ex non-transfer'!G395*1000000)/SUMIFS('GDP constant 2016'!G:G,'GDP constant 2016'!$B:$B,'ODA percent GDP'!$B395)</f>
        <v>0.43618494469051167</v>
      </c>
      <c r="H395" s="44">
        <f>('ODA total and ex non-transfer'!H395*1000000)/SUMIFS('GDP constant 2016'!H:H,'GDP constant 2016'!$B:$B,'ODA percent GDP'!$B395)</f>
        <v>0.41850286248088608</v>
      </c>
      <c r="I395" s="44">
        <f>('ODA total and ex non-transfer'!I395*1000000)/SUMIFS('GDP constant 2016'!I:I,'GDP constant 2016'!$B:$B,'ODA percent GDP'!$B395)</f>
        <v>0.37229627122133219</v>
      </c>
      <c r="J395" s="44">
        <f>('ODA total and ex non-transfer'!J395*1000000)/SUMIFS('GDP constant 2016'!J:J,'GDP constant 2016'!$B:$B,'ODA percent GDP'!$B395)</f>
        <v>0.39867773132875123</v>
      </c>
      <c r="K395" s="44">
        <f>('ODA total and ex non-transfer'!K395*1000000)/SUMIFS('GDP constant 2016'!K:K,'GDP constant 2016'!$B:$B,'ODA percent GDP'!$B395)</f>
        <v>0.37689689812931737</v>
      </c>
      <c r="L395" s="44">
        <f>('ODA total and ex non-transfer'!L395*1000000)/SUMIFS('GDP constant 2016'!L:L,'GDP constant 2016'!$B:$B,'ODA percent GDP'!$B395)</f>
        <v>0.35600277327222707</v>
      </c>
      <c r="M395" s="44">
        <f>('ODA total and ex non-transfer'!M395*1000000)/SUMIFS('GDP constant 2016'!M:M,'GDP constant 2016'!$B:$B,'ODA percent GDP'!$B395)</f>
        <v>0.35123138977382323</v>
      </c>
      <c r="N395" s="44">
        <f>('ODA total and ex non-transfer'!N395*1000000)/SUMIFS('GDP constant 2016'!N:N,'GDP constant 2016'!$B:$B,'ODA percent GDP'!$B395)</f>
        <v>0.37194601698057844</v>
      </c>
      <c r="O395" s="44">
        <f>('ODA total and ex non-transfer'!O395*1000000)/SUMIFS('GDP constant 2016'!O:O,'GDP constant 2016'!$B:$B,'ODA percent GDP'!$B395)</f>
        <v>0.18289592251396583</v>
      </c>
      <c r="P395" s="44">
        <f>('ODA total and ex non-transfer'!P395*1000000)/SUMIFS('GDP constant 2016'!P:P,'GDP constant 2016'!$B:$B,'ODA percent GDP'!$B395)</f>
        <v>0.47810670279950984</v>
      </c>
      <c r="Q395" s="44">
        <f>('ODA total and ex non-transfer'!Q395*1000000)/SUMIFS('GDP constant 2016'!Q:Q,'GDP constant 2016'!$B:$B,'ODA percent GDP'!$B395)</f>
        <v>0.45104904713954075</v>
      </c>
      <c r="R395" s="44">
        <f>('ODA total and ex non-transfer'!R395*1000000)/SUMIFS('GDP constant 2016'!R:R,'GDP constant 2016'!$B:$B,'ODA percent GDP'!$B395)</f>
        <v>0.51407518465872815</v>
      </c>
      <c r="S395" s="44">
        <f>('ODA total and ex non-transfer'!S395*1000000)/SUMIFS('GDP constant 2016'!S:S,'GDP constant 2016'!$B:$B,'ODA percent GDP'!$B395)</f>
        <v>0.3104971115360789</v>
      </c>
      <c r="T395" s="44">
        <f>('ODA total and ex non-transfer'!T395*1000000)/SUMIFS('GDP constant 2016'!T:T,'GDP constant 2016'!$B:$B,'ODA percent GDP'!$B395)</f>
        <v>0.32014386099997622</v>
      </c>
      <c r="U395" s="44">
        <f>('ODA total and ex non-transfer'!U395*1000000)/SUMIFS('GDP constant 2016'!U:U,'GDP constant 2016'!$B:$B,'ODA percent GDP'!$B395)</f>
        <v>7.711983522701274E-2</v>
      </c>
    </row>
    <row r="396" spans="1:21" hidden="1" x14ac:dyDescent="0.2">
      <c r="A396" s="21" t="s">
        <v>223</v>
      </c>
      <c r="B396" s="9" t="s">
        <v>672</v>
      </c>
      <c r="C396" s="9" t="s">
        <v>981</v>
      </c>
      <c r="D396" s="9"/>
      <c r="E396" s="2"/>
      <c r="F396" s="2"/>
      <c r="G396" s="44">
        <f>('ODA total and ex non-transfer'!G396*1000000)/SUMIFS('GDP constant 2016'!G:G,'GDP constant 2016'!$B:$B,'ODA percent GDP'!$B396)</f>
        <v>0.43576191637794015</v>
      </c>
      <c r="H396" s="44">
        <f>('ODA total and ex non-transfer'!H396*1000000)/SUMIFS('GDP constant 2016'!H:H,'GDP constant 2016'!$B:$B,'ODA percent GDP'!$B396)</f>
        <v>0.4283664860365381</v>
      </c>
      <c r="I396" s="44">
        <f>('ODA total and ex non-transfer'!I396*1000000)/SUMIFS('GDP constant 2016'!I:I,'GDP constant 2016'!$B:$B,'ODA percent GDP'!$B396)</f>
        <v>0.33469432228168916</v>
      </c>
      <c r="J396" s="44">
        <f>('ODA total and ex non-transfer'!J396*1000000)/SUMIFS('GDP constant 2016'!J:J,'GDP constant 2016'!$B:$B,'ODA percent GDP'!$B396)</f>
        <v>0.38880193894320536</v>
      </c>
      <c r="K396" s="44">
        <f>('ODA total and ex non-transfer'!K396*1000000)/SUMIFS('GDP constant 2016'!K:K,'GDP constant 2016'!$B:$B,'ODA percent GDP'!$B396)</f>
        <v>0.38740386421648526</v>
      </c>
      <c r="L396" s="44">
        <f>('ODA total and ex non-transfer'!L396*1000000)/SUMIFS('GDP constant 2016'!L:L,'GDP constant 2016'!$B:$B,'ODA percent GDP'!$B396)</f>
        <v>0.40119701650873285</v>
      </c>
      <c r="M396" s="44">
        <f>('ODA total and ex non-transfer'!M396*1000000)/SUMIFS('GDP constant 2016'!M:M,'GDP constant 2016'!$B:$B,'ODA percent GDP'!$B396)</f>
        <v>0.3250132562878929</v>
      </c>
      <c r="N396" s="44">
        <f>('ODA total and ex non-transfer'!N396*1000000)/SUMIFS('GDP constant 2016'!N:N,'GDP constant 2016'!$B:$B,'ODA percent GDP'!$B396)</f>
        <v>0.42288283808157634</v>
      </c>
      <c r="O396" s="44">
        <f>('ODA total and ex non-transfer'!O396*1000000)/SUMIFS('GDP constant 2016'!O:O,'GDP constant 2016'!$B:$B,'ODA percent GDP'!$B396)</f>
        <v>0.20551911817215179</v>
      </c>
      <c r="P396" s="44">
        <f>('ODA total and ex non-transfer'!P396*1000000)/SUMIFS('GDP constant 2016'!P:P,'GDP constant 2016'!$B:$B,'ODA percent GDP'!$B396)</f>
        <v>0.41360517359303695</v>
      </c>
      <c r="Q396" s="44">
        <f>('ODA total and ex non-transfer'!Q396*1000000)/SUMIFS('GDP constant 2016'!Q:Q,'GDP constant 2016'!$B:$B,'ODA percent GDP'!$B396)</f>
        <v>0.46266264285545894</v>
      </c>
      <c r="R396" s="44">
        <f>('ODA total and ex non-transfer'!R396*1000000)/SUMIFS('GDP constant 2016'!R:R,'GDP constant 2016'!$B:$B,'ODA percent GDP'!$B396)</f>
        <v>0.47492029898182392</v>
      </c>
      <c r="S396" s="44">
        <f>('ODA total and ex non-transfer'!S396*1000000)/SUMIFS('GDP constant 2016'!S:S,'GDP constant 2016'!$B:$B,'ODA percent GDP'!$B396)</f>
        <v>0.40116740697116438</v>
      </c>
      <c r="T396" s="44">
        <f>('ODA total and ex non-transfer'!T396*1000000)/SUMIFS('GDP constant 2016'!T:T,'GDP constant 2016'!$B:$B,'ODA percent GDP'!$B396)</f>
        <v>0.27746951719923879</v>
      </c>
      <c r="U396" s="44">
        <f>('ODA total and ex non-transfer'!U396*1000000)/SUMIFS('GDP constant 2016'!U:U,'GDP constant 2016'!$B:$B,'ODA percent GDP'!$B396)</f>
        <v>0.15938034941963458</v>
      </c>
    </row>
    <row r="397" spans="1:21" hidden="1" x14ac:dyDescent="0.2">
      <c r="A397" s="22" t="s">
        <v>223</v>
      </c>
      <c r="B397" s="9" t="s">
        <v>672</v>
      </c>
      <c r="C397" s="10" t="s">
        <v>982</v>
      </c>
      <c r="D397" s="10"/>
      <c r="E397" s="3"/>
      <c r="F397" s="3"/>
      <c r="G397" s="44">
        <f>('ODA total and ex non-transfer'!G397*1000000)/SUMIFS('GDP constant 2016'!G:G,'GDP constant 2016'!$B:$B,'ODA percent GDP'!$B397)</f>
        <v>0.43576191637794015</v>
      </c>
      <c r="H397" s="44">
        <f>('ODA total and ex non-transfer'!H397*1000000)/SUMIFS('GDP constant 2016'!H:H,'GDP constant 2016'!$B:$B,'ODA percent GDP'!$B397)</f>
        <v>0.4283664860365381</v>
      </c>
      <c r="I397" s="44">
        <f>('ODA total and ex non-transfer'!I397*1000000)/SUMIFS('GDP constant 2016'!I:I,'GDP constant 2016'!$B:$B,'ODA percent GDP'!$B397)</f>
        <v>0.33469432228168916</v>
      </c>
      <c r="J397" s="44">
        <f>('ODA total and ex non-transfer'!J397*1000000)/SUMIFS('GDP constant 2016'!J:J,'GDP constant 2016'!$B:$B,'ODA percent GDP'!$B397)</f>
        <v>0.38880193894320536</v>
      </c>
      <c r="K397" s="44">
        <f>('ODA total and ex non-transfer'!K397*1000000)/SUMIFS('GDP constant 2016'!K:K,'GDP constant 2016'!$B:$B,'ODA percent GDP'!$B397)</f>
        <v>0.38328686588752497</v>
      </c>
      <c r="L397" s="44">
        <f>('ODA total and ex non-transfer'!L397*1000000)/SUMIFS('GDP constant 2016'!L:L,'GDP constant 2016'!$B:$B,'ODA percent GDP'!$B397)</f>
        <v>0.39935963599169733</v>
      </c>
      <c r="M397" s="44">
        <f>('ODA total and ex non-transfer'!M397*1000000)/SUMIFS('GDP constant 2016'!M:M,'GDP constant 2016'!$B:$B,'ODA percent GDP'!$B397)</f>
        <v>0.32271423109845887</v>
      </c>
      <c r="N397" s="44">
        <f>('ODA total and ex non-transfer'!N397*1000000)/SUMIFS('GDP constant 2016'!N:N,'GDP constant 2016'!$B:$B,'ODA percent GDP'!$B397)</f>
        <v>0.42079180069364897</v>
      </c>
      <c r="O397" s="44">
        <f>('ODA total and ex non-transfer'!O397*1000000)/SUMIFS('GDP constant 2016'!O:O,'GDP constant 2016'!$B:$B,'ODA percent GDP'!$B397)</f>
        <v>0.20475904221450722</v>
      </c>
      <c r="P397" s="44">
        <f>('ODA total and ex non-transfer'!P397*1000000)/SUMIFS('GDP constant 2016'!P:P,'GDP constant 2016'!$B:$B,'ODA percent GDP'!$B397)</f>
        <v>0.4133522490785394</v>
      </c>
      <c r="Q397" s="44">
        <f>('ODA total and ex non-transfer'!Q397*1000000)/SUMIFS('GDP constant 2016'!Q:Q,'GDP constant 2016'!$B:$B,'ODA percent GDP'!$B397)</f>
        <v>0.46244594044684101</v>
      </c>
      <c r="R397" s="44">
        <f>('ODA total and ex non-transfer'!R397*1000000)/SUMIFS('GDP constant 2016'!R:R,'GDP constant 2016'!$B:$B,'ODA percent GDP'!$B397)</f>
        <v>0.47450032054062846</v>
      </c>
      <c r="S397" s="44">
        <f>('ODA total and ex non-transfer'!S397*1000000)/SUMIFS('GDP constant 2016'!S:S,'GDP constant 2016'!$B:$B,'ODA percent GDP'!$B397)</f>
        <v>0.40071451473098924</v>
      </c>
      <c r="T397" s="44">
        <f>('ODA total and ex non-transfer'!T397*1000000)/SUMIFS('GDP constant 2016'!T:T,'GDP constant 2016'!$B:$B,'ODA percent GDP'!$B397)</f>
        <v>0.27685160775124756</v>
      </c>
      <c r="U397" s="44">
        <f>('ODA total and ex non-transfer'!U397*1000000)/SUMIFS('GDP constant 2016'!U:U,'GDP constant 2016'!$B:$B,'ODA percent GDP'!$B397)</f>
        <v>0.15884365235547246</v>
      </c>
    </row>
    <row r="398" spans="1:21" hidden="1" x14ac:dyDescent="0.2">
      <c r="A398" s="21" t="s">
        <v>224</v>
      </c>
      <c r="B398" s="9" t="s">
        <v>698</v>
      </c>
      <c r="C398" s="9" t="s">
        <v>981</v>
      </c>
      <c r="D398" s="9"/>
      <c r="E398" s="2"/>
      <c r="F398" s="2"/>
      <c r="G398" s="44" t="e">
        <f>('ODA total and ex non-transfer'!G398*1000000)/SUMIFS('GDP constant 2016'!G:G,'GDP constant 2016'!$B:$B,'ODA percent GDP'!$B398)</f>
        <v>#DIV/0!</v>
      </c>
      <c r="H398" s="44" t="e">
        <f>('ODA total and ex non-transfer'!H398*1000000)/SUMIFS('GDP constant 2016'!H:H,'GDP constant 2016'!$B:$B,'ODA percent GDP'!$B398)</f>
        <v>#DIV/0!</v>
      </c>
      <c r="I398" s="44" t="e">
        <f>('ODA total and ex non-transfer'!I398*1000000)/SUMIFS('GDP constant 2016'!I:I,'GDP constant 2016'!$B:$B,'ODA percent GDP'!$B398)</f>
        <v>#DIV/0!</v>
      </c>
      <c r="J398" s="44" t="e">
        <f>('ODA total and ex non-transfer'!J398*1000000)/SUMIFS('GDP constant 2016'!J:J,'GDP constant 2016'!$B:$B,'ODA percent GDP'!$B398)</f>
        <v>#DIV/0!</v>
      </c>
      <c r="K398" s="44" t="e">
        <f>('ODA total and ex non-transfer'!K398*1000000)/SUMIFS('GDP constant 2016'!K:K,'GDP constant 2016'!$B:$B,'ODA percent GDP'!$B398)</f>
        <v>#DIV/0!</v>
      </c>
      <c r="L398" s="44">
        <f>('ODA total and ex non-transfer'!L398*1000000)/SUMIFS('GDP constant 2016'!L:L,'GDP constant 2016'!$B:$B,'ODA percent GDP'!$B398)</f>
        <v>1.0842297782515187</v>
      </c>
      <c r="M398" s="44">
        <f>('ODA total and ex non-transfer'!M398*1000000)/SUMIFS('GDP constant 2016'!M:M,'GDP constant 2016'!$B:$B,'ODA percent GDP'!$B398)</f>
        <v>0.94041919822886189</v>
      </c>
      <c r="N398" s="44">
        <f>('ODA total and ex non-transfer'!N398*1000000)/SUMIFS('GDP constant 2016'!N:N,'GDP constant 2016'!$B:$B,'ODA percent GDP'!$B398)</f>
        <v>0.69448881366099358</v>
      </c>
      <c r="O398" s="44">
        <f>('ODA total and ex non-transfer'!O398*1000000)/SUMIFS('GDP constant 2016'!O:O,'GDP constant 2016'!$B:$B,'ODA percent GDP'!$B398)</f>
        <v>0.60535147035498538</v>
      </c>
      <c r="P398" s="44">
        <f>('ODA total and ex non-transfer'!P398*1000000)/SUMIFS('GDP constant 2016'!P:P,'GDP constant 2016'!$B:$B,'ODA percent GDP'!$B398)</f>
        <v>0.62922528948995871</v>
      </c>
      <c r="Q398" s="44">
        <f>('ODA total and ex non-transfer'!Q398*1000000)/SUMIFS('GDP constant 2016'!Q:Q,'GDP constant 2016'!$B:$B,'ODA percent GDP'!$B398)</f>
        <v>0.48871797117473437</v>
      </c>
      <c r="R398" s="44">
        <f>('ODA total and ex non-transfer'!R398*1000000)/SUMIFS('GDP constant 2016'!R:R,'GDP constant 2016'!$B:$B,'ODA percent GDP'!$B398)</f>
        <v>0.34593813642999854</v>
      </c>
      <c r="S398" s="44">
        <f>('ODA total and ex non-transfer'!S398*1000000)/SUMIFS('GDP constant 2016'!S:S,'GDP constant 2016'!$B:$B,'ODA percent GDP'!$B398)</f>
        <v>0.21324345982045764</v>
      </c>
      <c r="T398" s="44">
        <f>('ODA total and ex non-transfer'!T398*1000000)/SUMIFS('GDP constant 2016'!T:T,'GDP constant 2016'!$B:$B,'ODA percent GDP'!$B398)</f>
        <v>0.34076182597103299</v>
      </c>
      <c r="U398" s="44">
        <f>('ODA total and ex non-transfer'!U398*1000000)/SUMIFS('GDP constant 2016'!U:U,'GDP constant 2016'!$B:$B,'ODA percent GDP'!$B398)</f>
        <v>0.22229611204707558</v>
      </c>
    </row>
    <row r="399" spans="1:21" hidden="1" x14ac:dyDescent="0.2">
      <c r="A399" s="22" t="s">
        <v>224</v>
      </c>
      <c r="B399" s="9" t="s">
        <v>698</v>
      </c>
      <c r="C399" s="10" t="s">
        <v>982</v>
      </c>
      <c r="D399" s="10"/>
      <c r="E399" s="3"/>
      <c r="F399" s="3"/>
      <c r="G399" s="44" t="e">
        <f>('ODA total and ex non-transfer'!G399*1000000)/SUMIFS('GDP constant 2016'!G:G,'GDP constant 2016'!$B:$B,'ODA percent GDP'!$B399)</f>
        <v>#DIV/0!</v>
      </c>
      <c r="H399" s="44" t="e">
        <f>('ODA total and ex non-transfer'!H399*1000000)/SUMIFS('GDP constant 2016'!H:H,'GDP constant 2016'!$B:$B,'ODA percent GDP'!$B399)</f>
        <v>#DIV/0!</v>
      </c>
      <c r="I399" s="44" t="e">
        <f>('ODA total and ex non-transfer'!I399*1000000)/SUMIFS('GDP constant 2016'!I:I,'GDP constant 2016'!$B:$B,'ODA percent GDP'!$B399)</f>
        <v>#DIV/0!</v>
      </c>
      <c r="J399" s="44" t="e">
        <f>('ODA total and ex non-transfer'!J399*1000000)/SUMIFS('GDP constant 2016'!J:J,'GDP constant 2016'!$B:$B,'ODA percent GDP'!$B399)</f>
        <v>#DIV/0!</v>
      </c>
      <c r="K399" s="44" t="e">
        <f>('ODA total and ex non-transfer'!K399*1000000)/SUMIFS('GDP constant 2016'!K:K,'GDP constant 2016'!$B:$B,'ODA percent GDP'!$B399)</f>
        <v>#DIV/0!</v>
      </c>
      <c r="L399" s="44">
        <f>('ODA total and ex non-transfer'!L399*1000000)/SUMIFS('GDP constant 2016'!L:L,'GDP constant 2016'!$B:$B,'ODA percent GDP'!$B399)</f>
        <v>1.0705788894231878</v>
      </c>
      <c r="M399" s="44">
        <f>('ODA total and ex non-transfer'!M399*1000000)/SUMIFS('GDP constant 2016'!M:M,'GDP constant 2016'!$B:$B,'ODA percent GDP'!$B399)</f>
        <v>0.939313430431997</v>
      </c>
      <c r="N399" s="44">
        <f>('ODA total and ex non-transfer'!N399*1000000)/SUMIFS('GDP constant 2016'!N:N,'GDP constant 2016'!$B:$B,'ODA percent GDP'!$B399)</f>
        <v>0.68236410721048746</v>
      </c>
      <c r="O399" s="44">
        <f>('ODA total and ex non-transfer'!O399*1000000)/SUMIFS('GDP constant 2016'!O:O,'GDP constant 2016'!$B:$B,'ODA percent GDP'!$B399)</f>
        <v>0.5973477808309956</v>
      </c>
      <c r="P399" s="44">
        <f>('ODA total and ex non-transfer'!P399*1000000)/SUMIFS('GDP constant 2016'!P:P,'GDP constant 2016'!$B:$B,'ODA percent GDP'!$B399)</f>
        <v>0.61965875139904392</v>
      </c>
      <c r="Q399" s="44">
        <f>('ODA total and ex non-transfer'!Q399*1000000)/SUMIFS('GDP constant 2016'!Q:Q,'GDP constant 2016'!$B:$B,'ODA percent GDP'!$B399)</f>
        <v>0.48850516123244997</v>
      </c>
      <c r="R399" s="44">
        <f>('ODA total and ex non-transfer'!R399*1000000)/SUMIFS('GDP constant 2016'!R:R,'GDP constant 2016'!$B:$B,'ODA percent GDP'!$B399)</f>
        <v>0.3410872494322546</v>
      </c>
      <c r="S399" s="44">
        <f>('ODA total and ex non-transfer'!S399*1000000)/SUMIFS('GDP constant 2016'!S:S,'GDP constant 2016'!$B:$B,'ODA percent GDP'!$B399)</f>
        <v>0.20849013340310538</v>
      </c>
      <c r="T399" s="44">
        <f>('ODA total and ex non-transfer'!T399*1000000)/SUMIFS('GDP constant 2016'!T:T,'GDP constant 2016'!$B:$B,'ODA percent GDP'!$B399)</f>
        <v>0.33345421933467456</v>
      </c>
      <c r="U399" s="44">
        <f>('ODA total and ex non-transfer'!U399*1000000)/SUMIFS('GDP constant 2016'!U:U,'GDP constant 2016'!$B:$B,'ODA percent GDP'!$B399)</f>
        <v>0.21730894416761767</v>
      </c>
    </row>
    <row r="400" spans="1:21" hidden="1" x14ac:dyDescent="0.2">
      <c r="A400" s="21" t="s">
        <v>225</v>
      </c>
      <c r="B400" s="9" t="s">
        <v>709</v>
      </c>
      <c r="C400" s="9" t="s">
        <v>981</v>
      </c>
      <c r="D400" s="9"/>
      <c r="E400" s="2"/>
      <c r="F400" s="2"/>
      <c r="G400" s="44" t="e">
        <f>('ODA total and ex non-transfer'!G400*1000000)/SUMIFS('GDP constant 2016'!G:G,'GDP constant 2016'!$B:$B,'ODA percent GDP'!$B400)</f>
        <v>#DIV/0!</v>
      </c>
      <c r="H400" s="44" t="e">
        <f>('ODA total and ex non-transfer'!H400*1000000)/SUMIFS('GDP constant 2016'!H:H,'GDP constant 2016'!$B:$B,'ODA percent GDP'!$B400)</f>
        <v>#DIV/0!</v>
      </c>
      <c r="I400" s="44" t="e">
        <f>('ODA total and ex non-transfer'!I400*1000000)/SUMIFS('GDP constant 2016'!I:I,'GDP constant 2016'!$B:$B,'ODA percent GDP'!$B400)</f>
        <v>#DIV/0!</v>
      </c>
      <c r="J400" s="44" t="e">
        <f>('ODA total and ex non-transfer'!J400*1000000)/SUMIFS('GDP constant 2016'!J:J,'GDP constant 2016'!$B:$B,'ODA percent GDP'!$B400)</f>
        <v>#DIV/0!</v>
      </c>
      <c r="K400" s="44" t="e">
        <f>('ODA total and ex non-transfer'!K400*1000000)/SUMIFS('GDP constant 2016'!K:K,'GDP constant 2016'!$B:$B,'ODA percent GDP'!$B400)</f>
        <v>#DIV/0!</v>
      </c>
      <c r="L400" s="44" t="e">
        <f>('ODA total and ex non-transfer'!L400*1000000)/SUMIFS('GDP constant 2016'!L:L,'GDP constant 2016'!$B:$B,'ODA percent GDP'!$B400)</f>
        <v>#DIV/0!</v>
      </c>
      <c r="M400" s="44" t="e">
        <f>('ODA total and ex non-transfer'!M400*1000000)/SUMIFS('GDP constant 2016'!M:M,'GDP constant 2016'!$B:$B,'ODA percent GDP'!$B400)</f>
        <v>#DIV/0!</v>
      </c>
      <c r="N400" s="44" t="e">
        <f>('ODA total and ex non-transfer'!N400*1000000)/SUMIFS('GDP constant 2016'!N:N,'GDP constant 2016'!$B:$B,'ODA percent GDP'!$B400)</f>
        <v>#DIV/0!</v>
      </c>
      <c r="O400" s="44" t="e">
        <f>('ODA total and ex non-transfer'!O400*1000000)/SUMIFS('GDP constant 2016'!O:O,'GDP constant 2016'!$B:$B,'ODA percent GDP'!$B400)</f>
        <v>#DIV/0!</v>
      </c>
      <c r="P400" s="44" t="e">
        <f>('ODA total and ex non-transfer'!P400*1000000)/SUMIFS('GDP constant 2016'!P:P,'GDP constant 2016'!$B:$B,'ODA percent GDP'!$B400)</f>
        <v>#DIV/0!</v>
      </c>
      <c r="Q400" s="44" t="e">
        <f>('ODA total and ex non-transfer'!Q400*1000000)/SUMIFS('GDP constant 2016'!Q:Q,'GDP constant 2016'!$B:$B,'ODA percent GDP'!$B400)</f>
        <v>#DIV/0!</v>
      </c>
      <c r="R400" s="44" t="e">
        <f>('ODA total and ex non-transfer'!R400*1000000)/SUMIFS('GDP constant 2016'!R:R,'GDP constant 2016'!$B:$B,'ODA percent GDP'!$B400)</f>
        <v>#DIV/0!</v>
      </c>
      <c r="S400" s="44" t="e">
        <f>('ODA total and ex non-transfer'!S400*1000000)/SUMIFS('GDP constant 2016'!S:S,'GDP constant 2016'!$B:$B,'ODA percent GDP'!$B400)</f>
        <v>#DIV/0!</v>
      </c>
      <c r="T400" s="44" t="e">
        <f>('ODA total and ex non-transfer'!T400*1000000)/SUMIFS('GDP constant 2016'!T:T,'GDP constant 2016'!$B:$B,'ODA percent GDP'!$B400)</f>
        <v>#DIV/0!</v>
      </c>
      <c r="U400" s="44" t="e">
        <f>('ODA total and ex non-transfer'!U400*1000000)/SUMIFS('GDP constant 2016'!U:U,'GDP constant 2016'!$B:$B,'ODA percent GDP'!$B400)</f>
        <v>#DIV/0!</v>
      </c>
    </row>
    <row r="401" spans="1:21" hidden="1" x14ac:dyDescent="0.2">
      <c r="A401" s="22" t="s">
        <v>225</v>
      </c>
      <c r="B401" s="9" t="s">
        <v>709</v>
      </c>
      <c r="C401" s="10" t="s">
        <v>982</v>
      </c>
      <c r="D401" s="10"/>
      <c r="E401" s="3"/>
      <c r="F401" s="3"/>
      <c r="G401" s="44" t="e">
        <f>('ODA total and ex non-transfer'!G401*1000000)/SUMIFS('GDP constant 2016'!G:G,'GDP constant 2016'!$B:$B,'ODA percent GDP'!$B401)</f>
        <v>#DIV/0!</v>
      </c>
      <c r="H401" s="44" t="e">
        <f>('ODA total and ex non-transfer'!H401*1000000)/SUMIFS('GDP constant 2016'!H:H,'GDP constant 2016'!$B:$B,'ODA percent GDP'!$B401)</f>
        <v>#DIV/0!</v>
      </c>
      <c r="I401" s="44" t="e">
        <f>('ODA total and ex non-transfer'!I401*1000000)/SUMIFS('GDP constant 2016'!I:I,'GDP constant 2016'!$B:$B,'ODA percent GDP'!$B401)</f>
        <v>#DIV/0!</v>
      </c>
      <c r="J401" s="44" t="e">
        <f>('ODA total and ex non-transfer'!J401*1000000)/SUMIFS('GDP constant 2016'!J:J,'GDP constant 2016'!$B:$B,'ODA percent GDP'!$B401)</f>
        <v>#DIV/0!</v>
      </c>
      <c r="K401" s="44" t="e">
        <f>('ODA total and ex non-transfer'!K401*1000000)/SUMIFS('GDP constant 2016'!K:K,'GDP constant 2016'!$B:$B,'ODA percent GDP'!$B401)</f>
        <v>#DIV/0!</v>
      </c>
      <c r="L401" s="44" t="e">
        <f>('ODA total and ex non-transfer'!L401*1000000)/SUMIFS('GDP constant 2016'!L:L,'GDP constant 2016'!$B:$B,'ODA percent GDP'!$B401)</f>
        <v>#DIV/0!</v>
      </c>
      <c r="M401" s="44" t="e">
        <f>('ODA total and ex non-transfer'!M401*1000000)/SUMIFS('GDP constant 2016'!M:M,'GDP constant 2016'!$B:$B,'ODA percent GDP'!$B401)</f>
        <v>#DIV/0!</v>
      </c>
      <c r="N401" s="44" t="e">
        <f>('ODA total and ex non-transfer'!N401*1000000)/SUMIFS('GDP constant 2016'!N:N,'GDP constant 2016'!$B:$B,'ODA percent GDP'!$B401)</f>
        <v>#DIV/0!</v>
      </c>
      <c r="O401" s="44" t="e">
        <f>('ODA total and ex non-transfer'!O401*1000000)/SUMIFS('GDP constant 2016'!O:O,'GDP constant 2016'!$B:$B,'ODA percent GDP'!$B401)</f>
        <v>#DIV/0!</v>
      </c>
      <c r="P401" s="44" t="e">
        <f>('ODA total and ex non-transfer'!P401*1000000)/SUMIFS('GDP constant 2016'!P:P,'GDP constant 2016'!$B:$B,'ODA percent GDP'!$B401)</f>
        <v>#DIV/0!</v>
      </c>
      <c r="Q401" s="44" t="e">
        <f>('ODA total and ex non-transfer'!Q401*1000000)/SUMIFS('GDP constant 2016'!Q:Q,'GDP constant 2016'!$B:$B,'ODA percent GDP'!$B401)</f>
        <v>#DIV/0!</v>
      </c>
      <c r="R401" s="44" t="e">
        <f>('ODA total and ex non-transfer'!R401*1000000)/SUMIFS('GDP constant 2016'!R:R,'GDP constant 2016'!$B:$B,'ODA percent GDP'!$B401)</f>
        <v>#DIV/0!</v>
      </c>
      <c r="S401" s="44" t="e">
        <f>('ODA total and ex non-transfer'!S401*1000000)/SUMIFS('GDP constant 2016'!S:S,'GDP constant 2016'!$B:$B,'ODA percent GDP'!$B401)</f>
        <v>#DIV/0!</v>
      </c>
      <c r="T401" s="44" t="e">
        <f>('ODA total and ex non-transfer'!T401*1000000)/SUMIFS('GDP constant 2016'!T:T,'GDP constant 2016'!$B:$B,'ODA percent GDP'!$B401)</f>
        <v>#DIV/0!</v>
      </c>
      <c r="U401" s="44" t="e">
        <f>('ODA total and ex non-transfer'!U401*1000000)/SUMIFS('GDP constant 2016'!U:U,'GDP constant 2016'!$B:$B,'ODA percent GDP'!$B401)</f>
        <v>#DIV/0!</v>
      </c>
    </row>
    <row r="402" spans="1:21" hidden="1" x14ac:dyDescent="0.2">
      <c r="A402" s="21" t="s">
        <v>226</v>
      </c>
      <c r="B402" s="9" t="s">
        <v>720</v>
      </c>
      <c r="C402" s="9" t="s">
        <v>981</v>
      </c>
      <c r="D402" s="9"/>
      <c r="E402" s="2"/>
      <c r="F402" s="2"/>
      <c r="G402" s="44" t="e">
        <f>('ODA total and ex non-transfer'!G402*1000000)/SUMIFS('GDP constant 2016'!G:G,'GDP constant 2016'!$B:$B,'ODA percent GDP'!$B402)</f>
        <v>#DIV/0!</v>
      </c>
      <c r="H402" s="44" t="e">
        <f>('ODA total and ex non-transfer'!H402*1000000)/SUMIFS('GDP constant 2016'!H:H,'GDP constant 2016'!$B:$B,'ODA percent GDP'!$B402)</f>
        <v>#DIV/0!</v>
      </c>
      <c r="I402" s="44" t="e">
        <f>('ODA total and ex non-transfer'!I402*1000000)/SUMIFS('GDP constant 2016'!I:I,'GDP constant 2016'!$B:$B,'ODA percent GDP'!$B402)</f>
        <v>#DIV/0!</v>
      </c>
      <c r="J402" s="44" t="e">
        <f>('ODA total and ex non-transfer'!J402*1000000)/SUMIFS('GDP constant 2016'!J:J,'GDP constant 2016'!$B:$B,'ODA percent GDP'!$B402)</f>
        <v>#DIV/0!</v>
      </c>
      <c r="K402" s="44" t="e">
        <f>('ODA total and ex non-transfer'!K402*1000000)/SUMIFS('GDP constant 2016'!K:K,'GDP constant 2016'!$B:$B,'ODA percent GDP'!$B402)</f>
        <v>#DIV/0!</v>
      </c>
      <c r="L402" s="44" t="e">
        <f>('ODA total and ex non-transfer'!L402*1000000)/SUMIFS('GDP constant 2016'!L:L,'GDP constant 2016'!$B:$B,'ODA percent GDP'!$B402)</f>
        <v>#DIV/0!</v>
      </c>
      <c r="M402" s="44" t="e">
        <f>('ODA total and ex non-transfer'!M402*1000000)/SUMIFS('GDP constant 2016'!M:M,'GDP constant 2016'!$B:$B,'ODA percent GDP'!$B402)</f>
        <v>#DIV/0!</v>
      </c>
      <c r="N402" s="44" t="e">
        <f>('ODA total and ex non-transfer'!N402*1000000)/SUMIFS('GDP constant 2016'!N:N,'GDP constant 2016'!$B:$B,'ODA percent GDP'!$B402)</f>
        <v>#DIV/0!</v>
      </c>
      <c r="O402" s="44" t="e">
        <f>('ODA total and ex non-transfer'!O402*1000000)/SUMIFS('GDP constant 2016'!O:O,'GDP constant 2016'!$B:$B,'ODA percent GDP'!$B402)</f>
        <v>#DIV/0!</v>
      </c>
      <c r="P402" s="44" t="e">
        <f>('ODA total and ex non-transfer'!P402*1000000)/SUMIFS('GDP constant 2016'!P:P,'GDP constant 2016'!$B:$B,'ODA percent GDP'!$B402)</f>
        <v>#DIV/0!</v>
      </c>
      <c r="Q402" s="44" t="e">
        <f>('ODA total and ex non-transfer'!Q402*1000000)/SUMIFS('GDP constant 2016'!Q:Q,'GDP constant 2016'!$B:$B,'ODA percent GDP'!$B402)</f>
        <v>#DIV/0!</v>
      </c>
      <c r="R402" s="44" t="e">
        <f>('ODA total and ex non-transfer'!R402*1000000)/SUMIFS('GDP constant 2016'!R:R,'GDP constant 2016'!$B:$B,'ODA percent GDP'!$B402)</f>
        <v>#DIV/0!</v>
      </c>
      <c r="S402" s="44" t="e">
        <f>('ODA total and ex non-transfer'!S402*1000000)/SUMIFS('GDP constant 2016'!S:S,'GDP constant 2016'!$B:$B,'ODA percent GDP'!$B402)</f>
        <v>#DIV/0!</v>
      </c>
      <c r="T402" s="44" t="e">
        <f>('ODA total and ex non-transfer'!T402*1000000)/SUMIFS('GDP constant 2016'!T:T,'GDP constant 2016'!$B:$B,'ODA percent GDP'!$B402)</f>
        <v>#DIV/0!</v>
      </c>
      <c r="U402" s="44" t="e">
        <f>('ODA total and ex non-transfer'!U402*1000000)/SUMIFS('GDP constant 2016'!U:U,'GDP constant 2016'!$B:$B,'ODA percent GDP'!$B402)</f>
        <v>#DIV/0!</v>
      </c>
    </row>
    <row r="403" spans="1:21" hidden="1" x14ac:dyDescent="0.2">
      <c r="A403" s="22" t="s">
        <v>226</v>
      </c>
      <c r="B403" s="9" t="s">
        <v>720</v>
      </c>
      <c r="C403" s="10" t="s">
        <v>982</v>
      </c>
      <c r="D403" s="10"/>
      <c r="E403" s="3"/>
      <c r="F403" s="3"/>
      <c r="G403" s="44" t="e">
        <f>('ODA total and ex non-transfer'!G403*1000000)/SUMIFS('GDP constant 2016'!G:G,'GDP constant 2016'!$B:$B,'ODA percent GDP'!$B403)</f>
        <v>#DIV/0!</v>
      </c>
      <c r="H403" s="44" t="e">
        <f>('ODA total and ex non-transfer'!H403*1000000)/SUMIFS('GDP constant 2016'!H:H,'GDP constant 2016'!$B:$B,'ODA percent GDP'!$B403)</f>
        <v>#DIV/0!</v>
      </c>
      <c r="I403" s="44" t="e">
        <f>('ODA total and ex non-transfer'!I403*1000000)/SUMIFS('GDP constant 2016'!I:I,'GDP constant 2016'!$B:$B,'ODA percent GDP'!$B403)</f>
        <v>#DIV/0!</v>
      </c>
      <c r="J403" s="44" t="e">
        <f>('ODA total and ex non-transfer'!J403*1000000)/SUMIFS('GDP constant 2016'!J:J,'GDP constant 2016'!$B:$B,'ODA percent GDP'!$B403)</f>
        <v>#DIV/0!</v>
      </c>
      <c r="K403" s="44" t="e">
        <f>('ODA total and ex non-transfer'!K403*1000000)/SUMIFS('GDP constant 2016'!K:K,'GDP constant 2016'!$B:$B,'ODA percent GDP'!$B403)</f>
        <v>#DIV/0!</v>
      </c>
      <c r="L403" s="44" t="e">
        <f>('ODA total and ex non-transfer'!L403*1000000)/SUMIFS('GDP constant 2016'!L:L,'GDP constant 2016'!$B:$B,'ODA percent GDP'!$B403)</f>
        <v>#DIV/0!</v>
      </c>
      <c r="M403" s="44" t="e">
        <f>('ODA total and ex non-transfer'!M403*1000000)/SUMIFS('GDP constant 2016'!M:M,'GDP constant 2016'!$B:$B,'ODA percent GDP'!$B403)</f>
        <v>#DIV/0!</v>
      </c>
      <c r="N403" s="44" t="e">
        <f>('ODA total and ex non-transfer'!N403*1000000)/SUMIFS('GDP constant 2016'!N:N,'GDP constant 2016'!$B:$B,'ODA percent GDP'!$B403)</f>
        <v>#DIV/0!</v>
      </c>
      <c r="O403" s="44" t="e">
        <f>('ODA total and ex non-transfer'!O403*1000000)/SUMIFS('GDP constant 2016'!O:O,'GDP constant 2016'!$B:$B,'ODA percent GDP'!$B403)</f>
        <v>#DIV/0!</v>
      </c>
      <c r="P403" s="44" t="e">
        <f>('ODA total and ex non-transfer'!P403*1000000)/SUMIFS('GDP constant 2016'!P:P,'GDP constant 2016'!$B:$B,'ODA percent GDP'!$B403)</f>
        <v>#DIV/0!</v>
      </c>
      <c r="Q403" s="44" t="e">
        <f>('ODA total and ex non-transfer'!Q403*1000000)/SUMIFS('GDP constant 2016'!Q:Q,'GDP constant 2016'!$B:$B,'ODA percent GDP'!$B403)</f>
        <v>#DIV/0!</v>
      </c>
      <c r="R403" s="44" t="e">
        <f>('ODA total and ex non-transfer'!R403*1000000)/SUMIFS('GDP constant 2016'!R:R,'GDP constant 2016'!$B:$B,'ODA percent GDP'!$B403)</f>
        <v>#DIV/0!</v>
      </c>
      <c r="S403" s="44" t="e">
        <f>('ODA total and ex non-transfer'!S403*1000000)/SUMIFS('GDP constant 2016'!S:S,'GDP constant 2016'!$B:$B,'ODA percent GDP'!$B403)</f>
        <v>#DIV/0!</v>
      </c>
      <c r="T403" s="44" t="e">
        <f>('ODA total and ex non-transfer'!T403*1000000)/SUMIFS('GDP constant 2016'!T:T,'GDP constant 2016'!$B:$B,'ODA percent GDP'!$B403)</f>
        <v>#DIV/0!</v>
      </c>
      <c r="U403" s="44" t="e">
        <f>('ODA total and ex non-transfer'!U403*1000000)/SUMIFS('GDP constant 2016'!U:U,'GDP constant 2016'!$B:$B,'ODA percent GDP'!$B403)</f>
        <v>#DIV/0!</v>
      </c>
    </row>
    <row r="404" spans="1:21" hidden="1" x14ac:dyDescent="0.2">
      <c r="A404" s="21" t="s">
        <v>227</v>
      </c>
      <c r="B404" s="9" t="s">
        <v>725</v>
      </c>
      <c r="C404" s="9" t="s">
        <v>981</v>
      </c>
      <c r="D404" s="9"/>
      <c r="E404" s="2"/>
      <c r="F404" s="2"/>
      <c r="G404" s="44" t="e">
        <f>('ODA total and ex non-transfer'!G404*1000000)/SUMIFS('GDP constant 2016'!G:G,'GDP constant 2016'!$B:$B,'ODA percent GDP'!$B404)</f>
        <v>#DIV/0!</v>
      </c>
      <c r="H404" s="44" t="e">
        <f>('ODA total and ex non-transfer'!H404*1000000)/SUMIFS('GDP constant 2016'!H:H,'GDP constant 2016'!$B:$B,'ODA percent GDP'!$B404)</f>
        <v>#DIV/0!</v>
      </c>
      <c r="I404" s="44" t="e">
        <f>('ODA total and ex non-transfer'!I404*1000000)/SUMIFS('GDP constant 2016'!I:I,'GDP constant 2016'!$B:$B,'ODA percent GDP'!$B404)</f>
        <v>#DIV/0!</v>
      </c>
      <c r="J404" s="44" t="e">
        <f>('ODA total and ex non-transfer'!J404*1000000)/SUMIFS('GDP constant 2016'!J:J,'GDP constant 2016'!$B:$B,'ODA percent GDP'!$B404)</f>
        <v>#DIV/0!</v>
      </c>
      <c r="K404" s="44" t="e">
        <f>('ODA total and ex non-transfer'!K404*1000000)/SUMIFS('GDP constant 2016'!K:K,'GDP constant 2016'!$B:$B,'ODA percent GDP'!$B404)</f>
        <v>#DIV/0!</v>
      </c>
      <c r="L404" s="44" t="e">
        <f>('ODA total and ex non-transfer'!L404*1000000)/SUMIFS('GDP constant 2016'!L:L,'GDP constant 2016'!$B:$B,'ODA percent GDP'!$B404)</f>
        <v>#DIV/0!</v>
      </c>
      <c r="M404" s="44" t="e">
        <f>('ODA total and ex non-transfer'!M404*1000000)/SUMIFS('GDP constant 2016'!M:M,'GDP constant 2016'!$B:$B,'ODA percent GDP'!$B404)</f>
        <v>#DIV/0!</v>
      </c>
      <c r="N404" s="44" t="e">
        <f>('ODA total and ex non-transfer'!N404*1000000)/SUMIFS('GDP constant 2016'!N:N,'GDP constant 2016'!$B:$B,'ODA percent GDP'!$B404)</f>
        <v>#DIV/0!</v>
      </c>
      <c r="O404" s="44" t="e">
        <f>('ODA total and ex non-transfer'!O404*1000000)/SUMIFS('GDP constant 2016'!O:O,'GDP constant 2016'!$B:$B,'ODA percent GDP'!$B404)</f>
        <v>#DIV/0!</v>
      </c>
      <c r="P404" s="44" t="e">
        <f>('ODA total and ex non-transfer'!P404*1000000)/SUMIFS('GDP constant 2016'!P:P,'GDP constant 2016'!$B:$B,'ODA percent GDP'!$B404)</f>
        <v>#DIV/0!</v>
      </c>
      <c r="Q404" s="44" t="e">
        <f>('ODA total and ex non-transfer'!Q404*1000000)/SUMIFS('GDP constant 2016'!Q:Q,'GDP constant 2016'!$B:$B,'ODA percent GDP'!$B404)</f>
        <v>#DIV/0!</v>
      </c>
      <c r="R404" s="44" t="e">
        <f>('ODA total and ex non-transfer'!R404*1000000)/SUMIFS('GDP constant 2016'!R:R,'GDP constant 2016'!$B:$B,'ODA percent GDP'!$B404)</f>
        <v>#DIV/0!</v>
      </c>
      <c r="S404" s="44" t="e">
        <f>('ODA total and ex non-transfer'!S404*1000000)/SUMIFS('GDP constant 2016'!S:S,'GDP constant 2016'!$B:$B,'ODA percent GDP'!$B404)</f>
        <v>#DIV/0!</v>
      </c>
      <c r="T404" s="44" t="e">
        <f>('ODA total and ex non-transfer'!T404*1000000)/SUMIFS('GDP constant 2016'!T:T,'GDP constant 2016'!$B:$B,'ODA percent GDP'!$B404)</f>
        <v>#DIV/0!</v>
      </c>
      <c r="U404" s="44" t="e">
        <f>('ODA total and ex non-transfer'!U404*1000000)/SUMIFS('GDP constant 2016'!U:U,'GDP constant 2016'!$B:$B,'ODA percent GDP'!$B404)</f>
        <v>#DIV/0!</v>
      </c>
    </row>
    <row r="405" spans="1:21" hidden="1" x14ac:dyDescent="0.2">
      <c r="A405" s="22" t="s">
        <v>227</v>
      </c>
      <c r="B405" s="9" t="s">
        <v>725</v>
      </c>
      <c r="C405" s="10" t="s">
        <v>982</v>
      </c>
      <c r="D405" s="10"/>
      <c r="E405" s="3"/>
      <c r="F405" s="3"/>
      <c r="G405" s="44" t="e">
        <f>('ODA total and ex non-transfer'!G405*1000000)/SUMIFS('GDP constant 2016'!G:G,'GDP constant 2016'!$B:$B,'ODA percent GDP'!$B405)</f>
        <v>#DIV/0!</v>
      </c>
      <c r="H405" s="44" t="e">
        <f>('ODA total and ex non-transfer'!H405*1000000)/SUMIFS('GDP constant 2016'!H:H,'GDP constant 2016'!$B:$B,'ODA percent GDP'!$B405)</f>
        <v>#DIV/0!</v>
      </c>
      <c r="I405" s="44" t="e">
        <f>('ODA total and ex non-transfer'!I405*1000000)/SUMIFS('GDP constant 2016'!I:I,'GDP constant 2016'!$B:$B,'ODA percent GDP'!$B405)</f>
        <v>#DIV/0!</v>
      </c>
      <c r="J405" s="44" t="e">
        <f>('ODA total and ex non-transfer'!J405*1000000)/SUMIFS('GDP constant 2016'!J:J,'GDP constant 2016'!$B:$B,'ODA percent GDP'!$B405)</f>
        <v>#DIV/0!</v>
      </c>
      <c r="K405" s="44" t="e">
        <f>('ODA total and ex non-transfer'!K405*1000000)/SUMIFS('GDP constant 2016'!K:K,'GDP constant 2016'!$B:$B,'ODA percent GDP'!$B405)</f>
        <v>#DIV/0!</v>
      </c>
      <c r="L405" s="44" t="e">
        <f>('ODA total and ex non-transfer'!L405*1000000)/SUMIFS('GDP constant 2016'!L:L,'GDP constant 2016'!$B:$B,'ODA percent GDP'!$B405)</f>
        <v>#DIV/0!</v>
      </c>
      <c r="M405" s="44" t="e">
        <f>('ODA total and ex non-transfer'!M405*1000000)/SUMIFS('GDP constant 2016'!M:M,'GDP constant 2016'!$B:$B,'ODA percent GDP'!$B405)</f>
        <v>#DIV/0!</v>
      </c>
      <c r="N405" s="44" t="e">
        <f>('ODA total and ex non-transfer'!N405*1000000)/SUMIFS('GDP constant 2016'!N:N,'GDP constant 2016'!$B:$B,'ODA percent GDP'!$B405)</f>
        <v>#DIV/0!</v>
      </c>
      <c r="O405" s="44" t="e">
        <f>('ODA total and ex non-transfer'!O405*1000000)/SUMIFS('GDP constant 2016'!O:O,'GDP constant 2016'!$B:$B,'ODA percent GDP'!$B405)</f>
        <v>#DIV/0!</v>
      </c>
      <c r="P405" s="44" t="e">
        <f>('ODA total and ex non-transfer'!P405*1000000)/SUMIFS('GDP constant 2016'!P:P,'GDP constant 2016'!$B:$B,'ODA percent GDP'!$B405)</f>
        <v>#DIV/0!</v>
      </c>
      <c r="Q405" s="44" t="e">
        <f>('ODA total and ex non-transfer'!Q405*1000000)/SUMIFS('GDP constant 2016'!Q:Q,'GDP constant 2016'!$B:$B,'ODA percent GDP'!$B405)</f>
        <v>#DIV/0!</v>
      </c>
      <c r="R405" s="44" t="e">
        <f>('ODA total and ex non-transfer'!R405*1000000)/SUMIFS('GDP constant 2016'!R:R,'GDP constant 2016'!$B:$B,'ODA percent GDP'!$B405)</f>
        <v>#DIV/0!</v>
      </c>
      <c r="S405" s="44" t="e">
        <f>('ODA total and ex non-transfer'!S405*1000000)/SUMIFS('GDP constant 2016'!S:S,'GDP constant 2016'!$B:$B,'ODA percent GDP'!$B405)</f>
        <v>#DIV/0!</v>
      </c>
      <c r="T405" s="44" t="e">
        <f>('ODA total and ex non-transfer'!T405*1000000)/SUMIFS('GDP constant 2016'!T:T,'GDP constant 2016'!$B:$B,'ODA percent GDP'!$B405)</f>
        <v>#DIV/0!</v>
      </c>
      <c r="U405" s="44" t="e">
        <f>('ODA total and ex non-transfer'!U405*1000000)/SUMIFS('GDP constant 2016'!U:U,'GDP constant 2016'!$B:$B,'ODA percent GDP'!$B405)</f>
        <v>#DIV/0!</v>
      </c>
    </row>
    <row r="406" spans="1:21" hidden="1" x14ac:dyDescent="0.2">
      <c r="A406" s="21" t="s">
        <v>228</v>
      </c>
      <c r="B406" s="9" t="s">
        <v>734</v>
      </c>
      <c r="C406" s="9" t="s">
        <v>981</v>
      </c>
      <c r="D406" s="9"/>
      <c r="E406" s="2"/>
      <c r="F406" s="2"/>
      <c r="G406" s="44">
        <f>('ODA total and ex non-transfer'!G406*1000000)/SUMIFS('GDP constant 2016'!G:G,'GDP constant 2016'!$B:$B,'ODA percent GDP'!$B406)</f>
        <v>0.11777831530299163</v>
      </c>
      <c r="H406" s="44">
        <f>('ODA total and ex non-transfer'!H406*1000000)/SUMIFS('GDP constant 2016'!H:H,'GDP constant 2016'!$B:$B,'ODA percent GDP'!$B406)</f>
        <v>0.11576889732840996</v>
      </c>
      <c r="I406" s="44">
        <f>('ODA total and ex non-transfer'!I406*1000000)/SUMIFS('GDP constant 2016'!I:I,'GDP constant 2016'!$B:$B,'ODA percent GDP'!$B406)</f>
        <v>8.319797928913121E-2</v>
      </c>
      <c r="J406" s="44">
        <f>('ODA total and ex non-transfer'!J406*1000000)/SUMIFS('GDP constant 2016'!J:J,'GDP constant 2016'!$B:$B,'ODA percent GDP'!$B406)</f>
        <v>9.3089864993523216E-2</v>
      </c>
      <c r="K406" s="44">
        <f>('ODA total and ex non-transfer'!K406*1000000)/SUMIFS('GDP constant 2016'!K:K,'GDP constant 2016'!$B:$B,'ODA percent GDP'!$B406)</f>
        <v>0.15345893230389523</v>
      </c>
      <c r="L406" s="44">
        <f>('ODA total and ex non-transfer'!L406*1000000)/SUMIFS('GDP constant 2016'!L:L,'GDP constant 2016'!$B:$B,'ODA percent GDP'!$B406)</f>
        <v>8.8412698025907954E-2</v>
      </c>
      <c r="M406" s="44">
        <f>('ODA total and ex non-transfer'!M406*1000000)/SUMIFS('GDP constant 2016'!M:M,'GDP constant 2016'!$B:$B,'ODA percent GDP'!$B406)</f>
        <v>0.17113799982832437</v>
      </c>
      <c r="N406" s="44">
        <f>('ODA total and ex non-transfer'!N406*1000000)/SUMIFS('GDP constant 2016'!N:N,'GDP constant 2016'!$B:$B,'ODA percent GDP'!$B406)</f>
        <v>0.15757790540184871</v>
      </c>
      <c r="O406" s="44">
        <f>('ODA total and ex non-transfer'!O406*1000000)/SUMIFS('GDP constant 2016'!O:O,'GDP constant 2016'!$B:$B,'ODA percent GDP'!$B406)</f>
        <v>0.11751784387177569</v>
      </c>
      <c r="P406" s="44">
        <f>('ODA total and ex non-transfer'!P406*1000000)/SUMIFS('GDP constant 2016'!P:P,'GDP constant 2016'!$B:$B,'ODA percent GDP'!$B406)</f>
        <v>0.10829943503134799</v>
      </c>
      <c r="Q406" s="44">
        <f>('ODA total and ex non-transfer'!Q406*1000000)/SUMIFS('GDP constant 2016'!Q:Q,'GDP constant 2016'!$B:$B,'ODA percent GDP'!$B406)</f>
        <v>4.4737639614334468E-2</v>
      </c>
      <c r="R406" s="44">
        <f>('ODA total and ex non-transfer'!R406*1000000)/SUMIFS('GDP constant 2016'!R:R,'GDP constant 2016'!$B:$B,'ODA percent GDP'!$B406)</f>
        <v>0.1303702998800963</v>
      </c>
      <c r="S406" s="44">
        <f>('ODA total and ex non-transfer'!S406*1000000)/SUMIFS('GDP constant 2016'!S:S,'GDP constant 2016'!$B:$B,'ODA percent GDP'!$B406)</f>
        <v>8.4142720929917605E-2</v>
      </c>
      <c r="T406" s="44">
        <f>('ODA total and ex non-transfer'!T406*1000000)/SUMIFS('GDP constant 2016'!T:T,'GDP constant 2016'!$B:$B,'ODA percent GDP'!$B406)</f>
        <v>4.7245236223865832E-2</v>
      </c>
      <c r="U406" s="44">
        <f>('ODA total and ex non-transfer'!U406*1000000)/SUMIFS('GDP constant 2016'!U:U,'GDP constant 2016'!$B:$B,'ODA percent GDP'!$B406)</f>
        <v>5.7241377309722577E-2</v>
      </c>
    </row>
    <row r="407" spans="1:21" hidden="1" x14ac:dyDescent="0.2">
      <c r="A407" s="22" t="s">
        <v>228</v>
      </c>
      <c r="B407" s="9" t="s">
        <v>734</v>
      </c>
      <c r="C407" s="10" t="s">
        <v>982</v>
      </c>
      <c r="D407" s="10"/>
      <c r="E407" s="3"/>
      <c r="F407" s="3"/>
      <c r="G407" s="44">
        <f>('ODA total and ex non-transfer'!G407*1000000)/SUMIFS('GDP constant 2016'!G:G,'GDP constant 2016'!$B:$B,'ODA percent GDP'!$B407)</f>
        <v>0.11777831530299163</v>
      </c>
      <c r="H407" s="44">
        <f>('ODA total and ex non-transfer'!H407*1000000)/SUMIFS('GDP constant 2016'!H:H,'GDP constant 2016'!$B:$B,'ODA percent GDP'!$B407)</f>
        <v>0.11576889732840996</v>
      </c>
      <c r="I407" s="44">
        <f>('ODA total and ex non-transfer'!I407*1000000)/SUMIFS('GDP constant 2016'!I:I,'GDP constant 2016'!$B:$B,'ODA percent GDP'!$B407)</f>
        <v>8.319797928913121E-2</v>
      </c>
      <c r="J407" s="44">
        <f>('ODA total and ex non-transfer'!J407*1000000)/SUMIFS('GDP constant 2016'!J:J,'GDP constant 2016'!$B:$B,'ODA percent GDP'!$B407)</f>
        <v>9.3089864993523216E-2</v>
      </c>
      <c r="K407" s="44">
        <f>('ODA total and ex non-transfer'!K407*1000000)/SUMIFS('GDP constant 2016'!K:K,'GDP constant 2016'!$B:$B,'ODA percent GDP'!$B407)</f>
        <v>0.15274552979893413</v>
      </c>
      <c r="L407" s="44">
        <f>('ODA total and ex non-transfer'!L407*1000000)/SUMIFS('GDP constant 2016'!L:L,'GDP constant 2016'!$B:$B,'ODA percent GDP'!$B407)</f>
        <v>8.7952432434796529E-2</v>
      </c>
      <c r="M407" s="44">
        <f>('ODA total and ex non-transfer'!M407*1000000)/SUMIFS('GDP constant 2016'!M:M,'GDP constant 2016'!$B:$B,'ODA percent GDP'!$B407)</f>
        <v>0.16751550857157341</v>
      </c>
      <c r="N407" s="44">
        <f>('ODA total and ex non-transfer'!N407*1000000)/SUMIFS('GDP constant 2016'!N:N,'GDP constant 2016'!$B:$B,'ODA percent GDP'!$B407)</f>
        <v>0.15708938666895861</v>
      </c>
      <c r="O407" s="44">
        <f>('ODA total and ex non-transfer'!O407*1000000)/SUMIFS('GDP constant 2016'!O:O,'GDP constant 2016'!$B:$B,'ODA percent GDP'!$B407)</f>
        <v>0.11706165504724456</v>
      </c>
      <c r="P407" s="44">
        <f>('ODA total and ex non-transfer'!P407*1000000)/SUMIFS('GDP constant 2016'!P:P,'GDP constant 2016'!$B:$B,'ODA percent GDP'!$B407)</f>
        <v>0.10794807334060577</v>
      </c>
      <c r="Q407" s="44">
        <f>('ODA total and ex non-transfer'!Q407*1000000)/SUMIFS('GDP constant 2016'!Q:Q,'GDP constant 2016'!$B:$B,'ODA percent GDP'!$B407)</f>
        <v>4.4060101460932588E-2</v>
      </c>
      <c r="R407" s="44">
        <f>('ODA total and ex non-transfer'!R407*1000000)/SUMIFS('GDP constant 2016'!R:R,'GDP constant 2016'!$B:$B,'ODA percent GDP'!$B407)</f>
        <v>0.12934466500829889</v>
      </c>
      <c r="S407" s="44">
        <f>('ODA total and ex non-transfer'!S407*1000000)/SUMIFS('GDP constant 2016'!S:S,'GDP constant 2016'!$B:$B,'ODA percent GDP'!$B407)</f>
        <v>8.3103145733615241E-2</v>
      </c>
      <c r="T407" s="44">
        <f>('ODA total and ex non-transfer'!T407*1000000)/SUMIFS('GDP constant 2016'!T:T,'GDP constant 2016'!$B:$B,'ODA percent GDP'!$B407)</f>
        <v>4.6651549345551192E-2</v>
      </c>
      <c r="U407" s="44">
        <f>('ODA total and ex non-transfer'!U407*1000000)/SUMIFS('GDP constant 2016'!U:U,'GDP constant 2016'!$B:$B,'ODA percent GDP'!$B407)</f>
        <v>5.6780214428249896E-2</v>
      </c>
    </row>
    <row r="408" spans="1:21" hidden="1" x14ac:dyDescent="0.2">
      <c r="A408" s="21" t="s">
        <v>229</v>
      </c>
      <c r="B408" s="9" t="s">
        <v>746</v>
      </c>
      <c r="C408" s="9" t="s">
        <v>981</v>
      </c>
      <c r="D408" s="9"/>
      <c r="E408" s="2"/>
      <c r="F408" s="2"/>
      <c r="G408" s="44">
        <f>('ODA total and ex non-transfer'!G408*1000000)/SUMIFS('GDP constant 2016'!G:G,'GDP constant 2016'!$B:$B,'ODA percent GDP'!$B408)</f>
        <v>6.2220142823681067E-2</v>
      </c>
      <c r="H408" s="44">
        <f>('ODA total and ex non-transfer'!H408*1000000)/SUMIFS('GDP constant 2016'!H:H,'GDP constant 2016'!$B:$B,'ODA percent GDP'!$B408)</f>
        <v>5.8291969578673962E-2</v>
      </c>
      <c r="I408" s="44">
        <f>('ODA total and ex non-transfer'!I408*1000000)/SUMIFS('GDP constant 2016'!I:I,'GDP constant 2016'!$B:$B,'ODA percent GDP'!$B408)</f>
        <v>5.4114623253338032E-2</v>
      </c>
      <c r="J408" s="44">
        <f>('ODA total and ex non-transfer'!J408*1000000)/SUMIFS('GDP constant 2016'!J:J,'GDP constant 2016'!$B:$B,'ODA percent GDP'!$B408)</f>
        <v>4.9514980665662019E-2</v>
      </c>
      <c r="K408" s="44">
        <f>('ODA total and ex non-transfer'!K408*1000000)/SUMIFS('GDP constant 2016'!K:K,'GDP constant 2016'!$B:$B,'ODA percent GDP'!$B408)</f>
        <v>3.1740296729176685E-2</v>
      </c>
      <c r="L408" s="44">
        <f>('ODA total and ex non-transfer'!L408*1000000)/SUMIFS('GDP constant 2016'!L:L,'GDP constant 2016'!$B:$B,'ODA percent GDP'!$B408)</f>
        <v>2.9292379947271737E-2</v>
      </c>
      <c r="M408" s="44">
        <f>('ODA total and ex non-transfer'!M408*1000000)/SUMIFS('GDP constant 2016'!M:M,'GDP constant 2016'!$B:$B,'ODA percent GDP'!$B408)</f>
        <v>3.212502246663565E-2</v>
      </c>
      <c r="N408" s="44">
        <f>('ODA total and ex non-transfer'!N408*1000000)/SUMIFS('GDP constant 2016'!N:N,'GDP constant 2016'!$B:$B,'ODA percent GDP'!$B408)</f>
        <v>3.2774214454098879E-2</v>
      </c>
      <c r="O408" s="44">
        <f>('ODA total and ex non-transfer'!O408*1000000)/SUMIFS('GDP constant 2016'!O:O,'GDP constant 2016'!$B:$B,'ODA percent GDP'!$B408)</f>
        <v>3.2780541988115877E-2</v>
      </c>
      <c r="P408" s="44">
        <f>('ODA total and ex non-transfer'!P408*1000000)/SUMIFS('GDP constant 2016'!P:P,'GDP constant 2016'!$B:$B,'ODA percent GDP'!$B408)</f>
        <v>3.3599981399653985E-2</v>
      </c>
      <c r="Q408" s="44">
        <f>('ODA total and ex non-transfer'!Q408*1000000)/SUMIFS('GDP constant 2016'!Q:Q,'GDP constant 2016'!$B:$B,'ODA percent GDP'!$B408)</f>
        <v>3.572311522824681E-2</v>
      </c>
      <c r="R408" s="44">
        <f>('ODA total and ex non-transfer'!R408*1000000)/SUMIFS('GDP constant 2016'!R:R,'GDP constant 2016'!$B:$B,'ODA percent GDP'!$B408)</f>
        <v>3.5230021140391726E-2</v>
      </c>
      <c r="S408" s="44">
        <f>('ODA total and ex non-transfer'!S408*1000000)/SUMIFS('GDP constant 2016'!S:S,'GDP constant 2016'!$B:$B,'ODA percent GDP'!$B408)</f>
        <v>2.8508250434974545E-2</v>
      </c>
      <c r="T408" s="44">
        <f>('ODA total and ex non-transfer'!T408*1000000)/SUMIFS('GDP constant 2016'!T:T,'GDP constant 2016'!$B:$B,'ODA percent GDP'!$B408)</f>
        <v>3.1402183228777025E-2</v>
      </c>
      <c r="U408" s="44">
        <f>('ODA total and ex non-transfer'!U408*1000000)/SUMIFS('GDP constant 2016'!U:U,'GDP constant 2016'!$B:$B,'ODA percent GDP'!$B408)</f>
        <v>2.8354064481335272E-2</v>
      </c>
    </row>
    <row r="409" spans="1:21" hidden="1" x14ac:dyDescent="0.2">
      <c r="A409" s="22" t="s">
        <v>229</v>
      </c>
      <c r="B409" s="9" t="s">
        <v>746</v>
      </c>
      <c r="C409" s="10" t="s">
        <v>982</v>
      </c>
      <c r="D409" s="10"/>
      <c r="E409" s="3"/>
      <c r="F409" s="3"/>
      <c r="G409" s="44">
        <f>('ODA total and ex non-transfer'!G409*1000000)/SUMIFS('GDP constant 2016'!G:G,'GDP constant 2016'!$B:$B,'ODA percent GDP'!$B409)</f>
        <v>6.2220142823681067E-2</v>
      </c>
      <c r="H409" s="44">
        <f>('ODA total and ex non-transfer'!H409*1000000)/SUMIFS('GDP constant 2016'!H:H,'GDP constant 2016'!$B:$B,'ODA percent GDP'!$B409)</f>
        <v>5.8291969578673962E-2</v>
      </c>
      <c r="I409" s="44">
        <f>('ODA total and ex non-transfer'!I409*1000000)/SUMIFS('GDP constant 2016'!I:I,'GDP constant 2016'!$B:$B,'ODA percent GDP'!$B409)</f>
        <v>5.4114623253338032E-2</v>
      </c>
      <c r="J409" s="44">
        <f>('ODA total and ex non-transfer'!J409*1000000)/SUMIFS('GDP constant 2016'!J:J,'GDP constant 2016'!$B:$B,'ODA percent GDP'!$B409)</f>
        <v>4.9514980665662019E-2</v>
      </c>
      <c r="K409" s="44">
        <f>('ODA total and ex non-transfer'!K409*1000000)/SUMIFS('GDP constant 2016'!K:K,'GDP constant 2016'!$B:$B,'ODA percent GDP'!$B409)</f>
        <v>2.9563236671048026E-2</v>
      </c>
      <c r="L409" s="44">
        <f>('ODA total and ex non-transfer'!L409*1000000)/SUMIFS('GDP constant 2016'!L:L,'GDP constant 2016'!$B:$B,'ODA percent GDP'!$B409)</f>
        <v>2.804431761672372E-2</v>
      </c>
      <c r="M409" s="44">
        <f>('ODA total and ex non-transfer'!M409*1000000)/SUMIFS('GDP constant 2016'!M:M,'GDP constant 2016'!$B:$B,'ODA percent GDP'!$B409)</f>
        <v>3.1038268384090052E-2</v>
      </c>
      <c r="N409" s="44">
        <f>('ODA total and ex non-transfer'!N409*1000000)/SUMIFS('GDP constant 2016'!N:N,'GDP constant 2016'!$B:$B,'ODA percent GDP'!$B409)</f>
        <v>3.1428062383660679E-2</v>
      </c>
      <c r="O409" s="44">
        <f>('ODA total and ex non-transfer'!O409*1000000)/SUMIFS('GDP constant 2016'!O:O,'GDP constant 2016'!$B:$B,'ODA percent GDP'!$B409)</f>
        <v>3.1752122505620033E-2</v>
      </c>
      <c r="P409" s="44">
        <f>('ODA total and ex non-transfer'!P409*1000000)/SUMIFS('GDP constant 2016'!P:P,'GDP constant 2016'!$B:$B,'ODA percent GDP'!$B409)</f>
        <v>3.2131937091182831E-2</v>
      </c>
      <c r="Q409" s="44">
        <f>('ODA total and ex non-transfer'!Q409*1000000)/SUMIFS('GDP constant 2016'!Q:Q,'GDP constant 2016'!$B:$B,'ODA percent GDP'!$B409)</f>
        <v>3.4577517313665866E-2</v>
      </c>
      <c r="R409" s="44">
        <f>('ODA total and ex non-transfer'!R409*1000000)/SUMIFS('GDP constant 2016'!R:R,'GDP constant 2016'!$B:$B,'ODA percent GDP'!$B409)</f>
        <v>3.3492721989426232E-2</v>
      </c>
      <c r="S409" s="44">
        <f>('ODA total and ex non-transfer'!S409*1000000)/SUMIFS('GDP constant 2016'!S:S,'GDP constant 2016'!$B:$B,'ODA percent GDP'!$B409)</f>
        <v>2.7316235775728549E-2</v>
      </c>
      <c r="T409" s="44">
        <f>('ODA total and ex non-transfer'!T409*1000000)/SUMIFS('GDP constant 2016'!T:T,'GDP constant 2016'!$B:$B,'ODA percent GDP'!$B409)</f>
        <v>3.0007288015743556E-2</v>
      </c>
      <c r="U409" s="44">
        <f>('ODA total and ex non-transfer'!U409*1000000)/SUMIFS('GDP constant 2016'!U:U,'GDP constant 2016'!$B:$B,'ODA percent GDP'!$B409)</f>
        <v>2.6998971532371144E-2</v>
      </c>
    </row>
    <row r="410" spans="1:21" hidden="1" x14ac:dyDescent="0.2">
      <c r="A410" s="21" t="s">
        <v>230</v>
      </c>
      <c r="B410" s="9" t="s">
        <v>816</v>
      </c>
      <c r="C410" s="9" t="s">
        <v>981</v>
      </c>
      <c r="D410" s="9"/>
      <c r="E410" s="2"/>
      <c r="F410" s="2"/>
      <c r="G410" s="44">
        <f>('ODA total and ex non-transfer'!G410*1000000)/SUMIFS('GDP constant 2016'!G:G,'GDP constant 2016'!$B:$B,'ODA percent GDP'!$B410)</f>
        <v>8.4171313323327779E-2</v>
      </c>
      <c r="H410" s="44">
        <f>('ODA total and ex non-transfer'!H410*1000000)/SUMIFS('GDP constant 2016'!H:H,'GDP constant 2016'!$B:$B,'ODA percent GDP'!$B410)</f>
        <v>6.4899931039621744E-2</v>
      </c>
      <c r="I410" s="44">
        <f>('ODA total and ex non-transfer'!I410*1000000)/SUMIFS('GDP constant 2016'!I:I,'GDP constant 2016'!$B:$B,'ODA percent GDP'!$B410)</f>
        <v>5.6184695580424757E-2</v>
      </c>
      <c r="J410" s="44">
        <f>('ODA total and ex non-transfer'!J410*1000000)/SUMIFS('GDP constant 2016'!J:J,'GDP constant 2016'!$B:$B,'ODA percent GDP'!$B410)</f>
        <v>7.0047788141101089E-2</v>
      </c>
      <c r="K410" s="44">
        <f>('ODA total and ex non-transfer'!K410*1000000)/SUMIFS('GDP constant 2016'!K:K,'GDP constant 2016'!$B:$B,'ODA percent GDP'!$B410)</f>
        <v>7.5276075204988677E-2</v>
      </c>
      <c r="L410" s="44">
        <f>('ODA total and ex non-transfer'!L410*1000000)/SUMIFS('GDP constant 2016'!L:L,'GDP constant 2016'!$B:$B,'ODA percent GDP'!$B410)</f>
        <v>5.754949098460678E-2</v>
      </c>
      <c r="M410" s="44">
        <f>('ODA total and ex non-transfer'!M410*1000000)/SUMIFS('GDP constant 2016'!M:M,'GDP constant 2016'!$B:$B,'ODA percent GDP'!$B410)</f>
        <v>5.532040578537465E-2</v>
      </c>
      <c r="N410" s="44">
        <f>('ODA total and ex non-transfer'!N410*1000000)/SUMIFS('GDP constant 2016'!N:N,'GDP constant 2016'!$B:$B,'ODA percent GDP'!$B410)</f>
        <v>0.10324320467375106</v>
      </c>
      <c r="O410" s="44">
        <f>('ODA total and ex non-transfer'!O410*1000000)/SUMIFS('GDP constant 2016'!O:O,'GDP constant 2016'!$B:$B,'ODA percent GDP'!$B410)</f>
        <v>0.20419026856219363</v>
      </c>
      <c r="P410" s="44">
        <f>('ODA total and ex non-transfer'!P410*1000000)/SUMIFS('GDP constant 2016'!P:P,'GDP constant 2016'!$B:$B,'ODA percent GDP'!$B410)</f>
        <v>0.12002173267200682</v>
      </c>
      <c r="Q410" s="44">
        <f>('ODA total and ex non-transfer'!Q410*1000000)/SUMIFS('GDP constant 2016'!Q:Q,'GDP constant 2016'!$B:$B,'ODA percent GDP'!$B410)</f>
        <v>0.14205527162430026</v>
      </c>
      <c r="R410" s="44">
        <f>('ODA total and ex non-transfer'!R410*1000000)/SUMIFS('GDP constant 2016'!R:R,'GDP constant 2016'!$B:$B,'ODA percent GDP'!$B410)</f>
        <v>0.14765259102572006</v>
      </c>
      <c r="S410" s="44">
        <f>('ODA total and ex non-transfer'!S410*1000000)/SUMIFS('GDP constant 2016'!S:S,'GDP constant 2016'!$B:$B,'ODA percent GDP'!$B410)</f>
        <v>0.12448499505578699</v>
      </c>
      <c r="T410" s="44">
        <f>('ODA total and ex non-transfer'!T410*1000000)/SUMIFS('GDP constant 2016'!T:T,'GDP constant 2016'!$B:$B,'ODA percent GDP'!$B410)</f>
        <v>0.14127329052075072</v>
      </c>
      <c r="U410" s="44">
        <f>('ODA total and ex non-transfer'!U410*1000000)/SUMIFS('GDP constant 2016'!U:U,'GDP constant 2016'!$B:$B,'ODA percent GDP'!$B410)</f>
        <v>0.12555081855578712</v>
      </c>
    </row>
    <row r="411" spans="1:21" hidden="1" x14ac:dyDescent="0.2">
      <c r="A411" s="22" t="s">
        <v>230</v>
      </c>
      <c r="B411" s="9" t="s">
        <v>816</v>
      </c>
      <c r="C411" s="10" t="s">
        <v>982</v>
      </c>
      <c r="D411" s="10"/>
      <c r="E411" s="3"/>
      <c r="F411" s="3"/>
      <c r="G411" s="44">
        <f>('ODA total and ex non-transfer'!G411*1000000)/SUMIFS('GDP constant 2016'!G:G,'GDP constant 2016'!$B:$B,'ODA percent GDP'!$B411)</f>
        <v>8.4171313323327779E-2</v>
      </c>
      <c r="H411" s="44">
        <f>('ODA total and ex non-transfer'!H411*1000000)/SUMIFS('GDP constant 2016'!H:H,'GDP constant 2016'!$B:$B,'ODA percent GDP'!$B411)</f>
        <v>6.4899931039621744E-2</v>
      </c>
      <c r="I411" s="44">
        <f>('ODA total and ex non-transfer'!I411*1000000)/SUMIFS('GDP constant 2016'!I:I,'GDP constant 2016'!$B:$B,'ODA percent GDP'!$B411)</f>
        <v>5.6184695580424757E-2</v>
      </c>
      <c r="J411" s="44">
        <f>('ODA total and ex non-transfer'!J411*1000000)/SUMIFS('GDP constant 2016'!J:J,'GDP constant 2016'!$B:$B,'ODA percent GDP'!$B411)</f>
        <v>7.0047788141101089E-2</v>
      </c>
      <c r="K411" s="44">
        <f>('ODA total and ex non-transfer'!K411*1000000)/SUMIFS('GDP constant 2016'!K:K,'GDP constant 2016'!$B:$B,'ODA percent GDP'!$B411)</f>
        <v>7.0722108935445546E-2</v>
      </c>
      <c r="L411" s="44">
        <f>('ODA total and ex non-transfer'!L411*1000000)/SUMIFS('GDP constant 2016'!L:L,'GDP constant 2016'!$B:$B,'ODA percent GDP'!$B411)</f>
        <v>5.4134640402951462E-2</v>
      </c>
      <c r="M411" s="44">
        <f>('ODA total and ex non-transfer'!M411*1000000)/SUMIFS('GDP constant 2016'!M:M,'GDP constant 2016'!$B:$B,'ODA percent GDP'!$B411)</f>
        <v>5.2541810749440171E-2</v>
      </c>
      <c r="N411" s="44">
        <f>('ODA total and ex non-transfer'!N411*1000000)/SUMIFS('GDP constant 2016'!N:N,'GDP constant 2016'!$B:$B,'ODA percent GDP'!$B411)</f>
        <v>9.5968631496570325E-2</v>
      </c>
      <c r="O411" s="44">
        <f>('ODA total and ex non-transfer'!O411*1000000)/SUMIFS('GDP constant 2016'!O:O,'GDP constant 2016'!$B:$B,'ODA percent GDP'!$B411)</f>
        <v>0.19586006813095319</v>
      </c>
      <c r="P411" s="44">
        <f>('ODA total and ex non-transfer'!P411*1000000)/SUMIFS('GDP constant 2016'!P:P,'GDP constant 2016'!$B:$B,'ODA percent GDP'!$B411)</f>
        <v>0.11114078653983051</v>
      </c>
      <c r="Q411" s="44">
        <f>('ODA total and ex non-transfer'!Q411*1000000)/SUMIFS('GDP constant 2016'!Q:Q,'GDP constant 2016'!$B:$B,'ODA percent GDP'!$B411)</f>
        <v>0.133387506891541</v>
      </c>
      <c r="R411" s="44">
        <f>('ODA total and ex non-transfer'!R411*1000000)/SUMIFS('GDP constant 2016'!R:R,'GDP constant 2016'!$B:$B,'ODA percent GDP'!$B411)</f>
        <v>0.13751741328554692</v>
      </c>
      <c r="S411" s="44">
        <f>('ODA total and ex non-transfer'!S411*1000000)/SUMIFS('GDP constant 2016'!S:S,'GDP constant 2016'!$B:$B,'ODA percent GDP'!$B411)</f>
        <v>0.11562308577452843</v>
      </c>
      <c r="T411" s="44">
        <f>('ODA total and ex non-transfer'!T411*1000000)/SUMIFS('GDP constant 2016'!T:T,'GDP constant 2016'!$B:$B,'ODA percent GDP'!$B411)</f>
        <v>0.13315707573418523</v>
      </c>
      <c r="U411" s="44">
        <f>('ODA total and ex non-transfer'!U411*1000000)/SUMIFS('GDP constant 2016'!U:U,'GDP constant 2016'!$B:$B,'ODA percent GDP'!$B411)</f>
        <v>0.11775424480850599</v>
      </c>
    </row>
    <row r="412" spans="1:21" hidden="1" x14ac:dyDescent="0.2">
      <c r="A412" s="21" t="s">
        <v>231</v>
      </c>
      <c r="B412" s="9" t="s">
        <v>846</v>
      </c>
      <c r="C412" s="9" t="s">
        <v>981</v>
      </c>
      <c r="D412" s="9"/>
      <c r="E412" s="2"/>
      <c r="F412" s="2"/>
      <c r="G412" s="44">
        <f>('ODA total and ex non-transfer'!G412*1000000)/SUMIFS('GDP constant 2016'!G:G,'GDP constant 2016'!$B:$B,'ODA percent GDP'!$B412)</f>
        <v>8.566001351626118E-2</v>
      </c>
      <c r="H412" s="44">
        <f>('ODA total and ex non-transfer'!H412*1000000)/SUMIFS('GDP constant 2016'!H:H,'GDP constant 2016'!$B:$B,'ODA percent GDP'!$B412)</f>
        <v>0.19413990571061004</v>
      </c>
      <c r="I412" s="44">
        <f>('ODA total and ex non-transfer'!I412*1000000)/SUMIFS('GDP constant 2016'!I:I,'GDP constant 2016'!$B:$B,'ODA percent GDP'!$B412)</f>
        <v>0.23100314063024469</v>
      </c>
      <c r="J412" s="44">
        <f>('ODA total and ex non-transfer'!J412*1000000)/SUMIFS('GDP constant 2016'!J:J,'GDP constant 2016'!$B:$B,'ODA percent GDP'!$B412)</f>
        <v>0.32071441019454433</v>
      </c>
      <c r="K412" s="44">
        <f>('ODA total and ex non-transfer'!K412*1000000)/SUMIFS('GDP constant 2016'!K:K,'GDP constant 2016'!$B:$B,'ODA percent GDP'!$B412)</f>
        <v>0.30336719465213285</v>
      </c>
      <c r="L412" s="44">
        <f>('ODA total and ex non-transfer'!L412*1000000)/SUMIFS('GDP constant 2016'!L:L,'GDP constant 2016'!$B:$B,'ODA percent GDP'!$B412)</f>
        <v>0.29780299187086318</v>
      </c>
      <c r="M412" s="44">
        <f>('ODA total and ex non-transfer'!M412*1000000)/SUMIFS('GDP constant 2016'!M:M,'GDP constant 2016'!$B:$B,'ODA percent GDP'!$B412)</f>
        <v>0.25075173767354408</v>
      </c>
      <c r="N412" s="44">
        <f>('ODA total and ex non-transfer'!N412*1000000)/SUMIFS('GDP constant 2016'!N:N,'GDP constant 2016'!$B:$B,'ODA percent GDP'!$B412)</f>
        <v>0.25708348713052215</v>
      </c>
      <c r="O412" s="44">
        <f>('ODA total and ex non-transfer'!O412*1000000)/SUMIFS('GDP constant 2016'!O:O,'GDP constant 2016'!$B:$B,'ODA percent GDP'!$B412)</f>
        <v>0.33081489446757012</v>
      </c>
      <c r="P412" s="44">
        <f>('ODA total and ex non-transfer'!P412*1000000)/SUMIFS('GDP constant 2016'!P:P,'GDP constant 2016'!$B:$B,'ODA percent GDP'!$B412)</f>
        <v>0.26250664901945886</v>
      </c>
      <c r="Q412" s="44">
        <f>('ODA total and ex non-transfer'!Q412*1000000)/SUMIFS('GDP constant 2016'!Q:Q,'GDP constant 2016'!$B:$B,'ODA percent GDP'!$B412)</f>
        <v>0.22360030067702544</v>
      </c>
      <c r="R412" s="44">
        <f>('ODA total and ex non-transfer'!R412*1000000)/SUMIFS('GDP constant 2016'!R:R,'GDP constant 2016'!$B:$B,'ODA percent GDP'!$B412)</f>
        <v>0.22414238627007305</v>
      </c>
      <c r="S412" s="44">
        <f>('ODA total and ex non-transfer'!S412*1000000)/SUMIFS('GDP constant 2016'!S:S,'GDP constant 2016'!$B:$B,'ODA percent GDP'!$B412)</f>
        <v>0.15360005887810271</v>
      </c>
      <c r="T412" s="44">
        <f>('ODA total and ex non-transfer'!T412*1000000)/SUMIFS('GDP constant 2016'!T:T,'GDP constant 2016'!$B:$B,'ODA percent GDP'!$B412)</f>
        <v>0.17055425581136588</v>
      </c>
      <c r="U412" s="44">
        <f>('ODA total and ex non-transfer'!U412*1000000)/SUMIFS('GDP constant 2016'!U:U,'GDP constant 2016'!$B:$B,'ODA percent GDP'!$B412)</f>
        <v>0.15274916002911512</v>
      </c>
    </row>
    <row r="413" spans="1:21" hidden="1" x14ac:dyDescent="0.2">
      <c r="A413" s="22" t="s">
        <v>231</v>
      </c>
      <c r="B413" s="9" t="s">
        <v>846</v>
      </c>
      <c r="C413" s="10" t="s">
        <v>982</v>
      </c>
      <c r="D413" s="10"/>
      <c r="E413" s="3"/>
      <c r="F413" s="3"/>
      <c r="G413" s="44">
        <f>('ODA total and ex non-transfer'!G413*1000000)/SUMIFS('GDP constant 2016'!G:G,'GDP constant 2016'!$B:$B,'ODA percent GDP'!$B413)</f>
        <v>8.566001351626118E-2</v>
      </c>
      <c r="H413" s="44">
        <f>('ODA total and ex non-transfer'!H413*1000000)/SUMIFS('GDP constant 2016'!H:H,'GDP constant 2016'!$B:$B,'ODA percent GDP'!$B413)</f>
        <v>0.19413990571061004</v>
      </c>
      <c r="I413" s="44">
        <f>('ODA total and ex non-transfer'!I413*1000000)/SUMIFS('GDP constant 2016'!I:I,'GDP constant 2016'!$B:$B,'ODA percent GDP'!$B413)</f>
        <v>0.23100314063024469</v>
      </c>
      <c r="J413" s="44">
        <f>('ODA total and ex non-transfer'!J413*1000000)/SUMIFS('GDP constant 2016'!J:J,'GDP constant 2016'!$B:$B,'ODA percent GDP'!$B413)</f>
        <v>0.32071441019454433</v>
      </c>
      <c r="K413" s="44">
        <f>('ODA total and ex non-transfer'!K413*1000000)/SUMIFS('GDP constant 2016'!K:K,'GDP constant 2016'!$B:$B,'ODA percent GDP'!$B413)</f>
        <v>0.30063719527428157</v>
      </c>
      <c r="L413" s="44">
        <f>('ODA total and ex non-transfer'!L413*1000000)/SUMIFS('GDP constant 2016'!L:L,'GDP constant 2016'!$B:$B,'ODA percent GDP'!$B413)</f>
        <v>0.29487197559171646</v>
      </c>
      <c r="M413" s="44">
        <f>('ODA total and ex non-transfer'!M413*1000000)/SUMIFS('GDP constant 2016'!M:M,'GDP constant 2016'!$B:$B,'ODA percent GDP'!$B413)</f>
        <v>0.24377635721805962</v>
      </c>
      <c r="N413" s="44">
        <f>('ODA total and ex non-transfer'!N413*1000000)/SUMIFS('GDP constant 2016'!N:N,'GDP constant 2016'!$B:$B,'ODA percent GDP'!$B413)</f>
        <v>0.25104462692974505</v>
      </c>
      <c r="O413" s="44">
        <f>('ODA total and ex non-transfer'!O413*1000000)/SUMIFS('GDP constant 2016'!O:O,'GDP constant 2016'!$B:$B,'ODA percent GDP'!$B413)</f>
        <v>0.32530281623280222</v>
      </c>
      <c r="P413" s="44">
        <f>('ODA total and ex non-transfer'!P413*1000000)/SUMIFS('GDP constant 2016'!P:P,'GDP constant 2016'!$B:$B,'ODA percent GDP'!$B413)</f>
        <v>0.25582194470348624</v>
      </c>
      <c r="Q413" s="44">
        <f>('ODA total and ex non-transfer'!Q413*1000000)/SUMIFS('GDP constant 2016'!Q:Q,'GDP constant 2016'!$B:$B,'ODA percent GDP'!$B413)</f>
        <v>0.21684997366420852</v>
      </c>
      <c r="R413" s="44">
        <f>('ODA total and ex non-transfer'!R413*1000000)/SUMIFS('GDP constant 2016'!R:R,'GDP constant 2016'!$B:$B,'ODA percent GDP'!$B413)</f>
        <v>0.21690840067211703</v>
      </c>
      <c r="S413" s="44">
        <f>('ODA total and ex non-transfer'!S413*1000000)/SUMIFS('GDP constant 2016'!S:S,'GDP constant 2016'!$B:$B,'ODA percent GDP'!$B413)</f>
        <v>0.14846144895233856</v>
      </c>
      <c r="T413" s="44">
        <f>('ODA total and ex non-transfer'!T413*1000000)/SUMIFS('GDP constant 2016'!T:T,'GDP constant 2016'!$B:$B,'ODA percent GDP'!$B413)</f>
        <v>0.1647718952674436</v>
      </c>
      <c r="U413" s="44">
        <f>('ODA total and ex non-transfer'!U413*1000000)/SUMIFS('GDP constant 2016'!U:U,'GDP constant 2016'!$B:$B,'ODA percent GDP'!$B413)</f>
        <v>0.14840785941561818</v>
      </c>
    </row>
    <row r="414" spans="1:21" hidden="1" x14ac:dyDescent="0.2">
      <c r="A414" s="21" t="s">
        <v>232</v>
      </c>
      <c r="B414" s="9" t="s">
        <v>903</v>
      </c>
      <c r="C414" s="9" t="s">
        <v>981</v>
      </c>
      <c r="D414" s="9"/>
      <c r="E414" s="2"/>
      <c r="F414" s="2"/>
      <c r="G414" s="44" t="e">
        <f>('ODA total and ex non-transfer'!G414*1000000)/SUMIFS('GDP constant 2016'!G:G,'GDP constant 2016'!$B:$B,'ODA percent GDP'!$B414)</f>
        <v>#DIV/0!</v>
      </c>
      <c r="H414" s="44" t="e">
        <f>('ODA total and ex non-transfer'!H414*1000000)/SUMIFS('GDP constant 2016'!H:H,'GDP constant 2016'!$B:$B,'ODA percent GDP'!$B414)</f>
        <v>#DIV/0!</v>
      </c>
      <c r="I414" s="44" t="e">
        <f>('ODA total and ex non-transfer'!I414*1000000)/SUMIFS('GDP constant 2016'!I:I,'GDP constant 2016'!$B:$B,'ODA percent GDP'!$B414)</f>
        <v>#DIV/0!</v>
      </c>
      <c r="J414" s="44" t="e">
        <f>('ODA total and ex non-transfer'!J414*1000000)/SUMIFS('GDP constant 2016'!J:J,'GDP constant 2016'!$B:$B,'ODA percent GDP'!$B414)</f>
        <v>#DIV/0!</v>
      </c>
      <c r="K414" s="44" t="e">
        <f>('ODA total and ex non-transfer'!K414*1000000)/SUMIFS('GDP constant 2016'!K:K,'GDP constant 2016'!$B:$B,'ODA percent GDP'!$B414)</f>
        <v>#DIV/0!</v>
      </c>
      <c r="L414" s="44" t="e">
        <f>('ODA total and ex non-transfer'!L414*1000000)/SUMIFS('GDP constant 2016'!L:L,'GDP constant 2016'!$B:$B,'ODA percent GDP'!$B414)</f>
        <v>#DIV/0!</v>
      </c>
      <c r="M414" s="44" t="e">
        <f>('ODA total and ex non-transfer'!M414*1000000)/SUMIFS('GDP constant 2016'!M:M,'GDP constant 2016'!$B:$B,'ODA percent GDP'!$B414)</f>
        <v>#DIV/0!</v>
      </c>
      <c r="N414" s="44" t="e">
        <f>('ODA total and ex non-transfer'!N414*1000000)/SUMIFS('GDP constant 2016'!N:N,'GDP constant 2016'!$B:$B,'ODA percent GDP'!$B414)</f>
        <v>#DIV/0!</v>
      </c>
      <c r="O414" s="44" t="e">
        <f>('ODA total and ex non-transfer'!O414*1000000)/SUMIFS('GDP constant 2016'!O:O,'GDP constant 2016'!$B:$B,'ODA percent GDP'!$B414)</f>
        <v>#DIV/0!</v>
      </c>
      <c r="P414" s="44" t="e">
        <f>('ODA total and ex non-transfer'!P414*1000000)/SUMIFS('GDP constant 2016'!P:P,'GDP constant 2016'!$B:$B,'ODA percent GDP'!$B414)</f>
        <v>#DIV/0!</v>
      </c>
      <c r="Q414" s="44" t="e">
        <f>('ODA total and ex non-transfer'!Q414*1000000)/SUMIFS('GDP constant 2016'!Q:Q,'GDP constant 2016'!$B:$B,'ODA percent GDP'!$B414)</f>
        <v>#DIV/0!</v>
      </c>
      <c r="R414" s="44" t="e">
        <f>('ODA total and ex non-transfer'!R414*1000000)/SUMIFS('GDP constant 2016'!R:R,'GDP constant 2016'!$B:$B,'ODA percent GDP'!$B414)</f>
        <v>#DIV/0!</v>
      </c>
      <c r="S414" s="44" t="e">
        <f>('ODA total and ex non-transfer'!S414*1000000)/SUMIFS('GDP constant 2016'!S:S,'GDP constant 2016'!$B:$B,'ODA percent GDP'!$B414)</f>
        <v>#DIV/0!</v>
      </c>
      <c r="T414" s="44" t="e">
        <f>('ODA total and ex non-transfer'!T414*1000000)/SUMIFS('GDP constant 2016'!T:T,'GDP constant 2016'!$B:$B,'ODA percent GDP'!$B414)</f>
        <v>#DIV/0!</v>
      </c>
      <c r="U414" s="44" t="e">
        <f>('ODA total and ex non-transfer'!U414*1000000)/SUMIFS('GDP constant 2016'!U:U,'GDP constant 2016'!$B:$B,'ODA percent GDP'!$B414)</f>
        <v>#DIV/0!</v>
      </c>
    </row>
    <row r="415" spans="1:21" hidden="1" x14ac:dyDescent="0.2">
      <c r="A415" s="22" t="s">
        <v>232</v>
      </c>
      <c r="B415" s="9" t="s">
        <v>903</v>
      </c>
      <c r="C415" s="10" t="s">
        <v>982</v>
      </c>
      <c r="D415" s="10"/>
      <c r="E415" s="3"/>
      <c r="F415" s="3"/>
      <c r="G415" s="44" t="e">
        <f>('ODA total and ex non-transfer'!G415*1000000)/SUMIFS('GDP constant 2016'!G:G,'GDP constant 2016'!$B:$B,'ODA percent GDP'!$B415)</f>
        <v>#DIV/0!</v>
      </c>
      <c r="H415" s="44" t="e">
        <f>('ODA total and ex non-transfer'!H415*1000000)/SUMIFS('GDP constant 2016'!H:H,'GDP constant 2016'!$B:$B,'ODA percent GDP'!$B415)</f>
        <v>#DIV/0!</v>
      </c>
      <c r="I415" s="44" t="e">
        <f>('ODA total and ex non-transfer'!I415*1000000)/SUMIFS('GDP constant 2016'!I:I,'GDP constant 2016'!$B:$B,'ODA percent GDP'!$B415)</f>
        <v>#DIV/0!</v>
      </c>
      <c r="J415" s="44" t="e">
        <f>('ODA total and ex non-transfer'!J415*1000000)/SUMIFS('GDP constant 2016'!J:J,'GDP constant 2016'!$B:$B,'ODA percent GDP'!$B415)</f>
        <v>#DIV/0!</v>
      </c>
      <c r="K415" s="44" t="e">
        <f>('ODA total and ex non-transfer'!K415*1000000)/SUMIFS('GDP constant 2016'!K:K,'GDP constant 2016'!$B:$B,'ODA percent GDP'!$B415)</f>
        <v>#DIV/0!</v>
      </c>
      <c r="L415" s="44" t="e">
        <f>('ODA total and ex non-transfer'!L415*1000000)/SUMIFS('GDP constant 2016'!L:L,'GDP constant 2016'!$B:$B,'ODA percent GDP'!$B415)</f>
        <v>#DIV/0!</v>
      </c>
      <c r="M415" s="44" t="e">
        <f>('ODA total and ex non-transfer'!M415*1000000)/SUMIFS('GDP constant 2016'!M:M,'GDP constant 2016'!$B:$B,'ODA percent GDP'!$B415)</f>
        <v>#DIV/0!</v>
      </c>
      <c r="N415" s="44" t="e">
        <f>('ODA total and ex non-transfer'!N415*1000000)/SUMIFS('GDP constant 2016'!N:N,'GDP constant 2016'!$B:$B,'ODA percent GDP'!$B415)</f>
        <v>#DIV/0!</v>
      </c>
      <c r="O415" s="44" t="e">
        <f>('ODA total and ex non-transfer'!O415*1000000)/SUMIFS('GDP constant 2016'!O:O,'GDP constant 2016'!$B:$B,'ODA percent GDP'!$B415)</f>
        <v>#DIV/0!</v>
      </c>
      <c r="P415" s="44" t="e">
        <f>('ODA total and ex non-transfer'!P415*1000000)/SUMIFS('GDP constant 2016'!P:P,'GDP constant 2016'!$B:$B,'ODA percent GDP'!$B415)</f>
        <v>#DIV/0!</v>
      </c>
      <c r="Q415" s="44" t="e">
        <f>('ODA total and ex non-transfer'!Q415*1000000)/SUMIFS('GDP constant 2016'!Q:Q,'GDP constant 2016'!$B:$B,'ODA percent GDP'!$B415)</f>
        <v>#DIV/0!</v>
      </c>
      <c r="R415" s="44" t="e">
        <f>('ODA total and ex non-transfer'!R415*1000000)/SUMIFS('GDP constant 2016'!R:R,'GDP constant 2016'!$B:$B,'ODA percent GDP'!$B415)</f>
        <v>#DIV/0!</v>
      </c>
      <c r="S415" s="44" t="e">
        <f>('ODA total and ex non-transfer'!S415*1000000)/SUMIFS('GDP constant 2016'!S:S,'GDP constant 2016'!$B:$B,'ODA percent GDP'!$B415)</f>
        <v>#DIV/0!</v>
      </c>
      <c r="T415" s="44" t="e">
        <f>('ODA total and ex non-transfer'!T415*1000000)/SUMIFS('GDP constant 2016'!T:T,'GDP constant 2016'!$B:$B,'ODA percent GDP'!$B415)</f>
        <v>#DIV/0!</v>
      </c>
      <c r="U415" s="44" t="e">
        <f>('ODA total and ex non-transfer'!U415*1000000)/SUMIFS('GDP constant 2016'!U:U,'GDP constant 2016'!$B:$B,'ODA percent GDP'!$B415)</f>
        <v>#DIV/0!</v>
      </c>
    </row>
    <row r="416" spans="1:21" hidden="1" x14ac:dyDescent="0.2">
      <c r="A416" s="21" t="s">
        <v>233</v>
      </c>
      <c r="B416" s="9" t="s">
        <v>905</v>
      </c>
      <c r="C416" s="9" t="s">
        <v>981</v>
      </c>
      <c r="D416" s="9"/>
      <c r="E416" s="2"/>
      <c r="F416" s="2"/>
      <c r="G416" s="44">
        <f>('ODA total and ex non-transfer'!G416*1000000)/SUMIFS('GDP constant 2016'!G:G,'GDP constant 2016'!$B:$B,'ODA percent GDP'!$B416)</f>
        <v>8.1165076919616247E-2</v>
      </c>
      <c r="H416" s="44">
        <f>('ODA total and ex non-transfer'!H416*1000000)/SUMIFS('GDP constant 2016'!H:H,'GDP constant 2016'!$B:$B,'ODA percent GDP'!$B416)</f>
        <v>8.6192561162214423E-2</v>
      </c>
      <c r="I416" s="44">
        <f>('ODA total and ex non-transfer'!I416*1000000)/SUMIFS('GDP constant 2016'!I:I,'GDP constant 2016'!$B:$B,'ODA percent GDP'!$B416)</f>
        <v>7.9999530409946132E-2</v>
      </c>
      <c r="J416" s="44">
        <f>('ODA total and ex non-transfer'!J416*1000000)/SUMIFS('GDP constant 2016'!J:J,'GDP constant 2016'!$B:$B,'ODA percent GDP'!$B416)</f>
        <v>0.11441927988216974</v>
      </c>
      <c r="K416" s="44">
        <f>('ODA total and ex non-transfer'!K416*1000000)/SUMIFS('GDP constant 2016'!K:K,'GDP constant 2016'!$B:$B,'ODA percent GDP'!$B416)</f>
        <v>7.86593587780198E-2</v>
      </c>
      <c r="L416" s="44">
        <f>('ODA total and ex non-transfer'!L416*1000000)/SUMIFS('GDP constant 2016'!L:L,'GDP constant 2016'!$B:$B,'ODA percent GDP'!$B416)</f>
        <v>0.10892783159051342</v>
      </c>
      <c r="M416" s="44">
        <f>('ODA total and ex non-transfer'!M416*1000000)/SUMIFS('GDP constant 2016'!M:M,'GDP constant 2016'!$B:$B,'ODA percent GDP'!$B416)</f>
        <v>7.064777118888714E-2</v>
      </c>
      <c r="N416" s="44">
        <f>('ODA total and ex non-transfer'!N416*1000000)/SUMIFS('GDP constant 2016'!N:N,'GDP constant 2016'!$B:$B,'ODA percent GDP'!$B416)</f>
        <v>0.11175598392591973</v>
      </c>
      <c r="O416" s="44">
        <f>('ODA total and ex non-transfer'!O416*1000000)/SUMIFS('GDP constant 2016'!O:O,'GDP constant 2016'!$B:$B,'ODA percent GDP'!$B416)</f>
        <v>0.18239417113892917</v>
      </c>
      <c r="P416" s="44">
        <f>('ODA total and ex non-transfer'!P416*1000000)/SUMIFS('GDP constant 2016'!P:P,'GDP constant 2016'!$B:$B,'ODA percent GDP'!$B416)</f>
        <v>0.22123831843021524</v>
      </c>
      <c r="Q416" s="44">
        <f>('ODA total and ex non-transfer'!Q416*1000000)/SUMIFS('GDP constant 2016'!Q:Q,'GDP constant 2016'!$B:$B,'ODA percent GDP'!$B416)</f>
        <v>0.17036781598095174</v>
      </c>
      <c r="R416" s="44">
        <f>('ODA total and ex non-transfer'!R416*1000000)/SUMIFS('GDP constant 2016'!R:R,'GDP constant 2016'!$B:$B,'ODA percent GDP'!$B416)</f>
        <v>0.18774783950212126</v>
      </c>
      <c r="S416" s="44">
        <f>('ODA total and ex non-transfer'!S416*1000000)/SUMIFS('GDP constant 2016'!S:S,'GDP constant 2016'!$B:$B,'ODA percent GDP'!$B416)</f>
        <v>0.1912585667992954</v>
      </c>
      <c r="T416" s="44">
        <f>('ODA total and ex non-transfer'!T416*1000000)/SUMIFS('GDP constant 2016'!T:T,'GDP constant 2016'!$B:$B,'ODA percent GDP'!$B416)</f>
        <v>0.17087205012719306</v>
      </c>
      <c r="U416" s="44">
        <f>('ODA total and ex non-transfer'!U416*1000000)/SUMIFS('GDP constant 2016'!U:U,'GDP constant 2016'!$B:$B,'ODA percent GDP'!$B416)</f>
        <v>0.21260964104035976</v>
      </c>
    </row>
    <row r="417" spans="1:21" hidden="1" x14ac:dyDescent="0.2">
      <c r="A417" s="22" t="s">
        <v>233</v>
      </c>
      <c r="B417" s="9" t="s">
        <v>905</v>
      </c>
      <c r="C417" s="10" t="s">
        <v>982</v>
      </c>
      <c r="D417" s="10"/>
      <c r="E417" s="3"/>
      <c r="F417" s="3"/>
      <c r="G417" s="44">
        <f>('ODA total and ex non-transfer'!G417*1000000)/SUMIFS('GDP constant 2016'!G:G,'GDP constant 2016'!$B:$B,'ODA percent GDP'!$B417)</f>
        <v>8.1165076919616247E-2</v>
      </c>
      <c r="H417" s="44">
        <f>('ODA total and ex non-transfer'!H417*1000000)/SUMIFS('GDP constant 2016'!H:H,'GDP constant 2016'!$B:$B,'ODA percent GDP'!$B417)</f>
        <v>8.6192561162214423E-2</v>
      </c>
      <c r="I417" s="44">
        <f>('ODA total and ex non-transfer'!I417*1000000)/SUMIFS('GDP constant 2016'!I:I,'GDP constant 2016'!$B:$B,'ODA percent GDP'!$B417)</f>
        <v>7.9999530409946132E-2</v>
      </c>
      <c r="J417" s="44">
        <f>('ODA total and ex non-transfer'!J417*1000000)/SUMIFS('GDP constant 2016'!J:J,'GDP constant 2016'!$B:$B,'ODA percent GDP'!$B417)</f>
        <v>0.11441927988216974</v>
      </c>
      <c r="K417" s="44">
        <f>('ODA total and ex non-transfer'!K417*1000000)/SUMIFS('GDP constant 2016'!K:K,'GDP constant 2016'!$B:$B,'ODA percent GDP'!$B417)</f>
        <v>7.3720606197040892E-2</v>
      </c>
      <c r="L417" s="44">
        <f>('ODA total and ex non-transfer'!L417*1000000)/SUMIFS('GDP constant 2016'!L:L,'GDP constant 2016'!$B:$B,'ODA percent GDP'!$B417)</f>
        <v>0.10577541936373829</v>
      </c>
      <c r="M417" s="44">
        <f>('ODA total and ex non-transfer'!M417*1000000)/SUMIFS('GDP constant 2016'!M:M,'GDP constant 2016'!$B:$B,'ODA percent GDP'!$B417)</f>
        <v>6.6931817140423996E-2</v>
      </c>
      <c r="N417" s="44">
        <f>('ODA total and ex non-transfer'!N417*1000000)/SUMIFS('GDP constant 2016'!N:N,'GDP constant 2016'!$B:$B,'ODA percent GDP'!$B417)</f>
        <v>0.1026817493682501</v>
      </c>
      <c r="O417" s="44">
        <f>('ODA total and ex non-transfer'!O417*1000000)/SUMIFS('GDP constant 2016'!O:O,'GDP constant 2016'!$B:$B,'ODA percent GDP'!$B417)</f>
        <v>0.17607872537146838</v>
      </c>
      <c r="P417" s="44">
        <f>('ODA total and ex non-transfer'!P417*1000000)/SUMIFS('GDP constant 2016'!P:P,'GDP constant 2016'!$B:$B,'ODA percent GDP'!$B417)</f>
        <v>0.21418642129260396</v>
      </c>
      <c r="Q417" s="44">
        <f>('ODA total and ex non-transfer'!Q417*1000000)/SUMIFS('GDP constant 2016'!Q:Q,'GDP constant 2016'!$B:$B,'ODA percent GDP'!$B417)</f>
        <v>0.16312607148998448</v>
      </c>
      <c r="R417" s="44">
        <f>('ODA total and ex non-transfer'!R417*1000000)/SUMIFS('GDP constant 2016'!R:R,'GDP constant 2016'!$B:$B,'ODA percent GDP'!$B417)</f>
        <v>0.1794020990099674</v>
      </c>
      <c r="S417" s="44">
        <f>('ODA total and ex non-transfer'!S417*1000000)/SUMIFS('GDP constant 2016'!S:S,'GDP constant 2016'!$B:$B,'ODA percent GDP'!$B417)</f>
        <v>0.18291420453426543</v>
      </c>
      <c r="T417" s="44">
        <f>('ODA total and ex non-transfer'!T417*1000000)/SUMIFS('GDP constant 2016'!T:T,'GDP constant 2016'!$B:$B,'ODA percent GDP'!$B417)</f>
        <v>0.16315474816739436</v>
      </c>
      <c r="U417" s="44">
        <f>('ODA total and ex non-transfer'!U417*1000000)/SUMIFS('GDP constant 2016'!U:U,'GDP constant 2016'!$B:$B,'ODA percent GDP'!$B417)</f>
        <v>0.20718817196155143</v>
      </c>
    </row>
    <row r="418" spans="1:21" hidden="1" x14ac:dyDescent="0.2">
      <c r="A418" s="21" t="s">
        <v>234</v>
      </c>
      <c r="B418" s="9" t="s">
        <v>919</v>
      </c>
      <c r="C418" s="9" t="s">
        <v>981</v>
      </c>
      <c r="D418" s="9"/>
      <c r="E418" s="2"/>
      <c r="F418" s="2"/>
      <c r="G418" s="44">
        <f>('ODA total and ex non-transfer'!G418*1000000)/SUMIFS('GDP constant 2016'!G:G,'GDP constant 2016'!$B:$B,'ODA percent GDP'!$B418)</f>
        <v>0.52363779417516043</v>
      </c>
      <c r="H418" s="44">
        <f>('ODA total and ex non-transfer'!H418*1000000)/SUMIFS('GDP constant 2016'!H:H,'GDP constant 2016'!$B:$B,'ODA percent GDP'!$B418)</f>
        <v>0.25598732416596559</v>
      </c>
      <c r="I418" s="44">
        <f>('ODA total and ex non-transfer'!I418*1000000)/SUMIFS('GDP constant 2016'!I:I,'GDP constant 2016'!$B:$B,'ODA percent GDP'!$B418)</f>
        <v>0.32590855932961127</v>
      </c>
      <c r="J418" s="44">
        <f>('ODA total and ex non-transfer'!J418*1000000)/SUMIFS('GDP constant 2016'!J:J,'GDP constant 2016'!$B:$B,'ODA percent GDP'!$B418)</f>
        <v>0.36520605433381459</v>
      </c>
      <c r="K418" s="44">
        <f>('ODA total and ex non-transfer'!K418*1000000)/SUMIFS('GDP constant 2016'!K:K,'GDP constant 2016'!$B:$B,'ODA percent GDP'!$B418)</f>
        <v>0.55570343072583717</v>
      </c>
      <c r="L418" s="44">
        <f>('ODA total and ex non-transfer'!L418*1000000)/SUMIFS('GDP constant 2016'!L:L,'GDP constant 2016'!$B:$B,'ODA percent GDP'!$B418)</f>
        <v>0.35675764335654098</v>
      </c>
      <c r="M418" s="44">
        <f>('ODA total and ex non-transfer'!M418*1000000)/SUMIFS('GDP constant 2016'!M:M,'GDP constant 2016'!$B:$B,'ODA percent GDP'!$B418)</f>
        <v>0.49039830857586336</v>
      </c>
      <c r="N418" s="44">
        <f>('ODA total and ex non-transfer'!N418*1000000)/SUMIFS('GDP constant 2016'!N:N,'GDP constant 2016'!$B:$B,'ODA percent GDP'!$B418)</f>
        <v>0.49175345340947907</v>
      </c>
      <c r="O418" s="44">
        <f>('ODA total and ex non-transfer'!O418*1000000)/SUMIFS('GDP constant 2016'!O:O,'GDP constant 2016'!$B:$B,'ODA percent GDP'!$B418)</f>
        <v>0.42233778001792599</v>
      </c>
      <c r="P418" s="44">
        <f>('ODA total and ex non-transfer'!P418*1000000)/SUMIFS('GDP constant 2016'!P:P,'GDP constant 2016'!$B:$B,'ODA percent GDP'!$B418)</f>
        <v>0.87180646614512858</v>
      </c>
      <c r="Q418" s="44">
        <f>('ODA total and ex non-transfer'!Q418*1000000)/SUMIFS('GDP constant 2016'!Q:Q,'GDP constant 2016'!$B:$B,'ODA percent GDP'!$B418)</f>
        <v>0.62884848323780485</v>
      </c>
      <c r="R418" s="44">
        <f>('ODA total and ex non-transfer'!R418*1000000)/SUMIFS('GDP constant 2016'!R:R,'GDP constant 2016'!$B:$B,'ODA percent GDP'!$B418)</f>
        <v>0.73958761407270568</v>
      </c>
      <c r="S418" s="44">
        <f>('ODA total and ex non-transfer'!S418*1000000)/SUMIFS('GDP constant 2016'!S:S,'GDP constant 2016'!$B:$B,'ODA percent GDP'!$B418)</f>
        <v>0.93192501317990861</v>
      </c>
      <c r="T418" s="44">
        <f>('ODA total and ex non-transfer'!T418*1000000)/SUMIFS('GDP constant 2016'!T:T,'GDP constant 2016'!$B:$B,'ODA percent GDP'!$B418)</f>
        <v>1.5895971214224298</v>
      </c>
      <c r="U418" s="44">
        <f>('ODA total and ex non-transfer'!U418*1000000)/SUMIFS('GDP constant 2016'!U:U,'GDP constant 2016'!$B:$B,'ODA percent GDP'!$B418)</f>
        <v>0.72638438586607634</v>
      </c>
    </row>
    <row r="419" spans="1:21" hidden="1" x14ac:dyDescent="0.2">
      <c r="A419" s="22" t="s">
        <v>234</v>
      </c>
      <c r="B419" s="9" t="s">
        <v>919</v>
      </c>
      <c r="C419" s="10" t="s">
        <v>982</v>
      </c>
      <c r="D419" s="10"/>
      <c r="E419" s="3"/>
      <c r="F419" s="3"/>
      <c r="G419" s="44">
        <f>('ODA total and ex non-transfer'!G419*1000000)/SUMIFS('GDP constant 2016'!G:G,'GDP constant 2016'!$B:$B,'ODA percent GDP'!$B419)</f>
        <v>0.52363779417516043</v>
      </c>
      <c r="H419" s="44">
        <f>('ODA total and ex non-transfer'!H419*1000000)/SUMIFS('GDP constant 2016'!H:H,'GDP constant 2016'!$B:$B,'ODA percent GDP'!$B419)</f>
        <v>0.25598732416596559</v>
      </c>
      <c r="I419" s="44">
        <f>('ODA total and ex non-transfer'!I419*1000000)/SUMIFS('GDP constant 2016'!I:I,'GDP constant 2016'!$B:$B,'ODA percent GDP'!$B419)</f>
        <v>0.32590855932961127</v>
      </c>
      <c r="J419" s="44">
        <f>('ODA total and ex non-transfer'!J419*1000000)/SUMIFS('GDP constant 2016'!J:J,'GDP constant 2016'!$B:$B,'ODA percent GDP'!$B419)</f>
        <v>0.36520605433381459</v>
      </c>
      <c r="K419" s="44">
        <f>('ODA total and ex non-transfer'!K419*1000000)/SUMIFS('GDP constant 2016'!K:K,'GDP constant 2016'!$B:$B,'ODA percent GDP'!$B419)</f>
        <v>0.5181666745480632</v>
      </c>
      <c r="L419" s="44">
        <f>('ODA total and ex non-transfer'!L419*1000000)/SUMIFS('GDP constant 2016'!L:L,'GDP constant 2016'!$B:$B,'ODA percent GDP'!$B419)</f>
        <v>0.32547564166621107</v>
      </c>
      <c r="M419" s="44">
        <f>('ODA total and ex non-transfer'!M419*1000000)/SUMIFS('GDP constant 2016'!M:M,'GDP constant 2016'!$B:$B,'ODA percent GDP'!$B419)</f>
        <v>0.48166787353867163</v>
      </c>
      <c r="N419" s="44">
        <f>('ODA total and ex non-transfer'!N419*1000000)/SUMIFS('GDP constant 2016'!N:N,'GDP constant 2016'!$B:$B,'ODA percent GDP'!$B419)</f>
        <v>0.47102733874475416</v>
      </c>
      <c r="O419" s="44">
        <f>('ODA total and ex non-transfer'!O419*1000000)/SUMIFS('GDP constant 2016'!O:O,'GDP constant 2016'!$B:$B,'ODA percent GDP'!$B419)</f>
        <v>0.3920211811285767</v>
      </c>
      <c r="P419" s="44">
        <f>('ODA total and ex non-transfer'!P419*1000000)/SUMIFS('GDP constant 2016'!P:P,'GDP constant 2016'!$B:$B,'ODA percent GDP'!$B419)</f>
        <v>0.84532664703594718</v>
      </c>
      <c r="Q419" s="44">
        <f>('ODA total and ex non-transfer'!Q419*1000000)/SUMIFS('GDP constant 2016'!Q:Q,'GDP constant 2016'!$B:$B,'ODA percent GDP'!$B419)</f>
        <v>0.60462175023912446</v>
      </c>
      <c r="R419" s="44">
        <f>('ODA total and ex non-transfer'!R419*1000000)/SUMIFS('GDP constant 2016'!R:R,'GDP constant 2016'!$B:$B,'ODA percent GDP'!$B419)</f>
        <v>0.70452026600346962</v>
      </c>
      <c r="S419" s="44">
        <f>('ODA total and ex non-transfer'!S419*1000000)/SUMIFS('GDP constant 2016'!S:S,'GDP constant 2016'!$B:$B,'ODA percent GDP'!$B419)</f>
        <v>0.89096208095684859</v>
      </c>
      <c r="T419" s="44">
        <f>('ODA total and ex non-transfer'!T419*1000000)/SUMIFS('GDP constant 2016'!T:T,'GDP constant 2016'!$B:$B,'ODA percent GDP'!$B419)</f>
        <v>1.5373563835101356</v>
      </c>
      <c r="U419" s="44">
        <f>('ODA total and ex non-transfer'!U419*1000000)/SUMIFS('GDP constant 2016'!U:U,'GDP constant 2016'!$B:$B,'ODA percent GDP'!$B419)</f>
        <v>0.68044477382418955</v>
      </c>
    </row>
    <row r="420" spans="1:21" hidden="1" x14ac:dyDescent="0.2">
      <c r="A420" s="21" t="s">
        <v>235</v>
      </c>
      <c r="B420" s="9" t="s">
        <v>943</v>
      </c>
      <c r="C420" s="9" t="s">
        <v>981</v>
      </c>
      <c r="D420" s="9"/>
      <c r="E420" s="2"/>
      <c r="F420" s="2"/>
      <c r="G420" s="44">
        <f>('ODA total and ex non-transfer'!G420*1000000)/SUMIFS('GDP constant 2016'!G:G,'GDP constant 2016'!$B:$B,'ODA percent GDP'!$B420)</f>
        <v>8.4494240607516827E-2</v>
      </c>
      <c r="H420" s="44">
        <f>('ODA total and ex non-transfer'!H420*1000000)/SUMIFS('GDP constant 2016'!H:H,'GDP constant 2016'!$B:$B,'ODA percent GDP'!$B420)</f>
        <v>8.9035784369274215E-2</v>
      </c>
      <c r="I420" s="44">
        <f>('ODA total and ex non-transfer'!I420*1000000)/SUMIFS('GDP constant 2016'!I:I,'GDP constant 2016'!$B:$B,'ODA percent GDP'!$B420)</f>
        <v>8.7621638214418013E-2</v>
      </c>
      <c r="J420" s="44">
        <f>('ODA total and ex non-transfer'!J420*1000000)/SUMIFS('GDP constant 2016'!J:J,'GDP constant 2016'!$B:$B,'ODA percent GDP'!$B420)</f>
        <v>8.1138238357494549E-2</v>
      </c>
      <c r="K420" s="44">
        <f>('ODA total and ex non-transfer'!K420*1000000)/SUMIFS('GDP constant 2016'!K:K,'GDP constant 2016'!$B:$B,'ODA percent GDP'!$B420)</f>
        <v>9.4982648274306372E-2</v>
      </c>
      <c r="L420" s="44">
        <f>('ODA total and ex non-transfer'!L420*1000000)/SUMIFS('GDP constant 2016'!L:L,'GDP constant 2016'!$B:$B,'ODA percent GDP'!$B420)</f>
        <v>9.1716529843244216E-2</v>
      </c>
      <c r="M420" s="44">
        <f>('ODA total and ex non-transfer'!M420*1000000)/SUMIFS('GDP constant 2016'!M:M,'GDP constant 2016'!$B:$B,'ODA percent GDP'!$B420)</f>
        <v>0.13982417809123868</v>
      </c>
      <c r="N420" s="44">
        <f>('ODA total and ex non-transfer'!N420*1000000)/SUMIFS('GDP constant 2016'!N:N,'GDP constant 2016'!$B:$B,'ODA percent GDP'!$B420)</f>
        <v>0.15465653075729263</v>
      </c>
      <c r="O420" s="44">
        <f>('ODA total and ex non-transfer'!O420*1000000)/SUMIFS('GDP constant 2016'!O:O,'GDP constant 2016'!$B:$B,'ODA percent GDP'!$B420)</f>
        <v>0.14378041088920776</v>
      </c>
      <c r="P420" s="44">
        <f>('ODA total and ex non-transfer'!P420*1000000)/SUMIFS('GDP constant 2016'!P:P,'GDP constant 2016'!$B:$B,'ODA percent GDP'!$B420)</f>
        <v>0.10192084248230436</v>
      </c>
      <c r="Q420" s="44">
        <f>('ODA total and ex non-transfer'!Q420*1000000)/SUMIFS('GDP constant 2016'!Q:Q,'GDP constant 2016'!$B:$B,'ODA percent GDP'!$B420)</f>
        <v>0.11385253479551985</v>
      </c>
      <c r="R420" s="44">
        <f>('ODA total and ex non-transfer'!R420*1000000)/SUMIFS('GDP constant 2016'!R:R,'GDP constant 2016'!$B:$B,'ODA percent GDP'!$B420)</f>
        <v>0.10629290662601666</v>
      </c>
      <c r="S420" s="44">
        <f>('ODA total and ex non-transfer'!S420*1000000)/SUMIFS('GDP constant 2016'!S:S,'GDP constant 2016'!$B:$B,'ODA percent GDP'!$B420)</f>
        <v>0.11719570650073904</v>
      </c>
      <c r="T420" s="44">
        <f>('ODA total and ex non-transfer'!T420*1000000)/SUMIFS('GDP constant 2016'!T:T,'GDP constant 2016'!$B:$B,'ODA percent GDP'!$B420)</f>
        <v>0.26054554426454157</v>
      </c>
      <c r="U420" s="44">
        <f>('ODA total and ex non-transfer'!U420*1000000)/SUMIFS('GDP constant 2016'!U:U,'GDP constant 2016'!$B:$B,'ODA percent GDP'!$B420)</f>
        <v>0.17032680639418232</v>
      </c>
    </row>
    <row r="421" spans="1:21" hidden="1" x14ac:dyDescent="0.2">
      <c r="A421" s="22" t="s">
        <v>235</v>
      </c>
      <c r="B421" s="9" t="s">
        <v>943</v>
      </c>
      <c r="C421" s="10" t="s">
        <v>982</v>
      </c>
      <c r="D421" s="10"/>
      <c r="E421" s="3"/>
      <c r="F421" s="3"/>
      <c r="G421" s="44">
        <f>('ODA total and ex non-transfer'!G421*1000000)/SUMIFS('GDP constant 2016'!G:G,'GDP constant 2016'!$B:$B,'ODA percent GDP'!$B421)</f>
        <v>8.4494240607516827E-2</v>
      </c>
      <c r="H421" s="44">
        <f>('ODA total and ex non-transfer'!H421*1000000)/SUMIFS('GDP constant 2016'!H:H,'GDP constant 2016'!$B:$B,'ODA percent GDP'!$B421)</f>
        <v>8.9035784369274215E-2</v>
      </c>
      <c r="I421" s="44">
        <f>('ODA total and ex non-transfer'!I421*1000000)/SUMIFS('GDP constant 2016'!I:I,'GDP constant 2016'!$B:$B,'ODA percent GDP'!$B421)</f>
        <v>8.7621638214418013E-2</v>
      </c>
      <c r="J421" s="44">
        <f>('ODA total and ex non-transfer'!J421*1000000)/SUMIFS('GDP constant 2016'!J:J,'GDP constant 2016'!$B:$B,'ODA percent GDP'!$B421)</f>
        <v>8.1138238357494549E-2</v>
      </c>
      <c r="K421" s="44">
        <f>('ODA total and ex non-transfer'!K421*1000000)/SUMIFS('GDP constant 2016'!K:K,'GDP constant 2016'!$B:$B,'ODA percent GDP'!$B421)</f>
        <v>8.7667699991127057E-2</v>
      </c>
      <c r="L421" s="44">
        <f>('ODA total and ex non-transfer'!L421*1000000)/SUMIFS('GDP constant 2016'!L:L,'GDP constant 2016'!$B:$B,'ODA percent GDP'!$B421)</f>
        <v>8.7757191552174887E-2</v>
      </c>
      <c r="M421" s="44">
        <f>('ODA total and ex non-transfer'!M421*1000000)/SUMIFS('GDP constant 2016'!M:M,'GDP constant 2016'!$B:$B,'ODA percent GDP'!$B421)</f>
        <v>0.1348219875070315</v>
      </c>
      <c r="N421" s="44">
        <f>('ODA total and ex non-transfer'!N421*1000000)/SUMIFS('GDP constant 2016'!N:N,'GDP constant 2016'!$B:$B,'ODA percent GDP'!$B421)</f>
        <v>0.14638805411003636</v>
      </c>
      <c r="O421" s="44">
        <f>('ODA total and ex non-transfer'!O421*1000000)/SUMIFS('GDP constant 2016'!O:O,'GDP constant 2016'!$B:$B,'ODA percent GDP'!$B421)</f>
        <v>0.13694560035038705</v>
      </c>
      <c r="P421" s="44">
        <f>('ODA total and ex non-transfer'!P421*1000000)/SUMIFS('GDP constant 2016'!P:P,'GDP constant 2016'!$B:$B,'ODA percent GDP'!$B421)</f>
        <v>9.5833149531050016E-2</v>
      </c>
      <c r="Q421" s="44">
        <f>('ODA total and ex non-transfer'!Q421*1000000)/SUMIFS('GDP constant 2016'!Q:Q,'GDP constant 2016'!$B:$B,'ODA percent GDP'!$B421)</f>
        <v>0.10810632969831056</v>
      </c>
      <c r="R421" s="44">
        <f>('ODA total and ex non-transfer'!R421*1000000)/SUMIFS('GDP constant 2016'!R:R,'GDP constant 2016'!$B:$B,'ODA percent GDP'!$B421)</f>
        <v>9.9256793901071033E-2</v>
      </c>
      <c r="S421" s="44">
        <f>('ODA total and ex non-transfer'!S421*1000000)/SUMIFS('GDP constant 2016'!S:S,'GDP constant 2016'!$B:$B,'ODA percent GDP'!$B421)</f>
        <v>0.11003933570942077</v>
      </c>
      <c r="T421" s="44">
        <f>('ODA total and ex non-transfer'!T421*1000000)/SUMIFS('GDP constant 2016'!T:T,'GDP constant 2016'!$B:$B,'ODA percent GDP'!$B421)</f>
        <v>0.25576845633239914</v>
      </c>
      <c r="U421" s="44">
        <f>('ODA total and ex non-transfer'!U421*1000000)/SUMIFS('GDP constant 2016'!U:U,'GDP constant 2016'!$B:$B,'ODA percent GDP'!$B421)</f>
        <v>0.16463908883919623</v>
      </c>
    </row>
    <row r="422" spans="1:21" hidden="1" x14ac:dyDescent="0.2">
      <c r="A422" s="21" t="s">
        <v>236</v>
      </c>
      <c r="B422" s="9" t="s">
        <v>962</v>
      </c>
      <c r="C422" s="9" t="s">
        <v>981</v>
      </c>
      <c r="D422" s="9"/>
      <c r="E422" s="2"/>
      <c r="F422" s="2"/>
      <c r="G422" s="44" t="e">
        <f>('ODA total and ex non-transfer'!G422*1000000)/SUMIFS('GDP constant 2016'!G:G,'GDP constant 2016'!$B:$B,'ODA percent GDP'!$B422)</f>
        <v>#DIV/0!</v>
      </c>
      <c r="H422" s="44" t="e">
        <f>('ODA total and ex non-transfer'!H422*1000000)/SUMIFS('GDP constant 2016'!H:H,'GDP constant 2016'!$B:$B,'ODA percent GDP'!$B422)</f>
        <v>#DIV/0!</v>
      </c>
      <c r="I422" s="44" t="e">
        <f>('ODA total and ex non-transfer'!I422*1000000)/SUMIFS('GDP constant 2016'!I:I,'GDP constant 2016'!$B:$B,'ODA percent GDP'!$B422)</f>
        <v>#DIV/0!</v>
      </c>
      <c r="J422" s="44" t="e">
        <f>('ODA total and ex non-transfer'!J422*1000000)/SUMIFS('GDP constant 2016'!J:J,'GDP constant 2016'!$B:$B,'ODA percent GDP'!$B422)</f>
        <v>#DIV/0!</v>
      </c>
      <c r="K422" s="44" t="e">
        <f>('ODA total and ex non-transfer'!K422*1000000)/SUMIFS('GDP constant 2016'!K:K,'GDP constant 2016'!$B:$B,'ODA percent GDP'!$B422)</f>
        <v>#DIV/0!</v>
      </c>
      <c r="L422" s="44" t="e">
        <f>('ODA total and ex non-transfer'!L422*1000000)/SUMIFS('GDP constant 2016'!L:L,'GDP constant 2016'!$B:$B,'ODA percent GDP'!$B422)</f>
        <v>#DIV/0!</v>
      </c>
      <c r="M422" s="44" t="e">
        <f>('ODA total and ex non-transfer'!M422*1000000)/SUMIFS('GDP constant 2016'!M:M,'GDP constant 2016'!$B:$B,'ODA percent GDP'!$B422)</f>
        <v>#DIV/0!</v>
      </c>
      <c r="N422" s="44" t="e">
        <f>('ODA total and ex non-transfer'!N422*1000000)/SUMIFS('GDP constant 2016'!N:N,'GDP constant 2016'!$B:$B,'ODA percent GDP'!$B422)</f>
        <v>#DIV/0!</v>
      </c>
      <c r="O422" s="44" t="e">
        <f>('ODA total and ex non-transfer'!O422*1000000)/SUMIFS('GDP constant 2016'!O:O,'GDP constant 2016'!$B:$B,'ODA percent GDP'!$B422)</f>
        <v>#DIV/0!</v>
      </c>
      <c r="P422" s="44" t="e">
        <f>('ODA total and ex non-transfer'!P422*1000000)/SUMIFS('GDP constant 2016'!P:P,'GDP constant 2016'!$B:$B,'ODA percent GDP'!$B422)</f>
        <v>#DIV/0!</v>
      </c>
      <c r="Q422" s="44" t="e">
        <f>('ODA total and ex non-transfer'!Q422*1000000)/SUMIFS('GDP constant 2016'!Q:Q,'GDP constant 2016'!$B:$B,'ODA percent GDP'!$B422)</f>
        <v>#DIV/0!</v>
      </c>
      <c r="R422" s="44" t="e">
        <f>('ODA total and ex non-transfer'!R422*1000000)/SUMIFS('GDP constant 2016'!R:R,'GDP constant 2016'!$B:$B,'ODA percent GDP'!$B422)</f>
        <v>#DIV/0!</v>
      </c>
      <c r="S422" s="44" t="e">
        <f>('ODA total and ex non-transfer'!S422*1000000)/SUMIFS('GDP constant 2016'!S:S,'GDP constant 2016'!$B:$B,'ODA percent GDP'!$B422)</f>
        <v>#DIV/0!</v>
      </c>
      <c r="T422" s="44" t="e">
        <f>('ODA total and ex non-transfer'!T422*1000000)/SUMIFS('GDP constant 2016'!T:T,'GDP constant 2016'!$B:$B,'ODA percent GDP'!$B422)</f>
        <v>#DIV/0!</v>
      </c>
      <c r="U422" s="44" t="e">
        <f>('ODA total and ex non-transfer'!U422*1000000)/SUMIFS('GDP constant 2016'!U:U,'GDP constant 2016'!$B:$B,'ODA percent GDP'!$B422)</f>
        <v>#DIV/0!</v>
      </c>
    </row>
    <row r="423" spans="1:21" hidden="1" x14ac:dyDescent="0.2">
      <c r="A423" s="22" t="s">
        <v>236</v>
      </c>
      <c r="B423" s="9" t="s">
        <v>962</v>
      </c>
      <c r="C423" s="10" t="s">
        <v>982</v>
      </c>
      <c r="D423" s="10"/>
      <c r="E423" s="3"/>
      <c r="F423" s="3"/>
      <c r="G423" s="44" t="e">
        <f>('ODA total and ex non-transfer'!G423*1000000)/SUMIFS('GDP constant 2016'!G:G,'GDP constant 2016'!$B:$B,'ODA percent GDP'!$B423)</f>
        <v>#DIV/0!</v>
      </c>
      <c r="H423" s="44" t="e">
        <f>('ODA total and ex non-transfer'!H423*1000000)/SUMIFS('GDP constant 2016'!H:H,'GDP constant 2016'!$B:$B,'ODA percent GDP'!$B423)</f>
        <v>#DIV/0!</v>
      </c>
      <c r="I423" s="44" t="e">
        <f>('ODA total and ex non-transfer'!I423*1000000)/SUMIFS('GDP constant 2016'!I:I,'GDP constant 2016'!$B:$B,'ODA percent GDP'!$B423)</f>
        <v>#DIV/0!</v>
      </c>
      <c r="J423" s="44" t="e">
        <f>('ODA total and ex non-transfer'!J423*1000000)/SUMIFS('GDP constant 2016'!J:J,'GDP constant 2016'!$B:$B,'ODA percent GDP'!$B423)</f>
        <v>#DIV/0!</v>
      </c>
      <c r="K423" s="44" t="e">
        <f>('ODA total and ex non-transfer'!K423*1000000)/SUMIFS('GDP constant 2016'!K:K,'GDP constant 2016'!$B:$B,'ODA percent GDP'!$B423)</f>
        <v>#DIV/0!</v>
      </c>
      <c r="L423" s="44" t="e">
        <f>('ODA total and ex non-transfer'!L423*1000000)/SUMIFS('GDP constant 2016'!L:L,'GDP constant 2016'!$B:$B,'ODA percent GDP'!$B423)</f>
        <v>#DIV/0!</v>
      </c>
      <c r="M423" s="44" t="e">
        <f>('ODA total and ex non-transfer'!M423*1000000)/SUMIFS('GDP constant 2016'!M:M,'GDP constant 2016'!$B:$B,'ODA percent GDP'!$B423)</f>
        <v>#DIV/0!</v>
      </c>
      <c r="N423" s="44" t="e">
        <f>('ODA total and ex non-transfer'!N423*1000000)/SUMIFS('GDP constant 2016'!N:N,'GDP constant 2016'!$B:$B,'ODA percent GDP'!$B423)</f>
        <v>#DIV/0!</v>
      </c>
      <c r="O423" s="44" t="e">
        <f>('ODA total and ex non-transfer'!O423*1000000)/SUMIFS('GDP constant 2016'!O:O,'GDP constant 2016'!$B:$B,'ODA percent GDP'!$B423)</f>
        <v>#DIV/0!</v>
      </c>
      <c r="P423" s="44" t="e">
        <f>('ODA total and ex non-transfer'!P423*1000000)/SUMIFS('GDP constant 2016'!P:P,'GDP constant 2016'!$B:$B,'ODA percent GDP'!$B423)</f>
        <v>#DIV/0!</v>
      </c>
      <c r="Q423" s="44" t="e">
        <f>('ODA total and ex non-transfer'!Q423*1000000)/SUMIFS('GDP constant 2016'!Q:Q,'GDP constant 2016'!$B:$B,'ODA percent GDP'!$B423)</f>
        <v>#DIV/0!</v>
      </c>
      <c r="R423" s="44" t="e">
        <f>('ODA total and ex non-transfer'!R423*1000000)/SUMIFS('GDP constant 2016'!R:R,'GDP constant 2016'!$B:$B,'ODA percent GDP'!$B423)</f>
        <v>#DIV/0!</v>
      </c>
      <c r="S423" s="44" t="e">
        <f>('ODA total and ex non-transfer'!S423*1000000)/SUMIFS('GDP constant 2016'!S:S,'GDP constant 2016'!$B:$B,'ODA percent GDP'!$B423)</f>
        <v>#DIV/0!</v>
      </c>
      <c r="T423" s="44" t="e">
        <f>('ODA total and ex non-transfer'!T423*1000000)/SUMIFS('GDP constant 2016'!T:T,'GDP constant 2016'!$B:$B,'ODA percent GDP'!$B423)</f>
        <v>#DIV/0!</v>
      </c>
      <c r="U423" s="44" t="e">
        <f>('ODA total and ex non-transfer'!U423*1000000)/SUMIFS('GDP constant 2016'!U:U,'GDP constant 2016'!$B:$B,'ODA percent GDP'!$B423)</f>
        <v>#DIV/0!</v>
      </c>
    </row>
    <row r="424" spans="1:21" hidden="1" x14ac:dyDescent="0.2">
      <c r="A424" s="21" t="s">
        <v>237</v>
      </c>
      <c r="B424" s="9" t="e">
        <v>#N/A</v>
      </c>
      <c r="C424" s="9" t="s">
        <v>981</v>
      </c>
      <c r="D424" s="9"/>
      <c r="E424" s="2"/>
      <c r="F424" s="2"/>
      <c r="G424" s="44" t="e">
        <f>('ODA total and ex non-transfer'!G424*1000000)/SUMIFS('GDP constant 2016'!G:G,'GDP constant 2016'!$B:$B,'ODA percent GDP'!$B424)</f>
        <v>#DIV/0!</v>
      </c>
      <c r="H424" s="44" t="e">
        <f>('ODA total and ex non-transfer'!H424*1000000)/SUMIFS('GDP constant 2016'!H:H,'GDP constant 2016'!$B:$B,'ODA percent GDP'!$B424)</f>
        <v>#DIV/0!</v>
      </c>
      <c r="I424" s="44" t="e">
        <f>('ODA total and ex non-transfer'!I424*1000000)/SUMIFS('GDP constant 2016'!I:I,'GDP constant 2016'!$B:$B,'ODA percent GDP'!$B424)</f>
        <v>#DIV/0!</v>
      </c>
      <c r="J424" s="44" t="e">
        <f>('ODA total and ex non-transfer'!J424*1000000)/SUMIFS('GDP constant 2016'!J:J,'GDP constant 2016'!$B:$B,'ODA percent GDP'!$B424)</f>
        <v>#DIV/0!</v>
      </c>
      <c r="K424" s="44" t="e">
        <f>('ODA total and ex non-transfer'!K424*1000000)/SUMIFS('GDP constant 2016'!K:K,'GDP constant 2016'!$B:$B,'ODA percent GDP'!$B424)</f>
        <v>#DIV/0!</v>
      </c>
      <c r="L424" s="44" t="e">
        <f>('ODA total and ex non-transfer'!L424*1000000)/SUMIFS('GDP constant 2016'!L:L,'GDP constant 2016'!$B:$B,'ODA percent GDP'!$B424)</f>
        <v>#DIV/0!</v>
      </c>
      <c r="M424" s="44" t="e">
        <f>('ODA total and ex non-transfer'!M424*1000000)/SUMIFS('GDP constant 2016'!M:M,'GDP constant 2016'!$B:$B,'ODA percent GDP'!$B424)</f>
        <v>#DIV/0!</v>
      </c>
      <c r="N424" s="44" t="e">
        <f>('ODA total and ex non-transfer'!N424*1000000)/SUMIFS('GDP constant 2016'!N:N,'GDP constant 2016'!$B:$B,'ODA percent GDP'!$B424)</f>
        <v>#DIV/0!</v>
      </c>
      <c r="O424" s="44" t="e">
        <f>('ODA total and ex non-transfer'!O424*1000000)/SUMIFS('GDP constant 2016'!O:O,'GDP constant 2016'!$B:$B,'ODA percent GDP'!$B424)</f>
        <v>#DIV/0!</v>
      </c>
      <c r="P424" s="44" t="e">
        <f>('ODA total and ex non-transfer'!P424*1000000)/SUMIFS('GDP constant 2016'!P:P,'GDP constant 2016'!$B:$B,'ODA percent GDP'!$B424)</f>
        <v>#DIV/0!</v>
      </c>
      <c r="Q424" s="44" t="e">
        <f>('ODA total and ex non-transfer'!Q424*1000000)/SUMIFS('GDP constant 2016'!Q:Q,'GDP constant 2016'!$B:$B,'ODA percent GDP'!$B424)</f>
        <v>#DIV/0!</v>
      </c>
      <c r="R424" s="44" t="e">
        <f>('ODA total and ex non-transfer'!R424*1000000)/SUMIFS('GDP constant 2016'!R:R,'GDP constant 2016'!$B:$B,'ODA percent GDP'!$B424)</f>
        <v>#DIV/0!</v>
      </c>
      <c r="S424" s="44" t="e">
        <f>('ODA total and ex non-transfer'!S424*1000000)/SUMIFS('GDP constant 2016'!S:S,'GDP constant 2016'!$B:$B,'ODA percent GDP'!$B424)</f>
        <v>#DIV/0!</v>
      </c>
      <c r="T424" s="44" t="e">
        <f>('ODA total and ex non-transfer'!T424*1000000)/SUMIFS('GDP constant 2016'!T:T,'GDP constant 2016'!$B:$B,'ODA percent GDP'!$B424)</f>
        <v>#DIV/0!</v>
      </c>
      <c r="U424" s="44" t="e">
        <f>('ODA total and ex non-transfer'!U424*1000000)/SUMIFS('GDP constant 2016'!U:U,'GDP constant 2016'!$B:$B,'ODA percent GDP'!$B424)</f>
        <v>#DIV/0!</v>
      </c>
    </row>
    <row r="425" spans="1:21" hidden="1" x14ac:dyDescent="0.2">
      <c r="A425" s="22" t="s">
        <v>237</v>
      </c>
      <c r="B425" s="9" t="e">
        <v>#N/A</v>
      </c>
      <c r="C425" s="10" t="s">
        <v>982</v>
      </c>
      <c r="D425" s="10"/>
      <c r="E425" s="3"/>
      <c r="F425" s="3"/>
      <c r="G425" s="44" t="e">
        <f>('ODA total and ex non-transfer'!G425*1000000)/SUMIFS('GDP constant 2016'!G:G,'GDP constant 2016'!$B:$B,'ODA percent GDP'!$B425)</f>
        <v>#DIV/0!</v>
      </c>
      <c r="H425" s="44" t="e">
        <f>('ODA total and ex non-transfer'!H425*1000000)/SUMIFS('GDP constant 2016'!H:H,'GDP constant 2016'!$B:$B,'ODA percent GDP'!$B425)</f>
        <v>#DIV/0!</v>
      </c>
      <c r="I425" s="44" t="e">
        <f>('ODA total and ex non-transfer'!I425*1000000)/SUMIFS('GDP constant 2016'!I:I,'GDP constant 2016'!$B:$B,'ODA percent GDP'!$B425)</f>
        <v>#DIV/0!</v>
      </c>
      <c r="J425" s="44" t="e">
        <f>('ODA total and ex non-transfer'!J425*1000000)/SUMIFS('GDP constant 2016'!J:J,'GDP constant 2016'!$B:$B,'ODA percent GDP'!$B425)</f>
        <v>#DIV/0!</v>
      </c>
      <c r="K425" s="44" t="e">
        <f>('ODA total and ex non-transfer'!K425*1000000)/SUMIFS('GDP constant 2016'!K:K,'GDP constant 2016'!$B:$B,'ODA percent GDP'!$B425)</f>
        <v>#DIV/0!</v>
      </c>
      <c r="L425" s="44" t="e">
        <f>('ODA total and ex non-transfer'!L425*1000000)/SUMIFS('GDP constant 2016'!L:L,'GDP constant 2016'!$B:$B,'ODA percent GDP'!$B425)</f>
        <v>#DIV/0!</v>
      </c>
      <c r="M425" s="44" t="e">
        <f>('ODA total and ex non-transfer'!M425*1000000)/SUMIFS('GDP constant 2016'!M:M,'GDP constant 2016'!$B:$B,'ODA percent GDP'!$B425)</f>
        <v>#DIV/0!</v>
      </c>
      <c r="N425" s="44" t="e">
        <f>('ODA total and ex non-transfer'!N425*1000000)/SUMIFS('GDP constant 2016'!N:N,'GDP constant 2016'!$B:$B,'ODA percent GDP'!$B425)</f>
        <v>#DIV/0!</v>
      </c>
      <c r="O425" s="44" t="e">
        <f>('ODA total and ex non-transfer'!O425*1000000)/SUMIFS('GDP constant 2016'!O:O,'GDP constant 2016'!$B:$B,'ODA percent GDP'!$B425)</f>
        <v>#DIV/0!</v>
      </c>
      <c r="P425" s="44" t="e">
        <f>('ODA total and ex non-transfer'!P425*1000000)/SUMIFS('GDP constant 2016'!P:P,'GDP constant 2016'!$B:$B,'ODA percent GDP'!$B425)</f>
        <v>#DIV/0!</v>
      </c>
      <c r="Q425" s="44" t="e">
        <f>('ODA total and ex non-transfer'!Q425*1000000)/SUMIFS('GDP constant 2016'!Q:Q,'GDP constant 2016'!$B:$B,'ODA percent GDP'!$B425)</f>
        <v>#DIV/0!</v>
      </c>
      <c r="R425" s="44" t="e">
        <f>('ODA total and ex non-transfer'!R425*1000000)/SUMIFS('GDP constant 2016'!R:R,'GDP constant 2016'!$B:$B,'ODA percent GDP'!$B425)</f>
        <v>#DIV/0!</v>
      </c>
      <c r="S425" s="44" t="e">
        <f>('ODA total and ex non-transfer'!S425*1000000)/SUMIFS('GDP constant 2016'!S:S,'GDP constant 2016'!$B:$B,'ODA percent GDP'!$B425)</f>
        <v>#DIV/0!</v>
      </c>
      <c r="T425" s="44" t="e">
        <f>('ODA total and ex non-transfer'!T425*1000000)/SUMIFS('GDP constant 2016'!T:T,'GDP constant 2016'!$B:$B,'ODA percent GDP'!$B425)</f>
        <v>#DIV/0!</v>
      </c>
      <c r="U425" s="44" t="e">
        <f>('ODA total and ex non-transfer'!U425*1000000)/SUMIFS('GDP constant 2016'!U:U,'GDP constant 2016'!$B:$B,'ODA percent GDP'!$B425)</f>
        <v>#DIV/0!</v>
      </c>
    </row>
    <row r="426" spans="1:21" hidden="1" x14ac:dyDescent="0.2">
      <c r="A426" s="21" t="s">
        <v>238</v>
      </c>
      <c r="B426" s="9" t="e">
        <v>#N/A</v>
      </c>
      <c r="C426" s="9" t="s">
        <v>981</v>
      </c>
      <c r="D426" s="9"/>
      <c r="E426" s="2"/>
      <c r="F426" s="2"/>
      <c r="G426" s="44" t="e">
        <f>('ODA total and ex non-transfer'!G426*1000000)/SUMIFS('GDP constant 2016'!G:G,'GDP constant 2016'!$B:$B,'ODA percent GDP'!$B426)</f>
        <v>#DIV/0!</v>
      </c>
      <c r="H426" s="44" t="e">
        <f>('ODA total and ex non-transfer'!H426*1000000)/SUMIFS('GDP constant 2016'!H:H,'GDP constant 2016'!$B:$B,'ODA percent GDP'!$B426)</f>
        <v>#DIV/0!</v>
      </c>
      <c r="I426" s="44" t="e">
        <f>('ODA total and ex non-transfer'!I426*1000000)/SUMIFS('GDP constant 2016'!I:I,'GDP constant 2016'!$B:$B,'ODA percent GDP'!$B426)</f>
        <v>#DIV/0!</v>
      </c>
      <c r="J426" s="44" t="e">
        <f>('ODA total and ex non-transfer'!J426*1000000)/SUMIFS('GDP constant 2016'!J:J,'GDP constant 2016'!$B:$B,'ODA percent GDP'!$B426)</f>
        <v>#DIV/0!</v>
      </c>
      <c r="K426" s="44" t="e">
        <f>('ODA total and ex non-transfer'!K426*1000000)/SUMIFS('GDP constant 2016'!K:K,'GDP constant 2016'!$B:$B,'ODA percent GDP'!$B426)</f>
        <v>#DIV/0!</v>
      </c>
      <c r="L426" s="44" t="e">
        <f>('ODA total and ex non-transfer'!L426*1000000)/SUMIFS('GDP constant 2016'!L:L,'GDP constant 2016'!$B:$B,'ODA percent GDP'!$B426)</f>
        <v>#DIV/0!</v>
      </c>
      <c r="M426" s="44" t="e">
        <f>('ODA total and ex non-transfer'!M426*1000000)/SUMIFS('GDP constant 2016'!M:M,'GDP constant 2016'!$B:$B,'ODA percent GDP'!$B426)</f>
        <v>#DIV/0!</v>
      </c>
      <c r="N426" s="44" t="e">
        <f>('ODA total and ex non-transfer'!N426*1000000)/SUMIFS('GDP constant 2016'!N:N,'GDP constant 2016'!$B:$B,'ODA percent GDP'!$B426)</f>
        <v>#DIV/0!</v>
      </c>
      <c r="O426" s="44" t="e">
        <f>('ODA total and ex non-transfer'!O426*1000000)/SUMIFS('GDP constant 2016'!O:O,'GDP constant 2016'!$B:$B,'ODA percent GDP'!$B426)</f>
        <v>#DIV/0!</v>
      </c>
      <c r="P426" s="44" t="e">
        <f>('ODA total and ex non-transfer'!P426*1000000)/SUMIFS('GDP constant 2016'!P:P,'GDP constant 2016'!$B:$B,'ODA percent GDP'!$B426)</f>
        <v>#DIV/0!</v>
      </c>
      <c r="Q426" s="44" t="e">
        <f>('ODA total and ex non-transfer'!Q426*1000000)/SUMIFS('GDP constant 2016'!Q:Q,'GDP constant 2016'!$B:$B,'ODA percent GDP'!$B426)</f>
        <v>#DIV/0!</v>
      </c>
      <c r="R426" s="44" t="e">
        <f>('ODA total and ex non-transfer'!R426*1000000)/SUMIFS('GDP constant 2016'!R:R,'GDP constant 2016'!$B:$B,'ODA percent GDP'!$B426)</f>
        <v>#DIV/0!</v>
      </c>
      <c r="S426" s="44" t="e">
        <f>('ODA total and ex non-transfer'!S426*1000000)/SUMIFS('GDP constant 2016'!S:S,'GDP constant 2016'!$B:$B,'ODA percent GDP'!$B426)</f>
        <v>#DIV/0!</v>
      </c>
      <c r="T426" s="44" t="e">
        <f>('ODA total and ex non-transfer'!T426*1000000)/SUMIFS('GDP constant 2016'!T:T,'GDP constant 2016'!$B:$B,'ODA percent GDP'!$B426)</f>
        <v>#DIV/0!</v>
      </c>
      <c r="U426" s="44" t="e">
        <f>('ODA total and ex non-transfer'!U426*1000000)/SUMIFS('GDP constant 2016'!U:U,'GDP constant 2016'!$B:$B,'ODA percent GDP'!$B426)</f>
        <v>#DIV/0!</v>
      </c>
    </row>
    <row r="427" spans="1:21" hidden="1" x14ac:dyDescent="0.2">
      <c r="A427" s="22" t="s">
        <v>238</v>
      </c>
      <c r="B427" s="9" t="e">
        <v>#N/A</v>
      </c>
      <c r="C427" s="10" t="s">
        <v>982</v>
      </c>
      <c r="D427" s="10"/>
      <c r="E427" s="3"/>
      <c r="F427" s="3"/>
      <c r="G427" s="44" t="e">
        <f>('ODA total and ex non-transfer'!G427*1000000)/SUMIFS('GDP constant 2016'!G:G,'GDP constant 2016'!$B:$B,'ODA percent GDP'!$B427)</f>
        <v>#DIV/0!</v>
      </c>
      <c r="H427" s="44" t="e">
        <f>('ODA total and ex non-transfer'!H427*1000000)/SUMIFS('GDP constant 2016'!H:H,'GDP constant 2016'!$B:$B,'ODA percent GDP'!$B427)</f>
        <v>#DIV/0!</v>
      </c>
      <c r="I427" s="44" t="e">
        <f>('ODA total and ex non-transfer'!I427*1000000)/SUMIFS('GDP constant 2016'!I:I,'GDP constant 2016'!$B:$B,'ODA percent GDP'!$B427)</f>
        <v>#DIV/0!</v>
      </c>
      <c r="J427" s="44" t="e">
        <f>('ODA total and ex non-transfer'!J427*1000000)/SUMIFS('GDP constant 2016'!J:J,'GDP constant 2016'!$B:$B,'ODA percent GDP'!$B427)</f>
        <v>#DIV/0!</v>
      </c>
      <c r="K427" s="44" t="e">
        <f>('ODA total and ex non-transfer'!K427*1000000)/SUMIFS('GDP constant 2016'!K:K,'GDP constant 2016'!$B:$B,'ODA percent GDP'!$B427)</f>
        <v>#DIV/0!</v>
      </c>
      <c r="L427" s="44" t="e">
        <f>('ODA total and ex non-transfer'!L427*1000000)/SUMIFS('GDP constant 2016'!L:L,'GDP constant 2016'!$B:$B,'ODA percent GDP'!$B427)</f>
        <v>#DIV/0!</v>
      </c>
      <c r="M427" s="44" t="e">
        <f>('ODA total and ex non-transfer'!M427*1000000)/SUMIFS('GDP constant 2016'!M:M,'GDP constant 2016'!$B:$B,'ODA percent GDP'!$B427)</f>
        <v>#DIV/0!</v>
      </c>
      <c r="N427" s="44" t="e">
        <f>('ODA total and ex non-transfer'!N427*1000000)/SUMIFS('GDP constant 2016'!N:N,'GDP constant 2016'!$B:$B,'ODA percent GDP'!$B427)</f>
        <v>#DIV/0!</v>
      </c>
      <c r="O427" s="44" t="e">
        <f>('ODA total and ex non-transfer'!O427*1000000)/SUMIFS('GDP constant 2016'!O:O,'GDP constant 2016'!$B:$B,'ODA percent GDP'!$B427)</f>
        <v>#DIV/0!</v>
      </c>
      <c r="P427" s="44" t="e">
        <f>('ODA total and ex non-transfer'!P427*1000000)/SUMIFS('GDP constant 2016'!P:P,'GDP constant 2016'!$B:$B,'ODA percent GDP'!$B427)</f>
        <v>#DIV/0!</v>
      </c>
      <c r="Q427" s="44" t="e">
        <f>('ODA total and ex non-transfer'!Q427*1000000)/SUMIFS('GDP constant 2016'!Q:Q,'GDP constant 2016'!$B:$B,'ODA percent GDP'!$B427)</f>
        <v>#DIV/0!</v>
      </c>
      <c r="R427" s="44" t="e">
        <f>('ODA total and ex non-transfer'!R427*1000000)/SUMIFS('GDP constant 2016'!R:R,'GDP constant 2016'!$B:$B,'ODA percent GDP'!$B427)</f>
        <v>#DIV/0!</v>
      </c>
      <c r="S427" s="44" t="e">
        <f>('ODA total and ex non-transfer'!S427*1000000)/SUMIFS('GDP constant 2016'!S:S,'GDP constant 2016'!$B:$B,'ODA percent GDP'!$B427)</f>
        <v>#DIV/0!</v>
      </c>
      <c r="T427" s="44" t="e">
        <f>('ODA total and ex non-transfer'!T427*1000000)/SUMIFS('GDP constant 2016'!T:T,'GDP constant 2016'!$B:$B,'ODA percent GDP'!$B427)</f>
        <v>#DIV/0!</v>
      </c>
      <c r="U427" s="44" t="e">
        <f>('ODA total and ex non-transfer'!U427*1000000)/SUMIFS('GDP constant 2016'!U:U,'GDP constant 2016'!$B:$B,'ODA percent GDP'!$B427)</f>
        <v>#DIV/0!</v>
      </c>
    </row>
  </sheetData>
  <autoFilter ref="A9:U427" xr:uid="{CB10504F-CAB8-48B3-B3B3-FA7D273844A6}">
    <filterColumn colId="0">
      <filters>
        <filter val="South &amp; Central Asia, regional"/>
      </filters>
    </filterColumn>
  </autoFilter>
  <dataConsolidate/>
  <hyperlinks>
    <hyperlink ref="A1" r:id="rId1" tooltip="Click once to display linked information. Click and hold to select this cell." display="http://localhost/OECDStat_Metadata/ShowMetadata.ashx?Dataset=CRS1&amp;ShowOnWeb=true&amp;Lang=en" xr:uid="{00000000-0004-0000-0100-000000000000}"/>
    <hyperlink ref="E4" r:id="rId2" tooltip="Click once to display linked information. Click and hold to select this cell." display="http://localhost/OECDStat_Metadata/ShowMetadata.ashx?Dataset=CRS1&amp;Coords=[FLOW].[100]&amp;ShowOnWeb=true&amp;Lang=en" xr:uid="{00000000-0004-0000-0100-000001000000}"/>
    <hyperlink ref="E6" r:id="rId3" tooltip="Click once to display linked information. Click and hold to select this cell." display="http://localhost/OECDStat_Metadata/ShowMetadata.ashx?Dataset=CRS1&amp;Coords=[FLOWTYPE].[112]&amp;ShowOnWeb=true&amp;Lang=en" xr:uid="{00000000-0004-0000-0100-000002000000}"/>
    <hyperlink ref="C10" r:id="rId4" tooltip="Click once to display linked information. Click and hold to select this cell." display="http://localhost/OECDStat_Metadata/ShowMetadata.ashx?Dataset=CRS1&amp;Coords=[AIDTYPE].[100]&amp;ShowOnWeb=true&amp;Lang=en" xr:uid="{00000000-0004-0000-0100-000003000000}"/>
    <hyperlink ref="C12" r:id="rId5" tooltip="Click once to display linked information. Click and hold to select this cell." display="http://localhost/OECDStat_Metadata/ShowMetadata.ashx?Dataset=CRS1&amp;Coords=[AIDTYPE].[100]&amp;ShowOnWeb=true&amp;Lang=en" xr:uid="{00000000-0004-0000-0100-000004000000}"/>
    <hyperlink ref="C14" r:id="rId6" tooltip="Click once to display linked information. Click and hold to select this cell." display="http://localhost/OECDStat_Metadata/ShowMetadata.ashx?Dataset=CRS1&amp;Coords=%5bAIDTYPE%5d.%5b100%5d&amp;ShowOnWeb=true&amp;Lang=en" xr:uid="{00000000-0004-0000-0100-000005000000}"/>
    <hyperlink ref="C16" r:id="rId7" tooltip="Click once to display linked information. Click and hold to select this cell." display="http://localhost/OECDStat_Metadata/ShowMetadata.ashx?Dataset=CRS1&amp;Coords=[AIDTYPE].[100]&amp;ShowOnWeb=true&amp;Lang=en" xr:uid="{00000000-0004-0000-0100-000006000000}"/>
    <hyperlink ref="C18" r:id="rId8" tooltip="Click once to display linked information. Click and hold to select this cell." display="http://localhost/OECDStat_Metadata/ShowMetadata.ashx?Dataset=CRS1&amp;Coords=[AIDTYPE].[100]&amp;ShowOnWeb=true&amp;Lang=en" xr:uid="{00000000-0004-0000-0100-000007000000}"/>
    <hyperlink ref="C20" r:id="rId9" tooltip="Click once to display linked information. Click and hold to select this cell." display="http://localhost/OECDStat_Metadata/ShowMetadata.ashx?Dataset=CRS1&amp;Coords=[AIDTYPE].[100]&amp;ShowOnWeb=true&amp;Lang=en" xr:uid="{00000000-0004-0000-0100-000008000000}"/>
    <hyperlink ref="C22" r:id="rId10" tooltip="Click once to display linked information. Click and hold to select this cell." display="http://localhost/OECDStat_Metadata/ShowMetadata.ashx?Dataset=CRS1&amp;Coords=%5bAIDTYPE%5d.%5b100%5d&amp;ShowOnWeb=true&amp;Lang=en" xr:uid="{00000000-0004-0000-0100-000009000000}"/>
    <hyperlink ref="C24" r:id="rId11" tooltip="Click once to display linked information. Click and hold to select this cell." display="http://localhost/OECDStat_Metadata/ShowMetadata.ashx?Dataset=CRS1&amp;Coords=[AIDTYPE].[100]&amp;ShowOnWeb=true&amp;Lang=en" xr:uid="{00000000-0004-0000-0100-00000A000000}"/>
    <hyperlink ref="C26" r:id="rId12" tooltip="Click once to display linked information. Click and hold to select this cell." display="http://localhost/OECDStat_Metadata/ShowMetadata.ashx?Dataset=CRS1&amp;Coords=[AIDTYPE].[100]&amp;ShowOnWeb=true&amp;Lang=en" xr:uid="{00000000-0004-0000-0100-00000B000000}"/>
    <hyperlink ref="C28" r:id="rId13" tooltip="Click once to display linked information. Click and hold to select this cell." display="http://localhost/OECDStat_Metadata/ShowMetadata.ashx?Dataset=CRS1&amp;Coords=[AIDTYPE].[100]&amp;ShowOnWeb=true&amp;Lang=en" xr:uid="{00000000-0004-0000-0100-00000C000000}"/>
    <hyperlink ref="C30" r:id="rId14" tooltip="Click once to display linked information. Click and hold to select this cell." display="http://localhost/OECDStat_Metadata/ShowMetadata.ashx?Dataset=CRS1&amp;Coords=[AIDTYPE].[100]&amp;ShowOnWeb=true&amp;Lang=en" xr:uid="{00000000-0004-0000-0100-00000D000000}"/>
    <hyperlink ref="C32" r:id="rId15" tooltip="Click once to display linked information. Click and hold to select this cell." display="http://localhost/OECDStat_Metadata/ShowMetadata.ashx?Dataset=CRS1&amp;Coords=[AIDTYPE].[100]&amp;ShowOnWeb=true&amp;Lang=en" xr:uid="{00000000-0004-0000-0100-00000E000000}"/>
    <hyperlink ref="C34" r:id="rId16" tooltip="Click once to display linked information. Click and hold to select this cell." display="http://localhost/OECDStat_Metadata/ShowMetadata.ashx?Dataset=CRS1&amp;Coords=[AIDTYPE].[100]&amp;ShowOnWeb=true&amp;Lang=en" xr:uid="{00000000-0004-0000-0100-00000F000000}"/>
    <hyperlink ref="C36" r:id="rId17" tooltip="Click once to display linked information. Click and hold to select this cell." display="http://localhost/OECDStat_Metadata/ShowMetadata.ashx?Dataset=CRS1&amp;Coords=[AIDTYPE].[100]&amp;ShowOnWeb=true&amp;Lang=en" xr:uid="{00000000-0004-0000-0100-000010000000}"/>
    <hyperlink ref="C38" r:id="rId18" tooltip="Click once to display linked information. Click and hold to select this cell." display="http://localhost/OECDStat_Metadata/ShowMetadata.ashx?Dataset=CRS1&amp;Coords=[AIDTYPE].[100]&amp;ShowOnWeb=true&amp;Lang=en" xr:uid="{00000000-0004-0000-0100-000011000000}"/>
    <hyperlink ref="C40" r:id="rId19" tooltip="Click once to display linked information. Click and hold to select this cell." display="http://localhost/OECDStat_Metadata/ShowMetadata.ashx?Dataset=CRS1&amp;Coords=[AIDTYPE].[100]&amp;ShowOnWeb=true&amp;Lang=en" xr:uid="{00000000-0004-0000-0100-000012000000}"/>
    <hyperlink ref="C42" r:id="rId20" tooltip="Click once to display linked information. Click and hold to select this cell." display="http://localhost/OECDStat_Metadata/ShowMetadata.ashx?Dataset=CRS1&amp;Coords=[AIDTYPE].[100]&amp;ShowOnWeb=true&amp;Lang=en" xr:uid="{00000000-0004-0000-0100-000013000000}"/>
    <hyperlink ref="C44" r:id="rId21" tooltip="Click once to display linked information. Click and hold to select this cell." display="http://localhost/OECDStat_Metadata/ShowMetadata.ashx?Dataset=CRS1&amp;Coords=[AIDTYPE].[100]&amp;ShowOnWeb=true&amp;Lang=en" xr:uid="{00000000-0004-0000-0100-000014000000}"/>
    <hyperlink ref="C46" r:id="rId22" tooltip="Click once to display linked information. Click and hold to select this cell." display="http://localhost/OECDStat_Metadata/ShowMetadata.ashx?Dataset=CRS1&amp;Coords=[AIDTYPE].[100]&amp;ShowOnWeb=true&amp;Lang=en" xr:uid="{00000000-0004-0000-0100-000015000000}"/>
    <hyperlink ref="C48" r:id="rId23" tooltip="Click once to display linked information. Click and hold to select this cell." display="http://localhost/OECDStat_Metadata/ShowMetadata.ashx?Dataset=CRS1&amp;Coords=[AIDTYPE].[100]&amp;ShowOnWeb=true&amp;Lang=en" xr:uid="{00000000-0004-0000-0100-000016000000}"/>
    <hyperlink ref="C50" r:id="rId24" tooltip="Click once to display linked information. Click and hold to select this cell." display="http://localhost/OECDStat_Metadata/ShowMetadata.ashx?Dataset=CRS1&amp;Coords=[AIDTYPE].[100]&amp;ShowOnWeb=true&amp;Lang=en" xr:uid="{00000000-0004-0000-0100-000017000000}"/>
    <hyperlink ref="C52" r:id="rId25" tooltip="Click once to display linked information. Click and hold to select this cell." display="http://localhost/OECDStat_Metadata/ShowMetadata.ashx?Dataset=CRS1&amp;Coords=[AIDTYPE].[100]&amp;ShowOnWeb=true&amp;Lang=en" xr:uid="{00000000-0004-0000-0100-000018000000}"/>
    <hyperlink ref="C54" r:id="rId26" tooltip="Click once to display linked information. Click and hold to select this cell." display="http://localhost/OECDStat_Metadata/ShowMetadata.ashx?Dataset=CRS1&amp;Coords=[AIDTYPE].[100]&amp;ShowOnWeb=true&amp;Lang=en" xr:uid="{00000000-0004-0000-0100-000019000000}"/>
    <hyperlink ref="C56" r:id="rId27" tooltip="Click once to display linked information. Click and hold to select this cell." display="http://localhost/OECDStat_Metadata/ShowMetadata.ashx?Dataset=CRS1&amp;Coords=[AIDTYPE].[100]&amp;ShowOnWeb=true&amp;Lang=en" xr:uid="{00000000-0004-0000-0100-00001A000000}"/>
    <hyperlink ref="C58" r:id="rId28" tooltip="Click once to display linked information. Click and hold to select this cell." display="http://localhost/OECDStat_Metadata/ShowMetadata.ashx?Dataset=CRS1&amp;Coords=[AIDTYPE].[100]&amp;ShowOnWeb=true&amp;Lang=en" xr:uid="{00000000-0004-0000-0100-00001B000000}"/>
    <hyperlink ref="C60" r:id="rId29" tooltip="Click once to display linked information. Click and hold to select this cell." display="http://localhost/OECDStat_Metadata/ShowMetadata.ashx?Dataset=CRS1&amp;Coords=[AIDTYPE].[100]&amp;ShowOnWeb=true&amp;Lang=en" xr:uid="{00000000-0004-0000-0100-00001C000000}"/>
    <hyperlink ref="C62" r:id="rId30" tooltip="Click once to display linked information. Click and hold to select this cell." display="http://localhost/OECDStat_Metadata/ShowMetadata.ashx?Dataset=CRS1&amp;Coords=[AIDTYPE].[100]&amp;ShowOnWeb=true&amp;Lang=en" xr:uid="{00000000-0004-0000-0100-00001D000000}"/>
    <hyperlink ref="C64" r:id="rId31" tooltip="Click once to display linked information. Click and hold to select this cell." display="http://localhost/OECDStat_Metadata/ShowMetadata.ashx?Dataset=CRS1&amp;Coords=[AIDTYPE].[100]&amp;ShowOnWeb=true&amp;Lang=en" xr:uid="{00000000-0004-0000-0100-00001E000000}"/>
    <hyperlink ref="C66" r:id="rId32" tooltip="Click once to display linked information. Click and hold to select this cell." display="http://localhost/OECDStat_Metadata/ShowMetadata.ashx?Dataset=CRS1&amp;Coords=[AIDTYPE].[100]&amp;ShowOnWeb=true&amp;Lang=en" xr:uid="{00000000-0004-0000-0100-00001F000000}"/>
    <hyperlink ref="C68" r:id="rId33" tooltip="Click once to display linked information. Click and hold to select this cell." display="http://localhost/OECDStat_Metadata/ShowMetadata.ashx?Dataset=CRS1&amp;Coords=[AIDTYPE].[100]&amp;ShowOnWeb=true&amp;Lang=en" xr:uid="{00000000-0004-0000-0100-000020000000}"/>
    <hyperlink ref="C70" r:id="rId34" tooltip="Click once to display linked information. Click and hold to select this cell." display="http://localhost/OECDStat_Metadata/ShowMetadata.ashx?Dataset=CRS1&amp;Coords=[AIDTYPE].[100]&amp;ShowOnWeb=true&amp;Lang=en" xr:uid="{00000000-0004-0000-0100-000021000000}"/>
    <hyperlink ref="C72" r:id="rId35" tooltip="Click once to display linked information. Click and hold to select this cell." display="http://localhost/OECDStat_Metadata/ShowMetadata.ashx?Dataset=CRS1&amp;Coords=[AIDTYPE].[100]&amp;ShowOnWeb=true&amp;Lang=en" xr:uid="{00000000-0004-0000-0100-000022000000}"/>
    <hyperlink ref="C74" r:id="rId36" tooltip="Click once to display linked information. Click and hold to select this cell." display="http://localhost/OECDStat_Metadata/ShowMetadata.ashx?Dataset=CRS1&amp;Coords=[AIDTYPE].[100]&amp;ShowOnWeb=true&amp;Lang=en" xr:uid="{00000000-0004-0000-0100-000023000000}"/>
    <hyperlink ref="C76" r:id="rId37" tooltip="Click once to display linked information. Click and hold to select this cell." display="http://localhost/OECDStat_Metadata/ShowMetadata.ashx?Dataset=CRS1&amp;Coords=[AIDTYPE].[100]&amp;ShowOnWeb=true&amp;Lang=en" xr:uid="{00000000-0004-0000-0100-000024000000}"/>
    <hyperlink ref="C78" r:id="rId38" tooltip="Click once to display linked information. Click and hold to select this cell." display="http://localhost/OECDStat_Metadata/ShowMetadata.ashx?Dataset=CRS1&amp;Coords=[AIDTYPE].[100]&amp;ShowOnWeb=true&amp;Lang=en" xr:uid="{00000000-0004-0000-0100-000025000000}"/>
    <hyperlink ref="C80" r:id="rId39" tooltip="Click once to display linked information. Click and hold to select this cell." display="http://localhost/OECDStat_Metadata/ShowMetadata.ashx?Dataset=CRS1&amp;Coords=[AIDTYPE].[100]&amp;ShowOnWeb=true&amp;Lang=en" xr:uid="{00000000-0004-0000-0100-000026000000}"/>
    <hyperlink ref="C82" r:id="rId40" tooltip="Click once to display linked information. Click and hold to select this cell." display="http://localhost/OECDStat_Metadata/ShowMetadata.ashx?Dataset=CRS1&amp;Coords=[AIDTYPE].[100]&amp;ShowOnWeb=true&amp;Lang=en" xr:uid="{00000000-0004-0000-0100-000027000000}"/>
    <hyperlink ref="C84" r:id="rId41" tooltip="Click once to display linked information. Click and hold to select this cell." display="http://localhost/OECDStat_Metadata/ShowMetadata.ashx?Dataset=CRS1&amp;Coords=[AIDTYPE].[100]&amp;ShowOnWeb=true&amp;Lang=en" xr:uid="{00000000-0004-0000-0100-000028000000}"/>
    <hyperlink ref="C86" r:id="rId42" tooltip="Click once to display linked information. Click and hold to select this cell." display="http://localhost/OECDStat_Metadata/ShowMetadata.ashx?Dataset=CRS1&amp;Coords=[AIDTYPE].[100]&amp;ShowOnWeb=true&amp;Lang=en" xr:uid="{00000000-0004-0000-0100-000029000000}"/>
    <hyperlink ref="C88" r:id="rId43" tooltip="Click once to display linked information. Click and hold to select this cell." display="http://localhost/OECDStat_Metadata/ShowMetadata.ashx?Dataset=CRS1&amp;Coords=[AIDTYPE].[100]&amp;ShowOnWeb=true&amp;Lang=en" xr:uid="{00000000-0004-0000-0100-00002A000000}"/>
    <hyperlink ref="C90" r:id="rId44" tooltip="Click once to display linked information. Click and hold to select this cell." display="http://localhost/OECDStat_Metadata/ShowMetadata.ashx?Dataset=CRS1&amp;Coords=[AIDTYPE].[100]&amp;ShowOnWeb=true&amp;Lang=en" xr:uid="{00000000-0004-0000-0100-00002B000000}"/>
    <hyperlink ref="C92" r:id="rId45" tooltip="Click once to display linked information. Click and hold to select this cell." display="http://localhost/OECDStat_Metadata/ShowMetadata.ashx?Dataset=CRS1&amp;Coords=[AIDTYPE].[100]&amp;ShowOnWeb=true&amp;Lang=en" xr:uid="{00000000-0004-0000-0100-00002C000000}"/>
    <hyperlink ref="C94" r:id="rId46" tooltip="Click once to display linked information. Click and hold to select this cell." display="http://localhost/OECDStat_Metadata/ShowMetadata.ashx?Dataset=CRS1&amp;Coords=[AIDTYPE].[100]&amp;ShowOnWeb=true&amp;Lang=en" xr:uid="{00000000-0004-0000-0100-00002D000000}"/>
    <hyperlink ref="C96" r:id="rId47" tooltip="Click once to display linked information. Click and hold to select this cell." display="http://localhost/OECDStat_Metadata/ShowMetadata.ashx?Dataset=CRS1&amp;Coords=[AIDTYPE].[100]&amp;ShowOnWeb=true&amp;Lang=en" xr:uid="{00000000-0004-0000-0100-00002E000000}"/>
    <hyperlink ref="C98" r:id="rId48" tooltip="Click once to display linked information. Click and hold to select this cell." display="http://localhost/OECDStat_Metadata/ShowMetadata.ashx?Dataset=CRS1&amp;Coords=[AIDTYPE].[100]&amp;ShowOnWeb=true&amp;Lang=en" xr:uid="{00000000-0004-0000-0100-00002F000000}"/>
    <hyperlink ref="C100" r:id="rId49" tooltip="Click once to display linked information. Click and hold to select this cell." display="http://localhost/OECDStat_Metadata/ShowMetadata.ashx?Dataset=CRS1&amp;Coords=[AIDTYPE].[100]&amp;ShowOnWeb=true&amp;Lang=en" xr:uid="{00000000-0004-0000-0100-000030000000}"/>
    <hyperlink ref="C102" r:id="rId50" tooltip="Click once to display linked information. Click and hold to select this cell." display="http://localhost/OECDStat_Metadata/ShowMetadata.ashx?Dataset=CRS1&amp;Coords=[AIDTYPE].[100]&amp;ShowOnWeb=true&amp;Lang=en" xr:uid="{00000000-0004-0000-0100-000031000000}"/>
    <hyperlink ref="C104" r:id="rId51" tooltip="Click once to display linked information. Click and hold to select this cell." display="http://localhost/OECDStat_Metadata/ShowMetadata.ashx?Dataset=CRS1&amp;Coords=[AIDTYPE].[100]&amp;ShowOnWeb=true&amp;Lang=en" xr:uid="{00000000-0004-0000-0100-000032000000}"/>
    <hyperlink ref="C106" r:id="rId52" tooltip="Click once to display linked information. Click and hold to select this cell." display="http://localhost/OECDStat_Metadata/ShowMetadata.ashx?Dataset=CRS1&amp;Coords=[AIDTYPE].[100]&amp;ShowOnWeb=true&amp;Lang=en" xr:uid="{00000000-0004-0000-0100-000033000000}"/>
    <hyperlink ref="C108" r:id="rId53" tooltip="Click once to display linked information. Click and hold to select this cell." display="http://localhost/OECDStat_Metadata/ShowMetadata.ashx?Dataset=CRS1&amp;Coords=[AIDTYPE].[100]&amp;ShowOnWeb=true&amp;Lang=en" xr:uid="{00000000-0004-0000-0100-000034000000}"/>
    <hyperlink ref="C110" r:id="rId54" tooltip="Click once to display linked information. Click and hold to select this cell." display="http://localhost/OECDStat_Metadata/ShowMetadata.ashx?Dataset=CRS1&amp;Coords=[AIDTYPE].[100]&amp;ShowOnWeb=true&amp;Lang=en" xr:uid="{00000000-0004-0000-0100-000035000000}"/>
    <hyperlink ref="C112" r:id="rId55" tooltip="Click once to display linked information. Click and hold to select this cell." display="http://localhost/OECDStat_Metadata/ShowMetadata.ashx?Dataset=CRS1&amp;Coords=[AIDTYPE].[100]&amp;ShowOnWeb=true&amp;Lang=en" xr:uid="{00000000-0004-0000-0100-000036000000}"/>
    <hyperlink ref="C114" r:id="rId56" tooltip="Click once to display linked information. Click and hold to select this cell." display="http://localhost/OECDStat_Metadata/ShowMetadata.ashx?Dataset=CRS1&amp;Coords=[AIDTYPE].[100]&amp;ShowOnWeb=true&amp;Lang=en" xr:uid="{00000000-0004-0000-0100-000037000000}"/>
    <hyperlink ref="C116" r:id="rId57" tooltip="Click once to display linked information. Click and hold to select this cell." display="http://localhost/OECDStat_Metadata/ShowMetadata.ashx?Dataset=CRS1&amp;Coords=[AIDTYPE].[100]&amp;ShowOnWeb=true&amp;Lang=en" xr:uid="{00000000-0004-0000-0100-000038000000}"/>
    <hyperlink ref="C118" r:id="rId58" tooltip="Click once to display linked information. Click and hold to select this cell." display="http://localhost/OECDStat_Metadata/ShowMetadata.ashx?Dataset=CRS1&amp;Coords=[AIDTYPE].[100]&amp;ShowOnWeb=true&amp;Lang=en" xr:uid="{00000000-0004-0000-0100-000039000000}"/>
    <hyperlink ref="C120" r:id="rId59" tooltip="Click once to display linked information. Click and hold to select this cell." display="http://localhost/OECDStat_Metadata/ShowMetadata.ashx?Dataset=CRS1&amp;Coords=[AIDTYPE].[100]&amp;ShowOnWeb=true&amp;Lang=en" xr:uid="{00000000-0004-0000-0100-00003A000000}"/>
    <hyperlink ref="C122" r:id="rId60" tooltip="Click once to display linked information. Click and hold to select this cell." display="http://localhost/OECDStat_Metadata/ShowMetadata.ashx?Dataset=CRS1&amp;Coords=[AIDTYPE].[100]&amp;ShowOnWeb=true&amp;Lang=en" xr:uid="{00000000-0004-0000-0100-00003B000000}"/>
    <hyperlink ref="C124" r:id="rId61" tooltip="Click once to display linked information. Click and hold to select this cell." display="http://localhost/OECDStat_Metadata/ShowMetadata.ashx?Dataset=CRS1&amp;Coords=[AIDTYPE].[100]&amp;ShowOnWeb=true&amp;Lang=en" xr:uid="{00000000-0004-0000-0100-00003C000000}"/>
    <hyperlink ref="C126" r:id="rId62" tooltip="Click once to display linked information. Click and hold to select this cell." display="http://localhost/OECDStat_Metadata/ShowMetadata.ashx?Dataset=CRS1&amp;Coords=[AIDTYPE].[100]&amp;ShowOnWeb=true&amp;Lang=en" xr:uid="{00000000-0004-0000-0100-00003D000000}"/>
    <hyperlink ref="C128" r:id="rId63" tooltip="Click once to display linked information. Click and hold to select this cell." display="http://localhost/OECDStat_Metadata/ShowMetadata.ashx?Dataset=CRS1&amp;Coords=[AIDTYPE].[100]&amp;ShowOnWeb=true&amp;Lang=en" xr:uid="{00000000-0004-0000-0100-00003E000000}"/>
    <hyperlink ref="C130" r:id="rId64" tooltip="Click once to display linked information. Click and hold to select this cell." display="http://localhost/OECDStat_Metadata/ShowMetadata.ashx?Dataset=CRS1&amp;Coords=[AIDTYPE].[100]&amp;ShowOnWeb=true&amp;Lang=en" xr:uid="{00000000-0004-0000-0100-00003F000000}"/>
    <hyperlink ref="C132" r:id="rId65" tooltip="Click once to display linked information. Click and hold to select this cell." display="http://localhost/OECDStat_Metadata/ShowMetadata.ashx?Dataset=CRS1&amp;Coords=[AIDTYPE].[100]&amp;ShowOnWeb=true&amp;Lang=en" xr:uid="{00000000-0004-0000-0100-000040000000}"/>
    <hyperlink ref="C134" r:id="rId66" tooltip="Click once to display linked information. Click and hold to select this cell." display="http://localhost/OECDStat_Metadata/ShowMetadata.ashx?Dataset=CRS1&amp;Coords=[AIDTYPE].[100]&amp;ShowOnWeb=true&amp;Lang=en" xr:uid="{00000000-0004-0000-0100-000041000000}"/>
    <hyperlink ref="C136" r:id="rId67" tooltip="Click once to display linked information. Click and hold to select this cell." display="http://localhost/OECDStat_Metadata/ShowMetadata.ashx?Dataset=CRS1&amp;Coords=[AIDTYPE].[100]&amp;ShowOnWeb=true&amp;Lang=en" xr:uid="{00000000-0004-0000-0100-000042000000}"/>
    <hyperlink ref="C138" r:id="rId68" tooltip="Click once to display linked information. Click and hold to select this cell." display="http://localhost/OECDStat_Metadata/ShowMetadata.ashx?Dataset=CRS1&amp;Coords=[AIDTYPE].[100]&amp;ShowOnWeb=true&amp;Lang=en" xr:uid="{00000000-0004-0000-0100-000043000000}"/>
    <hyperlink ref="C140" r:id="rId69" tooltip="Click once to display linked information. Click and hold to select this cell." display="http://localhost/OECDStat_Metadata/ShowMetadata.ashx?Dataset=CRS1&amp;Coords=[AIDTYPE].[100]&amp;ShowOnWeb=true&amp;Lang=en" xr:uid="{00000000-0004-0000-0100-000044000000}"/>
    <hyperlink ref="C142" r:id="rId70" tooltip="Click once to display linked information. Click and hold to select this cell." display="http://localhost/OECDStat_Metadata/ShowMetadata.ashx?Dataset=CRS1&amp;Coords=[AIDTYPE].[100]&amp;ShowOnWeb=true&amp;Lang=en" xr:uid="{00000000-0004-0000-0100-000045000000}"/>
    <hyperlink ref="C144" r:id="rId71" tooltip="Click once to display linked information. Click and hold to select this cell." display="http://localhost/OECDStat_Metadata/ShowMetadata.ashx?Dataset=CRS1&amp;Coords=[AIDTYPE].[100]&amp;ShowOnWeb=true&amp;Lang=en" xr:uid="{00000000-0004-0000-0100-000046000000}"/>
    <hyperlink ref="C146" r:id="rId72" tooltip="Click once to display linked information. Click and hold to select this cell." display="http://localhost/OECDStat_Metadata/ShowMetadata.ashx?Dataset=CRS1&amp;Coords=[AIDTYPE].[100]&amp;ShowOnWeb=true&amp;Lang=en" xr:uid="{00000000-0004-0000-0100-000047000000}"/>
    <hyperlink ref="C148" r:id="rId73" tooltip="Click once to display linked information. Click and hold to select this cell." display="http://localhost/OECDStat_Metadata/ShowMetadata.ashx?Dataset=CRS1&amp;Coords=[AIDTYPE].[100]&amp;ShowOnWeb=true&amp;Lang=en" xr:uid="{00000000-0004-0000-0100-000048000000}"/>
    <hyperlink ref="C150" r:id="rId74" tooltip="Click once to display linked information. Click and hold to select this cell." display="http://localhost/OECDStat_Metadata/ShowMetadata.ashx?Dataset=CRS1&amp;Coords=[AIDTYPE].[100]&amp;ShowOnWeb=true&amp;Lang=en" xr:uid="{00000000-0004-0000-0100-000049000000}"/>
    <hyperlink ref="C152" r:id="rId75" tooltip="Click once to display linked information. Click and hold to select this cell." display="http://localhost/OECDStat_Metadata/ShowMetadata.ashx?Dataset=CRS1&amp;Coords=[AIDTYPE].[100]&amp;ShowOnWeb=true&amp;Lang=en" xr:uid="{00000000-0004-0000-0100-00004A000000}"/>
    <hyperlink ref="C154" r:id="rId76" tooltip="Click once to display linked information. Click and hold to select this cell." display="http://localhost/OECDStat_Metadata/ShowMetadata.ashx?Dataset=CRS1&amp;Coords=[AIDTYPE].[100]&amp;ShowOnWeb=true&amp;Lang=en" xr:uid="{00000000-0004-0000-0100-00004B000000}"/>
    <hyperlink ref="C156" r:id="rId77" tooltip="Click once to display linked information. Click and hold to select this cell." display="http://localhost/OECDStat_Metadata/ShowMetadata.ashx?Dataset=CRS1&amp;Coords=[AIDTYPE].[100]&amp;ShowOnWeb=true&amp;Lang=en" xr:uid="{00000000-0004-0000-0100-00004C000000}"/>
    <hyperlink ref="C158" r:id="rId78" tooltip="Click once to display linked information. Click and hold to select this cell." display="http://localhost/OECDStat_Metadata/ShowMetadata.ashx?Dataset=CRS1&amp;Coords=[AIDTYPE].[100]&amp;ShowOnWeb=true&amp;Lang=en" xr:uid="{00000000-0004-0000-0100-00004D000000}"/>
    <hyperlink ref="C160" r:id="rId79" tooltip="Click once to display linked information. Click and hold to select this cell." display="http://localhost/OECDStat_Metadata/ShowMetadata.ashx?Dataset=CRS1&amp;Coords=[AIDTYPE].[100]&amp;ShowOnWeb=true&amp;Lang=en" xr:uid="{00000000-0004-0000-0100-00004E000000}"/>
    <hyperlink ref="C162" r:id="rId80" tooltip="Click once to display linked information. Click and hold to select this cell." display="http://localhost/OECDStat_Metadata/ShowMetadata.ashx?Dataset=CRS1&amp;Coords=[AIDTYPE].[100]&amp;ShowOnWeb=true&amp;Lang=en" xr:uid="{00000000-0004-0000-0100-00004F000000}"/>
    <hyperlink ref="C164" r:id="rId81" tooltip="Click once to display linked information. Click and hold to select this cell." display="http://localhost/OECDStat_Metadata/ShowMetadata.ashx?Dataset=CRS1&amp;Coords=[AIDTYPE].[100]&amp;ShowOnWeb=true&amp;Lang=en" xr:uid="{00000000-0004-0000-0100-000050000000}"/>
    <hyperlink ref="C166" r:id="rId82" tooltip="Click once to display linked information. Click and hold to select this cell." display="http://localhost/OECDStat_Metadata/ShowMetadata.ashx?Dataset=CRS1&amp;Coords=[AIDTYPE].[100]&amp;ShowOnWeb=true&amp;Lang=en" xr:uid="{00000000-0004-0000-0100-000051000000}"/>
    <hyperlink ref="C168" r:id="rId83" tooltip="Click once to display linked information. Click and hold to select this cell." display="http://localhost/OECDStat_Metadata/ShowMetadata.ashx?Dataset=CRS1&amp;Coords=[AIDTYPE].[100]&amp;ShowOnWeb=true&amp;Lang=en" xr:uid="{00000000-0004-0000-0100-000052000000}"/>
    <hyperlink ref="C170" r:id="rId84" tooltip="Click once to display linked information. Click and hold to select this cell." display="http://localhost/OECDStat_Metadata/ShowMetadata.ashx?Dataset=CRS1&amp;Coords=[AIDTYPE].[100]&amp;ShowOnWeb=true&amp;Lang=en" xr:uid="{00000000-0004-0000-0100-000053000000}"/>
    <hyperlink ref="C172" r:id="rId85" tooltip="Click once to display linked information. Click and hold to select this cell." display="http://localhost/OECDStat_Metadata/ShowMetadata.ashx?Dataset=CRS1&amp;Coords=[AIDTYPE].[100]&amp;ShowOnWeb=true&amp;Lang=en" xr:uid="{00000000-0004-0000-0100-000054000000}"/>
    <hyperlink ref="C174" r:id="rId86" tooltip="Click once to display linked information. Click and hold to select this cell." display="http://localhost/OECDStat_Metadata/ShowMetadata.ashx?Dataset=CRS1&amp;Coords=[AIDTYPE].[100]&amp;ShowOnWeb=true&amp;Lang=en" xr:uid="{00000000-0004-0000-0100-000055000000}"/>
    <hyperlink ref="C176" r:id="rId87" tooltip="Click once to display linked information. Click and hold to select this cell." display="http://localhost/OECDStat_Metadata/ShowMetadata.ashx?Dataset=CRS1&amp;Coords=[AIDTYPE].[100]&amp;ShowOnWeb=true&amp;Lang=en" xr:uid="{00000000-0004-0000-0100-000056000000}"/>
    <hyperlink ref="C178" r:id="rId88" tooltip="Click once to display linked information. Click and hold to select this cell." display="http://localhost/OECDStat_Metadata/ShowMetadata.ashx?Dataset=CRS1&amp;Coords=[AIDTYPE].[100]&amp;ShowOnWeb=true&amp;Lang=en" xr:uid="{00000000-0004-0000-0100-000057000000}"/>
    <hyperlink ref="C180" r:id="rId89" tooltip="Click once to display linked information. Click and hold to select this cell." display="http://localhost/OECDStat_Metadata/ShowMetadata.ashx?Dataset=CRS1&amp;Coords=[AIDTYPE].[100]&amp;ShowOnWeb=true&amp;Lang=en" xr:uid="{00000000-0004-0000-0100-000058000000}"/>
    <hyperlink ref="C182" r:id="rId90" tooltip="Click once to display linked information. Click and hold to select this cell." display="http://localhost/OECDStat_Metadata/ShowMetadata.ashx?Dataset=CRS1&amp;Coords=[AIDTYPE].[100]&amp;ShowOnWeb=true&amp;Lang=en" xr:uid="{00000000-0004-0000-0100-000059000000}"/>
    <hyperlink ref="C184" r:id="rId91" tooltip="Click once to display linked information. Click and hold to select this cell." display="http://localhost/OECDStat_Metadata/ShowMetadata.ashx?Dataset=CRS1&amp;Coords=[AIDTYPE].[100]&amp;ShowOnWeb=true&amp;Lang=en" xr:uid="{00000000-0004-0000-0100-00005A000000}"/>
    <hyperlink ref="C186" r:id="rId92" tooltip="Click once to display linked information. Click and hold to select this cell." display="http://localhost/OECDStat_Metadata/ShowMetadata.ashx?Dataset=CRS1&amp;Coords=[AIDTYPE].[100]&amp;ShowOnWeb=true&amp;Lang=en" xr:uid="{00000000-0004-0000-0100-00005B000000}"/>
    <hyperlink ref="C188" r:id="rId93" tooltip="Click once to display linked information. Click and hold to select this cell." display="http://localhost/OECDStat_Metadata/ShowMetadata.ashx?Dataset=CRS1&amp;Coords=[AIDTYPE].[100]&amp;ShowOnWeb=true&amp;Lang=en" xr:uid="{00000000-0004-0000-0100-00005C000000}"/>
    <hyperlink ref="C190" r:id="rId94" tooltip="Click once to display linked information. Click and hold to select this cell." display="http://localhost/OECDStat_Metadata/ShowMetadata.ashx?Dataset=CRS1&amp;Coords=[AIDTYPE].[100]&amp;ShowOnWeb=true&amp;Lang=en" xr:uid="{00000000-0004-0000-0100-00005D000000}"/>
    <hyperlink ref="C192" r:id="rId95" tooltip="Click once to display linked information. Click and hold to select this cell." display="http://localhost/OECDStat_Metadata/ShowMetadata.ashx?Dataset=CRS1&amp;Coords=[AIDTYPE].[100]&amp;ShowOnWeb=true&amp;Lang=en" xr:uid="{00000000-0004-0000-0100-00005E000000}"/>
    <hyperlink ref="C194" r:id="rId96" tooltip="Click once to display linked information. Click and hold to select this cell." display="http://localhost/OECDStat_Metadata/ShowMetadata.ashx?Dataset=CRS1&amp;Coords=[AIDTYPE].[100]&amp;ShowOnWeb=true&amp;Lang=en" xr:uid="{00000000-0004-0000-0100-00005F000000}"/>
    <hyperlink ref="C196" r:id="rId97" tooltip="Click once to display linked information. Click and hold to select this cell." display="http://localhost/OECDStat_Metadata/ShowMetadata.ashx?Dataset=CRS1&amp;Coords=[AIDTYPE].[100]&amp;ShowOnWeb=true&amp;Lang=en" xr:uid="{00000000-0004-0000-0100-000060000000}"/>
    <hyperlink ref="C198" r:id="rId98" tooltip="Click once to display linked information. Click and hold to select this cell." display="http://localhost/OECDStat_Metadata/ShowMetadata.ashx?Dataset=CRS1&amp;Coords=[AIDTYPE].[100]&amp;ShowOnWeb=true&amp;Lang=en" xr:uid="{00000000-0004-0000-0100-000061000000}"/>
    <hyperlink ref="C200" r:id="rId99" tooltip="Click once to display linked information. Click and hold to select this cell." display="http://localhost/OECDStat_Metadata/ShowMetadata.ashx?Dataset=CRS1&amp;Coords=[AIDTYPE].[100]&amp;ShowOnWeb=true&amp;Lang=en" xr:uid="{00000000-0004-0000-0100-000062000000}"/>
    <hyperlink ref="C202" r:id="rId100" tooltip="Click once to display linked information. Click and hold to select this cell." display="http://localhost/OECDStat_Metadata/ShowMetadata.ashx?Dataset=CRS1&amp;Coords=[AIDTYPE].[100]&amp;ShowOnWeb=true&amp;Lang=en" xr:uid="{00000000-0004-0000-0100-000063000000}"/>
    <hyperlink ref="C204" r:id="rId101" tooltip="Click once to display linked information. Click and hold to select this cell." display="http://localhost/OECDStat_Metadata/ShowMetadata.ashx?Dataset=CRS1&amp;Coords=[AIDTYPE].[100]&amp;ShowOnWeb=true&amp;Lang=en" xr:uid="{00000000-0004-0000-0100-000064000000}"/>
    <hyperlink ref="C206" r:id="rId102" tooltip="Click once to display linked information. Click and hold to select this cell." display="http://localhost/OECDStat_Metadata/ShowMetadata.ashx?Dataset=CRS1&amp;Coords=[AIDTYPE].[100]&amp;ShowOnWeb=true&amp;Lang=en" xr:uid="{00000000-0004-0000-0100-000065000000}"/>
    <hyperlink ref="C208" r:id="rId103" tooltip="Click once to display linked information. Click and hold to select this cell." display="http://localhost/OECDStat_Metadata/ShowMetadata.ashx?Dataset=CRS1&amp;Coords=[AIDTYPE].[100]&amp;ShowOnWeb=true&amp;Lang=en" xr:uid="{00000000-0004-0000-0100-000066000000}"/>
    <hyperlink ref="C210" r:id="rId104" tooltip="Click once to display linked information. Click and hold to select this cell." display="http://localhost/OECDStat_Metadata/ShowMetadata.ashx?Dataset=CRS1&amp;Coords=[AIDTYPE].[100]&amp;ShowOnWeb=true&amp;Lang=en" xr:uid="{00000000-0004-0000-0100-000067000000}"/>
    <hyperlink ref="C212" r:id="rId105" tooltip="Click once to display linked information. Click and hold to select this cell." display="http://localhost/OECDStat_Metadata/ShowMetadata.ashx?Dataset=CRS1&amp;Coords=[AIDTYPE].[100]&amp;ShowOnWeb=true&amp;Lang=en" xr:uid="{00000000-0004-0000-0100-000068000000}"/>
    <hyperlink ref="C214" r:id="rId106" tooltip="Click once to display linked information. Click and hold to select this cell." display="http://localhost/OECDStat_Metadata/ShowMetadata.ashx?Dataset=CRS1&amp;Coords=[AIDTYPE].[100]&amp;ShowOnWeb=true&amp;Lang=en" xr:uid="{00000000-0004-0000-0100-000069000000}"/>
    <hyperlink ref="C216" r:id="rId107" tooltip="Click once to display linked information. Click and hold to select this cell." display="http://localhost/OECDStat_Metadata/ShowMetadata.ashx?Dataset=CRS1&amp;Coords=[AIDTYPE].[100]&amp;ShowOnWeb=true&amp;Lang=en" xr:uid="{00000000-0004-0000-0100-00006A000000}"/>
    <hyperlink ref="C218" r:id="rId108" tooltip="Click once to display linked information. Click and hold to select this cell." display="http://localhost/OECDStat_Metadata/ShowMetadata.ashx?Dataset=CRS1&amp;Coords=[AIDTYPE].[100]&amp;ShowOnWeb=true&amp;Lang=en" xr:uid="{00000000-0004-0000-0100-00006B000000}"/>
    <hyperlink ref="C220" r:id="rId109" tooltip="Click once to display linked information. Click and hold to select this cell." display="http://localhost/OECDStat_Metadata/ShowMetadata.ashx?Dataset=CRS1&amp;Coords=[AIDTYPE].[100]&amp;ShowOnWeb=true&amp;Lang=en" xr:uid="{00000000-0004-0000-0100-00006C000000}"/>
    <hyperlink ref="C222" r:id="rId110" tooltip="Click once to display linked information. Click and hold to select this cell." display="http://localhost/OECDStat_Metadata/ShowMetadata.ashx?Dataset=CRS1&amp;Coords=[AIDTYPE].[100]&amp;ShowOnWeb=true&amp;Lang=en" xr:uid="{00000000-0004-0000-0100-00006D000000}"/>
    <hyperlink ref="C224" r:id="rId111" tooltip="Click once to display linked information. Click and hold to select this cell." display="http://localhost/OECDStat_Metadata/ShowMetadata.ashx?Dataset=CRS1&amp;Coords=[AIDTYPE].[100]&amp;ShowOnWeb=true&amp;Lang=en" xr:uid="{00000000-0004-0000-0100-00006E000000}"/>
    <hyperlink ref="C226" r:id="rId112" tooltip="Click once to display linked information. Click and hold to select this cell." display="http://localhost/OECDStat_Metadata/ShowMetadata.ashx?Dataset=CRS1&amp;Coords=[AIDTYPE].[100]&amp;ShowOnWeb=true&amp;Lang=en" xr:uid="{00000000-0004-0000-0100-00006F000000}"/>
    <hyperlink ref="C228" r:id="rId113" tooltip="Click once to display linked information. Click and hold to select this cell." display="http://localhost/OECDStat_Metadata/ShowMetadata.ashx?Dataset=CRS1&amp;Coords=[AIDTYPE].[100]&amp;ShowOnWeb=true&amp;Lang=en" xr:uid="{00000000-0004-0000-0100-000070000000}"/>
    <hyperlink ref="C230" r:id="rId114" tooltip="Click once to display linked information. Click and hold to select this cell." display="http://localhost/OECDStat_Metadata/ShowMetadata.ashx?Dataset=CRS1&amp;Coords=[AIDTYPE].[100]&amp;ShowOnWeb=true&amp;Lang=en" xr:uid="{00000000-0004-0000-0100-000071000000}"/>
    <hyperlink ref="C232" r:id="rId115" tooltip="Click once to display linked information. Click and hold to select this cell." display="http://localhost/OECDStat_Metadata/ShowMetadata.ashx?Dataset=CRS1&amp;Coords=[AIDTYPE].[100]&amp;ShowOnWeb=true&amp;Lang=en" xr:uid="{00000000-0004-0000-0100-000072000000}"/>
    <hyperlink ref="C234" r:id="rId116" tooltip="Click once to display linked information. Click and hold to select this cell." display="http://localhost/OECDStat_Metadata/ShowMetadata.ashx?Dataset=CRS1&amp;Coords=[AIDTYPE].[100]&amp;ShowOnWeb=true&amp;Lang=en" xr:uid="{00000000-0004-0000-0100-000073000000}"/>
    <hyperlink ref="C236" r:id="rId117" tooltip="Click once to display linked information. Click and hold to select this cell." display="http://localhost/OECDStat_Metadata/ShowMetadata.ashx?Dataset=CRS1&amp;Coords=[AIDTYPE].[100]&amp;ShowOnWeb=true&amp;Lang=en" xr:uid="{00000000-0004-0000-0100-000074000000}"/>
    <hyperlink ref="C238" r:id="rId118" tooltip="Click once to display linked information. Click and hold to select this cell." display="http://localhost/OECDStat_Metadata/ShowMetadata.ashx?Dataset=CRS1&amp;Coords=[AIDTYPE].[100]&amp;ShowOnWeb=true&amp;Lang=en" xr:uid="{00000000-0004-0000-0100-000075000000}"/>
    <hyperlink ref="C240" r:id="rId119" tooltip="Click once to display linked information. Click and hold to select this cell." display="http://localhost/OECDStat_Metadata/ShowMetadata.ashx?Dataset=CRS1&amp;Coords=[AIDTYPE].[100]&amp;ShowOnWeb=true&amp;Lang=en" xr:uid="{00000000-0004-0000-0100-000076000000}"/>
    <hyperlink ref="C242" r:id="rId120" tooltip="Click once to display linked information. Click and hold to select this cell." display="http://localhost/OECDStat_Metadata/ShowMetadata.ashx?Dataset=CRS1&amp;Coords=[AIDTYPE].[100]&amp;ShowOnWeb=true&amp;Lang=en" xr:uid="{00000000-0004-0000-0100-000077000000}"/>
    <hyperlink ref="C244" r:id="rId121" tooltip="Click once to display linked information. Click and hold to select this cell." display="http://localhost/OECDStat_Metadata/ShowMetadata.ashx?Dataset=CRS1&amp;Coords=[AIDTYPE].[100]&amp;ShowOnWeb=true&amp;Lang=en" xr:uid="{00000000-0004-0000-0100-000078000000}"/>
    <hyperlink ref="C246" r:id="rId122" tooltip="Click once to display linked information. Click and hold to select this cell." display="http://localhost/OECDStat_Metadata/ShowMetadata.ashx?Dataset=CRS1&amp;Coords=[AIDTYPE].[100]&amp;ShowOnWeb=true&amp;Lang=en" xr:uid="{00000000-0004-0000-0100-000079000000}"/>
    <hyperlink ref="C248" r:id="rId123" tooltip="Click once to display linked information. Click and hold to select this cell." display="http://localhost/OECDStat_Metadata/ShowMetadata.ashx?Dataset=CRS1&amp;Coords=[AIDTYPE].[100]&amp;ShowOnWeb=true&amp;Lang=en" xr:uid="{00000000-0004-0000-0100-00007A000000}"/>
    <hyperlink ref="C250" r:id="rId124" tooltip="Click once to display linked information. Click and hold to select this cell." display="http://localhost/OECDStat_Metadata/ShowMetadata.ashx?Dataset=CRS1&amp;Coords=[AIDTYPE].[100]&amp;ShowOnWeb=true&amp;Lang=en" xr:uid="{00000000-0004-0000-0100-00007B000000}"/>
    <hyperlink ref="C252" r:id="rId125" tooltip="Click once to display linked information. Click and hold to select this cell." display="http://localhost/OECDStat_Metadata/ShowMetadata.ashx?Dataset=CRS1&amp;Coords=[AIDTYPE].[100]&amp;ShowOnWeb=true&amp;Lang=en" xr:uid="{00000000-0004-0000-0100-00007C000000}"/>
    <hyperlink ref="C254" r:id="rId126" tooltip="Click once to display linked information. Click and hold to select this cell." display="http://localhost/OECDStat_Metadata/ShowMetadata.ashx?Dataset=CRS1&amp;Coords=[AIDTYPE].[100]&amp;ShowOnWeb=true&amp;Lang=en" xr:uid="{00000000-0004-0000-0100-00007D000000}"/>
    <hyperlink ref="C256" r:id="rId127" tooltip="Click once to display linked information. Click and hold to select this cell." display="http://localhost/OECDStat_Metadata/ShowMetadata.ashx?Dataset=CRS1&amp;Coords=[AIDTYPE].[100]&amp;ShowOnWeb=true&amp;Lang=en" xr:uid="{00000000-0004-0000-0100-00007E000000}"/>
    <hyperlink ref="C258" r:id="rId128" tooltip="Click once to display linked information. Click and hold to select this cell." display="http://localhost/OECDStat_Metadata/ShowMetadata.ashx?Dataset=CRS1&amp;Coords=[AIDTYPE].[100]&amp;ShowOnWeb=true&amp;Lang=en" xr:uid="{00000000-0004-0000-0100-00007F000000}"/>
    <hyperlink ref="C260" r:id="rId129" tooltip="Click once to display linked information. Click and hold to select this cell." display="http://localhost/OECDStat_Metadata/ShowMetadata.ashx?Dataset=CRS1&amp;Coords=[AIDTYPE].[100]&amp;ShowOnWeb=true&amp;Lang=en" xr:uid="{00000000-0004-0000-0100-000080000000}"/>
    <hyperlink ref="C262" r:id="rId130" tooltip="Click once to display linked information. Click and hold to select this cell." display="http://localhost/OECDStat_Metadata/ShowMetadata.ashx?Dataset=CRS1&amp;Coords=[AIDTYPE].[100]&amp;ShowOnWeb=true&amp;Lang=en" xr:uid="{00000000-0004-0000-0100-000081000000}"/>
    <hyperlink ref="C264" r:id="rId131" tooltip="Click once to display linked information. Click and hold to select this cell." display="http://localhost/OECDStat_Metadata/ShowMetadata.ashx?Dataset=CRS1&amp;Coords=[AIDTYPE].[100]&amp;ShowOnWeb=true&amp;Lang=en" xr:uid="{00000000-0004-0000-0100-000082000000}"/>
    <hyperlink ref="C266" r:id="rId132" tooltip="Click once to display linked information. Click and hold to select this cell." display="http://localhost/OECDStat_Metadata/ShowMetadata.ashx?Dataset=CRS1&amp;Coords=[AIDTYPE].[100]&amp;ShowOnWeb=true&amp;Lang=en" xr:uid="{00000000-0004-0000-0100-000083000000}"/>
    <hyperlink ref="C268" r:id="rId133" tooltip="Click once to display linked information. Click and hold to select this cell." display="http://localhost/OECDStat_Metadata/ShowMetadata.ashx?Dataset=CRS1&amp;Coords=[AIDTYPE].[100]&amp;ShowOnWeb=true&amp;Lang=en" xr:uid="{00000000-0004-0000-0100-000084000000}"/>
    <hyperlink ref="C270" r:id="rId134" tooltip="Click once to display linked information. Click and hold to select this cell." display="http://localhost/OECDStat_Metadata/ShowMetadata.ashx?Dataset=CRS1&amp;Coords=[AIDTYPE].[100]&amp;ShowOnWeb=true&amp;Lang=en" xr:uid="{00000000-0004-0000-0100-000085000000}"/>
    <hyperlink ref="C272" r:id="rId135" tooltip="Click once to display linked information. Click and hold to select this cell." display="http://localhost/OECDStat_Metadata/ShowMetadata.ashx?Dataset=CRS1&amp;Coords=[AIDTYPE].[100]&amp;ShowOnWeb=true&amp;Lang=en" xr:uid="{00000000-0004-0000-0100-000086000000}"/>
    <hyperlink ref="C274" r:id="rId136" tooltip="Click once to display linked information. Click and hold to select this cell." display="http://localhost/OECDStat_Metadata/ShowMetadata.ashx?Dataset=CRS1&amp;Coords=[AIDTYPE].[100]&amp;ShowOnWeb=true&amp;Lang=en" xr:uid="{00000000-0004-0000-0100-000087000000}"/>
    <hyperlink ref="C276" r:id="rId137" tooltip="Click once to display linked information. Click and hold to select this cell." display="http://localhost/OECDStat_Metadata/ShowMetadata.ashx?Dataset=CRS1&amp;Coords=[AIDTYPE].[100]&amp;ShowOnWeb=true&amp;Lang=en" xr:uid="{00000000-0004-0000-0100-000088000000}"/>
    <hyperlink ref="C278" r:id="rId138" tooltip="Click once to display linked information. Click and hold to select this cell." display="http://localhost/OECDStat_Metadata/ShowMetadata.ashx?Dataset=CRS1&amp;Coords=[AIDTYPE].[100]&amp;ShowOnWeb=true&amp;Lang=en" xr:uid="{00000000-0004-0000-0100-000089000000}"/>
    <hyperlink ref="C280" r:id="rId139" tooltip="Click once to display linked information. Click and hold to select this cell." display="http://localhost/OECDStat_Metadata/ShowMetadata.ashx?Dataset=CRS1&amp;Coords=[AIDTYPE].[100]&amp;ShowOnWeb=true&amp;Lang=en" xr:uid="{00000000-0004-0000-0100-00008A000000}"/>
    <hyperlink ref="C282" r:id="rId140" tooltip="Click once to display linked information. Click and hold to select this cell." display="http://localhost/OECDStat_Metadata/ShowMetadata.ashx?Dataset=CRS1&amp;Coords=[AIDTYPE].[100]&amp;ShowOnWeb=true&amp;Lang=en" xr:uid="{00000000-0004-0000-0100-00008B000000}"/>
    <hyperlink ref="C284" r:id="rId141" tooltip="Click once to display linked information. Click and hold to select this cell." display="http://localhost/OECDStat_Metadata/ShowMetadata.ashx?Dataset=CRS1&amp;Coords=[AIDTYPE].[100]&amp;ShowOnWeb=true&amp;Lang=en" xr:uid="{00000000-0004-0000-0100-00008C000000}"/>
    <hyperlink ref="C286" r:id="rId142" tooltip="Click once to display linked information. Click and hold to select this cell." display="http://localhost/OECDStat_Metadata/ShowMetadata.ashx?Dataset=CRS1&amp;Coords=[AIDTYPE].[100]&amp;ShowOnWeb=true&amp;Lang=en" xr:uid="{00000000-0004-0000-0100-00008D000000}"/>
    <hyperlink ref="C288" r:id="rId143" tooltip="Click once to display linked information. Click and hold to select this cell." display="http://localhost/OECDStat_Metadata/ShowMetadata.ashx?Dataset=CRS1&amp;Coords=[AIDTYPE].[100]&amp;ShowOnWeb=true&amp;Lang=en" xr:uid="{00000000-0004-0000-0100-00008E000000}"/>
    <hyperlink ref="C290" r:id="rId144" tooltip="Click once to display linked information. Click and hold to select this cell." display="http://localhost/OECDStat_Metadata/ShowMetadata.ashx?Dataset=CRS1&amp;Coords=[AIDTYPE].[100]&amp;ShowOnWeb=true&amp;Lang=en" xr:uid="{00000000-0004-0000-0100-00008F000000}"/>
    <hyperlink ref="C292" r:id="rId145" tooltip="Click once to display linked information. Click and hold to select this cell." display="http://localhost/OECDStat_Metadata/ShowMetadata.ashx?Dataset=CRS1&amp;Coords=[AIDTYPE].[100]&amp;ShowOnWeb=true&amp;Lang=en" xr:uid="{00000000-0004-0000-0100-000090000000}"/>
    <hyperlink ref="C294" r:id="rId146" tooltip="Click once to display linked information. Click and hold to select this cell." display="http://localhost/OECDStat_Metadata/ShowMetadata.ashx?Dataset=CRS1&amp;Coords=[AIDTYPE].[100]&amp;ShowOnWeb=true&amp;Lang=en" xr:uid="{00000000-0004-0000-0100-000091000000}"/>
    <hyperlink ref="C296" r:id="rId147" tooltip="Click once to display linked information. Click and hold to select this cell." display="http://localhost/OECDStat_Metadata/ShowMetadata.ashx?Dataset=CRS1&amp;Coords=[AIDTYPE].[100]&amp;ShowOnWeb=true&amp;Lang=en" xr:uid="{00000000-0004-0000-0100-000092000000}"/>
    <hyperlink ref="C298" r:id="rId148" tooltip="Click once to display linked information. Click and hold to select this cell." display="http://localhost/OECDStat_Metadata/ShowMetadata.ashx?Dataset=CRS1&amp;Coords=[AIDTYPE].[100]&amp;ShowOnWeb=true&amp;Lang=en" xr:uid="{00000000-0004-0000-0100-000093000000}"/>
    <hyperlink ref="C300" r:id="rId149" tooltip="Click once to display linked information. Click and hold to select this cell." display="http://localhost/OECDStat_Metadata/ShowMetadata.ashx?Dataset=CRS1&amp;Coords=[AIDTYPE].[100]&amp;ShowOnWeb=true&amp;Lang=en" xr:uid="{00000000-0004-0000-0100-000094000000}"/>
    <hyperlink ref="C302" r:id="rId150" tooltip="Click once to display linked information. Click and hold to select this cell." display="http://localhost/OECDStat_Metadata/ShowMetadata.ashx?Dataset=CRS1&amp;Coords=[AIDTYPE].[100]&amp;ShowOnWeb=true&amp;Lang=en" xr:uid="{00000000-0004-0000-0100-000095000000}"/>
    <hyperlink ref="C304" r:id="rId151" tooltip="Click once to display linked information. Click and hold to select this cell." display="http://localhost/OECDStat_Metadata/ShowMetadata.ashx?Dataset=CRS1&amp;Coords=[AIDTYPE].[100]&amp;ShowOnWeb=true&amp;Lang=en" xr:uid="{00000000-0004-0000-0100-000096000000}"/>
    <hyperlink ref="C306" r:id="rId152" tooltip="Click once to display linked information. Click and hold to select this cell." display="http://localhost/OECDStat_Metadata/ShowMetadata.ashx?Dataset=CRS1&amp;Coords=[AIDTYPE].[100]&amp;ShowOnWeb=true&amp;Lang=en" xr:uid="{00000000-0004-0000-0100-000097000000}"/>
    <hyperlink ref="C308" r:id="rId153" tooltip="Click once to display linked information. Click and hold to select this cell." display="http://localhost/OECDStat_Metadata/ShowMetadata.ashx?Dataset=CRS1&amp;Coords=[AIDTYPE].[100]&amp;ShowOnWeb=true&amp;Lang=en" xr:uid="{00000000-0004-0000-0100-000098000000}"/>
    <hyperlink ref="C310" r:id="rId154" tooltip="Click once to display linked information. Click and hold to select this cell." display="http://localhost/OECDStat_Metadata/ShowMetadata.ashx?Dataset=CRS1&amp;Coords=[AIDTYPE].[100]&amp;ShowOnWeb=true&amp;Lang=en" xr:uid="{00000000-0004-0000-0100-000099000000}"/>
    <hyperlink ref="C312" r:id="rId155" tooltip="Click once to display linked information. Click and hold to select this cell." display="http://localhost/OECDStat_Metadata/ShowMetadata.ashx?Dataset=CRS1&amp;Coords=[AIDTYPE].[100]&amp;ShowOnWeb=true&amp;Lang=en" xr:uid="{00000000-0004-0000-0100-00009A000000}"/>
    <hyperlink ref="C314" r:id="rId156" tooltip="Click once to display linked information. Click and hold to select this cell." display="http://localhost/OECDStat_Metadata/ShowMetadata.ashx?Dataset=CRS1&amp;Coords=[AIDTYPE].[100]&amp;ShowOnWeb=true&amp;Lang=en" xr:uid="{00000000-0004-0000-0100-00009B000000}"/>
    <hyperlink ref="C316" r:id="rId157" tooltip="Click once to display linked information. Click and hold to select this cell." display="http://localhost/OECDStat_Metadata/ShowMetadata.ashx?Dataset=CRS1&amp;Coords=[AIDTYPE].[100]&amp;ShowOnWeb=true&amp;Lang=en" xr:uid="{00000000-0004-0000-0100-00009C000000}"/>
    <hyperlink ref="C318" r:id="rId158" tooltip="Click once to display linked information. Click and hold to select this cell." display="http://localhost/OECDStat_Metadata/ShowMetadata.ashx?Dataset=CRS1&amp;Coords=[AIDTYPE].[100]&amp;ShowOnWeb=true&amp;Lang=en" xr:uid="{00000000-0004-0000-0100-00009D000000}"/>
    <hyperlink ref="C320" r:id="rId159" tooltip="Click once to display linked information. Click and hold to select this cell." display="http://localhost/OECDStat_Metadata/ShowMetadata.ashx?Dataset=CRS1&amp;Coords=[AIDTYPE].[100]&amp;ShowOnWeb=true&amp;Lang=en" xr:uid="{00000000-0004-0000-0100-00009E000000}"/>
    <hyperlink ref="C322" r:id="rId160" tooltip="Click once to display linked information. Click and hold to select this cell." display="http://localhost/OECDStat_Metadata/ShowMetadata.ashx?Dataset=CRS1&amp;Coords=[AIDTYPE].[100]&amp;ShowOnWeb=true&amp;Lang=en" xr:uid="{00000000-0004-0000-0100-00009F000000}"/>
    <hyperlink ref="C324" r:id="rId161" tooltip="Click once to display linked information. Click and hold to select this cell." display="http://localhost/OECDStat_Metadata/ShowMetadata.ashx?Dataset=CRS1&amp;Coords=[AIDTYPE].[100]&amp;ShowOnWeb=true&amp;Lang=en" xr:uid="{00000000-0004-0000-0100-0000A0000000}"/>
    <hyperlink ref="C326" r:id="rId162" tooltip="Click once to display linked information. Click and hold to select this cell." display="http://localhost/OECDStat_Metadata/ShowMetadata.ashx?Dataset=CRS1&amp;Coords=[AIDTYPE].[100]&amp;ShowOnWeb=true&amp;Lang=en" xr:uid="{00000000-0004-0000-0100-0000A1000000}"/>
    <hyperlink ref="C328" r:id="rId163" tooltip="Click once to display linked information. Click and hold to select this cell." display="http://localhost/OECDStat_Metadata/ShowMetadata.ashx?Dataset=CRS1&amp;Coords=[AIDTYPE].[100]&amp;ShowOnWeb=true&amp;Lang=en" xr:uid="{00000000-0004-0000-0100-0000A2000000}"/>
    <hyperlink ref="C330" r:id="rId164" tooltip="Click once to display linked information. Click and hold to select this cell." display="http://localhost/OECDStat_Metadata/ShowMetadata.ashx?Dataset=CRS1&amp;Coords=[AIDTYPE].[100]&amp;ShowOnWeb=true&amp;Lang=en" xr:uid="{00000000-0004-0000-0100-0000A3000000}"/>
    <hyperlink ref="C332" r:id="rId165" tooltip="Click once to display linked information. Click and hold to select this cell." display="http://localhost/OECDStat_Metadata/ShowMetadata.ashx?Dataset=CRS1&amp;Coords=[AIDTYPE].[100]&amp;ShowOnWeb=true&amp;Lang=en" xr:uid="{00000000-0004-0000-0100-0000A4000000}"/>
    <hyperlink ref="C334" r:id="rId166" tooltip="Click once to display linked information. Click and hold to select this cell." display="http://localhost/OECDStat_Metadata/ShowMetadata.ashx?Dataset=CRS1&amp;Coords=[AIDTYPE].[100]&amp;ShowOnWeb=true&amp;Lang=en" xr:uid="{00000000-0004-0000-0100-0000A5000000}"/>
    <hyperlink ref="C336" r:id="rId167" tooltip="Click once to display linked information. Click and hold to select this cell." display="http://localhost/OECDStat_Metadata/ShowMetadata.ashx?Dataset=CRS1&amp;Coords=[AIDTYPE].[100]&amp;ShowOnWeb=true&amp;Lang=en" xr:uid="{00000000-0004-0000-0100-0000A6000000}"/>
    <hyperlink ref="C338" r:id="rId168" tooltip="Click once to display linked information. Click and hold to select this cell." display="http://localhost/OECDStat_Metadata/ShowMetadata.ashx?Dataset=CRS1&amp;Coords=[AIDTYPE].[100]&amp;ShowOnWeb=true&amp;Lang=en" xr:uid="{00000000-0004-0000-0100-0000A7000000}"/>
    <hyperlink ref="C340" r:id="rId169" tooltip="Click once to display linked information. Click and hold to select this cell." display="http://localhost/OECDStat_Metadata/ShowMetadata.ashx?Dataset=CRS1&amp;Coords=[AIDTYPE].[100]&amp;ShowOnWeb=true&amp;Lang=en" xr:uid="{00000000-0004-0000-0100-0000A8000000}"/>
    <hyperlink ref="C342" r:id="rId170" tooltip="Click once to display linked information. Click and hold to select this cell." display="http://localhost/OECDStat_Metadata/ShowMetadata.ashx?Dataset=CRS1&amp;Coords=[AIDTYPE].[100]&amp;ShowOnWeb=true&amp;Lang=en" xr:uid="{00000000-0004-0000-0100-0000A9000000}"/>
    <hyperlink ref="C344" r:id="rId171" tooltip="Click once to display linked information. Click and hold to select this cell." display="http://localhost/OECDStat_Metadata/ShowMetadata.ashx?Dataset=CRS1&amp;Coords=[AIDTYPE].[100]&amp;ShowOnWeb=true&amp;Lang=en" xr:uid="{00000000-0004-0000-0100-0000AA000000}"/>
    <hyperlink ref="C346" r:id="rId172" tooltip="Click once to display linked information. Click and hold to select this cell." display="http://localhost/OECDStat_Metadata/ShowMetadata.ashx?Dataset=CRS1&amp;Coords=[AIDTYPE].[100]&amp;ShowOnWeb=true&amp;Lang=en" xr:uid="{00000000-0004-0000-0100-0000AB000000}"/>
    <hyperlink ref="C348" r:id="rId173" tooltip="Click once to display linked information. Click and hold to select this cell." display="http://localhost/OECDStat_Metadata/ShowMetadata.ashx?Dataset=CRS1&amp;Coords=[AIDTYPE].[100]&amp;ShowOnWeb=true&amp;Lang=en" xr:uid="{00000000-0004-0000-0100-0000AC000000}"/>
    <hyperlink ref="C350" r:id="rId174" tooltip="Click once to display linked information. Click and hold to select this cell." display="http://localhost/OECDStat_Metadata/ShowMetadata.ashx?Dataset=CRS1&amp;Coords=[AIDTYPE].[100]&amp;ShowOnWeb=true&amp;Lang=en" xr:uid="{00000000-0004-0000-0100-0000AD000000}"/>
    <hyperlink ref="C352" r:id="rId175" tooltip="Click once to display linked information. Click and hold to select this cell." display="http://localhost/OECDStat_Metadata/ShowMetadata.ashx?Dataset=CRS1&amp;Coords=[AIDTYPE].[100]&amp;ShowOnWeb=true&amp;Lang=en" xr:uid="{00000000-0004-0000-0100-0000AE000000}"/>
    <hyperlink ref="C354" r:id="rId176" tooltip="Click once to display linked information. Click and hold to select this cell." display="http://localhost/OECDStat_Metadata/ShowMetadata.ashx?Dataset=CRS1&amp;Coords=[AIDTYPE].[100]&amp;ShowOnWeb=true&amp;Lang=en" xr:uid="{00000000-0004-0000-0100-0000AF000000}"/>
    <hyperlink ref="C356" r:id="rId177" tooltip="Click once to display linked information. Click and hold to select this cell." display="http://localhost/OECDStat_Metadata/ShowMetadata.ashx?Dataset=CRS1&amp;Coords=[AIDTYPE].[100]&amp;ShowOnWeb=true&amp;Lang=en" xr:uid="{00000000-0004-0000-0100-0000B0000000}"/>
    <hyperlink ref="C358" r:id="rId178" tooltip="Click once to display linked information. Click and hold to select this cell." display="http://localhost/OECDStat_Metadata/ShowMetadata.ashx?Dataset=CRS1&amp;Coords=[AIDTYPE].[100]&amp;ShowOnWeb=true&amp;Lang=en" xr:uid="{00000000-0004-0000-0100-0000B1000000}"/>
    <hyperlink ref="C360" r:id="rId179" tooltip="Click once to display linked information. Click and hold to select this cell." display="http://localhost/OECDStat_Metadata/ShowMetadata.ashx?Dataset=CRS1&amp;Coords=[AIDTYPE].[100]&amp;ShowOnWeb=true&amp;Lang=en" xr:uid="{00000000-0004-0000-0100-0000B2000000}"/>
    <hyperlink ref="C362" r:id="rId180" tooltip="Click once to display linked information. Click and hold to select this cell." display="http://localhost/OECDStat_Metadata/ShowMetadata.ashx?Dataset=CRS1&amp;Coords=[AIDTYPE].[100]&amp;ShowOnWeb=true&amp;Lang=en" xr:uid="{00000000-0004-0000-0100-0000B3000000}"/>
    <hyperlink ref="C364" r:id="rId181" tooltip="Click once to display linked information. Click and hold to select this cell." display="http://localhost/OECDStat_Metadata/ShowMetadata.ashx?Dataset=CRS1&amp;Coords=[AIDTYPE].[100]&amp;ShowOnWeb=true&amp;Lang=en" xr:uid="{00000000-0004-0000-0100-0000B4000000}"/>
    <hyperlink ref="C366" r:id="rId182" tooltip="Click once to display linked information. Click and hold to select this cell." display="http://localhost/OECDStat_Metadata/ShowMetadata.ashx?Dataset=CRS1&amp;Coords=[AIDTYPE].[100]&amp;ShowOnWeb=true&amp;Lang=en" xr:uid="{00000000-0004-0000-0100-0000B5000000}"/>
    <hyperlink ref="C368" r:id="rId183" tooltip="Click once to display linked information. Click and hold to select this cell." display="http://localhost/OECDStat_Metadata/ShowMetadata.ashx?Dataset=CRS1&amp;Coords=[AIDTYPE].[100]&amp;ShowOnWeb=true&amp;Lang=en" xr:uid="{00000000-0004-0000-0100-0000B6000000}"/>
    <hyperlink ref="C370" r:id="rId184" tooltip="Click once to display linked information. Click and hold to select this cell." display="http://localhost/OECDStat_Metadata/ShowMetadata.ashx?Dataset=CRS1&amp;Coords=[AIDTYPE].[100]&amp;ShowOnWeb=true&amp;Lang=en" xr:uid="{00000000-0004-0000-0100-0000B7000000}"/>
    <hyperlink ref="C372" r:id="rId185" tooltip="Click once to display linked information. Click and hold to select this cell." display="http://localhost/OECDStat_Metadata/ShowMetadata.ashx?Dataset=CRS1&amp;Coords=[AIDTYPE].[100]&amp;ShowOnWeb=true&amp;Lang=en" xr:uid="{00000000-0004-0000-0100-0000B8000000}"/>
    <hyperlink ref="C374" r:id="rId186" tooltip="Click once to display linked information. Click and hold to select this cell." display="http://localhost/OECDStat_Metadata/ShowMetadata.ashx?Dataset=CRS1&amp;Coords=[AIDTYPE].[100]&amp;ShowOnWeb=true&amp;Lang=en" xr:uid="{00000000-0004-0000-0100-0000B9000000}"/>
    <hyperlink ref="C376" r:id="rId187" tooltip="Click once to display linked information. Click and hold to select this cell." display="http://localhost/OECDStat_Metadata/ShowMetadata.ashx?Dataset=CRS1&amp;Coords=[AIDTYPE].[100]&amp;ShowOnWeb=true&amp;Lang=en" xr:uid="{00000000-0004-0000-0100-0000BA000000}"/>
    <hyperlink ref="C378" r:id="rId188" tooltip="Click once to display linked information. Click and hold to select this cell." display="http://localhost/OECDStat_Metadata/ShowMetadata.ashx?Dataset=CRS1&amp;Coords=[AIDTYPE].[100]&amp;ShowOnWeb=true&amp;Lang=en" xr:uid="{00000000-0004-0000-0100-0000BB000000}"/>
    <hyperlink ref="C380" r:id="rId189" tooltip="Click once to display linked information. Click and hold to select this cell." display="http://localhost/OECDStat_Metadata/ShowMetadata.ashx?Dataset=CRS1&amp;Coords=[AIDTYPE].[100]&amp;ShowOnWeb=true&amp;Lang=en" xr:uid="{00000000-0004-0000-0100-0000BC000000}"/>
    <hyperlink ref="C382" r:id="rId190" tooltip="Click once to display linked information. Click and hold to select this cell." display="http://localhost/OECDStat_Metadata/ShowMetadata.ashx?Dataset=CRS1&amp;Coords=[AIDTYPE].[100]&amp;ShowOnWeb=true&amp;Lang=en" xr:uid="{00000000-0004-0000-0100-0000BD000000}"/>
    <hyperlink ref="C384" r:id="rId191" tooltip="Click once to display linked information. Click and hold to select this cell." display="http://localhost/OECDStat_Metadata/ShowMetadata.ashx?Dataset=CRS1&amp;Coords=[AIDTYPE].[100]&amp;ShowOnWeb=true&amp;Lang=en" xr:uid="{00000000-0004-0000-0100-0000BE000000}"/>
    <hyperlink ref="C386" r:id="rId192" tooltip="Click once to display linked information. Click and hold to select this cell." display="http://localhost/OECDStat_Metadata/ShowMetadata.ashx?Dataset=CRS1&amp;Coords=[AIDTYPE].[100]&amp;ShowOnWeb=true&amp;Lang=en" xr:uid="{00000000-0004-0000-0100-0000BF000000}"/>
    <hyperlink ref="C388" r:id="rId193" tooltip="Click once to display linked information. Click and hold to select this cell." display="http://localhost/OECDStat_Metadata/ShowMetadata.ashx?Dataset=CRS1&amp;Coords=[AIDTYPE].[100]&amp;ShowOnWeb=true&amp;Lang=en" xr:uid="{00000000-0004-0000-0100-0000C0000000}"/>
    <hyperlink ref="C390" r:id="rId194" tooltip="Click once to display linked information. Click and hold to select this cell." display="http://localhost/OECDStat_Metadata/ShowMetadata.ashx?Dataset=CRS1&amp;Coords=[AIDTYPE].[100]&amp;ShowOnWeb=true&amp;Lang=en" xr:uid="{00000000-0004-0000-0100-0000C1000000}"/>
    <hyperlink ref="C392" r:id="rId195" tooltip="Click once to display linked information. Click and hold to select this cell." display="http://localhost/OECDStat_Metadata/ShowMetadata.ashx?Dataset=CRS1&amp;Coords=[AIDTYPE].[100]&amp;ShowOnWeb=true&amp;Lang=en" xr:uid="{00000000-0004-0000-0100-0000C2000000}"/>
    <hyperlink ref="C394" r:id="rId196" tooltip="Click once to display linked information. Click and hold to select this cell." display="http://localhost/OECDStat_Metadata/ShowMetadata.ashx?Dataset=CRS1&amp;Coords=[AIDTYPE].[100]&amp;ShowOnWeb=true&amp;Lang=en" xr:uid="{00000000-0004-0000-0100-0000C3000000}"/>
    <hyperlink ref="C396" r:id="rId197" tooltip="Click once to display linked information. Click and hold to select this cell." display="http://localhost/OECDStat_Metadata/ShowMetadata.ashx?Dataset=CRS1&amp;Coords=[AIDTYPE].[100]&amp;ShowOnWeb=true&amp;Lang=en" xr:uid="{00000000-0004-0000-0100-0000C4000000}"/>
    <hyperlink ref="C398" r:id="rId198" tooltip="Click once to display linked information. Click and hold to select this cell." display="http://localhost/OECDStat_Metadata/ShowMetadata.ashx?Dataset=CRS1&amp;Coords=[AIDTYPE].[100]&amp;ShowOnWeb=true&amp;Lang=en" xr:uid="{00000000-0004-0000-0100-0000C5000000}"/>
    <hyperlink ref="C400" r:id="rId199" tooltip="Click once to display linked information. Click and hold to select this cell." display="http://localhost/OECDStat_Metadata/ShowMetadata.ashx?Dataset=CRS1&amp;Coords=[AIDTYPE].[100]&amp;ShowOnWeb=true&amp;Lang=en" xr:uid="{00000000-0004-0000-0100-0000C6000000}"/>
    <hyperlink ref="C402" r:id="rId200" tooltip="Click once to display linked information. Click and hold to select this cell." display="http://localhost/OECDStat_Metadata/ShowMetadata.ashx?Dataset=CRS1&amp;Coords=[AIDTYPE].[100]&amp;ShowOnWeb=true&amp;Lang=en" xr:uid="{00000000-0004-0000-0100-0000C7000000}"/>
    <hyperlink ref="C404" r:id="rId201" tooltip="Click once to display linked information. Click and hold to select this cell." display="http://localhost/OECDStat_Metadata/ShowMetadata.ashx?Dataset=CRS1&amp;Coords=[AIDTYPE].[100]&amp;ShowOnWeb=true&amp;Lang=en" xr:uid="{00000000-0004-0000-0100-0000C8000000}"/>
    <hyperlink ref="C406" r:id="rId202" tooltip="Click once to display linked information. Click and hold to select this cell." display="http://localhost/OECDStat_Metadata/ShowMetadata.ashx?Dataset=CRS1&amp;Coords=[AIDTYPE].[100]&amp;ShowOnWeb=true&amp;Lang=en" xr:uid="{00000000-0004-0000-0100-0000C9000000}"/>
    <hyperlink ref="C408" r:id="rId203" tooltip="Click once to display linked information. Click and hold to select this cell." display="http://localhost/OECDStat_Metadata/ShowMetadata.ashx?Dataset=CRS1&amp;Coords=[AIDTYPE].[100]&amp;ShowOnWeb=true&amp;Lang=en" xr:uid="{00000000-0004-0000-0100-0000CA000000}"/>
    <hyperlink ref="C410" r:id="rId204" tooltip="Click once to display linked information. Click and hold to select this cell." display="http://localhost/OECDStat_Metadata/ShowMetadata.ashx?Dataset=CRS1&amp;Coords=[AIDTYPE].[100]&amp;ShowOnWeb=true&amp;Lang=en" xr:uid="{00000000-0004-0000-0100-0000CB000000}"/>
    <hyperlink ref="C412" r:id="rId205" tooltip="Click once to display linked information. Click and hold to select this cell." display="http://localhost/OECDStat_Metadata/ShowMetadata.ashx?Dataset=CRS1&amp;Coords=[AIDTYPE].[100]&amp;ShowOnWeb=true&amp;Lang=en" xr:uid="{00000000-0004-0000-0100-0000CC000000}"/>
    <hyperlink ref="C414" r:id="rId206" tooltip="Click once to display linked information. Click and hold to select this cell." display="http://localhost/OECDStat_Metadata/ShowMetadata.ashx?Dataset=CRS1&amp;Coords=[AIDTYPE].[100]&amp;ShowOnWeb=true&amp;Lang=en" xr:uid="{00000000-0004-0000-0100-0000CD000000}"/>
    <hyperlink ref="C416" r:id="rId207" tooltip="Click once to display linked information. Click and hold to select this cell." display="http://localhost/OECDStat_Metadata/ShowMetadata.ashx?Dataset=CRS1&amp;Coords=[AIDTYPE].[100]&amp;ShowOnWeb=true&amp;Lang=en" xr:uid="{00000000-0004-0000-0100-0000CE000000}"/>
    <hyperlink ref="C418" r:id="rId208" tooltip="Click once to display linked information. Click and hold to select this cell." display="http://localhost/OECDStat_Metadata/ShowMetadata.ashx?Dataset=CRS1&amp;Coords=[AIDTYPE].[100]&amp;ShowOnWeb=true&amp;Lang=en" xr:uid="{00000000-0004-0000-0100-0000CF000000}"/>
    <hyperlink ref="C420" r:id="rId209" tooltip="Click once to display linked information. Click and hold to select this cell." display="http://localhost/OECDStat_Metadata/ShowMetadata.ashx?Dataset=CRS1&amp;Coords=[AIDTYPE].[100]&amp;ShowOnWeb=true&amp;Lang=en" xr:uid="{00000000-0004-0000-0100-0000D0000000}"/>
    <hyperlink ref="C422" r:id="rId210" tooltip="Click once to display linked information. Click and hold to select this cell." display="http://localhost/OECDStat_Metadata/ShowMetadata.ashx?Dataset=CRS1&amp;Coords=[AIDTYPE].[100]&amp;ShowOnWeb=true&amp;Lang=en" xr:uid="{00000000-0004-0000-0100-0000D1000000}"/>
    <hyperlink ref="C424" r:id="rId211" tooltip="Click once to display linked information. Click and hold to select this cell." display="http://localhost/OECDStat_Metadata/ShowMetadata.ashx?Dataset=CRS1&amp;Coords=[AIDTYPE].[100]&amp;ShowOnWeb=true&amp;Lang=en" xr:uid="{00000000-0004-0000-0100-0000D2000000}"/>
    <hyperlink ref="C426" r:id="rId212" tooltip="Click once to display linked information. Click and hold to select this cell." display="http://localhost/OECDStat_Metadata/ShowMetadata.ashx?Dataset=CRS1&amp;Coords=[AIDTYPE].[100]&amp;ShowOnWeb=true&amp;Lang=en" xr:uid="{00000000-0004-0000-0100-0000D3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U2101"/>
  <sheetViews>
    <sheetView showGridLines="0" tabSelected="1" topLeftCell="C1" workbookViewId="0">
      <selection activeCell="A281" sqref="A281:A287"/>
    </sheetView>
  </sheetViews>
  <sheetFormatPr defaultRowHeight="12.75" x14ac:dyDescent="0.2"/>
  <cols>
    <col min="1" max="1" width="27.42578125" style="5" customWidth="1"/>
    <col min="2" max="2" width="23.28515625" style="5" customWidth="1"/>
    <col min="3" max="4" width="27.42578125" style="5" customWidth="1"/>
    <col min="5" max="6" width="9.140625" style="5"/>
    <col min="7" max="9" width="9.28515625" style="5" bestFit="1" customWidth="1"/>
    <col min="10" max="21" width="10" style="5" bestFit="1" customWidth="1"/>
    <col min="22" max="16384" width="9.140625" style="5"/>
  </cols>
  <sheetData>
    <row r="1" spans="1:21" x14ac:dyDescent="0.2">
      <c r="A1" s="6" t="s">
        <v>0</v>
      </c>
    </row>
    <row r="2" spans="1:21" x14ac:dyDescent="0.2">
      <c r="A2" s="11" t="s">
        <v>1</v>
      </c>
      <c r="B2" s="12"/>
      <c r="C2" s="12"/>
      <c r="D2" s="12"/>
      <c r="E2" s="13" t="s">
        <v>2</v>
      </c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5"/>
    </row>
    <row r="3" spans="1:21" x14ac:dyDescent="0.2">
      <c r="A3" s="11" t="s">
        <v>3</v>
      </c>
      <c r="B3" s="12"/>
      <c r="C3" s="12"/>
      <c r="D3" s="12"/>
      <c r="E3" s="13" t="s">
        <v>4</v>
      </c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5"/>
    </row>
    <row r="4" spans="1:21" x14ac:dyDescent="0.2">
      <c r="A4" s="11" t="s">
        <v>5</v>
      </c>
      <c r="B4" s="12"/>
      <c r="C4" s="12"/>
      <c r="D4" s="12"/>
      <c r="E4" s="16" t="s">
        <v>6</v>
      </c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x14ac:dyDescent="0.2">
      <c r="A5" s="11" t="s">
        <v>7</v>
      </c>
      <c r="B5" s="12"/>
      <c r="C5" s="12"/>
      <c r="D5" s="12"/>
      <c r="E5" s="13" t="s">
        <v>8</v>
      </c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5"/>
    </row>
    <row r="6" spans="1:21" x14ac:dyDescent="0.2">
      <c r="A6" s="11" t="s">
        <v>9</v>
      </c>
      <c r="B6" s="12"/>
      <c r="C6" s="12"/>
      <c r="D6" s="12"/>
      <c r="E6" s="16" t="s">
        <v>10</v>
      </c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8"/>
    </row>
    <row r="7" spans="1:21" x14ac:dyDescent="0.2">
      <c r="A7" s="11" t="s">
        <v>11</v>
      </c>
      <c r="B7" s="12"/>
      <c r="C7" s="12"/>
      <c r="D7" s="12"/>
      <c r="E7" s="13" t="s">
        <v>12</v>
      </c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5"/>
    </row>
    <row r="8" spans="1:21" x14ac:dyDescent="0.2">
      <c r="A8" s="11" t="s">
        <v>13</v>
      </c>
      <c r="B8" s="12"/>
      <c r="C8" s="12"/>
      <c r="D8" s="12"/>
      <c r="E8" s="13" t="s">
        <v>14</v>
      </c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5"/>
    </row>
    <row r="9" spans="1:21" x14ac:dyDescent="0.2">
      <c r="A9" s="19" t="s">
        <v>15</v>
      </c>
      <c r="B9" s="20"/>
      <c r="C9" s="20"/>
      <c r="D9" s="20"/>
      <c r="E9" s="7">
        <v>2000</v>
      </c>
      <c r="F9" s="7">
        <v>2001</v>
      </c>
      <c r="G9" s="7">
        <v>2002</v>
      </c>
      <c r="H9" s="7">
        <v>2003</v>
      </c>
      <c r="I9" s="7">
        <v>2004</v>
      </c>
      <c r="J9" s="7">
        <v>2005</v>
      </c>
      <c r="K9" s="7">
        <v>2006</v>
      </c>
      <c r="L9" s="7">
        <v>2007</v>
      </c>
      <c r="M9" s="7">
        <v>2008</v>
      </c>
      <c r="N9" s="7">
        <v>2009</v>
      </c>
      <c r="O9" s="7">
        <v>2010</v>
      </c>
      <c r="P9" s="7">
        <v>2011</v>
      </c>
      <c r="Q9" s="7">
        <v>2012</v>
      </c>
      <c r="R9" s="7">
        <v>2013</v>
      </c>
      <c r="S9" s="7">
        <v>2014</v>
      </c>
      <c r="T9" s="7">
        <v>2015</v>
      </c>
      <c r="U9" s="7">
        <v>2016</v>
      </c>
    </row>
    <row r="10" spans="1:21" ht="13.5" x14ac:dyDescent="0.25">
      <c r="A10" s="8" t="s">
        <v>16</v>
      </c>
      <c r="B10" s="8" t="s">
        <v>979</v>
      </c>
      <c r="C10" s="8" t="s">
        <v>17</v>
      </c>
      <c r="D10" s="8" t="s">
        <v>980</v>
      </c>
      <c r="E10" s="1" t="s">
        <v>18</v>
      </c>
      <c r="F10" s="1" t="s">
        <v>18</v>
      </c>
      <c r="G10" s="1" t="s">
        <v>18</v>
      </c>
      <c r="H10" s="1" t="s">
        <v>18</v>
      </c>
      <c r="I10" s="1" t="s">
        <v>18</v>
      </c>
      <c r="J10" s="1" t="s">
        <v>18</v>
      </c>
      <c r="K10" s="1" t="s">
        <v>18</v>
      </c>
      <c r="L10" s="1" t="s">
        <v>18</v>
      </c>
      <c r="M10" s="1" t="s">
        <v>18</v>
      </c>
      <c r="N10" s="1" t="s">
        <v>18</v>
      </c>
      <c r="O10" s="1" t="s">
        <v>18</v>
      </c>
      <c r="P10" s="1" t="s">
        <v>18</v>
      </c>
      <c r="Q10" s="1" t="s">
        <v>18</v>
      </c>
      <c r="R10" s="1" t="s">
        <v>18</v>
      </c>
      <c r="S10" s="1" t="s">
        <v>18</v>
      </c>
      <c r="T10" s="1" t="s">
        <v>18</v>
      </c>
      <c r="U10" s="1" t="s">
        <v>18</v>
      </c>
    </row>
    <row r="11" spans="1:21" hidden="1" x14ac:dyDescent="0.2">
      <c r="A11" s="21" t="s">
        <v>19</v>
      </c>
      <c r="B11" s="9" t="e">
        <v>#N/A</v>
      </c>
      <c r="C11" s="9" t="s">
        <v>20</v>
      </c>
      <c r="D11" s="9"/>
      <c r="E11" s="2"/>
      <c r="F11" s="2"/>
      <c r="G11" s="2">
        <v>73894.931494000004</v>
      </c>
      <c r="H11" s="2">
        <v>81585.004239000002</v>
      </c>
      <c r="I11" s="2">
        <v>86305.297252999997</v>
      </c>
      <c r="J11" s="2">
        <v>119471.755873</v>
      </c>
      <c r="K11" s="2">
        <v>160744.89363899999</v>
      </c>
      <c r="L11" s="2">
        <v>109437.277053</v>
      </c>
      <c r="M11" s="2">
        <v>121778.408905</v>
      </c>
      <c r="N11" s="2">
        <v>127756.68219199999</v>
      </c>
      <c r="O11" s="2">
        <v>136617.34847699999</v>
      </c>
      <c r="P11" s="2">
        <v>137707.17745700001</v>
      </c>
      <c r="Q11" s="2">
        <v>134889.73709899999</v>
      </c>
      <c r="R11" s="2">
        <v>151212.01417400001</v>
      </c>
      <c r="S11" s="2">
        <v>149478.17062799999</v>
      </c>
      <c r="T11" s="2">
        <v>174446.52673099999</v>
      </c>
      <c r="U11" s="2">
        <v>180980.63475100001</v>
      </c>
    </row>
    <row r="12" spans="1:21" hidden="1" x14ac:dyDescent="0.2">
      <c r="A12" s="22" t="s">
        <v>19</v>
      </c>
      <c r="B12" s="9" t="e">
        <v>#N/A</v>
      </c>
      <c r="C12" s="10" t="s">
        <v>22</v>
      </c>
      <c r="D12" s="10"/>
      <c r="E12" s="3"/>
      <c r="F12" s="3"/>
      <c r="G12" s="3">
        <v>6114.4303650000002</v>
      </c>
      <c r="H12" s="3">
        <v>3982.4452780000001</v>
      </c>
      <c r="I12" s="3">
        <v>4767.7009779999998</v>
      </c>
      <c r="J12" s="3">
        <v>2828.490785</v>
      </c>
      <c r="K12" s="3">
        <v>5469.6713490000002</v>
      </c>
      <c r="L12" s="3">
        <v>6033.6636639999997</v>
      </c>
      <c r="M12" s="3">
        <v>6604.6625569999997</v>
      </c>
      <c r="N12" s="3">
        <v>10875.616496000001</v>
      </c>
      <c r="O12" s="3">
        <v>10152.194160999999</v>
      </c>
      <c r="P12" s="3">
        <v>9123.4490939999996</v>
      </c>
      <c r="Q12" s="3">
        <v>7545.0904399999999</v>
      </c>
      <c r="R12" s="3">
        <v>14864.231354</v>
      </c>
      <c r="S12" s="3">
        <v>8440.8799689999996</v>
      </c>
      <c r="T12" s="3">
        <v>12737.847513999999</v>
      </c>
      <c r="U12" s="3">
        <v>10147.021848</v>
      </c>
    </row>
    <row r="13" spans="1:21" hidden="1" x14ac:dyDescent="0.2">
      <c r="A13" s="22" t="s">
        <v>19</v>
      </c>
      <c r="B13" s="9" t="e">
        <v>#N/A</v>
      </c>
      <c r="C13" s="10" t="s">
        <v>23</v>
      </c>
      <c r="D13" s="10"/>
      <c r="E13" s="2"/>
      <c r="F13" s="2"/>
      <c r="G13" s="2">
        <v>858.36851000000001</v>
      </c>
      <c r="H13" s="2">
        <v>1171.7003589999999</v>
      </c>
      <c r="I13" s="2">
        <v>1687.9913429999999</v>
      </c>
      <c r="J13" s="2">
        <v>1207.6502929999999</v>
      </c>
      <c r="K13" s="2">
        <v>1894.7971640000001</v>
      </c>
      <c r="L13" s="2">
        <v>2893.8621910000002</v>
      </c>
      <c r="M13" s="2">
        <v>2859.5290770000001</v>
      </c>
      <c r="N13" s="2">
        <v>3302.697482</v>
      </c>
      <c r="O13" s="2">
        <v>18351.633665000001</v>
      </c>
      <c r="P13" s="2">
        <v>16423.372765</v>
      </c>
      <c r="Q13" s="2">
        <v>16229.941328999999</v>
      </c>
      <c r="R13" s="2">
        <v>17576.882684</v>
      </c>
      <c r="S13" s="2">
        <v>19843.300919000001</v>
      </c>
      <c r="T13" s="2">
        <v>20103.815602999999</v>
      </c>
      <c r="U13" s="2">
        <v>22400.350353000002</v>
      </c>
    </row>
    <row r="14" spans="1:21" hidden="1" x14ac:dyDescent="0.2">
      <c r="A14" s="22" t="s">
        <v>19</v>
      </c>
      <c r="B14" s="9" t="e">
        <v>#N/A</v>
      </c>
      <c r="C14" s="10" t="s">
        <v>24</v>
      </c>
      <c r="D14" s="10"/>
      <c r="E14" s="3"/>
      <c r="F14" s="3"/>
      <c r="G14" s="3">
        <v>6698.6857719999998</v>
      </c>
      <c r="H14" s="3">
        <v>6263.4574229999998</v>
      </c>
      <c r="I14" s="3">
        <v>7552.3356899999999</v>
      </c>
      <c r="J14" s="3">
        <v>8739.3883519999999</v>
      </c>
      <c r="K14" s="3">
        <v>29584.375443000001</v>
      </c>
      <c r="L14" s="3">
        <v>26867.483316999998</v>
      </c>
      <c r="M14" s="3">
        <v>31069.822214</v>
      </c>
      <c r="N14" s="3">
        <v>60187.330009999998</v>
      </c>
      <c r="O14" s="3">
        <v>79967.665418999997</v>
      </c>
      <c r="P14" s="3">
        <v>84882.297758999994</v>
      </c>
      <c r="Q14" s="3">
        <v>85772.326132000002</v>
      </c>
      <c r="R14" s="3">
        <v>91017.663025999995</v>
      </c>
      <c r="S14" s="3">
        <v>96793.054755999998</v>
      </c>
      <c r="T14" s="3">
        <v>109088.90949400001</v>
      </c>
      <c r="U14" s="3">
        <v>111080.934672</v>
      </c>
    </row>
    <row r="15" spans="1:21" hidden="1" x14ac:dyDescent="0.2">
      <c r="A15" s="22" t="s">
        <v>19</v>
      </c>
      <c r="B15" s="9" t="e">
        <v>#N/A</v>
      </c>
      <c r="C15" s="10" t="s">
        <v>25</v>
      </c>
      <c r="D15" s="10"/>
      <c r="E15" s="2"/>
      <c r="F15" s="2"/>
      <c r="G15" s="2"/>
      <c r="H15" s="2"/>
      <c r="I15" s="2"/>
      <c r="J15" s="2"/>
      <c r="K15" s="2"/>
      <c r="L15" s="2"/>
      <c r="M15" s="2"/>
      <c r="N15" s="2">
        <v>1875.314159</v>
      </c>
      <c r="O15" s="2">
        <v>7495.645415</v>
      </c>
      <c r="P15" s="2">
        <v>6448.4928339999997</v>
      </c>
      <c r="Q15" s="2">
        <v>5816.4296249999998</v>
      </c>
      <c r="R15" s="2">
        <v>6002.02279</v>
      </c>
      <c r="S15" s="2">
        <v>5868.0949449999998</v>
      </c>
      <c r="T15" s="2">
        <v>6749.2914039999996</v>
      </c>
      <c r="U15" s="2">
        <v>6212.358733</v>
      </c>
    </row>
    <row r="16" spans="1:21" hidden="1" x14ac:dyDescent="0.2">
      <c r="A16" s="22" t="s">
        <v>19</v>
      </c>
      <c r="B16" s="9" t="e">
        <v>#N/A</v>
      </c>
      <c r="C16" s="10" t="s">
        <v>26</v>
      </c>
      <c r="D16" s="10" t="s">
        <v>980</v>
      </c>
      <c r="E16" s="3"/>
      <c r="F16" s="3"/>
      <c r="G16" s="3"/>
      <c r="H16" s="3"/>
      <c r="I16" s="3"/>
      <c r="J16" s="3"/>
      <c r="K16" s="3">
        <v>2564.4046920000001</v>
      </c>
      <c r="L16" s="3">
        <v>2747.8109960000002</v>
      </c>
      <c r="M16" s="3">
        <v>2731.1648340000002</v>
      </c>
      <c r="N16" s="3">
        <v>2963.9157220000002</v>
      </c>
      <c r="O16" s="3">
        <v>3212.1803749999999</v>
      </c>
      <c r="P16" s="3">
        <v>3195.20514</v>
      </c>
      <c r="Q16" s="3">
        <v>3093.94713</v>
      </c>
      <c r="R16" s="3">
        <v>3023.3753139999999</v>
      </c>
      <c r="S16" s="3">
        <v>3043.384419</v>
      </c>
      <c r="T16" s="3">
        <v>3099.3076599999999</v>
      </c>
      <c r="U16" s="3">
        <v>3171.0037560000001</v>
      </c>
    </row>
    <row r="17" spans="1:21" hidden="1" x14ac:dyDescent="0.2">
      <c r="A17" s="22" t="s">
        <v>19</v>
      </c>
      <c r="B17" s="9" t="e">
        <v>#N/A</v>
      </c>
      <c r="C17" s="10" t="s">
        <v>27</v>
      </c>
      <c r="D17" s="10" t="s">
        <v>980</v>
      </c>
      <c r="E17" s="2"/>
      <c r="F17" s="2"/>
      <c r="G17" s="2">
        <v>1192.1236719999999</v>
      </c>
      <c r="H17" s="2">
        <v>1080.9393749999999</v>
      </c>
      <c r="I17" s="2">
        <v>960.19741999999997</v>
      </c>
      <c r="J17" s="2">
        <v>1271.5921619999999</v>
      </c>
      <c r="K17" s="2">
        <v>40098.839847000003</v>
      </c>
      <c r="L17" s="2">
        <v>10171.679145</v>
      </c>
      <c r="M17" s="2">
        <v>10472.464846999999</v>
      </c>
      <c r="N17" s="2">
        <v>3951.4385929999999</v>
      </c>
      <c r="O17" s="2">
        <v>6634.3915349999997</v>
      </c>
      <c r="P17" s="2">
        <v>6068.1567299999997</v>
      </c>
      <c r="Q17" s="2">
        <v>3796.1362629999999</v>
      </c>
      <c r="R17" s="2">
        <v>6009.8684789999998</v>
      </c>
      <c r="S17" s="2">
        <v>1445.7564930000001</v>
      </c>
      <c r="T17" s="2">
        <v>1792.402012</v>
      </c>
      <c r="U17" s="2">
        <v>3188.7563340000002</v>
      </c>
    </row>
    <row r="18" spans="1:21" hidden="1" x14ac:dyDescent="0.2">
      <c r="A18" s="22" t="s">
        <v>19</v>
      </c>
      <c r="B18" s="9" t="e">
        <v>#N/A</v>
      </c>
      <c r="C18" s="10" t="s">
        <v>28</v>
      </c>
      <c r="D18" s="10" t="s">
        <v>980</v>
      </c>
      <c r="E18" s="3"/>
      <c r="F18" s="3"/>
      <c r="G18" s="3"/>
      <c r="H18" s="3"/>
      <c r="I18" s="3"/>
      <c r="J18" s="3">
        <v>57.948996999999999</v>
      </c>
      <c r="K18" s="3">
        <v>4179.0424910000002</v>
      </c>
      <c r="L18" s="3">
        <v>5442.1820760000001</v>
      </c>
      <c r="M18" s="3">
        <v>6026.4223689999999</v>
      </c>
      <c r="N18" s="3">
        <v>5971.4226849999995</v>
      </c>
      <c r="O18" s="3">
        <v>7170.8142310000003</v>
      </c>
      <c r="P18" s="3">
        <v>7383.9336240000002</v>
      </c>
      <c r="Q18" s="3">
        <v>8228.1801759999998</v>
      </c>
      <c r="R18" s="3">
        <v>8101.7471340000002</v>
      </c>
      <c r="S18" s="3">
        <v>7821.2138830000004</v>
      </c>
      <c r="T18" s="3">
        <v>8440.7716990000008</v>
      </c>
      <c r="U18" s="3">
        <v>8436.3209920000008</v>
      </c>
    </row>
    <row r="19" spans="1:21" hidden="1" x14ac:dyDescent="0.2">
      <c r="A19" s="22" t="s">
        <v>19</v>
      </c>
      <c r="B19" s="9" t="e">
        <v>#N/A</v>
      </c>
      <c r="C19" s="10" t="s">
        <v>29</v>
      </c>
      <c r="D19" s="10" t="s">
        <v>980</v>
      </c>
      <c r="E19" s="2"/>
      <c r="F19" s="2"/>
      <c r="G19" s="2"/>
      <c r="H19" s="2"/>
      <c r="I19" s="2"/>
      <c r="J19" s="2"/>
      <c r="K19" s="2">
        <v>2005.5280580000001</v>
      </c>
      <c r="L19" s="2">
        <v>1988.162223</v>
      </c>
      <c r="M19" s="2">
        <v>2655.0374550000001</v>
      </c>
      <c r="N19" s="2">
        <v>3232.2599399999999</v>
      </c>
      <c r="O19" s="2">
        <v>3628.0190859999998</v>
      </c>
      <c r="P19" s="2">
        <v>4239.0802430000003</v>
      </c>
      <c r="Q19" s="2">
        <v>4322.011743</v>
      </c>
      <c r="R19" s="2">
        <v>4616.2233930000002</v>
      </c>
      <c r="S19" s="2">
        <v>6145.0151409999999</v>
      </c>
      <c r="T19" s="2">
        <v>12434.181345000001</v>
      </c>
      <c r="U19" s="2">
        <v>16343.888063</v>
      </c>
    </row>
    <row r="20" spans="1:21" hidden="1" x14ac:dyDescent="0.2">
      <c r="A20" s="23" t="s">
        <v>19</v>
      </c>
      <c r="B20" s="9" t="e">
        <v>#N/A</v>
      </c>
      <c r="C20" s="9" t="s">
        <v>30</v>
      </c>
      <c r="D20" s="9"/>
      <c r="E20" s="3"/>
      <c r="F20" s="3"/>
      <c r="G20" s="3">
        <v>59031.323174999998</v>
      </c>
      <c r="H20" s="3">
        <v>69086.461804000006</v>
      </c>
      <c r="I20" s="3">
        <v>71337.071821999998</v>
      </c>
      <c r="J20" s="3">
        <v>105366.68528400001</v>
      </c>
      <c r="K20" s="3">
        <v>74948.234595000002</v>
      </c>
      <c r="L20" s="3">
        <v>53292.433441000001</v>
      </c>
      <c r="M20" s="3">
        <v>59359.305551999998</v>
      </c>
      <c r="N20" s="3">
        <v>35396.687104999997</v>
      </c>
      <c r="O20" s="3">
        <v>4.8045900000000001</v>
      </c>
      <c r="P20" s="3">
        <v>-56.810732000000002</v>
      </c>
      <c r="Q20" s="3">
        <v>85.674261000000001</v>
      </c>
      <c r="R20" s="3"/>
      <c r="S20" s="3">
        <v>77.470102999999995</v>
      </c>
      <c r="T20" s="3"/>
      <c r="U20" s="3"/>
    </row>
    <row r="21" spans="1:21" hidden="1" x14ac:dyDescent="0.2">
      <c r="A21" s="21" t="s">
        <v>31</v>
      </c>
      <c r="B21" s="9" t="e">
        <v>#N/A</v>
      </c>
      <c r="C21" s="9" t="s">
        <v>20</v>
      </c>
      <c r="D21" s="9"/>
      <c r="E21" s="2"/>
      <c r="F21" s="2"/>
      <c r="G21" s="2">
        <v>5294.4442209999997</v>
      </c>
      <c r="H21" s="2">
        <v>3460.1929879999998</v>
      </c>
      <c r="I21" s="2">
        <v>3036.5189099999998</v>
      </c>
      <c r="J21" s="2">
        <v>4865.3406429999995</v>
      </c>
      <c r="K21" s="2">
        <v>5435.0420219999996</v>
      </c>
      <c r="L21" s="2">
        <v>4174.8464050000002</v>
      </c>
      <c r="M21" s="2">
        <v>4874.0831079999998</v>
      </c>
      <c r="N21" s="2">
        <v>5445.3921909999999</v>
      </c>
      <c r="O21" s="2">
        <v>5657.5706069999997</v>
      </c>
      <c r="P21" s="2">
        <v>8054.7457889999996</v>
      </c>
      <c r="Q21" s="2">
        <v>7933.0586139999996</v>
      </c>
      <c r="R21" s="2">
        <v>7481.8035190000001</v>
      </c>
      <c r="S21" s="2">
        <v>8778.0817549999992</v>
      </c>
      <c r="T21" s="2">
        <v>8736.8387679999996</v>
      </c>
      <c r="U21" s="2">
        <v>10335.532829</v>
      </c>
    </row>
    <row r="22" spans="1:21" hidden="1" x14ac:dyDescent="0.2">
      <c r="A22" s="22" t="s">
        <v>31</v>
      </c>
      <c r="B22" s="9" t="e">
        <v>#N/A</v>
      </c>
      <c r="C22" s="10" t="s">
        <v>22</v>
      </c>
      <c r="D22" s="10"/>
      <c r="E22" s="3"/>
      <c r="F22" s="3"/>
      <c r="G22" s="3">
        <v>377.22152199999999</v>
      </c>
      <c r="H22" s="3">
        <v>175.973386</v>
      </c>
      <c r="I22" s="3">
        <v>229.904315</v>
      </c>
      <c r="J22" s="3">
        <v>70.973493000000005</v>
      </c>
      <c r="K22" s="3">
        <v>98.977530999999999</v>
      </c>
      <c r="L22" s="3">
        <v>114.046178</v>
      </c>
      <c r="M22" s="3">
        <v>88.503936999999993</v>
      </c>
      <c r="N22" s="3">
        <v>70.488494000000003</v>
      </c>
      <c r="O22" s="3">
        <v>391.18291199999999</v>
      </c>
      <c r="P22" s="3">
        <v>198.91244800000001</v>
      </c>
      <c r="Q22" s="3">
        <v>169.24330800000001</v>
      </c>
      <c r="R22" s="3">
        <v>181.828676</v>
      </c>
      <c r="S22" s="3">
        <v>547.36484099999996</v>
      </c>
      <c r="T22" s="3">
        <v>292.80278700000002</v>
      </c>
      <c r="U22" s="3">
        <v>789.23269500000004</v>
      </c>
    </row>
    <row r="23" spans="1:21" hidden="1" x14ac:dyDescent="0.2">
      <c r="A23" s="22" t="s">
        <v>31</v>
      </c>
      <c r="B23" s="9" t="e">
        <v>#N/A</v>
      </c>
      <c r="C23" s="10" t="s">
        <v>23</v>
      </c>
      <c r="D23" s="10"/>
      <c r="E23" s="2"/>
      <c r="F23" s="2"/>
      <c r="G23" s="2">
        <v>41.691108</v>
      </c>
      <c r="H23" s="2">
        <v>26.539762</v>
      </c>
      <c r="I23" s="2">
        <v>37.862032999999997</v>
      </c>
      <c r="J23" s="2">
        <v>61.233294000000001</v>
      </c>
      <c r="K23" s="2">
        <v>18.412189000000001</v>
      </c>
      <c r="L23" s="2">
        <v>42.241297000000003</v>
      </c>
      <c r="M23" s="2">
        <v>33.776063999999998</v>
      </c>
      <c r="N23" s="2">
        <v>45.964165999999999</v>
      </c>
      <c r="O23" s="2">
        <v>270.39592900000002</v>
      </c>
      <c r="P23" s="2">
        <v>262.19971399999997</v>
      </c>
      <c r="Q23" s="2">
        <v>218.422585</v>
      </c>
      <c r="R23" s="2">
        <v>198.42727099999999</v>
      </c>
      <c r="S23" s="2">
        <v>347.074119</v>
      </c>
      <c r="T23" s="2">
        <v>502.92398400000002</v>
      </c>
      <c r="U23" s="2">
        <v>1115.4174740000001</v>
      </c>
    </row>
    <row r="24" spans="1:21" hidden="1" x14ac:dyDescent="0.2">
      <c r="A24" s="22" t="s">
        <v>31</v>
      </c>
      <c r="B24" s="9" t="e">
        <v>#N/A</v>
      </c>
      <c r="C24" s="10" t="s">
        <v>24</v>
      </c>
      <c r="D24" s="10"/>
      <c r="E24" s="3"/>
      <c r="F24" s="3"/>
      <c r="G24" s="3">
        <v>163.070705</v>
      </c>
      <c r="H24" s="3">
        <v>152.05089899999999</v>
      </c>
      <c r="I24" s="3">
        <v>327.35342800000001</v>
      </c>
      <c r="J24" s="3">
        <v>216.75438299999999</v>
      </c>
      <c r="K24" s="3">
        <v>2134.322643</v>
      </c>
      <c r="L24" s="3">
        <v>1955.6848950000001</v>
      </c>
      <c r="M24" s="3">
        <v>2178.1345270000002</v>
      </c>
      <c r="N24" s="3">
        <v>3398.888246</v>
      </c>
      <c r="O24" s="3">
        <v>3828.046648</v>
      </c>
      <c r="P24" s="3">
        <v>6514.3890950000014</v>
      </c>
      <c r="Q24" s="3">
        <v>6611.6559230000003</v>
      </c>
      <c r="R24" s="3">
        <v>6193.2792010000003</v>
      </c>
      <c r="S24" s="3">
        <v>7049.5735320000003</v>
      </c>
      <c r="T24" s="3">
        <v>6827.0706200000004</v>
      </c>
      <c r="U24" s="3">
        <v>7574.7460600000004</v>
      </c>
    </row>
    <row r="25" spans="1:21" hidden="1" x14ac:dyDescent="0.2">
      <c r="A25" s="22" t="s">
        <v>31</v>
      </c>
      <c r="B25" s="9" t="e">
        <v>#N/A</v>
      </c>
      <c r="C25" s="10" t="s">
        <v>25</v>
      </c>
      <c r="D25" s="10"/>
      <c r="E25" s="2"/>
      <c r="F25" s="2"/>
      <c r="G25" s="2"/>
      <c r="H25" s="2"/>
      <c r="I25" s="2"/>
      <c r="J25" s="2"/>
      <c r="K25" s="2"/>
      <c r="L25" s="2"/>
      <c r="M25" s="2"/>
      <c r="N25" s="2">
        <v>92.651045999999994</v>
      </c>
      <c r="O25" s="2">
        <v>680.89435600000002</v>
      </c>
      <c r="P25" s="2">
        <v>603.03069500000004</v>
      </c>
      <c r="Q25" s="2">
        <v>459.974018</v>
      </c>
      <c r="R25" s="2">
        <v>435.10203100000001</v>
      </c>
      <c r="S25" s="2">
        <v>464.04581899999999</v>
      </c>
      <c r="T25" s="2">
        <v>542.170253</v>
      </c>
      <c r="U25" s="2">
        <v>413.76693499999999</v>
      </c>
    </row>
    <row r="26" spans="1:21" hidden="1" x14ac:dyDescent="0.2">
      <c r="A26" s="22" t="s">
        <v>31</v>
      </c>
      <c r="B26" s="9" t="e">
        <v>#N/A</v>
      </c>
      <c r="C26" s="10" t="s">
        <v>26</v>
      </c>
      <c r="D26" s="10" t="s">
        <v>980</v>
      </c>
      <c r="E26" s="3"/>
      <c r="F26" s="3"/>
      <c r="G26" s="3"/>
      <c r="H26" s="3"/>
      <c r="I26" s="3"/>
      <c r="J26" s="3"/>
      <c r="K26" s="3">
        <v>253.487347</v>
      </c>
      <c r="L26" s="3">
        <v>255.97758200000001</v>
      </c>
      <c r="M26" s="3">
        <v>275.56928099999999</v>
      </c>
      <c r="N26" s="3">
        <v>270.43174900000002</v>
      </c>
      <c r="O26" s="3">
        <v>287.29918400000003</v>
      </c>
      <c r="P26" s="3">
        <v>281.70078899999999</v>
      </c>
      <c r="Q26" s="3">
        <v>309.95330799999999</v>
      </c>
      <c r="R26" s="3">
        <v>294.73364600000002</v>
      </c>
      <c r="S26" s="3">
        <v>279.905461</v>
      </c>
      <c r="T26" s="3">
        <v>321.22439600000001</v>
      </c>
      <c r="U26" s="3">
        <v>328.38808899999998</v>
      </c>
    </row>
    <row r="27" spans="1:21" hidden="1" x14ac:dyDescent="0.2">
      <c r="A27" s="22" t="s">
        <v>31</v>
      </c>
      <c r="B27" s="9" t="e">
        <v>#N/A</v>
      </c>
      <c r="C27" s="10" t="s">
        <v>27</v>
      </c>
      <c r="D27" s="10" t="s">
        <v>980</v>
      </c>
      <c r="E27" s="2"/>
      <c r="F27" s="2"/>
      <c r="G27" s="2"/>
      <c r="H27" s="2"/>
      <c r="I27" s="2"/>
      <c r="J27" s="2"/>
      <c r="K27" s="2">
        <v>806.02981299999999</v>
      </c>
      <c r="L27" s="2">
        <v>10.057346000000001</v>
      </c>
      <c r="M27" s="2">
        <v>9.3807600000000004</v>
      </c>
      <c r="N27" s="2">
        <v>8.756615</v>
      </c>
      <c r="O27" s="2">
        <v>2.1140129999999999</v>
      </c>
      <c r="P27" s="2">
        <v>6.1152170000000003</v>
      </c>
      <c r="Q27" s="2">
        <v>1.204761</v>
      </c>
      <c r="R27" s="2">
        <v>0.85709999999999997</v>
      </c>
      <c r="S27" s="2">
        <v>14.983995999999999</v>
      </c>
      <c r="T27" s="2">
        <v>26.073633999999998</v>
      </c>
      <c r="U27" s="2">
        <v>7.7895000000000006E-2</v>
      </c>
    </row>
    <row r="28" spans="1:21" hidden="1" x14ac:dyDescent="0.2">
      <c r="A28" s="22" t="s">
        <v>31</v>
      </c>
      <c r="B28" s="9" t="e">
        <v>#N/A</v>
      </c>
      <c r="C28" s="10" t="s">
        <v>28</v>
      </c>
      <c r="D28" s="10" t="s">
        <v>980</v>
      </c>
      <c r="E28" s="3"/>
      <c r="F28" s="3"/>
      <c r="G28" s="3"/>
      <c r="H28" s="3"/>
      <c r="I28" s="3"/>
      <c r="J28" s="3"/>
      <c r="K28" s="3">
        <v>64.382996000000006</v>
      </c>
      <c r="L28" s="3">
        <v>20.522981000000001</v>
      </c>
      <c r="M28" s="3">
        <v>57.256686999999999</v>
      </c>
      <c r="N28" s="3">
        <v>31.032475999999999</v>
      </c>
      <c r="O28" s="3">
        <v>98.829561999999996</v>
      </c>
      <c r="P28" s="3">
        <v>28.174710000000001</v>
      </c>
      <c r="Q28" s="3">
        <v>38.428061999999997</v>
      </c>
      <c r="R28" s="3">
        <v>36.907918000000002</v>
      </c>
      <c r="S28" s="3">
        <v>41.974342</v>
      </c>
      <c r="T28" s="3">
        <v>169.14466899999999</v>
      </c>
      <c r="U28" s="3">
        <v>62.720798000000002</v>
      </c>
    </row>
    <row r="29" spans="1:21" hidden="1" x14ac:dyDescent="0.2">
      <c r="A29" s="22" t="s">
        <v>31</v>
      </c>
      <c r="B29" s="9" t="e">
        <v>#N/A</v>
      </c>
      <c r="C29" s="10" t="s">
        <v>29</v>
      </c>
      <c r="D29" s="10" t="s">
        <v>980</v>
      </c>
      <c r="E29" s="2"/>
      <c r="F29" s="2"/>
      <c r="G29" s="2"/>
      <c r="H29" s="2"/>
      <c r="I29" s="2"/>
      <c r="J29" s="2"/>
      <c r="K29" s="2">
        <v>226.579767</v>
      </c>
      <c r="L29" s="2">
        <v>62.728355999999998</v>
      </c>
      <c r="M29" s="2">
        <v>54.884208000000001</v>
      </c>
      <c r="N29" s="2">
        <v>104.285011</v>
      </c>
      <c r="O29" s="2">
        <v>98.808002999999999</v>
      </c>
      <c r="P29" s="2">
        <v>148.16358299999999</v>
      </c>
      <c r="Q29" s="2">
        <v>124.176649</v>
      </c>
      <c r="R29" s="2">
        <v>140.667676</v>
      </c>
      <c r="S29" s="2">
        <v>33.159644999999998</v>
      </c>
      <c r="T29" s="2">
        <v>55.428424999999997</v>
      </c>
      <c r="U29" s="2">
        <v>51.182882999999997</v>
      </c>
    </row>
    <row r="30" spans="1:21" hidden="1" x14ac:dyDescent="0.2">
      <c r="A30" s="23" t="s">
        <v>31</v>
      </c>
      <c r="B30" s="9" t="e">
        <v>#N/A</v>
      </c>
      <c r="C30" s="9" t="s">
        <v>30</v>
      </c>
      <c r="D30" s="9"/>
      <c r="E30" s="3"/>
      <c r="F30" s="3"/>
      <c r="G30" s="3">
        <v>4712.4608859999998</v>
      </c>
      <c r="H30" s="3">
        <v>3105.6289409999999</v>
      </c>
      <c r="I30" s="3">
        <v>2441.3991339999998</v>
      </c>
      <c r="J30" s="3">
        <v>4516.379473</v>
      </c>
      <c r="K30" s="3">
        <v>1832.8497359999999</v>
      </c>
      <c r="L30" s="3">
        <v>1713.5877700000001</v>
      </c>
      <c r="M30" s="3">
        <v>2176.577644</v>
      </c>
      <c r="N30" s="3">
        <v>1422.8943879999999</v>
      </c>
      <c r="O30" s="3"/>
      <c r="P30" s="3">
        <v>12.059538</v>
      </c>
      <c r="Q30" s="3"/>
      <c r="R30" s="3"/>
      <c r="S30" s="3"/>
      <c r="T30" s="3"/>
      <c r="U30" s="3"/>
    </row>
    <row r="31" spans="1:21" hidden="1" x14ac:dyDescent="0.2">
      <c r="A31" s="21" t="s">
        <v>32</v>
      </c>
      <c r="B31" s="9" t="s">
        <v>256</v>
      </c>
      <c r="C31" s="9" t="s">
        <v>20</v>
      </c>
      <c r="D31" s="9"/>
      <c r="E31" s="2"/>
      <c r="F31" s="2"/>
      <c r="G31" s="2">
        <v>349.14047099999999</v>
      </c>
      <c r="H31" s="2">
        <v>360.40374000000003</v>
      </c>
      <c r="I31" s="2">
        <v>273.08581800000002</v>
      </c>
      <c r="J31" s="2">
        <v>350.66900199999998</v>
      </c>
      <c r="K31" s="2">
        <v>341.51995699999998</v>
      </c>
      <c r="L31" s="2">
        <v>295.885964</v>
      </c>
      <c r="M31" s="2">
        <v>327.61769900000002</v>
      </c>
      <c r="N31" s="2">
        <v>335.73431099999999</v>
      </c>
      <c r="O31" s="2">
        <v>362.36040500000001</v>
      </c>
      <c r="P31" s="2">
        <v>367.29582699999997</v>
      </c>
      <c r="Q31" s="2">
        <v>352.82927000000001</v>
      </c>
      <c r="R31" s="2">
        <v>288.59412700000001</v>
      </c>
      <c r="S31" s="2">
        <v>313.11033700000002</v>
      </c>
      <c r="T31" s="2">
        <v>423.55572100000001</v>
      </c>
      <c r="U31" s="2">
        <v>301.676062</v>
      </c>
    </row>
    <row r="32" spans="1:21" hidden="1" x14ac:dyDescent="0.2">
      <c r="A32" s="22" t="s">
        <v>32</v>
      </c>
      <c r="B32" s="9" t="s">
        <v>256</v>
      </c>
      <c r="C32" s="10" t="s">
        <v>22</v>
      </c>
      <c r="D32" s="10"/>
      <c r="E32" s="3"/>
      <c r="F32" s="3"/>
      <c r="G32" s="3">
        <v>46.270204999999997</v>
      </c>
      <c r="H32" s="3">
        <v>35.948360999999998</v>
      </c>
      <c r="I32" s="3">
        <v>34.810612999999996</v>
      </c>
      <c r="J32" s="3">
        <v>12.663021000000001</v>
      </c>
      <c r="K32" s="3">
        <v>19.998201000000002</v>
      </c>
      <c r="L32" s="3">
        <v>13.779752999999999</v>
      </c>
      <c r="M32" s="3">
        <v>3.5249579999999998</v>
      </c>
      <c r="N32" s="3">
        <v>1.798794</v>
      </c>
      <c r="O32" s="3"/>
      <c r="P32" s="3"/>
      <c r="Q32" s="3">
        <v>3.8475000000000002E-2</v>
      </c>
      <c r="R32" s="3">
        <v>13.620946</v>
      </c>
      <c r="S32" s="3">
        <v>21.716460000000001</v>
      </c>
      <c r="T32" s="3"/>
      <c r="U32" s="3">
        <v>32.976422999999997</v>
      </c>
    </row>
    <row r="33" spans="1:21" hidden="1" x14ac:dyDescent="0.2">
      <c r="A33" s="22" t="s">
        <v>32</v>
      </c>
      <c r="B33" s="9" t="s">
        <v>256</v>
      </c>
      <c r="C33" s="10" t="s">
        <v>23</v>
      </c>
      <c r="D33" s="10"/>
      <c r="E33" s="2"/>
      <c r="F33" s="2"/>
      <c r="G33" s="2">
        <v>7.2865099999999998</v>
      </c>
      <c r="H33" s="2">
        <v>6.0257350000000001</v>
      </c>
      <c r="I33" s="2">
        <v>7.3317870000000003</v>
      </c>
      <c r="J33" s="2">
        <v>7.4874700000000001</v>
      </c>
      <c r="K33" s="2">
        <v>0.19988300000000001</v>
      </c>
      <c r="L33" s="2">
        <v>2.9763959999999998</v>
      </c>
      <c r="M33" s="2">
        <v>2.2896160000000001</v>
      </c>
      <c r="N33" s="2">
        <v>1.477573</v>
      </c>
      <c r="O33" s="2">
        <v>5.2603439999999999</v>
      </c>
      <c r="P33" s="2">
        <v>3.5081609999999999</v>
      </c>
      <c r="Q33" s="2">
        <v>6.1323590000000001</v>
      </c>
      <c r="R33" s="2">
        <v>5.5754010000000003</v>
      </c>
      <c r="S33" s="2">
        <v>6.780564</v>
      </c>
      <c r="T33" s="2">
        <v>4.3419350000000003</v>
      </c>
      <c r="U33" s="2">
        <v>8.9547790000000003</v>
      </c>
    </row>
    <row r="34" spans="1:21" hidden="1" x14ac:dyDescent="0.2">
      <c r="A34" s="22" t="s">
        <v>32</v>
      </c>
      <c r="B34" s="9" t="s">
        <v>256</v>
      </c>
      <c r="C34" s="10" t="s">
        <v>24</v>
      </c>
      <c r="D34" s="10"/>
      <c r="E34" s="3"/>
      <c r="F34" s="3"/>
      <c r="G34" s="3">
        <v>67.771281999999999</v>
      </c>
      <c r="H34" s="3">
        <v>50.012976999999999</v>
      </c>
      <c r="I34" s="3">
        <v>53.273159999999997</v>
      </c>
      <c r="J34" s="3">
        <v>37.503475999999999</v>
      </c>
      <c r="K34" s="3">
        <v>182.68245099999999</v>
      </c>
      <c r="L34" s="3">
        <v>132.20907099999999</v>
      </c>
      <c r="M34" s="3">
        <v>147.30104600000001</v>
      </c>
      <c r="N34" s="3">
        <v>208.392809</v>
      </c>
      <c r="O34" s="3">
        <v>297.15313700000002</v>
      </c>
      <c r="P34" s="3">
        <v>303.00832700000001</v>
      </c>
      <c r="Q34" s="3">
        <v>288.83991300000002</v>
      </c>
      <c r="R34" s="3">
        <v>241.74964299999999</v>
      </c>
      <c r="S34" s="3">
        <v>256.25947200000002</v>
      </c>
      <c r="T34" s="3">
        <v>311.15149300000002</v>
      </c>
      <c r="U34" s="3">
        <v>228.616544</v>
      </c>
    </row>
    <row r="35" spans="1:21" hidden="1" x14ac:dyDescent="0.2">
      <c r="A35" s="22" t="s">
        <v>32</v>
      </c>
      <c r="B35" s="9" t="s">
        <v>256</v>
      </c>
      <c r="C35" s="10" t="s">
        <v>25</v>
      </c>
      <c r="D35" s="10"/>
      <c r="E35" s="2"/>
      <c r="F35" s="2"/>
      <c r="G35" s="2"/>
      <c r="H35" s="2"/>
      <c r="I35" s="2"/>
      <c r="J35" s="2"/>
      <c r="K35" s="2"/>
      <c r="L35" s="2"/>
      <c r="M35" s="2"/>
      <c r="N35" s="2">
        <v>4.132943</v>
      </c>
      <c r="O35" s="2">
        <v>13.864082</v>
      </c>
      <c r="P35" s="2">
        <v>16.002789</v>
      </c>
      <c r="Q35" s="2">
        <v>11.873901</v>
      </c>
      <c r="R35" s="2">
        <v>11.538007</v>
      </c>
      <c r="S35" s="2">
        <v>11.745934999999999</v>
      </c>
      <c r="T35" s="2">
        <v>87.892698999999993</v>
      </c>
      <c r="U35" s="2">
        <v>10.321381000000001</v>
      </c>
    </row>
    <row r="36" spans="1:21" hidden="1" x14ac:dyDescent="0.2">
      <c r="A36" s="22" t="s">
        <v>32</v>
      </c>
      <c r="B36" s="9" t="s">
        <v>256</v>
      </c>
      <c r="C36" s="10" t="s">
        <v>26</v>
      </c>
      <c r="D36" s="10" t="s">
        <v>980</v>
      </c>
      <c r="E36" s="3"/>
      <c r="F36" s="3"/>
      <c r="G36" s="3"/>
      <c r="H36" s="3"/>
      <c r="I36" s="3"/>
      <c r="J36" s="3"/>
      <c r="K36" s="3">
        <v>14.033697999999999</v>
      </c>
      <c r="L36" s="3">
        <v>28.009388999999999</v>
      </c>
      <c r="M36" s="3">
        <v>39.281379000000001</v>
      </c>
      <c r="N36" s="3">
        <v>41.923437999999997</v>
      </c>
      <c r="O36" s="3">
        <v>44.959122000000001</v>
      </c>
      <c r="P36" s="3">
        <v>43.053697999999997</v>
      </c>
      <c r="Q36" s="3">
        <v>43.747951999999998</v>
      </c>
      <c r="R36" s="3">
        <v>14.244873</v>
      </c>
      <c r="S36" s="3">
        <v>15.509041</v>
      </c>
      <c r="T36" s="3">
        <v>18.656839000000002</v>
      </c>
      <c r="U36" s="3">
        <v>19.621214999999999</v>
      </c>
    </row>
    <row r="37" spans="1:21" hidden="1" x14ac:dyDescent="0.2">
      <c r="A37" s="22" t="s">
        <v>32</v>
      </c>
      <c r="B37" s="9" t="s">
        <v>256</v>
      </c>
      <c r="C37" s="10" t="s">
        <v>27</v>
      </c>
      <c r="D37" s="10" t="s">
        <v>980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</row>
    <row r="38" spans="1:21" hidden="1" x14ac:dyDescent="0.2">
      <c r="A38" s="22" t="s">
        <v>32</v>
      </c>
      <c r="B38" s="9" t="s">
        <v>256</v>
      </c>
      <c r="C38" s="10" t="s">
        <v>28</v>
      </c>
      <c r="D38" s="10" t="s">
        <v>980</v>
      </c>
      <c r="E38" s="3"/>
      <c r="F38" s="3"/>
      <c r="G38" s="3"/>
      <c r="H38" s="3"/>
      <c r="I38" s="3"/>
      <c r="J38" s="3"/>
      <c r="K38" s="3">
        <v>1.889162</v>
      </c>
      <c r="L38" s="3">
        <v>2.8357269999999999</v>
      </c>
      <c r="M38" s="3">
        <v>2.1729989999999999</v>
      </c>
      <c r="N38" s="3">
        <v>2.3990109999999998</v>
      </c>
      <c r="O38" s="3">
        <v>1.1237200000000001</v>
      </c>
      <c r="P38" s="3">
        <v>1.7187380000000001</v>
      </c>
      <c r="Q38" s="3">
        <v>2.186159</v>
      </c>
      <c r="R38" s="3">
        <v>1.640007</v>
      </c>
      <c r="S38" s="3">
        <v>1.0523169999999999</v>
      </c>
      <c r="T38" s="3">
        <v>1.5127550000000001</v>
      </c>
      <c r="U38" s="3">
        <v>1.01753</v>
      </c>
    </row>
    <row r="39" spans="1:21" hidden="1" x14ac:dyDescent="0.2">
      <c r="A39" s="22" t="s">
        <v>32</v>
      </c>
      <c r="B39" s="9" t="s">
        <v>256</v>
      </c>
      <c r="C39" s="10" t="s">
        <v>29</v>
      </c>
      <c r="D39" s="10" t="s">
        <v>980</v>
      </c>
      <c r="E39" s="2"/>
      <c r="F39" s="2"/>
      <c r="G39" s="2"/>
      <c r="H39" s="2"/>
      <c r="I39" s="2"/>
      <c r="J39" s="2"/>
      <c r="K39" s="2">
        <v>0.217971</v>
      </c>
      <c r="L39" s="2">
        <v>1.5068E-2</v>
      </c>
      <c r="M39" s="2">
        <v>0.216973</v>
      </c>
      <c r="N39" s="2">
        <v>7.0598999999999995E-2</v>
      </c>
      <c r="O39" s="2"/>
      <c r="P39" s="2">
        <v>4.1139999999999996E-3</v>
      </c>
      <c r="Q39" s="2">
        <v>1.0511E-2</v>
      </c>
      <c r="R39" s="2">
        <v>0.22525000000000001</v>
      </c>
      <c r="S39" s="2">
        <v>4.6547999999999999E-2</v>
      </c>
      <c r="T39" s="2"/>
      <c r="U39" s="2">
        <v>0.16819000000000001</v>
      </c>
    </row>
    <row r="40" spans="1:21" hidden="1" x14ac:dyDescent="0.2">
      <c r="A40" s="23" t="s">
        <v>32</v>
      </c>
      <c r="B40" s="9" t="s">
        <v>256</v>
      </c>
      <c r="C40" s="9" t="s">
        <v>30</v>
      </c>
      <c r="D40" s="9"/>
      <c r="E40" s="3"/>
      <c r="F40" s="3"/>
      <c r="G40" s="3">
        <v>227.81247400000001</v>
      </c>
      <c r="H40" s="3">
        <v>268.41666700000002</v>
      </c>
      <c r="I40" s="3">
        <v>177.67025799999999</v>
      </c>
      <c r="J40" s="3">
        <v>293.01503500000001</v>
      </c>
      <c r="K40" s="3">
        <v>122.498591</v>
      </c>
      <c r="L40" s="3">
        <v>116.06056</v>
      </c>
      <c r="M40" s="3">
        <v>132.83072799999999</v>
      </c>
      <c r="N40" s="3">
        <v>75.539143999999993</v>
      </c>
      <c r="O40" s="3"/>
      <c r="P40" s="3"/>
      <c r="Q40" s="3"/>
      <c r="R40" s="3"/>
      <c r="S40" s="3"/>
      <c r="T40" s="3"/>
      <c r="U40" s="3"/>
    </row>
    <row r="41" spans="1:21" hidden="1" x14ac:dyDescent="0.2">
      <c r="A41" s="21" t="s">
        <v>33</v>
      </c>
      <c r="B41" s="9" t="s">
        <v>300</v>
      </c>
      <c r="C41" s="9" t="s">
        <v>20</v>
      </c>
      <c r="D41" s="9"/>
      <c r="E41" s="2"/>
      <c r="F41" s="2"/>
      <c r="G41" s="2"/>
      <c r="H41" s="2"/>
      <c r="I41" s="2"/>
      <c r="J41" s="2">
        <v>49.185616000000003</v>
      </c>
      <c r="K41" s="2">
        <v>64.546278999999998</v>
      </c>
      <c r="L41" s="2">
        <v>63.226222999999997</v>
      </c>
      <c r="M41" s="2">
        <v>77.718344999999999</v>
      </c>
      <c r="N41" s="2">
        <v>73.598930999999993</v>
      </c>
      <c r="O41" s="2">
        <v>115.171851</v>
      </c>
      <c r="P41" s="2">
        <v>86.653156999999993</v>
      </c>
      <c r="Q41" s="2">
        <v>79.594808999999998</v>
      </c>
      <c r="R41" s="2">
        <v>92.864053999999996</v>
      </c>
      <c r="S41" s="2">
        <v>104.18843099999999</v>
      </c>
      <c r="T41" s="2">
        <v>108.80900099999999</v>
      </c>
      <c r="U41" s="2">
        <v>114.55257899999999</v>
      </c>
    </row>
    <row r="42" spans="1:21" hidden="1" x14ac:dyDescent="0.2">
      <c r="A42" s="22" t="s">
        <v>33</v>
      </c>
      <c r="B42" s="9" t="s">
        <v>300</v>
      </c>
      <c r="C42" s="10" t="s">
        <v>22</v>
      </c>
      <c r="D42" s="10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>
        <v>0.36484100000000003</v>
      </c>
      <c r="S42" s="3"/>
      <c r="T42" s="3"/>
      <c r="U42" s="3"/>
    </row>
    <row r="43" spans="1:21" hidden="1" x14ac:dyDescent="0.2">
      <c r="A43" s="22" t="s">
        <v>33</v>
      </c>
      <c r="B43" s="9" t="s">
        <v>300</v>
      </c>
      <c r="C43" s="10" t="s">
        <v>23</v>
      </c>
      <c r="D43" s="10"/>
      <c r="E43" s="2"/>
      <c r="F43" s="2"/>
      <c r="G43" s="2"/>
      <c r="H43" s="2"/>
      <c r="I43" s="2"/>
      <c r="J43" s="2">
        <v>0.243507</v>
      </c>
      <c r="K43" s="2">
        <v>0.30521100000000001</v>
      </c>
      <c r="L43" s="2">
        <v>0.28832400000000002</v>
      </c>
      <c r="M43" s="2">
        <v>0.84272999999999998</v>
      </c>
      <c r="N43" s="2">
        <v>0.39927800000000002</v>
      </c>
      <c r="O43" s="2">
        <v>15.391883</v>
      </c>
      <c r="P43" s="2">
        <v>1.7235640000000001</v>
      </c>
      <c r="Q43" s="2">
        <v>4.0174779999999997</v>
      </c>
      <c r="R43" s="2">
        <v>2.3618610000000002</v>
      </c>
      <c r="S43" s="2">
        <v>6.8166669999999998</v>
      </c>
      <c r="T43" s="2">
        <v>4.6800699999999997</v>
      </c>
      <c r="U43" s="2">
        <v>5.574306</v>
      </c>
    </row>
    <row r="44" spans="1:21" hidden="1" x14ac:dyDescent="0.2">
      <c r="A44" s="22" t="s">
        <v>33</v>
      </c>
      <c r="B44" s="9" t="s">
        <v>300</v>
      </c>
      <c r="C44" s="10" t="s">
        <v>24</v>
      </c>
      <c r="D44" s="10"/>
      <c r="E44" s="3"/>
      <c r="F44" s="3"/>
      <c r="G44" s="3"/>
      <c r="H44" s="3"/>
      <c r="I44" s="3"/>
      <c r="J44" s="3">
        <v>4.7048779999999999</v>
      </c>
      <c r="K44" s="3">
        <v>19.722818</v>
      </c>
      <c r="L44" s="3">
        <v>12.645531</v>
      </c>
      <c r="M44" s="3">
        <v>17.427422</v>
      </c>
      <c r="N44" s="3">
        <v>27.263839000000001</v>
      </c>
      <c r="O44" s="3">
        <v>68.039332000000002</v>
      </c>
      <c r="P44" s="3">
        <v>49.891655</v>
      </c>
      <c r="Q44" s="3">
        <v>50.819915000000002</v>
      </c>
      <c r="R44" s="3">
        <v>61.492628000000003</v>
      </c>
      <c r="S44" s="3">
        <v>64.263182999999998</v>
      </c>
      <c r="T44" s="3">
        <v>68.262358000000006</v>
      </c>
      <c r="U44" s="3">
        <v>76.308679999999995</v>
      </c>
    </row>
    <row r="45" spans="1:21" hidden="1" x14ac:dyDescent="0.2">
      <c r="A45" s="22" t="s">
        <v>33</v>
      </c>
      <c r="B45" s="9" t="s">
        <v>300</v>
      </c>
      <c r="C45" s="10" t="s">
        <v>25</v>
      </c>
      <c r="D45" s="10"/>
      <c r="E45" s="2"/>
      <c r="F45" s="2"/>
      <c r="G45" s="2"/>
      <c r="H45" s="2"/>
      <c r="I45" s="2"/>
      <c r="J45" s="2"/>
      <c r="K45" s="2"/>
      <c r="L45" s="2"/>
      <c r="M45" s="2"/>
      <c r="N45" s="2">
        <v>7.8867999999999994E-2</v>
      </c>
      <c r="O45" s="2">
        <v>14.992680999999999</v>
      </c>
      <c r="P45" s="2">
        <v>10.559399000000001</v>
      </c>
      <c r="Q45" s="2">
        <v>7.6420760000000003</v>
      </c>
      <c r="R45" s="2">
        <v>5.28566</v>
      </c>
      <c r="S45" s="2">
        <v>10.856840999999999</v>
      </c>
      <c r="T45" s="2">
        <v>8.9196559999999998</v>
      </c>
      <c r="U45" s="2">
        <v>9.4044059999999998</v>
      </c>
    </row>
    <row r="46" spans="1:21" hidden="1" x14ac:dyDescent="0.2">
      <c r="A46" s="22" t="s">
        <v>33</v>
      </c>
      <c r="B46" s="9" t="s">
        <v>300</v>
      </c>
      <c r="C46" s="10" t="s">
        <v>26</v>
      </c>
      <c r="D46" s="10" t="s">
        <v>980</v>
      </c>
      <c r="E46" s="3"/>
      <c r="F46" s="3"/>
      <c r="G46" s="3"/>
      <c r="H46" s="3"/>
      <c r="I46" s="3"/>
      <c r="J46" s="3"/>
      <c r="K46" s="3">
        <v>15.016491</v>
      </c>
      <c r="L46" s="3">
        <v>11.280094999999999</v>
      </c>
      <c r="M46" s="3">
        <v>11.979267999999999</v>
      </c>
      <c r="N46" s="3">
        <v>15.655587000000001</v>
      </c>
      <c r="O46" s="3">
        <v>15.992041</v>
      </c>
      <c r="P46" s="3">
        <v>11.098793000000001</v>
      </c>
      <c r="Q46" s="3">
        <v>15.448719000000001</v>
      </c>
      <c r="R46" s="3">
        <v>21.802745999999999</v>
      </c>
      <c r="S46" s="3">
        <v>20.956443</v>
      </c>
      <c r="T46" s="3">
        <v>25.794177999999999</v>
      </c>
      <c r="U46" s="3">
        <v>23.124749999999999</v>
      </c>
    </row>
    <row r="47" spans="1:21" hidden="1" x14ac:dyDescent="0.2">
      <c r="A47" s="22" t="s">
        <v>33</v>
      </c>
      <c r="B47" s="9" t="s">
        <v>300</v>
      </c>
      <c r="C47" s="10" t="s">
        <v>27</v>
      </c>
      <c r="D47" s="10" t="s">
        <v>980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</row>
    <row r="48" spans="1:21" hidden="1" x14ac:dyDescent="0.2">
      <c r="A48" s="22" t="s">
        <v>33</v>
      </c>
      <c r="B48" s="9" t="s">
        <v>300</v>
      </c>
      <c r="C48" s="10" t="s">
        <v>28</v>
      </c>
      <c r="D48" s="10" t="s">
        <v>980</v>
      </c>
      <c r="E48" s="3"/>
      <c r="F48" s="3"/>
      <c r="G48" s="3"/>
      <c r="H48" s="3"/>
      <c r="I48" s="3"/>
      <c r="J48" s="3"/>
      <c r="K48" s="3">
        <v>0.170908</v>
      </c>
      <c r="L48" s="3">
        <v>0.40371299999999999</v>
      </c>
      <c r="M48" s="3">
        <v>1.1427389999999999</v>
      </c>
      <c r="N48" s="3">
        <v>1.318997</v>
      </c>
      <c r="O48" s="3">
        <v>0.62901099999999999</v>
      </c>
      <c r="P48" s="3">
        <v>0.414327</v>
      </c>
      <c r="Q48" s="3">
        <v>1.097723</v>
      </c>
      <c r="R48" s="3">
        <v>1.233215</v>
      </c>
      <c r="S48" s="3">
        <v>1.2952969999999999</v>
      </c>
      <c r="T48" s="3">
        <v>1.152739</v>
      </c>
      <c r="U48" s="3">
        <v>7.9929E-2</v>
      </c>
    </row>
    <row r="49" spans="1:21" hidden="1" x14ac:dyDescent="0.2">
      <c r="A49" s="22" t="s">
        <v>33</v>
      </c>
      <c r="B49" s="9" t="s">
        <v>300</v>
      </c>
      <c r="C49" s="10" t="s">
        <v>29</v>
      </c>
      <c r="D49" s="10" t="s">
        <v>980</v>
      </c>
      <c r="E49" s="2"/>
      <c r="F49" s="2"/>
      <c r="G49" s="2"/>
      <c r="H49" s="2"/>
      <c r="I49" s="2"/>
      <c r="J49" s="2"/>
      <c r="K49" s="2">
        <v>0.14749100000000001</v>
      </c>
      <c r="L49" s="2">
        <v>0.15805900000000001</v>
      </c>
      <c r="M49" s="2">
        <v>0.11999600000000001</v>
      </c>
      <c r="N49" s="2">
        <v>6.0594000000000002E-2</v>
      </c>
      <c r="O49" s="2">
        <v>0.12690299999999999</v>
      </c>
      <c r="P49" s="2">
        <v>0.90588100000000005</v>
      </c>
      <c r="Q49" s="2">
        <v>0.56889800000000001</v>
      </c>
      <c r="R49" s="2">
        <v>0.32310299999999997</v>
      </c>
      <c r="S49" s="2"/>
      <c r="T49" s="2"/>
      <c r="U49" s="2">
        <v>6.0507999999999999E-2</v>
      </c>
    </row>
    <row r="50" spans="1:21" hidden="1" x14ac:dyDescent="0.2">
      <c r="A50" s="23" t="s">
        <v>33</v>
      </c>
      <c r="B50" s="9" t="s">
        <v>300</v>
      </c>
      <c r="C50" s="9" t="s">
        <v>30</v>
      </c>
      <c r="D50" s="9"/>
      <c r="E50" s="3"/>
      <c r="F50" s="3"/>
      <c r="G50" s="3"/>
      <c r="H50" s="3"/>
      <c r="I50" s="3"/>
      <c r="J50" s="3">
        <v>44.237231000000001</v>
      </c>
      <c r="K50" s="3">
        <v>29.18336</v>
      </c>
      <c r="L50" s="3">
        <v>38.450501000000003</v>
      </c>
      <c r="M50" s="3">
        <v>46.206189999999999</v>
      </c>
      <c r="N50" s="3">
        <v>28.821767999999999</v>
      </c>
      <c r="O50" s="3"/>
      <c r="P50" s="3">
        <v>12.059538</v>
      </c>
      <c r="Q50" s="3"/>
      <c r="R50" s="3"/>
      <c r="S50" s="3"/>
      <c r="T50" s="3"/>
      <c r="U50" s="3"/>
    </row>
    <row r="51" spans="1:21" hidden="1" x14ac:dyDescent="0.2">
      <c r="A51" s="21" t="s">
        <v>34</v>
      </c>
      <c r="B51" s="9" t="s">
        <v>319</v>
      </c>
      <c r="C51" s="9" t="s">
        <v>20</v>
      </c>
      <c r="D51" s="9"/>
      <c r="E51" s="2"/>
      <c r="F51" s="2"/>
      <c r="G51" s="2">
        <v>511.55847699999998</v>
      </c>
      <c r="H51" s="2">
        <v>441.15929799999998</v>
      </c>
      <c r="I51" s="2">
        <v>547.69083999999998</v>
      </c>
      <c r="J51" s="2">
        <v>573.85867399999995</v>
      </c>
      <c r="K51" s="2">
        <v>453.79650800000002</v>
      </c>
      <c r="L51" s="2">
        <v>399.73995300000001</v>
      </c>
      <c r="M51" s="2">
        <v>395.99523499999998</v>
      </c>
      <c r="N51" s="2">
        <v>367.24296199999998</v>
      </c>
      <c r="O51" s="2">
        <v>472.352419</v>
      </c>
      <c r="P51" s="2">
        <v>537.13774599999999</v>
      </c>
      <c r="Q51" s="2">
        <v>549.28942300000006</v>
      </c>
      <c r="R51" s="2">
        <v>506.89574099999999</v>
      </c>
      <c r="S51" s="2">
        <v>613.95409800000004</v>
      </c>
      <c r="T51" s="2">
        <v>518.73416299999997</v>
      </c>
      <c r="U51" s="2">
        <v>558.56325300000003</v>
      </c>
    </row>
    <row r="52" spans="1:21" hidden="1" x14ac:dyDescent="0.2">
      <c r="A52" s="22" t="s">
        <v>34</v>
      </c>
      <c r="B52" s="9" t="s">
        <v>319</v>
      </c>
      <c r="C52" s="10" t="s">
        <v>22</v>
      </c>
      <c r="D52" s="10"/>
      <c r="E52" s="3"/>
      <c r="F52" s="3"/>
      <c r="G52" s="3">
        <v>85.769239999999996</v>
      </c>
      <c r="H52" s="3"/>
      <c r="I52" s="3">
        <v>11.584313</v>
      </c>
      <c r="J52" s="3"/>
      <c r="K52" s="3"/>
      <c r="L52" s="3">
        <v>30.524650000000001</v>
      </c>
      <c r="M52" s="3"/>
      <c r="N52" s="3"/>
      <c r="O52" s="3">
        <v>63.056443999999999</v>
      </c>
      <c r="P52" s="3"/>
      <c r="Q52" s="3"/>
      <c r="R52" s="3">
        <v>3.392423</v>
      </c>
      <c r="S52" s="3">
        <v>0.19816500000000001</v>
      </c>
      <c r="T52" s="3">
        <v>3.3490859999999998</v>
      </c>
      <c r="U52" s="3">
        <v>3.0360000000000001E-3</v>
      </c>
    </row>
    <row r="53" spans="1:21" hidden="1" x14ac:dyDescent="0.2">
      <c r="A53" s="22" t="s">
        <v>34</v>
      </c>
      <c r="B53" s="9" t="s">
        <v>319</v>
      </c>
      <c r="C53" s="10" t="s">
        <v>23</v>
      </c>
      <c r="D53" s="10"/>
      <c r="E53" s="2"/>
      <c r="F53" s="2"/>
      <c r="G53" s="2">
        <v>4.493735</v>
      </c>
      <c r="H53" s="2">
        <v>3.5072939999999999</v>
      </c>
      <c r="I53" s="2">
        <v>3.252748</v>
      </c>
      <c r="J53" s="2">
        <v>2.798867</v>
      </c>
      <c r="K53" s="2">
        <v>2.485125</v>
      </c>
      <c r="L53" s="2">
        <v>16.104892</v>
      </c>
      <c r="M53" s="2">
        <v>7.281517</v>
      </c>
      <c r="N53" s="2">
        <v>5.4997639999999999</v>
      </c>
      <c r="O53" s="2">
        <v>20.392287</v>
      </c>
      <c r="P53" s="2">
        <v>16.589542999999999</v>
      </c>
      <c r="Q53" s="2">
        <v>18.989974</v>
      </c>
      <c r="R53" s="2">
        <v>29.466092</v>
      </c>
      <c r="S53" s="2">
        <v>28.926496</v>
      </c>
      <c r="T53" s="2">
        <v>27.012433999999999</v>
      </c>
      <c r="U53" s="2">
        <v>23.914393</v>
      </c>
    </row>
    <row r="54" spans="1:21" hidden="1" x14ac:dyDescent="0.2">
      <c r="A54" s="22" t="s">
        <v>34</v>
      </c>
      <c r="B54" s="9" t="s">
        <v>319</v>
      </c>
      <c r="C54" s="10" t="s">
        <v>24</v>
      </c>
      <c r="D54" s="10"/>
      <c r="E54" s="3"/>
      <c r="F54" s="3"/>
      <c r="G54" s="3">
        <v>44.943247999999997</v>
      </c>
      <c r="H54" s="3">
        <v>57.451959000000002</v>
      </c>
      <c r="I54" s="3">
        <v>217.41981200000001</v>
      </c>
      <c r="J54" s="3">
        <v>59.730198999999999</v>
      </c>
      <c r="K54" s="3">
        <v>167.579125</v>
      </c>
      <c r="L54" s="3">
        <v>121.38145299999999</v>
      </c>
      <c r="M54" s="3">
        <v>159.02143799999999</v>
      </c>
      <c r="N54" s="3">
        <v>163.87389200000001</v>
      </c>
      <c r="O54" s="3">
        <v>306.08955200000003</v>
      </c>
      <c r="P54" s="3">
        <v>450.21067499999998</v>
      </c>
      <c r="Q54" s="3">
        <v>477.59988199999998</v>
      </c>
      <c r="R54" s="3">
        <v>427.50599599999998</v>
      </c>
      <c r="S54" s="3">
        <v>533.06785400000001</v>
      </c>
      <c r="T54" s="3">
        <v>397.180047</v>
      </c>
      <c r="U54" s="3">
        <v>493.14840099999998</v>
      </c>
    </row>
    <row r="55" spans="1:21" hidden="1" x14ac:dyDescent="0.2">
      <c r="A55" s="22" t="s">
        <v>34</v>
      </c>
      <c r="B55" s="9" t="s">
        <v>319</v>
      </c>
      <c r="C55" s="10" t="s">
        <v>25</v>
      </c>
      <c r="D55" s="10"/>
      <c r="E55" s="2"/>
      <c r="F55" s="2"/>
      <c r="G55" s="2"/>
      <c r="H55" s="2"/>
      <c r="I55" s="2"/>
      <c r="J55" s="2"/>
      <c r="K55" s="2"/>
      <c r="L55" s="2"/>
      <c r="M55" s="2"/>
      <c r="N55" s="2">
        <v>13.549989999999999</v>
      </c>
      <c r="O55" s="2">
        <v>60.134917999999999</v>
      </c>
      <c r="P55" s="2">
        <v>46.370842000000003</v>
      </c>
      <c r="Q55" s="2">
        <v>25.594311000000001</v>
      </c>
      <c r="R55" s="2">
        <v>24.6891</v>
      </c>
      <c r="S55" s="2">
        <v>28.312708000000001</v>
      </c>
      <c r="T55" s="2">
        <v>35.577286999999998</v>
      </c>
      <c r="U55" s="2">
        <v>12.724323999999999</v>
      </c>
    </row>
    <row r="56" spans="1:21" hidden="1" x14ac:dyDescent="0.2">
      <c r="A56" s="22" t="s">
        <v>34</v>
      </c>
      <c r="B56" s="9" t="s">
        <v>319</v>
      </c>
      <c r="C56" s="10" t="s">
        <v>26</v>
      </c>
      <c r="D56" s="10" t="s">
        <v>980</v>
      </c>
      <c r="E56" s="3"/>
      <c r="F56" s="3"/>
      <c r="G56" s="3"/>
      <c r="H56" s="3"/>
      <c r="I56" s="3"/>
      <c r="J56" s="3"/>
      <c r="K56" s="3">
        <v>23.40025</v>
      </c>
      <c r="L56" s="3">
        <v>24.134812</v>
      </c>
      <c r="M56" s="3">
        <v>23.319548000000001</v>
      </c>
      <c r="N56" s="3">
        <v>20.214784999999999</v>
      </c>
      <c r="O56" s="3">
        <v>20.049416000000001</v>
      </c>
      <c r="P56" s="3">
        <v>19.603618000000001</v>
      </c>
      <c r="Q56" s="3">
        <v>23.149090999999999</v>
      </c>
      <c r="R56" s="3">
        <v>19.611491000000001</v>
      </c>
      <c r="S56" s="3">
        <v>21.376114000000001</v>
      </c>
      <c r="T56" s="3">
        <v>26.067385999999999</v>
      </c>
      <c r="U56" s="3">
        <v>27.630466999999999</v>
      </c>
    </row>
    <row r="57" spans="1:21" hidden="1" x14ac:dyDescent="0.2">
      <c r="A57" s="22" t="s">
        <v>34</v>
      </c>
      <c r="B57" s="9" t="s">
        <v>319</v>
      </c>
      <c r="C57" s="10" t="s">
        <v>27</v>
      </c>
      <c r="D57" s="10" t="s">
        <v>980</v>
      </c>
      <c r="E57" s="2"/>
      <c r="F57" s="2"/>
      <c r="G57" s="2"/>
      <c r="H57" s="2"/>
      <c r="I57" s="2"/>
      <c r="J57" s="2"/>
      <c r="K57" s="2">
        <v>4.8493139999999997</v>
      </c>
      <c r="L57" s="2">
        <v>5.650309</v>
      </c>
      <c r="M57" s="2">
        <v>5.9951639999999999</v>
      </c>
      <c r="N57" s="2">
        <v>2.3675199999999998</v>
      </c>
      <c r="O57" s="2">
        <v>1.571585</v>
      </c>
      <c r="P57" s="2">
        <v>2.0809769999999999</v>
      </c>
      <c r="Q57" s="2">
        <v>1.204761</v>
      </c>
      <c r="R57" s="2">
        <v>0.85709999999999997</v>
      </c>
      <c r="S57" s="2">
        <v>0.61062700000000003</v>
      </c>
      <c r="T57" s="2">
        <v>26.073633999999998</v>
      </c>
      <c r="U57" s="2">
        <v>7.7895000000000006E-2</v>
      </c>
    </row>
    <row r="58" spans="1:21" hidden="1" x14ac:dyDescent="0.2">
      <c r="A58" s="22" t="s">
        <v>34</v>
      </c>
      <c r="B58" s="9" t="s">
        <v>319</v>
      </c>
      <c r="C58" s="10" t="s">
        <v>28</v>
      </c>
      <c r="D58" s="10" t="s">
        <v>980</v>
      </c>
      <c r="E58" s="3"/>
      <c r="F58" s="3"/>
      <c r="G58" s="3"/>
      <c r="H58" s="3"/>
      <c r="I58" s="3"/>
      <c r="J58" s="3"/>
      <c r="K58" s="3">
        <v>1.716334</v>
      </c>
      <c r="L58" s="3">
        <v>2.1216529999999998</v>
      </c>
      <c r="M58" s="3">
        <v>2.694671</v>
      </c>
      <c r="N58" s="3">
        <v>2.5716999999999999</v>
      </c>
      <c r="O58" s="3">
        <v>0.73993200000000003</v>
      </c>
      <c r="P58" s="3">
        <v>1.5239119999999999</v>
      </c>
      <c r="Q58" s="3">
        <v>2.3287460000000002</v>
      </c>
      <c r="R58" s="3">
        <v>1.3133030000000001</v>
      </c>
      <c r="S58" s="3">
        <v>1.456458</v>
      </c>
      <c r="T58" s="3">
        <v>3.4735770000000001</v>
      </c>
      <c r="U58" s="3">
        <v>1.062951</v>
      </c>
    </row>
    <row r="59" spans="1:21" hidden="1" x14ac:dyDescent="0.2">
      <c r="A59" s="22" t="s">
        <v>34</v>
      </c>
      <c r="B59" s="9" t="s">
        <v>319</v>
      </c>
      <c r="C59" s="10" t="s">
        <v>29</v>
      </c>
      <c r="D59" s="10" t="s">
        <v>980</v>
      </c>
      <c r="E59" s="2"/>
      <c r="F59" s="2"/>
      <c r="G59" s="2"/>
      <c r="H59" s="2"/>
      <c r="I59" s="2"/>
      <c r="J59" s="2"/>
      <c r="K59" s="2">
        <v>0.84185399999999999</v>
      </c>
      <c r="L59" s="2">
        <v>2.1087769999999999</v>
      </c>
      <c r="M59" s="2">
        <v>1.264624</v>
      </c>
      <c r="N59" s="2">
        <v>0.233402</v>
      </c>
      <c r="O59" s="2">
        <v>0.31828499999999998</v>
      </c>
      <c r="P59" s="2">
        <v>0.75817900000000005</v>
      </c>
      <c r="Q59" s="2">
        <v>0.42265799999999998</v>
      </c>
      <c r="R59" s="2">
        <v>6.0235999999999998E-2</v>
      </c>
      <c r="S59" s="2">
        <v>5.6759999999999996E-3</v>
      </c>
      <c r="T59" s="2">
        <v>7.1199999999999996E-4</v>
      </c>
      <c r="U59" s="2">
        <v>1.786E-3</v>
      </c>
    </row>
    <row r="60" spans="1:21" hidden="1" x14ac:dyDescent="0.2">
      <c r="A60" s="23" t="s">
        <v>34</v>
      </c>
      <c r="B60" s="9" t="s">
        <v>319</v>
      </c>
      <c r="C60" s="9" t="s">
        <v>30</v>
      </c>
      <c r="D60" s="9"/>
      <c r="E60" s="3"/>
      <c r="F60" s="3"/>
      <c r="G60" s="3">
        <v>376.35225400000002</v>
      </c>
      <c r="H60" s="3">
        <v>380.20004499999999</v>
      </c>
      <c r="I60" s="3">
        <v>315.433967</v>
      </c>
      <c r="J60" s="3">
        <v>511.32960800000001</v>
      </c>
      <c r="K60" s="3">
        <v>252.92450600000001</v>
      </c>
      <c r="L60" s="3">
        <v>197.71340699999999</v>
      </c>
      <c r="M60" s="3">
        <v>196.418273</v>
      </c>
      <c r="N60" s="3">
        <v>158.93190899999999</v>
      </c>
      <c r="O60" s="3"/>
      <c r="P60" s="3"/>
      <c r="Q60" s="3"/>
      <c r="R60" s="3"/>
      <c r="S60" s="3"/>
      <c r="T60" s="3"/>
      <c r="U60" s="3"/>
    </row>
    <row r="61" spans="1:21" hidden="1" x14ac:dyDescent="0.2">
      <c r="A61" s="21" t="s">
        <v>35</v>
      </c>
      <c r="B61" s="9" t="s">
        <v>425</v>
      </c>
      <c r="C61" s="9" t="s">
        <v>20</v>
      </c>
      <c r="D61" s="9"/>
      <c r="E61" s="2"/>
      <c r="F61" s="2"/>
      <c r="G61" s="2">
        <v>145.474581</v>
      </c>
      <c r="H61" s="2">
        <v>117.478556</v>
      </c>
      <c r="I61" s="2">
        <v>119.767231</v>
      </c>
      <c r="J61" s="2">
        <v>133.88741400000001</v>
      </c>
      <c r="K61" s="2">
        <v>212.000857</v>
      </c>
      <c r="L61" s="2">
        <v>163.85370800000001</v>
      </c>
      <c r="M61" s="2">
        <v>220.49734100000001</v>
      </c>
      <c r="N61" s="2">
        <v>160.39953499999999</v>
      </c>
      <c r="O61" s="2">
        <v>147.497051</v>
      </c>
      <c r="P61" s="2"/>
      <c r="Q61" s="2"/>
      <c r="R61" s="2"/>
      <c r="S61" s="2"/>
      <c r="T61" s="2"/>
      <c r="U61" s="2"/>
    </row>
    <row r="62" spans="1:21" hidden="1" x14ac:dyDescent="0.2">
      <c r="A62" s="22" t="s">
        <v>35</v>
      </c>
      <c r="B62" s="9" t="s">
        <v>425</v>
      </c>
      <c r="C62" s="10" t="s">
        <v>22</v>
      </c>
      <c r="D62" s="10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</row>
    <row r="63" spans="1:21" hidden="1" x14ac:dyDescent="0.2">
      <c r="A63" s="22" t="s">
        <v>35</v>
      </c>
      <c r="B63" s="9" t="s">
        <v>425</v>
      </c>
      <c r="C63" s="10" t="s">
        <v>23</v>
      </c>
      <c r="D63" s="10"/>
      <c r="E63" s="2"/>
      <c r="F63" s="2"/>
      <c r="G63" s="2"/>
      <c r="H63" s="2">
        <v>0.46094099999999999</v>
      </c>
      <c r="I63" s="2">
        <v>0.44842900000000002</v>
      </c>
      <c r="J63" s="2">
        <v>0.78819799999999995</v>
      </c>
      <c r="K63" s="2">
        <v>0.12559500000000001</v>
      </c>
      <c r="L63" s="2">
        <v>0.76867300000000005</v>
      </c>
      <c r="M63" s="2">
        <v>0.93565399999999999</v>
      </c>
      <c r="N63" s="2">
        <v>0.34491899999999998</v>
      </c>
      <c r="O63" s="2">
        <v>1.1040719999999999</v>
      </c>
      <c r="P63" s="2"/>
      <c r="Q63" s="2"/>
      <c r="R63" s="2"/>
      <c r="S63" s="2"/>
      <c r="T63" s="2"/>
      <c r="U63" s="2"/>
    </row>
    <row r="64" spans="1:21" hidden="1" x14ac:dyDescent="0.2">
      <c r="A64" s="22" t="s">
        <v>35</v>
      </c>
      <c r="B64" s="9" t="s">
        <v>425</v>
      </c>
      <c r="C64" s="10" t="s">
        <v>24</v>
      </c>
      <c r="D64" s="10"/>
      <c r="E64" s="3"/>
      <c r="F64" s="3"/>
      <c r="G64" s="3"/>
      <c r="H64" s="3">
        <v>1.3089219999999999</v>
      </c>
      <c r="I64" s="3">
        <v>0.40694399999999997</v>
      </c>
      <c r="J64" s="3">
        <v>2.0304440000000001</v>
      </c>
      <c r="K64" s="3">
        <v>122.721994</v>
      </c>
      <c r="L64" s="3">
        <v>89.958909000000006</v>
      </c>
      <c r="M64" s="3">
        <v>134.83943500000001</v>
      </c>
      <c r="N64" s="3">
        <v>114.41864700000001</v>
      </c>
      <c r="O64" s="3">
        <v>112.180014</v>
      </c>
      <c r="P64" s="3"/>
      <c r="Q64" s="3"/>
      <c r="R64" s="3"/>
      <c r="S64" s="3"/>
      <c r="T64" s="3"/>
      <c r="U64" s="3"/>
    </row>
    <row r="65" spans="1:21" hidden="1" x14ac:dyDescent="0.2">
      <c r="A65" s="22" t="s">
        <v>35</v>
      </c>
      <c r="B65" s="9" t="s">
        <v>425</v>
      </c>
      <c r="C65" s="10" t="s">
        <v>25</v>
      </c>
      <c r="D65" s="10"/>
      <c r="E65" s="2"/>
      <c r="F65" s="2"/>
      <c r="G65" s="2"/>
      <c r="H65" s="2"/>
      <c r="I65" s="2"/>
      <c r="J65" s="2"/>
      <c r="K65" s="2"/>
      <c r="L65" s="2"/>
      <c r="M65" s="2"/>
      <c r="N65" s="2">
        <v>0.95682500000000004</v>
      </c>
      <c r="O65" s="2">
        <v>19.733723999999999</v>
      </c>
      <c r="P65" s="2"/>
      <c r="Q65" s="2"/>
      <c r="R65" s="2"/>
      <c r="S65" s="2"/>
      <c r="T65" s="2"/>
      <c r="U65" s="2"/>
    </row>
    <row r="66" spans="1:21" hidden="1" x14ac:dyDescent="0.2">
      <c r="A66" s="22" t="s">
        <v>35</v>
      </c>
      <c r="B66" s="9" t="s">
        <v>425</v>
      </c>
      <c r="C66" s="10" t="s">
        <v>26</v>
      </c>
      <c r="D66" s="10" t="s">
        <v>980</v>
      </c>
      <c r="E66" s="3"/>
      <c r="F66" s="3"/>
      <c r="G66" s="3"/>
      <c r="H66" s="3"/>
      <c r="I66" s="3"/>
      <c r="J66" s="3"/>
      <c r="K66" s="3">
        <v>12.418264000000001</v>
      </c>
      <c r="L66" s="3">
        <v>11.954446000000001</v>
      </c>
      <c r="M66" s="3">
        <v>13.128595000000001</v>
      </c>
      <c r="N66" s="3">
        <v>10.456073999999999</v>
      </c>
      <c r="O66" s="3">
        <v>13.435283999999999</v>
      </c>
      <c r="P66" s="3"/>
      <c r="Q66" s="3"/>
      <c r="R66" s="3"/>
      <c r="S66" s="3"/>
      <c r="T66" s="3"/>
      <c r="U66" s="3"/>
    </row>
    <row r="67" spans="1:21" hidden="1" x14ac:dyDescent="0.2">
      <c r="A67" s="22" t="s">
        <v>35</v>
      </c>
      <c r="B67" s="9" t="s">
        <v>425</v>
      </c>
      <c r="C67" s="10" t="s">
        <v>27</v>
      </c>
      <c r="D67" s="10" t="s">
        <v>980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</row>
    <row r="68" spans="1:21" hidden="1" x14ac:dyDescent="0.2">
      <c r="A68" s="22" t="s">
        <v>35</v>
      </c>
      <c r="B68" s="9" t="s">
        <v>425</v>
      </c>
      <c r="C68" s="10" t="s">
        <v>28</v>
      </c>
      <c r="D68" s="10" t="s">
        <v>980</v>
      </c>
      <c r="E68" s="3"/>
      <c r="F68" s="3"/>
      <c r="G68" s="3"/>
      <c r="H68" s="3"/>
      <c r="I68" s="3"/>
      <c r="J68" s="3"/>
      <c r="K68" s="3">
        <v>0.56551399999999996</v>
      </c>
      <c r="L68" s="3">
        <v>0.63473299999999999</v>
      </c>
      <c r="M68" s="3">
        <v>0.75847200000000004</v>
      </c>
      <c r="N68" s="3">
        <v>0.80704799999999999</v>
      </c>
      <c r="O68" s="3">
        <v>0.75835200000000003</v>
      </c>
      <c r="P68" s="3"/>
      <c r="Q68" s="3"/>
      <c r="R68" s="3"/>
      <c r="S68" s="3"/>
      <c r="T68" s="3"/>
      <c r="U68" s="3"/>
    </row>
    <row r="69" spans="1:21" hidden="1" x14ac:dyDescent="0.2">
      <c r="A69" s="22" t="s">
        <v>35</v>
      </c>
      <c r="B69" s="9" t="s">
        <v>425</v>
      </c>
      <c r="C69" s="10" t="s">
        <v>29</v>
      </c>
      <c r="D69" s="10" t="s">
        <v>980</v>
      </c>
      <c r="E69" s="2"/>
      <c r="F69" s="2"/>
      <c r="G69" s="2"/>
      <c r="H69" s="2"/>
      <c r="I69" s="2"/>
      <c r="J69" s="2"/>
      <c r="K69" s="2">
        <v>1.7218000000000001E-2</v>
      </c>
      <c r="L69" s="2">
        <v>0.56037199999999998</v>
      </c>
      <c r="M69" s="2">
        <v>0.833754</v>
      </c>
      <c r="N69" s="2">
        <v>0.51810999999999996</v>
      </c>
      <c r="O69" s="2">
        <v>0.285605</v>
      </c>
      <c r="P69" s="2"/>
      <c r="Q69" s="2"/>
      <c r="R69" s="2"/>
      <c r="S69" s="2"/>
      <c r="T69" s="2"/>
      <c r="U69" s="2"/>
    </row>
    <row r="70" spans="1:21" hidden="1" x14ac:dyDescent="0.2">
      <c r="A70" s="23" t="s">
        <v>35</v>
      </c>
      <c r="B70" s="9" t="s">
        <v>425</v>
      </c>
      <c r="C70" s="9" t="s">
        <v>30</v>
      </c>
      <c r="D70" s="9"/>
      <c r="E70" s="3"/>
      <c r="F70" s="3"/>
      <c r="G70" s="3">
        <v>145.474581</v>
      </c>
      <c r="H70" s="3">
        <v>115.708693</v>
      </c>
      <c r="I70" s="3">
        <v>118.911858</v>
      </c>
      <c r="J70" s="3">
        <v>131.068772</v>
      </c>
      <c r="K70" s="3">
        <v>76.152271999999996</v>
      </c>
      <c r="L70" s="3">
        <v>59.976574999999997</v>
      </c>
      <c r="M70" s="3">
        <v>70.001430999999997</v>
      </c>
      <c r="N70" s="3">
        <v>32.897911999999998</v>
      </c>
      <c r="O70" s="3"/>
      <c r="P70" s="3"/>
      <c r="Q70" s="3"/>
      <c r="R70" s="3"/>
      <c r="S70" s="3"/>
      <c r="T70" s="3"/>
      <c r="U70" s="3"/>
    </row>
    <row r="71" spans="1:21" hidden="1" x14ac:dyDescent="0.2">
      <c r="A71" s="21" t="s">
        <v>36</v>
      </c>
      <c r="B71" s="9" t="s">
        <v>433</v>
      </c>
      <c r="C71" s="9" t="s">
        <v>20</v>
      </c>
      <c r="D71" s="9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</row>
    <row r="72" spans="1:21" hidden="1" x14ac:dyDescent="0.2">
      <c r="A72" s="22" t="s">
        <v>36</v>
      </c>
      <c r="B72" s="9" t="s">
        <v>433</v>
      </c>
      <c r="C72" s="10" t="s">
        <v>22</v>
      </c>
      <c r="D72" s="10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</row>
    <row r="73" spans="1:21" hidden="1" x14ac:dyDescent="0.2">
      <c r="A73" s="22" t="s">
        <v>36</v>
      </c>
      <c r="B73" s="9" t="s">
        <v>433</v>
      </c>
      <c r="C73" s="10" t="s">
        <v>23</v>
      </c>
      <c r="D73" s="10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</row>
    <row r="74" spans="1:21" hidden="1" x14ac:dyDescent="0.2">
      <c r="A74" s="22" t="s">
        <v>36</v>
      </c>
      <c r="B74" s="9" t="s">
        <v>433</v>
      </c>
      <c r="C74" s="10" t="s">
        <v>24</v>
      </c>
      <c r="D74" s="10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</row>
    <row r="75" spans="1:21" hidden="1" x14ac:dyDescent="0.2">
      <c r="A75" s="22" t="s">
        <v>36</v>
      </c>
      <c r="B75" s="9" t="s">
        <v>433</v>
      </c>
      <c r="C75" s="10" t="s">
        <v>25</v>
      </c>
      <c r="D75" s="10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</row>
    <row r="76" spans="1:21" hidden="1" x14ac:dyDescent="0.2">
      <c r="A76" s="22" t="s">
        <v>36</v>
      </c>
      <c r="B76" s="9" t="s">
        <v>433</v>
      </c>
      <c r="C76" s="10" t="s">
        <v>26</v>
      </c>
      <c r="D76" s="10" t="s">
        <v>980</v>
      </c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</row>
    <row r="77" spans="1:21" hidden="1" x14ac:dyDescent="0.2">
      <c r="A77" s="22" t="s">
        <v>36</v>
      </c>
      <c r="B77" s="9" t="s">
        <v>433</v>
      </c>
      <c r="C77" s="10" t="s">
        <v>27</v>
      </c>
      <c r="D77" s="10" t="s">
        <v>980</v>
      </c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</row>
    <row r="78" spans="1:21" hidden="1" x14ac:dyDescent="0.2">
      <c r="A78" s="22" t="s">
        <v>36</v>
      </c>
      <c r="B78" s="9" t="s">
        <v>433</v>
      </c>
      <c r="C78" s="10" t="s">
        <v>28</v>
      </c>
      <c r="D78" s="10" t="s">
        <v>980</v>
      </c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</row>
    <row r="79" spans="1:21" hidden="1" x14ac:dyDescent="0.2">
      <c r="A79" s="22" t="s">
        <v>36</v>
      </c>
      <c r="B79" s="9" t="s">
        <v>433</v>
      </c>
      <c r="C79" s="10" t="s">
        <v>29</v>
      </c>
      <c r="D79" s="10" t="s">
        <v>980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</row>
    <row r="80" spans="1:21" hidden="1" x14ac:dyDescent="0.2">
      <c r="A80" s="23" t="s">
        <v>36</v>
      </c>
      <c r="B80" s="9" t="s">
        <v>433</v>
      </c>
      <c r="C80" s="9" t="s">
        <v>30</v>
      </c>
      <c r="D80" s="9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</row>
    <row r="81" spans="1:21" hidden="1" x14ac:dyDescent="0.2">
      <c r="A81" s="21" t="s">
        <v>37</v>
      </c>
      <c r="B81" s="9" t="s">
        <v>637</v>
      </c>
      <c r="C81" s="9" t="s">
        <v>20</v>
      </c>
      <c r="D81" s="9"/>
      <c r="E81" s="2"/>
      <c r="F81" s="2"/>
      <c r="G81" s="2">
        <v>260.35042299999998</v>
      </c>
      <c r="H81" s="2">
        <v>265.31330800000001</v>
      </c>
      <c r="I81" s="2">
        <v>200.581952</v>
      </c>
      <c r="J81" s="2">
        <v>248.96756400000001</v>
      </c>
      <c r="K81" s="2">
        <v>220.29577800000001</v>
      </c>
      <c r="L81" s="2">
        <v>204.662612</v>
      </c>
      <c r="M81" s="2">
        <v>176.832964</v>
      </c>
      <c r="N81" s="2">
        <v>177.88509099999999</v>
      </c>
      <c r="O81" s="2">
        <v>163.18708000000001</v>
      </c>
      <c r="P81" s="2">
        <v>195.75151600000001</v>
      </c>
      <c r="Q81" s="2">
        <v>174.765457</v>
      </c>
      <c r="R81" s="2">
        <v>224.671561</v>
      </c>
      <c r="S81" s="2">
        <v>256.03939000000003</v>
      </c>
      <c r="T81" s="2">
        <v>285.06288699999999</v>
      </c>
      <c r="U81" s="2">
        <v>239.988868</v>
      </c>
    </row>
    <row r="82" spans="1:21" hidden="1" x14ac:dyDescent="0.2">
      <c r="A82" s="22" t="s">
        <v>37</v>
      </c>
      <c r="B82" s="9" t="s">
        <v>637</v>
      </c>
      <c r="C82" s="10" t="s">
        <v>22</v>
      </c>
      <c r="D82" s="10"/>
      <c r="E82" s="3"/>
      <c r="F82" s="3"/>
      <c r="G82" s="3"/>
      <c r="H82" s="3">
        <v>30.60765</v>
      </c>
      <c r="I82" s="3">
        <v>9.9491230000000002</v>
      </c>
      <c r="J82" s="3"/>
      <c r="K82" s="3">
        <v>0.16430700000000001</v>
      </c>
      <c r="L82" s="3"/>
      <c r="M82" s="3">
        <v>8.1966619999999999</v>
      </c>
      <c r="N82" s="3">
        <v>8.1638470000000005</v>
      </c>
      <c r="O82" s="3"/>
      <c r="P82" s="3"/>
      <c r="Q82" s="3"/>
      <c r="R82" s="3">
        <v>8.5460999999999995E-2</v>
      </c>
      <c r="S82" s="3">
        <v>0.11426699999999999</v>
      </c>
      <c r="T82" s="3">
        <v>0.11057</v>
      </c>
      <c r="U82" s="3">
        <v>0.41821199999999997</v>
      </c>
    </row>
    <row r="83" spans="1:21" hidden="1" x14ac:dyDescent="0.2">
      <c r="A83" s="22" t="s">
        <v>37</v>
      </c>
      <c r="B83" s="9" t="s">
        <v>637</v>
      </c>
      <c r="C83" s="10" t="s">
        <v>23</v>
      </c>
      <c r="D83" s="10"/>
      <c r="E83" s="2"/>
      <c r="F83" s="2"/>
      <c r="G83" s="2">
        <v>1.6193569999999999</v>
      </c>
      <c r="H83" s="2">
        <v>2.803175</v>
      </c>
      <c r="I83" s="2">
        <v>1.5121519999999999</v>
      </c>
      <c r="J83" s="2">
        <v>1.7927439999999999</v>
      </c>
      <c r="K83" s="2">
        <v>0.541933</v>
      </c>
      <c r="L83" s="2">
        <v>1.7790140000000001</v>
      </c>
      <c r="M83" s="2">
        <v>1.8586750000000001</v>
      </c>
      <c r="N83" s="2">
        <v>0.32334099999999999</v>
      </c>
      <c r="O83" s="2">
        <v>0.61388799999999999</v>
      </c>
      <c r="P83" s="2">
        <v>0.60518000000000005</v>
      </c>
      <c r="Q83" s="2">
        <v>0.42679899999999998</v>
      </c>
      <c r="R83" s="2">
        <v>1.8601449999999999</v>
      </c>
      <c r="S83" s="2">
        <v>0.73972400000000005</v>
      </c>
      <c r="T83" s="2">
        <v>2.745663</v>
      </c>
      <c r="U83" s="2">
        <v>8.2243060000000003</v>
      </c>
    </row>
    <row r="84" spans="1:21" hidden="1" x14ac:dyDescent="0.2">
      <c r="A84" s="22" t="s">
        <v>37</v>
      </c>
      <c r="B84" s="9" t="s">
        <v>637</v>
      </c>
      <c r="C84" s="10" t="s">
        <v>24</v>
      </c>
      <c r="D84" s="10"/>
      <c r="E84" s="3"/>
      <c r="F84" s="3"/>
      <c r="G84" s="3">
        <v>25.683769999999999</v>
      </c>
      <c r="H84" s="3">
        <v>9.4130009999999995</v>
      </c>
      <c r="I84" s="3">
        <v>7.5202780000000002</v>
      </c>
      <c r="J84" s="3">
        <v>9.2073389999999993</v>
      </c>
      <c r="K84" s="3">
        <v>93.644706999999997</v>
      </c>
      <c r="L84" s="3">
        <v>98.376275000000007</v>
      </c>
      <c r="M84" s="3">
        <v>47.340936999999997</v>
      </c>
      <c r="N84" s="3">
        <v>109.258065</v>
      </c>
      <c r="O84" s="3">
        <v>131.01557600000001</v>
      </c>
      <c r="P84" s="3">
        <v>166.66186999999999</v>
      </c>
      <c r="Q84" s="3">
        <v>146.08462800000001</v>
      </c>
      <c r="R84" s="3">
        <v>201.785721</v>
      </c>
      <c r="S84" s="3">
        <v>233.968557</v>
      </c>
      <c r="T84" s="3">
        <v>244.470912</v>
      </c>
      <c r="U84" s="3">
        <v>212.349356</v>
      </c>
    </row>
    <row r="85" spans="1:21" hidden="1" x14ac:dyDescent="0.2">
      <c r="A85" s="22" t="s">
        <v>37</v>
      </c>
      <c r="B85" s="9" t="s">
        <v>637</v>
      </c>
      <c r="C85" s="10" t="s">
        <v>25</v>
      </c>
      <c r="D85" s="10"/>
      <c r="E85" s="2"/>
      <c r="F85" s="2"/>
      <c r="G85" s="2"/>
      <c r="H85" s="2"/>
      <c r="I85" s="2"/>
      <c r="J85" s="2"/>
      <c r="K85" s="2"/>
      <c r="L85" s="2"/>
      <c r="M85" s="2"/>
      <c r="N85" s="2">
        <v>2.5684849999999999</v>
      </c>
      <c r="O85" s="2">
        <v>23.132152999999999</v>
      </c>
      <c r="P85" s="2">
        <v>19.449923999999999</v>
      </c>
      <c r="Q85" s="2">
        <v>16.839821000000001</v>
      </c>
      <c r="R85" s="2">
        <v>8.4220989999999993</v>
      </c>
      <c r="S85" s="2">
        <v>10.199138</v>
      </c>
      <c r="T85" s="2">
        <v>26.293655000000001</v>
      </c>
      <c r="U85" s="2">
        <v>8.6808060000000005</v>
      </c>
    </row>
    <row r="86" spans="1:21" hidden="1" x14ac:dyDescent="0.2">
      <c r="A86" s="22" t="s">
        <v>37</v>
      </c>
      <c r="B86" s="9" t="s">
        <v>637</v>
      </c>
      <c r="C86" s="10" t="s">
        <v>26</v>
      </c>
      <c r="D86" s="10" t="s">
        <v>980</v>
      </c>
      <c r="E86" s="3"/>
      <c r="F86" s="3"/>
      <c r="G86" s="3"/>
      <c r="H86" s="3"/>
      <c r="I86" s="3"/>
      <c r="J86" s="3"/>
      <c r="K86" s="3">
        <v>6.9328760000000003</v>
      </c>
      <c r="L86" s="3">
        <v>7.6054320000000004</v>
      </c>
      <c r="M86" s="3">
        <v>7.5763540000000003</v>
      </c>
      <c r="N86" s="3">
        <v>7.6967160000000003</v>
      </c>
      <c r="O86" s="3">
        <v>8.0432330000000007</v>
      </c>
      <c r="P86" s="3">
        <v>7.5690840000000001</v>
      </c>
      <c r="Q86" s="3">
        <v>9.8759560000000004</v>
      </c>
      <c r="R86" s="3">
        <v>11.135942999999999</v>
      </c>
      <c r="S86" s="3">
        <v>9.6000219999999992</v>
      </c>
      <c r="T86" s="3">
        <v>9.6679080000000006</v>
      </c>
      <c r="U86" s="3">
        <v>9.828481</v>
      </c>
    </row>
    <row r="87" spans="1:21" hidden="1" x14ac:dyDescent="0.2">
      <c r="A87" s="22" t="s">
        <v>37</v>
      </c>
      <c r="B87" s="9" t="s">
        <v>637</v>
      </c>
      <c r="C87" s="10" t="s">
        <v>27</v>
      </c>
      <c r="D87" s="10" t="s">
        <v>980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</row>
    <row r="88" spans="1:21" hidden="1" x14ac:dyDescent="0.2">
      <c r="A88" s="22" t="s">
        <v>37</v>
      </c>
      <c r="B88" s="9" t="s">
        <v>637</v>
      </c>
      <c r="C88" s="10" t="s">
        <v>28</v>
      </c>
      <c r="D88" s="10" t="s">
        <v>980</v>
      </c>
      <c r="E88" s="3"/>
      <c r="F88" s="3"/>
      <c r="G88" s="3"/>
      <c r="H88" s="3"/>
      <c r="I88" s="3"/>
      <c r="J88" s="3"/>
      <c r="K88" s="3">
        <v>0.93093999999999999</v>
      </c>
      <c r="L88" s="3">
        <v>1.7294670000000001</v>
      </c>
      <c r="M88" s="3">
        <v>10.432466</v>
      </c>
      <c r="N88" s="3">
        <v>1.059477</v>
      </c>
      <c r="O88" s="3">
        <v>0.38223000000000001</v>
      </c>
      <c r="P88" s="3">
        <v>1.234629</v>
      </c>
      <c r="Q88" s="3">
        <v>1.4943770000000001</v>
      </c>
      <c r="R88" s="3">
        <v>1.3092379999999999</v>
      </c>
      <c r="S88" s="3">
        <v>1.4123939999999999</v>
      </c>
      <c r="T88" s="3">
        <v>1.774179</v>
      </c>
      <c r="U88" s="3">
        <v>0.487707</v>
      </c>
    </row>
    <row r="89" spans="1:21" hidden="1" x14ac:dyDescent="0.2">
      <c r="A89" s="22" t="s">
        <v>37</v>
      </c>
      <c r="B89" s="9" t="s">
        <v>637</v>
      </c>
      <c r="C89" s="10" t="s">
        <v>29</v>
      </c>
      <c r="D89" s="10" t="s">
        <v>980</v>
      </c>
      <c r="E89" s="2"/>
      <c r="F89" s="2"/>
      <c r="G89" s="2"/>
      <c r="H89" s="2"/>
      <c r="I89" s="2"/>
      <c r="J89" s="2"/>
      <c r="K89" s="2">
        <v>0.20891599999999999</v>
      </c>
      <c r="L89" s="2">
        <v>1.9762999999999999E-2</v>
      </c>
      <c r="M89" s="2">
        <v>0.118946</v>
      </c>
      <c r="N89" s="2">
        <v>7.7619999999999998E-3</v>
      </c>
      <c r="O89" s="2"/>
      <c r="P89" s="2">
        <v>0.23082900000000001</v>
      </c>
      <c r="Q89" s="2">
        <v>4.3875999999999998E-2</v>
      </c>
      <c r="R89" s="2">
        <v>7.2954000000000005E-2</v>
      </c>
      <c r="S89" s="2">
        <v>5.2880000000000002E-3</v>
      </c>
      <c r="T89" s="2"/>
      <c r="U89" s="2"/>
    </row>
    <row r="90" spans="1:21" hidden="1" x14ac:dyDescent="0.2">
      <c r="A90" s="23" t="s">
        <v>37</v>
      </c>
      <c r="B90" s="9" t="s">
        <v>637</v>
      </c>
      <c r="C90" s="9" t="s">
        <v>30</v>
      </c>
      <c r="D90" s="9"/>
      <c r="E90" s="3"/>
      <c r="F90" s="3"/>
      <c r="G90" s="3">
        <v>233.04729599999999</v>
      </c>
      <c r="H90" s="3">
        <v>222.48948200000001</v>
      </c>
      <c r="I90" s="3">
        <v>181.60039900000001</v>
      </c>
      <c r="J90" s="3">
        <v>237.96748099999999</v>
      </c>
      <c r="K90" s="3">
        <v>117.87209900000001</v>
      </c>
      <c r="L90" s="3">
        <v>95.152660999999995</v>
      </c>
      <c r="M90" s="3">
        <v>101.308924</v>
      </c>
      <c r="N90" s="3">
        <v>48.807397999999999</v>
      </c>
      <c r="O90" s="3"/>
      <c r="P90" s="3"/>
      <c r="Q90" s="3"/>
      <c r="R90" s="3"/>
      <c r="S90" s="3"/>
      <c r="T90" s="3"/>
      <c r="U90" s="3"/>
    </row>
    <row r="91" spans="1:21" hidden="1" x14ac:dyDescent="0.2">
      <c r="A91" s="21" t="s">
        <v>38</v>
      </c>
      <c r="B91" s="9" t="s">
        <v>502</v>
      </c>
      <c r="C91" s="9" t="s">
        <v>20</v>
      </c>
      <c r="D91" s="9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</row>
    <row r="92" spans="1:21" hidden="1" x14ac:dyDescent="0.2">
      <c r="A92" s="22" t="s">
        <v>38</v>
      </c>
      <c r="B92" s="9" t="s">
        <v>502</v>
      </c>
      <c r="C92" s="10" t="s">
        <v>22</v>
      </c>
      <c r="D92" s="10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</row>
    <row r="93" spans="1:21" hidden="1" x14ac:dyDescent="0.2">
      <c r="A93" s="22" t="s">
        <v>38</v>
      </c>
      <c r="B93" s="9" t="s">
        <v>502</v>
      </c>
      <c r="C93" s="10" t="s">
        <v>23</v>
      </c>
      <c r="D93" s="10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</row>
    <row r="94" spans="1:21" hidden="1" x14ac:dyDescent="0.2">
      <c r="A94" s="22" t="s">
        <v>38</v>
      </c>
      <c r="B94" s="9" t="s">
        <v>502</v>
      </c>
      <c r="C94" s="10" t="s">
        <v>24</v>
      </c>
      <c r="D94" s="10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</row>
    <row r="95" spans="1:21" hidden="1" x14ac:dyDescent="0.2">
      <c r="A95" s="22" t="s">
        <v>38</v>
      </c>
      <c r="B95" s="9" t="s">
        <v>502</v>
      </c>
      <c r="C95" s="10" t="s">
        <v>25</v>
      </c>
      <c r="D95" s="10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</row>
    <row r="96" spans="1:21" hidden="1" x14ac:dyDescent="0.2">
      <c r="A96" s="22" t="s">
        <v>38</v>
      </c>
      <c r="B96" s="9" t="s">
        <v>502</v>
      </c>
      <c r="C96" s="10" t="s">
        <v>26</v>
      </c>
      <c r="D96" s="10" t="s">
        <v>980</v>
      </c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</row>
    <row r="97" spans="1:21" hidden="1" x14ac:dyDescent="0.2">
      <c r="A97" s="22" t="s">
        <v>38</v>
      </c>
      <c r="B97" s="9" t="s">
        <v>502</v>
      </c>
      <c r="C97" s="10" t="s">
        <v>27</v>
      </c>
      <c r="D97" s="10" t="s">
        <v>980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</row>
    <row r="98" spans="1:21" hidden="1" x14ac:dyDescent="0.2">
      <c r="A98" s="22" t="s">
        <v>38</v>
      </c>
      <c r="B98" s="9" t="s">
        <v>502</v>
      </c>
      <c r="C98" s="10" t="s">
        <v>28</v>
      </c>
      <c r="D98" s="10" t="s">
        <v>980</v>
      </c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</row>
    <row r="99" spans="1:21" hidden="1" x14ac:dyDescent="0.2">
      <c r="A99" s="22" t="s">
        <v>38</v>
      </c>
      <c r="B99" s="9" t="s">
        <v>502</v>
      </c>
      <c r="C99" s="10" t="s">
        <v>29</v>
      </c>
      <c r="D99" s="10" t="s">
        <v>980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</row>
    <row r="100" spans="1:21" hidden="1" x14ac:dyDescent="0.2">
      <c r="A100" s="23" t="s">
        <v>38</v>
      </c>
      <c r="B100" s="9" t="s">
        <v>502</v>
      </c>
      <c r="C100" s="9" t="s">
        <v>30</v>
      </c>
      <c r="D100" s="9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</row>
    <row r="101" spans="1:21" hidden="1" x14ac:dyDescent="0.2">
      <c r="A101" s="21" t="s">
        <v>39</v>
      </c>
      <c r="B101" s="9" t="s">
        <v>588</v>
      </c>
      <c r="C101" s="9" t="s">
        <v>20</v>
      </c>
      <c r="D101" s="9"/>
      <c r="E101" s="2"/>
      <c r="F101" s="2"/>
      <c r="G101" s="2"/>
      <c r="H101" s="2"/>
      <c r="I101" s="2"/>
      <c r="J101" s="2"/>
      <c r="K101" s="2"/>
      <c r="L101" s="2"/>
      <c r="M101" s="2"/>
      <c r="N101" s="2">
        <v>705.01801699999999</v>
      </c>
      <c r="O101" s="2">
        <v>447.18839000000003</v>
      </c>
      <c r="P101" s="2">
        <v>467.98922599999997</v>
      </c>
      <c r="Q101" s="2">
        <v>506.54922199999999</v>
      </c>
      <c r="R101" s="2">
        <v>494.60966000000002</v>
      </c>
      <c r="S101" s="2">
        <v>497.63036</v>
      </c>
      <c r="T101" s="2">
        <v>441.59842400000002</v>
      </c>
      <c r="U101" s="2">
        <v>376.62635699999998</v>
      </c>
    </row>
    <row r="102" spans="1:21" hidden="1" x14ac:dyDescent="0.2">
      <c r="A102" s="22" t="s">
        <v>39</v>
      </c>
      <c r="B102" s="9" t="s">
        <v>588</v>
      </c>
      <c r="C102" s="10" t="s">
        <v>22</v>
      </c>
      <c r="D102" s="10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>
        <v>37.214596</v>
      </c>
      <c r="P102" s="3">
        <v>5.7809980000000003</v>
      </c>
      <c r="Q102" s="3">
        <v>1.2176260000000001</v>
      </c>
      <c r="R102" s="3">
        <v>1.8424579999999999</v>
      </c>
      <c r="S102" s="3">
        <v>0.98383399999999999</v>
      </c>
      <c r="T102" s="3"/>
      <c r="U102" s="3">
        <v>8.7709999999999993E-3</v>
      </c>
    </row>
    <row r="103" spans="1:21" hidden="1" x14ac:dyDescent="0.2">
      <c r="A103" s="22" t="s">
        <v>39</v>
      </c>
      <c r="B103" s="9" t="s">
        <v>588</v>
      </c>
      <c r="C103" s="10" t="s">
        <v>23</v>
      </c>
      <c r="D103" s="10"/>
      <c r="E103" s="2"/>
      <c r="F103" s="2"/>
      <c r="G103" s="2"/>
      <c r="H103" s="2"/>
      <c r="I103" s="2"/>
      <c r="J103" s="2"/>
      <c r="K103" s="2"/>
      <c r="L103" s="2"/>
      <c r="M103" s="2"/>
      <c r="N103" s="2">
        <v>1.033488</v>
      </c>
      <c r="O103" s="2">
        <v>7.5041960000000003</v>
      </c>
      <c r="P103" s="2">
        <v>10.265243</v>
      </c>
      <c r="Q103" s="2">
        <v>10.384</v>
      </c>
      <c r="R103" s="2">
        <v>8.6851500000000001</v>
      </c>
      <c r="S103" s="2">
        <v>4.711938</v>
      </c>
      <c r="T103" s="2">
        <v>6.4755589999999996</v>
      </c>
      <c r="U103" s="2">
        <v>4.9695900000000002</v>
      </c>
    </row>
    <row r="104" spans="1:21" hidden="1" x14ac:dyDescent="0.2">
      <c r="A104" s="22" t="s">
        <v>39</v>
      </c>
      <c r="B104" s="9" t="s">
        <v>588</v>
      </c>
      <c r="C104" s="10" t="s">
        <v>24</v>
      </c>
      <c r="D104" s="10"/>
      <c r="E104" s="3"/>
      <c r="F104" s="3"/>
      <c r="G104" s="3"/>
      <c r="H104" s="3"/>
      <c r="I104" s="3"/>
      <c r="J104" s="3"/>
      <c r="K104" s="3"/>
      <c r="L104" s="3"/>
      <c r="M104" s="3"/>
      <c r="N104" s="3">
        <v>316.89930900000002</v>
      </c>
      <c r="O104" s="3">
        <v>213.20822699999999</v>
      </c>
      <c r="P104" s="3">
        <v>201.49848299999999</v>
      </c>
      <c r="Q104" s="3">
        <v>319.11505199999999</v>
      </c>
      <c r="R104" s="3">
        <v>294.04107299999998</v>
      </c>
      <c r="S104" s="3">
        <v>294.70900999999998</v>
      </c>
      <c r="T104" s="3">
        <v>275.78267799999998</v>
      </c>
      <c r="U104" s="3">
        <v>268.87272899999999</v>
      </c>
    </row>
    <row r="105" spans="1:21" hidden="1" x14ac:dyDescent="0.2">
      <c r="A105" s="22" t="s">
        <v>39</v>
      </c>
      <c r="B105" s="9" t="s">
        <v>588</v>
      </c>
      <c r="C105" s="10" t="s">
        <v>25</v>
      </c>
      <c r="D105" s="10"/>
      <c r="E105" s="2"/>
      <c r="F105" s="2"/>
      <c r="G105" s="2"/>
      <c r="H105" s="2"/>
      <c r="I105" s="2"/>
      <c r="J105" s="2"/>
      <c r="K105" s="2"/>
      <c r="L105" s="2"/>
      <c r="M105" s="2"/>
      <c r="N105" s="2">
        <v>24.258609</v>
      </c>
      <c r="O105" s="2">
        <v>184.60389000000001</v>
      </c>
      <c r="P105" s="2">
        <v>244.22460899999999</v>
      </c>
      <c r="Q105" s="2">
        <v>167.48985999999999</v>
      </c>
      <c r="R105" s="2">
        <v>181.628108</v>
      </c>
      <c r="S105" s="2">
        <v>187.12941499999999</v>
      </c>
      <c r="T105" s="2">
        <v>145.31962300000001</v>
      </c>
      <c r="U105" s="2">
        <v>93.076178999999996</v>
      </c>
    </row>
    <row r="106" spans="1:21" hidden="1" x14ac:dyDescent="0.2">
      <c r="A106" s="22" t="s">
        <v>39</v>
      </c>
      <c r="B106" s="9" t="s">
        <v>588</v>
      </c>
      <c r="C106" s="10" t="s">
        <v>26</v>
      </c>
      <c r="D106" s="10" t="s">
        <v>980</v>
      </c>
      <c r="E106" s="3"/>
      <c r="F106" s="3"/>
      <c r="G106" s="3"/>
      <c r="H106" s="3"/>
      <c r="I106" s="3"/>
      <c r="J106" s="3"/>
      <c r="K106" s="3"/>
      <c r="L106" s="3"/>
      <c r="M106" s="3"/>
      <c r="N106" s="3">
        <v>1.672404</v>
      </c>
      <c r="O106" s="3">
        <v>2.6492110000000002</v>
      </c>
      <c r="P106" s="3">
        <v>3.754432</v>
      </c>
      <c r="Q106" s="3">
        <v>4.7475990000000001</v>
      </c>
      <c r="R106" s="3">
        <v>5.1402739999999998</v>
      </c>
      <c r="S106" s="3">
        <v>6.0754979999999996</v>
      </c>
      <c r="T106" s="3">
        <v>6.6111060000000004</v>
      </c>
      <c r="U106" s="3">
        <v>7.4913470000000002</v>
      </c>
    </row>
    <row r="107" spans="1:21" hidden="1" x14ac:dyDescent="0.2">
      <c r="A107" s="22" t="s">
        <v>39</v>
      </c>
      <c r="B107" s="9" t="s">
        <v>588</v>
      </c>
      <c r="C107" s="10" t="s">
        <v>27</v>
      </c>
      <c r="D107" s="10" t="s">
        <v>980</v>
      </c>
      <c r="E107" s="2"/>
      <c r="F107" s="2"/>
      <c r="G107" s="2"/>
      <c r="H107" s="2"/>
      <c r="I107" s="2"/>
      <c r="J107" s="2"/>
      <c r="K107" s="2"/>
      <c r="L107" s="2"/>
      <c r="M107" s="2"/>
      <c r="N107" s="2">
        <v>5.9412409999999998</v>
      </c>
      <c r="O107" s="2"/>
      <c r="P107" s="2"/>
      <c r="Q107" s="2"/>
      <c r="R107" s="2"/>
      <c r="S107" s="2"/>
      <c r="T107" s="2"/>
      <c r="U107" s="2"/>
    </row>
    <row r="108" spans="1:21" hidden="1" x14ac:dyDescent="0.2">
      <c r="A108" s="22" t="s">
        <v>39</v>
      </c>
      <c r="B108" s="9" t="s">
        <v>588</v>
      </c>
      <c r="C108" s="10" t="s">
        <v>28</v>
      </c>
      <c r="D108" s="10" t="s">
        <v>980</v>
      </c>
      <c r="E108" s="3"/>
      <c r="F108" s="3"/>
      <c r="G108" s="3"/>
      <c r="H108" s="3"/>
      <c r="I108" s="3"/>
      <c r="J108" s="3"/>
      <c r="K108" s="3"/>
      <c r="L108" s="3"/>
      <c r="M108" s="3"/>
      <c r="N108" s="3">
        <v>2.582192</v>
      </c>
      <c r="O108" s="3">
        <v>1.7344059999999999</v>
      </c>
      <c r="P108" s="3">
        <v>2.2616779999999999</v>
      </c>
      <c r="Q108" s="3">
        <v>3.4899779999999998</v>
      </c>
      <c r="R108" s="3">
        <v>2.9963150000000001</v>
      </c>
      <c r="S108" s="3">
        <v>2.8333689999999998</v>
      </c>
      <c r="T108" s="3">
        <v>7.2516049999999996</v>
      </c>
      <c r="U108" s="3">
        <v>2.1088339999999999</v>
      </c>
    </row>
    <row r="109" spans="1:21" hidden="1" x14ac:dyDescent="0.2">
      <c r="A109" s="22" t="s">
        <v>39</v>
      </c>
      <c r="B109" s="9" t="s">
        <v>588</v>
      </c>
      <c r="C109" s="10" t="s">
        <v>29</v>
      </c>
      <c r="D109" s="10" t="s">
        <v>980</v>
      </c>
      <c r="E109" s="2"/>
      <c r="F109" s="2"/>
      <c r="G109" s="2"/>
      <c r="H109" s="2"/>
      <c r="I109" s="2"/>
      <c r="J109" s="2"/>
      <c r="K109" s="2"/>
      <c r="L109" s="2"/>
      <c r="M109" s="2"/>
      <c r="N109" s="2">
        <v>1.6732E-2</v>
      </c>
      <c r="O109" s="2">
        <v>0.273864</v>
      </c>
      <c r="P109" s="2">
        <v>0.20378299999999999</v>
      </c>
      <c r="Q109" s="2">
        <v>0.10510700000000001</v>
      </c>
      <c r="R109" s="2">
        <v>0.27628200000000003</v>
      </c>
      <c r="S109" s="2">
        <v>1.1872959999999999</v>
      </c>
      <c r="T109" s="2">
        <v>0.15785299999999999</v>
      </c>
      <c r="U109" s="2">
        <v>9.8906999999999995E-2</v>
      </c>
    </row>
    <row r="110" spans="1:21" hidden="1" x14ac:dyDescent="0.2">
      <c r="A110" s="23" t="s">
        <v>39</v>
      </c>
      <c r="B110" s="9" t="s">
        <v>588</v>
      </c>
      <c r="C110" s="9" t="s">
        <v>30</v>
      </c>
      <c r="D110" s="9"/>
      <c r="E110" s="3"/>
      <c r="F110" s="3"/>
      <c r="G110" s="3"/>
      <c r="H110" s="3"/>
      <c r="I110" s="3"/>
      <c r="J110" s="3"/>
      <c r="K110" s="3"/>
      <c r="L110" s="3"/>
      <c r="M110" s="3"/>
      <c r="N110" s="3">
        <v>352.61404199999998</v>
      </c>
      <c r="O110" s="3"/>
      <c r="P110" s="3"/>
      <c r="Q110" s="3"/>
      <c r="R110" s="3"/>
      <c r="S110" s="3"/>
      <c r="T110" s="3"/>
      <c r="U110" s="3"/>
    </row>
    <row r="111" spans="1:21" hidden="1" x14ac:dyDescent="0.2">
      <c r="A111" s="21" t="s">
        <v>40</v>
      </c>
      <c r="B111" s="9" t="s">
        <v>656</v>
      </c>
      <c r="C111" s="9" t="s">
        <v>20</v>
      </c>
      <c r="D111" s="9"/>
      <c r="E111" s="2"/>
      <c r="F111" s="2"/>
      <c r="G111" s="2">
        <v>1.5219510000000001</v>
      </c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</row>
    <row r="112" spans="1:21" hidden="1" x14ac:dyDescent="0.2">
      <c r="A112" s="22" t="s">
        <v>40</v>
      </c>
      <c r="B112" s="9" t="s">
        <v>656</v>
      </c>
      <c r="C112" s="10" t="s">
        <v>22</v>
      </c>
      <c r="D112" s="10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</row>
    <row r="113" spans="1:21" hidden="1" x14ac:dyDescent="0.2">
      <c r="A113" s="22" t="s">
        <v>40</v>
      </c>
      <c r="B113" s="9" t="s">
        <v>656</v>
      </c>
      <c r="C113" s="10" t="s">
        <v>23</v>
      </c>
      <c r="D113" s="10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</row>
    <row r="114" spans="1:21" hidden="1" x14ac:dyDescent="0.2">
      <c r="A114" s="22" t="s">
        <v>40</v>
      </c>
      <c r="B114" s="9" t="s">
        <v>656</v>
      </c>
      <c r="C114" s="10" t="s">
        <v>24</v>
      </c>
      <c r="D114" s="10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</row>
    <row r="115" spans="1:21" hidden="1" x14ac:dyDescent="0.2">
      <c r="A115" s="22" t="s">
        <v>40</v>
      </c>
      <c r="B115" s="9" t="s">
        <v>656</v>
      </c>
      <c r="C115" s="10" t="s">
        <v>25</v>
      </c>
      <c r="D115" s="10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</row>
    <row r="116" spans="1:21" hidden="1" x14ac:dyDescent="0.2">
      <c r="A116" s="22" t="s">
        <v>40</v>
      </c>
      <c r="B116" s="9" t="s">
        <v>656</v>
      </c>
      <c r="C116" s="10" t="s">
        <v>26</v>
      </c>
      <c r="D116" s="10" t="s">
        <v>980</v>
      </c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</row>
    <row r="117" spans="1:21" hidden="1" x14ac:dyDescent="0.2">
      <c r="A117" s="22" t="s">
        <v>40</v>
      </c>
      <c r="B117" s="9" t="s">
        <v>656</v>
      </c>
      <c r="C117" s="10" t="s">
        <v>27</v>
      </c>
      <c r="D117" s="10" t="s">
        <v>980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</row>
    <row r="118" spans="1:21" hidden="1" x14ac:dyDescent="0.2">
      <c r="A118" s="22" t="s">
        <v>40</v>
      </c>
      <c r="B118" s="9" t="s">
        <v>656</v>
      </c>
      <c r="C118" s="10" t="s">
        <v>28</v>
      </c>
      <c r="D118" s="10" t="s">
        <v>980</v>
      </c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</row>
    <row r="119" spans="1:21" hidden="1" x14ac:dyDescent="0.2">
      <c r="A119" s="22" t="s">
        <v>40</v>
      </c>
      <c r="B119" s="9" t="s">
        <v>656</v>
      </c>
      <c r="C119" s="10" t="s">
        <v>29</v>
      </c>
      <c r="D119" s="10" t="s">
        <v>980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</row>
    <row r="120" spans="1:21" hidden="1" x14ac:dyDescent="0.2">
      <c r="A120" s="23" t="s">
        <v>40</v>
      </c>
      <c r="B120" s="9" t="s">
        <v>656</v>
      </c>
      <c r="C120" s="9" t="s">
        <v>30</v>
      </c>
      <c r="D120" s="9"/>
      <c r="E120" s="3"/>
      <c r="F120" s="3"/>
      <c r="G120" s="3">
        <v>1.5219510000000001</v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</row>
    <row r="121" spans="1:21" hidden="1" x14ac:dyDescent="0.2">
      <c r="A121" s="21" t="s">
        <v>41</v>
      </c>
      <c r="B121" s="9" t="s">
        <v>678</v>
      </c>
      <c r="C121" s="9" t="s">
        <v>20</v>
      </c>
      <c r="D121" s="9"/>
      <c r="E121" s="2"/>
      <c r="F121" s="2"/>
      <c r="G121" s="2">
        <v>159.37579099999999</v>
      </c>
      <c r="H121" s="2">
        <v>118.268439</v>
      </c>
      <c r="I121" s="2">
        <v>107.794239</v>
      </c>
      <c r="J121" s="2">
        <v>212.383589</v>
      </c>
      <c r="K121" s="2">
        <v>217.29992999999999</v>
      </c>
      <c r="L121" s="2">
        <v>240.48700299999999</v>
      </c>
      <c r="M121" s="2">
        <v>248.217904</v>
      </c>
      <c r="N121" s="2">
        <v>226.679653</v>
      </c>
      <c r="O121" s="2">
        <v>421.22731900000002</v>
      </c>
      <c r="P121" s="2">
        <v>389.93197300000003</v>
      </c>
      <c r="Q121" s="2">
        <v>425.20101199999999</v>
      </c>
      <c r="R121" s="2">
        <v>321.30912799999999</v>
      </c>
      <c r="S121" s="2">
        <v>500.63944500000002</v>
      </c>
      <c r="T121" s="2">
        <v>375.36456299999998</v>
      </c>
      <c r="U121" s="2">
        <v>401.26317399999999</v>
      </c>
    </row>
    <row r="122" spans="1:21" hidden="1" x14ac:dyDescent="0.2">
      <c r="A122" s="22" t="s">
        <v>41</v>
      </c>
      <c r="B122" s="9" t="s">
        <v>678</v>
      </c>
      <c r="C122" s="10" t="s">
        <v>22</v>
      </c>
      <c r="D122" s="10"/>
      <c r="E122" s="3"/>
      <c r="F122" s="3"/>
      <c r="G122" s="3">
        <v>30.514061000000002</v>
      </c>
      <c r="H122" s="3"/>
      <c r="I122" s="3"/>
      <c r="J122" s="3"/>
      <c r="K122" s="3">
        <v>69.337710000000001</v>
      </c>
      <c r="L122" s="3">
        <v>69.741776000000002</v>
      </c>
      <c r="M122" s="3">
        <v>76.782317000000006</v>
      </c>
      <c r="N122" s="3"/>
      <c r="O122" s="3">
        <v>217.603238</v>
      </c>
      <c r="P122" s="3">
        <v>151.91146000000001</v>
      </c>
      <c r="Q122" s="3">
        <v>131.70208</v>
      </c>
      <c r="R122" s="3">
        <v>47.802242</v>
      </c>
      <c r="S122" s="3">
        <v>114.527337</v>
      </c>
      <c r="T122" s="3">
        <v>5.7635630000000004</v>
      </c>
      <c r="U122" s="3">
        <v>85.441924</v>
      </c>
    </row>
    <row r="123" spans="1:21" hidden="1" x14ac:dyDescent="0.2">
      <c r="A123" s="22" t="s">
        <v>41</v>
      </c>
      <c r="B123" s="9" t="s">
        <v>678</v>
      </c>
      <c r="C123" s="10" t="s">
        <v>23</v>
      </c>
      <c r="D123" s="10"/>
      <c r="E123" s="2"/>
      <c r="F123" s="2"/>
      <c r="G123" s="2">
        <v>2.0954830000000002</v>
      </c>
      <c r="H123" s="2">
        <v>2.5264609999999998</v>
      </c>
      <c r="I123" s="2">
        <v>2.612114</v>
      </c>
      <c r="J123" s="2">
        <v>2.7808120000000001</v>
      </c>
      <c r="K123" s="2">
        <v>0.72018899999999997</v>
      </c>
      <c r="L123" s="2">
        <v>1.1863939999999999</v>
      </c>
      <c r="M123" s="2">
        <v>0.83147499999999996</v>
      </c>
      <c r="N123" s="2">
        <v>1.824959</v>
      </c>
      <c r="O123" s="2">
        <v>3.1998310000000001</v>
      </c>
      <c r="P123" s="2">
        <v>4.8298940000000004</v>
      </c>
      <c r="Q123" s="2">
        <v>5.8993919999999997</v>
      </c>
      <c r="R123" s="2">
        <v>2.8064499999999999</v>
      </c>
      <c r="S123" s="2">
        <v>4.5505459999999998</v>
      </c>
      <c r="T123" s="2">
        <v>9.3990869999999997</v>
      </c>
      <c r="U123" s="2">
        <v>4.7881289999999996</v>
      </c>
    </row>
    <row r="124" spans="1:21" hidden="1" x14ac:dyDescent="0.2">
      <c r="A124" s="22" t="s">
        <v>41</v>
      </c>
      <c r="B124" s="9" t="s">
        <v>678</v>
      </c>
      <c r="C124" s="10" t="s">
        <v>24</v>
      </c>
      <c r="D124" s="10"/>
      <c r="E124" s="3"/>
      <c r="F124" s="3"/>
      <c r="G124" s="3">
        <v>17.549682000000001</v>
      </c>
      <c r="H124" s="3">
        <v>22.074238999999999</v>
      </c>
      <c r="I124" s="3">
        <v>23.004107000000001</v>
      </c>
      <c r="J124" s="3">
        <v>32.525530000000003</v>
      </c>
      <c r="K124" s="3">
        <v>64.603042000000002</v>
      </c>
      <c r="L124" s="3">
        <v>68.150890000000004</v>
      </c>
      <c r="M124" s="3">
        <v>46.124336</v>
      </c>
      <c r="N124" s="3">
        <v>110.919557</v>
      </c>
      <c r="O124" s="3">
        <v>165.90063900000001</v>
      </c>
      <c r="P124" s="3">
        <v>200.27701500000001</v>
      </c>
      <c r="Q124" s="3">
        <v>257.96268300000003</v>
      </c>
      <c r="R124" s="3">
        <v>244.65312299999999</v>
      </c>
      <c r="S124" s="3">
        <v>340.89388700000001</v>
      </c>
      <c r="T124" s="3">
        <v>312.598094</v>
      </c>
      <c r="U124" s="3">
        <v>264.54930899999999</v>
      </c>
    </row>
    <row r="125" spans="1:21" hidden="1" x14ac:dyDescent="0.2">
      <c r="A125" s="22" t="s">
        <v>41</v>
      </c>
      <c r="B125" s="9" t="s">
        <v>678</v>
      </c>
      <c r="C125" s="10" t="s">
        <v>25</v>
      </c>
      <c r="D125" s="10"/>
      <c r="E125" s="2"/>
      <c r="F125" s="2"/>
      <c r="G125" s="2"/>
      <c r="H125" s="2"/>
      <c r="I125" s="2"/>
      <c r="J125" s="2"/>
      <c r="K125" s="2"/>
      <c r="L125" s="2"/>
      <c r="M125" s="2"/>
      <c r="N125" s="2">
        <v>4.7173889999999998</v>
      </c>
      <c r="O125" s="2">
        <v>21.696821</v>
      </c>
      <c r="P125" s="2">
        <v>18.447323999999998</v>
      </c>
      <c r="Q125" s="2">
        <v>15.560712000000001</v>
      </c>
      <c r="R125" s="2">
        <v>13.144019</v>
      </c>
      <c r="S125" s="2">
        <v>12.701705</v>
      </c>
      <c r="T125" s="2">
        <v>18.198526000000001</v>
      </c>
      <c r="U125" s="2">
        <v>18.719448</v>
      </c>
    </row>
    <row r="126" spans="1:21" hidden="1" x14ac:dyDescent="0.2">
      <c r="A126" s="22" t="s">
        <v>41</v>
      </c>
      <c r="B126" s="9" t="s">
        <v>678</v>
      </c>
      <c r="C126" s="10" t="s">
        <v>26</v>
      </c>
      <c r="D126" s="10" t="s">
        <v>980</v>
      </c>
      <c r="E126" s="3"/>
      <c r="F126" s="3"/>
      <c r="G126" s="3"/>
      <c r="H126" s="3"/>
      <c r="I126" s="3"/>
      <c r="J126" s="3"/>
      <c r="K126" s="3">
        <v>9.2394370000000006</v>
      </c>
      <c r="L126" s="3">
        <v>9.7746940000000002</v>
      </c>
      <c r="M126" s="3">
        <v>10.178214000000001</v>
      </c>
      <c r="N126" s="3">
        <v>11.15682</v>
      </c>
      <c r="O126" s="3">
        <v>10.621772</v>
      </c>
      <c r="P126" s="3">
        <v>11.850572</v>
      </c>
      <c r="Q126" s="3">
        <v>11.816658</v>
      </c>
      <c r="R126" s="3">
        <v>11.039901</v>
      </c>
      <c r="S126" s="3">
        <v>26.137362</v>
      </c>
      <c r="T126" s="3">
        <v>27.606082000000001</v>
      </c>
      <c r="U126" s="3">
        <v>27.304192</v>
      </c>
    </row>
    <row r="127" spans="1:21" hidden="1" x14ac:dyDescent="0.2">
      <c r="A127" s="22" t="s">
        <v>41</v>
      </c>
      <c r="B127" s="9" t="s">
        <v>678</v>
      </c>
      <c r="C127" s="10" t="s">
        <v>27</v>
      </c>
      <c r="D127" s="10" t="s">
        <v>980</v>
      </c>
      <c r="E127" s="2"/>
      <c r="F127" s="2"/>
      <c r="G127" s="2"/>
      <c r="H127" s="2"/>
      <c r="I127" s="2"/>
      <c r="J127" s="2"/>
      <c r="K127" s="2"/>
      <c r="L127" s="2">
        <v>4.0239609999999999</v>
      </c>
      <c r="M127" s="2">
        <v>3.385596</v>
      </c>
      <c r="N127" s="2">
        <v>0.44785399999999997</v>
      </c>
      <c r="O127" s="2">
        <v>0.54242800000000002</v>
      </c>
      <c r="P127" s="2">
        <v>0.54967100000000002</v>
      </c>
      <c r="Q127" s="2"/>
      <c r="R127" s="2"/>
      <c r="S127" s="2"/>
      <c r="T127" s="2"/>
      <c r="U127" s="2"/>
    </row>
    <row r="128" spans="1:21" hidden="1" x14ac:dyDescent="0.2">
      <c r="A128" s="22" t="s">
        <v>41</v>
      </c>
      <c r="B128" s="9" t="s">
        <v>678</v>
      </c>
      <c r="C128" s="10" t="s">
        <v>28</v>
      </c>
      <c r="D128" s="10" t="s">
        <v>980</v>
      </c>
      <c r="E128" s="3"/>
      <c r="F128" s="3"/>
      <c r="G128" s="3"/>
      <c r="H128" s="3"/>
      <c r="I128" s="3"/>
      <c r="J128" s="3"/>
      <c r="K128" s="3">
        <v>9.8073999999999995E-2</v>
      </c>
      <c r="L128" s="3">
        <v>0.43224200000000002</v>
      </c>
      <c r="M128" s="3">
        <v>0.62782000000000004</v>
      </c>
      <c r="N128" s="3">
        <v>1.1759580000000001</v>
      </c>
      <c r="O128" s="3">
        <v>0.36055999999999999</v>
      </c>
      <c r="P128" s="3">
        <v>1.0675110000000001</v>
      </c>
      <c r="Q128" s="3">
        <v>2.025477</v>
      </c>
      <c r="R128" s="3">
        <v>1.7274700000000001</v>
      </c>
      <c r="S128" s="3">
        <v>1.818694</v>
      </c>
      <c r="T128" s="3">
        <v>1.7079930000000001</v>
      </c>
      <c r="U128" s="3">
        <v>0.41853000000000001</v>
      </c>
    </row>
    <row r="129" spans="1:21" hidden="1" x14ac:dyDescent="0.2">
      <c r="A129" s="22" t="s">
        <v>41</v>
      </c>
      <c r="B129" s="9" t="s">
        <v>678</v>
      </c>
      <c r="C129" s="10" t="s">
        <v>29</v>
      </c>
      <c r="D129" s="10" t="s">
        <v>980</v>
      </c>
      <c r="E129" s="2"/>
      <c r="F129" s="2"/>
      <c r="G129" s="2"/>
      <c r="H129" s="2"/>
      <c r="I129" s="2"/>
      <c r="J129" s="2"/>
      <c r="K129" s="2">
        <v>2.9905000000000001E-2</v>
      </c>
      <c r="L129" s="2">
        <v>6.2576000000000007E-2</v>
      </c>
      <c r="M129" s="2">
        <v>3.5128E-2</v>
      </c>
      <c r="N129" s="2"/>
      <c r="O129" s="2">
        <v>1.30203</v>
      </c>
      <c r="P129" s="2">
        <v>0.99852600000000002</v>
      </c>
      <c r="Q129" s="2">
        <v>0.23401</v>
      </c>
      <c r="R129" s="2">
        <v>0.13592299999999999</v>
      </c>
      <c r="S129" s="2">
        <v>9.9139999999999992E-3</v>
      </c>
      <c r="T129" s="2">
        <v>9.1217999999999994E-2</v>
      </c>
      <c r="U129" s="2">
        <v>4.1641999999999998E-2</v>
      </c>
    </row>
    <row r="130" spans="1:21" hidden="1" x14ac:dyDescent="0.2">
      <c r="A130" s="23" t="s">
        <v>41</v>
      </c>
      <c r="B130" s="9" t="s">
        <v>678</v>
      </c>
      <c r="C130" s="9" t="s">
        <v>30</v>
      </c>
      <c r="D130" s="9"/>
      <c r="E130" s="3"/>
      <c r="F130" s="3"/>
      <c r="G130" s="3">
        <v>109.216565</v>
      </c>
      <c r="H130" s="3">
        <v>93.667738999999997</v>
      </c>
      <c r="I130" s="3">
        <v>82.178017999999994</v>
      </c>
      <c r="J130" s="3">
        <v>177.077247</v>
      </c>
      <c r="K130" s="3">
        <v>73.271573000000004</v>
      </c>
      <c r="L130" s="3">
        <v>87.114469999999997</v>
      </c>
      <c r="M130" s="3">
        <v>110.253018</v>
      </c>
      <c r="N130" s="3">
        <v>96.437116000000003</v>
      </c>
      <c r="O130" s="3"/>
      <c r="P130" s="3"/>
      <c r="Q130" s="3"/>
      <c r="R130" s="3"/>
      <c r="S130" s="3"/>
      <c r="T130" s="3"/>
      <c r="U130" s="3"/>
    </row>
    <row r="131" spans="1:21" hidden="1" x14ac:dyDescent="0.2">
      <c r="A131" s="21" t="s">
        <v>42</v>
      </c>
      <c r="B131" s="9" t="s">
        <v>686</v>
      </c>
      <c r="C131" s="9" t="s">
        <v>20</v>
      </c>
      <c r="D131" s="9"/>
      <c r="E131" s="2"/>
      <c r="F131" s="2"/>
      <c r="G131" s="2">
        <v>0.13670399999999999</v>
      </c>
      <c r="H131" s="2">
        <v>9.6994950000000006</v>
      </c>
      <c r="I131" s="2">
        <v>22.093091999999999</v>
      </c>
      <c r="J131" s="2">
        <v>4.0969129999999998</v>
      </c>
      <c r="K131" s="2">
        <v>92.409115999999997</v>
      </c>
      <c r="L131" s="2">
        <v>81.990978999999996</v>
      </c>
      <c r="M131" s="2">
        <v>78.666499000000002</v>
      </c>
      <c r="N131" s="2">
        <v>68.766368</v>
      </c>
      <c r="O131" s="2">
        <v>66.754585000000006</v>
      </c>
      <c r="P131" s="2">
        <v>111.34086499999999</v>
      </c>
      <c r="Q131" s="2">
        <v>102.670034</v>
      </c>
      <c r="R131" s="2">
        <v>113.991282</v>
      </c>
      <c r="S131" s="2">
        <v>125.401731</v>
      </c>
      <c r="T131" s="2">
        <v>140.29430099999999</v>
      </c>
      <c r="U131" s="2">
        <v>122.233385</v>
      </c>
    </row>
    <row r="132" spans="1:21" hidden="1" x14ac:dyDescent="0.2">
      <c r="A132" s="22" t="s">
        <v>42</v>
      </c>
      <c r="B132" s="9" t="s">
        <v>686</v>
      </c>
      <c r="C132" s="10" t="s">
        <v>22</v>
      </c>
      <c r="D132" s="10"/>
      <c r="E132" s="3"/>
      <c r="F132" s="3"/>
      <c r="G132" s="3"/>
      <c r="H132" s="3">
        <v>9.6273689999999998</v>
      </c>
      <c r="I132" s="3">
        <v>20.081444000000001</v>
      </c>
      <c r="J132" s="3"/>
      <c r="K132" s="3">
        <v>9.4773130000000005</v>
      </c>
      <c r="L132" s="3"/>
      <c r="M132" s="3"/>
      <c r="N132" s="3">
        <v>1.11344</v>
      </c>
      <c r="O132" s="3"/>
      <c r="P132" s="3"/>
      <c r="Q132" s="3"/>
      <c r="R132" s="3"/>
      <c r="S132" s="3">
        <v>9.6556000000000003E-2</v>
      </c>
      <c r="T132" s="3"/>
      <c r="U132" s="3">
        <v>8.846622</v>
      </c>
    </row>
    <row r="133" spans="1:21" hidden="1" x14ac:dyDescent="0.2">
      <c r="A133" s="22" t="s">
        <v>42</v>
      </c>
      <c r="B133" s="9" t="s">
        <v>686</v>
      </c>
      <c r="C133" s="10" t="s">
        <v>23</v>
      </c>
      <c r="D133" s="10"/>
      <c r="E133" s="2"/>
      <c r="F133" s="2"/>
      <c r="G133" s="2"/>
      <c r="H133" s="2"/>
      <c r="I133" s="2"/>
      <c r="J133" s="2"/>
      <c r="K133" s="2"/>
      <c r="L133" s="2">
        <v>1.022494</v>
      </c>
      <c r="M133" s="2">
        <v>0.98441400000000001</v>
      </c>
      <c r="N133" s="2">
        <v>0.18403700000000001</v>
      </c>
      <c r="O133" s="2">
        <v>0.17885300000000001</v>
      </c>
      <c r="P133" s="2">
        <v>0.35127700000000001</v>
      </c>
      <c r="Q133" s="2">
        <v>0.26740199999999997</v>
      </c>
      <c r="R133" s="2">
        <v>0.63155399999999995</v>
      </c>
      <c r="S133" s="2">
        <v>2.8113800000000002</v>
      </c>
      <c r="T133" s="2">
        <v>0.51122400000000001</v>
      </c>
      <c r="U133" s="2">
        <v>0.13403000000000001</v>
      </c>
    </row>
    <row r="134" spans="1:21" hidden="1" x14ac:dyDescent="0.2">
      <c r="A134" s="22" t="s">
        <v>42</v>
      </c>
      <c r="B134" s="9" t="s">
        <v>686</v>
      </c>
      <c r="C134" s="10" t="s">
        <v>24</v>
      </c>
      <c r="D134" s="10"/>
      <c r="E134" s="3"/>
      <c r="F134" s="3"/>
      <c r="G134" s="3"/>
      <c r="H134" s="3">
        <v>7.2125999999999996E-2</v>
      </c>
      <c r="I134" s="3">
        <v>2.0116480000000001</v>
      </c>
      <c r="J134" s="3">
        <v>4.0775240000000004</v>
      </c>
      <c r="K134" s="3">
        <v>25.436630999999998</v>
      </c>
      <c r="L134" s="3">
        <v>34.962473000000003</v>
      </c>
      <c r="M134" s="3">
        <v>37.346322000000001</v>
      </c>
      <c r="N134" s="3">
        <v>40.677894000000002</v>
      </c>
      <c r="O134" s="3">
        <v>57.069248000000002</v>
      </c>
      <c r="P134" s="3">
        <v>104.303099</v>
      </c>
      <c r="Q134" s="3">
        <v>96.473589000000004</v>
      </c>
      <c r="R134" s="3">
        <v>107.980603</v>
      </c>
      <c r="S134" s="3">
        <v>102.58050799999999</v>
      </c>
      <c r="T134" s="3">
        <v>131.733307</v>
      </c>
      <c r="U134" s="3">
        <v>108.49705</v>
      </c>
    </row>
    <row r="135" spans="1:21" hidden="1" x14ac:dyDescent="0.2">
      <c r="A135" s="22" t="s">
        <v>42</v>
      </c>
      <c r="B135" s="9" t="s">
        <v>686</v>
      </c>
      <c r="C135" s="10" t="s">
        <v>25</v>
      </c>
      <c r="D135" s="10"/>
      <c r="E135" s="2"/>
      <c r="F135" s="2"/>
      <c r="G135" s="2"/>
      <c r="H135" s="2"/>
      <c r="I135" s="2"/>
      <c r="J135" s="2"/>
      <c r="K135" s="2"/>
      <c r="L135" s="2"/>
      <c r="M135" s="2"/>
      <c r="N135" s="2">
        <v>0.39351799999999998</v>
      </c>
      <c r="O135" s="2">
        <v>7.7826839999999997</v>
      </c>
      <c r="P135" s="2">
        <v>5.2651820000000003</v>
      </c>
      <c r="Q135" s="2">
        <v>3.8776579999999998</v>
      </c>
      <c r="R135" s="2">
        <v>2.5923440000000002</v>
      </c>
      <c r="S135" s="2">
        <v>2.7291880000000002</v>
      </c>
      <c r="T135" s="2">
        <v>4.3563460000000003</v>
      </c>
      <c r="U135" s="2">
        <v>2.0322170000000002</v>
      </c>
    </row>
    <row r="136" spans="1:21" hidden="1" x14ac:dyDescent="0.2">
      <c r="A136" s="22" t="s">
        <v>42</v>
      </c>
      <c r="B136" s="9" t="s">
        <v>686</v>
      </c>
      <c r="C136" s="10" t="s">
        <v>26</v>
      </c>
      <c r="D136" s="10" t="s">
        <v>980</v>
      </c>
      <c r="E136" s="3"/>
      <c r="F136" s="3"/>
      <c r="G136" s="3"/>
      <c r="H136" s="3"/>
      <c r="I136" s="3"/>
      <c r="J136" s="3"/>
      <c r="K136" s="3">
        <v>3.6185550000000002</v>
      </c>
      <c r="L136" s="3">
        <v>3.602973</v>
      </c>
      <c r="M136" s="3">
        <v>1.297604</v>
      </c>
      <c r="N136" s="3">
        <v>0.98994000000000004</v>
      </c>
      <c r="O136" s="3">
        <v>0.93545500000000004</v>
      </c>
      <c r="P136" s="3">
        <v>1.1272359999999999</v>
      </c>
      <c r="Q136" s="3">
        <v>1.4953019999999999</v>
      </c>
      <c r="R136" s="3">
        <v>2.0347439999999999</v>
      </c>
      <c r="S136" s="3">
        <v>2.0543010000000002</v>
      </c>
      <c r="T136" s="3">
        <v>2.6960609999999998</v>
      </c>
      <c r="U136" s="3">
        <v>2.4944630000000001</v>
      </c>
    </row>
    <row r="137" spans="1:21" hidden="1" x14ac:dyDescent="0.2">
      <c r="A137" s="22" t="s">
        <v>42</v>
      </c>
      <c r="B137" s="9" t="s">
        <v>686</v>
      </c>
      <c r="C137" s="10" t="s">
        <v>27</v>
      </c>
      <c r="D137" s="10" t="s">
        <v>980</v>
      </c>
      <c r="E137" s="2"/>
      <c r="F137" s="2"/>
      <c r="G137" s="2"/>
      <c r="H137" s="2"/>
      <c r="I137" s="2"/>
      <c r="J137" s="2"/>
      <c r="K137" s="2">
        <v>18.777826000000001</v>
      </c>
      <c r="L137" s="2"/>
      <c r="M137" s="2"/>
      <c r="N137" s="2"/>
      <c r="O137" s="2"/>
      <c r="P137" s="2"/>
      <c r="Q137" s="2"/>
      <c r="R137" s="2"/>
      <c r="S137" s="2">
        <v>14.373369</v>
      </c>
      <c r="T137" s="2"/>
      <c r="U137" s="2"/>
    </row>
    <row r="138" spans="1:21" hidden="1" x14ac:dyDescent="0.2">
      <c r="A138" s="22" t="s">
        <v>42</v>
      </c>
      <c r="B138" s="9" t="s">
        <v>686</v>
      </c>
      <c r="C138" s="10" t="s">
        <v>28</v>
      </c>
      <c r="D138" s="10" t="s">
        <v>980</v>
      </c>
      <c r="E138" s="3"/>
      <c r="F138" s="3"/>
      <c r="G138" s="3"/>
      <c r="H138" s="3"/>
      <c r="I138" s="3"/>
      <c r="J138" s="3"/>
      <c r="K138" s="3">
        <v>0.191001</v>
      </c>
      <c r="L138" s="3">
        <v>0.67405099999999996</v>
      </c>
      <c r="M138" s="3">
        <v>1.9592909999999999</v>
      </c>
      <c r="N138" s="3">
        <v>0.689612</v>
      </c>
      <c r="O138" s="3">
        <v>0.73314900000000005</v>
      </c>
      <c r="P138" s="3">
        <v>0.29407100000000003</v>
      </c>
      <c r="Q138" s="3">
        <v>0.55608299999999999</v>
      </c>
      <c r="R138" s="3">
        <v>0.60439900000000002</v>
      </c>
      <c r="S138" s="3">
        <v>0.58295799999999998</v>
      </c>
      <c r="T138" s="3">
        <v>0.997363</v>
      </c>
      <c r="U138" s="3">
        <v>0.22900300000000001</v>
      </c>
    </row>
    <row r="139" spans="1:21" hidden="1" x14ac:dyDescent="0.2">
      <c r="A139" s="22" t="s">
        <v>42</v>
      </c>
      <c r="B139" s="9" t="s">
        <v>686</v>
      </c>
      <c r="C139" s="10" t="s">
        <v>29</v>
      </c>
      <c r="D139" s="10" t="s">
        <v>980</v>
      </c>
      <c r="E139" s="2"/>
      <c r="F139" s="2"/>
      <c r="G139" s="2"/>
      <c r="H139" s="2"/>
      <c r="I139" s="2"/>
      <c r="J139" s="2"/>
      <c r="K139" s="2"/>
      <c r="L139" s="2">
        <v>7.5339999999999999E-3</v>
      </c>
      <c r="M139" s="2">
        <v>1.08E-3</v>
      </c>
      <c r="N139" s="2"/>
      <c r="O139" s="2">
        <v>5.5196000000000002E-2</v>
      </c>
      <c r="P139" s="2"/>
      <c r="Q139" s="2"/>
      <c r="R139" s="2">
        <v>0.14763799999999999</v>
      </c>
      <c r="S139" s="2">
        <v>0.17347099999999999</v>
      </c>
      <c r="T139" s="2"/>
      <c r="U139" s="2"/>
    </row>
    <row r="140" spans="1:21" hidden="1" x14ac:dyDescent="0.2">
      <c r="A140" s="23" t="s">
        <v>42</v>
      </c>
      <c r="B140" s="9" t="s">
        <v>686</v>
      </c>
      <c r="C140" s="9" t="s">
        <v>30</v>
      </c>
      <c r="D140" s="9"/>
      <c r="E140" s="3"/>
      <c r="F140" s="3"/>
      <c r="G140" s="3">
        <v>0.13670399999999999</v>
      </c>
      <c r="H140" s="3"/>
      <c r="I140" s="3"/>
      <c r="J140" s="3">
        <v>1.9389E-2</v>
      </c>
      <c r="K140" s="3">
        <v>34.907789999999999</v>
      </c>
      <c r="L140" s="3">
        <v>41.721454000000001</v>
      </c>
      <c r="M140" s="3">
        <v>37.077787999999998</v>
      </c>
      <c r="N140" s="3">
        <v>24.717927</v>
      </c>
      <c r="O140" s="3"/>
      <c r="P140" s="3"/>
      <c r="Q140" s="3"/>
      <c r="R140" s="3"/>
      <c r="S140" s="3"/>
      <c r="T140" s="3"/>
      <c r="U140" s="3"/>
    </row>
    <row r="141" spans="1:21" hidden="1" x14ac:dyDescent="0.2">
      <c r="A141" s="21" t="s">
        <v>43</v>
      </c>
      <c r="B141" s="9" t="s">
        <v>832</v>
      </c>
      <c r="C141" s="9" t="s">
        <v>20</v>
      </c>
      <c r="D141" s="9"/>
      <c r="E141" s="2"/>
      <c r="F141" s="2"/>
      <c r="G141" s="2">
        <v>2769.248756</v>
      </c>
      <c r="H141" s="2">
        <v>1155.9780229999999</v>
      </c>
      <c r="I141" s="2">
        <v>761.42025599999999</v>
      </c>
      <c r="J141" s="2">
        <v>1155.7884839999999</v>
      </c>
      <c r="K141" s="2">
        <v>1601.5271560000001</v>
      </c>
      <c r="L141" s="2">
        <v>776.83880999999997</v>
      </c>
      <c r="M141" s="2">
        <v>820.49761000000001</v>
      </c>
      <c r="N141" s="2">
        <v>548.47389999999996</v>
      </c>
      <c r="O141" s="2">
        <v>624.37039200000004</v>
      </c>
      <c r="P141" s="2">
        <v>1210.064175</v>
      </c>
      <c r="Q141" s="2">
        <v>1086.409463</v>
      </c>
      <c r="R141" s="2">
        <v>832.20046400000001</v>
      </c>
      <c r="S141" s="2">
        <v>621.57506100000001</v>
      </c>
      <c r="T141" s="2">
        <v>730.87625200000002</v>
      </c>
      <c r="U141" s="2">
        <v>949.75996099999998</v>
      </c>
    </row>
    <row r="142" spans="1:21" hidden="1" x14ac:dyDescent="0.2">
      <c r="A142" s="22" t="s">
        <v>43</v>
      </c>
      <c r="B142" s="9" t="s">
        <v>832</v>
      </c>
      <c r="C142" s="10" t="s">
        <v>22</v>
      </c>
      <c r="D142" s="10"/>
      <c r="E142" s="3"/>
      <c r="F142" s="3"/>
      <c r="G142" s="3">
        <v>214.668015</v>
      </c>
      <c r="H142" s="3">
        <v>99.790003999999996</v>
      </c>
      <c r="I142" s="3">
        <v>153.47881899999999</v>
      </c>
      <c r="J142" s="3">
        <v>58.310471999999997</v>
      </c>
      <c r="K142" s="3"/>
      <c r="L142" s="3"/>
      <c r="M142" s="3"/>
      <c r="N142" s="3">
        <v>59.412413000000001</v>
      </c>
      <c r="O142" s="3">
        <v>59.027566</v>
      </c>
      <c r="P142" s="3"/>
      <c r="Q142" s="3"/>
      <c r="R142" s="3">
        <v>0.22296099999999999</v>
      </c>
      <c r="S142" s="3">
        <v>9.5870840000000008</v>
      </c>
      <c r="T142" s="3">
        <v>5.3452780000000004</v>
      </c>
      <c r="U142" s="3">
        <v>200</v>
      </c>
    </row>
    <row r="143" spans="1:21" hidden="1" x14ac:dyDescent="0.2">
      <c r="A143" s="22" t="s">
        <v>43</v>
      </c>
      <c r="B143" s="9" t="s">
        <v>832</v>
      </c>
      <c r="C143" s="10" t="s">
        <v>23</v>
      </c>
      <c r="D143" s="10"/>
      <c r="E143" s="2"/>
      <c r="F143" s="2"/>
      <c r="G143" s="2">
        <v>8.0130680000000005</v>
      </c>
      <c r="H143" s="2">
        <v>6.5682749999999999</v>
      </c>
      <c r="I143" s="2">
        <v>4.3819270000000001</v>
      </c>
      <c r="J143" s="2">
        <v>2.8618519999999998</v>
      </c>
      <c r="K143" s="2">
        <v>3.8037079999999999</v>
      </c>
      <c r="L143" s="2">
        <v>9.4076009999999997</v>
      </c>
      <c r="M143" s="2">
        <v>6.3003260000000001</v>
      </c>
      <c r="N143" s="2">
        <v>1.5783020000000001</v>
      </c>
      <c r="O143" s="2">
        <v>4.8759629999999996</v>
      </c>
      <c r="P143" s="2">
        <v>32.647190999999999</v>
      </c>
      <c r="Q143" s="2">
        <v>5.3063130000000003</v>
      </c>
      <c r="R143" s="2">
        <v>10.765338</v>
      </c>
      <c r="S143" s="2">
        <v>4.7936959999999997</v>
      </c>
      <c r="T143" s="2">
        <v>8.7379020000000001</v>
      </c>
      <c r="U143" s="2">
        <v>8.555669</v>
      </c>
    </row>
    <row r="144" spans="1:21" hidden="1" x14ac:dyDescent="0.2">
      <c r="A144" s="22" t="s">
        <v>43</v>
      </c>
      <c r="B144" s="9" t="s">
        <v>832</v>
      </c>
      <c r="C144" s="10" t="s">
        <v>24</v>
      </c>
      <c r="D144" s="10"/>
      <c r="E144" s="3"/>
      <c r="F144" s="3"/>
      <c r="G144" s="3">
        <v>0.46339599999999997</v>
      </c>
      <c r="H144" s="3">
        <v>5.4036530000000003</v>
      </c>
      <c r="I144" s="3">
        <v>15.202762</v>
      </c>
      <c r="J144" s="3">
        <v>40.870255</v>
      </c>
      <c r="K144" s="3">
        <v>430.129186</v>
      </c>
      <c r="L144" s="3">
        <v>338.22056600000002</v>
      </c>
      <c r="M144" s="3">
        <v>293.91237799999999</v>
      </c>
      <c r="N144" s="3">
        <v>339.55800699999998</v>
      </c>
      <c r="O144" s="3">
        <v>480.01239299999997</v>
      </c>
      <c r="P144" s="3">
        <v>1116.7847589999999</v>
      </c>
      <c r="Q144" s="3">
        <v>1042.342776</v>
      </c>
      <c r="R144" s="3">
        <v>777.00581799999998</v>
      </c>
      <c r="S144" s="3">
        <v>564.14600399999995</v>
      </c>
      <c r="T144" s="3">
        <v>678.38646300000005</v>
      </c>
      <c r="U144" s="3">
        <v>700.941956</v>
      </c>
    </row>
    <row r="145" spans="1:21" hidden="1" x14ac:dyDescent="0.2">
      <c r="A145" s="22" t="s">
        <v>43</v>
      </c>
      <c r="B145" s="9" t="s">
        <v>832</v>
      </c>
      <c r="C145" s="10" t="s">
        <v>25</v>
      </c>
      <c r="D145" s="10"/>
      <c r="E145" s="2"/>
      <c r="F145" s="2"/>
      <c r="G145" s="2"/>
      <c r="H145" s="2"/>
      <c r="I145" s="2"/>
      <c r="J145" s="2"/>
      <c r="K145" s="2"/>
      <c r="L145" s="2"/>
      <c r="M145" s="2"/>
      <c r="N145" s="2">
        <v>7.095383</v>
      </c>
      <c r="O145" s="2">
        <v>62.361789999999999</v>
      </c>
      <c r="P145" s="2">
        <v>36.747335</v>
      </c>
      <c r="Q145" s="2">
        <v>14.427160000000001</v>
      </c>
      <c r="R145" s="2">
        <v>18.620659</v>
      </c>
      <c r="S145" s="2">
        <v>18.069006000000002</v>
      </c>
      <c r="T145" s="2">
        <v>10.116203000000001</v>
      </c>
      <c r="U145" s="2">
        <v>11.546566</v>
      </c>
    </row>
    <row r="146" spans="1:21" hidden="1" x14ac:dyDescent="0.2">
      <c r="A146" s="22" t="s">
        <v>43</v>
      </c>
      <c r="B146" s="9" t="s">
        <v>832</v>
      </c>
      <c r="C146" s="10" t="s">
        <v>26</v>
      </c>
      <c r="D146" s="10" t="s">
        <v>980</v>
      </c>
      <c r="E146" s="3"/>
      <c r="F146" s="3"/>
      <c r="G146" s="3"/>
      <c r="H146" s="3"/>
      <c r="I146" s="3"/>
      <c r="J146" s="3"/>
      <c r="K146" s="3">
        <v>18.353591000000002</v>
      </c>
      <c r="L146" s="3">
        <v>17.513045000000002</v>
      </c>
      <c r="M146" s="3">
        <v>16.327739999999999</v>
      </c>
      <c r="N146" s="3">
        <v>18.012713000000002</v>
      </c>
      <c r="O146" s="3">
        <v>16.870840000000001</v>
      </c>
      <c r="P146" s="3">
        <v>18.180879999999998</v>
      </c>
      <c r="Q146" s="3">
        <v>20.879203</v>
      </c>
      <c r="R146" s="3">
        <v>20.959358999999999</v>
      </c>
      <c r="S146" s="3">
        <v>22.368131999999999</v>
      </c>
      <c r="T146" s="3">
        <v>25.232309000000001</v>
      </c>
      <c r="U146" s="3">
        <v>27.585671999999999</v>
      </c>
    </row>
    <row r="147" spans="1:21" hidden="1" x14ac:dyDescent="0.2">
      <c r="A147" s="22" t="s">
        <v>43</v>
      </c>
      <c r="B147" s="9" t="s">
        <v>832</v>
      </c>
      <c r="C147" s="10" t="s">
        <v>27</v>
      </c>
      <c r="D147" s="10" t="s">
        <v>980</v>
      </c>
      <c r="E147" s="2"/>
      <c r="F147" s="2"/>
      <c r="G147" s="2"/>
      <c r="H147" s="2"/>
      <c r="I147" s="2"/>
      <c r="J147" s="2"/>
      <c r="K147" s="2">
        <v>687.91696899999999</v>
      </c>
      <c r="L147" s="2"/>
      <c r="M147" s="2"/>
      <c r="N147" s="2"/>
      <c r="O147" s="2"/>
      <c r="P147" s="2">
        <v>3.484569</v>
      </c>
      <c r="Q147" s="2"/>
      <c r="R147" s="2"/>
      <c r="S147" s="2"/>
      <c r="T147" s="2"/>
      <c r="U147" s="2"/>
    </row>
    <row r="148" spans="1:21" hidden="1" x14ac:dyDescent="0.2">
      <c r="A148" s="22" t="s">
        <v>43</v>
      </c>
      <c r="B148" s="9" t="s">
        <v>832</v>
      </c>
      <c r="C148" s="10" t="s">
        <v>28</v>
      </c>
      <c r="D148" s="10" t="s">
        <v>980</v>
      </c>
      <c r="E148" s="3"/>
      <c r="F148" s="3"/>
      <c r="G148" s="3"/>
      <c r="H148" s="3"/>
      <c r="I148" s="3"/>
      <c r="J148" s="3"/>
      <c r="K148" s="3">
        <v>2.9369399999999999</v>
      </c>
      <c r="L148" s="3">
        <v>4.6751370000000003</v>
      </c>
      <c r="M148" s="3">
        <v>17.686838000000002</v>
      </c>
      <c r="N148" s="3">
        <v>2.9042889999999999</v>
      </c>
      <c r="O148" s="3">
        <v>1.1652499999999999</v>
      </c>
      <c r="P148" s="3">
        <v>2.1893799999999999</v>
      </c>
      <c r="Q148" s="3">
        <v>3.3590789999999999</v>
      </c>
      <c r="R148" s="3">
        <v>3.1743649999999999</v>
      </c>
      <c r="S148" s="3">
        <v>2.552584</v>
      </c>
      <c r="T148" s="3">
        <v>3.053102</v>
      </c>
      <c r="U148" s="3">
        <v>1.0857950000000001</v>
      </c>
    </row>
    <row r="149" spans="1:21" hidden="1" x14ac:dyDescent="0.2">
      <c r="A149" s="22" t="s">
        <v>43</v>
      </c>
      <c r="B149" s="9" t="s">
        <v>832</v>
      </c>
      <c r="C149" s="10" t="s">
        <v>29</v>
      </c>
      <c r="D149" s="10" t="s">
        <v>980</v>
      </c>
      <c r="E149" s="2"/>
      <c r="F149" s="2"/>
      <c r="G149" s="2"/>
      <c r="H149" s="2"/>
      <c r="I149" s="2"/>
      <c r="J149" s="2"/>
      <c r="K149" s="2">
        <v>4.4258309999999996</v>
      </c>
      <c r="L149" s="2">
        <v>1.41645</v>
      </c>
      <c r="M149" s="2">
        <v>0.92020900000000005</v>
      </c>
      <c r="N149" s="2">
        <v>5.1291000000000003E-2</v>
      </c>
      <c r="O149" s="2">
        <v>5.6590000000000001E-2</v>
      </c>
      <c r="P149" s="2">
        <v>3.0061000000000001E-2</v>
      </c>
      <c r="Q149" s="2">
        <v>9.4932000000000002E-2</v>
      </c>
      <c r="R149" s="2">
        <v>1.451964</v>
      </c>
      <c r="S149" s="2">
        <v>5.8555000000000003E-2</v>
      </c>
      <c r="T149" s="2">
        <v>4.9950000000000003E-3</v>
      </c>
      <c r="U149" s="2">
        <v>4.4303000000000002E-2</v>
      </c>
    </row>
    <row r="150" spans="1:21" hidden="1" x14ac:dyDescent="0.2">
      <c r="A150" s="23" t="s">
        <v>43</v>
      </c>
      <c r="B150" s="9" t="s">
        <v>832</v>
      </c>
      <c r="C150" s="9" t="s">
        <v>30</v>
      </c>
      <c r="D150" s="9"/>
      <c r="E150" s="3"/>
      <c r="F150" s="3"/>
      <c r="G150" s="3">
        <v>2546.1042769999999</v>
      </c>
      <c r="H150" s="3">
        <v>1044.216091</v>
      </c>
      <c r="I150" s="3">
        <v>588.35674800000004</v>
      </c>
      <c r="J150" s="3">
        <v>1053.745905</v>
      </c>
      <c r="K150" s="3">
        <v>453.96093100000002</v>
      </c>
      <c r="L150" s="3">
        <v>405.60601100000002</v>
      </c>
      <c r="M150" s="3">
        <v>485.35011900000001</v>
      </c>
      <c r="N150" s="3">
        <v>119.861502</v>
      </c>
      <c r="O150" s="3"/>
      <c r="P150" s="3"/>
      <c r="Q150" s="3"/>
      <c r="R150" s="3"/>
      <c r="S150" s="3"/>
      <c r="T150" s="3"/>
      <c r="U150" s="3"/>
    </row>
    <row r="151" spans="1:21" hidden="1" x14ac:dyDescent="0.2">
      <c r="A151" s="21" t="s">
        <v>44</v>
      </c>
      <c r="B151" s="9" t="s">
        <v>844</v>
      </c>
      <c r="C151" s="9" t="s">
        <v>20</v>
      </c>
      <c r="D151" s="9"/>
      <c r="E151" s="2"/>
      <c r="F151" s="2"/>
      <c r="G151" s="2">
        <v>12.585042</v>
      </c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</row>
    <row r="152" spans="1:21" hidden="1" x14ac:dyDescent="0.2">
      <c r="A152" s="22" t="s">
        <v>44</v>
      </c>
      <c r="B152" s="9" t="s">
        <v>844</v>
      </c>
      <c r="C152" s="10" t="s">
        <v>22</v>
      </c>
      <c r="D152" s="10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</row>
    <row r="153" spans="1:21" hidden="1" x14ac:dyDescent="0.2">
      <c r="A153" s="22" t="s">
        <v>44</v>
      </c>
      <c r="B153" s="9" t="s">
        <v>844</v>
      </c>
      <c r="C153" s="10" t="s">
        <v>23</v>
      </c>
      <c r="D153" s="10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</row>
    <row r="154" spans="1:21" hidden="1" x14ac:dyDescent="0.2">
      <c r="A154" s="22" t="s">
        <v>44</v>
      </c>
      <c r="B154" s="9" t="s">
        <v>844</v>
      </c>
      <c r="C154" s="10" t="s">
        <v>24</v>
      </c>
      <c r="D154" s="10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</row>
    <row r="155" spans="1:21" hidden="1" x14ac:dyDescent="0.2">
      <c r="A155" s="22" t="s">
        <v>44</v>
      </c>
      <c r="B155" s="9" t="s">
        <v>844</v>
      </c>
      <c r="C155" s="10" t="s">
        <v>25</v>
      </c>
      <c r="D155" s="10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</row>
    <row r="156" spans="1:21" hidden="1" x14ac:dyDescent="0.2">
      <c r="A156" s="22" t="s">
        <v>44</v>
      </c>
      <c r="B156" s="9" t="s">
        <v>844</v>
      </c>
      <c r="C156" s="10" t="s">
        <v>26</v>
      </c>
      <c r="D156" s="10" t="s">
        <v>980</v>
      </c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</row>
    <row r="157" spans="1:21" hidden="1" x14ac:dyDescent="0.2">
      <c r="A157" s="22" t="s">
        <v>44</v>
      </c>
      <c r="B157" s="9" t="s">
        <v>844</v>
      </c>
      <c r="C157" s="10" t="s">
        <v>27</v>
      </c>
      <c r="D157" s="10" t="s">
        <v>980</v>
      </c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</row>
    <row r="158" spans="1:21" hidden="1" x14ac:dyDescent="0.2">
      <c r="A158" s="22" t="s">
        <v>44</v>
      </c>
      <c r="B158" s="9" t="s">
        <v>844</v>
      </c>
      <c r="C158" s="10" t="s">
        <v>28</v>
      </c>
      <c r="D158" s="10" t="s">
        <v>980</v>
      </c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</row>
    <row r="159" spans="1:21" hidden="1" x14ac:dyDescent="0.2">
      <c r="A159" s="22" t="s">
        <v>44</v>
      </c>
      <c r="B159" s="9" t="s">
        <v>844</v>
      </c>
      <c r="C159" s="10" t="s">
        <v>29</v>
      </c>
      <c r="D159" s="10" t="s">
        <v>980</v>
      </c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</row>
    <row r="160" spans="1:21" hidden="1" x14ac:dyDescent="0.2">
      <c r="A160" s="23" t="s">
        <v>44</v>
      </c>
      <c r="B160" s="9" t="s">
        <v>844</v>
      </c>
      <c r="C160" s="9" t="s">
        <v>30</v>
      </c>
      <c r="D160" s="9"/>
      <c r="E160" s="3"/>
      <c r="F160" s="3"/>
      <c r="G160" s="3">
        <v>12.585042</v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</row>
    <row r="161" spans="1:21" hidden="1" x14ac:dyDescent="0.2">
      <c r="A161" s="21" t="s">
        <v>45</v>
      </c>
      <c r="B161" s="9" t="e">
        <v>#N/A</v>
      </c>
      <c r="C161" s="9" t="s">
        <v>20</v>
      </c>
      <c r="D161" s="9"/>
      <c r="E161" s="2"/>
      <c r="F161" s="2"/>
      <c r="G161" s="2">
        <v>161.21305000000001</v>
      </c>
      <c r="H161" s="2">
        <v>84.227548999999996</v>
      </c>
      <c r="I161" s="2">
        <v>82.383107999999993</v>
      </c>
      <c r="J161" s="2">
        <v>28.102705</v>
      </c>
      <c r="K161" s="2">
        <v>120.279439</v>
      </c>
      <c r="L161" s="2">
        <v>23.541259</v>
      </c>
      <c r="M161" s="2">
        <v>34.763050999999997</v>
      </c>
      <c r="N161" s="2">
        <v>11.62804</v>
      </c>
      <c r="O161" s="2">
        <v>13.755667000000001</v>
      </c>
      <c r="P161" s="2">
        <v>13.765081</v>
      </c>
      <c r="Q161" s="2">
        <v>3.1475900000000001</v>
      </c>
      <c r="R161" s="2">
        <v>3.3333910000000002</v>
      </c>
      <c r="S161" s="2">
        <v>6.6982600000000003</v>
      </c>
      <c r="T161" s="2">
        <v>6.4738069999999999</v>
      </c>
      <c r="U161" s="2">
        <v>6.0735080000000004</v>
      </c>
    </row>
    <row r="162" spans="1:21" hidden="1" x14ac:dyDescent="0.2">
      <c r="A162" s="22" t="s">
        <v>45</v>
      </c>
      <c r="B162" s="9" t="e">
        <v>#N/A</v>
      </c>
      <c r="C162" s="10" t="s">
        <v>22</v>
      </c>
      <c r="D162" s="10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>
        <v>2.2799999999999999E-3</v>
      </c>
      <c r="S162" s="3"/>
      <c r="T162" s="3"/>
      <c r="U162" s="3"/>
    </row>
    <row r="163" spans="1:21" hidden="1" x14ac:dyDescent="0.2">
      <c r="A163" s="22" t="s">
        <v>45</v>
      </c>
      <c r="B163" s="9" t="e">
        <v>#N/A</v>
      </c>
      <c r="C163" s="10" t="s">
        <v>23</v>
      </c>
      <c r="D163" s="10"/>
      <c r="E163" s="2"/>
      <c r="F163" s="2"/>
      <c r="G163" s="2"/>
      <c r="H163" s="2">
        <v>0.34865499999999999</v>
      </c>
      <c r="I163" s="2">
        <v>2.7211560000000001</v>
      </c>
      <c r="J163" s="2">
        <v>1.9872069999999999</v>
      </c>
      <c r="K163" s="2"/>
      <c r="L163" s="2">
        <v>0.14020099999999999</v>
      </c>
      <c r="M163" s="2">
        <v>1.175136</v>
      </c>
      <c r="N163" s="2">
        <v>4.588025</v>
      </c>
      <c r="O163" s="2">
        <v>2.9536009999999999</v>
      </c>
      <c r="P163" s="2">
        <v>0.61271600000000004</v>
      </c>
      <c r="Q163" s="2">
        <v>0.63548899999999997</v>
      </c>
      <c r="R163" s="2">
        <v>0.62502100000000005</v>
      </c>
      <c r="S163" s="2">
        <v>4.2708409999999999</v>
      </c>
      <c r="T163" s="2">
        <v>3.8603909999999999</v>
      </c>
      <c r="U163" s="2">
        <v>4.0156669999999997</v>
      </c>
    </row>
    <row r="164" spans="1:21" hidden="1" x14ac:dyDescent="0.2">
      <c r="A164" s="22" t="s">
        <v>45</v>
      </c>
      <c r="B164" s="9" t="e">
        <v>#N/A</v>
      </c>
      <c r="C164" s="10" t="s">
        <v>24</v>
      </c>
      <c r="D164" s="10"/>
      <c r="E164" s="3"/>
      <c r="F164" s="3"/>
      <c r="G164" s="3"/>
      <c r="H164" s="3"/>
      <c r="I164" s="3"/>
      <c r="J164" s="3"/>
      <c r="K164" s="3">
        <v>0.533721</v>
      </c>
      <c r="L164" s="3">
        <v>5.0244859999999996</v>
      </c>
      <c r="M164" s="3">
        <v>15.490265000000001</v>
      </c>
      <c r="N164" s="3">
        <v>1.0433520000000001</v>
      </c>
      <c r="O164" s="3">
        <v>1.4070020000000001</v>
      </c>
      <c r="P164" s="3">
        <v>11.092420000000001</v>
      </c>
      <c r="Q164" s="3">
        <v>0.96271700000000004</v>
      </c>
      <c r="R164" s="3">
        <v>1.9878690000000001</v>
      </c>
      <c r="S164" s="3">
        <v>1.647654</v>
      </c>
      <c r="T164" s="3">
        <v>2.3956879999999998</v>
      </c>
      <c r="U164" s="3">
        <v>1.618635</v>
      </c>
    </row>
    <row r="165" spans="1:21" hidden="1" x14ac:dyDescent="0.2">
      <c r="A165" s="22" t="s">
        <v>45</v>
      </c>
      <c r="B165" s="9" t="e">
        <v>#N/A</v>
      </c>
      <c r="C165" s="10" t="s">
        <v>25</v>
      </c>
      <c r="D165" s="10"/>
      <c r="E165" s="2"/>
      <c r="F165" s="2"/>
      <c r="G165" s="2"/>
      <c r="H165" s="2"/>
      <c r="I165" s="2"/>
      <c r="J165" s="2"/>
      <c r="K165" s="2"/>
      <c r="L165" s="2"/>
      <c r="M165" s="2"/>
      <c r="N165" s="2">
        <v>5.7499999999999999E-4</v>
      </c>
      <c r="O165" s="2">
        <v>3.7355179999999999</v>
      </c>
      <c r="P165" s="2">
        <v>1.764273</v>
      </c>
      <c r="Q165" s="2">
        <v>1.439117</v>
      </c>
      <c r="R165" s="2">
        <v>0.47921999999999998</v>
      </c>
      <c r="S165" s="2">
        <v>0.768177</v>
      </c>
      <c r="T165" s="2">
        <v>0.214729</v>
      </c>
      <c r="U165" s="2">
        <v>0.36722100000000002</v>
      </c>
    </row>
    <row r="166" spans="1:21" hidden="1" x14ac:dyDescent="0.2">
      <c r="A166" s="22" t="s">
        <v>45</v>
      </c>
      <c r="B166" s="9" t="e">
        <v>#N/A</v>
      </c>
      <c r="C166" s="10" t="s">
        <v>26</v>
      </c>
      <c r="D166" s="10" t="s">
        <v>980</v>
      </c>
      <c r="E166" s="3"/>
      <c r="F166" s="3"/>
      <c r="G166" s="3"/>
      <c r="H166" s="3"/>
      <c r="I166" s="3"/>
      <c r="J166" s="3"/>
      <c r="K166" s="3"/>
      <c r="L166" s="3">
        <v>0.13766300000000001</v>
      </c>
      <c r="M166" s="3">
        <v>1.712197</v>
      </c>
      <c r="N166" s="3">
        <v>1.938393</v>
      </c>
      <c r="O166" s="3">
        <v>5.6541430000000004</v>
      </c>
      <c r="P166" s="3">
        <v>0.182032</v>
      </c>
      <c r="Q166" s="3">
        <v>7.6438999999999993E-2</v>
      </c>
      <c r="R166" s="3"/>
      <c r="S166" s="3"/>
      <c r="T166" s="3">
        <v>2.735E-3</v>
      </c>
      <c r="U166" s="3">
        <v>4.5645999999999999E-2</v>
      </c>
    </row>
    <row r="167" spans="1:21" hidden="1" x14ac:dyDescent="0.2">
      <c r="A167" s="22" t="s">
        <v>45</v>
      </c>
      <c r="B167" s="9" t="e">
        <v>#N/A</v>
      </c>
      <c r="C167" s="10" t="s">
        <v>27</v>
      </c>
      <c r="D167" s="10" t="s">
        <v>980</v>
      </c>
      <c r="E167" s="2"/>
      <c r="F167" s="2"/>
      <c r="G167" s="2"/>
      <c r="H167" s="2"/>
      <c r="I167" s="2"/>
      <c r="J167" s="2"/>
      <c r="K167" s="2">
        <v>94.485704999999996</v>
      </c>
      <c r="L167" s="2">
        <v>0.38307600000000003</v>
      </c>
      <c r="M167" s="2"/>
      <c r="N167" s="2"/>
      <c r="O167" s="2"/>
      <c r="P167" s="2"/>
      <c r="Q167" s="2"/>
      <c r="R167" s="2"/>
      <c r="S167" s="2"/>
      <c r="T167" s="2"/>
      <c r="U167" s="2"/>
    </row>
    <row r="168" spans="1:21" hidden="1" x14ac:dyDescent="0.2">
      <c r="A168" s="22" t="s">
        <v>45</v>
      </c>
      <c r="B168" s="9" t="e">
        <v>#N/A</v>
      </c>
      <c r="C168" s="10" t="s">
        <v>28</v>
      </c>
      <c r="D168" s="10" t="s">
        <v>980</v>
      </c>
      <c r="E168" s="3"/>
      <c r="F168" s="3"/>
      <c r="G168" s="3"/>
      <c r="H168" s="3"/>
      <c r="I168" s="3"/>
      <c r="J168" s="3"/>
      <c r="K168" s="3">
        <v>0.50299899999999997</v>
      </c>
      <c r="L168" s="3">
        <v>0.24824499999999999</v>
      </c>
      <c r="M168" s="3">
        <v>0.72262000000000004</v>
      </c>
      <c r="N168" s="3">
        <v>4.6975999999999997E-2</v>
      </c>
      <c r="O168" s="3">
        <v>5.4029999999999998E-3</v>
      </c>
      <c r="P168" s="3">
        <v>0.11364</v>
      </c>
      <c r="Q168" s="3">
        <v>3.1961999999999997E-2</v>
      </c>
      <c r="R168" s="3">
        <v>0.23879300000000001</v>
      </c>
      <c r="S168" s="3">
        <v>1.1587999999999999E-2</v>
      </c>
      <c r="T168" s="3">
        <v>2.6400000000000002E-4</v>
      </c>
      <c r="U168" s="3">
        <v>2.6339000000000001E-2</v>
      </c>
    </row>
    <row r="169" spans="1:21" hidden="1" x14ac:dyDescent="0.2">
      <c r="A169" s="22" t="s">
        <v>45</v>
      </c>
      <c r="B169" s="9" t="e">
        <v>#N/A</v>
      </c>
      <c r="C169" s="10" t="s">
        <v>29</v>
      </c>
      <c r="D169" s="10" t="s">
        <v>980</v>
      </c>
      <c r="E169" s="2"/>
      <c r="F169" s="2"/>
      <c r="G169" s="2"/>
      <c r="H169" s="2"/>
      <c r="I169" s="2"/>
      <c r="J169" s="2"/>
      <c r="K169" s="2">
        <v>1.4843E-2</v>
      </c>
      <c r="L169" s="2">
        <v>0.10681499999999999</v>
      </c>
      <c r="M169" s="2">
        <v>1.5651000000000002E-2</v>
      </c>
      <c r="N169" s="2"/>
      <c r="O169" s="2"/>
      <c r="P169" s="2"/>
      <c r="Q169" s="2">
        <v>1.866E-3</v>
      </c>
      <c r="R169" s="2">
        <v>2.0799999999999999E-4</v>
      </c>
      <c r="S169" s="2"/>
      <c r="T169" s="2"/>
      <c r="U169" s="2"/>
    </row>
    <row r="170" spans="1:21" hidden="1" x14ac:dyDescent="0.2">
      <c r="A170" s="23" t="s">
        <v>45</v>
      </c>
      <c r="B170" s="9" t="e">
        <v>#N/A</v>
      </c>
      <c r="C170" s="9" t="s">
        <v>30</v>
      </c>
      <c r="D170" s="9"/>
      <c r="E170" s="3"/>
      <c r="F170" s="3"/>
      <c r="G170" s="3">
        <v>161.21305000000001</v>
      </c>
      <c r="H170" s="3">
        <v>83.878894000000003</v>
      </c>
      <c r="I170" s="3">
        <v>79.661951999999999</v>
      </c>
      <c r="J170" s="3">
        <v>26.115497999999999</v>
      </c>
      <c r="K170" s="3">
        <v>24.742170999999999</v>
      </c>
      <c r="L170" s="3">
        <v>17.500772999999999</v>
      </c>
      <c r="M170" s="3">
        <v>15.647182000000001</v>
      </c>
      <c r="N170" s="3">
        <v>4.0107189999999999</v>
      </c>
      <c r="O170" s="3"/>
      <c r="P170" s="3"/>
      <c r="Q170" s="3"/>
      <c r="R170" s="3"/>
      <c r="S170" s="3"/>
      <c r="T170" s="3"/>
      <c r="U170" s="3"/>
    </row>
    <row r="171" spans="1:21" hidden="1" x14ac:dyDescent="0.2">
      <c r="A171" s="21" t="s">
        <v>46</v>
      </c>
      <c r="B171" s="9" t="s">
        <v>912</v>
      </c>
      <c r="C171" s="9" t="s">
        <v>20</v>
      </c>
      <c r="D171" s="9"/>
      <c r="E171" s="2"/>
      <c r="F171" s="2"/>
      <c r="G171" s="2">
        <v>572.11676499999999</v>
      </c>
      <c r="H171" s="2">
        <v>403.61639500000001</v>
      </c>
      <c r="I171" s="2">
        <v>389.55460099999999</v>
      </c>
      <c r="J171" s="2">
        <v>914.49953500000004</v>
      </c>
      <c r="K171" s="2">
        <v>942.93669499999999</v>
      </c>
      <c r="L171" s="2">
        <v>1136.30674</v>
      </c>
      <c r="M171" s="2">
        <v>1314.927727</v>
      </c>
      <c r="N171" s="2">
        <v>1507.186817</v>
      </c>
      <c r="O171" s="2">
        <v>1240.083533</v>
      </c>
      <c r="P171" s="2">
        <v>3168.7331709999999</v>
      </c>
      <c r="Q171" s="2">
        <v>3269.627528</v>
      </c>
      <c r="R171" s="2">
        <v>3126.305249</v>
      </c>
      <c r="S171" s="2">
        <v>3767.6443079999999</v>
      </c>
      <c r="T171" s="2">
        <v>3219.8872219999998</v>
      </c>
      <c r="U171" s="2">
        <v>4757.9376789999997</v>
      </c>
    </row>
    <row r="172" spans="1:21" hidden="1" x14ac:dyDescent="0.2">
      <c r="A172" s="22" t="s">
        <v>46</v>
      </c>
      <c r="B172" s="9" t="s">
        <v>912</v>
      </c>
      <c r="C172" s="10" t="s">
        <v>22</v>
      </c>
      <c r="D172" s="10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>
        <v>0.33302500000000002</v>
      </c>
      <c r="U172" s="3">
        <v>2.212E-3</v>
      </c>
    </row>
    <row r="173" spans="1:21" hidden="1" x14ac:dyDescent="0.2">
      <c r="A173" s="22" t="s">
        <v>46</v>
      </c>
      <c r="B173" s="9" t="s">
        <v>912</v>
      </c>
      <c r="C173" s="10" t="s">
        <v>23</v>
      </c>
      <c r="D173" s="10"/>
      <c r="E173" s="2"/>
      <c r="F173" s="2"/>
      <c r="G173" s="2">
        <v>0.37930900000000001</v>
      </c>
      <c r="H173" s="2">
        <v>0.47778599999999999</v>
      </c>
      <c r="I173" s="2">
        <v>0.60014000000000001</v>
      </c>
      <c r="J173" s="2">
        <v>0.36144799999999999</v>
      </c>
      <c r="K173" s="2">
        <v>0.42042200000000002</v>
      </c>
      <c r="L173" s="2">
        <v>1.18069</v>
      </c>
      <c r="M173" s="2">
        <v>1.0015210000000001</v>
      </c>
      <c r="N173" s="2">
        <v>0.34979900000000003</v>
      </c>
      <c r="O173" s="2">
        <v>5.7980549999999997</v>
      </c>
      <c r="P173" s="2">
        <v>6.5828990000000003</v>
      </c>
      <c r="Q173" s="2">
        <v>12.259237000000001</v>
      </c>
      <c r="R173" s="2">
        <v>25.271160999999999</v>
      </c>
      <c r="S173" s="2">
        <v>68.317279999999997</v>
      </c>
      <c r="T173" s="2">
        <v>84.520799999999994</v>
      </c>
      <c r="U173" s="2">
        <v>736.13883199999998</v>
      </c>
    </row>
    <row r="174" spans="1:21" hidden="1" x14ac:dyDescent="0.2">
      <c r="A174" s="22" t="s">
        <v>46</v>
      </c>
      <c r="B174" s="9" t="s">
        <v>912</v>
      </c>
      <c r="C174" s="10" t="s">
        <v>24</v>
      </c>
      <c r="D174" s="10"/>
      <c r="E174" s="3"/>
      <c r="F174" s="3"/>
      <c r="G174" s="3">
        <v>2.2135099999999999</v>
      </c>
      <c r="H174" s="3">
        <v>4.168247</v>
      </c>
      <c r="I174" s="3">
        <v>3.9041939999999999</v>
      </c>
      <c r="J174" s="3">
        <v>4.0921510000000003</v>
      </c>
      <c r="K174" s="3">
        <v>633.25081399999999</v>
      </c>
      <c r="L174" s="3">
        <v>811.40779499999996</v>
      </c>
      <c r="M174" s="3">
        <v>900.31124399999999</v>
      </c>
      <c r="N174" s="3">
        <v>1354.1519740000001</v>
      </c>
      <c r="O174" s="3">
        <v>1110.1692149999999</v>
      </c>
      <c r="P174" s="3">
        <v>3036.0931719999999</v>
      </c>
      <c r="Q174" s="3">
        <v>3119.4004690000002</v>
      </c>
      <c r="R174" s="3">
        <v>2975.1510840000001</v>
      </c>
      <c r="S174" s="3">
        <v>3575.0796420000001</v>
      </c>
      <c r="T174" s="3">
        <v>3009.4326689999998</v>
      </c>
      <c r="U174" s="3">
        <v>3881.3951029999998</v>
      </c>
    </row>
    <row r="175" spans="1:21" hidden="1" x14ac:dyDescent="0.2">
      <c r="A175" s="22" t="s">
        <v>46</v>
      </c>
      <c r="B175" s="9" t="s">
        <v>912</v>
      </c>
      <c r="C175" s="10" t="s">
        <v>25</v>
      </c>
      <c r="D175" s="10"/>
      <c r="E175" s="2"/>
      <c r="F175" s="2"/>
      <c r="G175" s="2"/>
      <c r="H175" s="2"/>
      <c r="I175" s="2"/>
      <c r="J175" s="2"/>
      <c r="K175" s="2"/>
      <c r="L175" s="2"/>
      <c r="M175" s="2"/>
      <c r="N175" s="2">
        <v>10.393143</v>
      </c>
      <c r="O175" s="2">
        <v>38.554856000000001</v>
      </c>
      <c r="P175" s="2">
        <v>39.592846999999999</v>
      </c>
      <c r="Q175" s="2">
        <v>38.487464000000003</v>
      </c>
      <c r="R175" s="2">
        <v>40.108865999999999</v>
      </c>
      <c r="S175" s="2">
        <v>41.707357000000002</v>
      </c>
      <c r="T175" s="2">
        <v>42.003264000000001</v>
      </c>
      <c r="U175" s="2">
        <v>51.331394000000003</v>
      </c>
    </row>
    <row r="176" spans="1:21" hidden="1" x14ac:dyDescent="0.2">
      <c r="A176" s="22" t="s">
        <v>46</v>
      </c>
      <c r="B176" s="9" t="s">
        <v>912</v>
      </c>
      <c r="C176" s="10" t="s">
        <v>26</v>
      </c>
      <c r="D176" s="10" t="s">
        <v>980</v>
      </c>
      <c r="E176" s="3"/>
      <c r="F176" s="3"/>
      <c r="G176" s="3"/>
      <c r="H176" s="3"/>
      <c r="I176" s="3"/>
      <c r="J176" s="3"/>
      <c r="K176" s="3">
        <v>94.097896000000006</v>
      </c>
      <c r="L176" s="3">
        <v>93.159842999999995</v>
      </c>
      <c r="M176" s="3">
        <v>83.420096000000001</v>
      </c>
      <c r="N176" s="3">
        <v>81.855033000000006</v>
      </c>
      <c r="O176" s="3">
        <v>82.293961999999993</v>
      </c>
      <c r="P176" s="3">
        <v>82.855177999999995</v>
      </c>
      <c r="Q176" s="3">
        <v>93.198303999999993</v>
      </c>
      <c r="R176" s="3">
        <v>81.346131999999997</v>
      </c>
      <c r="S176" s="3">
        <v>78.886870000000002</v>
      </c>
      <c r="T176" s="3">
        <v>80.216999999999999</v>
      </c>
      <c r="U176" s="3">
        <v>85.692893999999995</v>
      </c>
    </row>
    <row r="177" spans="1:21" hidden="1" x14ac:dyDescent="0.2">
      <c r="A177" s="22" t="s">
        <v>46</v>
      </c>
      <c r="B177" s="9" t="s">
        <v>912</v>
      </c>
      <c r="C177" s="10" t="s">
        <v>27</v>
      </c>
      <c r="D177" s="10" t="s">
        <v>980</v>
      </c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</row>
    <row r="178" spans="1:21" hidden="1" x14ac:dyDescent="0.2">
      <c r="A178" s="22" t="s">
        <v>46</v>
      </c>
      <c r="B178" s="9" t="s">
        <v>912</v>
      </c>
      <c r="C178" s="10" t="s">
        <v>28</v>
      </c>
      <c r="D178" s="10" t="s">
        <v>980</v>
      </c>
      <c r="E178" s="3"/>
      <c r="F178" s="3"/>
      <c r="G178" s="3"/>
      <c r="H178" s="3"/>
      <c r="I178" s="3"/>
      <c r="J178" s="3"/>
      <c r="K178" s="3">
        <v>9.4998090000000008</v>
      </c>
      <c r="L178" s="3">
        <v>1.1369819999999999</v>
      </c>
      <c r="M178" s="3">
        <v>1.612185</v>
      </c>
      <c r="N178" s="3">
        <v>2.5909819999999999</v>
      </c>
      <c r="O178" s="3">
        <v>3.2523439999999999</v>
      </c>
      <c r="P178" s="3">
        <v>3.1136240000000002</v>
      </c>
      <c r="Q178" s="3">
        <v>6.155926</v>
      </c>
      <c r="R178" s="3">
        <v>4.2438529999999997</v>
      </c>
      <c r="S178" s="3">
        <v>3.5243989999999998</v>
      </c>
      <c r="T178" s="3">
        <v>3.3637009999999998</v>
      </c>
      <c r="U178" s="3">
        <v>2.2288899999999998</v>
      </c>
    </row>
    <row r="179" spans="1:21" hidden="1" x14ac:dyDescent="0.2">
      <c r="A179" s="22" t="s">
        <v>46</v>
      </c>
      <c r="B179" s="9" t="s">
        <v>912</v>
      </c>
      <c r="C179" s="10" t="s">
        <v>29</v>
      </c>
      <c r="D179" s="10" t="s">
        <v>980</v>
      </c>
      <c r="E179" s="2"/>
      <c r="F179" s="2"/>
      <c r="G179" s="2"/>
      <c r="H179" s="2"/>
      <c r="I179" s="2"/>
      <c r="J179" s="2"/>
      <c r="K179" s="2">
        <v>6.2176070000000001</v>
      </c>
      <c r="L179" s="2">
        <v>2.1228039999999999</v>
      </c>
      <c r="M179" s="2">
        <v>0.38114799999999999</v>
      </c>
      <c r="N179" s="2">
        <v>3.8231000000000001E-2</v>
      </c>
      <c r="O179" s="2">
        <v>1.5101E-2</v>
      </c>
      <c r="P179" s="2">
        <v>0.49545099999999997</v>
      </c>
      <c r="Q179" s="2">
        <v>0.12612799999999999</v>
      </c>
      <c r="R179" s="2">
        <v>0.18415300000000001</v>
      </c>
      <c r="S179" s="2">
        <v>0.12876000000000001</v>
      </c>
      <c r="T179" s="2">
        <v>1.6763E-2</v>
      </c>
      <c r="U179" s="2">
        <v>1.1483540000000001</v>
      </c>
    </row>
    <row r="180" spans="1:21" hidden="1" x14ac:dyDescent="0.2">
      <c r="A180" s="23" t="s">
        <v>46</v>
      </c>
      <c r="B180" s="9" t="s">
        <v>912</v>
      </c>
      <c r="C180" s="9" t="s">
        <v>30</v>
      </c>
      <c r="D180" s="9"/>
      <c r="E180" s="3"/>
      <c r="F180" s="3"/>
      <c r="G180" s="3">
        <v>569.52394600000002</v>
      </c>
      <c r="H180" s="3">
        <v>398.97036200000002</v>
      </c>
      <c r="I180" s="3">
        <v>385.05026700000002</v>
      </c>
      <c r="J180" s="3">
        <v>910.04593599999998</v>
      </c>
      <c r="K180" s="3">
        <v>199.45014699999999</v>
      </c>
      <c r="L180" s="3">
        <v>227.29862600000001</v>
      </c>
      <c r="M180" s="3">
        <v>328.20153299999998</v>
      </c>
      <c r="N180" s="3">
        <v>57.807654999999997</v>
      </c>
      <c r="O180" s="3"/>
      <c r="P180" s="3"/>
      <c r="Q180" s="3"/>
      <c r="R180" s="3"/>
      <c r="S180" s="3"/>
      <c r="T180" s="3"/>
      <c r="U180" s="3"/>
    </row>
    <row r="181" spans="1:21" hidden="1" x14ac:dyDescent="0.2">
      <c r="A181" s="21" t="s">
        <v>47</v>
      </c>
      <c r="B181" s="9" t="s">
        <v>923</v>
      </c>
      <c r="C181" s="9" t="s">
        <v>20</v>
      </c>
      <c r="D181" s="9"/>
      <c r="E181" s="2"/>
      <c r="F181" s="2"/>
      <c r="G181" s="2"/>
      <c r="H181" s="2"/>
      <c r="I181" s="2"/>
      <c r="J181" s="2">
        <v>412.61053600000002</v>
      </c>
      <c r="K181" s="2">
        <v>479.028256</v>
      </c>
      <c r="L181" s="2">
        <v>375.29724099999999</v>
      </c>
      <c r="M181" s="2">
        <v>520.10484699999995</v>
      </c>
      <c r="N181" s="2">
        <v>570.86930600000005</v>
      </c>
      <c r="O181" s="2">
        <v>593.55695600000001</v>
      </c>
      <c r="P181" s="2">
        <v>647.27189899999996</v>
      </c>
      <c r="Q181" s="2">
        <v>681.60351000000003</v>
      </c>
      <c r="R181" s="2">
        <v>684.74409200000002</v>
      </c>
      <c r="S181" s="2">
        <v>1232.859324</v>
      </c>
      <c r="T181" s="2">
        <v>1468.2803799999999</v>
      </c>
      <c r="U181" s="2">
        <v>1582.3144219999999</v>
      </c>
    </row>
    <row r="182" spans="1:21" hidden="1" x14ac:dyDescent="0.2">
      <c r="A182" s="22" t="s">
        <v>47</v>
      </c>
      <c r="B182" s="9" t="s">
        <v>923</v>
      </c>
      <c r="C182" s="10" t="s">
        <v>22</v>
      </c>
      <c r="D182" s="10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>
        <v>14.281067999999999</v>
      </c>
      <c r="P182" s="3">
        <v>41.219990000000003</v>
      </c>
      <c r="Q182" s="3">
        <v>36.285125999999998</v>
      </c>
      <c r="R182" s="3">
        <v>112.89252399999999</v>
      </c>
      <c r="S182" s="3">
        <v>399.99276800000001</v>
      </c>
      <c r="T182" s="3">
        <v>277.800769</v>
      </c>
      <c r="U182" s="3">
        <v>460.92507899999998</v>
      </c>
    </row>
    <row r="183" spans="1:21" hidden="1" x14ac:dyDescent="0.2">
      <c r="A183" s="22" t="s">
        <v>47</v>
      </c>
      <c r="B183" s="9" t="s">
        <v>923</v>
      </c>
      <c r="C183" s="10" t="s">
        <v>23</v>
      </c>
      <c r="D183" s="10"/>
      <c r="E183" s="2"/>
      <c r="F183" s="2"/>
      <c r="G183" s="2"/>
      <c r="H183" s="2"/>
      <c r="I183" s="2"/>
      <c r="J183" s="2">
        <v>0.46215899999999999</v>
      </c>
      <c r="K183" s="2">
        <v>1.0275909999999999</v>
      </c>
      <c r="L183" s="2">
        <v>2.1847539999999999</v>
      </c>
      <c r="M183" s="2">
        <v>2.82755</v>
      </c>
      <c r="N183" s="2">
        <v>1.9517789999999999</v>
      </c>
      <c r="O183" s="2">
        <v>62.449978999999999</v>
      </c>
      <c r="P183" s="2">
        <v>74.703340999999995</v>
      </c>
      <c r="Q183" s="2">
        <v>75.303578000000002</v>
      </c>
      <c r="R183" s="2">
        <v>55.403278</v>
      </c>
      <c r="S183" s="2">
        <v>107.547871</v>
      </c>
      <c r="T183" s="2">
        <v>221.626408</v>
      </c>
      <c r="U183" s="2">
        <v>118.53659500000001</v>
      </c>
    </row>
    <row r="184" spans="1:21" hidden="1" x14ac:dyDescent="0.2">
      <c r="A184" s="22" t="s">
        <v>47</v>
      </c>
      <c r="B184" s="9" t="s">
        <v>923</v>
      </c>
      <c r="C184" s="10" t="s">
        <v>24</v>
      </c>
      <c r="D184" s="10"/>
      <c r="E184" s="3"/>
      <c r="F184" s="3"/>
      <c r="G184" s="3"/>
      <c r="H184" s="3"/>
      <c r="I184" s="3"/>
      <c r="J184" s="3">
        <v>16.227443999999998</v>
      </c>
      <c r="K184" s="3">
        <v>164.84141199999999</v>
      </c>
      <c r="L184" s="3">
        <v>122.18732900000001</v>
      </c>
      <c r="M184" s="3">
        <v>122.397722</v>
      </c>
      <c r="N184" s="3">
        <v>314.92155000000002</v>
      </c>
      <c r="O184" s="3">
        <v>325.24893800000001</v>
      </c>
      <c r="P184" s="3">
        <v>388.425724</v>
      </c>
      <c r="Q184" s="3">
        <v>420.59061300000002</v>
      </c>
      <c r="R184" s="3">
        <v>393.25748700000003</v>
      </c>
      <c r="S184" s="3">
        <v>562.78857100000005</v>
      </c>
      <c r="T184" s="3">
        <v>806.69764699999996</v>
      </c>
      <c r="U184" s="3">
        <v>787.86677799999995</v>
      </c>
    </row>
    <row r="185" spans="1:21" hidden="1" x14ac:dyDescent="0.2">
      <c r="A185" s="22" t="s">
        <v>47</v>
      </c>
      <c r="B185" s="9" t="s">
        <v>923</v>
      </c>
      <c r="C185" s="10" t="s">
        <v>25</v>
      </c>
      <c r="D185" s="10"/>
      <c r="E185" s="2"/>
      <c r="F185" s="2"/>
      <c r="G185" s="2"/>
      <c r="H185" s="2"/>
      <c r="I185" s="2"/>
      <c r="J185" s="2"/>
      <c r="K185" s="2"/>
      <c r="L185" s="2"/>
      <c r="M185" s="2"/>
      <c r="N185" s="2">
        <v>17.305085999999999</v>
      </c>
      <c r="O185" s="2">
        <v>135.24628899999999</v>
      </c>
      <c r="P185" s="2">
        <v>84.262235000000004</v>
      </c>
      <c r="Q185" s="2">
        <v>87.904360999999994</v>
      </c>
      <c r="R185" s="2">
        <v>59.315905999999998</v>
      </c>
      <c r="S185" s="2">
        <v>94.893950000000004</v>
      </c>
      <c r="T185" s="2">
        <v>78.012397000000007</v>
      </c>
      <c r="U185" s="2">
        <v>124.937826</v>
      </c>
    </row>
    <row r="186" spans="1:21" hidden="1" x14ac:dyDescent="0.2">
      <c r="A186" s="22" t="s">
        <v>47</v>
      </c>
      <c r="B186" s="9" t="s">
        <v>923</v>
      </c>
      <c r="C186" s="10" t="s">
        <v>26</v>
      </c>
      <c r="D186" s="10" t="s">
        <v>980</v>
      </c>
      <c r="E186" s="3"/>
      <c r="F186" s="3"/>
      <c r="G186" s="3"/>
      <c r="H186" s="3"/>
      <c r="I186" s="3"/>
      <c r="J186" s="3"/>
      <c r="K186" s="3">
        <v>56.170757999999999</v>
      </c>
      <c r="L186" s="3">
        <v>48.030124000000001</v>
      </c>
      <c r="M186" s="3">
        <v>52.282380000000003</v>
      </c>
      <c r="N186" s="3">
        <v>54.053508000000001</v>
      </c>
      <c r="O186" s="3">
        <v>55.053663</v>
      </c>
      <c r="P186" s="3">
        <v>54.988667</v>
      </c>
      <c r="Q186" s="3">
        <v>55.829689999999999</v>
      </c>
      <c r="R186" s="3">
        <v>58.715276000000003</v>
      </c>
      <c r="S186" s="3">
        <v>64.442491000000004</v>
      </c>
      <c r="T186" s="3">
        <v>75.178560000000004</v>
      </c>
      <c r="U186" s="3">
        <v>76.229709999999997</v>
      </c>
    </row>
    <row r="187" spans="1:21" hidden="1" x14ac:dyDescent="0.2">
      <c r="A187" s="22" t="s">
        <v>47</v>
      </c>
      <c r="B187" s="9" t="s">
        <v>923</v>
      </c>
      <c r="C187" s="10" t="s">
        <v>27</v>
      </c>
      <c r="D187" s="10" t="s">
        <v>980</v>
      </c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</row>
    <row r="188" spans="1:21" hidden="1" x14ac:dyDescent="0.2">
      <c r="A188" s="22" t="s">
        <v>47</v>
      </c>
      <c r="B188" s="9" t="s">
        <v>923</v>
      </c>
      <c r="C188" s="10" t="s">
        <v>28</v>
      </c>
      <c r="D188" s="10" t="s">
        <v>980</v>
      </c>
      <c r="E188" s="3"/>
      <c r="F188" s="3"/>
      <c r="G188" s="3"/>
      <c r="H188" s="3"/>
      <c r="I188" s="3"/>
      <c r="J188" s="3"/>
      <c r="K188" s="3">
        <v>1.90869</v>
      </c>
      <c r="L188" s="3">
        <v>1.738974</v>
      </c>
      <c r="M188" s="3">
        <v>2.141149</v>
      </c>
      <c r="N188" s="3">
        <v>1.9428339999999999</v>
      </c>
      <c r="O188" s="3">
        <v>1.1556900000000001</v>
      </c>
      <c r="P188" s="3">
        <v>1.7649870000000001</v>
      </c>
      <c r="Q188" s="3">
        <v>3.7488519999999999</v>
      </c>
      <c r="R188" s="3">
        <v>3.5050370000000002</v>
      </c>
      <c r="S188" s="3">
        <v>2.95743</v>
      </c>
      <c r="T188" s="3">
        <v>8.9276809999999998</v>
      </c>
      <c r="U188" s="3">
        <v>2.2833039999999998</v>
      </c>
    </row>
    <row r="189" spans="1:21" hidden="1" x14ac:dyDescent="0.2">
      <c r="A189" s="22" t="s">
        <v>47</v>
      </c>
      <c r="B189" s="9" t="s">
        <v>923</v>
      </c>
      <c r="C189" s="10" t="s">
        <v>29</v>
      </c>
      <c r="D189" s="10" t="s">
        <v>980</v>
      </c>
      <c r="E189" s="2"/>
      <c r="F189" s="2"/>
      <c r="G189" s="2"/>
      <c r="H189" s="2"/>
      <c r="I189" s="2"/>
      <c r="J189" s="2"/>
      <c r="K189" s="2">
        <v>0.173482</v>
      </c>
      <c r="L189" s="2">
        <v>0.36060500000000001</v>
      </c>
      <c r="M189" s="2">
        <v>0.56571499999999997</v>
      </c>
      <c r="N189" s="2">
        <v>7.7523999999999996E-2</v>
      </c>
      <c r="O189" s="2">
        <v>0.12132900000000001</v>
      </c>
      <c r="P189" s="2">
        <v>1.906955</v>
      </c>
      <c r="Q189" s="2">
        <v>1.94129</v>
      </c>
      <c r="R189" s="2">
        <v>1.6545840000000001</v>
      </c>
      <c r="S189" s="2">
        <v>0.23624300000000001</v>
      </c>
      <c r="T189" s="2">
        <v>3.6917999999999999E-2</v>
      </c>
      <c r="U189" s="2">
        <v>11.535130000000001</v>
      </c>
    </row>
    <row r="190" spans="1:21" hidden="1" x14ac:dyDescent="0.2">
      <c r="A190" s="23" t="s">
        <v>47</v>
      </c>
      <c r="B190" s="9" t="s">
        <v>923</v>
      </c>
      <c r="C190" s="9" t="s">
        <v>30</v>
      </c>
      <c r="D190" s="9"/>
      <c r="E190" s="3"/>
      <c r="F190" s="3"/>
      <c r="G190" s="3"/>
      <c r="H190" s="3"/>
      <c r="I190" s="3"/>
      <c r="J190" s="3">
        <v>395.92093299999999</v>
      </c>
      <c r="K190" s="3">
        <v>254.90632299999999</v>
      </c>
      <c r="L190" s="3">
        <v>200.795455</v>
      </c>
      <c r="M190" s="3">
        <v>339.890331</v>
      </c>
      <c r="N190" s="3">
        <v>180.61702500000001</v>
      </c>
      <c r="O190" s="3"/>
      <c r="P190" s="3"/>
      <c r="Q190" s="3"/>
      <c r="R190" s="3"/>
      <c r="S190" s="3"/>
      <c r="T190" s="3"/>
      <c r="U190" s="3"/>
    </row>
    <row r="191" spans="1:21" hidden="1" x14ac:dyDescent="0.2">
      <c r="A191" s="21" t="s">
        <v>48</v>
      </c>
      <c r="B191" s="9" t="e">
        <v>#N/A</v>
      </c>
      <c r="C191" s="9" t="s">
        <v>20</v>
      </c>
      <c r="D191" s="9"/>
      <c r="E191" s="2"/>
      <c r="F191" s="2"/>
      <c r="G191" s="2">
        <v>351.72219899999999</v>
      </c>
      <c r="H191" s="2">
        <v>504.04817400000002</v>
      </c>
      <c r="I191" s="2">
        <v>532.14774799999998</v>
      </c>
      <c r="J191" s="2">
        <v>781.290616</v>
      </c>
      <c r="K191" s="2">
        <v>689.40205200000003</v>
      </c>
      <c r="L191" s="2">
        <v>413.01591500000001</v>
      </c>
      <c r="M191" s="2">
        <v>658.24385400000006</v>
      </c>
      <c r="N191" s="2">
        <v>691.90924399999994</v>
      </c>
      <c r="O191" s="2">
        <v>990.06494199999997</v>
      </c>
      <c r="P191" s="2">
        <v>858.81115799999998</v>
      </c>
      <c r="Q191" s="2">
        <v>701.371306</v>
      </c>
      <c r="R191" s="2">
        <v>792.28477799999996</v>
      </c>
      <c r="S191" s="2">
        <v>738.34102199999995</v>
      </c>
      <c r="T191" s="2">
        <v>1017.902033</v>
      </c>
      <c r="U191" s="2">
        <v>924.54357800000002</v>
      </c>
    </row>
    <row r="192" spans="1:21" hidden="1" x14ac:dyDescent="0.2">
      <c r="A192" s="22" t="s">
        <v>48</v>
      </c>
      <c r="B192" s="9" t="e">
        <v>#N/A</v>
      </c>
      <c r="C192" s="10" t="s">
        <v>22</v>
      </c>
      <c r="D192" s="10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>
        <v>1.602541</v>
      </c>
      <c r="S192" s="3">
        <v>0.148369</v>
      </c>
      <c r="T192" s="3">
        <v>0.100494</v>
      </c>
      <c r="U192" s="3">
        <v>0.61041599999999996</v>
      </c>
    </row>
    <row r="193" spans="1:21" hidden="1" x14ac:dyDescent="0.2">
      <c r="A193" s="22" t="s">
        <v>48</v>
      </c>
      <c r="B193" s="9" t="e">
        <v>#N/A</v>
      </c>
      <c r="C193" s="10" t="s">
        <v>23</v>
      </c>
      <c r="D193" s="10"/>
      <c r="E193" s="2"/>
      <c r="F193" s="2"/>
      <c r="G193" s="2">
        <v>17.803646000000001</v>
      </c>
      <c r="H193" s="2">
        <v>3.8214380000000001</v>
      </c>
      <c r="I193" s="2">
        <v>15.001580000000001</v>
      </c>
      <c r="J193" s="2">
        <v>39.669030999999997</v>
      </c>
      <c r="K193" s="2">
        <v>8.7825330000000008</v>
      </c>
      <c r="L193" s="2">
        <v>5.2018659999999999</v>
      </c>
      <c r="M193" s="2">
        <v>7.447457</v>
      </c>
      <c r="N193" s="2">
        <v>26.408909000000001</v>
      </c>
      <c r="O193" s="2">
        <v>140.67297400000001</v>
      </c>
      <c r="P193" s="2">
        <v>109.780705</v>
      </c>
      <c r="Q193" s="2">
        <v>78.800569999999993</v>
      </c>
      <c r="R193" s="2">
        <v>54.975822999999998</v>
      </c>
      <c r="S193" s="2">
        <v>106.807121</v>
      </c>
      <c r="T193" s="2">
        <v>129.01251500000001</v>
      </c>
      <c r="U193" s="2">
        <v>191.611176</v>
      </c>
    </row>
    <row r="194" spans="1:21" hidden="1" x14ac:dyDescent="0.2">
      <c r="A194" s="22" t="s">
        <v>48</v>
      </c>
      <c r="B194" s="9" t="e">
        <v>#N/A</v>
      </c>
      <c r="C194" s="10" t="s">
        <v>24</v>
      </c>
      <c r="D194" s="10"/>
      <c r="E194" s="3"/>
      <c r="F194" s="3"/>
      <c r="G194" s="3">
        <v>4.4458070000000003</v>
      </c>
      <c r="H194" s="3">
        <v>2.145775</v>
      </c>
      <c r="I194" s="3">
        <v>4.6105179999999999</v>
      </c>
      <c r="J194" s="3">
        <v>5.7851369999999998</v>
      </c>
      <c r="K194" s="3">
        <v>229.17675</v>
      </c>
      <c r="L194" s="3">
        <v>121.16012499999999</v>
      </c>
      <c r="M194" s="3">
        <v>256.62196699999998</v>
      </c>
      <c r="N194" s="3">
        <v>297.50935299999998</v>
      </c>
      <c r="O194" s="3">
        <v>560.55337499999996</v>
      </c>
      <c r="P194" s="3">
        <v>486.14189199999998</v>
      </c>
      <c r="Q194" s="3">
        <v>391.46368100000001</v>
      </c>
      <c r="R194" s="3">
        <v>466.66815400000002</v>
      </c>
      <c r="S194" s="3">
        <v>520.16921200000002</v>
      </c>
      <c r="T194" s="3">
        <v>588.97926600000005</v>
      </c>
      <c r="U194" s="3">
        <v>550.58151799999996</v>
      </c>
    </row>
    <row r="195" spans="1:21" hidden="1" x14ac:dyDescent="0.2">
      <c r="A195" s="22" t="s">
        <v>48</v>
      </c>
      <c r="B195" s="9" t="e">
        <v>#N/A</v>
      </c>
      <c r="C195" s="10" t="s">
        <v>25</v>
      </c>
      <c r="D195" s="10"/>
      <c r="E195" s="2"/>
      <c r="F195" s="2"/>
      <c r="G195" s="2"/>
      <c r="H195" s="2"/>
      <c r="I195" s="2"/>
      <c r="J195" s="2"/>
      <c r="K195" s="2"/>
      <c r="L195" s="2"/>
      <c r="M195" s="2"/>
      <c r="N195" s="2">
        <v>7.2002269999999999</v>
      </c>
      <c r="O195" s="2">
        <v>95.054942999999994</v>
      </c>
      <c r="P195" s="2">
        <v>80.343937999999994</v>
      </c>
      <c r="Q195" s="2">
        <v>68.837586999999999</v>
      </c>
      <c r="R195" s="2">
        <v>69.278056000000007</v>
      </c>
      <c r="S195" s="2">
        <v>44.932386000000001</v>
      </c>
      <c r="T195" s="2">
        <v>85.26585</v>
      </c>
      <c r="U195" s="2">
        <v>70.625173000000004</v>
      </c>
    </row>
    <row r="196" spans="1:21" hidden="1" x14ac:dyDescent="0.2">
      <c r="A196" s="22" t="s">
        <v>48</v>
      </c>
      <c r="B196" s="9" t="e">
        <v>#N/A</v>
      </c>
      <c r="C196" s="10" t="s">
        <v>26</v>
      </c>
      <c r="D196" s="10" t="s">
        <v>980</v>
      </c>
      <c r="E196" s="3"/>
      <c r="F196" s="3"/>
      <c r="G196" s="3"/>
      <c r="H196" s="3"/>
      <c r="I196" s="3"/>
      <c r="J196" s="3"/>
      <c r="K196" s="3">
        <v>0.20553299999999999</v>
      </c>
      <c r="L196" s="3">
        <v>0.77506299999999995</v>
      </c>
      <c r="M196" s="3">
        <v>15.065903</v>
      </c>
      <c r="N196" s="3">
        <v>4.8063399999999996</v>
      </c>
      <c r="O196" s="3">
        <v>10.741035</v>
      </c>
      <c r="P196" s="3">
        <v>27.436606999999999</v>
      </c>
      <c r="Q196" s="3">
        <v>29.688392</v>
      </c>
      <c r="R196" s="3">
        <v>48.7029</v>
      </c>
      <c r="S196" s="3">
        <v>12.499186999999999</v>
      </c>
      <c r="T196" s="3">
        <v>23.494232</v>
      </c>
      <c r="U196" s="3">
        <v>21.339245999999999</v>
      </c>
    </row>
    <row r="197" spans="1:21" hidden="1" x14ac:dyDescent="0.2">
      <c r="A197" s="22" t="s">
        <v>48</v>
      </c>
      <c r="B197" s="9" t="e">
        <v>#N/A</v>
      </c>
      <c r="C197" s="10" t="s">
        <v>27</v>
      </c>
      <c r="D197" s="10" t="s">
        <v>980</v>
      </c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</row>
    <row r="198" spans="1:21" hidden="1" x14ac:dyDescent="0.2">
      <c r="A198" s="22" t="s">
        <v>48</v>
      </c>
      <c r="B198" s="9" t="e">
        <v>#N/A</v>
      </c>
      <c r="C198" s="10" t="s">
        <v>28</v>
      </c>
      <c r="D198" s="10" t="s">
        <v>980</v>
      </c>
      <c r="E198" s="3"/>
      <c r="F198" s="3"/>
      <c r="G198" s="3"/>
      <c r="H198" s="3"/>
      <c r="I198" s="3"/>
      <c r="J198" s="3"/>
      <c r="K198" s="3">
        <v>43.972624000000003</v>
      </c>
      <c r="L198" s="3">
        <v>3.8920569999999999</v>
      </c>
      <c r="M198" s="3">
        <v>15.305439</v>
      </c>
      <c r="N198" s="3">
        <v>10.943401</v>
      </c>
      <c r="O198" s="3">
        <v>86.789516000000006</v>
      </c>
      <c r="P198" s="3">
        <v>12.478213</v>
      </c>
      <c r="Q198" s="3">
        <v>11.953701000000001</v>
      </c>
      <c r="R198" s="3">
        <v>14.921923</v>
      </c>
      <c r="S198" s="3">
        <v>22.476856000000002</v>
      </c>
      <c r="T198" s="3">
        <v>135.92971</v>
      </c>
      <c r="U198" s="3">
        <v>51.691986</v>
      </c>
    </row>
    <row r="199" spans="1:21" hidden="1" x14ac:dyDescent="0.2">
      <c r="A199" s="22" t="s">
        <v>48</v>
      </c>
      <c r="B199" s="9" t="e">
        <v>#N/A</v>
      </c>
      <c r="C199" s="10" t="s">
        <v>29</v>
      </c>
      <c r="D199" s="10" t="s">
        <v>980</v>
      </c>
      <c r="E199" s="2"/>
      <c r="F199" s="2"/>
      <c r="G199" s="2"/>
      <c r="H199" s="2"/>
      <c r="I199" s="2"/>
      <c r="J199" s="2"/>
      <c r="K199" s="2">
        <v>214.284649</v>
      </c>
      <c r="L199" s="2">
        <v>55.789535000000001</v>
      </c>
      <c r="M199" s="2">
        <v>50.410983000000002</v>
      </c>
      <c r="N199" s="2">
        <v>103.21076600000001</v>
      </c>
      <c r="O199" s="2">
        <v>96.253099000000006</v>
      </c>
      <c r="P199" s="2">
        <v>142.62980300000001</v>
      </c>
      <c r="Q199" s="2">
        <v>120.627375</v>
      </c>
      <c r="R199" s="2">
        <v>136.135381</v>
      </c>
      <c r="S199" s="2">
        <v>31.307891000000001</v>
      </c>
      <c r="T199" s="2">
        <v>55.119965999999998</v>
      </c>
      <c r="U199" s="2">
        <v>38.084063</v>
      </c>
    </row>
    <row r="200" spans="1:21" hidden="1" x14ac:dyDescent="0.2">
      <c r="A200" s="23" t="s">
        <v>48</v>
      </c>
      <c r="B200" s="9" t="e">
        <v>#N/A</v>
      </c>
      <c r="C200" s="9" t="s">
        <v>30</v>
      </c>
      <c r="D200" s="9"/>
      <c r="E200" s="3"/>
      <c r="F200" s="3"/>
      <c r="G200" s="3">
        <v>329.47274599999997</v>
      </c>
      <c r="H200" s="3">
        <v>498.080961</v>
      </c>
      <c r="I200" s="3">
        <v>512.53565000000003</v>
      </c>
      <c r="J200" s="3">
        <v>735.83644800000002</v>
      </c>
      <c r="K200" s="3">
        <v>192.979963</v>
      </c>
      <c r="L200" s="3">
        <v>226.19726900000001</v>
      </c>
      <c r="M200" s="3">
        <v>313.39210500000002</v>
      </c>
      <c r="N200" s="3">
        <v>241.83024800000001</v>
      </c>
      <c r="O200" s="3"/>
      <c r="P200" s="3"/>
      <c r="Q200" s="3"/>
      <c r="R200" s="3"/>
      <c r="S200" s="3"/>
      <c r="T200" s="3"/>
      <c r="U200" s="3"/>
    </row>
    <row r="201" spans="1:21" hidden="1" x14ac:dyDescent="0.2">
      <c r="A201" s="21" t="s">
        <v>49</v>
      </c>
      <c r="B201" s="9" t="e">
        <v>#N/A</v>
      </c>
      <c r="C201" s="9" t="s">
        <v>20</v>
      </c>
      <c r="D201" s="9"/>
      <c r="E201" s="2"/>
      <c r="F201" s="2"/>
      <c r="G201" s="2">
        <v>28158.513358</v>
      </c>
      <c r="H201" s="2">
        <v>32236.662236</v>
      </c>
      <c r="I201" s="2">
        <v>33196.074274999999</v>
      </c>
      <c r="J201" s="2">
        <v>40077.063635999999</v>
      </c>
      <c r="K201" s="2">
        <v>87957.724872000006</v>
      </c>
      <c r="L201" s="2">
        <v>38819.128100000002</v>
      </c>
      <c r="M201" s="2">
        <v>42503.442006999998</v>
      </c>
      <c r="N201" s="2">
        <v>47936.405658999996</v>
      </c>
      <c r="O201" s="2">
        <v>48547.087923999999</v>
      </c>
      <c r="P201" s="2">
        <v>50670.221038000003</v>
      </c>
      <c r="Q201" s="2">
        <v>50482.842833000002</v>
      </c>
      <c r="R201" s="2">
        <v>55602.909287000002</v>
      </c>
      <c r="S201" s="2">
        <v>52563.298149000002</v>
      </c>
      <c r="T201" s="2">
        <v>56889.707307999997</v>
      </c>
      <c r="U201" s="2">
        <v>55936.853751000002</v>
      </c>
    </row>
    <row r="202" spans="1:21" hidden="1" x14ac:dyDescent="0.2">
      <c r="A202" s="22" t="s">
        <v>49</v>
      </c>
      <c r="B202" s="9" t="e">
        <v>#N/A</v>
      </c>
      <c r="C202" s="10" t="s">
        <v>22</v>
      </c>
      <c r="D202" s="10"/>
      <c r="E202" s="3"/>
      <c r="F202" s="3"/>
      <c r="G202" s="3">
        <v>3654.2710390000002</v>
      </c>
      <c r="H202" s="3">
        <v>1675.5080390000001</v>
      </c>
      <c r="I202" s="3">
        <v>2374.2251609999998</v>
      </c>
      <c r="J202" s="3">
        <v>1479.416884</v>
      </c>
      <c r="K202" s="3">
        <v>3316.0464470000002</v>
      </c>
      <c r="L202" s="3">
        <v>3283.6751100000001</v>
      </c>
      <c r="M202" s="3">
        <v>4060.2984139999999</v>
      </c>
      <c r="N202" s="3">
        <v>6401.8139709999996</v>
      </c>
      <c r="O202" s="3">
        <v>6256.9455019999996</v>
      </c>
      <c r="P202" s="3">
        <v>6026.9432470000002</v>
      </c>
      <c r="Q202" s="3">
        <v>4788.5898310000002</v>
      </c>
      <c r="R202" s="3">
        <v>8282.5433909999992</v>
      </c>
      <c r="S202" s="3">
        <v>3945.9636999999998</v>
      </c>
      <c r="T202" s="3">
        <v>6847.2881090000001</v>
      </c>
      <c r="U202" s="3">
        <v>5399.3917789999996</v>
      </c>
    </row>
    <row r="203" spans="1:21" hidden="1" x14ac:dyDescent="0.2">
      <c r="A203" s="22" t="s">
        <v>49</v>
      </c>
      <c r="B203" s="9" t="e">
        <v>#N/A</v>
      </c>
      <c r="C203" s="10" t="s">
        <v>23</v>
      </c>
      <c r="D203" s="10"/>
      <c r="E203" s="2"/>
      <c r="F203" s="2"/>
      <c r="G203" s="2">
        <v>191.560247</v>
      </c>
      <c r="H203" s="2">
        <v>254.47298900000001</v>
      </c>
      <c r="I203" s="2">
        <v>356.64257400000002</v>
      </c>
      <c r="J203" s="2">
        <v>321.35413499999999</v>
      </c>
      <c r="K203" s="2">
        <v>213.404135</v>
      </c>
      <c r="L203" s="2">
        <v>569.69718499999999</v>
      </c>
      <c r="M203" s="2">
        <v>327.31438100000003</v>
      </c>
      <c r="N203" s="2">
        <v>685.33684000000005</v>
      </c>
      <c r="O203" s="2">
        <v>5226.931028</v>
      </c>
      <c r="P203" s="2">
        <v>5107.1080579999998</v>
      </c>
      <c r="Q203" s="2">
        <v>5799.5892299999996</v>
      </c>
      <c r="R203" s="2">
        <v>5693.5097669999996</v>
      </c>
      <c r="S203" s="2">
        <v>6370.4040809999997</v>
      </c>
      <c r="T203" s="2">
        <v>6092.6388660000002</v>
      </c>
      <c r="U203" s="2">
        <v>6243.0323920000001</v>
      </c>
    </row>
    <row r="204" spans="1:21" hidden="1" x14ac:dyDescent="0.2">
      <c r="A204" s="22" t="s">
        <v>49</v>
      </c>
      <c r="B204" s="9" t="e">
        <v>#N/A</v>
      </c>
      <c r="C204" s="10" t="s">
        <v>24</v>
      </c>
      <c r="D204" s="10"/>
      <c r="E204" s="3"/>
      <c r="F204" s="3"/>
      <c r="G204" s="3">
        <v>2372.3503249999999</v>
      </c>
      <c r="H204" s="3">
        <v>2810.0737749999998</v>
      </c>
      <c r="I204" s="3">
        <v>3310.9470700000002</v>
      </c>
      <c r="J204" s="3">
        <v>3871.5597229999998</v>
      </c>
      <c r="K204" s="3">
        <v>8846.2738740000004</v>
      </c>
      <c r="L204" s="3">
        <v>9542.6686019999997</v>
      </c>
      <c r="M204" s="3">
        <v>11284.673511999999</v>
      </c>
      <c r="N204" s="3">
        <v>21259.753399000001</v>
      </c>
      <c r="O204" s="3">
        <v>28207.580160000001</v>
      </c>
      <c r="P204" s="3">
        <v>30744.952855</v>
      </c>
      <c r="Q204" s="3">
        <v>33218.699280000001</v>
      </c>
      <c r="R204" s="3">
        <v>36301.383564999996</v>
      </c>
      <c r="S204" s="3">
        <v>39160.833095000002</v>
      </c>
      <c r="T204" s="3">
        <v>39840.858274999999</v>
      </c>
      <c r="U204" s="3">
        <v>41156.316225000002</v>
      </c>
    </row>
    <row r="205" spans="1:21" hidden="1" x14ac:dyDescent="0.2">
      <c r="A205" s="22" t="s">
        <v>49</v>
      </c>
      <c r="B205" s="9" t="e">
        <v>#N/A</v>
      </c>
      <c r="C205" s="10" t="s">
        <v>25</v>
      </c>
      <c r="D205" s="10"/>
      <c r="E205" s="2"/>
      <c r="F205" s="2"/>
      <c r="G205" s="2"/>
      <c r="H205" s="2"/>
      <c r="I205" s="2"/>
      <c r="J205" s="2"/>
      <c r="K205" s="2"/>
      <c r="L205" s="2"/>
      <c r="M205" s="2"/>
      <c r="N205" s="2">
        <v>415.05150700000002</v>
      </c>
      <c r="O205" s="2">
        <v>2336.1207140000001</v>
      </c>
      <c r="P205" s="2">
        <v>1802.1377259999999</v>
      </c>
      <c r="Q205" s="2">
        <v>1692.673998</v>
      </c>
      <c r="R205" s="2">
        <v>1688.8449929999999</v>
      </c>
      <c r="S205" s="2">
        <v>1607.690848</v>
      </c>
      <c r="T205" s="2">
        <v>1909.581997</v>
      </c>
      <c r="U205" s="2">
        <v>1516.248564</v>
      </c>
    </row>
    <row r="206" spans="1:21" hidden="1" x14ac:dyDescent="0.2">
      <c r="A206" s="22" t="s">
        <v>49</v>
      </c>
      <c r="B206" s="9" t="e">
        <v>#N/A</v>
      </c>
      <c r="C206" s="10" t="s">
        <v>26</v>
      </c>
      <c r="D206" s="10" t="s">
        <v>980</v>
      </c>
      <c r="E206" s="3"/>
      <c r="F206" s="3"/>
      <c r="G206" s="3"/>
      <c r="H206" s="3"/>
      <c r="I206" s="3"/>
      <c r="J206" s="3"/>
      <c r="K206" s="3">
        <v>1015.430582</v>
      </c>
      <c r="L206" s="3">
        <v>996.03765399999997</v>
      </c>
      <c r="M206" s="3">
        <v>793.45837100000006</v>
      </c>
      <c r="N206" s="3">
        <v>837.08185700000001</v>
      </c>
      <c r="O206" s="3">
        <v>874.67949299999998</v>
      </c>
      <c r="P206" s="3">
        <v>811.64878099999999</v>
      </c>
      <c r="Q206" s="3">
        <v>859.82309099999998</v>
      </c>
      <c r="R206" s="3">
        <v>807.29534200000001</v>
      </c>
      <c r="S206" s="3">
        <v>817.74283400000002</v>
      </c>
      <c r="T206" s="3">
        <v>808.21200899999997</v>
      </c>
      <c r="U206" s="3">
        <v>812.89398100000005</v>
      </c>
    </row>
    <row r="207" spans="1:21" hidden="1" x14ac:dyDescent="0.2">
      <c r="A207" s="22" t="s">
        <v>49</v>
      </c>
      <c r="B207" s="9" t="e">
        <v>#N/A</v>
      </c>
      <c r="C207" s="10" t="s">
        <v>27</v>
      </c>
      <c r="D207" s="10" t="s">
        <v>980</v>
      </c>
      <c r="E207" s="2"/>
      <c r="F207" s="2"/>
      <c r="G207" s="2">
        <v>1090.651844</v>
      </c>
      <c r="H207" s="2">
        <v>1027.1984070000001</v>
      </c>
      <c r="I207" s="2">
        <v>879.72091899999998</v>
      </c>
      <c r="J207" s="2">
        <v>1168.4285560000001</v>
      </c>
      <c r="K207" s="2">
        <v>33113.602416000002</v>
      </c>
      <c r="L207" s="2">
        <v>4581.4882100000004</v>
      </c>
      <c r="M207" s="2">
        <v>2998.687042</v>
      </c>
      <c r="N207" s="2">
        <v>3821.4785700000002</v>
      </c>
      <c r="O207" s="2">
        <v>5330.0416359999999</v>
      </c>
      <c r="P207" s="2">
        <v>5719.7462969999997</v>
      </c>
      <c r="Q207" s="2">
        <v>3513.103376</v>
      </c>
      <c r="R207" s="2">
        <v>2343.6195910000001</v>
      </c>
      <c r="S207" s="2">
        <v>323.70662700000003</v>
      </c>
      <c r="T207" s="2">
        <v>1037.819821</v>
      </c>
      <c r="U207" s="2">
        <v>423.45544699999999</v>
      </c>
    </row>
    <row r="208" spans="1:21" hidden="1" x14ac:dyDescent="0.2">
      <c r="A208" s="22" t="s">
        <v>49</v>
      </c>
      <c r="B208" s="9" t="e">
        <v>#N/A</v>
      </c>
      <c r="C208" s="10" t="s">
        <v>28</v>
      </c>
      <c r="D208" s="10" t="s">
        <v>980</v>
      </c>
      <c r="E208" s="3"/>
      <c r="F208" s="3"/>
      <c r="G208" s="3"/>
      <c r="H208" s="3"/>
      <c r="I208" s="3"/>
      <c r="J208" s="3"/>
      <c r="K208" s="3">
        <v>100.886398</v>
      </c>
      <c r="L208" s="3">
        <v>92.690764999999999</v>
      </c>
      <c r="M208" s="3">
        <v>205.02186800000001</v>
      </c>
      <c r="N208" s="3">
        <v>176.47390999999999</v>
      </c>
      <c r="O208" s="3">
        <v>152.046944</v>
      </c>
      <c r="P208" s="3">
        <v>258.79215399999998</v>
      </c>
      <c r="Q208" s="3">
        <v>322.536494</v>
      </c>
      <c r="R208" s="3">
        <v>317.110479</v>
      </c>
      <c r="S208" s="3">
        <v>326.379031</v>
      </c>
      <c r="T208" s="3">
        <v>349.00555200000002</v>
      </c>
      <c r="U208" s="3">
        <v>365.19498399999998</v>
      </c>
    </row>
    <row r="209" spans="1:21" hidden="1" x14ac:dyDescent="0.2">
      <c r="A209" s="22" t="s">
        <v>49</v>
      </c>
      <c r="B209" s="9" t="e">
        <v>#N/A</v>
      </c>
      <c r="C209" s="10" t="s">
        <v>29</v>
      </c>
      <c r="D209" s="10" t="s">
        <v>980</v>
      </c>
      <c r="E209" s="2"/>
      <c r="F209" s="2"/>
      <c r="G209" s="2"/>
      <c r="H209" s="2"/>
      <c r="I209" s="2"/>
      <c r="J209" s="2"/>
      <c r="K209" s="2">
        <v>220.034415</v>
      </c>
      <c r="L209" s="2">
        <v>154.27804</v>
      </c>
      <c r="M209" s="2">
        <v>183.53622100000001</v>
      </c>
      <c r="N209" s="2">
        <v>140.140952</v>
      </c>
      <c r="O209" s="2">
        <v>162.742447</v>
      </c>
      <c r="P209" s="2">
        <v>199.42713499999999</v>
      </c>
      <c r="Q209" s="2">
        <v>202.15327199999999</v>
      </c>
      <c r="R209" s="2">
        <v>168.602159</v>
      </c>
      <c r="S209" s="2">
        <v>10.577933</v>
      </c>
      <c r="T209" s="2">
        <v>4.3026790000000004</v>
      </c>
      <c r="U209" s="2">
        <v>20.320378999999999</v>
      </c>
    </row>
    <row r="210" spans="1:21" hidden="1" x14ac:dyDescent="0.2">
      <c r="A210" s="23" t="s">
        <v>49</v>
      </c>
      <c r="B210" s="9" t="e">
        <v>#N/A</v>
      </c>
      <c r="C210" s="9" t="s">
        <v>30</v>
      </c>
      <c r="D210" s="9"/>
      <c r="E210" s="3"/>
      <c r="F210" s="3"/>
      <c r="G210" s="3">
        <v>20849.679903</v>
      </c>
      <c r="H210" s="3">
        <v>26469.409026000001</v>
      </c>
      <c r="I210" s="3">
        <v>26274.538551000001</v>
      </c>
      <c r="J210" s="3">
        <v>33236.304338000002</v>
      </c>
      <c r="K210" s="3">
        <v>41132.046605000003</v>
      </c>
      <c r="L210" s="3">
        <v>19598.592533999999</v>
      </c>
      <c r="M210" s="3">
        <v>22650.452197999999</v>
      </c>
      <c r="N210" s="3">
        <v>14199.274653</v>
      </c>
      <c r="O210" s="3"/>
      <c r="P210" s="3">
        <v>-0.535215</v>
      </c>
      <c r="Q210" s="3">
        <v>85.674261000000001</v>
      </c>
      <c r="R210" s="3"/>
      <c r="S210" s="3"/>
      <c r="T210" s="3"/>
      <c r="U210" s="3"/>
    </row>
    <row r="211" spans="1:21" hidden="1" x14ac:dyDescent="0.2">
      <c r="A211" s="21" t="s">
        <v>50</v>
      </c>
      <c r="B211" s="9" t="e">
        <v>#N/A</v>
      </c>
      <c r="C211" s="9" t="s">
        <v>20</v>
      </c>
      <c r="D211" s="9"/>
      <c r="E211" s="2"/>
      <c r="F211" s="2"/>
      <c r="G211" s="2">
        <v>3324.295415</v>
      </c>
      <c r="H211" s="2">
        <v>2656.603106</v>
      </c>
      <c r="I211" s="2">
        <v>3103.638594</v>
      </c>
      <c r="J211" s="2">
        <v>3594.3621549999998</v>
      </c>
      <c r="K211" s="2">
        <v>3745.4111050000001</v>
      </c>
      <c r="L211" s="2">
        <v>3982.7388759999999</v>
      </c>
      <c r="M211" s="2">
        <v>4097.0153049999999</v>
      </c>
      <c r="N211" s="2">
        <v>4050.674814</v>
      </c>
      <c r="O211" s="2">
        <v>4018.8619530000001</v>
      </c>
      <c r="P211" s="2">
        <v>4961.6468729999997</v>
      </c>
      <c r="Q211" s="2">
        <v>5505.6207270000004</v>
      </c>
      <c r="R211" s="2">
        <v>9159.7016789999998</v>
      </c>
      <c r="S211" s="2">
        <v>8027.6064180000003</v>
      </c>
      <c r="T211" s="2">
        <v>7149.4566969999996</v>
      </c>
      <c r="U211" s="2">
        <v>7936.1338409999998</v>
      </c>
    </row>
    <row r="212" spans="1:21" hidden="1" x14ac:dyDescent="0.2">
      <c r="A212" s="22" t="s">
        <v>50</v>
      </c>
      <c r="B212" s="9" t="e">
        <v>#N/A</v>
      </c>
      <c r="C212" s="10" t="s">
        <v>22</v>
      </c>
      <c r="D212" s="10"/>
      <c r="E212" s="3"/>
      <c r="F212" s="3"/>
      <c r="G212" s="3"/>
      <c r="H212" s="3"/>
      <c r="I212" s="3"/>
      <c r="J212" s="3"/>
      <c r="K212" s="3">
        <v>32.276302000000001</v>
      </c>
      <c r="L212" s="3">
        <v>373.97860100000003</v>
      </c>
      <c r="M212" s="3">
        <v>0.49336200000000002</v>
      </c>
      <c r="N212" s="3">
        <v>281.11869999999999</v>
      </c>
      <c r="O212" s="3">
        <v>127.930769</v>
      </c>
      <c r="P212" s="3">
        <v>253.936092</v>
      </c>
      <c r="Q212" s="3">
        <v>268.53550000000001</v>
      </c>
      <c r="R212" s="3">
        <v>3918.9712100000002</v>
      </c>
      <c r="S212" s="3">
        <v>272.18087700000001</v>
      </c>
      <c r="T212" s="3">
        <v>2238.4449460000001</v>
      </c>
      <c r="U212" s="3">
        <v>2015.8116580000001</v>
      </c>
    </row>
    <row r="213" spans="1:21" hidden="1" x14ac:dyDescent="0.2">
      <c r="A213" s="22" t="s">
        <v>50</v>
      </c>
      <c r="B213" s="9" t="e">
        <v>#N/A</v>
      </c>
      <c r="C213" s="10" t="s">
        <v>23</v>
      </c>
      <c r="D213" s="10"/>
      <c r="E213" s="2"/>
      <c r="F213" s="2"/>
      <c r="G213" s="2">
        <v>4.0017209999999999</v>
      </c>
      <c r="H213" s="2">
        <v>5.4738249999999997</v>
      </c>
      <c r="I213" s="2">
        <v>6.3376109999999999</v>
      </c>
      <c r="J213" s="2">
        <v>6.6890039999999997</v>
      </c>
      <c r="K213" s="2">
        <v>5.6124840000000003</v>
      </c>
      <c r="L213" s="2">
        <v>7.5700969999999996</v>
      </c>
      <c r="M213" s="2">
        <v>6.7117560000000003</v>
      </c>
      <c r="N213" s="2">
        <v>10.141266</v>
      </c>
      <c r="O213" s="2">
        <v>73.184929999999994</v>
      </c>
      <c r="P213" s="2">
        <v>438.80627700000002</v>
      </c>
      <c r="Q213" s="2">
        <v>86.184807000000006</v>
      </c>
      <c r="R213" s="2">
        <v>99.503157000000002</v>
      </c>
      <c r="S213" s="2">
        <v>120.32589299999999</v>
      </c>
      <c r="T213" s="2">
        <v>92.865840000000006</v>
      </c>
      <c r="U213" s="2">
        <v>162.40692200000001</v>
      </c>
    </row>
    <row r="214" spans="1:21" hidden="1" x14ac:dyDescent="0.2">
      <c r="A214" s="22" t="s">
        <v>50</v>
      </c>
      <c r="B214" s="9" t="e">
        <v>#N/A</v>
      </c>
      <c r="C214" s="10" t="s">
        <v>24</v>
      </c>
      <c r="D214" s="10"/>
      <c r="E214" s="3"/>
      <c r="F214" s="3"/>
      <c r="G214" s="3">
        <v>96.212303000000006</v>
      </c>
      <c r="H214" s="3">
        <v>62.528058000000001</v>
      </c>
      <c r="I214" s="3">
        <v>107.844718</v>
      </c>
      <c r="J214" s="3">
        <v>99.626008999999996</v>
      </c>
      <c r="K214" s="3">
        <v>1399.5385879999999</v>
      </c>
      <c r="L214" s="3">
        <v>1442.658846</v>
      </c>
      <c r="M214" s="3">
        <v>1687.0410059999999</v>
      </c>
      <c r="N214" s="3">
        <v>2262.9156160000002</v>
      </c>
      <c r="O214" s="3">
        <v>3045.591488</v>
      </c>
      <c r="P214" s="3">
        <v>3509.7222139999999</v>
      </c>
      <c r="Q214" s="3">
        <v>4404.0176330000004</v>
      </c>
      <c r="R214" s="3">
        <v>4395.0780699999996</v>
      </c>
      <c r="S214" s="3">
        <v>6949.9624670000003</v>
      </c>
      <c r="T214" s="3">
        <v>4207.461182</v>
      </c>
      <c r="U214" s="3">
        <v>5138.8553869999996</v>
      </c>
    </row>
    <row r="215" spans="1:21" hidden="1" x14ac:dyDescent="0.2">
      <c r="A215" s="22" t="s">
        <v>50</v>
      </c>
      <c r="B215" s="9" t="e">
        <v>#N/A</v>
      </c>
      <c r="C215" s="10" t="s">
        <v>25</v>
      </c>
      <c r="D215" s="10"/>
      <c r="E215" s="2"/>
      <c r="F215" s="2"/>
      <c r="G215" s="2"/>
      <c r="H215" s="2"/>
      <c r="I215" s="2"/>
      <c r="J215" s="2"/>
      <c r="K215" s="2"/>
      <c r="L215" s="2"/>
      <c r="M215" s="2"/>
      <c r="N215" s="2">
        <v>48.331206999999999</v>
      </c>
      <c r="O215" s="2">
        <v>263.62712800000003</v>
      </c>
      <c r="P215" s="2">
        <v>252.179564</v>
      </c>
      <c r="Q215" s="2">
        <v>232.64933300000001</v>
      </c>
      <c r="R215" s="2">
        <v>227.323823</v>
      </c>
      <c r="S215" s="2">
        <v>220.072552</v>
      </c>
      <c r="T215" s="2">
        <v>182.662431</v>
      </c>
      <c r="U215" s="2">
        <v>192.91074900000001</v>
      </c>
    </row>
    <row r="216" spans="1:21" hidden="1" x14ac:dyDescent="0.2">
      <c r="A216" s="22" t="s">
        <v>50</v>
      </c>
      <c r="B216" s="9" t="e">
        <v>#N/A</v>
      </c>
      <c r="C216" s="10" t="s">
        <v>26</v>
      </c>
      <c r="D216" s="10" t="s">
        <v>980</v>
      </c>
      <c r="E216" s="3"/>
      <c r="F216" s="3"/>
      <c r="G216" s="3"/>
      <c r="H216" s="3"/>
      <c r="I216" s="3"/>
      <c r="J216" s="3"/>
      <c r="K216" s="3">
        <v>484.442701</v>
      </c>
      <c r="L216" s="3">
        <v>480.03184499999998</v>
      </c>
      <c r="M216" s="3">
        <v>352.72808099999997</v>
      </c>
      <c r="N216" s="3">
        <v>369.90217799999999</v>
      </c>
      <c r="O216" s="3">
        <v>378.76637599999998</v>
      </c>
      <c r="P216" s="3">
        <v>365.45717999999999</v>
      </c>
      <c r="Q216" s="3">
        <v>396.41106200000002</v>
      </c>
      <c r="R216" s="3">
        <v>355.44093600000002</v>
      </c>
      <c r="S216" s="3">
        <v>358.01522499999999</v>
      </c>
      <c r="T216" s="3">
        <v>364.50337000000002</v>
      </c>
      <c r="U216" s="3">
        <v>379.37451399999998</v>
      </c>
    </row>
    <row r="217" spans="1:21" hidden="1" x14ac:dyDescent="0.2">
      <c r="A217" s="22" t="s">
        <v>50</v>
      </c>
      <c r="B217" s="9" t="e">
        <v>#N/A</v>
      </c>
      <c r="C217" s="10" t="s">
        <v>27</v>
      </c>
      <c r="D217" s="10" t="s">
        <v>980</v>
      </c>
      <c r="E217" s="2"/>
      <c r="F217" s="2"/>
      <c r="G217" s="2"/>
      <c r="H217" s="2"/>
      <c r="I217" s="2"/>
      <c r="J217" s="2"/>
      <c r="K217" s="2">
        <v>177.579948</v>
      </c>
      <c r="L217" s="2">
        <v>163.52911900000001</v>
      </c>
      <c r="M217" s="2">
        <v>146.64119099999999</v>
      </c>
      <c r="N217" s="2">
        <v>107.783614</v>
      </c>
      <c r="O217" s="2">
        <v>98.196760999999995</v>
      </c>
      <c r="P217" s="2">
        <v>102.988131</v>
      </c>
      <c r="Q217" s="2">
        <v>66.660774000000004</v>
      </c>
      <c r="R217" s="2">
        <v>119.462858</v>
      </c>
      <c r="S217" s="2">
        <v>83.165486000000001</v>
      </c>
      <c r="T217" s="2">
        <v>41.797066999999998</v>
      </c>
      <c r="U217" s="2">
        <v>25.158826000000001</v>
      </c>
    </row>
    <row r="218" spans="1:21" hidden="1" x14ac:dyDescent="0.2">
      <c r="A218" s="22" t="s">
        <v>50</v>
      </c>
      <c r="B218" s="9" t="e">
        <v>#N/A</v>
      </c>
      <c r="C218" s="10" t="s">
        <v>28</v>
      </c>
      <c r="D218" s="10" t="s">
        <v>980</v>
      </c>
      <c r="E218" s="3"/>
      <c r="F218" s="3"/>
      <c r="G218" s="3"/>
      <c r="H218" s="3"/>
      <c r="I218" s="3"/>
      <c r="J218" s="3"/>
      <c r="K218" s="3">
        <v>23.004154</v>
      </c>
      <c r="L218" s="3">
        <v>12.933005</v>
      </c>
      <c r="M218" s="3">
        <v>11.448689999999999</v>
      </c>
      <c r="N218" s="3">
        <v>11.605079</v>
      </c>
      <c r="O218" s="3">
        <v>12.527453</v>
      </c>
      <c r="P218" s="3">
        <v>12.771599999999999</v>
      </c>
      <c r="Q218" s="3">
        <v>25.475874999999998</v>
      </c>
      <c r="R218" s="3">
        <v>26.660793000000002</v>
      </c>
      <c r="S218" s="3">
        <v>22.225511999999998</v>
      </c>
      <c r="T218" s="3">
        <v>20.784029</v>
      </c>
      <c r="U218" s="3">
        <v>15.930088</v>
      </c>
    </row>
    <row r="219" spans="1:21" hidden="1" x14ac:dyDescent="0.2">
      <c r="A219" s="22" t="s">
        <v>50</v>
      </c>
      <c r="B219" s="9" t="e">
        <v>#N/A</v>
      </c>
      <c r="C219" s="10" t="s">
        <v>29</v>
      </c>
      <c r="D219" s="10" t="s">
        <v>980</v>
      </c>
      <c r="E219" s="2"/>
      <c r="F219" s="2"/>
      <c r="G219" s="2"/>
      <c r="H219" s="2"/>
      <c r="I219" s="2"/>
      <c r="J219" s="2"/>
      <c r="K219" s="2">
        <v>6.3494320000000002</v>
      </c>
      <c r="L219" s="2">
        <v>15.541477</v>
      </c>
      <c r="M219" s="2">
        <v>16.467803</v>
      </c>
      <c r="N219" s="2">
        <v>16.285612</v>
      </c>
      <c r="O219" s="2">
        <v>19.037047999999999</v>
      </c>
      <c r="P219" s="2">
        <v>25.785814999999999</v>
      </c>
      <c r="Q219" s="2">
        <v>25.685742999999999</v>
      </c>
      <c r="R219" s="2">
        <v>17.260832000000001</v>
      </c>
      <c r="S219" s="2">
        <v>1.658406</v>
      </c>
      <c r="T219" s="2">
        <v>0.937832</v>
      </c>
      <c r="U219" s="2">
        <v>5.6856970000000002</v>
      </c>
    </row>
    <row r="220" spans="1:21" hidden="1" x14ac:dyDescent="0.2">
      <c r="A220" s="23" t="s">
        <v>50</v>
      </c>
      <c r="B220" s="9" t="e">
        <v>#N/A</v>
      </c>
      <c r="C220" s="9" t="s">
        <v>30</v>
      </c>
      <c r="D220" s="9"/>
      <c r="E220" s="3"/>
      <c r="F220" s="3"/>
      <c r="G220" s="3">
        <v>3224.0813910000002</v>
      </c>
      <c r="H220" s="3">
        <v>2588.6012230000001</v>
      </c>
      <c r="I220" s="3">
        <v>2989.4562649999998</v>
      </c>
      <c r="J220" s="3">
        <v>3488.0471419999999</v>
      </c>
      <c r="K220" s="3">
        <v>1616.6074960000001</v>
      </c>
      <c r="L220" s="3">
        <v>1486.4958859999999</v>
      </c>
      <c r="M220" s="3">
        <v>1875.483416</v>
      </c>
      <c r="N220" s="3">
        <v>942.591542</v>
      </c>
      <c r="O220" s="3"/>
      <c r="P220" s="3"/>
      <c r="Q220" s="3"/>
      <c r="R220" s="3"/>
      <c r="S220" s="3"/>
      <c r="T220" s="3"/>
      <c r="U220" s="3"/>
    </row>
    <row r="221" spans="1:21" hidden="1" x14ac:dyDescent="0.2">
      <c r="A221" s="21" t="s">
        <v>51</v>
      </c>
      <c r="B221" s="9" t="s">
        <v>258</v>
      </c>
      <c r="C221" s="9" t="s">
        <v>20</v>
      </c>
      <c r="D221" s="9"/>
      <c r="E221" s="2"/>
      <c r="F221" s="2"/>
      <c r="G221" s="2">
        <v>209.47101699999999</v>
      </c>
      <c r="H221" s="2">
        <v>240.42454900000001</v>
      </c>
      <c r="I221" s="2">
        <v>273.91335299999997</v>
      </c>
      <c r="J221" s="2">
        <v>434.18404900000002</v>
      </c>
      <c r="K221" s="2">
        <v>396.30530700000003</v>
      </c>
      <c r="L221" s="2">
        <v>385.26495399999999</v>
      </c>
      <c r="M221" s="2">
        <v>337.15282200000001</v>
      </c>
      <c r="N221" s="2">
        <v>327.57820600000002</v>
      </c>
      <c r="O221" s="2">
        <v>255.39623900000001</v>
      </c>
      <c r="P221" s="2">
        <v>259.74808400000001</v>
      </c>
      <c r="Q221" s="2">
        <v>227.90436600000001</v>
      </c>
      <c r="R221" s="2">
        <v>279.48920099999998</v>
      </c>
      <c r="S221" s="2">
        <v>220.26064500000001</v>
      </c>
      <c r="T221" s="2">
        <v>192.92349100000001</v>
      </c>
      <c r="U221" s="2">
        <v>213.80806799999999</v>
      </c>
    </row>
    <row r="222" spans="1:21" hidden="1" x14ac:dyDescent="0.2">
      <c r="A222" s="22" t="s">
        <v>51</v>
      </c>
      <c r="B222" s="9" t="s">
        <v>258</v>
      </c>
      <c r="C222" s="10" t="s">
        <v>22</v>
      </c>
      <c r="D222" s="10"/>
      <c r="E222" s="3"/>
      <c r="F222" s="3"/>
      <c r="G222" s="3"/>
      <c r="H222" s="3"/>
      <c r="I222" s="3"/>
      <c r="J222" s="3"/>
      <c r="K222" s="3">
        <v>1.354E-3</v>
      </c>
      <c r="L222" s="3">
        <v>6.6810000000000003E-3</v>
      </c>
      <c r="M222" s="3"/>
      <c r="N222" s="3"/>
      <c r="O222" s="3"/>
      <c r="P222" s="3">
        <v>7.0130929999999996</v>
      </c>
      <c r="Q222" s="3"/>
      <c r="R222" s="3">
        <v>5.3980940000000004</v>
      </c>
      <c r="S222" s="3">
        <v>2.7093050000000001</v>
      </c>
      <c r="T222" s="3">
        <v>1.0753710000000001</v>
      </c>
      <c r="U222" s="3">
        <v>8.2419770000000003</v>
      </c>
    </row>
    <row r="223" spans="1:21" hidden="1" x14ac:dyDescent="0.2">
      <c r="A223" s="22" t="s">
        <v>51</v>
      </c>
      <c r="B223" s="9" t="s">
        <v>258</v>
      </c>
      <c r="C223" s="10" t="s">
        <v>23</v>
      </c>
      <c r="D223" s="10"/>
      <c r="E223" s="2"/>
      <c r="F223" s="2"/>
      <c r="G223" s="2"/>
      <c r="H223" s="2">
        <v>8.5629999999999994E-3</v>
      </c>
      <c r="I223" s="2">
        <v>0.56275299999999995</v>
      </c>
      <c r="J223" s="2">
        <v>8.2713999999999996E-2</v>
      </c>
      <c r="K223" s="2">
        <v>0.57351700000000005</v>
      </c>
      <c r="L223" s="2">
        <v>0.74132399999999998</v>
      </c>
      <c r="M223" s="2">
        <v>0.20159199999999999</v>
      </c>
      <c r="N223" s="2">
        <v>1.4426220000000001</v>
      </c>
      <c r="O223" s="2">
        <v>7.6851070000000004</v>
      </c>
      <c r="P223" s="2">
        <v>9.2328259999999993</v>
      </c>
      <c r="Q223" s="2">
        <v>10.161970999999999</v>
      </c>
      <c r="R223" s="2">
        <v>12.736629000000001</v>
      </c>
      <c r="S223" s="2">
        <v>0.64083100000000004</v>
      </c>
      <c r="T223" s="2">
        <v>5.5191869999999996</v>
      </c>
      <c r="U223" s="2">
        <v>5.4825629999999999</v>
      </c>
    </row>
    <row r="224" spans="1:21" hidden="1" x14ac:dyDescent="0.2">
      <c r="A224" s="22" t="s">
        <v>51</v>
      </c>
      <c r="B224" s="9" t="s">
        <v>258</v>
      </c>
      <c r="C224" s="10" t="s">
        <v>24</v>
      </c>
      <c r="D224" s="10"/>
      <c r="E224" s="3"/>
      <c r="F224" s="3"/>
      <c r="G224" s="3">
        <v>0.638409</v>
      </c>
      <c r="H224" s="3">
        <v>1.3345020000000001</v>
      </c>
      <c r="I224" s="3">
        <v>2.7809919999999999</v>
      </c>
      <c r="J224" s="3">
        <v>1.9021790000000001</v>
      </c>
      <c r="K224" s="3">
        <v>124.12161</v>
      </c>
      <c r="L224" s="3">
        <v>94.216468000000006</v>
      </c>
      <c r="M224" s="3">
        <v>121.838078</v>
      </c>
      <c r="N224" s="3">
        <v>128.23902899999999</v>
      </c>
      <c r="O224" s="3">
        <v>99.330967000000001</v>
      </c>
      <c r="P224" s="3">
        <v>93.943256000000005</v>
      </c>
      <c r="Q224" s="3">
        <v>76.124267000000003</v>
      </c>
      <c r="R224" s="3">
        <v>129.854985</v>
      </c>
      <c r="S224" s="3">
        <v>96.872169</v>
      </c>
      <c r="T224" s="3">
        <v>71.493206000000001</v>
      </c>
      <c r="U224" s="3">
        <v>76.533136999999996</v>
      </c>
    </row>
    <row r="225" spans="1:21" hidden="1" x14ac:dyDescent="0.2">
      <c r="A225" s="22" t="s">
        <v>51</v>
      </c>
      <c r="B225" s="9" t="s">
        <v>258</v>
      </c>
      <c r="C225" s="10" t="s">
        <v>25</v>
      </c>
      <c r="D225" s="10"/>
      <c r="E225" s="2"/>
      <c r="F225" s="2"/>
      <c r="G225" s="2"/>
      <c r="H225" s="2"/>
      <c r="I225" s="2"/>
      <c r="J225" s="2"/>
      <c r="K225" s="2"/>
      <c r="L225" s="2"/>
      <c r="M225" s="2"/>
      <c r="N225" s="2">
        <v>2.4604789999999999</v>
      </c>
      <c r="O225" s="2">
        <v>39.690731</v>
      </c>
      <c r="P225" s="2">
        <v>42.375039999999998</v>
      </c>
      <c r="Q225" s="2">
        <v>29.292494000000001</v>
      </c>
      <c r="R225" s="2">
        <v>20.487642999999998</v>
      </c>
      <c r="S225" s="2">
        <v>18.623934999999999</v>
      </c>
      <c r="T225" s="2">
        <v>26.229614000000002</v>
      </c>
      <c r="U225" s="2">
        <v>27.529800999999999</v>
      </c>
    </row>
    <row r="226" spans="1:21" hidden="1" x14ac:dyDescent="0.2">
      <c r="A226" s="22" t="s">
        <v>51</v>
      </c>
      <c r="B226" s="9" t="s">
        <v>258</v>
      </c>
      <c r="C226" s="10" t="s">
        <v>26</v>
      </c>
      <c r="D226" s="10" t="s">
        <v>980</v>
      </c>
      <c r="E226" s="3"/>
      <c r="F226" s="3"/>
      <c r="G226" s="3"/>
      <c r="H226" s="3"/>
      <c r="I226" s="3"/>
      <c r="J226" s="3"/>
      <c r="K226" s="3">
        <v>142.94408999999999</v>
      </c>
      <c r="L226" s="3">
        <v>141.536001</v>
      </c>
      <c r="M226" s="3">
        <v>97.699111000000002</v>
      </c>
      <c r="N226" s="3">
        <v>101.544049</v>
      </c>
      <c r="O226" s="3">
        <v>105.595133</v>
      </c>
      <c r="P226" s="3">
        <v>103.921547</v>
      </c>
      <c r="Q226" s="3">
        <v>107.75618</v>
      </c>
      <c r="R226" s="3">
        <v>105.87963999999999</v>
      </c>
      <c r="S226" s="3">
        <v>98.493341000000001</v>
      </c>
      <c r="T226" s="3">
        <v>85.479991999999996</v>
      </c>
      <c r="U226" s="3">
        <v>91.742529000000005</v>
      </c>
    </row>
    <row r="227" spans="1:21" hidden="1" x14ac:dyDescent="0.2">
      <c r="A227" s="22" t="s">
        <v>51</v>
      </c>
      <c r="B227" s="9" t="s">
        <v>258</v>
      </c>
      <c r="C227" s="10" t="s">
        <v>27</v>
      </c>
      <c r="D227" s="10" t="s">
        <v>980</v>
      </c>
      <c r="E227" s="2"/>
      <c r="F227" s="2"/>
      <c r="G227" s="2"/>
      <c r="H227" s="2"/>
      <c r="I227" s="2"/>
      <c r="J227" s="2"/>
      <c r="K227" s="2">
        <v>22.971242</v>
      </c>
      <c r="L227" s="2">
        <v>8.2767330000000001</v>
      </c>
      <c r="M227" s="2">
        <v>3.9680000000000002E-3</v>
      </c>
      <c r="N227" s="2">
        <v>3.2880000000000001E-3</v>
      </c>
      <c r="O227" s="2"/>
      <c r="P227" s="2"/>
      <c r="Q227" s="2"/>
      <c r="R227" s="2"/>
      <c r="S227" s="2"/>
      <c r="T227" s="2"/>
      <c r="U227" s="2"/>
    </row>
    <row r="228" spans="1:21" hidden="1" x14ac:dyDescent="0.2">
      <c r="A228" s="22" t="s">
        <v>51</v>
      </c>
      <c r="B228" s="9" t="s">
        <v>258</v>
      </c>
      <c r="C228" s="10" t="s">
        <v>28</v>
      </c>
      <c r="D228" s="10" t="s">
        <v>980</v>
      </c>
      <c r="E228" s="3"/>
      <c r="F228" s="3"/>
      <c r="G228" s="3"/>
      <c r="H228" s="3"/>
      <c r="I228" s="3"/>
      <c r="J228" s="3"/>
      <c r="K228" s="3">
        <v>1.602935</v>
      </c>
      <c r="L228" s="3">
        <v>2.3296760000000001</v>
      </c>
      <c r="M228" s="3">
        <v>2.2414160000000001</v>
      </c>
      <c r="N228" s="3">
        <v>2.9572509999999999</v>
      </c>
      <c r="O228" s="3">
        <v>3.0557099999999999</v>
      </c>
      <c r="P228" s="3">
        <v>2.7997459999999998</v>
      </c>
      <c r="Q228" s="3">
        <v>4.3183389999999999</v>
      </c>
      <c r="R228" s="3">
        <v>3.728281</v>
      </c>
      <c r="S228" s="3">
        <v>2.918793</v>
      </c>
      <c r="T228" s="3">
        <v>3.1215000000000002</v>
      </c>
      <c r="U228" s="3">
        <v>2.5064229999999998</v>
      </c>
    </row>
    <row r="229" spans="1:21" hidden="1" x14ac:dyDescent="0.2">
      <c r="A229" s="22" t="s">
        <v>51</v>
      </c>
      <c r="B229" s="9" t="s">
        <v>258</v>
      </c>
      <c r="C229" s="10" t="s">
        <v>29</v>
      </c>
      <c r="D229" s="10" t="s">
        <v>980</v>
      </c>
      <c r="E229" s="2"/>
      <c r="F229" s="2"/>
      <c r="G229" s="2"/>
      <c r="H229" s="2"/>
      <c r="I229" s="2"/>
      <c r="J229" s="2"/>
      <c r="K229" s="2">
        <v>0.37398900000000002</v>
      </c>
      <c r="L229" s="2">
        <v>3.4472000000000003E-2</v>
      </c>
      <c r="M229" s="2">
        <v>9.5390000000000003E-2</v>
      </c>
      <c r="N229" s="2">
        <v>0.115235</v>
      </c>
      <c r="O229" s="2">
        <v>3.8591E-2</v>
      </c>
      <c r="P229" s="2">
        <v>0.46257599999999999</v>
      </c>
      <c r="Q229" s="2">
        <v>0.25111499999999998</v>
      </c>
      <c r="R229" s="2">
        <v>1.403929</v>
      </c>
      <c r="S229" s="2">
        <v>2.271E-3</v>
      </c>
      <c r="T229" s="2">
        <v>4.6210000000000001E-3</v>
      </c>
      <c r="U229" s="2">
        <v>1.771638</v>
      </c>
    </row>
    <row r="230" spans="1:21" hidden="1" x14ac:dyDescent="0.2">
      <c r="A230" s="23" t="s">
        <v>51</v>
      </c>
      <c r="B230" s="9" t="s">
        <v>258</v>
      </c>
      <c r="C230" s="9" t="s">
        <v>30</v>
      </c>
      <c r="D230" s="9"/>
      <c r="E230" s="3"/>
      <c r="F230" s="3"/>
      <c r="G230" s="3">
        <v>208.83260799999999</v>
      </c>
      <c r="H230" s="3">
        <v>239.08148399999999</v>
      </c>
      <c r="I230" s="3">
        <v>270.56960800000002</v>
      </c>
      <c r="J230" s="3">
        <v>432.19915600000002</v>
      </c>
      <c r="K230" s="3">
        <v>103.71657</v>
      </c>
      <c r="L230" s="3">
        <v>138.12359900000001</v>
      </c>
      <c r="M230" s="3">
        <v>115.073267</v>
      </c>
      <c r="N230" s="3">
        <v>90.816253000000003</v>
      </c>
      <c r="O230" s="3"/>
      <c r="P230" s="3"/>
      <c r="Q230" s="3"/>
      <c r="R230" s="3"/>
      <c r="S230" s="3"/>
      <c r="T230" s="3"/>
      <c r="U230" s="3"/>
    </row>
    <row r="231" spans="1:21" hidden="1" x14ac:dyDescent="0.2">
      <c r="A231" s="21" t="s">
        <v>52</v>
      </c>
      <c r="B231" s="9" t="s">
        <v>450</v>
      </c>
      <c r="C231" s="9" t="s">
        <v>20</v>
      </c>
      <c r="D231" s="9"/>
      <c r="E231" s="2"/>
      <c r="F231" s="2"/>
      <c r="G231" s="2">
        <v>1894.751583</v>
      </c>
      <c r="H231" s="2">
        <v>1355.0639880000001</v>
      </c>
      <c r="I231" s="2">
        <v>1762.5210870000001</v>
      </c>
      <c r="J231" s="2">
        <v>1564.5223490000001</v>
      </c>
      <c r="K231" s="2">
        <v>1360.83575</v>
      </c>
      <c r="L231" s="2">
        <v>1583.2151120000001</v>
      </c>
      <c r="M231" s="2">
        <v>1707.3473080000001</v>
      </c>
      <c r="N231" s="2">
        <v>1536.376953</v>
      </c>
      <c r="O231" s="2">
        <v>1369.843979</v>
      </c>
      <c r="P231" s="2">
        <v>1074.163652</v>
      </c>
      <c r="Q231" s="2">
        <v>1925.9459220000001</v>
      </c>
      <c r="R231" s="2">
        <v>5355.4234909999996</v>
      </c>
      <c r="S231" s="2">
        <v>4021.3271340000001</v>
      </c>
      <c r="T231" s="2">
        <v>3571.9075899999998</v>
      </c>
      <c r="U231" s="2">
        <v>3553.0469840000001</v>
      </c>
    </row>
    <row r="232" spans="1:21" hidden="1" x14ac:dyDescent="0.2">
      <c r="A232" s="22" t="s">
        <v>52</v>
      </c>
      <c r="B232" s="9" t="s">
        <v>450</v>
      </c>
      <c r="C232" s="10" t="s">
        <v>22</v>
      </c>
      <c r="D232" s="10"/>
      <c r="E232" s="3"/>
      <c r="F232" s="3"/>
      <c r="G232" s="3"/>
      <c r="H232" s="3"/>
      <c r="I232" s="3"/>
      <c r="J232" s="3"/>
      <c r="K232" s="3">
        <v>0.25573400000000002</v>
      </c>
      <c r="L232" s="3">
        <v>314.80579499999999</v>
      </c>
      <c r="M232" s="3">
        <v>0.128413</v>
      </c>
      <c r="N232" s="3">
        <v>225.181904</v>
      </c>
      <c r="O232" s="3">
        <v>25.332231</v>
      </c>
      <c r="P232" s="3">
        <v>23.980442</v>
      </c>
      <c r="Q232" s="3">
        <v>39.16039</v>
      </c>
      <c r="R232" s="3">
        <v>3766.7395069999998</v>
      </c>
      <c r="S232" s="3">
        <v>2.6463040000000002</v>
      </c>
      <c r="T232" s="3">
        <v>1998.346959</v>
      </c>
      <c r="U232" s="3">
        <v>1677.629803</v>
      </c>
    </row>
    <row r="233" spans="1:21" hidden="1" x14ac:dyDescent="0.2">
      <c r="A233" s="22" t="s">
        <v>52</v>
      </c>
      <c r="B233" s="9" t="s">
        <v>450</v>
      </c>
      <c r="C233" s="10" t="s">
        <v>23</v>
      </c>
      <c r="D233" s="10"/>
      <c r="E233" s="2"/>
      <c r="F233" s="2"/>
      <c r="G233" s="2">
        <v>2.5798999999999999</v>
      </c>
      <c r="H233" s="2">
        <v>1.395883</v>
      </c>
      <c r="I233" s="2">
        <v>2.1848800000000002</v>
      </c>
      <c r="J233" s="2">
        <v>1.8954789999999999</v>
      </c>
      <c r="K233" s="2">
        <v>1.6412709999999999</v>
      </c>
      <c r="L233" s="2">
        <v>2.812484</v>
      </c>
      <c r="M233" s="2">
        <v>3.1746050000000001</v>
      </c>
      <c r="N233" s="2">
        <v>2.6082719999999999</v>
      </c>
      <c r="O233" s="2">
        <v>38.968364999999999</v>
      </c>
      <c r="P233" s="2">
        <v>9.7908270000000002</v>
      </c>
      <c r="Q233" s="2">
        <v>32.664158999999998</v>
      </c>
      <c r="R233" s="2">
        <v>20.310638000000001</v>
      </c>
      <c r="S233" s="2">
        <v>69.598087000000007</v>
      </c>
      <c r="T233" s="2">
        <v>32.710208999999999</v>
      </c>
      <c r="U233" s="2">
        <v>50.819277</v>
      </c>
    </row>
    <row r="234" spans="1:21" hidden="1" x14ac:dyDescent="0.2">
      <c r="A234" s="22" t="s">
        <v>52</v>
      </c>
      <c r="B234" s="9" t="s">
        <v>450</v>
      </c>
      <c r="C234" s="10" t="s">
        <v>24</v>
      </c>
      <c r="D234" s="10"/>
      <c r="E234" s="3"/>
      <c r="F234" s="3"/>
      <c r="G234" s="3">
        <v>75.108141000000003</v>
      </c>
      <c r="H234" s="3">
        <v>40.55603</v>
      </c>
      <c r="I234" s="3">
        <v>83.507634999999993</v>
      </c>
      <c r="J234" s="3">
        <v>87.417287999999999</v>
      </c>
      <c r="K234" s="3">
        <v>435.60350899999997</v>
      </c>
      <c r="L234" s="3">
        <v>393.13593700000001</v>
      </c>
      <c r="M234" s="3">
        <v>462.44582800000001</v>
      </c>
      <c r="N234" s="3">
        <v>801.94247600000006</v>
      </c>
      <c r="O234" s="3">
        <v>1102.094182</v>
      </c>
      <c r="P234" s="3">
        <v>852.50171</v>
      </c>
      <c r="Q234" s="3">
        <v>1694.984653</v>
      </c>
      <c r="R234" s="3">
        <v>1361.379402</v>
      </c>
      <c r="S234" s="3">
        <v>3764.4696220000001</v>
      </c>
      <c r="T234" s="3">
        <v>1408.2607869999999</v>
      </c>
      <c r="U234" s="3">
        <v>1705.300876</v>
      </c>
    </row>
    <row r="235" spans="1:21" hidden="1" x14ac:dyDescent="0.2">
      <c r="A235" s="22" t="s">
        <v>52</v>
      </c>
      <c r="B235" s="9" t="s">
        <v>450</v>
      </c>
      <c r="C235" s="10" t="s">
        <v>25</v>
      </c>
      <c r="D235" s="10"/>
      <c r="E235" s="2"/>
      <c r="F235" s="2"/>
      <c r="G235" s="2"/>
      <c r="H235" s="2"/>
      <c r="I235" s="2"/>
      <c r="J235" s="2"/>
      <c r="K235" s="2"/>
      <c r="L235" s="2"/>
      <c r="M235" s="2"/>
      <c r="N235" s="2">
        <v>30.835296</v>
      </c>
      <c r="O235" s="2">
        <v>72.595534999999998</v>
      </c>
      <c r="P235" s="2">
        <v>65.249341999999999</v>
      </c>
      <c r="Q235" s="2">
        <v>54.587178000000002</v>
      </c>
      <c r="R235" s="2">
        <v>55.090688999999998</v>
      </c>
      <c r="S235" s="2">
        <v>55.370199</v>
      </c>
      <c r="T235" s="2">
        <v>52.172505000000001</v>
      </c>
      <c r="U235" s="2">
        <v>48.830340999999997</v>
      </c>
    </row>
    <row r="236" spans="1:21" hidden="1" x14ac:dyDescent="0.2">
      <c r="A236" s="22" t="s">
        <v>52</v>
      </c>
      <c r="B236" s="9" t="s">
        <v>450</v>
      </c>
      <c r="C236" s="10" t="s">
        <v>26</v>
      </c>
      <c r="D236" s="10" t="s">
        <v>980</v>
      </c>
      <c r="E236" s="3"/>
      <c r="F236" s="3"/>
      <c r="G236" s="3"/>
      <c r="H236" s="3"/>
      <c r="I236" s="3"/>
      <c r="J236" s="3"/>
      <c r="K236" s="3">
        <v>16.894145000000002</v>
      </c>
      <c r="L236" s="3">
        <v>17.597283000000001</v>
      </c>
      <c r="M236" s="3">
        <v>24.399470999999998</v>
      </c>
      <c r="N236" s="3">
        <v>30.794633999999999</v>
      </c>
      <c r="O236" s="3">
        <v>30.702511999999999</v>
      </c>
      <c r="P236" s="3">
        <v>30.368081</v>
      </c>
      <c r="Q236" s="3">
        <v>31.068929000000001</v>
      </c>
      <c r="R236" s="3">
        <v>32.411746999999998</v>
      </c>
      <c r="S236" s="3">
        <v>41.033386999999998</v>
      </c>
      <c r="T236" s="3">
        <v>43.286186999999998</v>
      </c>
      <c r="U236" s="3">
        <v>47.107529999999997</v>
      </c>
    </row>
    <row r="237" spans="1:21" hidden="1" x14ac:dyDescent="0.2">
      <c r="A237" s="22" t="s">
        <v>52</v>
      </c>
      <c r="B237" s="9" t="s">
        <v>450</v>
      </c>
      <c r="C237" s="10" t="s">
        <v>27</v>
      </c>
      <c r="D237" s="10" t="s">
        <v>980</v>
      </c>
      <c r="E237" s="2"/>
      <c r="F237" s="2"/>
      <c r="G237" s="2"/>
      <c r="H237" s="2"/>
      <c r="I237" s="2"/>
      <c r="J237" s="2"/>
      <c r="K237" s="2">
        <v>152.59352000000001</v>
      </c>
      <c r="L237" s="2">
        <v>153.69681700000001</v>
      </c>
      <c r="M237" s="2">
        <v>146.63722300000001</v>
      </c>
      <c r="N237" s="2">
        <v>107.58154500000001</v>
      </c>
      <c r="O237" s="2">
        <v>97.549544999999995</v>
      </c>
      <c r="P237" s="2">
        <v>89.999249000000006</v>
      </c>
      <c r="Q237" s="2">
        <v>66.660775000000001</v>
      </c>
      <c r="R237" s="2">
        <v>111.872457</v>
      </c>
      <c r="S237" s="2">
        <v>83.064496000000005</v>
      </c>
      <c r="T237" s="2">
        <v>32.539914000000003</v>
      </c>
      <c r="U237" s="2">
        <v>19.978798999999999</v>
      </c>
    </row>
    <row r="238" spans="1:21" hidden="1" x14ac:dyDescent="0.2">
      <c r="A238" s="22" t="s">
        <v>52</v>
      </c>
      <c r="B238" s="9" t="s">
        <v>450</v>
      </c>
      <c r="C238" s="10" t="s">
        <v>28</v>
      </c>
      <c r="D238" s="10" t="s">
        <v>980</v>
      </c>
      <c r="E238" s="3"/>
      <c r="F238" s="3"/>
      <c r="G238" s="3"/>
      <c r="H238" s="3"/>
      <c r="I238" s="3"/>
      <c r="J238" s="3"/>
      <c r="K238" s="3">
        <v>3.2224330000000001</v>
      </c>
      <c r="L238" s="3">
        <v>2.9267180000000002</v>
      </c>
      <c r="M238" s="3">
        <v>1.9414359999999999</v>
      </c>
      <c r="N238" s="3">
        <v>1.407009</v>
      </c>
      <c r="O238" s="3">
        <v>1.7864899999999999</v>
      </c>
      <c r="P238" s="3">
        <v>2.0726300000000002</v>
      </c>
      <c r="Q238" s="3">
        <v>6.6924270000000003</v>
      </c>
      <c r="R238" s="3">
        <v>7.4186490000000003</v>
      </c>
      <c r="S238" s="3">
        <v>5.0655419999999998</v>
      </c>
      <c r="T238" s="3">
        <v>4.5881619999999996</v>
      </c>
      <c r="U238" s="3">
        <v>3.229765</v>
      </c>
    </row>
    <row r="239" spans="1:21" hidden="1" x14ac:dyDescent="0.2">
      <c r="A239" s="22" t="s">
        <v>52</v>
      </c>
      <c r="B239" s="9" t="s">
        <v>450</v>
      </c>
      <c r="C239" s="10" t="s">
        <v>29</v>
      </c>
      <c r="D239" s="10" t="s">
        <v>980</v>
      </c>
      <c r="E239" s="2"/>
      <c r="F239" s="2"/>
      <c r="G239" s="2"/>
      <c r="H239" s="2"/>
      <c r="I239" s="2"/>
      <c r="J239" s="2"/>
      <c r="K239" s="2">
        <v>0.210984</v>
      </c>
      <c r="L239" s="2">
        <v>0.240976</v>
      </c>
      <c r="M239" s="2">
        <v>0.147892</v>
      </c>
      <c r="N239" s="2">
        <v>0.16403200000000001</v>
      </c>
      <c r="O239" s="2">
        <v>0.81511900000000004</v>
      </c>
      <c r="P239" s="2">
        <v>0.20137099999999999</v>
      </c>
      <c r="Q239" s="2">
        <v>0.127411</v>
      </c>
      <c r="R239" s="2">
        <v>0.200402</v>
      </c>
      <c r="S239" s="2">
        <v>7.9496999999999998E-2</v>
      </c>
      <c r="T239" s="2">
        <v>2.8670000000000002E-3</v>
      </c>
      <c r="U239" s="2">
        <v>0.150593</v>
      </c>
    </row>
    <row r="240" spans="1:21" hidden="1" x14ac:dyDescent="0.2">
      <c r="A240" s="23" t="s">
        <v>52</v>
      </c>
      <c r="B240" s="9" t="s">
        <v>450</v>
      </c>
      <c r="C240" s="9" t="s">
        <v>30</v>
      </c>
      <c r="D240" s="9"/>
      <c r="E240" s="3"/>
      <c r="F240" s="3"/>
      <c r="G240" s="3">
        <v>1817.0635420000001</v>
      </c>
      <c r="H240" s="3">
        <v>1313.112075</v>
      </c>
      <c r="I240" s="3">
        <v>1676.8285719999999</v>
      </c>
      <c r="J240" s="3">
        <v>1475.209582</v>
      </c>
      <c r="K240" s="3">
        <v>750.41415400000005</v>
      </c>
      <c r="L240" s="3">
        <v>697.99910199999999</v>
      </c>
      <c r="M240" s="3">
        <v>1068.47244</v>
      </c>
      <c r="N240" s="3">
        <v>335.861785</v>
      </c>
      <c r="O240" s="3"/>
      <c r="P240" s="3"/>
      <c r="Q240" s="3"/>
      <c r="R240" s="3"/>
      <c r="S240" s="3"/>
      <c r="T240" s="3"/>
      <c r="U240" s="3"/>
    </row>
    <row r="241" spans="1:21" hidden="1" x14ac:dyDescent="0.2">
      <c r="A241" s="21" t="s">
        <v>53</v>
      </c>
      <c r="B241" s="9" t="s">
        <v>625</v>
      </c>
      <c r="C241" s="9" t="s">
        <v>20</v>
      </c>
      <c r="D241" s="9"/>
      <c r="E241" s="2"/>
      <c r="F241" s="2"/>
      <c r="G241" s="2"/>
      <c r="H241" s="2"/>
      <c r="I241" s="2"/>
      <c r="J241" s="2">
        <v>17.905767999999998</v>
      </c>
      <c r="K241" s="2">
        <v>38.788536000000001</v>
      </c>
      <c r="L241" s="2">
        <v>16.255063</v>
      </c>
      <c r="M241" s="2">
        <v>73.382518000000005</v>
      </c>
      <c r="N241" s="2">
        <v>40.591389999999997</v>
      </c>
      <c r="O241" s="2">
        <v>38.500183999999997</v>
      </c>
      <c r="P241" s="2">
        <v>552.67911100000003</v>
      </c>
      <c r="Q241" s="2">
        <v>134.13321099999999</v>
      </c>
      <c r="R241" s="2">
        <v>123.83987999999999</v>
      </c>
      <c r="S241" s="2">
        <v>175.447102</v>
      </c>
      <c r="T241" s="2">
        <v>155.914185</v>
      </c>
      <c r="U241" s="2">
        <v>181.691981</v>
      </c>
    </row>
    <row r="242" spans="1:21" hidden="1" x14ac:dyDescent="0.2">
      <c r="A242" s="22" t="s">
        <v>53</v>
      </c>
      <c r="B242" s="9" t="s">
        <v>625</v>
      </c>
      <c r="C242" s="10" t="s">
        <v>22</v>
      </c>
      <c r="D242" s="10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>
        <v>0.44400000000000001</v>
      </c>
      <c r="Q242" s="3"/>
      <c r="R242" s="3"/>
      <c r="S242" s="3"/>
      <c r="T242" s="3"/>
      <c r="U242" s="3"/>
    </row>
    <row r="243" spans="1:21" hidden="1" x14ac:dyDescent="0.2">
      <c r="A243" s="22" t="s">
        <v>53</v>
      </c>
      <c r="B243" s="9" t="s">
        <v>625</v>
      </c>
      <c r="C243" s="10" t="s">
        <v>23</v>
      </c>
      <c r="D243" s="10"/>
      <c r="E243" s="2"/>
      <c r="F243" s="2"/>
      <c r="G243" s="2"/>
      <c r="H243" s="2"/>
      <c r="I243" s="2"/>
      <c r="J243" s="2"/>
      <c r="K243" s="2"/>
      <c r="L243" s="2"/>
      <c r="M243" s="2"/>
      <c r="N243" s="2">
        <v>5.9040000000000004E-3</v>
      </c>
      <c r="O243" s="2">
        <v>9.8630000000000002E-3</v>
      </c>
      <c r="P243" s="2">
        <v>342.892064</v>
      </c>
      <c r="Q243" s="2">
        <v>10.48385</v>
      </c>
      <c r="R243" s="2">
        <v>8.9674399999999999</v>
      </c>
      <c r="S243" s="2">
        <v>7.7683350000000004</v>
      </c>
      <c r="T243" s="2">
        <v>8.0183440000000008</v>
      </c>
      <c r="U243" s="2">
        <v>30.351672000000001</v>
      </c>
    </row>
    <row r="244" spans="1:21" hidden="1" x14ac:dyDescent="0.2">
      <c r="A244" s="22" t="s">
        <v>53</v>
      </c>
      <c r="B244" s="9" t="s">
        <v>625</v>
      </c>
      <c r="C244" s="10" t="s">
        <v>24</v>
      </c>
      <c r="D244" s="10"/>
      <c r="E244" s="3"/>
      <c r="F244" s="3"/>
      <c r="G244" s="3"/>
      <c r="H244" s="3"/>
      <c r="I244" s="3"/>
      <c r="J244" s="3">
        <v>7.1420999999999998E-2</v>
      </c>
      <c r="K244" s="3">
        <v>0.808141</v>
      </c>
      <c r="L244" s="3">
        <v>2.0666730000000002</v>
      </c>
      <c r="M244" s="3">
        <v>48.521135000000001</v>
      </c>
      <c r="N244" s="3">
        <v>32.489683999999997</v>
      </c>
      <c r="O244" s="3">
        <v>30.152367000000002</v>
      </c>
      <c r="P244" s="3">
        <v>190.21203399999999</v>
      </c>
      <c r="Q244" s="3">
        <v>80.305171000000001</v>
      </c>
      <c r="R244" s="3">
        <v>62.724373</v>
      </c>
      <c r="S244" s="3">
        <v>124.137168</v>
      </c>
      <c r="T244" s="3">
        <v>135.09726499999999</v>
      </c>
      <c r="U244" s="3">
        <v>142.28408400000001</v>
      </c>
    </row>
    <row r="245" spans="1:21" hidden="1" x14ac:dyDescent="0.2">
      <c r="A245" s="22" t="s">
        <v>53</v>
      </c>
      <c r="B245" s="9" t="s">
        <v>625</v>
      </c>
      <c r="C245" s="10" t="s">
        <v>25</v>
      </c>
      <c r="D245" s="10"/>
      <c r="E245" s="2"/>
      <c r="F245" s="2"/>
      <c r="G245" s="2"/>
      <c r="H245" s="2"/>
      <c r="I245" s="2"/>
      <c r="J245" s="2"/>
      <c r="K245" s="2"/>
      <c r="L245" s="2"/>
      <c r="M245" s="2"/>
      <c r="N245" s="2">
        <v>3.1821000000000002E-2</v>
      </c>
      <c r="O245" s="2">
        <v>2.9274119999999999</v>
      </c>
      <c r="P245" s="2">
        <v>12.402695</v>
      </c>
      <c r="Q245" s="2">
        <v>37.133932000000001</v>
      </c>
      <c r="R245" s="2">
        <v>44.85727</v>
      </c>
      <c r="S245" s="2">
        <v>33.902698000000001</v>
      </c>
      <c r="T245" s="2">
        <v>3.5142739999999999</v>
      </c>
      <c r="U245" s="2">
        <v>2.3999809999999999</v>
      </c>
    </row>
    <row r="246" spans="1:21" hidden="1" x14ac:dyDescent="0.2">
      <c r="A246" s="22" t="s">
        <v>53</v>
      </c>
      <c r="B246" s="9" t="s">
        <v>625</v>
      </c>
      <c r="C246" s="10" t="s">
        <v>26</v>
      </c>
      <c r="D246" s="10" t="s">
        <v>980</v>
      </c>
      <c r="E246" s="3"/>
      <c r="F246" s="3"/>
      <c r="G246" s="3"/>
      <c r="H246" s="3"/>
      <c r="I246" s="3"/>
      <c r="J246" s="3"/>
      <c r="K246" s="3">
        <v>5.2442820000000001</v>
      </c>
      <c r="L246" s="3">
        <v>3.482459</v>
      </c>
      <c r="M246" s="3">
        <v>4.399743</v>
      </c>
      <c r="N246" s="3">
        <v>4.8031269999999999</v>
      </c>
      <c r="O246" s="3">
        <v>5.1368989999999997</v>
      </c>
      <c r="P246" s="3">
        <v>5.7364439999999997</v>
      </c>
      <c r="Q246" s="3">
        <v>5.4089989999999997</v>
      </c>
      <c r="R246" s="3">
        <v>5.1433549999999997</v>
      </c>
      <c r="S246" s="3">
        <v>5.1765610000000004</v>
      </c>
      <c r="T246" s="3">
        <v>5.9175459999999998</v>
      </c>
      <c r="U246" s="3">
        <v>5.7015419999999999</v>
      </c>
    </row>
    <row r="247" spans="1:21" hidden="1" x14ac:dyDescent="0.2">
      <c r="A247" s="22" t="s">
        <v>53</v>
      </c>
      <c r="B247" s="9" t="s">
        <v>625</v>
      </c>
      <c r="C247" s="10" t="s">
        <v>27</v>
      </c>
      <c r="D247" s="10" t="s">
        <v>980</v>
      </c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</row>
    <row r="248" spans="1:21" hidden="1" x14ac:dyDescent="0.2">
      <c r="A248" s="22" t="s">
        <v>53</v>
      </c>
      <c r="B248" s="9" t="s">
        <v>625</v>
      </c>
      <c r="C248" s="10" t="s">
        <v>28</v>
      </c>
      <c r="D248" s="10" t="s">
        <v>980</v>
      </c>
      <c r="E248" s="3"/>
      <c r="F248" s="3"/>
      <c r="G248" s="3"/>
      <c r="H248" s="3"/>
      <c r="I248" s="3"/>
      <c r="J248" s="3"/>
      <c r="K248" s="3">
        <v>0.29294300000000001</v>
      </c>
      <c r="L248" s="3">
        <v>0.140402</v>
      </c>
      <c r="M248" s="3">
        <v>0.14649100000000001</v>
      </c>
      <c r="N248" s="3">
        <v>0.17979899999999999</v>
      </c>
      <c r="O248" s="3">
        <v>0.262905</v>
      </c>
      <c r="P248" s="3">
        <v>0.150676</v>
      </c>
      <c r="Q248" s="3">
        <v>0.58871799999999996</v>
      </c>
      <c r="R248" s="3">
        <v>2.0260400000000001</v>
      </c>
      <c r="S248" s="3">
        <v>4.4623400000000002</v>
      </c>
      <c r="T248" s="3">
        <v>3.3667560000000001</v>
      </c>
      <c r="U248" s="3">
        <v>0.63693599999999995</v>
      </c>
    </row>
    <row r="249" spans="1:21" hidden="1" x14ac:dyDescent="0.2">
      <c r="A249" s="22" t="s">
        <v>53</v>
      </c>
      <c r="B249" s="9" t="s">
        <v>625</v>
      </c>
      <c r="C249" s="10" t="s">
        <v>29</v>
      </c>
      <c r="D249" s="10" t="s">
        <v>980</v>
      </c>
      <c r="E249" s="2"/>
      <c r="F249" s="2"/>
      <c r="G249" s="2"/>
      <c r="H249" s="2"/>
      <c r="I249" s="2"/>
      <c r="J249" s="2"/>
      <c r="K249" s="2">
        <v>0.130798</v>
      </c>
      <c r="L249" s="2">
        <v>5.2736999999999999E-2</v>
      </c>
      <c r="M249" s="2">
        <v>1.1240999999999999E-2</v>
      </c>
      <c r="N249" s="2"/>
      <c r="O249" s="2">
        <v>1.0737999999999999E-2</v>
      </c>
      <c r="P249" s="2">
        <v>0.841198</v>
      </c>
      <c r="Q249" s="2">
        <v>0.21254100000000001</v>
      </c>
      <c r="R249" s="2">
        <v>0.121402</v>
      </c>
      <c r="S249" s="2"/>
      <c r="T249" s="2"/>
      <c r="U249" s="2">
        <v>0.31776599999999999</v>
      </c>
    </row>
    <row r="250" spans="1:21" hidden="1" x14ac:dyDescent="0.2">
      <c r="A250" s="23" t="s">
        <v>53</v>
      </c>
      <c r="B250" s="9" t="s">
        <v>625</v>
      </c>
      <c r="C250" s="9" t="s">
        <v>30</v>
      </c>
      <c r="D250" s="9"/>
      <c r="E250" s="3"/>
      <c r="F250" s="3"/>
      <c r="G250" s="3"/>
      <c r="H250" s="3"/>
      <c r="I250" s="3"/>
      <c r="J250" s="3">
        <v>17.834347000000001</v>
      </c>
      <c r="K250" s="3">
        <v>32.312372000000003</v>
      </c>
      <c r="L250" s="3">
        <v>10.512791999999999</v>
      </c>
      <c r="M250" s="3">
        <v>20.303908</v>
      </c>
      <c r="N250" s="3">
        <v>3.0810550000000001</v>
      </c>
      <c r="O250" s="3"/>
      <c r="P250" s="3"/>
      <c r="Q250" s="3"/>
      <c r="R250" s="3"/>
      <c r="S250" s="3"/>
      <c r="T250" s="3"/>
      <c r="U250" s="3"/>
    </row>
    <row r="251" spans="1:21" hidden="1" x14ac:dyDescent="0.2">
      <c r="A251" s="21" t="s">
        <v>54</v>
      </c>
      <c r="B251" s="9" t="s">
        <v>690</v>
      </c>
      <c r="C251" s="9" t="s">
        <v>20</v>
      </c>
      <c r="D251" s="9"/>
      <c r="E251" s="2"/>
      <c r="F251" s="2"/>
      <c r="G251" s="2">
        <v>813.43622300000004</v>
      </c>
      <c r="H251" s="2">
        <v>611.34168099999999</v>
      </c>
      <c r="I251" s="2">
        <v>628.17041900000004</v>
      </c>
      <c r="J251" s="2">
        <v>942.22774700000002</v>
      </c>
      <c r="K251" s="2">
        <v>1110.712483</v>
      </c>
      <c r="L251" s="2">
        <v>1226.9568549999999</v>
      </c>
      <c r="M251" s="2">
        <v>1201.81033</v>
      </c>
      <c r="N251" s="2">
        <v>1228.7644110000001</v>
      </c>
      <c r="O251" s="2">
        <v>1303.8605689999999</v>
      </c>
      <c r="P251" s="2">
        <v>1632.044965</v>
      </c>
      <c r="Q251" s="2">
        <v>1815.9509969999999</v>
      </c>
      <c r="R251" s="2">
        <v>2296.8896789999999</v>
      </c>
      <c r="S251" s="2">
        <v>2429.9407339999998</v>
      </c>
      <c r="T251" s="2">
        <v>2020.3764960000001</v>
      </c>
      <c r="U251" s="2">
        <v>2664.5283960000002</v>
      </c>
    </row>
    <row r="252" spans="1:21" hidden="1" x14ac:dyDescent="0.2">
      <c r="A252" s="22" t="s">
        <v>54</v>
      </c>
      <c r="B252" s="9" t="s">
        <v>690</v>
      </c>
      <c r="C252" s="10" t="s">
        <v>22</v>
      </c>
      <c r="D252" s="10"/>
      <c r="E252" s="3"/>
      <c r="F252" s="3"/>
      <c r="G252" s="3"/>
      <c r="H252" s="3"/>
      <c r="I252" s="3"/>
      <c r="J252" s="3"/>
      <c r="K252" s="3"/>
      <c r="L252" s="3"/>
      <c r="M252" s="3"/>
      <c r="N252" s="3">
        <v>27.275497000000001</v>
      </c>
      <c r="O252" s="3">
        <v>81.264705000000006</v>
      </c>
      <c r="P252" s="3">
        <v>115.046893</v>
      </c>
      <c r="Q252" s="3">
        <v>89.071109000000007</v>
      </c>
      <c r="R252" s="3">
        <v>92.024850000000001</v>
      </c>
      <c r="S252" s="3">
        <v>79.132264000000006</v>
      </c>
      <c r="T252" s="3">
        <v>136.787721</v>
      </c>
      <c r="U252" s="3">
        <v>266.34173800000002</v>
      </c>
    </row>
    <row r="253" spans="1:21" hidden="1" x14ac:dyDescent="0.2">
      <c r="A253" s="22" t="s">
        <v>54</v>
      </c>
      <c r="B253" s="9" t="s">
        <v>690</v>
      </c>
      <c r="C253" s="10" t="s">
        <v>23</v>
      </c>
      <c r="D253" s="10"/>
      <c r="E253" s="2"/>
      <c r="F253" s="2"/>
      <c r="G253" s="2">
        <v>1.3263309999999999</v>
      </c>
      <c r="H253" s="2">
        <v>3.4290229999999999</v>
      </c>
      <c r="I253" s="2">
        <v>2.515844</v>
      </c>
      <c r="J253" s="2">
        <v>4.507549</v>
      </c>
      <c r="K253" s="2">
        <v>2.9323079999999999</v>
      </c>
      <c r="L253" s="2">
        <v>3.6401699999999999</v>
      </c>
      <c r="M253" s="2">
        <v>3.0219839999999998</v>
      </c>
      <c r="N253" s="2">
        <v>2.8956170000000001</v>
      </c>
      <c r="O253" s="2">
        <v>6.1616350000000004</v>
      </c>
      <c r="P253" s="2">
        <v>5.1125369999999997</v>
      </c>
      <c r="Q253" s="2">
        <v>18.197754</v>
      </c>
      <c r="R253" s="2">
        <v>18.679120999999999</v>
      </c>
      <c r="S253" s="2">
        <v>11.859925</v>
      </c>
      <c r="T253" s="2">
        <v>20.094884</v>
      </c>
      <c r="U253" s="2">
        <v>19.491043999999999</v>
      </c>
    </row>
    <row r="254" spans="1:21" hidden="1" x14ac:dyDescent="0.2">
      <c r="A254" s="22" t="s">
        <v>54</v>
      </c>
      <c r="B254" s="9" t="s">
        <v>690</v>
      </c>
      <c r="C254" s="10" t="s">
        <v>24</v>
      </c>
      <c r="D254" s="10"/>
      <c r="E254" s="3"/>
      <c r="F254" s="3"/>
      <c r="G254" s="3">
        <v>16.622467</v>
      </c>
      <c r="H254" s="3">
        <v>17.22315</v>
      </c>
      <c r="I254" s="3">
        <v>13.846182000000001</v>
      </c>
      <c r="J254" s="3">
        <v>3.4676170000000002</v>
      </c>
      <c r="K254" s="3">
        <v>424.13513699999999</v>
      </c>
      <c r="L254" s="3">
        <v>551.98743300000001</v>
      </c>
      <c r="M254" s="3">
        <v>632.63461400000006</v>
      </c>
      <c r="N254" s="3">
        <v>703.14293099999998</v>
      </c>
      <c r="O254" s="3">
        <v>998.09306000000004</v>
      </c>
      <c r="P254" s="3">
        <v>1285.9288790000001</v>
      </c>
      <c r="Q254" s="3">
        <v>1492.4185399999999</v>
      </c>
      <c r="R254" s="3">
        <v>1970.460593</v>
      </c>
      <c r="S254" s="3">
        <v>2132.978936</v>
      </c>
      <c r="T254" s="3">
        <v>1653.7084440000001</v>
      </c>
      <c r="U254" s="3">
        <v>2161.3308000000002</v>
      </c>
    </row>
    <row r="255" spans="1:21" hidden="1" x14ac:dyDescent="0.2">
      <c r="A255" s="22" t="s">
        <v>54</v>
      </c>
      <c r="B255" s="9" t="s">
        <v>690</v>
      </c>
      <c r="C255" s="10" t="s">
        <v>25</v>
      </c>
      <c r="D255" s="10"/>
      <c r="E255" s="2"/>
      <c r="F255" s="2"/>
      <c r="G255" s="2"/>
      <c r="H255" s="2"/>
      <c r="I255" s="2"/>
      <c r="J255" s="2"/>
      <c r="K255" s="2"/>
      <c r="L255" s="2"/>
      <c r="M255" s="2"/>
      <c r="N255" s="2">
        <v>10.214043999999999</v>
      </c>
      <c r="O255" s="2">
        <v>74.990622000000002</v>
      </c>
      <c r="P255" s="2">
        <v>81.072125999999997</v>
      </c>
      <c r="Q255" s="2">
        <v>69.207151999999994</v>
      </c>
      <c r="R255" s="2">
        <v>67.014881000000003</v>
      </c>
      <c r="S255" s="2">
        <v>61.469164999999997</v>
      </c>
      <c r="T255" s="2">
        <v>57.039681999999999</v>
      </c>
      <c r="U255" s="2">
        <v>61.322628999999999</v>
      </c>
    </row>
    <row r="256" spans="1:21" hidden="1" x14ac:dyDescent="0.2">
      <c r="A256" s="22" t="s">
        <v>54</v>
      </c>
      <c r="B256" s="9" t="s">
        <v>690</v>
      </c>
      <c r="C256" s="10" t="s">
        <v>26</v>
      </c>
      <c r="D256" s="10" t="s">
        <v>980</v>
      </c>
      <c r="E256" s="3"/>
      <c r="F256" s="3"/>
      <c r="G256" s="3"/>
      <c r="H256" s="3"/>
      <c r="I256" s="3"/>
      <c r="J256" s="3"/>
      <c r="K256" s="3">
        <v>226.396987</v>
      </c>
      <c r="L256" s="3">
        <v>223.96588700000001</v>
      </c>
      <c r="M256" s="3">
        <v>145.479579</v>
      </c>
      <c r="N256" s="3">
        <v>145.79526999999999</v>
      </c>
      <c r="O256" s="3">
        <v>139.024203</v>
      </c>
      <c r="P256" s="3">
        <v>128.69781900000001</v>
      </c>
      <c r="Q256" s="3">
        <v>139.44977900000001</v>
      </c>
      <c r="R256" s="3">
        <v>133.34941699999999</v>
      </c>
      <c r="S256" s="3">
        <v>139.12027499999999</v>
      </c>
      <c r="T256" s="3">
        <v>138.60833299999999</v>
      </c>
      <c r="U256" s="3">
        <v>145.58417</v>
      </c>
    </row>
    <row r="257" spans="1:21" hidden="1" x14ac:dyDescent="0.2">
      <c r="A257" s="22" t="s">
        <v>54</v>
      </c>
      <c r="B257" s="9" t="s">
        <v>690</v>
      </c>
      <c r="C257" s="10" t="s">
        <v>27</v>
      </c>
      <c r="D257" s="10" t="s">
        <v>980</v>
      </c>
      <c r="E257" s="2"/>
      <c r="F257" s="2"/>
      <c r="G257" s="2"/>
      <c r="H257" s="2"/>
      <c r="I257" s="2"/>
      <c r="J257" s="2"/>
      <c r="K257" s="2">
        <v>2.0151870000000001</v>
      </c>
      <c r="L257" s="2">
        <v>1.555569</v>
      </c>
      <c r="M257" s="2"/>
      <c r="N257" s="2">
        <v>0.19878000000000001</v>
      </c>
      <c r="O257" s="2"/>
      <c r="P257" s="2">
        <v>12.562385000000001</v>
      </c>
      <c r="Q257" s="2"/>
      <c r="R257" s="2">
        <v>7.4304600000000001</v>
      </c>
      <c r="S257" s="2"/>
      <c r="T257" s="2">
        <v>9.1845979999999994</v>
      </c>
      <c r="U257" s="2">
        <v>3.5374370000000002</v>
      </c>
    </row>
    <row r="258" spans="1:21" hidden="1" x14ac:dyDescent="0.2">
      <c r="A258" s="22" t="s">
        <v>54</v>
      </c>
      <c r="B258" s="9" t="s">
        <v>690</v>
      </c>
      <c r="C258" s="10" t="s">
        <v>28</v>
      </c>
      <c r="D258" s="10" t="s">
        <v>980</v>
      </c>
      <c r="E258" s="3"/>
      <c r="F258" s="3"/>
      <c r="G258" s="3"/>
      <c r="H258" s="3"/>
      <c r="I258" s="3"/>
      <c r="J258" s="3"/>
      <c r="K258" s="3">
        <v>4.6979030000000002</v>
      </c>
      <c r="L258" s="3">
        <v>4.977786</v>
      </c>
      <c r="M258" s="3">
        <v>4.1827949999999996</v>
      </c>
      <c r="N258" s="3">
        <v>4.5382569999999998</v>
      </c>
      <c r="O258" s="3">
        <v>3.6154259999999998</v>
      </c>
      <c r="P258" s="3">
        <v>3.4050340000000001</v>
      </c>
      <c r="Q258" s="3">
        <v>6.5746479999999998</v>
      </c>
      <c r="R258" s="3">
        <v>7.043939</v>
      </c>
      <c r="S258" s="3">
        <v>5.1752940000000001</v>
      </c>
      <c r="T258" s="3">
        <v>4.9017410000000003</v>
      </c>
      <c r="U258" s="3">
        <v>5.0158399999999999</v>
      </c>
    </row>
    <row r="259" spans="1:21" hidden="1" x14ac:dyDescent="0.2">
      <c r="A259" s="22" t="s">
        <v>54</v>
      </c>
      <c r="B259" s="9" t="s">
        <v>690</v>
      </c>
      <c r="C259" s="10" t="s">
        <v>29</v>
      </c>
      <c r="D259" s="10" t="s">
        <v>980</v>
      </c>
      <c r="E259" s="2"/>
      <c r="F259" s="2"/>
      <c r="G259" s="2"/>
      <c r="H259" s="2"/>
      <c r="I259" s="2"/>
      <c r="J259" s="2"/>
      <c r="K259" s="2">
        <v>1.967605</v>
      </c>
      <c r="L259" s="2">
        <v>0.35952499999999998</v>
      </c>
      <c r="M259" s="2">
        <v>0.90585400000000005</v>
      </c>
      <c r="N259" s="2">
        <v>0.86232699999999995</v>
      </c>
      <c r="O259" s="2">
        <v>0.71091800000000005</v>
      </c>
      <c r="P259" s="2">
        <v>0.21929199999999999</v>
      </c>
      <c r="Q259" s="2">
        <v>1.0320149999999999</v>
      </c>
      <c r="R259" s="2">
        <v>0.88641800000000004</v>
      </c>
      <c r="S259" s="2">
        <v>0.204875</v>
      </c>
      <c r="T259" s="2">
        <v>5.1093E-2</v>
      </c>
      <c r="U259" s="2">
        <v>1.904738</v>
      </c>
    </row>
    <row r="260" spans="1:21" hidden="1" x14ac:dyDescent="0.2">
      <c r="A260" s="23" t="s">
        <v>54</v>
      </c>
      <c r="B260" s="9" t="s">
        <v>690</v>
      </c>
      <c r="C260" s="9" t="s">
        <v>30</v>
      </c>
      <c r="D260" s="9"/>
      <c r="E260" s="3"/>
      <c r="F260" s="3"/>
      <c r="G260" s="3">
        <v>795.48742500000003</v>
      </c>
      <c r="H260" s="3">
        <v>590.68950800000005</v>
      </c>
      <c r="I260" s="3">
        <v>611.80839300000002</v>
      </c>
      <c r="J260" s="3">
        <v>934.25258099999996</v>
      </c>
      <c r="K260" s="3">
        <v>448.56735600000002</v>
      </c>
      <c r="L260" s="3">
        <v>440.470485</v>
      </c>
      <c r="M260" s="3">
        <v>415.58550400000001</v>
      </c>
      <c r="N260" s="3">
        <v>333.84168799999998</v>
      </c>
      <c r="O260" s="3"/>
      <c r="P260" s="3"/>
      <c r="Q260" s="3"/>
      <c r="R260" s="3"/>
      <c r="S260" s="3"/>
      <c r="T260" s="3"/>
      <c r="U260" s="3"/>
    </row>
    <row r="261" spans="1:21" hidden="1" x14ac:dyDescent="0.2">
      <c r="A261" s="21" t="s">
        <v>55</v>
      </c>
      <c r="B261" s="9" t="s">
        <v>910</v>
      </c>
      <c r="C261" s="9" t="s">
        <v>20</v>
      </c>
      <c r="D261" s="9"/>
      <c r="E261" s="2"/>
      <c r="F261" s="2"/>
      <c r="G261" s="2">
        <v>369.16026900000003</v>
      </c>
      <c r="H261" s="2">
        <v>400.94798500000002</v>
      </c>
      <c r="I261" s="2">
        <v>377.82075900000001</v>
      </c>
      <c r="J261" s="2">
        <v>509.471204</v>
      </c>
      <c r="K261" s="2">
        <v>628.30169799999999</v>
      </c>
      <c r="L261" s="2">
        <v>530.15561200000002</v>
      </c>
      <c r="M261" s="2">
        <v>568.50617099999999</v>
      </c>
      <c r="N261" s="2">
        <v>686.71595400000001</v>
      </c>
      <c r="O261" s="2">
        <v>765.69625199999996</v>
      </c>
      <c r="P261" s="2">
        <v>1055.9549480000001</v>
      </c>
      <c r="Q261" s="2">
        <v>1203.594139</v>
      </c>
      <c r="R261" s="2">
        <v>909.44806400000004</v>
      </c>
      <c r="S261" s="2">
        <v>962.89159199999995</v>
      </c>
      <c r="T261" s="2">
        <v>900.06160199999999</v>
      </c>
      <c r="U261" s="2">
        <v>1040.497699</v>
      </c>
    </row>
    <row r="262" spans="1:21" hidden="1" x14ac:dyDescent="0.2">
      <c r="A262" s="22" t="s">
        <v>55</v>
      </c>
      <c r="B262" s="9" t="s">
        <v>910</v>
      </c>
      <c r="C262" s="10" t="s">
        <v>22</v>
      </c>
      <c r="D262" s="10"/>
      <c r="E262" s="3"/>
      <c r="F262" s="3"/>
      <c r="G262" s="3"/>
      <c r="H262" s="3"/>
      <c r="I262" s="3"/>
      <c r="J262" s="3"/>
      <c r="K262" s="3">
        <v>32.019215000000003</v>
      </c>
      <c r="L262" s="3">
        <v>59.166124000000003</v>
      </c>
      <c r="M262" s="3">
        <v>0.36495</v>
      </c>
      <c r="N262" s="3">
        <v>28.661299</v>
      </c>
      <c r="O262" s="3">
        <v>21.333832999999998</v>
      </c>
      <c r="P262" s="3">
        <v>107.45166500000001</v>
      </c>
      <c r="Q262" s="3">
        <v>140.304002</v>
      </c>
      <c r="R262" s="3">
        <v>54.764451999999999</v>
      </c>
      <c r="S262" s="3">
        <v>187.69300200000001</v>
      </c>
      <c r="T262" s="3">
        <v>102.23489600000001</v>
      </c>
      <c r="U262" s="3">
        <v>63.598143</v>
      </c>
    </row>
    <row r="263" spans="1:21" hidden="1" x14ac:dyDescent="0.2">
      <c r="A263" s="22" t="s">
        <v>55</v>
      </c>
      <c r="B263" s="9" t="s">
        <v>910</v>
      </c>
      <c r="C263" s="10" t="s">
        <v>23</v>
      </c>
      <c r="D263" s="10"/>
      <c r="E263" s="2"/>
      <c r="F263" s="2"/>
      <c r="G263" s="2">
        <v>9.5490000000000005E-2</v>
      </c>
      <c r="H263" s="2">
        <v>0.59366399999999997</v>
      </c>
      <c r="I263" s="2">
        <v>1.061455</v>
      </c>
      <c r="J263" s="2">
        <v>0.203262</v>
      </c>
      <c r="K263" s="2">
        <v>0.41247600000000001</v>
      </c>
      <c r="L263" s="2">
        <v>0.277312</v>
      </c>
      <c r="M263" s="2">
        <v>0.15840000000000001</v>
      </c>
      <c r="N263" s="2">
        <v>1.1741539999999999</v>
      </c>
      <c r="O263" s="2">
        <v>0.36526799999999998</v>
      </c>
      <c r="P263" s="2">
        <v>7.1738879999999998</v>
      </c>
      <c r="Q263" s="2">
        <v>3.6928179999999999</v>
      </c>
      <c r="R263" s="2">
        <v>19.826661999999999</v>
      </c>
      <c r="S263" s="2">
        <v>9.5121780000000005</v>
      </c>
      <c r="T263" s="2">
        <v>15.791181</v>
      </c>
      <c r="U263" s="2">
        <v>21.735005000000001</v>
      </c>
    </row>
    <row r="264" spans="1:21" hidden="1" x14ac:dyDescent="0.2">
      <c r="A264" s="22" t="s">
        <v>55</v>
      </c>
      <c r="B264" s="9" t="s">
        <v>910</v>
      </c>
      <c r="C264" s="10" t="s">
        <v>24</v>
      </c>
      <c r="D264" s="10"/>
      <c r="E264" s="3"/>
      <c r="F264" s="3"/>
      <c r="G264" s="3">
        <v>3.0931860000000002</v>
      </c>
      <c r="H264" s="3">
        <v>2.5134449999999999</v>
      </c>
      <c r="I264" s="3">
        <v>7.490361</v>
      </c>
      <c r="J264" s="3">
        <v>6.5532380000000003</v>
      </c>
      <c r="K264" s="3">
        <v>338.38157799999999</v>
      </c>
      <c r="L264" s="3">
        <v>251.71754000000001</v>
      </c>
      <c r="M264" s="3">
        <v>368.20121499999999</v>
      </c>
      <c r="N264" s="3">
        <v>487.29558400000002</v>
      </c>
      <c r="O264" s="3">
        <v>617.21682399999997</v>
      </c>
      <c r="P264" s="3">
        <v>819.03509199999996</v>
      </c>
      <c r="Q264" s="3">
        <v>946.06994599999996</v>
      </c>
      <c r="R264" s="3">
        <v>725.91670399999998</v>
      </c>
      <c r="S264" s="3">
        <v>653.70747300000005</v>
      </c>
      <c r="T264" s="3">
        <v>672.71938699999998</v>
      </c>
      <c r="U264" s="3">
        <v>833.12461599999995</v>
      </c>
    </row>
    <row r="265" spans="1:21" hidden="1" x14ac:dyDescent="0.2">
      <c r="A265" s="22" t="s">
        <v>55</v>
      </c>
      <c r="B265" s="9" t="s">
        <v>910</v>
      </c>
      <c r="C265" s="10" t="s">
        <v>25</v>
      </c>
      <c r="D265" s="10"/>
      <c r="E265" s="2"/>
      <c r="F265" s="2"/>
      <c r="G265" s="2"/>
      <c r="H265" s="2"/>
      <c r="I265" s="2"/>
      <c r="J265" s="2"/>
      <c r="K265" s="2"/>
      <c r="L265" s="2"/>
      <c r="M265" s="2"/>
      <c r="N265" s="2">
        <v>4.1497580000000003</v>
      </c>
      <c r="O265" s="2">
        <v>32.339402999999997</v>
      </c>
      <c r="P265" s="2">
        <v>37.490617</v>
      </c>
      <c r="Q265" s="2">
        <v>28.606242000000002</v>
      </c>
      <c r="R265" s="2">
        <v>28.455624</v>
      </c>
      <c r="S265" s="2">
        <v>33.407698000000003</v>
      </c>
      <c r="T265" s="2">
        <v>28.142258999999999</v>
      </c>
      <c r="U265" s="2">
        <v>37.558914999999999</v>
      </c>
    </row>
    <row r="266" spans="1:21" hidden="1" x14ac:dyDescent="0.2">
      <c r="A266" s="22" t="s">
        <v>55</v>
      </c>
      <c r="B266" s="9" t="s">
        <v>910</v>
      </c>
      <c r="C266" s="10" t="s">
        <v>26</v>
      </c>
      <c r="D266" s="10" t="s">
        <v>980</v>
      </c>
      <c r="E266" s="3"/>
      <c r="F266" s="3"/>
      <c r="G266" s="3"/>
      <c r="H266" s="3"/>
      <c r="I266" s="3"/>
      <c r="J266" s="3"/>
      <c r="K266" s="3">
        <v>92.899849000000003</v>
      </c>
      <c r="L266" s="3">
        <v>93.365450999999993</v>
      </c>
      <c r="M266" s="3">
        <v>80.513085000000004</v>
      </c>
      <c r="N266" s="3">
        <v>86.664158</v>
      </c>
      <c r="O266" s="3">
        <v>91.273013000000006</v>
      </c>
      <c r="P266" s="3">
        <v>81.187522999999999</v>
      </c>
      <c r="Q266" s="3">
        <v>78.884003000000007</v>
      </c>
      <c r="R266" s="3">
        <v>74.784133999999995</v>
      </c>
      <c r="S266" s="3">
        <v>73.998856000000004</v>
      </c>
      <c r="T266" s="3">
        <v>76.321370000000002</v>
      </c>
      <c r="U266" s="3">
        <v>79.133875000000003</v>
      </c>
    </row>
    <row r="267" spans="1:21" hidden="1" x14ac:dyDescent="0.2">
      <c r="A267" s="22" t="s">
        <v>55</v>
      </c>
      <c r="B267" s="9" t="s">
        <v>910</v>
      </c>
      <c r="C267" s="10" t="s">
        <v>27</v>
      </c>
      <c r="D267" s="10" t="s">
        <v>980</v>
      </c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>
        <v>0.64721600000000001</v>
      </c>
      <c r="P267" s="2">
        <v>0.42649599999999999</v>
      </c>
      <c r="Q267" s="2"/>
      <c r="R267" s="2">
        <v>0.159941</v>
      </c>
      <c r="S267" s="2">
        <v>0.100991</v>
      </c>
      <c r="T267" s="2">
        <v>7.2555999999999995E-2</v>
      </c>
      <c r="U267" s="2">
        <v>1.64259</v>
      </c>
    </row>
    <row r="268" spans="1:21" hidden="1" x14ac:dyDescent="0.2">
      <c r="A268" s="22" t="s">
        <v>55</v>
      </c>
      <c r="B268" s="9" t="s">
        <v>910</v>
      </c>
      <c r="C268" s="10" t="s">
        <v>28</v>
      </c>
      <c r="D268" s="10" t="s">
        <v>980</v>
      </c>
      <c r="E268" s="3"/>
      <c r="F268" s="3"/>
      <c r="G268" s="3"/>
      <c r="H268" s="3"/>
      <c r="I268" s="3"/>
      <c r="J268" s="3"/>
      <c r="K268" s="3">
        <v>2.438701</v>
      </c>
      <c r="L268" s="3">
        <v>2.4551769999999999</v>
      </c>
      <c r="M268" s="3">
        <v>2.8884799999999999</v>
      </c>
      <c r="N268" s="3">
        <v>2.5089410000000001</v>
      </c>
      <c r="O268" s="3">
        <v>2.4410419999999999</v>
      </c>
      <c r="P268" s="3">
        <v>3.1425999999999998</v>
      </c>
      <c r="Q268" s="3">
        <v>5.8613660000000003</v>
      </c>
      <c r="R268" s="3">
        <v>5.4909730000000003</v>
      </c>
      <c r="S268" s="3">
        <v>4.4148420000000002</v>
      </c>
      <c r="T268" s="3">
        <v>4.7367429999999997</v>
      </c>
      <c r="U268" s="3">
        <v>3.4856539999999998</v>
      </c>
    </row>
    <row r="269" spans="1:21" hidden="1" x14ac:dyDescent="0.2">
      <c r="A269" s="22" t="s">
        <v>55</v>
      </c>
      <c r="B269" s="9" t="s">
        <v>910</v>
      </c>
      <c r="C269" s="10" t="s">
        <v>29</v>
      </c>
      <c r="D269" s="10" t="s">
        <v>980</v>
      </c>
      <c r="E269" s="2"/>
      <c r="F269" s="2"/>
      <c r="G269" s="2"/>
      <c r="H269" s="2"/>
      <c r="I269" s="2"/>
      <c r="J269" s="2"/>
      <c r="K269" s="2">
        <v>3.0221000000000001E-2</v>
      </c>
      <c r="L269" s="2">
        <v>2.8846E-2</v>
      </c>
      <c r="M269" s="2">
        <v>3.4093999999999999E-2</v>
      </c>
      <c r="N269" s="2">
        <v>0.40212900000000001</v>
      </c>
      <c r="O269" s="2">
        <v>7.9653000000000002E-2</v>
      </c>
      <c r="P269" s="2">
        <v>4.7066999999999998E-2</v>
      </c>
      <c r="Q269" s="2">
        <v>0.175762</v>
      </c>
      <c r="R269" s="2">
        <v>4.9574E-2</v>
      </c>
      <c r="S269" s="2">
        <v>5.6551999999999998E-2</v>
      </c>
      <c r="T269" s="2">
        <v>4.3209999999999998E-2</v>
      </c>
      <c r="U269" s="2">
        <v>0.21890100000000001</v>
      </c>
    </row>
    <row r="270" spans="1:21" hidden="1" x14ac:dyDescent="0.2">
      <c r="A270" s="23" t="s">
        <v>55</v>
      </c>
      <c r="B270" s="9" t="s">
        <v>910</v>
      </c>
      <c r="C270" s="9" t="s">
        <v>30</v>
      </c>
      <c r="D270" s="9"/>
      <c r="E270" s="3"/>
      <c r="F270" s="3"/>
      <c r="G270" s="3">
        <v>365.97159299999998</v>
      </c>
      <c r="H270" s="3">
        <v>397.84087599999998</v>
      </c>
      <c r="I270" s="3">
        <v>369.26894299999998</v>
      </c>
      <c r="J270" s="3">
        <v>502.71470399999998</v>
      </c>
      <c r="K270" s="3">
        <v>162.11965799999999</v>
      </c>
      <c r="L270" s="3">
        <v>123.145162</v>
      </c>
      <c r="M270" s="3">
        <v>116.345947</v>
      </c>
      <c r="N270" s="3">
        <v>75.859931000000003</v>
      </c>
      <c r="O270" s="3"/>
      <c r="P270" s="3"/>
      <c r="Q270" s="3"/>
      <c r="R270" s="3"/>
      <c r="S270" s="3"/>
      <c r="T270" s="3"/>
      <c r="U270" s="3"/>
    </row>
    <row r="271" spans="1:21" hidden="1" x14ac:dyDescent="0.2">
      <c r="A271" s="21" t="s">
        <v>56</v>
      </c>
      <c r="B271" s="9" t="e">
        <v>#N/A</v>
      </c>
      <c r="C271" s="9" t="s">
        <v>20</v>
      </c>
      <c r="D271" s="9"/>
      <c r="E271" s="2"/>
      <c r="F271" s="2"/>
      <c r="G271" s="2">
        <v>37.476325000000003</v>
      </c>
      <c r="H271" s="2">
        <v>48.824914999999997</v>
      </c>
      <c r="I271" s="2">
        <v>61.212969999999999</v>
      </c>
      <c r="J271" s="2">
        <v>126.051051</v>
      </c>
      <c r="K271" s="2">
        <v>210.46733499999999</v>
      </c>
      <c r="L271" s="2">
        <v>240.89126099999999</v>
      </c>
      <c r="M271" s="2">
        <v>208.81615300000001</v>
      </c>
      <c r="N271" s="2">
        <v>230.647885</v>
      </c>
      <c r="O271" s="2">
        <v>285.564729</v>
      </c>
      <c r="P271" s="2">
        <v>387.05611900000002</v>
      </c>
      <c r="Q271" s="2">
        <v>198.09211099999999</v>
      </c>
      <c r="R271" s="2">
        <v>194.61135899999999</v>
      </c>
      <c r="S271" s="2">
        <v>217.73921999999999</v>
      </c>
      <c r="T271" s="2">
        <v>308.27333700000003</v>
      </c>
      <c r="U271" s="2">
        <v>282.56070299999999</v>
      </c>
    </row>
    <row r="272" spans="1:21" hidden="1" x14ac:dyDescent="0.2">
      <c r="A272" s="22" t="s">
        <v>56</v>
      </c>
      <c r="B272" s="9" t="e">
        <v>#N/A</v>
      </c>
      <c r="C272" s="10" t="s">
        <v>22</v>
      </c>
      <c r="D272" s="10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>
        <v>4.4309000000000001E-2</v>
      </c>
      <c r="S272" s="3"/>
      <c r="T272" s="3"/>
      <c r="U272" s="3"/>
    </row>
    <row r="273" spans="1:21" hidden="1" x14ac:dyDescent="0.2">
      <c r="A273" s="22" t="s">
        <v>56</v>
      </c>
      <c r="B273" s="9" t="e">
        <v>#N/A</v>
      </c>
      <c r="C273" s="10" t="s">
        <v>23</v>
      </c>
      <c r="D273" s="10"/>
      <c r="E273" s="2"/>
      <c r="F273" s="2"/>
      <c r="G273" s="2"/>
      <c r="H273" s="2">
        <v>4.6691999999999997E-2</v>
      </c>
      <c r="I273" s="2">
        <v>1.268E-2</v>
      </c>
      <c r="J273" s="2"/>
      <c r="K273" s="2">
        <v>5.2913000000000002E-2</v>
      </c>
      <c r="L273" s="2">
        <v>9.8810999999999996E-2</v>
      </c>
      <c r="M273" s="2">
        <v>0.15517600000000001</v>
      </c>
      <c r="N273" s="2">
        <v>2.014694</v>
      </c>
      <c r="O273" s="2">
        <v>19.994688</v>
      </c>
      <c r="P273" s="2">
        <v>64.604130999999995</v>
      </c>
      <c r="Q273" s="2">
        <v>10.984261</v>
      </c>
      <c r="R273" s="2">
        <v>18.982664</v>
      </c>
      <c r="S273" s="2">
        <v>20.946534</v>
      </c>
      <c r="T273" s="2">
        <v>10.732030999999999</v>
      </c>
      <c r="U273" s="2">
        <v>34.527358999999997</v>
      </c>
    </row>
    <row r="274" spans="1:21" hidden="1" x14ac:dyDescent="0.2">
      <c r="A274" s="22" t="s">
        <v>56</v>
      </c>
      <c r="B274" s="9" t="e">
        <v>#N/A</v>
      </c>
      <c r="C274" s="10" t="s">
        <v>24</v>
      </c>
      <c r="D274" s="10"/>
      <c r="E274" s="3"/>
      <c r="F274" s="3"/>
      <c r="G274" s="3">
        <v>0.75009999999999999</v>
      </c>
      <c r="H274" s="3">
        <v>0.90093000000000001</v>
      </c>
      <c r="I274" s="3">
        <v>0.21954799999999999</v>
      </c>
      <c r="J274" s="3">
        <v>0.21426400000000001</v>
      </c>
      <c r="K274" s="3">
        <v>76.488614999999996</v>
      </c>
      <c r="L274" s="3">
        <v>149.53478699999999</v>
      </c>
      <c r="M274" s="3">
        <v>53.400137000000001</v>
      </c>
      <c r="N274" s="3">
        <v>109.805924</v>
      </c>
      <c r="O274" s="3">
        <v>198.70408800000001</v>
      </c>
      <c r="P274" s="3">
        <v>268.10124500000001</v>
      </c>
      <c r="Q274" s="3">
        <v>114.11506300000001</v>
      </c>
      <c r="R274" s="3">
        <v>144.742009</v>
      </c>
      <c r="S274" s="3">
        <v>177.79711399999999</v>
      </c>
      <c r="T274" s="3">
        <v>266.182097</v>
      </c>
      <c r="U274" s="3">
        <v>220.28187600000001</v>
      </c>
    </row>
    <row r="275" spans="1:21" hidden="1" x14ac:dyDescent="0.2">
      <c r="A275" s="22" t="s">
        <v>56</v>
      </c>
      <c r="B275" s="9" t="e">
        <v>#N/A</v>
      </c>
      <c r="C275" s="10" t="s">
        <v>25</v>
      </c>
      <c r="D275" s="10"/>
      <c r="E275" s="2"/>
      <c r="F275" s="2"/>
      <c r="G275" s="2"/>
      <c r="H275" s="2"/>
      <c r="I275" s="2"/>
      <c r="J275" s="2"/>
      <c r="K275" s="2"/>
      <c r="L275" s="2"/>
      <c r="M275" s="2"/>
      <c r="N275" s="2">
        <v>0.63980300000000001</v>
      </c>
      <c r="O275" s="2">
        <v>41.083433999999997</v>
      </c>
      <c r="P275" s="2">
        <v>13.589751</v>
      </c>
      <c r="Q275" s="2">
        <v>13.822335000000001</v>
      </c>
      <c r="R275" s="2">
        <v>11.417711000000001</v>
      </c>
      <c r="S275" s="2">
        <v>17.298863999999998</v>
      </c>
      <c r="T275" s="2">
        <v>15.564097</v>
      </c>
      <c r="U275" s="2">
        <v>15.269076999999999</v>
      </c>
    </row>
    <row r="276" spans="1:21" hidden="1" x14ac:dyDescent="0.2">
      <c r="A276" s="22" t="s">
        <v>56</v>
      </c>
      <c r="B276" s="9" t="e">
        <v>#N/A</v>
      </c>
      <c r="C276" s="10" t="s">
        <v>26</v>
      </c>
      <c r="D276" s="10" t="s">
        <v>980</v>
      </c>
      <c r="E276" s="3"/>
      <c r="F276" s="3"/>
      <c r="G276" s="3"/>
      <c r="H276" s="3"/>
      <c r="I276" s="3"/>
      <c r="J276" s="3"/>
      <c r="K276" s="3">
        <v>6.3347000000000001E-2</v>
      </c>
      <c r="L276" s="3">
        <v>8.4764000000000006E-2</v>
      </c>
      <c r="M276" s="3">
        <v>0.237093</v>
      </c>
      <c r="N276" s="3">
        <v>0.30093500000000001</v>
      </c>
      <c r="O276" s="3">
        <v>7.0346089999999997</v>
      </c>
      <c r="P276" s="3">
        <v>15.545766</v>
      </c>
      <c r="Q276" s="3">
        <v>33.843176</v>
      </c>
      <c r="R276" s="3">
        <v>3.872646</v>
      </c>
      <c r="S276" s="3">
        <v>0.192797</v>
      </c>
      <c r="T276" s="3">
        <v>14.889944</v>
      </c>
      <c r="U276" s="3">
        <v>10.104863999999999</v>
      </c>
    </row>
    <row r="277" spans="1:21" hidden="1" x14ac:dyDescent="0.2">
      <c r="A277" s="22" t="s">
        <v>56</v>
      </c>
      <c r="B277" s="9" t="e">
        <v>#N/A</v>
      </c>
      <c r="C277" s="10" t="s">
        <v>27</v>
      </c>
      <c r="D277" s="10" t="s">
        <v>980</v>
      </c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</row>
    <row r="278" spans="1:21" hidden="1" x14ac:dyDescent="0.2">
      <c r="A278" s="22" t="s">
        <v>56</v>
      </c>
      <c r="B278" s="9" t="e">
        <v>#N/A</v>
      </c>
      <c r="C278" s="10" t="s">
        <v>28</v>
      </c>
      <c r="D278" s="10" t="s">
        <v>980</v>
      </c>
      <c r="E278" s="3"/>
      <c r="F278" s="3"/>
      <c r="G278" s="3"/>
      <c r="H278" s="3"/>
      <c r="I278" s="3"/>
      <c r="J278" s="3"/>
      <c r="K278" s="3">
        <v>10.749238999999999</v>
      </c>
      <c r="L278" s="3">
        <v>0.10324700000000001</v>
      </c>
      <c r="M278" s="3">
        <v>4.8072999999999998E-2</v>
      </c>
      <c r="N278" s="3">
        <v>1.3820000000000001E-2</v>
      </c>
      <c r="O278" s="3">
        <v>1.3658809999999999</v>
      </c>
      <c r="P278" s="3">
        <v>1.200915</v>
      </c>
      <c r="Q278" s="3">
        <v>1.4403760000000001</v>
      </c>
      <c r="R278" s="3">
        <v>0.95291199999999998</v>
      </c>
      <c r="S278" s="3">
        <v>0.18869900000000001</v>
      </c>
      <c r="T278" s="3">
        <v>6.9126999999999994E-2</v>
      </c>
      <c r="U278" s="3">
        <v>1.0554680000000001</v>
      </c>
    </row>
    <row r="279" spans="1:21" hidden="1" x14ac:dyDescent="0.2">
      <c r="A279" s="22" t="s">
        <v>56</v>
      </c>
      <c r="B279" s="9" t="e">
        <v>#N/A</v>
      </c>
      <c r="C279" s="10" t="s">
        <v>29</v>
      </c>
      <c r="D279" s="10" t="s">
        <v>980</v>
      </c>
      <c r="E279" s="2"/>
      <c r="F279" s="2"/>
      <c r="G279" s="2"/>
      <c r="H279" s="2"/>
      <c r="I279" s="2"/>
      <c r="J279" s="2"/>
      <c r="K279" s="2">
        <v>3.6358359999999998</v>
      </c>
      <c r="L279" s="2">
        <v>14.824922000000001</v>
      </c>
      <c r="M279" s="2">
        <v>15.273334</v>
      </c>
      <c r="N279" s="2">
        <v>14.741889</v>
      </c>
      <c r="O279" s="2">
        <v>17.382028999999999</v>
      </c>
      <c r="P279" s="2">
        <v>24.014310999999999</v>
      </c>
      <c r="Q279" s="2">
        <v>23.886900000000001</v>
      </c>
      <c r="R279" s="2">
        <v>14.599107999999999</v>
      </c>
      <c r="S279" s="2">
        <v>1.315212</v>
      </c>
      <c r="T279" s="2">
        <v>0.83604100000000003</v>
      </c>
      <c r="U279" s="2">
        <v>1.3220590000000001</v>
      </c>
    </row>
    <row r="280" spans="1:21" hidden="1" x14ac:dyDescent="0.2">
      <c r="A280" s="23" t="s">
        <v>56</v>
      </c>
      <c r="B280" s="9" t="e">
        <v>#N/A</v>
      </c>
      <c r="C280" s="9" t="s">
        <v>30</v>
      </c>
      <c r="D280" s="9"/>
      <c r="E280" s="3"/>
      <c r="F280" s="3"/>
      <c r="G280" s="3">
        <v>36.726224999999999</v>
      </c>
      <c r="H280" s="3">
        <v>47.877293000000002</v>
      </c>
      <c r="I280" s="3">
        <v>60.980741999999999</v>
      </c>
      <c r="J280" s="3">
        <v>125.836787</v>
      </c>
      <c r="K280" s="3">
        <v>119.477385</v>
      </c>
      <c r="L280" s="3">
        <v>76.244730000000004</v>
      </c>
      <c r="M280" s="3">
        <v>139.70233999999999</v>
      </c>
      <c r="N280" s="3">
        <v>103.13082</v>
      </c>
      <c r="O280" s="3"/>
      <c r="P280" s="3"/>
      <c r="Q280" s="3"/>
      <c r="R280" s="3"/>
      <c r="S280" s="3"/>
      <c r="T280" s="3"/>
      <c r="U280" s="3"/>
    </row>
    <row r="281" spans="1:21" hidden="1" x14ac:dyDescent="0.2">
      <c r="A281" s="21" t="s">
        <v>57</v>
      </c>
      <c r="B281" s="9" t="e">
        <v>#N/A</v>
      </c>
      <c r="C281" s="9" t="s">
        <v>20</v>
      </c>
      <c r="D281" s="9"/>
      <c r="E281" s="2"/>
      <c r="F281" s="2"/>
      <c r="G281" s="2">
        <v>24357.815139999999</v>
      </c>
      <c r="H281" s="2">
        <v>29052.879253999999</v>
      </c>
      <c r="I281" s="2">
        <v>29411.421098999999</v>
      </c>
      <c r="J281" s="2">
        <v>35966.826624000001</v>
      </c>
      <c r="K281" s="2">
        <v>83583.203940000007</v>
      </c>
      <c r="L281" s="2">
        <v>33861.765274999998</v>
      </c>
      <c r="M281" s="2">
        <v>36833.470558000001</v>
      </c>
      <c r="N281" s="2">
        <v>41669.604941999998</v>
      </c>
      <c r="O281" s="2">
        <v>43061.894694000002</v>
      </c>
      <c r="P281" s="2">
        <v>44023.238442000002</v>
      </c>
      <c r="Q281" s="2">
        <v>43276.772083999997</v>
      </c>
      <c r="R281" s="2">
        <v>44755.371146999998</v>
      </c>
      <c r="S281" s="2">
        <v>42219.721345999998</v>
      </c>
      <c r="T281" s="2">
        <v>46172.818440000003</v>
      </c>
      <c r="U281" s="2">
        <v>45077.755979000001</v>
      </c>
    </row>
    <row r="282" spans="1:21" hidden="1" x14ac:dyDescent="0.2">
      <c r="A282" s="22" t="s">
        <v>57</v>
      </c>
      <c r="B282" s="9" t="e">
        <v>#N/A</v>
      </c>
      <c r="C282" s="10" t="s">
        <v>22</v>
      </c>
      <c r="D282" s="10"/>
      <c r="E282" s="3"/>
      <c r="F282" s="3"/>
      <c r="G282" s="3">
        <v>3654.2710390000002</v>
      </c>
      <c r="H282" s="3">
        <v>1675.5080390000001</v>
      </c>
      <c r="I282" s="3">
        <v>2374.2251609999998</v>
      </c>
      <c r="J282" s="3">
        <v>1479.416884</v>
      </c>
      <c r="K282" s="3">
        <v>3276.7167089999998</v>
      </c>
      <c r="L282" s="3">
        <v>2808.34512</v>
      </c>
      <c r="M282" s="3">
        <v>3967.0106470000001</v>
      </c>
      <c r="N282" s="3">
        <v>6025.2558719999997</v>
      </c>
      <c r="O282" s="3">
        <v>6043.9648340000003</v>
      </c>
      <c r="P282" s="3">
        <v>5773.0071520000001</v>
      </c>
      <c r="Q282" s="3">
        <v>4520.054333</v>
      </c>
      <c r="R282" s="3">
        <v>4295.5354559999996</v>
      </c>
      <c r="S282" s="3">
        <v>3611.4155000000001</v>
      </c>
      <c r="T282" s="3">
        <v>4534.4765170000001</v>
      </c>
      <c r="U282" s="3">
        <v>3316.6904039999999</v>
      </c>
    </row>
    <row r="283" spans="1:21" hidden="1" x14ac:dyDescent="0.2">
      <c r="A283" s="22" t="s">
        <v>57</v>
      </c>
      <c r="B283" s="9" t="e">
        <v>#N/A</v>
      </c>
      <c r="C283" s="10" t="s">
        <v>23</v>
      </c>
      <c r="D283" s="10"/>
      <c r="E283" s="2"/>
      <c r="F283" s="2"/>
      <c r="G283" s="2">
        <v>169.191913</v>
      </c>
      <c r="H283" s="2">
        <v>222.93613999999999</v>
      </c>
      <c r="I283" s="2">
        <v>339.192071</v>
      </c>
      <c r="J283" s="2">
        <v>286.89061400000003</v>
      </c>
      <c r="K283" s="2">
        <v>193.17822899999999</v>
      </c>
      <c r="L283" s="2">
        <v>534.172145</v>
      </c>
      <c r="M283" s="2">
        <v>293.96452199999999</v>
      </c>
      <c r="N283" s="2">
        <v>578.66306599999996</v>
      </c>
      <c r="O283" s="2">
        <v>4875.4639649999999</v>
      </c>
      <c r="P283" s="2">
        <v>4240.5416299999997</v>
      </c>
      <c r="Q283" s="2">
        <v>5330.146358</v>
      </c>
      <c r="R283" s="2">
        <v>5347.0027110000001</v>
      </c>
      <c r="S283" s="2">
        <v>5921.8496139999997</v>
      </c>
      <c r="T283" s="2">
        <v>5694.1536249999999</v>
      </c>
      <c r="U283" s="2">
        <v>5649.8590450000002</v>
      </c>
    </row>
    <row r="284" spans="1:21" hidden="1" x14ac:dyDescent="0.2">
      <c r="A284" s="22" t="s">
        <v>57</v>
      </c>
      <c r="B284" s="9" t="e">
        <v>#N/A</v>
      </c>
      <c r="C284" s="10" t="s">
        <v>24</v>
      </c>
      <c r="D284" s="10"/>
      <c r="E284" s="3"/>
      <c r="F284" s="3"/>
      <c r="G284" s="3">
        <v>2268.3092729999998</v>
      </c>
      <c r="H284" s="3">
        <v>2734.0456399999998</v>
      </c>
      <c r="I284" s="3">
        <v>3192.5328730000001</v>
      </c>
      <c r="J284" s="3">
        <v>3761.3618289999999</v>
      </c>
      <c r="K284" s="3">
        <v>7423.7833700000001</v>
      </c>
      <c r="L284" s="3">
        <v>7882.0197559999997</v>
      </c>
      <c r="M284" s="3">
        <v>9252.5617020000009</v>
      </c>
      <c r="N284" s="3">
        <v>18713.209200000001</v>
      </c>
      <c r="O284" s="3">
        <v>24196.709758000001</v>
      </c>
      <c r="P284" s="3">
        <v>26190.356414000002</v>
      </c>
      <c r="Q284" s="3">
        <v>27750.304563000002</v>
      </c>
      <c r="R284" s="3">
        <v>30761.191926</v>
      </c>
      <c r="S284" s="3">
        <v>30612.529049000001</v>
      </c>
      <c r="T284" s="3">
        <v>32757.321226</v>
      </c>
      <c r="U284" s="3">
        <v>33927.674489999998</v>
      </c>
    </row>
    <row r="285" spans="1:21" hidden="1" x14ac:dyDescent="0.2">
      <c r="A285" s="22" t="s">
        <v>57</v>
      </c>
      <c r="B285" s="9" t="e">
        <v>#N/A</v>
      </c>
      <c r="C285" s="10" t="s">
        <v>25</v>
      </c>
      <c r="D285" s="10"/>
      <c r="E285" s="2"/>
      <c r="F285" s="2"/>
      <c r="G285" s="2"/>
      <c r="H285" s="2"/>
      <c r="I285" s="2"/>
      <c r="J285" s="2"/>
      <c r="K285" s="2"/>
      <c r="L285" s="2"/>
      <c r="M285" s="2"/>
      <c r="N285" s="2">
        <v>353.97332699999998</v>
      </c>
      <c r="O285" s="2">
        <v>1993.128418</v>
      </c>
      <c r="P285" s="2">
        <v>1468.362435</v>
      </c>
      <c r="Q285" s="2">
        <v>1366.6923139999999</v>
      </c>
      <c r="R285" s="2">
        <v>1360.715698</v>
      </c>
      <c r="S285" s="2">
        <v>1287.554605</v>
      </c>
      <c r="T285" s="2">
        <v>1629.279219</v>
      </c>
      <c r="U285" s="2">
        <v>1212.266879</v>
      </c>
    </row>
    <row r="286" spans="1:21" hidden="1" x14ac:dyDescent="0.2">
      <c r="A286" s="22" t="s">
        <v>57</v>
      </c>
      <c r="B286" s="9" t="e">
        <v>#N/A</v>
      </c>
      <c r="C286" s="10" t="s">
        <v>26</v>
      </c>
      <c r="D286" s="10" t="s">
        <v>980</v>
      </c>
      <c r="E286" s="3"/>
      <c r="F286" s="3"/>
      <c r="G286" s="3"/>
      <c r="H286" s="3"/>
      <c r="I286" s="3"/>
      <c r="J286" s="3"/>
      <c r="K286" s="3">
        <v>530.08420000000001</v>
      </c>
      <c r="L286" s="3">
        <v>515.12711300000001</v>
      </c>
      <c r="M286" s="3">
        <v>416.69795900000003</v>
      </c>
      <c r="N286" s="3">
        <v>437.69546500000001</v>
      </c>
      <c r="O286" s="3">
        <v>461.18195700000001</v>
      </c>
      <c r="P286" s="3">
        <v>411.30631099999999</v>
      </c>
      <c r="Q286" s="3">
        <v>425.52225199999998</v>
      </c>
      <c r="R286" s="3">
        <v>435.42314499999998</v>
      </c>
      <c r="S286" s="3">
        <v>423.82309900000001</v>
      </c>
      <c r="T286" s="3">
        <v>416.700714</v>
      </c>
      <c r="U286" s="3">
        <v>407.04170299999998</v>
      </c>
    </row>
    <row r="287" spans="1:21" hidden="1" x14ac:dyDescent="0.2">
      <c r="A287" s="22" t="s">
        <v>57</v>
      </c>
      <c r="B287" s="9" t="e">
        <v>#N/A</v>
      </c>
      <c r="C287" s="10" t="s">
        <v>27</v>
      </c>
      <c r="D287" s="10" t="s">
        <v>980</v>
      </c>
      <c r="E287" s="2"/>
      <c r="F287" s="2"/>
      <c r="G287" s="2">
        <v>1090.651844</v>
      </c>
      <c r="H287" s="2">
        <v>1027.1984070000001</v>
      </c>
      <c r="I287" s="2">
        <v>879.72091899999998</v>
      </c>
      <c r="J287" s="2">
        <v>1168.4285560000001</v>
      </c>
      <c r="K287" s="2">
        <v>32933.359472999997</v>
      </c>
      <c r="L287" s="2">
        <v>4406.4489329999997</v>
      </c>
      <c r="M287" s="2">
        <v>2851.4302640000001</v>
      </c>
      <c r="N287" s="2">
        <v>3710.0597440000001</v>
      </c>
      <c r="O287" s="2">
        <v>5222.4456570000002</v>
      </c>
      <c r="P287" s="2">
        <v>5610.8213079999996</v>
      </c>
      <c r="Q287" s="2">
        <v>3440.7975059999999</v>
      </c>
      <c r="R287" s="2">
        <v>2217.7989470000002</v>
      </c>
      <c r="S287" s="2">
        <v>237.39688000000001</v>
      </c>
      <c r="T287" s="2">
        <v>989.81504700000005</v>
      </c>
      <c r="U287" s="2">
        <v>391.43716699999999</v>
      </c>
    </row>
    <row r="288" spans="1:21" hidden="1" x14ac:dyDescent="0.2">
      <c r="A288" s="22" t="s">
        <v>57</v>
      </c>
      <c r="B288" s="9" t="e">
        <v>#N/A</v>
      </c>
      <c r="C288" s="10" t="s">
        <v>28</v>
      </c>
      <c r="D288" s="10" t="s">
        <v>980</v>
      </c>
      <c r="E288" s="3"/>
      <c r="F288" s="3"/>
      <c r="G288" s="3"/>
      <c r="H288" s="3"/>
      <c r="I288" s="3"/>
      <c r="J288" s="3"/>
      <c r="K288" s="3">
        <v>77.643230000000003</v>
      </c>
      <c r="L288" s="3">
        <v>79.362521999999998</v>
      </c>
      <c r="M288" s="3">
        <v>99.799301999999997</v>
      </c>
      <c r="N288" s="3">
        <v>112.445213</v>
      </c>
      <c r="O288" s="3">
        <v>129.95162099999999</v>
      </c>
      <c r="P288" s="3">
        <v>159.05768499999999</v>
      </c>
      <c r="Q288" s="3">
        <v>185.762989</v>
      </c>
      <c r="R288" s="3">
        <v>192.05505500000001</v>
      </c>
      <c r="S288" s="3">
        <v>120.70595</v>
      </c>
      <c r="T288" s="3">
        <v>148.55437000000001</v>
      </c>
      <c r="U288" s="3">
        <v>158.91364400000001</v>
      </c>
    </row>
    <row r="289" spans="1:21" hidden="1" x14ac:dyDescent="0.2">
      <c r="A289" s="22" t="s">
        <v>57</v>
      </c>
      <c r="B289" s="9" t="e">
        <v>#N/A</v>
      </c>
      <c r="C289" s="10" t="s">
        <v>29</v>
      </c>
      <c r="D289" s="10" t="s">
        <v>980</v>
      </c>
      <c r="E289" s="2"/>
      <c r="F289" s="2"/>
      <c r="G289" s="2"/>
      <c r="H289" s="2"/>
      <c r="I289" s="2"/>
      <c r="J289" s="2"/>
      <c r="K289" s="2">
        <v>60.184139000000002</v>
      </c>
      <c r="L289" s="2">
        <v>134.32024000000001</v>
      </c>
      <c r="M289" s="2">
        <v>164.259604</v>
      </c>
      <c r="N289" s="2">
        <v>120.39259</v>
      </c>
      <c r="O289" s="2">
        <v>139.048484</v>
      </c>
      <c r="P289" s="2">
        <v>170.00143</v>
      </c>
      <c r="Q289" s="2">
        <v>171.817508</v>
      </c>
      <c r="R289" s="2">
        <v>145.64820900000001</v>
      </c>
      <c r="S289" s="2">
        <v>4.4466489999999999</v>
      </c>
      <c r="T289" s="2">
        <v>2.517722</v>
      </c>
      <c r="U289" s="2">
        <v>13.872647000000001</v>
      </c>
    </row>
    <row r="290" spans="1:21" hidden="1" x14ac:dyDescent="0.2">
      <c r="A290" s="23" t="s">
        <v>57</v>
      </c>
      <c r="B290" s="9" t="e">
        <v>#N/A</v>
      </c>
      <c r="C290" s="9" t="s">
        <v>30</v>
      </c>
      <c r="D290" s="9"/>
      <c r="E290" s="3"/>
      <c r="F290" s="3"/>
      <c r="G290" s="3">
        <v>17175.391070999998</v>
      </c>
      <c r="H290" s="3">
        <v>23393.191028000001</v>
      </c>
      <c r="I290" s="3">
        <v>22625.750075</v>
      </c>
      <c r="J290" s="3">
        <v>29270.728740999999</v>
      </c>
      <c r="K290" s="3">
        <v>39088.254589999997</v>
      </c>
      <c r="L290" s="3">
        <v>17501.969445999999</v>
      </c>
      <c r="M290" s="3">
        <v>19787.746557999999</v>
      </c>
      <c r="N290" s="3">
        <v>11617.910465000001</v>
      </c>
      <c r="O290" s="3"/>
      <c r="P290" s="3">
        <v>-0.215923</v>
      </c>
      <c r="Q290" s="3">
        <v>85.674261000000001</v>
      </c>
      <c r="R290" s="3"/>
      <c r="S290" s="3"/>
      <c r="T290" s="3"/>
      <c r="U290" s="3"/>
    </row>
    <row r="291" spans="1:21" hidden="1" x14ac:dyDescent="0.2">
      <c r="A291" s="21" t="s">
        <v>58</v>
      </c>
      <c r="B291" s="9" t="s">
        <v>266</v>
      </c>
      <c r="C291" s="9" t="s">
        <v>20</v>
      </c>
      <c r="D291" s="9"/>
      <c r="E291" s="2"/>
      <c r="F291" s="2"/>
      <c r="G291" s="2">
        <v>430.845078</v>
      </c>
      <c r="H291" s="2">
        <v>539.01478299999997</v>
      </c>
      <c r="I291" s="2">
        <v>1208.352437</v>
      </c>
      <c r="J291" s="2">
        <v>445.35575899999998</v>
      </c>
      <c r="K291" s="2">
        <v>304.47942499999999</v>
      </c>
      <c r="L291" s="2">
        <v>355.41962799999999</v>
      </c>
      <c r="M291" s="2">
        <v>347.51550099999997</v>
      </c>
      <c r="N291" s="2">
        <v>269.97195299999998</v>
      </c>
      <c r="O291" s="2">
        <v>272.52067699999998</v>
      </c>
      <c r="P291" s="2">
        <v>229.59374700000001</v>
      </c>
      <c r="Q291" s="2">
        <v>273.41632499999997</v>
      </c>
      <c r="R291" s="2">
        <v>308.48508299999997</v>
      </c>
      <c r="S291" s="2">
        <v>265.32426600000002</v>
      </c>
      <c r="T291" s="2">
        <v>475.40602000000001</v>
      </c>
      <c r="U291" s="2">
        <v>282.21081700000002</v>
      </c>
    </row>
    <row r="292" spans="1:21" hidden="1" x14ac:dyDescent="0.2">
      <c r="A292" s="22" t="s">
        <v>58</v>
      </c>
      <c r="B292" s="9" t="s">
        <v>266</v>
      </c>
      <c r="C292" s="10" t="s">
        <v>22</v>
      </c>
      <c r="D292" s="10"/>
      <c r="E292" s="3"/>
      <c r="F292" s="3"/>
      <c r="G292" s="3"/>
      <c r="H292" s="3"/>
      <c r="I292" s="3"/>
      <c r="J292" s="3"/>
      <c r="K292" s="3">
        <v>9.8724999999999993E-2</v>
      </c>
      <c r="L292" s="3">
        <v>9.4606630000000003</v>
      </c>
      <c r="M292" s="3">
        <v>1.5592E-2</v>
      </c>
      <c r="N292" s="3">
        <v>4.3577999999999999E-2</v>
      </c>
      <c r="O292" s="3"/>
      <c r="P292" s="3">
        <v>2.0527449999999998</v>
      </c>
      <c r="Q292" s="3"/>
      <c r="R292" s="3"/>
      <c r="S292" s="3"/>
      <c r="T292" s="3">
        <v>217.869608</v>
      </c>
      <c r="U292" s="3"/>
    </row>
    <row r="293" spans="1:21" hidden="1" x14ac:dyDescent="0.2">
      <c r="A293" s="22" t="s">
        <v>58</v>
      </c>
      <c r="B293" s="9" t="s">
        <v>266</v>
      </c>
      <c r="C293" s="10" t="s">
        <v>23</v>
      </c>
      <c r="D293" s="10"/>
      <c r="E293" s="2"/>
      <c r="F293" s="2"/>
      <c r="G293" s="2">
        <v>6.323118</v>
      </c>
      <c r="H293" s="2">
        <v>6.8123170000000002</v>
      </c>
      <c r="I293" s="2">
        <v>11.997847999999999</v>
      </c>
      <c r="J293" s="2">
        <v>9.0820760000000007</v>
      </c>
      <c r="K293" s="2">
        <v>3.5249890000000001</v>
      </c>
      <c r="L293" s="2">
        <v>8.2153740000000006</v>
      </c>
      <c r="M293" s="2">
        <v>6.2244659999999996</v>
      </c>
      <c r="N293" s="2">
        <v>4.322387</v>
      </c>
      <c r="O293" s="2">
        <v>19.189226999999999</v>
      </c>
      <c r="P293" s="2">
        <v>10.212526</v>
      </c>
      <c r="Q293" s="2">
        <v>9.9083740000000002</v>
      </c>
      <c r="R293" s="2">
        <v>14.464748999999999</v>
      </c>
      <c r="S293" s="2">
        <v>19.410543000000001</v>
      </c>
      <c r="T293" s="2">
        <v>10.023740999999999</v>
      </c>
      <c r="U293" s="2">
        <v>20.546652999999999</v>
      </c>
    </row>
    <row r="294" spans="1:21" hidden="1" x14ac:dyDescent="0.2">
      <c r="A294" s="22" t="s">
        <v>58</v>
      </c>
      <c r="B294" s="9" t="s">
        <v>266</v>
      </c>
      <c r="C294" s="10" t="s">
        <v>24</v>
      </c>
      <c r="D294" s="10"/>
      <c r="E294" s="3"/>
      <c r="F294" s="3"/>
      <c r="G294" s="3">
        <v>27.835888000000001</v>
      </c>
      <c r="H294" s="3">
        <v>6.1335959999999998</v>
      </c>
      <c r="I294" s="3">
        <v>24.456727999999998</v>
      </c>
      <c r="J294" s="3">
        <v>71.545148999999995</v>
      </c>
      <c r="K294" s="3">
        <v>108.45384900000001</v>
      </c>
      <c r="L294" s="3">
        <v>113.055761</v>
      </c>
      <c r="M294" s="3">
        <v>141.42083299999999</v>
      </c>
      <c r="N294" s="3">
        <v>170.22306699999999</v>
      </c>
      <c r="O294" s="3">
        <v>226.32507100000001</v>
      </c>
      <c r="P294" s="3">
        <v>200.412014</v>
      </c>
      <c r="Q294" s="3">
        <v>251.17227500000001</v>
      </c>
      <c r="R294" s="3">
        <v>282.45496900000001</v>
      </c>
      <c r="S294" s="3">
        <v>234.52876599999999</v>
      </c>
      <c r="T294" s="3">
        <v>234.46889999999999</v>
      </c>
      <c r="U294" s="3">
        <v>251.95629299999999</v>
      </c>
    </row>
    <row r="295" spans="1:21" hidden="1" x14ac:dyDescent="0.2">
      <c r="A295" s="22" t="s">
        <v>58</v>
      </c>
      <c r="B295" s="9" t="s">
        <v>266</v>
      </c>
      <c r="C295" s="10" t="s">
        <v>25</v>
      </c>
      <c r="D295" s="10"/>
      <c r="E295" s="2"/>
      <c r="F295" s="2"/>
      <c r="G295" s="2"/>
      <c r="H295" s="2"/>
      <c r="I295" s="2"/>
      <c r="J295" s="2"/>
      <c r="K295" s="2"/>
      <c r="L295" s="2"/>
      <c r="M295" s="2"/>
      <c r="N295" s="2">
        <v>6.2816349999999996</v>
      </c>
      <c r="O295" s="2">
        <v>15.133832</v>
      </c>
      <c r="P295" s="2">
        <v>14.306521</v>
      </c>
      <c r="Q295" s="2">
        <v>8.6520349999999997</v>
      </c>
      <c r="R295" s="2">
        <v>6.7391649999999998</v>
      </c>
      <c r="S295" s="2">
        <v>6.9010689999999997</v>
      </c>
      <c r="T295" s="2">
        <v>7.4939929999999997</v>
      </c>
      <c r="U295" s="2">
        <v>5.0283699999999998</v>
      </c>
    </row>
    <row r="296" spans="1:21" hidden="1" x14ac:dyDescent="0.2">
      <c r="A296" s="22" t="s">
        <v>58</v>
      </c>
      <c r="B296" s="9" t="s">
        <v>266</v>
      </c>
      <c r="C296" s="10" t="s">
        <v>26</v>
      </c>
      <c r="D296" s="10" t="s">
        <v>980</v>
      </c>
      <c r="E296" s="3"/>
      <c r="F296" s="3"/>
      <c r="G296" s="3"/>
      <c r="H296" s="3"/>
      <c r="I296" s="3"/>
      <c r="J296" s="3"/>
      <c r="K296" s="3">
        <v>5.7578690000000003</v>
      </c>
      <c r="L296" s="3">
        <v>5.1805830000000004</v>
      </c>
      <c r="M296" s="3">
        <v>4.3807790000000004</v>
      </c>
      <c r="N296" s="3">
        <v>4.6917749999999998</v>
      </c>
      <c r="O296" s="3">
        <v>3.4254869999999999</v>
      </c>
      <c r="P296" s="3">
        <v>1.8286530000000001</v>
      </c>
      <c r="Q296" s="3">
        <v>2.848716</v>
      </c>
      <c r="R296" s="3">
        <v>2.983568</v>
      </c>
      <c r="S296" s="3">
        <v>3.1581139999999999</v>
      </c>
      <c r="T296" s="3">
        <v>3.5367280000000001</v>
      </c>
      <c r="U296" s="3">
        <v>3.8798699999999999</v>
      </c>
    </row>
    <row r="297" spans="1:21" hidden="1" x14ac:dyDescent="0.2">
      <c r="A297" s="22" t="s">
        <v>58</v>
      </c>
      <c r="B297" s="9" t="s">
        <v>266</v>
      </c>
      <c r="C297" s="10" t="s">
        <v>27</v>
      </c>
      <c r="D297" s="10" t="s">
        <v>980</v>
      </c>
      <c r="E297" s="2"/>
      <c r="F297" s="2"/>
      <c r="G297" s="2"/>
      <c r="H297" s="2"/>
      <c r="I297" s="2"/>
      <c r="J297" s="2"/>
      <c r="K297" s="2"/>
      <c r="L297" s="2"/>
      <c r="M297" s="2">
        <v>25.153943000000002</v>
      </c>
      <c r="N297" s="2"/>
      <c r="O297" s="2">
        <v>7.2215259999999999</v>
      </c>
      <c r="P297" s="2"/>
      <c r="Q297" s="2"/>
      <c r="R297" s="2"/>
      <c r="S297" s="2"/>
      <c r="T297" s="2"/>
      <c r="U297" s="2"/>
    </row>
    <row r="298" spans="1:21" hidden="1" x14ac:dyDescent="0.2">
      <c r="A298" s="22" t="s">
        <v>58</v>
      </c>
      <c r="B298" s="9" t="s">
        <v>266</v>
      </c>
      <c r="C298" s="10" t="s">
        <v>28</v>
      </c>
      <c r="D298" s="10" t="s">
        <v>980</v>
      </c>
      <c r="E298" s="3"/>
      <c r="F298" s="3"/>
      <c r="G298" s="3"/>
      <c r="H298" s="3"/>
      <c r="I298" s="3"/>
      <c r="J298" s="3"/>
      <c r="K298" s="3">
        <v>1.480505</v>
      </c>
      <c r="L298" s="3">
        <v>1.889729</v>
      </c>
      <c r="M298" s="3">
        <v>1.587601</v>
      </c>
      <c r="N298" s="3">
        <v>1.4617610000000001</v>
      </c>
      <c r="O298" s="3">
        <v>1.2198850000000001</v>
      </c>
      <c r="P298" s="3">
        <v>0.77036300000000002</v>
      </c>
      <c r="Q298" s="3">
        <v>0.82303999999999999</v>
      </c>
      <c r="R298" s="3">
        <v>1.742688</v>
      </c>
      <c r="S298" s="3">
        <v>1.273703</v>
      </c>
      <c r="T298" s="3">
        <v>1.9397279999999999</v>
      </c>
      <c r="U298" s="3">
        <v>0.75343700000000002</v>
      </c>
    </row>
    <row r="299" spans="1:21" hidden="1" x14ac:dyDescent="0.2">
      <c r="A299" s="22" t="s">
        <v>58</v>
      </c>
      <c r="B299" s="9" t="s">
        <v>266</v>
      </c>
      <c r="C299" s="10" t="s">
        <v>29</v>
      </c>
      <c r="D299" s="10" t="s">
        <v>980</v>
      </c>
      <c r="E299" s="2"/>
      <c r="F299" s="2"/>
      <c r="G299" s="2"/>
      <c r="H299" s="2"/>
      <c r="I299" s="2"/>
      <c r="J299" s="2"/>
      <c r="K299" s="2">
        <v>1.0218290000000001</v>
      </c>
      <c r="L299" s="2">
        <v>0.39962799999999998</v>
      </c>
      <c r="M299" s="2">
        <v>0.56728500000000004</v>
      </c>
      <c r="N299" s="2">
        <v>0.19536899999999999</v>
      </c>
      <c r="O299" s="2">
        <v>5.6490000000000004E-3</v>
      </c>
      <c r="P299" s="2">
        <v>1.0925000000000001E-2</v>
      </c>
      <c r="Q299" s="2">
        <v>1.1885E-2</v>
      </c>
      <c r="R299" s="2">
        <v>9.9944000000000005E-2</v>
      </c>
      <c r="S299" s="2">
        <v>5.2070999999999999E-2</v>
      </c>
      <c r="T299" s="2">
        <v>7.3321999999999998E-2</v>
      </c>
      <c r="U299" s="2">
        <v>4.6193999999999999E-2</v>
      </c>
    </row>
    <row r="300" spans="1:21" hidden="1" x14ac:dyDescent="0.2">
      <c r="A300" s="23" t="s">
        <v>58</v>
      </c>
      <c r="B300" s="9" t="s">
        <v>266</v>
      </c>
      <c r="C300" s="9" t="s">
        <v>30</v>
      </c>
      <c r="D300" s="9"/>
      <c r="E300" s="3"/>
      <c r="F300" s="3"/>
      <c r="G300" s="3">
        <v>396.68607200000002</v>
      </c>
      <c r="H300" s="3">
        <v>526.06886999999995</v>
      </c>
      <c r="I300" s="3">
        <v>1171.8978609999999</v>
      </c>
      <c r="J300" s="3">
        <v>364.72853400000002</v>
      </c>
      <c r="K300" s="3">
        <v>184.141659</v>
      </c>
      <c r="L300" s="3">
        <v>217.21789000000001</v>
      </c>
      <c r="M300" s="3">
        <v>168.16500199999999</v>
      </c>
      <c r="N300" s="3">
        <v>82.752381</v>
      </c>
      <c r="O300" s="3"/>
      <c r="P300" s="3"/>
      <c r="Q300" s="3"/>
      <c r="R300" s="3"/>
      <c r="S300" s="3"/>
      <c r="T300" s="3"/>
      <c r="U300" s="3"/>
    </row>
    <row r="301" spans="1:21" hidden="1" x14ac:dyDescent="0.2">
      <c r="A301" s="21" t="s">
        <v>59</v>
      </c>
      <c r="B301" s="9" t="s">
        <v>307</v>
      </c>
      <c r="C301" s="9" t="s">
        <v>20</v>
      </c>
      <c r="D301" s="9"/>
      <c r="E301" s="2"/>
      <c r="F301" s="2"/>
      <c r="G301" s="2">
        <v>276.17011600000001</v>
      </c>
      <c r="H301" s="2">
        <v>371.46551099999999</v>
      </c>
      <c r="I301" s="2">
        <v>470.39218899999997</v>
      </c>
      <c r="J301" s="2">
        <v>405.66931299999999</v>
      </c>
      <c r="K301" s="2">
        <v>1563.742966</v>
      </c>
      <c r="L301" s="2">
        <v>429.92340899999999</v>
      </c>
      <c r="M301" s="2">
        <v>547.49123699999996</v>
      </c>
      <c r="N301" s="2">
        <v>607.23839399999997</v>
      </c>
      <c r="O301" s="2">
        <v>646.52826700000003</v>
      </c>
      <c r="P301" s="2">
        <v>639.74190899999996</v>
      </c>
      <c r="Q301" s="2">
        <v>486.93115</v>
      </c>
      <c r="R301" s="2">
        <v>611.14759400000003</v>
      </c>
      <c r="S301" s="2">
        <v>560.25124400000004</v>
      </c>
      <c r="T301" s="2">
        <v>468.378039</v>
      </c>
      <c r="U301" s="2">
        <v>529.39761499999997</v>
      </c>
    </row>
    <row r="302" spans="1:21" hidden="1" x14ac:dyDescent="0.2">
      <c r="A302" s="22" t="s">
        <v>59</v>
      </c>
      <c r="B302" s="9" t="s">
        <v>307</v>
      </c>
      <c r="C302" s="10" t="s">
        <v>22</v>
      </c>
      <c r="D302" s="10"/>
      <c r="E302" s="3"/>
      <c r="F302" s="3"/>
      <c r="G302" s="3">
        <v>7.0589360000000001</v>
      </c>
      <c r="H302" s="3">
        <v>23.586580000000001</v>
      </c>
      <c r="I302" s="3">
        <v>23.812342000000001</v>
      </c>
      <c r="J302" s="3">
        <v>31.717927</v>
      </c>
      <c r="K302" s="3">
        <v>36.208849000000001</v>
      </c>
      <c r="L302" s="3">
        <v>74.579517999999993</v>
      </c>
      <c r="M302" s="3">
        <v>110.748803</v>
      </c>
      <c r="N302" s="3">
        <v>148.51784900000001</v>
      </c>
      <c r="O302" s="3">
        <v>113.622781</v>
      </c>
      <c r="P302" s="3">
        <v>49.893920000000001</v>
      </c>
      <c r="Q302" s="3">
        <v>96.668915999999996</v>
      </c>
      <c r="R302" s="3">
        <v>116.836125</v>
      </c>
      <c r="S302" s="3">
        <v>58.889915999999999</v>
      </c>
      <c r="T302" s="3">
        <v>13.478869</v>
      </c>
      <c r="U302" s="3">
        <v>48.912515999999997</v>
      </c>
    </row>
    <row r="303" spans="1:21" hidden="1" x14ac:dyDescent="0.2">
      <c r="A303" s="22" t="s">
        <v>59</v>
      </c>
      <c r="B303" s="9" t="s">
        <v>307</v>
      </c>
      <c r="C303" s="10" t="s">
        <v>23</v>
      </c>
      <c r="D303" s="10"/>
      <c r="E303" s="2"/>
      <c r="F303" s="2"/>
      <c r="G303" s="2">
        <v>1.1230070000000001</v>
      </c>
      <c r="H303" s="2">
        <v>5.4103120000000002</v>
      </c>
      <c r="I303" s="2">
        <v>8.4094230000000003</v>
      </c>
      <c r="J303" s="2">
        <v>7.7345459999999999</v>
      </c>
      <c r="K303" s="2">
        <v>4.3346749999999998</v>
      </c>
      <c r="L303" s="2">
        <v>3.9612280000000002</v>
      </c>
      <c r="M303" s="2">
        <v>4.0688300000000002</v>
      </c>
      <c r="N303" s="2">
        <v>3.8425850000000001</v>
      </c>
      <c r="O303" s="2">
        <v>21.834244999999999</v>
      </c>
      <c r="P303" s="2">
        <v>37.101793999999998</v>
      </c>
      <c r="Q303" s="2">
        <v>24.689902</v>
      </c>
      <c r="R303" s="2">
        <v>31.178193</v>
      </c>
      <c r="S303" s="2">
        <v>20.841633000000002</v>
      </c>
      <c r="T303" s="2">
        <v>26.659417000000001</v>
      </c>
      <c r="U303" s="2">
        <v>26.786846000000001</v>
      </c>
    </row>
    <row r="304" spans="1:21" hidden="1" x14ac:dyDescent="0.2">
      <c r="A304" s="22" t="s">
        <v>59</v>
      </c>
      <c r="B304" s="9" t="s">
        <v>307</v>
      </c>
      <c r="C304" s="10" t="s">
        <v>24</v>
      </c>
      <c r="D304" s="10"/>
      <c r="E304" s="3"/>
      <c r="F304" s="3"/>
      <c r="G304" s="3">
        <v>34.230555000000003</v>
      </c>
      <c r="H304" s="3">
        <v>26.654046000000001</v>
      </c>
      <c r="I304" s="3">
        <v>35.196688999999999</v>
      </c>
      <c r="J304" s="3">
        <v>36.108074000000002</v>
      </c>
      <c r="K304" s="3">
        <v>84.286806999999996</v>
      </c>
      <c r="L304" s="3">
        <v>86.635364999999993</v>
      </c>
      <c r="M304" s="3">
        <v>160.25026</v>
      </c>
      <c r="N304" s="3">
        <v>214.190719</v>
      </c>
      <c r="O304" s="3">
        <v>455.48560800000001</v>
      </c>
      <c r="P304" s="3">
        <v>498.27140200000002</v>
      </c>
      <c r="Q304" s="3">
        <v>313.71738299999998</v>
      </c>
      <c r="R304" s="3">
        <v>420.363473</v>
      </c>
      <c r="S304" s="3">
        <v>437.23807799999997</v>
      </c>
      <c r="T304" s="3">
        <v>385.79621700000001</v>
      </c>
      <c r="U304" s="3">
        <v>417.59879100000001</v>
      </c>
    </row>
    <row r="305" spans="1:21" hidden="1" x14ac:dyDescent="0.2">
      <c r="A305" s="22" t="s">
        <v>59</v>
      </c>
      <c r="B305" s="9" t="s">
        <v>307</v>
      </c>
      <c r="C305" s="10" t="s">
        <v>25</v>
      </c>
      <c r="D305" s="10"/>
      <c r="E305" s="2"/>
      <c r="F305" s="2"/>
      <c r="G305" s="2"/>
      <c r="H305" s="2"/>
      <c r="I305" s="2"/>
      <c r="J305" s="2"/>
      <c r="K305" s="2"/>
      <c r="L305" s="2"/>
      <c r="M305" s="2"/>
      <c r="N305" s="2">
        <v>6.238181</v>
      </c>
      <c r="O305" s="2">
        <v>35.385264999999997</v>
      </c>
      <c r="P305" s="2">
        <v>33.589575000000004</v>
      </c>
      <c r="Q305" s="2">
        <v>31.138935</v>
      </c>
      <c r="R305" s="2">
        <v>27.303104000000001</v>
      </c>
      <c r="S305" s="2">
        <v>25.610101</v>
      </c>
      <c r="T305" s="2">
        <v>25.36871</v>
      </c>
      <c r="U305" s="2">
        <v>17.522455999999998</v>
      </c>
    </row>
    <row r="306" spans="1:21" hidden="1" x14ac:dyDescent="0.2">
      <c r="A306" s="22" t="s">
        <v>59</v>
      </c>
      <c r="B306" s="9" t="s">
        <v>307</v>
      </c>
      <c r="C306" s="10" t="s">
        <v>26</v>
      </c>
      <c r="D306" s="10" t="s">
        <v>980</v>
      </c>
      <c r="E306" s="3"/>
      <c r="F306" s="3"/>
      <c r="G306" s="3"/>
      <c r="H306" s="3"/>
      <c r="I306" s="3"/>
      <c r="J306" s="3"/>
      <c r="K306" s="3">
        <v>18.289041000000001</v>
      </c>
      <c r="L306" s="3">
        <v>18.228090000000002</v>
      </c>
      <c r="M306" s="3">
        <v>13.832044</v>
      </c>
      <c r="N306" s="3">
        <v>13.296956</v>
      </c>
      <c r="O306" s="3">
        <v>11.360536</v>
      </c>
      <c r="P306" s="3">
        <v>10.769394999999999</v>
      </c>
      <c r="Q306" s="3">
        <v>10.078873</v>
      </c>
      <c r="R306" s="3">
        <v>10.617215</v>
      </c>
      <c r="S306" s="3">
        <v>10.822933000000001</v>
      </c>
      <c r="T306" s="3">
        <v>10.922093</v>
      </c>
      <c r="U306" s="3">
        <v>12.546640999999999</v>
      </c>
    </row>
    <row r="307" spans="1:21" hidden="1" x14ac:dyDescent="0.2">
      <c r="A307" s="22" t="s">
        <v>59</v>
      </c>
      <c r="B307" s="9" t="s">
        <v>307</v>
      </c>
      <c r="C307" s="10" t="s">
        <v>27</v>
      </c>
      <c r="D307" s="10" t="s">
        <v>980</v>
      </c>
      <c r="E307" s="2"/>
      <c r="F307" s="2"/>
      <c r="G307" s="2">
        <v>22.388204000000002</v>
      </c>
      <c r="H307" s="2">
        <v>22.231788999999999</v>
      </c>
      <c r="I307" s="2">
        <v>19.979344999999999</v>
      </c>
      <c r="J307" s="2">
        <v>17.023087</v>
      </c>
      <c r="K307" s="2">
        <v>610.56383000000005</v>
      </c>
      <c r="L307" s="2">
        <v>9.5347729999999995</v>
      </c>
      <c r="M307" s="2">
        <v>8.0100949999999997</v>
      </c>
      <c r="N307" s="2">
        <v>6.4981520000000002</v>
      </c>
      <c r="O307" s="2">
        <v>6.3609600000000004</v>
      </c>
      <c r="P307" s="2">
        <v>6.2349909999999999</v>
      </c>
      <c r="Q307" s="2">
        <v>6.1011420000000003</v>
      </c>
      <c r="R307" s="2">
        <v>1.361092</v>
      </c>
      <c r="S307" s="2">
        <v>5.3511410000000001</v>
      </c>
      <c r="T307" s="2">
        <v>4.7214660000000004</v>
      </c>
      <c r="U307" s="2">
        <v>4.3788299999999998</v>
      </c>
    </row>
    <row r="308" spans="1:21" hidden="1" x14ac:dyDescent="0.2">
      <c r="A308" s="22" t="s">
        <v>59</v>
      </c>
      <c r="B308" s="9" t="s">
        <v>307</v>
      </c>
      <c r="C308" s="10" t="s">
        <v>28</v>
      </c>
      <c r="D308" s="10" t="s">
        <v>980</v>
      </c>
      <c r="E308" s="3"/>
      <c r="F308" s="3"/>
      <c r="G308" s="3"/>
      <c r="H308" s="3"/>
      <c r="I308" s="3"/>
      <c r="J308" s="3"/>
      <c r="K308" s="3">
        <v>1.4993970000000001</v>
      </c>
      <c r="L308" s="3">
        <v>2.663621</v>
      </c>
      <c r="M308" s="3">
        <v>3.487692</v>
      </c>
      <c r="N308" s="3">
        <v>4.0215420000000002</v>
      </c>
      <c r="O308" s="3">
        <v>2.4553729999999998</v>
      </c>
      <c r="P308" s="3">
        <v>3.8765510000000001</v>
      </c>
      <c r="Q308" s="3">
        <v>4.5116019999999999</v>
      </c>
      <c r="R308" s="3">
        <v>3.4415809999999998</v>
      </c>
      <c r="S308" s="3">
        <v>1.437036</v>
      </c>
      <c r="T308" s="3">
        <v>1.410137</v>
      </c>
      <c r="U308" s="3">
        <v>1.5881190000000001</v>
      </c>
    </row>
    <row r="309" spans="1:21" hidden="1" x14ac:dyDescent="0.2">
      <c r="A309" s="22" t="s">
        <v>59</v>
      </c>
      <c r="B309" s="9" t="s">
        <v>307</v>
      </c>
      <c r="C309" s="10" t="s">
        <v>29</v>
      </c>
      <c r="D309" s="10" t="s">
        <v>980</v>
      </c>
      <c r="E309" s="2"/>
      <c r="F309" s="2"/>
      <c r="G309" s="2"/>
      <c r="H309" s="2"/>
      <c r="I309" s="2"/>
      <c r="J309" s="2"/>
      <c r="K309" s="2">
        <v>7.5579999999999996E-3</v>
      </c>
      <c r="L309" s="2">
        <v>1.4007E-2</v>
      </c>
      <c r="M309" s="2">
        <v>8.4980000000000003E-3</v>
      </c>
      <c r="N309" s="2">
        <v>0.21951300000000001</v>
      </c>
      <c r="O309" s="2">
        <v>2.3498999999999999E-2</v>
      </c>
      <c r="P309" s="2">
        <v>4.2810000000000001E-3</v>
      </c>
      <c r="Q309" s="2">
        <v>2.4396999999999999E-2</v>
      </c>
      <c r="R309" s="2">
        <v>4.6810999999999998E-2</v>
      </c>
      <c r="S309" s="2">
        <v>6.0406000000000001E-2</v>
      </c>
      <c r="T309" s="2">
        <v>2.1129999999999999E-2</v>
      </c>
      <c r="U309" s="2">
        <v>6.3416E-2</v>
      </c>
    </row>
    <row r="310" spans="1:21" hidden="1" x14ac:dyDescent="0.2">
      <c r="A310" s="23" t="s">
        <v>59</v>
      </c>
      <c r="B310" s="9" t="s">
        <v>307</v>
      </c>
      <c r="C310" s="9" t="s">
        <v>30</v>
      </c>
      <c r="D310" s="9"/>
      <c r="E310" s="3"/>
      <c r="F310" s="3"/>
      <c r="G310" s="3">
        <v>211.36941400000001</v>
      </c>
      <c r="H310" s="3">
        <v>293.582784</v>
      </c>
      <c r="I310" s="3">
        <v>382.99439000000001</v>
      </c>
      <c r="J310" s="3">
        <v>313.08567900000003</v>
      </c>
      <c r="K310" s="3">
        <v>808.55280900000002</v>
      </c>
      <c r="L310" s="3">
        <v>234.30680699999999</v>
      </c>
      <c r="M310" s="3">
        <v>247.085015</v>
      </c>
      <c r="N310" s="3">
        <v>210.41289699999999</v>
      </c>
      <c r="O310" s="3"/>
      <c r="P310" s="3"/>
      <c r="Q310" s="3"/>
      <c r="R310" s="3"/>
      <c r="S310" s="3"/>
      <c r="T310" s="3"/>
      <c r="U310" s="3"/>
    </row>
    <row r="311" spans="1:21" hidden="1" x14ac:dyDescent="0.2">
      <c r="A311" s="21" t="s">
        <v>60</v>
      </c>
      <c r="B311" s="9" t="s">
        <v>322</v>
      </c>
      <c r="C311" s="9" t="s">
        <v>20</v>
      </c>
      <c r="D311" s="9"/>
      <c r="E311" s="2"/>
      <c r="F311" s="2"/>
      <c r="G311" s="2">
        <v>53.167212999999997</v>
      </c>
      <c r="H311" s="2">
        <v>43.386189999999999</v>
      </c>
      <c r="I311" s="2">
        <v>66.023343999999994</v>
      </c>
      <c r="J311" s="2">
        <v>68.999807000000004</v>
      </c>
      <c r="K311" s="2">
        <v>88.822318999999993</v>
      </c>
      <c r="L311" s="2">
        <v>113.10372099999999</v>
      </c>
      <c r="M311" s="2">
        <v>705.50302999999997</v>
      </c>
      <c r="N311" s="2">
        <v>300.24057499999998</v>
      </c>
      <c r="O311" s="2">
        <v>160.16082599999999</v>
      </c>
      <c r="P311" s="2">
        <v>134.005584</v>
      </c>
      <c r="Q311" s="2">
        <v>98.873710000000003</v>
      </c>
      <c r="R311" s="2">
        <v>122.55991</v>
      </c>
      <c r="S311" s="2">
        <v>109.598583</v>
      </c>
      <c r="T311" s="2">
        <v>81.957482999999996</v>
      </c>
      <c r="U311" s="2">
        <v>101.35716600000001</v>
      </c>
    </row>
    <row r="312" spans="1:21" hidden="1" x14ac:dyDescent="0.2">
      <c r="A312" s="22" t="s">
        <v>60</v>
      </c>
      <c r="B312" s="9" t="s">
        <v>322</v>
      </c>
      <c r="C312" s="10" t="s">
        <v>22</v>
      </c>
      <c r="D312" s="10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>
        <v>28.923507000000001</v>
      </c>
      <c r="P312" s="3">
        <v>13.909300999999999</v>
      </c>
      <c r="Q312" s="3"/>
      <c r="R312" s="3">
        <v>13.500366</v>
      </c>
      <c r="S312" s="3">
        <v>30.133800000000001</v>
      </c>
      <c r="T312" s="3">
        <v>6.6212049999999998</v>
      </c>
      <c r="U312" s="3">
        <v>0.107033</v>
      </c>
    </row>
    <row r="313" spans="1:21" hidden="1" x14ac:dyDescent="0.2">
      <c r="A313" s="22" t="s">
        <v>60</v>
      </c>
      <c r="B313" s="9" t="s">
        <v>322</v>
      </c>
      <c r="C313" s="10" t="s">
        <v>23</v>
      </c>
      <c r="D313" s="10"/>
      <c r="E313" s="2"/>
      <c r="F313" s="2"/>
      <c r="G313" s="2">
        <v>0.86869700000000005</v>
      </c>
      <c r="H313" s="2">
        <v>0.90867699999999996</v>
      </c>
      <c r="I313" s="2">
        <v>1.1581349999999999</v>
      </c>
      <c r="J313" s="2">
        <v>1.1002190000000001</v>
      </c>
      <c r="K313" s="2">
        <v>0.96099199999999996</v>
      </c>
      <c r="L313" s="2">
        <v>0.323658</v>
      </c>
      <c r="M313" s="2">
        <v>0.34346700000000002</v>
      </c>
      <c r="N313" s="2">
        <v>0.41306399999999999</v>
      </c>
      <c r="O313" s="2">
        <v>1.8097030000000001</v>
      </c>
      <c r="P313" s="2">
        <v>0.44787199999999999</v>
      </c>
      <c r="Q313" s="2">
        <v>0.76402000000000003</v>
      </c>
      <c r="R313" s="2">
        <v>1.3345530000000001</v>
      </c>
      <c r="S313" s="2">
        <v>0.34900500000000001</v>
      </c>
      <c r="T313" s="2">
        <v>0.48662</v>
      </c>
      <c r="U313" s="2">
        <v>0.53828500000000001</v>
      </c>
    </row>
    <row r="314" spans="1:21" hidden="1" x14ac:dyDescent="0.2">
      <c r="A314" s="22" t="s">
        <v>60</v>
      </c>
      <c r="B314" s="9" t="s">
        <v>322</v>
      </c>
      <c r="C314" s="10" t="s">
        <v>24</v>
      </c>
      <c r="D314" s="10"/>
      <c r="E314" s="3"/>
      <c r="F314" s="3"/>
      <c r="G314" s="3">
        <v>0.16151399999999999</v>
      </c>
      <c r="H314" s="3">
        <v>0.36359000000000002</v>
      </c>
      <c r="I314" s="3">
        <v>10.104118</v>
      </c>
      <c r="J314" s="3">
        <v>1.6243479999999999</v>
      </c>
      <c r="K314" s="3">
        <v>17.576658999999999</v>
      </c>
      <c r="L314" s="3">
        <v>19.896144</v>
      </c>
      <c r="M314" s="3">
        <v>10.79636</v>
      </c>
      <c r="N314" s="3">
        <v>266.16170199999999</v>
      </c>
      <c r="O314" s="3">
        <v>115.206467</v>
      </c>
      <c r="P314" s="3">
        <v>105.44678</v>
      </c>
      <c r="Q314" s="3">
        <v>87.099643999999998</v>
      </c>
      <c r="R314" s="3">
        <v>98.535663</v>
      </c>
      <c r="S314" s="3">
        <v>70.451839000000007</v>
      </c>
      <c r="T314" s="3">
        <v>65.570958000000005</v>
      </c>
      <c r="U314" s="3">
        <v>90.802306000000002</v>
      </c>
    </row>
    <row r="315" spans="1:21" hidden="1" x14ac:dyDescent="0.2">
      <c r="A315" s="22" t="s">
        <v>60</v>
      </c>
      <c r="B315" s="9" t="s">
        <v>322</v>
      </c>
      <c r="C315" s="10" t="s">
        <v>25</v>
      </c>
      <c r="D315" s="10"/>
      <c r="E315" s="2"/>
      <c r="F315" s="2"/>
      <c r="G315" s="2"/>
      <c r="H315" s="2"/>
      <c r="I315" s="2"/>
      <c r="J315" s="2"/>
      <c r="K315" s="2"/>
      <c r="L315" s="2"/>
      <c r="M315" s="2"/>
      <c r="N315" s="2">
        <v>1.984926</v>
      </c>
      <c r="O315" s="2">
        <v>13.045484</v>
      </c>
      <c r="P315" s="2">
        <v>10.688939</v>
      </c>
      <c r="Q315" s="2">
        <v>8.3028030000000008</v>
      </c>
      <c r="R315" s="2">
        <v>5.8967270000000003</v>
      </c>
      <c r="S315" s="2">
        <v>6.5320390000000002</v>
      </c>
      <c r="T315" s="2">
        <v>6.4056410000000001</v>
      </c>
      <c r="U315" s="2">
        <v>8.4575770000000006</v>
      </c>
    </row>
    <row r="316" spans="1:21" hidden="1" x14ac:dyDescent="0.2">
      <c r="A316" s="22" t="s">
        <v>60</v>
      </c>
      <c r="B316" s="9" t="s">
        <v>322</v>
      </c>
      <c r="C316" s="10" t="s">
        <v>26</v>
      </c>
      <c r="D316" s="10" t="s">
        <v>980</v>
      </c>
      <c r="E316" s="3"/>
      <c r="F316" s="3"/>
      <c r="G316" s="3"/>
      <c r="H316" s="3"/>
      <c r="I316" s="3"/>
      <c r="J316" s="3"/>
      <c r="K316" s="3">
        <v>0.118867</v>
      </c>
      <c r="L316" s="3">
        <v>0.205258</v>
      </c>
      <c r="M316" s="3">
        <v>0.36275299999999999</v>
      </c>
      <c r="N316" s="3">
        <v>0.57044700000000004</v>
      </c>
      <c r="O316" s="3">
        <v>0.66949599999999998</v>
      </c>
      <c r="P316" s="3">
        <v>1.9456720000000001</v>
      </c>
      <c r="Q316" s="3">
        <v>1.237212</v>
      </c>
      <c r="R316" s="3">
        <v>1.7169749999999999</v>
      </c>
      <c r="S316" s="3">
        <v>1.177853</v>
      </c>
      <c r="T316" s="3">
        <v>1.870071</v>
      </c>
      <c r="U316" s="3">
        <v>1.1985790000000001</v>
      </c>
    </row>
    <row r="317" spans="1:21" hidden="1" x14ac:dyDescent="0.2">
      <c r="A317" s="22" t="s">
        <v>60</v>
      </c>
      <c r="B317" s="9" t="s">
        <v>322</v>
      </c>
      <c r="C317" s="10" t="s">
        <v>27</v>
      </c>
      <c r="D317" s="10" t="s">
        <v>980</v>
      </c>
      <c r="E317" s="2"/>
      <c r="F317" s="2"/>
      <c r="G317" s="2"/>
      <c r="H317" s="2"/>
      <c r="I317" s="2"/>
      <c r="J317" s="2"/>
      <c r="K317" s="2">
        <v>4.7915070000000002</v>
      </c>
      <c r="L317" s="2">
        <v>4.0299849999999999</v>
      </c>
      <c r="M317" s="2">
        <v>398.89853199999999</v>
      </c>
      <c r="N317" s="2">
        <v>0.26190999999999998</v>
      </c>
      <c r="O317" s="2">
        <v>0.25271500000000002</v>
      </c>
      <c r="P317" s="2">
        <v>1.502853</v>
      </c>
      <c r="Q317" s="2">
        <v>1.301094</v>
      </c>
      <c r="R317" s="2">
        <v>1.0954029999999999</v>
      </c>
      <c r="S317" s="2">
        <v>0.40786699999999998</v>
      </c>
      <c r="T317" s="2">
        <v>0.39236700000000002</v>
      </c>
      <c r="U317" s="2">
        <v>0.21112800000000001</v>
      </c>
    </row>
    <row r="318" spans="1:21" hidden="1" x14ac:dyDescent="0.2">
      <c r="A318" s="22" t="s">
        <v>60</v>
      </c>
      <c r="B318" s="9" t="s">
        <v>322</v>
      </c>
      <c r="C318" s="10" t="s">
        <v>28</v>
      </c>
      <c r="D318" s="10" t="s">
        <v>980</v>
      </c>
      <c r="E318" s="3"/>
      <c r="F318" s="3"/>
      <c r="G318" s="3"/>
      <c r="H318" s="3"/>
      <c r="I318" s="3"/>
      <c r="J318" s="3"/>
      <c r="K318" s="3">
        <v>0.258052</v>
      </c>
      <c r="L318" s="3">
        <v>0.26670199999999999</v>
      </c>
      <c r="M318" s="3">
        <v>0.35802699999999998</v>
      </c>
      <c r="N318" s="3">
        <v>0.37643500000000002</v>
      </c>
      <c r="O318" s="3">
        <v>0.25345400000000001</v>
      </c>
      <c r="P318" s="3">
        <v>6.4167000000000002E-2</v>
      </c>
      <c r="Q318" s="3">
        <v>0.168937</v>
      </c>
      <c r="R318" s="3">
        <v>0.41997200000000001</v>
      </c>
      <c r="S318" s="3">
        <v>0.51656400000000002</v>
      </c>
      <c r="T318" s="3">
        <v>0.60915699999999995</v>
      </c>
      <c r="U318" s="3">
        <v>4.2257999999999997E-2</v>
      </c>
    </row>
    <row r="319" spans="1:21" hidden="1" x14ac:dyDescent="0.2">
      <c r="A319" s="22" t="s">
        <v>60</v>
      </c>
      <c r="B319" s="9" t="s">
        <v>322</v>
      </c>
      <c r="C319" s="10" t="s">
        <v>29</v>
      </c>
      <c r="D319" s="10" t="s">
        <v>980</v>
      </c>
      <c r="E319" s="2"/>
      <c r="F319" s="2"/>
      <c r="G319" s="2"/>
      <c r="H319" s="2"/>
      <c r="I319" s="2"/>
      <c r="J319" s="2"/>
      <c r="K319" s="2">
        <v>4.614E-3</v>
      </c>
      <c r="L319" s="2">
        <v>1.2017E-2</v>
      </c>
      <c r="M319" s="2">
        <v>6.5726999999999994E-2</v>
      </c>
      <c r="N319" s="2">
        <v>2.6450000000000002E-3</v>
      </c>
      <c r="O319" s="2"/>
      <c r="P319" s="2"/>
      <c r="Q319" s="2"/>
      <c r="R319" s="2">
        <v>6.0250999999999999E-2</v>
      </c>
      <c r="S319" s="2">
        <v>2.9616E-2</v>
      </c>
      <c r="T319" s="2">
        <v>1.464E-3</v>
      </c>
      <c r="U319" s="2"/>
    </row>
    <row r="320" spans="1:21" hidden="1" x14ac:dyDescent="0.2">
      <c r="A320" s="23" t="s">
        <v>60</v>
      </c>
      <c r="B320" s="9" t="s">
        <v>322</v>
      </c>
      <c r="C320" s="9" t="s">
        <v>30</v>
      </c>
      <c r="D320" s="9"/>
      <c r="E320" s="3"/>
      <c r="F320" s="3"/>
      <c r="G320" s="3">
        <v>52.137002000000003</v>
      </c>
      <c r="H320" s="3">
        <v>42.113923</v>
      </c>
      <c r="I320" s="3">
        <v>54.761091</v>
      </c>
      <c r="J320" s="3">
        <v>66.275239999999997</v>
      </c>
      <c r="K320" s="3">
        <v>65.111627999999996</v>
      </c>
      <c r="L320" s="3">
        <v>88.369956999999999</v>
      </c>
      <c r="M320" s="3">
        <v>294.67816399999998</v>
      </c>
      <c r="N320" s="3">
        <v>30.469446000000001</v>
      </c>
      <c r="O320" s="3"/>
      <c r="P320" s="3"/>
      <c r="Q320" s="3"/>
      <c r="R320" s="3"/>
      <c r="S320" s="3"/>
      <c r="T320" s="3"/>
      <c r="U320" s="3"/>
    </row>
    <row r="321" spans="1:21" hidden="1" x14ac:dyDescent="0.2">
      <c r="A321" s="21" t="s">
        <v>61</v>
      </c>
      <c r="B321" s="9" t="s">
        <v>340</v>
      </c>
      <c r="C321" s="9" t="s">
        <v>20</v>
      </c>
      <c r="D321" s="9"/>
      <c r="E321" s="2"/>
      <c r="F321" s="2"/>
      <c r="G321" s="2">
        <v>564.65179499999999</v>
      </c>
      <c r="H321" s="2">
        <v>632.29290900000001</v>
      </c>
      <c r="I321" s="2">
        <v>670.43067799999994</v>
      </c>
      <c r="J321" s="2">
        <v>737.04029300000002</v>
      </c>
      <c r="K321" s="2">
        <v>2238.7811369999999</v>
      </c>
      <c r="L321" s="2">
        <v>834.09779900000001</v>
      </c>
      <c r="M321" s="2">
        <v>857.63188400000001</v>
      </c>
      <c r="N321" s="2">
        <v>986.03212900000005</v>
      </c>
      <c r="O321" s="2">
        <v>970.25226399999997</v>
      </c>
      <c r="P321" s="2">
        <v>897.36052199999995</v>
      </c>
      <c r="Q321" s="2">
        <v>1090.835145</v>
      </c>
      <c r="R321" s="2">
        <v>991.37825099999998</v>
      </c>
      <c r="S321" s="2">
        <v>1063.224279</v>
      </c>
      <c r="T321" s="2">
        <v>1070.0399239999999</v>
      </c>
      <c r="U321" s="2">
        <v>1091.352122</v>
      </c>
    </row>
    <row r="322" spans="1:21" hidden="1" x14ac:dyDescent="0.2">
      <c r="A322" s="22" t="s">
        <v>61</v>
      </c>
      <c r="B322" s="9" t="s">
        <v>340</v>
      </c>
      <c r="C322" s="10" t="s">
        <v>22</v>
      </c>
      <c r="D322" s="10"/>
      <c r="E322" s="3"/>
      <c r="F322" s="3"/>
      <c r="G322" s="3">
        <v>69.807344999999998</v>
      </c>
      <c r="H322" s="3">
        <v>66.080421999999999</v>
      </c>
      <c r="I322" s="3">
        <v>71.680909</v>
      </c>
      <c r="J322" s="3">
        <v>78.728870000000001</v>
      </c>
      <c r="K322" s="3">
        <v>196.62625600000001</v>
      </c>
      <c r="L322" s="3">
        <v>211.57265699999999</v>
      </c>
      <c r="M322" s="3">
        <v>219.46185</v>
      </c>
      <c r="N322" s="3">
        <v>315.32806699999998</v>
      </c>
      <c r="O322" s="3">
        <v>294.78937100000002</v>
      </c>
      <c r="P322" s="3">
        <v>299.84690899999998</v>
      </c>
      <c r="Q322" s="3">
        <v>318.75455599999998</v>
      </c>
      <c r="R322" s="3">
        <v>220.63011800000001</v>
      </c>
      <c r="S322" s="3">
        <v>227.212886</v>
      </c>
      <c r="T322" s="3">
        <v>384.94676199999998</v>
      </c>
      <c r="U322" s="3">
        <v>269.03257500000001</v>
      </c>
    </row>
    <row r="323" spans="1:21" hidden="1" x14ac:dyDescent="0.2">
      <c r="A323" s="22" t="s">
        <v>61</v>
      </c>
      <c r="B323" s="9" t="s">
        <v>340</v>
      </c>
      <c r="C323" s="10" t="s">
        <v>23</v>
      </c>
      <c r="D323" s="10"/>
      <c r="E323" s="2"/>
      <c r="F323" s="2"/>
      <c r="G323" s="2">
        <v>3.2544149999999998</v>
      </c>
      <c r="H323" s="2">
        <v>8.2263800000000007</v>
      </c>
      <c r="I323" s="2">
        <v>11.211945999999999</v>
      </c>
      <c r="J323" s="2">
        <v>7.8111649999999999</v>
      </c>
      <c r="K323" s="2">
        <v>6.6644319999999997</v>
      </c>
      <c r="L323" s="2">
        <v>10.351039999999999</v>
      </c>
      <c r="M323" s="2">
        <v>11.641387999999999</v>
      </c>
      <c r="N323" s="2">
        <v>17.336760000000002</v>
      </c>
      <c r="O323" s="2">
        <v>64.876694000000001</v>
      </c>
      <c r="P323" s="2">
        <v>48.940983000000003</v>
      </c>
      <c r="Q323" s="2">
        <v>41.551901999999998</v>
      </c>
      <c r="R323" s="2">
        <v>49.458393999999998</v>
      </c>
      <c r="S323" s="2">
        <v>77.235873999999995</v>
      </c>
      <c r="T323" s="2">
        <v>56.560794999999999</v>
      </c>
      <c r="U323" s="2">
        <v>55.527844999999999</v>
      </c>
    </row>
    <row r="324" spans="1:21" hidden="1" x14ac:dyDescent="0.2">
      <c r="A324" s="22" t="s">
        <v>61</v>
      </c>
      <c r="B324" s="9" t="s">
        <v>340</v>
      </c>
      <c r="C324" s="10" t="s">
        <v>24</v>
      </c>
      <c r="D324" s="10"/>
      <c r="E324" s="3"/>
      <c r="F324" s="3"/>
      <c r="G324" s="3">
        <v>46.334254999999999</v>
      </c>
      <c r="H324" s="3">
        <v>76.716751000000002</v>
      </c>
      <c r="I324" s="3">
        <v>91.927942999999999</v>
      </c>
      <c r="J324" s="3">
        <v>89.702253999999996</v>
      </c>
      <c r="K324" s="3">
        <v>178.16919999999999</v>
      </c>
      <c r="L324" s="3">
        <v>193.03395699999999</v>
      </c>
      <c r="M324" s="3">
        <v>238.09808100000001</v>
      </c>
      <c r="N324" s="3">
        <v>347.315741</v>
      </c>
      <c r="O324" s="3">
        <v>526.88846599999999</v>
      </c>
      <c r="P324" s="3">
        <v>486.19699000000003</v>
      </c>
      <c r="Q324" s="3">
        <v>664.02069500000005</v>
      </c>
      <c r="R324" s="3">
        <v>667.27488800000003</v>
      </c>
      <c r="S324" s="3">
        <v>711.17022699999995</v>
      </c>
      <c r="T324" s="3">
        <v>580.49317199999996</v>
      </c>
      <c r="U324" s="3">
        <v>719.43970000000002</v>
      </c>
    </row>
    <row r="325" spans="1:21" hidden="1" x14ac:dyDescent="0.2">
      <c r="A325" s="22" t="s">
        <v>61</v>
      </c>
      <c r="B325" s="9" t="s">
        <v>340</v>
      </c>
      <c r="C325" s="10" t="s">
        <v>25</v>
      </c>
      <c r="D325" s="10"/>
      <c r="E325" s="2"/>
      <c r="F325" s="2"/>
      <c r="G325" s="2"/>
      <c r="H325" s="2"/>
      <c r="I325" s="2"/>
      <c r="J325" s="2"/>
      <c r="K325" s="2"/>
      <c r="L325" s="2"/>
      <c r="M325" s="2"/>
      <c r="N325" s="2">
        <v>10.145424</v>
      </c>
      <c r="O325" s="2">
        <v>55.392698000000003</v>
      </c>
      <c r="P325" s="2">
        <v>40.120460000000001</v>
      </c>
      <c r="Q325" s="2">
        <v>34.570746</v>
      </c>
      <c r="R325" s="2">
        <v>32.394269000000001</v>
      </c>
      <c r="S325" s="2">
        <v>27.330853000000001</v>
      </c>
      <c r="T325" s="2">
        <v>28.887079</v>
      </c>
      <c r="U325" s="2">
        <v>29.155287999999999</v>
      </c>
    </row>
    <row r="326" spans="1:21" hidden="1" x14ac:dyDescent="0.2">
      <c r="A326" s="22" t="s">
        <v>61</v>
      </c>
      <c r="B326" s="9" t="s">
        <v>340</v>
      </c>
      <c r="C326" s="10" t="s">
        <v>26</v>
      </c>
      <c r="D326" s="10" t="s">
        <v>980</v>
      </c>
      <c r="E326" s="3"/>
      <c r="F326" s="3"/>
      <c r="G326" s="3"/>
      <c r="H326" s="3"/>
      <c r="I326" s="3"/>
      <c r="J326" s="3"/>
      <c r="K326" s="3">
        <v>9.3470390000000005</v>
      </c>
      <c r="L326" s="3">
        <v>9.016076</v>
      </c>
      <c r="M326" s="3">
        <v>6.8999759999999997</v>
      </c>
      <c r="N326" s="3">
        <v>7.9796519999999997</v>
      </c>
      <c r="O326" s="3">
        <v>14.239924</v>
      </c>
      <c r="P326" s="3">
        <v>6.8392860000000004</v>
      </c>
      <c r="Q326" s="3">
        <v>7.653022</v>
      </c>
      <c r="R326" s="3">
        <v>7.7653720000000002</v>
      </c>
      <c r="S326" s="3">
        <v>7.5432969999999999</v>
      </c>
      <c r="T326" s="3">
        <v>7.0890909999999998</v>
      </c>
      <c r="U326" s="3">
        <v>7.317958</v>
      </c>
    </row>
    <row r="327" spans="1:21" hidden="1" x14ac:dyDescent="0.2">
      <c r="A327" s="22" t="s">
        <v>61</v>
      </c>
      <c r="B327" s="9" t="s">
        <v>340</v>
      </c>
      <c r="C327" s="10" t="s">
        <v>27</v>
      </c>
      <c r="D327" s="10" t="s">
        <v>980</v>
      </c>
      <c r="E327" s="2"/>
      <c r="F327" s="2"/>
      <c r="G327" s="2">
        <v>27.149743999999998</v>
      </c>
      <c r="H327" s="2">
        <v>35.773491</v>
      </c>
      <c r="I327" s="2">
        <v>35.664155000000001</v>
      </c>
      <c r="J327" s="2">
        <v>32.084885</v>
      </c>
      <c r="K327" s="2">
        <v>707.52468199999998</v>
      </c>
      <c r="L327" s="2">
        <v>14.69594</v>
      </c>
      <c r="M327" s="2">
        <v>19.621115</v>
      </c>
      <c r="N327" s="2">
        <v>12.299283000000001</v>
      </c>
      <c r="O327" s="2">
        <v>11.193671999999999</v>
      </c>
      <c r="P327" s="2">
        <v>10.379655</v>
      </c>
      <c r="Q327" s="2">
        <v>18.934746000000001</v>
      </c>
      <c r="R327" s="2">
        <v>8.69543</v>
      </c>
      <c r="S327" s="2">
        <v>8.1238899999999994</v>
      </c>
      <c r="T327" s="2">
        <v>7.6662299999999997</v>
      </c>
      <c r="U327" s="2">
        <v>6.9534450000000003</v>
      </c>
    </row>
    <row r="328" spans="1:21" hidden="1" x14ac:dyDescent="0.2">
      <c r="A328" s="22" t="s">
        <v>61</v>
      </c>
      <c r="B328" s="9" t="s">
        <v>340</v>
      </c>
      <c r="C328" s="10" t="s">
        <v>28</v>
      </c>
      <c r="D328" s="10" t="s">
        <v>980</v>
      </c>
      <c r="E328" s="3"/>
      <c r="F328" s="3"/>
      <c r="G328" s="3"/>
      <c r="H328" s="3"/>
      <c r="I328" s="3"/>
      <c r="J328" s="3"/>
      <c r="K328" s="3">
        <v>2.2425380000000001</v>
      </c>
      <c r="L328" s="3">
        <v>2.0482680000000002</v>
      </c>
      <c r="M328" s="3">
        <v>2.1203479999999999</v>
      </c>
      <c r="N328" s="3">
        <v>2.5038860000000001</v>
      </c>
      <c r="O328" s="3">
        <v>2.870511</v>
      </c>
      <c r="P328" s="3">
        <v>4.9936550000000004</v>
      </c>
      <c r="Q328" s="3">
        <v>5.3460660000000004</v>
      </c>
      <c r="R328" s="3">
        <v>4.893357</v>
      </c>
      <c r="S328" s="3">
        <v>4.5141140000000002</v>
      </c>
      <c r="T328" s="3">
        <v>4.3248899999999999</v>
      </c>
      <c r="U328" s="3">
        <v>3.704332</v>
      </c>
    </row>
    <row r="329" spans="1:21" hidden="1" x14ac:dyDescent="0.2">
      <c r="A329" s="22" t="s">
        <v>61</v>
      </c>
      <c r="B329" s="9" t="s">
        <v>340</v>
      </c>
      <c r="C329" s="10" t="s">
        <v>29</v>
      </c>
      <c r="D329" s="10" t="s">
        <v>980</v>
      </c>
      <c r="E329" s="2"/>
      <c r="F329" s="2"/>
      <c r="G329" s="2"/>
      <c r="H329" s="2"/>
      <c r="I329" s="2"/>
      <c r="J329" s="2"/>
      <c r="K329" s="2">
        <v>0.105459</v>
      </c>
      <c r="L329" s="2">
        <v>3.9176000000000002E-2</v>
      </c>
      <c r="M329" s="2">
        <v>0.180502</v>
      </c>
      <c r="N329" s="2">
        <v>0.36019600000000002</v>
      </c>
      <c r="O329" s="2">
        <v>9.2800000000000001E-4</v>
      </c>
      <c r="P329" s="2">
        <v>4.2583999999999997E-2</v>
      </c>
      <c r="Q329" s="2">
        <v>3.4120000000000001E-3</v>
      </c>
      <c r="R329" s="2">
        <v>0.26642300000000002</v>
      </c>
      <c r="S329" s="2">
        <v>9.3137999999999999E-2</v>
      </c>
      <c r="T329" s="2">
        <v>7.1904999999999997E-2</v>
      </c>
      <c r="U329" s="2">
        <v>0.22097900000000001</v>
      </c>
    </row>
    <row r="330" spans="1:21" hidden="1" x14ac:dyDescent="0.2">
      <c r="A330" s="23" t="s">
        <v>61</v>
      </c>
      <c r="B330" s="9" t="s">
        <v>340</v>
      </c>
      <c r="C330" s="9" t="s">
        <v>30</v>
      </c>
      <c r="D330" s="9"/>
      <c r="E330" s="3"/>
      <c r="F330" s="3"/>
      <c r="G330" s="3">
        <v>418.10603600000002</v>
      </c>
      <c r="H330" s="3">
        <v>445.49586499999998</v>
      </c>
      <c r="I330" s="3">
        <v>459.94572499999998</v>
      </c>
      <c r="J330" s="3">
        <v>528.71311900000001</v>
      </c>
      <c r="K330" s="3">
        <v>1138.101531</v>
      </c>
      <c r="L330" s="3">
        <v>393.34068500000001</v>
      </c>
      <c r="M330" s="3">
        <v>359.60862400000002</v>
      </c>
      <c r="N330" s="3">
        <v>272.76312000000001</v>
      </c>
      <c r="O330" s="3"/>
      <c r="P330" s="3"/>
      <c r="Q330" s="3"/>
      <c r="R330" s="3"/>
      <c r="S330" s="3"/>
      <c r="T330" s="3"/>
      <c r="U330" s="3"/>
    </row>
    <row r="331" spans="1:21" hidden="1" x14ac:dyDescent="0.2">
      <c r="A331" s="21" t="s">
        <v>62</v>
      </c>
      <c r="B331" s="9" t="s">
        <v>342</v>
      </c>
      <c r="C331" s="9" t="s">
        <v>20</v>
      </c>
      <c r="D331" s="9"/>
      <c r="E331" s="2"/>
      <c r="F331" s="2"/>
      <c r="G331" s="2">
        <v>207.04790199999999</v>
      </c>
      <c r="H331" s="2">
        <v>240.20514800000001</v>
      </c>
      <c r="I331" s="2">
        <v>416.76757500000002</v>
      </c>
      <c r="J331" s="2">
        <v>406.04656</v>
      </c>
      <c r="K331" s="2">
        <v>460.18854099999999</v>
      </c>
      <c r="L331" s="2">
        <v>455.21589399999999</v>
      </c>
      <c r="M331" s="2">
        <v>478.47849100000002</v>
      </c>
      <c r="N331" s="2">
        <v>1083.2573709999999</v>
      </c>
      <c r="O331" s="2">
        <v>579.90656100000001</v>
      </c>
      <c r="P331" s="2">
        <v>500.02783699999998</v>
      </c>
      <c r="Q331" s="2">
        <v>477.00494200000003</v>
      </c>
      <c r="R331" s="2">
        <v>505.881597</v>
      </c>
      <c r="S331" s="2">
        <v>466.484128</v>
      </c>
      <c r="T331" s="2">
        <v>397.63988799999998</v>
      </c>
      <c r="U331" s="2">
        <v>780.45223799999997</v>
      </c>
    </row>
    <row r="332" spans="1:21" hidden="1" x14ac:dyDescent="0.2">
      <c r="A332" s="22" t="s">
        <v>62</v>
      </c>
      <c r="B332" s="9" t="s">
        <v>342</v>
      </c>
      <c r="C332" s="10" t="s">
        <v>22</v>
      </c>
      <c r="D332" s="10"/>
      <c r="E332" s="3"/>
      <c r="F332" s="3"/>
      <c r="G332" s="3">
        <v>26.935458000000001</v>
      </c>
      <c r="H332" s="3">
        <v>24.984200000000001</v>
      </c>
      <c r="I332" s="3">
        <v>60.957008000000002</v>
      </c>
      <c r="J332" s="3">
        <v>22.626311999999999</v>
      </c>
      <c r="K332" s="3">
        <v>87.231442000000001</v>
      </c>
      <c r="L332" s="3">
        <v>54.505609999999997</v>
      </c>
      <c r="M332" s="3">
        <v>99.145201999999998</v>
      </c>
      <c r="N332" s="3">
        <v>70.761101999999994</v>
      </c>
      <c r="O332" s="3">
        <v>90.340592000000001</v>
      </c>
      <c r="P332" s="3">
        <v>60.819125999999997</v>
      </c>
      <c r="Q332" s="3">
        <v>49.722707</v>
      </c>
      <c r="R332" s="3">
        <v>92.725335000000001</v>
      </c>
      <c r="S332" s="3">
        <v>36.539169000000001</v>
      </c>
      <c r="T332" s="3">
        <v>32.765943999999998</v>
      </c>
      <c r="U332" s="3">
        <v>0.67897799999999997</v>
      </c>
    </row>
    <row r="333" spans="1:21" hidden="1" x14ac:dyDescent="0.2">
      <c r="A333" s="22" t="s">
        <v>62</v>
      </c>
      <c r="B333" s="9" t="s">
        <v>342</v>
      </c>
      <c r="C333" s="10" t="s">
        <v>23</v>
      </c>
      <c r="D333" s="10"/>
      <c r="E333" s="2"/>
      <c r="F333" s="2"/>
      <c r="G333" s="2">
        <v>2.5729350000000002</v>
      </c>
      <c r="H333" s="2">
        <v>1.9957689999999999</v>
      </c>
      <c r="I333" s="2">
        <v>4.4602719999999998</v>
      </c>
      <c r="J333" s="2">
        <v>3.9947780000000002</v>
      </c>
      <c r="K333" s="2">
        <v>3.268796</v>
      </c>
      <c r="L333" s="2">
        <v>7.799061</v>
      </c>
      <c r="M333" s="2">
        <v>10.303812000000001</v>
      </c>
      <c r="N333" s="2">
        <v>9.658531</v>
      </c>
      <c r="O333" s="2">
        <v>44.872216999999999</v>
      </c>
      <c r="P333" s="2">
        <v>39.02664</v>
      </c>
      <c r="Q333" s="2">
        <v>21.225867999999998</v>
      </c>
      <c r="R333" s="2">
        <v>53.052765000000001</v>
      </c>
      <c r="S333" s="2">
        <v>44.538401999999998</v>
      </c>
      <c r="T333" s="2">
        <v>40.402093999999998</v>
      </c>
      <c r="U333" s="2">
        <v>373.993629</v>
      </c>
    </row>
    <row r="334" spans="1:21" hidden="1" x14ac:dyDescent="0.2">
      <c r="A334" s="22" t="s">
        <v>62</v>
      </c>
      <c r="B334" s="9" t="s">
        <v>342</v>
      </c>
      <c r="C334" s="10" t="s">
        <v>24</v>
      </c>
      <c r="D334" s="10"/>
      <c r="E334" s="3"/>
      <c r="F334" s="3"/>
      <c r="G334" s="3">
        <v>22.288802</v>
      </c>
      <c r="H334" s="3">
        <v>27.832115999999999</v>
      </c>
      <c r="I334" s="3">
        <v>53.617674000000001</v>
      </c>
      <c r="J334" s="3">
        <v>67.594137000000003</v>
      </c>
      <c r="K334" s="3">
        <v>92.201819999999998</v>
      </c>
      <c r="L334" s="3">
        <v>140.47898799999999</v>
      </c>
      <c r="M334" s="3">
        <v>121.367379</v>
      </c>
      <c r="N334" s="3">
        <v>235.52842999999999</v>
      </c>
      <c r="O334" s="3">
        <v>414.06852800000001</v>
      </c>
      <c r="P334" s="3">
        <v>380.81013400000001</v>
      </c>
      <c r="Q334" s="3">
        <v>376.704882</v>
      </c>
      <c r="R334" s="3">
        <v>329.97117800000001</v>
      </c>
      <c r="S334" s="3">
        <v>335.608901</v>
      </c>
      <c r="T334" s="3">
        <v>305.69186300000001</v>
      </c>
      <c r="U334" s="3">
        <v>383.76728500000002</v>
      </c>
    </row>
    <row r="335" spans="1:21" hidden="1" x14ac:dyDescent="0.2">
      <c r="A335" s="22" t="s">
        <v>62</v>
      </c>
      <c r="B335" s="9" t="s">
        <v>342</v>
      </c>
      <c r="C335" s="10" t="s">
        <v>25</v>
      </c>
      <c r="D335" s="10"/>
      <c r="E335" s="2"/>
      <c r="F335" s="2"/>
      <c r="G335" s="2"/>
      <c r="H335" s="2"/>
      <c r="I335" s="2"/>
      <c r="J335" s="2"/>
      <c r="K335" s="2"/>
      <c r="L335" s="2"/>
      <c r="M335" s="2"/>
      <c r="N335" s="2">
        <v>1.8986749999999999</v>
      </c>
      <c r="O335" s="2">
        <v>18.877137000000001</v>
      </c>
      <c r="P335" s="2">
        <v>11.227228999999999</v>
      </c>
      <c r="Q335" s="2">
        <v>21.525659999999998</v>
      </c>
      <c r="R335" s="2">
        <v>22.021101000000002</v>
      </c>
      <c r="S335" s="2">
        <v>33.248849</v>
      </c>
      <c r="T335" s="2">
        <v>10.078894</v>
      </c>
      <c r="U335" s="2">
        <v>5.5553660000000002</v>
      </c>
    </row>
    <row r="336" spans="1:21" hidden="1" x14ac:dyDescent="0.2">
      <c r="A336" s="22" t="s">
        <v>62</v>
      </c>
      <c r="B336" s="9" t="s">
        <v>342</v>
      </c>
      <c r="C336" s="10" t="s">
        <v>26</v>
      </c>
      <c r="D336" s="10" t="s">
        <v>980</v>
      </c>
      <c r="E336" s="3"/>
      <c r="F336" s="3"/>
      <c r="G336" s="3"/>
      <c r="H336" s="3"/>
      <c r="I336" s="3"/>
      <c r="J336" s="3"/>
      <c r="K336" s="3">
        <v>3.1587179999999999</v>
      </c>
      <c r="L336" s="3">
        <v>3.7527780000000002</v>
      </c>
      <c r="M336" s="3">
        <v>3.2215929999999999</v>
      </c>
      <c r="N336" s="3">
        <v>3.800522</v>
      </c>
      <c r="O336" s="3">
        <v>3.6777609999999998</v>
      </c>
      <c r="P336" s="3">
        <v>4.05619</v>
      </c>
      <c r="Q336" s="3">
        <v>3.7249370000000002</v>
      </c>
      <c r="R336" s="3">
        <v>3.4747349999999999</v>
      </c>
      <c r="S336" s="3">
        <v>3.2109489999999998</v>
      </c>
      <c r="T336" s="3">
        <v>3.0190079999999999</v>
      </c>
      <c r="U336" s="3">
        <v>2.877491</v>
      </c>
    </row>
    <row r="337" spans="1:21" hidden="1" x14ac:dyDescent="0.2">
      <c r="A337" s="22" t="s">
        <v>62</v>
      </c>
      <c r="B337" s="9" t="s">
        <v>342</v>
      </c>
      <c r="C337" s="10" t="s">
        <v>27</v>
      </c>
      <c r="D337" s="10" t="s">
        <v>980</v>
      </c>
      <c r="E337" s="2"/>
      <c r="F337" s="2"/>
      <c r="G337" s="2"/>
      <c r="H337" s="2"/>
      <c r="I337" s="2"/>
      <c r="J337" s="2">
        <v>12.320323999999999</v>
      </c>
      <c r="K337" s="2">
        <v>43.697302999999998</v>
      </c>
      <c r="L337" s="2">
        <v>9.3814700000000002</v>
      </c>
      <c r="M337" s="2">
        <v>24.477988</v>
      </c>
      <c r="N337" s="2">
        <v>560.673404</v>
      </c>
      <c r="O337" s="2">
        <v>6.4984409999999997</v>
      </c>
      <c r="P337" s="2">
        <v>1.7609950000000001</v>
      </c>
      <c r="Q337" s="2">
        <v>1.711217</v>
      </c>
      <c r="R337" s="2">
        <v>2.3771840000000002</v>
      </c>
      <c r="S337" s="2">
        <v>12.306732999999999</v>
      </c>
      <c r="T337" s="2">
        <v>4.3750429999999998</v>
      </c>
      <c r="U337" s="2">
        <v>11.758478999999999</v>
      </c>
    </row>
    <row r="338" spans="1:21" hidden="1" x14ac:dyDescent="0.2">
      <c r="A338" s="22" t="s">
        <v>62</v>
      </c>
      <c r="B338" s="9" t="s">
        <v>342</v>
      </c>
      <c r="C338" s="10" t="s">
        <v>28</v>
      </c>
      <c r="D338" s="10" t="s">
        <v>980</v>
      </c>
      <c r="E338" s="3"/>
      <c r="F338" s="3"/>
      <c r="G338" s="3"/>
      <c r="H338" s="3"/>
      <c r="I338" s="3"/>
      <c r="J338" s="3"/>
      <c r="K338" s="3">
        <v>0.61796499999999999</v>
      </c>
      <c r="L338" s="3">
        <v>0.54464599999999996</v>
      </c>
      <c r="M338" s="3">
        <v>0.55165600000000004</v>
      </c>
      <c r="N338" s="3">
        <v>2.2552089999999998</v>
      </c>
      <c r="O338" s="3">
        <v>1.4397310000000001</v>
      </c>
      <c r="P338" s="3">
        <v>2.3275229999999998</v>
      </c>
      <c r="Q338" s="3">
        <v>2.3896709999999999</v>
      </c>
      <c r="R338" s="3">
        <v>2.2456580000000002</v>
      </c>
      <c r="S338" s="3">
        <v>0.98135799999999995</v>
      </c>
      <c r="T338" s="3">
        <v>1.307042</v>
      </c>
      <c r="U338" s="3">
        <v>1.681775</v>
      </c>
    </row>
    <row r="339" spans="1:21" hidden="1" x14ac:dyDescent="0.2">
      <c r="A339" s="22" t="s">
        <v>62</v>
      </c>
      <c r="B339" s="9" t="s">
        <v>342</v>
      </c>
      <c r="C339" s="10" t="s">
        <v>29</v>
      </c>
      <c r="D339" s="10" t="s">
        <v>980</v>
      </c>
      <c r="E339" s="2"/>
      <c r="F339" s="2"/>
      <c r="G339" s="2"/>
      <c r="H339" s="2"/>
      <c r="I339" s="2"/>
      <c r="J339" s="2"/>
      <c r="K339" s="2">
        <v>1.8649340000000001</v>
      </c>
      <c r="L339" s="2">
        <v>7.2430999999999995E-2</v>
      </c>
      <c r="M339" s="2">
        <v>0.20422499999999999</v>
      </c>
      <c r="N339" s="2">
        <v>8.1586000000000006E-2</v>
      </c>
      <c r="O339" s="2">
        <v>0.13215399999999999</v>
      </c>
      <c r="P339" s="2"/>
      <c r="Q339" s="2"/>
      <c r="R339" s="2">
        <v>1.3641E-2</v>
      </c>
      <c r="S339" s="2">
        <v>4.9766999999999999E-2</v>
      </c>
      <c r="T339" s="2"/>
      <c r="U339" s="2">
        <v>0.139235</v>
      </c>
    </row>
    <row r="340" spans="1:21" hidden="1" x14ac:dyDescent="0.2">
      <c r="A340" s="23" t="s">
        <v>62</v>
      </c>
      <c r="B340" s="9" t="s">
        <v>342</v>
      </c>
      <c r="C340" s="9" t="s">
        <v>30</v>
      </c>
      <c r="D340" s="9"/>
      <c r="E340" s="3"/>
      <c r="F340" s="3"/>
      <c r="G340" s="3">
        <v>155.25070700000001</v>
      </c>
      <c r="H340" s="3">
        <v>185.39306300000001</v>
      </c>
      <c r="I340" s="3">
        <v>297.73262099999999</v>
      </c>
      <c r="J340" s="3">
        <v>299.511009</v>
      </c>
      <c r="K340" s="3">
        <v>228.14756299999999</v>
      </c>
      <c r="L340" s="3">
        <v>238.68091000000001</v>
      </c>
      <c r="M340" s="3">
        <v>219.206636</v>
      </c>
      <c r="N340" s="3">
        <v>198.59991199999999</v>
      </c>
      <c r="O340" s="3"/>
      <c r="P340" s="3"/>
      <c r="Q340" s="3"/>
      <c r="R340" s="3"/>
      <c r="S340" s="3"/>
      <c r="T340" s="3"/>
      <c r="U340" s="3"/>
    </row>
    <row r="341" spans="1:21" hidden="1" x14ac:dyDescent="0.2">
      <c r="A341" s="21" t="s">
        <v>63</v>
      </c>
      <c r="B341" s="9" t="s">
        <v>352</v>
      </c>
      <c r="C341" s="9" t="s">
        <v>20</v>
      </c>
      <c r="D341" s="9"/>
      <c r="E341" s="2"/>
      <c r="F341" s="2"/>
      <c r="G341" s="2">
        <v>95.429626999999996</v>
      </c>
      <c r="H341" s="2">
        <v>159.354771</v>
      </c>
      <c r="I341" s="2">
        <v>145.76347999999999</v>
      </c>
      <c r="J341" s="2">
        <v>180.28697399999999</v>
      </c>
      <c r="K341" s="2">
        <v>147.113316</v>
      </c>
      <c r="L341" s="2">
        <v>157.19201699999999</v>
      </c>
      <c r="M341" s="2">
        <v>197.06138200000001</v>
      </c>
      <c r="N341" s="2">
        <v>191.99335600000001</v>
      </c>
      <c r="O341" s="2">
        <v>317.19622800000002</v>
      </c>
      <c r="P341" s="2">
        <v>236.29915500000001</v>
      </c>
      <c r="Q341" s="2">
        <v>240.81258600000001</v>
      </c>
      <c r="R341" s="2">
        <v>234.254873</v>
      </c>
      <c r="S341" s="2">
        <v>226.42481000000001</v>
      </c>
      <c r="T341" s="2">
        <v>177.84874600000001</v>
      </c>
      <c r="U341" s="2">
        <v>134.93020300000001</v>
      </c>
    </row>
    <row r="342" spans="1:21" hidden="1" x14ac:dyDescent="0.2">
      <c r="A342" s="22" t="s">
        <v>63</v>
      </c>
      <c r="B342" s="9" t="s">
        <v>352</v>
      </c>
      <c r="C342" s="10" t="s">
        <v>22</v>
      </c>
      <c r="D342" s="10"/>
      <c r="E342" s="3"/>
      <c r="F342" s="3"/>
      <c r="G342" s="3">
        <v>15.279797</v>
      </c>
      <c r="H342" s="3">
        <v>9.1853409999999993</v>
      </c>
      <c r="I342" s="3">
        <v>1.9978910000000001</v>
      </c>
      <c r="J342" s="3">
        <v>19.461812999999999</v>
      </c>
      <c r="K342" s="3">
        <v>13.756929</v>
      </c>
      <c r="L342" s="3">
        <v>23.056830999999999</v>
      </c>
      <c r="M342" s="3">
        <v>20.904240999999999</v>
      </c>
      <c r="N342" s="3">
        <v>46.273696999999999</v>
      </c>
      <c r="O342" s="3">
        <v>64.158185000000003</v>
      </c>
      <c r="P342" s="3">
        <v>19.649346999999999</v>
      </c>
      <c r="Q342" s="3">
        <v>16.134809000000001</v>
      </c>
      <c r="R342" s="3">
        <v>13.390464</v>
      </c>
      <c r="S342" s="3">
        <v>29.631308000000001</v>
      </c>
      <c r="T342" s="3">
        <v>22.949431000000001</v>
      </c>
      <c r="U342" s="3">
        <v>14.666194000000001</v>
      </c>
    </row>
    <row r="343" spans="1:21" hidden="1" x14ac:dyDescent="0.2">
      <c r="A343" s="22" t="s">
        <v>63</v>
      </c>
      <c r="B343" s="9" t="s">
        <v>352</v>
      </c>
      <c r="C343" s="10" t="s">
        <v>23</v>
      </c>
      <c r="D343" s="10"/>
      <c r="E343" s="2"/>
      <c r="F343" s="2"/>
      <c r="G343" s="2">
        <v>0.24688599999999999</v>
      </c>
      <c r="H343" s="2">
        <v>0.185275</v>
      </c>
      <c r="I343" s="2">
        <v>1.0351109999999999</v>
      </c>
      <c r="J343" s="2">
        <v>0.47797400000000001</v>
      </c>
      <c r="K343" s="2">
        <v>0.59878100000000001</v>
      </c>
      <c r="L343" s="2">
        <v>0.29417599999999999</v>
      </c>
      <c r="M343" s="2">
        <v>0.46973700000000002</v>
      </c>
      <c r="N343" s="2">
        <v>0.83424399999999999</v>
      </c>
      <c r="O343" s="2">
        <v>3.4529529999999999</v>
      </c>
      <c r="P343" s="2">
        <v>1.9185350000000001</v>
      </c>
      <c r="Q343" s="2">
        <v>1.0636890000000001</v>
      </c>
      <c r="R343" s="2">
        <v>2.7260589999999998</v>
      </c>
      <c r="S343" s="2">
        <v>1.708987</v>
      </c>
      <c r="T343" s="2">
        <v>0.201289</v>
      </c>
      <c r="U343" s="2">
        <v>0.33666400000000002</v>
      </c>
    </row>
    <row r="344" spans="1:21" hidden="1" x14ac:dyDescent="0.2">
      <c r="A344" s="22" t="s">
        <v>63</v>
      </c>
      <c r="B344" s="9" t="s">
        <v>352</v>
      </c>
      <c r="C344" s="10" t="s">
        <v>24</v>
      </c>
      <c r="D344" s="10"/>
      <c r="E344" s="3"/>
      <c r="F344" s="3"/>
      <c r="G344" s="3">
        <v>19.998474999999999</v>
      </c>
      <c r="H344" s="3">
        <v>19.979510999999999</v>
      </c>
      <c r="I344" s="3">
        <v>15.987240999999999</v>
      </c>
      <c r="J344" s="3">
        <v>14.600606000000001</v>
      </c>
      <c r="K344" s="3">
        <v>48.316789999999997</v>
      </c>
      <c r="L344" s="3">
        <v>43.818604999999998</v>
      </c>
      <c r="M344" s="3">
        <v>64.616084999999998</v>
      </c>
      <c r="N344" s="3">
        <v>65.508696</v>
      </c>
      <c r="O344" s="3">
        <v>220.096464</v>
      </c>
      <c r="P344" s="3">
        <v>197.59765400000001</v>
      </c>
      <c r="Q344" s="3">
        <v>208.346169</v>
      </c>
      <c r="R344" s="3">
        <v>204.421278</v>
      </c>
      <c r="S344" s="3">
        <v>175.47012899999999</v>
      </c>
      <c r="T344" s="3">
        <v>142.76794100000001</v>
      </c>
      <c r="U344" s="3">
        <v>107.039861</v>
      </c>
    </row>
    <row r="345" spans="1:21" hidden="1" x14ac:dyDescent="0.2">
      <c r="A345" s="22" t="s">
        <v>63</v>
      </c>
      <c r="B345" s="9" t="s">
        <v>352</v>
      </c>
      <c r="C345" s="10" t="s">
        <v>25</v>
      </c>
      <c r="D345" s="10"/>
      <c r="E345" s="2"/>
      <c r="F345" s="2"/>
      <c r="G345" s="2"/>
      <c r="H345" s="2"/>
      <c r="I345" s="2"/>
      <c r="J345" s="2"/>
      <c r="K345" s="2"/>
      <c r="L345" s="2"/>
      <c r="M345" s="2"/>
      <c r="N345" s="2">
        <v>2.0267379999999999</v>
      </c>
      <c r="O345" s="2">
        <v>7.939127</v>
      </c>
      <c r="P345" s="2">
        <v>5.961265</v>
      </c>
      <c r="Q345" s="2">
        <v>1.3535870000000001</v>
      </c>
      <c r="R345" s="2">
        <v>1.8417539999999999</v>
      </c>
      <c r="S345" s="2">
        <v>5.3809079999999998</v>
      </c>
      <c r="T345" s="2">
        <v>1.090759</v>
      </c>
      <c r="U345" s="2">
        <v>3.1742219999999999</v>
      </c>
    </row>
    <row r="346" spans="1:21" hidden="1" x14ac:dyDescent="0.2">
      <c r="A346" s="22" t="s">
        <v>63</v>
      </c>
      <c r="B346" s="9" t="s">
        <v>352</v>
      </c>
      <c r="C346" s="10" t="s">
        <v>26</v>
      </c>
      <c r="D346" s="10" t="s">
        <v>980</v>
      </c>
      <c r="E346" s="3"/>
      <c r="F346" s="3"/>
      <c r="G346" s="3"/>
      <c r="H346" s="3"/>
      <c r="I346" s="3"/>
      <c r="J346" s="3"/>
      <c r="K346" s="3">
        <v>25.201687</v>
      </c>
      <c r="L346" s="3">
        <v>23.941934</v>
      </c>
      <c r="M346" s="3">
        <v>22.860405</v>
      </c>
      <c r="N346" s="3">
        <v>22.513985999999999</v>
      </c>
      <c r="O346" s="3">
        <v>17.827919000000001</v>
      </c>
      <c r="P346" s="3">
        <v>9.0207549999999994</v>
      </c>
      <c r="Q346" s="3">
        <v>10.249358000000001</v>
      </c>
      <c r="R346" s="3">
        <v>9.498151</v>
      </c>
      <c r="S346" s="3">
        <v>12.544349</v>
      </c>
      <c r="T346" s="3">
        <v>8.6450990000000001</v>
      </c>
      <c r="U346" s="3">
        <v>8.4419029999999999</v>
      </c>
    </row>
    <row r="347" spans="1:21" hidden="1" x14ac:dyDescent="0.2">
      <c r="A347" s="22" t="s">
        <v>63</v>
      </c>
      <c r="B347" s="9" t="s">
        <v>352</v>
      </c>
      <c r="C347" s="10" t="s">
        <v>27</v>
      </c>
      <c r="D347" s="10" t="s">
        <v>980</v>
      </c>
      <c r="E347" s="2"/>
      <c r="F347" s="2"/>
      <c r="G347" s="2"/>
      <c r="H347" s="2"/>
      <c r="I347" s="2"/>
      <c r="J347" s="2"/>
      <c r="K347" s="2">
        <v>1.452304</v>
      </c>
      <c r="L347" s="2">
        <v>1.4663790000000001</v>
      </c>
      <c r="M347" s="2">
        <v>1.1379969999999999</v>
      </c>
      <c r="N347" s="2">
        <v>0.95228000000000002</v>
      </c>
      <c r="O347" s="2">
        <v>0.94906000000000001</v>
      </c>
      <c r="P347" s="2">
        <v>9.9296999999999996E-2</v>
      </c>
      <c r="Q347" s="2">
        <v>0.93105499999999997</v>
      </c>
      <c r="R347" s="2">
        <v>3.7247000000000002E-2</v>
      </c>
      <c r="S347" s="2">
        <v>3.5911999999999999E-2</v>
      </c>
      <c r="T347" s="2">
        <v>3.4412999999999999E-2</v>
      </c>
      <c r="U347" s="2">
        <v>1.6587000000000001E-2</v>
      </c>
    </row>
    <row r="348" spans="1:21" hidden="1" x14ac:dyDescent="0.2">
      <c r="A348" s="22" t="s">
        <v>63</v>
      </c>
      <c r="B348" s="9" t="s">
        <v>352</v>
      </c>
      <c r="C348" s="10" t="s">
        <v>28</v>
      </c>
      <c r="D348" s="10" t="s">
        <v>980</v>
      </c>
      <c r="E348" s="3"/>
      <c r="F348" s="3"/>
      <c r="G348" s="3"/>
      <c r="H348" s="3"/>
      <c r="I348" s="3"/>
      <c r="J348" s="3"/>
      <c r="K348" s="3">
        <v>2.4565980000000001</v>
      </c>
      <c r="L348" s="3">
        <v>2.6936969999999998</v>
      </c>
      <c r="M348" s="3">
        <v>2.7047140000000001</v>
      </c>
      <c r="N348" s="3">
        <v>2.2906909999999998</v>
      </c>
      <c r="O348" s="3">
        <v>2.6648109999999998</v>
      </c>
      <c r="P348" s="3">
        <v>1.9197109999999999</v>
      </c>
      <c r="Q348" s="3">
        <v>2.7339190000000002</v>
      </c>
      <c r="R348" s="3">
        <v>2.3026309999999999</v>
      </c>
      <c r="S348" s="3">
        <v>1.6364810000000001</v>
      </c>
      <c r="T348" s="3">
        <v>2.1598139999999999</v>
      </c>
      <c r="U348" s="3">
        <v>1.254772</v>
      </c>
    </row>
    <row r="349" spans="1:21" hidden="1" x14ac:dyDescent="0.2">
      <c r="A349" s="22" t="s">
        <v>63</v>
      </c>
      <c r="B349" s="9" t="s">
        <v>352</v>
      </c>
      <c r="C349" s="10" t="s">
        <v>29</v>
      </c>
      <c r="D349" s="10" t="s">
        <v>980</v>
      </c>
      <c r="E349" s="2"/>
      <c r="F349" s="2"/>
      <c r="G349" s="2"/>
      <c r="H349" s="2"/>
      <c r="I349" s="2"/>
      <c r="J349" s="2"/>
      <c r="K349" s="2"/>
      <c r="L349" s="2">
        <v>1.5661999999999999E-2</v>
      </c>
      <c r="M349" s="2">
        <v>2.9269999999999999E-3</v>
      </c>
      <c r="N349" s="2">
        <v>0.307</v>
      </c>
      <c r="O349" s="2">
        <v>0.107709</v>
      </c>
      <c r="P349" s="2">
        <v>0.13259099999999999</v>
      </c>
      <c r="Q349" s="2"/>
      <c r="R349" s="2">
        <v>3.7289000000000003E-2</v>
      </c>
      <c r="S349" s="2">
        <v>1.6736000000000001E-2</v>
      </c>
      <c r="T349" s="2"/>
      <c r="U349" s="2"/>
    </row>
    <row r="350" spans="1:21" hidden="1" x14ac:dyDescent="0.2">
      <c r="A350" s="23" t="s">
        <v>63</v>
      </c>
      <c r="B350" s="9" t="s">
        <v>352</v>
      </c>
      <c r="C350" s="9" t="s">
        <v>30</v>
      </c>
      <c r="D350" s="9"/>
      <c r="E350" s="3"/>
      <c r="F350" s="3"/>
      <c r="G350" s="3">
        <v>59.904468999999999</v>
      </c>
      <c r="H350" s="3">
        <v>130.00464400000001</v>
      </c>
      <c r="I350" s="3">
        <v>126.74323699999999</v>
      </c>
      <c r="J350" s="3">
        <v>145.74658099999999</v>
      </c>
      <c r="K350" s="3">
        <v>55.330227000000001</v>
      </c>
      <c r="L350" s="3">
        <v>61.904733</v>
      </c>
      <c r="M350" s="3">
        <v>84.365275999999994</v>
      </c>
      <c r="N350" s="3">
        <v>51.286023999999998</v>
      </c>
      <c r="O350" s="3"/>
      <c r="P350" s="3"/>
      <c r="Q350" s="3"/>
      <c r="R350" s="3"/>
      <c r="S350" s="3"/>
      <c r="T350" s="3"/>
      <c r="U350" s="3"/>
    </row>
    <row r="351" spans="1:21" hidden="1" x14ac:dyDescent="0.2">
      <c r="A351" s="21" t="s">
        <v>64</v>
      </c>
      <c r="B351" s="9" t="s">
        <v>346</v>
      </c>
      <c r="C351" s="9" t="s">
        <v>20</v>
      </c>
      <c r="D351" s="9"/>
      <c r="E351" s="2"/>
      <c r="F351" s="2"/>
      <c r="G351" s="2">
        <v>805.34441300000003</v>
      </c>
      <c r="H351" s="2">
        <v>1168.0333860000001</v>
      </c>
      <c r="I351" s="2">
        <v>990.31455800000003</v>
      </c>
      <c r="J351" s="2">
        <v>640.054934</v>
      </c>
      <c r="K351" s="2">
        <v>3519.6742089999998</v>
      </c>
      <c r="L351" s="2">
        <v>1877.216664</v>
      </c>
      <c r="M351" s="2">
        <v>983.14641400000005</v>
      </c>
      <c r="N351" s="2">
        <v>702.05704600000001</v>
      </c>
      <c r="O351" s="2">
        <v>591.03907900000002</v>
      </c>
      <c r="P351" s="2">
        <v>595.82792099999995</v>
      </c>
      <c r="Q351" s="2">
        <v>621.48795800000005</v>
      </c>
      <c r="R351" s="2">
        <v>695.486986</v>
      </c>
      <c r="S351" s="2">
        <v>816.52714700000001</v>
      </c>
      <c r="T351" s="2">
        <v>729.56674399999997</v>
      </c>
      <c r="U351" s="2">
        <v>847.65374599999996</v>
      </c>
    </row>
    <row r="352" spans="1:21" hidden="1" x14ac:dyDescent="0.2">
      <c r="A352" s="22" t="s">
        <v>64</v>
      </c>
      <c r="B352" s="9" t="s">
        <v>346</v>
      </c>
      <c r="C352" s="10" t="s">
        <v>22</v>
      </c>
      <c r="D352" s="10"/>
      <c r="E352" s="3"/>
      <c r="F352" s="3"/>
      <c r="G352" s="3">
        <v>101.072535</v>
      </c>
      <c r="H352" s="3">
        <v>26.559920000000002</v>
      </c>
      <c r="I352" s="3">
        <v>73.435289999999995</v>
      </c>
      <c r="J352" s="3">
        <v>4.1888670000000001</v>
      </c>
      <c r="K352" s="3">
        <v>157.89650900000001</v>
      </c>
      <c r="L352" s="3">
        <v>7.7647789999999999</v>
      </c>
      <c r="M352" s="3">
        <v>135.77113700000001</v>
      </c>
      <c r="N352" s="3">
        <v>139.540899</v>
      </c>
      <c r="O352" s="3">
        <v>17.883303000000002</v>
      </c>
      <c r="P352" s="3"/>
      <c r="Q352" s="3">
        <v>3.4120000000000001E-3</v>
      </c>
      <c r="R352" s="3"/>
      <c r="S352" s="3"/>
      <c r="T352" s="3">
        <v>4.2999999999999999E-4</v>
      </c>
      <c r="U352" s="3">
        <v>0.442019</v>
      </c>
    </row>
    <row r="353" spans="1:21" hidden="1" x14ac:dyDescent="0.2">
      <c r="A353" s="22" t="s">
        <v>64</v>
      </c>
      <c r="B353" s="9" t="s">
        <v>346</v>
      </c>
      <c r="C353" s="10" t="s">
        <v>23</v>
      </c>
      <c r="D353" s="10"/>
      <c r="E353" s="2"/>
      <c r="F353" s="2"/>
      <c r="G353" s="2">
        <v>2.4015879999999998</v>
      </c>
      <c r="H353" s="2">
        <v>9.0577780000000008</v>
      </c>
      <c r="I353" s="2">
        <v>11.621945</v>
      </c>
      <c r="J353" s="2">
        <v>10.532745</v>
      </c>
      <c r="K353" s="2">
        <v>4.2232519999999996</v>
      </c>
      <c r="L353" s="2">
        <v>4.7464430000000002</v>
      </c>
      <c r="M353" s="2">
        <v>3.5289839999999999</v>
      </c>
      <c r="N353" s="2">
        <v>3.3790789999999999</v>
      </c>
      <c r="O353" s="2">
        <v>15.010417</v>
      </c>
      <c r="P353" s="2">
        <v>18.631625</v>
      </c>
      <c r="Q353" s="2">
        <v>9.841488</v>
      </c>
      <c r="R353" s="2">
        <v>32.497439</v>
      </c>
      <c r="S353" s="2">
        <v>19.053182</v>
      </c>
      <c r="T353" s="2">
        <v>80.140269000000004</v>
      </c>
      <c r="U353" s="2">
        <v>50.190004000000002</v>
      </c>
    </row>
    <row r="354" spans="1:21" hidden="1" x14ac:dyDescent="0.2">
      <c r="A354" s="22" t="s">
        <v>64</v>
      </c>
      <c r="B354" s="9" t="s">
        <v>346</v>
      </c>
      <c r="C354" s="10" t="s">
        <v>24</v>
      </c>
      <c r="D354" s="10"/>
      <c r="E354" s="3"/>
      <c r="F354" s="3"/>
      <c r="G354" s="3">
        <v>22.307787000000001</v>
      </c>
      <c r="H354" s="3">
        <v>43.848413000000001</v>
      </c>
      <c r="I354" s="3">
        <v>56.539039000000002</v>
      </c>
      <c r="J354" s="3">
        <v>47.268622999999998</v>
      </c>
      <c r="K354" s="3">
        <v>133.05538999999999</v>
      </c>
      <c r="L354" s="3">
        <v>169.24813800000001</v>
      </c>
      <c r="M354" s="3">
        <v>159.58237299999999</v>
      </c>
      <c r="N354" s="3">
        <v>221.78319999999999</v>
      </c>
      <c r="O354" s="3">
        <v>418.72036700000001</v>
      </c>
      <c r="P354" s="3">
        <v>461.45532600000001</v>
      </c>
      <c r="Q354" s="3">
        <v>494.82210600000002</v>
      </c>
      <c r="R354" s="3">
        <v>557.30547799999999</v>
      </c>
      <c r="S354" s="3">
        <v>695.21146799999997</v>
      </c>
      <c r="T354" s="3">
        <v>550.19956400000001</v>
      </c>
      <c r="U354" s="3">
        <v>697.03024200000004</v>
      </c>
    </row>
    <row r="355" spans="1:21" hidden="1" x14ac:dyDescent="0.2">
      <c r="A355" s="22" t="s">
        <v>64</v>
      </c>
      <c r="B355" s="9" t="s">
        <v>346</v>
      </c>
      <c r="C355" s="10" t="s">
        <v>25</v>
      </c>
      <c r="D355" s="10"/>
      <c r="E355" s="2"/>
      <c r="F355" s="2"/>
      <c r="G355" s="2"/>
      <c r="H355" s="2"/>
      <c r="I355" s="2"/>
      <c r="J355" s="2"/>
      <c r="K355" s="2"/>
      <c r="L355" s="2"/>
      <c r="M355" s="2"/>
      <c r="N355" s="2">
        <v>4.512537</v>
      </c>
      <c r="O355" s="2">
        <v>40.524994</v>
      </c>
      <c r="P355" s="2">
        <v>38.321174999999997</v>
      </c>
      <c r="Q355" s="2">
        <v>36.427773999999999</v>
      </c>
      <c r="R355" s="2">
        <v>31.267842000000002</v>
      </c>
      <c r="S355" s="2">
        <v>28.746725999999999</v>
      </c>
      <c r="T355" s="2">
        <v>24.956439</v>
      </c>
      <c r="U355" s="2">
        <v>22.389064999999999</v>
      </c>
    </row>
    <row r="356" spans="1:21" hidden="1" x14ac:dyDescent="0.2">
      <c r="A356" s="22" t="s">
        <v>64</v>
      </c>
      <c r="B356" s="9" t="s">
        <v>346</v>
      </c>
      <c r="C356" s="10" t="s">
        <v>26</v>
      </c>
      <c r="D356" s="10" t="s">
        <v>980</v>
      </c>
      <c r="E356" s="3"/>
      <c r="F356" s="3"/>
      <c r="G356" s="3"/>
      <c r="H356" s="3"/>
      <c r="I356" s="3"/>
      <c r="J356" s="3"/>
      <c r="K356" s="3">
        <v>94.059370000000001</v>
      </c>
      <c r="L356" s="3">
        <v>92.263716000000002</v>
      </c>
      <c r="M356" s="3">
        <v>75.985354000000001</v>
      </c>
      <c r="N356" s="3">
        <v>76.000694999999993</v>
      </c>
      <c r="O356" s="3">
        <v>75.103452000000004</v>
      </c>
      <c r="P356" s="3">
        <v>72.542038000000005</v>
      </c>
      <c r="Q356" s="3">
        <v>75.964945</v>
      </c>
      <c r="R356" s="3">
        <v>71.000861999999998</v>
      </c>
      <c r="S356" s="3">
        <v>70.821122000000003</v>
      </c>
      <c r="T356" s="3">
        <v>71.190476000000004</v>
      </c>
      <c r="U356" s="3">
        <v>72.563873000000001</v>
      </c>
    </row>
    <row r="357" spans="1:21" hidden="1" x14ac:dyDescent="0.2">
      <c r="A357" s="22" t="s">
        <v>64</v>
      </c>
      <c r="B357" s="9" t="s">
        <v>346</v>
      </c>
      <c r="C357" s="10" t="s">
        <v>27</v>
      </c>
      <c r="D357" s="10" t="s">
        <v>980</v>
      </c>
      <c r="E357" s="2"/>
      <c r="F357" s="2"/>
      <c r="G357" s="2">
        <v>80.596998999999997</v>
      </c>
      <c r="H357" s="2">
        <v>27.131212000000001</v>
      </c>
      <c r="I357" s="2">
        <v>5.5765310000000001</v>
      </c>
      <c r="J357" s="2">
        <v>1.3927179999999999</v>
      </c>
      <c r="K357" s="2">
        <v>2114.8900020000001</v>
      </c>
      <c r="L357" s="2">
        <v>1440.779982</v>
      </c>
      <c r="M357" s="2">
        <v>442.11733800000002</v>
      </c>
      <c r="N357" s="2">
        <v>154.125092</v>
      </c>
      <c r="O357" s="2">
        <v>21.808876000000001</v>
      </c>
      <c r="P357" s="2">
        <v>3.148577</v>
      </c>
      <c r="Q357" s="2">
        <v>1.7183900000000001</v>
      </c>
      <c r="R357" s="2"/>
      <c r="S357" s="2"/>
      <c r="T357" s="2">
        <v>0.29643999999999998</v>
      </c>
      <c r="U357" s="2">
        <v>2.1529060000000002</v>
      </c>
    </row>
    <row r="358" spans="1:21" hidden="1" x14ac:dyDescent="0.2">
      <c r="A358" s="22" t="s">
        <v>64</v>
      </c>
      <c r="B358" s="9" t="s">
        <v>346</v>
      </c>
      <c r="C358" s="10" t="s">
        <v>28</v>
      </c>
      <c r="D358" s="10" t="s">
        <v>980</v>
      </c>
      <c r="E358" s="3"/>
      <c r="F358" s="3"/>
      <c r="G358" s="3"/>
      <c r="H358" s="3"/>
      <c r="I358" s="3"/>
      <c r="J358" s="3"/>
      <c r="K358" s="3">
        <v>2.1265770000000002</v>
      </c>
      <c r="L358" s="3">
        <v>2.2850269999999999</v>
      </c>
      <c r="M358" s="3">
        <v>2.0255649999999998</v>
      </c>
      <c r="N358" s="3">
        <v>2.1720280000000001</v>
      </c>
      <c r="O358" s="3">
        <v>1.904566</v>
      </c>
      <c r="P358" s="3">
        <v>1.639016</v>
      </c>
      <c r="Q358" s="3">
        <v>2.6805680000000001</v>
      </c>
      <c r="R358" s="3">
        <v>2.7197930000000001</v>
      </c>
      <c r="S358" s="3">
        <v>2.6863320000000002</v>
      </c>
      <c r="T358" s="3">
        <v>2.7780109999999998</v>
      </c>
      <c r="U358" s="3">
        <v>1.4574389999999999</v>
      </c>
    </row>
    <row r="359" spans="1:21" hidden="1" x14ac:dyDescent="0.2">
      <c r="A359" s="22" t="s">
        <v>64</v>
      </c>
      <c r="B359" s="9" t="s">
        <v>346</v>
      </c>
      <c r="C359" s="10" t="s">
        <v>29</v>
      </c>
      <c r="D359" s="10" t="s">
        <v>980</v>
      </c>
      <c r="E359" s="2"/>
      <c r="F359" s="2"/>
      <c r="G359" s="2"/>
      <c r="H359" s="2"/>
      <c r="I359" s="2"/>
      <c r="J359" s="2"/>
      <c r="K359" s="2">
        <v>0.86900500000000003</v>
      </c>
      <c r="L359" s="2">
        <v>0.36644300000000002</v>
      </c>
      <c r="M359" s="2">
        <v>0.16300999999999999</v>
      </c>
      <c r="N359" s="2">
        <v>0.294182</v>
      </c>
      <c r="O359" s="2">
        <v>8.3103999999999997E-2</v>
      </c>
      <c r="P359" s="2">
        <v>9.0163999999999994E-2</v>
      </c>
      <c r="Q359" s="2">
        <v>2.9274999999999999E-2</v>
      </c>
      <c r="R359" s="2">
        <v>0.69557199999999997</v>
      </c>
      <c r="S359" s="2">
        <v>8.3169999999999997E-3</v>
      </c>
      <c r="T359" s="2">
        <v>5.1149999999999998E-3</v>
      </c>
      <c r="U359" s="2">
        <v>1.4281980000000001</v>
      </c>
    </row>
    <row r="360" spans="1:21" hidden="1" x14ac:dyDescent="0.2">
      <c r="A360" s="23" t="s">
        <v>64</v>
      </c>
      <c r="B360" s="9" t="s">
        <v>346</v>
      </c>
      <c r="C360" s="9" t="s">
        <v>30</v>
      </c>
      <c r="D360" s="9"/>
      <c r="E360" s="3"/>
      <c r="F360" s="3"/>
      <c r="G360" s="3">
        <v>598.96550400000001</v>
      </c>
      <c r="H360" s="3">
        <v>1061.4360630000001</v>
      </c>
      <c r="I360" s="3">
        <v>843.14175299999999</v>
      </c>
      <c r="J360" s="3">
        <v>576.67198099999996</v>
      </c>
      <c r="K360" s="3">
        <v>1012.5541040000001</v>
      </c>
      <c r="L360" s="3">
        <v>159.762136</v>
      </c>
      <c r="M360" s="3">
        <v>163.97265300000001</v>
      </c>
      <c r="N360" s="3">
        <v>100.249334</v>
      </c>
      <c r="O360" s="3"/>
      <c r="P360" s="3"/>
      <c r="Q360" s="3"/>
      <c r="R360" s="3"/>
      <c r="S360" s="3"/>
      <c r="T360" s="3"/>
      <c r="U360" s="3"/>
    </row>
    <row r="361" spans="1:21" hidden="1" x14ac:dyDescent="0.2">
      <c r="A361" s="21" t="s">
        <v>65</v>
      </c>
      <c r="B361" s="9" t="s">
        <v>356</v>
      </c>
      <c r="C361" s="9" t="s">
        <v>20</v>
      </c>
      <c r="D361" s="9"/>
      <c r="E361" s="2"/>
      <c r="F361" s="2"/>
      <c r="G361" s="2">
        <v>65.244670999999997</v>
      </c>
      <c r="H361" s="2">
        <v>55.252639000000002</v>
      </c>
      <c r="I361" s="2">
        <v>112.077163</v>
      </c>
      <c r="J361" s="2">
        <v>95.976309000000001</v>
      </c>
      <c r="K361" s="2">
        <v>192.39876799999999</v>
      </c>
      <c r="L361" s="2">
        <v>208.12947500000001</v>
      </c>
      <c r="M361" s="2">
        <v>254.44367500000001</v>
      </c>
      <c r="N361" s="2">
        <v>534.00044300000002</v>
      </c>
      <c r="O361" s="2">
        <v>249.486062</v>
      </c>
      <c r="P361" s="2">
        <v>234.197587</v>
      </c>
      <c r="Q361" s="2">
        <v>210.87242800000001</v>
      </c>
      <c r="R361" s="2">
        <v>185.05393100000001</v>
      </c>
      <c r="S361" s="2">
        <v>544.38590999999997</v>
      </c>
      <c r="T361" s="2">
        <v>504.27086800000001</v>
      </c>
      <c r="U361" s="2">
        <v>525.50638700000002</v>
      </c>
    </row>
    <row r="362" spans="1:21" hidden="1" x14ac:dyDescent="0.2">
      <c r="A362" s="22" t="s">
        <v>65</v>
      </c>
      <c r="B362" s="9" t="s">
        <v>356</v>
      </c>
      <c r="C362" s="10" t="s">
        <v>22</v>
      </c>
      <c r="D362" s="10"/>
      <c r="E362" s="3"/>
      <c r="F362" s="3"/>
      <c r="G362" s="3"/>
      <c r="H362" s="3"/>
      <c r="I362" s="3"/>
      <c r="J362" s="3"/>
      <c r="K362" s="3">
        <v>91.385096000000004</v>
      </c>
      <c r="L362" s="3">
        <v>52.564889000000001</v>
      </c>
      <c r="M362" s="3">
        <v>33.615744999999997</v>
      </c>
      <c r="N362" s="3">
        <v>64.375877000000003</v>
      </c>
      <c r="O362" s="3">
        <v>37.583896000000003</v>
      </c>
      <c r="P362" s="3">
        <v>0.122762</v>
      </c>
      <c r="Q362" s="3">
        <v>31.108208999999999</v>
      </c>
      <c r="R362" s="3">
        <v>0.166212</v>
      </c>
      <c r="S362" s="3">
        <v>73.079303999999993</v>
      </c>
      <c r="T362" s="3">
        <v>62.659190000000002</v>
      </c>
      <c r="U362" s="3">
        <v>87.935944000000006</v>
      </c>
    </row>
    <row r="363" spans="1:21" hidden="1" x14ac:dyDescent="0.2">
      <c r="A363" s="22" t="s">
        <v>65</v>
      </c>
      <c r="B363" s="9" t="s">
        <v>356</v>
      </c>
      <c r="C363" s="10" t="s">
        <v>23</v>
      </c>
      <c r="D363" s="10"/>
      <c r="E363" s="2"/>
      <c r="F363" s="2"/>
      <c r="G363" s="2">
        <v>0.43235899999999999</v>
      </c>
      <c r="H363" s="2">
        <v>1.0864400000000001</v>
      </c>
      <c r="I363" s="2">
        <v>0.56827000000000005</v>
      </c>
      <c r="J363" s="2">
        <v>0.55569500000000005</v>
      </c>
      <c r="K363" s="2">
        <v>0.55459599999999998</v>
      </c>
      <c r="L363" s="2">
        <v>1.65263</v>
      </c>
      <c r="M363" s="2">
        <v>0.83524500000000002</v>
      </c>
      <c r="N363" s="2">
        <v>0.63074799999999998</v>
      </c>
      <c r="O363" s="2">
        <v>23.670983</v>
      </c>
      <c r="P363" s="2">
        <v>21.820464999999999</v>
      </c>
      <c r="Q363" s="2">
        <v>32.648209999999999</v>
      </c>
      <c r="R363" s="2">
        <v>49.38476</v>
      </c>
      <c r="S363" s="2">
        <v>109.384668</v>
      </c>
      <c r="T363" s="2">
        <v>158.293589</v>
      </c>
      <c r="U363" s="2">
        <v>129.734195</v>
      </c>
    </row>
    <row r="364" spans="1:21" hidden="1" x14ac:dyDescent="0.2">
      <c r="A364" s="22" t="s">
        <v>65</v>
      </c>
      <c r="B364" s="9" t="s">
        <v>356</v>
      </c>
      <c r="C364" s="10" t="s">
        <v>24</v>
      </c>
      <c r="D364" s="10"/>
      <c r="E364" s="3"/>
      <c r="F364" s="3"/>
      <c r="G364" s="3">
        <v>1.4110910000000001</v>
      </c>
      <c r="H364" s="3">
        <v>1.9459070000000001</v>
      </c>
      <c r="I364" s="3">
        <v>6.1768349999999996</v>
      </c>
      <c r="J364" s="3">
        <v>6.0849310000000001</v>
      </c>
      <c r="K364" s="3">
        <v>27.949997</v>
      </c>
      <c r="L364" s="3">
        <v>27.184740000000001</v>
      </c>
      <c r="M364" s="3">
        <v>68.279432</v>
      </c>
      <c r="N364" s="3">
        <v>96.146951000000001</v>
      </c>
      <c r="O364" s="3">
        <v>121.652872</v>
      </c>
      <c r="P364" s="3">
        <v>194.17133699999999</v>
      </c>
      <c r="Q364" s="3">
        <v>130.36275599999999</v>
      </c>
      <c r="R364" s="3">
        <v>122.221097</v>
      </c>
      <c r="S364" s="3">
        <v>343.00728900000001</v>
      </c>
      <c r="T364" s="3">
        <v>270.41590300000001</v>
      </c>
      <c r="U364" s="3">
        <v>295.48596099999997</v>
      </c>
    </row>
    <row r="365" spans="1:21" hidden="1" x14ac:dyDescent="0.2">
      <c r="A365" s="22" t="s">
        <v>65</v>
      </c>
      <c r="B365" s="9" t="s">
        <v>356</v>
      </c>
      <c r="C365" s="10" t="s">
        <v>25</v>
      </c>
      <c r="D365" s="10"/>
      <c r="E365" s="2"/>
      <c r="F365" s="2"/>
      <c r="G365" s="2"/>
      <c r="H365" s="2"/>
      <c r="I365" s="2"/>
      <c r="J365" s="2"/>
      <c r="K365" s="2"/>
      <c r="L365" s="2"/>
      <c r="M365" s="2"/>
      <c r="N365" s="2">
        <v>5.8855999999999999E-2</v>
      </c>
      <c r="O365" s="2">
        <v>8.697953</v>
      </c>
      <c r="P365" s="2">
        <v>6.4381240000000002</v>
      </c>
      <c r="Q365" s="2">
        <v>7.3169029999999999</v>
      </c>
      <c r="R365" s="2">
        <v>4.3243099999999997</v>
      </c>
      <c r="S365" s="2">
        <v>11.419998</v>
      </c>
      <c r="T365" s="2">
        <v>7.8366769999999999</v>
      </c>
      <c r="U365" s="2">
        <v>3.9599410000000002</v>
      </c>
    </row>
    <row r="366" spans="1:21" hidden="1" x14ac:dyDescent="0.2">
      <c r="A366" s="22" t="s">
        <v>65</v>
      </c>
      <c r="B366" s="9" t="s">
        <v>356</v>
      </c>
      <c r="C366" s="10" t="s">
        <v>26</v>
      </c>
      <c r="D366" s="10" t="s">
        <v>980</v>
      </c>
      <c r="E366" s="3"/>
      <c r="F366" s="3"/>
      <c r="G366" s="3"/>
      <c r="H366" s="3"/>
      <c r="I366" s="3"/>
      <c r="J366" s="3"/>
      <c r="K366" s="3">
        <v>4.3464130000000001</v>
      </c>
      <c r="L366" s="3">
        <v>4.4118849999999998</v>
      </c>
      <c r="M366" s="3">
        <v>3.1747570000000001</v>
      </c>
      <c r="N366" s="3">
        <v>3.3317860000000001</v>
      </c>
      <c r="O366" s="3">
        <v>3.3591929999999999</v>
      </c>
      <c r="P366" s="3">
        <v>2.441659</v>
      </c>
      <c r="Q366" s="3">
        <v>3.3198439999999998</v>
      </c>
      <c r="R366" s="3">
        <v>3.252748</v>
      </c>
      <c r="S366" s="3">
        <v>2.7634729999999998</v>
      </c>
      <c r="T366" s="3">
        <v>2.7091289999999999</v>
      </c>
      <c r="U366" s="3">
        <v>3.0389599999999999</v>
      </c>
    </row>
    <row r="367" spans="1:21" hidden="1" x14ac:dyDescent="0.2">
      <c r="A367" s="22" t="s">
        <v>65</v>
      </c>
      <c r="B367" s="9" t="s">
        <v>356</v>
      </c>
      <c r="C367" s="10" t="s">
        <v>27</v>
      </c>
      <c r="D367" s="10" t="s">
        <v>980</v>
      </c>
      <c r="E367" s="2"/>
      <c r="F367" s="2"/>
      <c r="G367" s="2"/>
      <c r="H367" s="2"/>
      <c r="I367" s="2"/>
      <c r="J367" s="2"/>
      <c r="K367" s="2">
        <v>11.619075</v>
      </c>
      <c r="L367" s="2">
        <v>14.143214</v>
      </c>
      <c r="M367" s="2">
        <v>35.045605999999999</v>
      </c>
      <c r="N367" s="2">
        <v>307.86314900000002</v>
      </c>
      <c r="O367" s="2">
        <v>53.536501999999999</v>
      </c>
      <c r="P367" s="2">
        <v>8.3236349999999995</v>
      </c>
      <c r="Q367" s="2">
        <v>5.0572419999999996</v>
      </c>
      <c r="R367" s="2">
        <v>4.6445600000000002</v>
      </c>
      <c r="S367" s="2">
        <v>3.9065150000000002</v>
      </c>
      <c r="T367" s="2">
        <v>1.2294799999999999</v>
      </c>
      <c r="U367" s="2">
        <v>3.8389410000000002</v>
      </c>
    </row>
    <row r="368" spans="1:21" hidden="1" x14ac:dyDescent="0.2">
      <c r="A368" s="22" t="s">
        <v>65</v>
      </c>
      <c r="B368" s="9" t="s">
        <v>356</v>
      </c>
      <c r="C368" s="10" t="s">
        <v>28</v>
      </c>
      <c r="D368" s="10" t="s">
        <v>980</v>
      </c>
      <c r="E368" s="3"/>
      <c r="F368" s="3"/>
      <c r="G368" s="3"/>
      <c r="H368" s="3"/>
      <c r="I368" s="3"/>
      <c r="J368" s="3"/>
      <c r="K368" s="3">
        <v>1.277971</v>
      </c>
      <c r="L368" s="3">
        <v>0.87215799999999999</v>
      </c>
      <c r="M368" s="3">
        <v>0.87198500000000001</v>
      </c>
      <c r="N368" s="3">
        <v>0.98907299999999998</v>
      </c>
      <c r="O368" s="3">
        <v>0.88582099999999997</v>
      </c>
      <c r="P368" s="3">
        <v>0.851989</v>
      </c>
      <c r="Q368" s="3">
        <v>1.0223500000000001</v>
      </c>
      <c r="R368" s="3">
        <v>0.94850500000000004</v>
      </c>
      <c r="S368" s="3">
        <v>0.81350699999999998</v>
      </c>
      <c r="T368" s="3">
        <v>1.1269</v>
      </c>
      <c r="U368" s="3">
        <v>0.84706999999999999</v>
      </c>
    </row>
    <row r="369" spans="1:21" hidden="1" x14ac:dyDescent="0.2">
      <c r="A369" s="22" t="s">
        <v>65</v>
      </c>
      <c r="B369" s="9" t="s">
        <v>356</v>
      </c>
      <c r="C369" s="10" t="s">
        <v>29</v>
      </c>
      <c r="D369" s="10" t="s">
        <v>980</v>
      </c>
      <c r="E369" s="2"/>
      <c r="F369" s="2"/>
      <c r="G369" s="2"/>
      <c r="H369" s="2"/>
      <c r="I369" s="2"/>
      <c r="J369" s="2"/>
      <c r="K369" s="2">
        <v>1.5585E-2</v>
      </c>
      <c r="L369" s="2">
        <v>1.4300000000000001E-3</v>
      </c>
      <c r="M369" s="2">
        <v>1.5374000000000001E-2</v>
      </c>
      <c r="N369" s="2">
        <v>1.8353000000000001E-2</v>
      </c>
      <c r="O369" s="2">
        <v>9.8841999999999999E-2</v>
      </c>
      <c r="P369" s="2">
        <v>2.7616000000000002E-2</v>
      </c>
      <c r="Q369" s="2">
        <v>3.6914000000000002E-2</v>
      </c>
      <c r="R369" s="2">
        <v>0.111739</v>
      </c>
      <c r="S369" s="2">
        <v>1.1155999999999999E-2</v>
      </c>
      <c r="T369" s="2"/>
      <c r="U369" s="2">
        <v>0.66537500000000005</v>
      </c>
    </row>
    <row r="370" spans="1:21" hidden="1" x14ac:dyDescent="0.2">
      <c r="A370" s="23" t="s">
        <v>65</v>
      </c>
      <c r="B370" s="9" t="s">
        <v>356</v>
      </c>
      <c r="C370" s="9" t="s">
        <v>30</v>
      </c>
      <c r="D370" s="9"/>
      <c r="E370" s="3"/>
      <c r="F370" s="3"/>
      <c r="G370" s="3">
        <v>63.401221</v>
      </c>
      <c r="H370" s="3">
        <v>52.220292000000001</v>
      </c>
      <c r="I370" s="3">
        <v>105.332058</v>
      </c>
      <c r="J370" s="3">
        <v>89.335683000000003</v>
      </c>
      <c r="K370" s="3">
        <v>55.250034999999997</v>
      </c>
      <c r="L370" s="3">
        <v>107.298529</v>
      </c>
      <c r="M370" s="3">
        <v>112.605531</v>
      </c>
      <c r="N370" s="3">
        <v>60.585650000000001</v>
      </c>
      <c r="O370" s="3"/>
      <c r="P370" s="3"/>
      <c r="Q370" s="3"/>
      <c r="R370" s="3"/>
      <c r="S370" s="3"/>
      <c r="T370" s="3"/>
      <c r="U370" s="3"/>
    </row>
    <row r="371" spans="1:21" hidden="1" x14ac:dyDescent="0.2">
      <c r="A371" s="21" t="s">
        <v>66</v>
      </c>
      <c r="B371" s="9" t="s">
        <v>360</v>
      </c>
      <c r="C371" s="9" t="s">
        <v>20</v>
      </c>
      <c r="D371" s="9"/>
      <c r="E371" s="2"/>
      <c r="F371" s="2"/>
      <c r="G371" s="2">
        <v>329.57902999999999</v>
      </c>
      <c r="H371" s="2">
        <v>315.02437500000002</v>
      </c>
      <c r="I371" s="2">
        <v>351.60052999999999</v>
      </c>
      <c r="J371" s="2">
        <v>423.90366999999998</v>
      </c>
      <c r="K371" s="2">
        <v>320.5428</v>
      </c>
      <c r="L371" s="2">
        <v>355.74382500000002</v>
      </c>
      <c r="M371" s="2">
        <v>447.68062400000002</v>
      </c>
      <c r="N371" s="2">
        <v>548.65055099999995</v>
      </c>
      <c r="O371" s="2">
        <v>480.16658000000001</v>
      </c>
      <c r="P371" s="2">
        <v>454.28456999999997</v>
      </c>
      <c r="Q371" s="2">
        <v>485.98413499999998</v>
      </c>
      <c r="R371" s="2">
        <v>466.67660899999998</v>
      </c>
      <c r="S371" s="2">
        <v>398.07473399999998</v>
      </c>
      <c r="T371" s="2">
        <v>1175.036897</v>
      </c>
      <c r="U371" s="2">
        <v>643.88561800000002</v>
      </c>
    </row>
    <row r="372" spans="1:21" hidden="1" x14ac:dyDescent="0.2">
      <c r="A372" s="22" t="s">
        <v>66</v>
      </c>
      <c r="B372" s="9" t="s">
        <v>360</v>
      </c>
      <c r="C372" s="10" t="s">
        <v>22</v>
      </c>
      <c r="D372" s="10"/>
      <c r="E372" s="3"/>
      <c r="F372" s="3"/>
      <c r="G372" s="3">
        <v>76.781763999999995</v>
      </c>
      <c r="H372" s="3">
        <v>56.921581000000003</v>
      </c>
      <c r="I372" s="3">
        <v>29.131141</v>
      </c>
      <c r="J372" s="3">
        <v>6.6421939999999999</v>
      </c>
      <c r="K372" s="3">
        <v>1.6837310000000001</v>
      </c>
      <c r="L372" s="3">
        <v>0.90646599999999999</v>
      </c>
      <c r="M372" s="3"/>
      <c r="N372" s="3"/>
      <c r="O372" s="3"/>
      <c r="P372" s="3"/>
      <c r="Q372" s="3"/>
      <c r="R372" s="3">
        <v>0.40243400000000001</v>
      </c>
      <c r="S372" s="3">
        <v>18.363475000000001</v>
      </c>
      <c r="T372" s="3">
        <v>148.99027000000001</v>
      </c>
      <c r="U372" s="3">
        <v>207.72057100000001</v>
      </c>
    </row>
    <row r="373" spans="1:21" hidden="1" x14ac:dyDescent="0.2">
      <c r="A373" s="22" t="s">
        <v>66</v>
      </c>
      <c r="B373" s="9" t="s">
        <v>360</v>
      </c>
      <c r="C373" s="10" t="s">
        <v>23</v>
      </c>
      <c r="D373" s="10"/>
      <c r="E373" s="2"/>
      <c r="F373" s="2"/>
      <c r="G373" s="2">
        <v>0.87930699999999995</v>
      </c>
      <c r="H373" s="2">
        <v>4.0703040000000001</v>
      </c>
      <c r="I373" s="2">
        <v>5.9790099999999997</v>
      </c>
      <c r="J373" s="2">
        <v>3.2910499999999998</v>
      </c>
      <c r="K373" s="2">
        <v>4.3192389999999996</v>
      </c>
      <c r="L373" s="2">
        <v>3.4359389999999999</v>
      </c>
      <c r="M373" s="2">
        <v>0.97494800000000004</v>
      </c>
      <c r="N373" s="2">
        <v>2.4547490000000001</v>
      </c>
      <c r="O373" s="2">
        <v>147.218862</v>
      </c>
      <c r="P373" s="2">
        <v>111.10119899999999</v>
      </c>
      <c r="Q373" s="2">
        <v>132.691788</v>
      </c>
      <c r="R373" s="2">
        <v>119.13333900000001</v>
      </c>
      <c r="S373" s="2">
        <v>45.444285000000001</v>
      </c>
      <c r="T373" s="2">
        <v>87.291905999999997</v>
      </c>
      <c r="U373" s="2">
        <v>78.744010000000003</v>
      </c>
    </row>
    <row r="374" spans="1:21" hidden="1" x14ac:dyDescent="0.2">
      <c r="A374" s="22" t="s">
        <v>66</v>
      </c>
      <c r="B374" s="9" t="s">
        <v>360</v>
      </c>
      <c r="C374" s="10" t="s">
        <v>24</v>
      </c>
      <c r="D374" s="10"/>
      <c r="E374" s="3"/>
      <c r="F374" s="3"/>
      <c r="G374" s="3">
        <v>44.661956000000004</v>
      </c>
      <c r="H374" s="3">
        <v>64.490943999999999</v>
      </c>
      <c r="I374" s="3">
        <v>56.347907999999997</v>
      </c>
      <c r="J374" s="3">
        <v>80.979885999999993</v>
      </c>
      <c r="K374" s="3">
        <v>94.413437000000002</v>
      </c>
      <c r="L374" s="3">
        <v>83.839264999999997</v>
      </c>
      <c r="M374" s="3">
        <v>80.671284999999997</v>
      </c>
      <c r="N374" s="3">
        <v>325.88621000000001</v>
      </c>
      <c r="O374" s="3">
        <v>301.03103099999998</v>
      </c>
      <c r="P374" s="3">
        <v>317.706885</v>
      </c>
      <c r="Q374" s="3">
        <v>331.68516899999997</v>
      </c>
      <c r="R374" s="3">
        <v>326.46382699999998</v>
      </c>
      <c r="S374" s="3">
        <v>316.07171599999998</v>
      </c>
      <c r="T374" s="3">
        <v>333.39171700000003</v>
      </c>
      <c r="U374" s="3">
        <v>341.54904900000002</v>
      </c>
    </row>
    <row r="375" spans="1:21" hidden="1" x14ac:dyDescent="0.2">
      <c r="A375" s="22" t="s">
        <v>66</v>
      </c>
      <c r="B375" s="9" t="s">
        <v>360</v>
      </c>
      <c r="C375" s="10" t="s">
        <v>25</v>
      </c>
      <c r="D375" s="10"/>
      <c r="E375" s="2"/>
      <c r="F375" s="2"/>
      <c r="G375" s="2"/>
      <c r="H375" s="2"/>
      <c r="I375" s="2"/>
      <c r="J375" s="2"/>
      <c r="K375" s="2"/>
      <c r="L375" s="2"/>
      <c r="M375" s="2"/>
      <c r="N375" s="2">
        <v>17.201065</v>
      </c>
      <c r="O375" s="2">
        <v>22.221142</v>
      </c>
      <c r="P375" s="2">
        <v>14.329998</v>
      </c>
      <c r="Q375" s="2">
        <v>10.489528</v>
      </c>
      <c r="R375" s="2">
        <v>9.1967420000000004</v>
      </c>
      <c r="S375" s="2">
        <v>8.8925459999999994</v>
      </c>
      <c r="T375" s="2">
        <v>8.6805409999999998</v>
      </c>
      <c r="U375" s="2">
        <v>5.9963369999999996</v>
      </c>
    </row>
    <row r="376" spans="1:21" hidden="1" x14ac:dyDescent="0.2">
      <c r="A376" s="22" t="s">
        <v>66</v>
      </c>
      <c r="B376" s="9" t="s">
        <v>360</v>
      </c>
      <c r="C376" s="10" t="s">
        <v>26</v>
      </c>
      <c r="D376" s="10" t="s">
        <v>980</v>
      </c>
      <c r="E376" s="3"/>
      <c r="F376" s="3"/>
      <c r="G376" s="3"/>
      <c r="H376" s="3"/>
      <c r="I376" s="3"/>
      <c r="J376" s="3"/>
      <c r="K376" s="3">
        <v>4.5613149999999996</v>
      </c>
      <c r="L376" s="3">
        <v>3.9258799999999998</v>
      </c>
      <c r="M376" s="3">
        <v>3.5980029999999998</v>
      </c>
      <c r="N376" s="3">
        <v>3.7318750000000001</v>
      </c>
      <c r="O376" s="3">
        <v>3.2670940000000002</v>
      </c>
      <c r="P376" s="3">
        <v>2.5168599999999999</v>
      </c>
      <c r="Q376" s="3">
        <v>3.396204</v>
      </c>
      <c r="R376" s="3">
        <v>3.561261</v>
      </c>
      <c r="S376" s="3">
        <v>3.5231479999999999</v>
      </c>
      <c r="T376" s="3">
        <v>3.5484079999999998</v>
      </c>
      <c r="U376" s="3">
        <v>3.9858470000000001</v>
      </c>
    </row>
    <row r="377" spans="1:21" hidden="1" x14ac:dyDescent="0.2">
      <c r="A377" s="22" t="s">
        <v>66</v>
      </c>
      <c r="B377" s="9" t="s">
        <v>360</v>
      </c>
      <c r="C377" s="10" t="s">
        <v>27</v>
      </c>
      <c r="D377" s="10" t="s">
        <v>980</v>
      </c>
      <c r="E377" s="2"/>
      <c r="F377" s="2"/>
      <c r="G377" s="2">
        <v>15.216846</v>
      </c>
      <c r="H377" s="2">
        <v>15.362297999999999</v>
      </c>
      <c r="I377" s="2">
        <v>11.628213000000001</v>
      </c>
      <c r="J377" s="2">
        <v>12.698281</v>
      </c>
      <c r="K377" s="2">
        <v>14.193531999999999</v>
      </c>
      <c r="L377" s="2">
        <v>11.863327</v>
      </c>
      <c r="M377" s="2">
        <v>5.9538609999999998</v>
      </c>
      <c r="N377" s="2">
        <v>5.40787</v>
      </c>
      <c r="O377" s="2">
        <v>5.2578509999999996</v>
      </c>
      <c r="P377" s="2">
        <v>5.1872059999999998</v>
      </c>
      <c r="Q377" s="2">
        <v>4.969487</v>
      </c>
      <c r="R377" s="2">
        <v>4.7190539999999999</v>
      </c>
      <c r="S377" s="2">
        <v>4.3879549999999998</v>
      </c>
      <c r="T377" s="2">
        <v>591.35573699999998</v>
      </c>
      <c r="U377" s="2">
        <v>4.8703010000000004</v>
      </c>
    </row>
    <row r="378" spans="1:21" hidden="1" x14ac:dyDescent="0.2">
      <c r="A378" s="22" t="s">
        <v>66</v>
      </c>
      <c r="B378" s="9" t="s">
        <v>360</v>
      </c>
      <c r="C378" s="10" t="s">
        <v>28</v>
      </c>
      <c r="D378" s="10" t="s">
        <v>980</v>
      </c>
      <c r="E378" s="3"/>
      <c r="F378" s="3"/>
      <c r="G378" s="3"/>
      <c r="H378" s="3"/>
      <c r="I378" s="3"/>
      <c r="J378" s="3"/>
      <c r="K378" s="3">
        <v>1.6346849999999999</v>
      </c>
      <c r="L378" s="3">
        <v>2.7529189999999999</v>
      </c>
      <c r="M378" s="3">
        <v>3.1833230000000001</v>
      </c>
      <c r="N378" s="3">
        <v>3.5998209999999999</v>
      </c>
      <c r="O378" s="3">
        <v>1.137807</v>
      </c>
      <c r="P378" s="3">
        <v>3.4424220000000001</v>
      </c>
      <c r="Q378" s="3">
        <v>2.5948030000000002</v>
      </c>
      <c r="R378" s="3">
        <v>2.5859130000000001</v>
      </c>
      <c r="S378" s="3">
        <v>1.182526</v>
      </c>
      <c r="T378" s="3">
        <v>1.5740860000000001</v>
      </c>
      <c r="U378" s="3">
        <v>0.95477500000000004</v>
      </c>
    </row>
    <row r="379" spans="1:21" hidden="1" x14ac:dyDescent="0.2">
      <c r="A379" s="22" t="s">
        <v>66</v>
      </c>
      <c r="B379" s="9" t="s">
        <v>360</v>
      </c>
      <c r="C379" s="10" t="s">
        <v>29</v>
      </c>
      <c r="D379" s="10" t="s">
        <v>980</v>
      </c>
      <c r="E379" s="2"/>
      <c r="F379" s="2"/>
      <c r="G379" s="2"/>
      <c r="H379" s="2"/>
      <c r="I379" s="2"/>
      <c r="J379" s="2"/>
      <c r="K379" s="2">
        <v>5.934E-3</v>
      </c>
      <c r="L379" s="2">
        <v>0.81078300000000003</v>
      </c>
      <c r="M379" s="2">
        <v>0.61240499999999998</v>
      </c>
      <c r="N379" s="2">
        <v>0.22315199999999999</v>
      </c>
      <c r="O379" s="2">
        <v>3.2793000000000003E-2</v>
      </c>
      <c r="P379" s="2"/>
      <c r="Q379" s="2">
        <v>0.15715599999999999</v>
      </c>
      <c r="R379" s="2">
        <v>0.614039</v>
      </c>
      <c r="S379" s="2">
        <v>0.20908299999999999</v>
      </c>
      <c r="T379" s="2">
        <v>0.204232</v>
      </c>
      <c r="U379" s="2">
        <v>6.4727999999999994E-2</v>
      </c>
    </row>
    <row r="380" spans="1:21" hidden="1" x14ac:dyDescent="0.2">
      <c r="A380" s="23" t="s">
        <v>66</v>
      </c>
      <c r="B380" s="9" t="s">
        <v>360</v>
      </c>
      <c r="C380" s="9" t="s">
        <v>30</v>
      </c>
      <c r="D380" s="9"/>
      <c r="E380" s="3"/>
      <c r="F380" s="3"/>
      <c r="G380" s="3">
        <v>192.03915699999999</v>
      </c>
      <c r="H380" s="3">
        <v>174.179248</v>
      </c>
      <c r="I380" s="3">
        <v>248.51425800000001</v>
      </c>
      <c r="J380" s="3">
        <v>320.292259</v>
      </c>
      <c r="K380" s="3">
        <v>199.73092700000001</v>
      </c>
      <c r="L380" s="3">
        <v>248.20924600000001</v>
      </c>
      <c r="M380" s="3">
        <v>352.68679900000001</v>
      </c>
      <c r="N380" s="3">
        <v>190.14580900000001</v>
      </c>
      <c r="O380" s="3"/>
      <c r="P380" s="3"/>
      <c r="Q380" s="3"/>
      <c r="R380" s="3"/>
      <c r="S380" s="3"/>
      <c r="T380" s="3"/>
      <c r="U380" s="3"/>
    </row>
    <row r="381" spans="1:21" hidden="1" x14ac:dyDescent="0.2">
      <c r="A381" s="21" t="s">
        <v>67</v>
      </c>
      <c r="B381" s="9" t="s">
        <v>394</v>
      </c>
      <c r="C381" s="9" t="s">
        <v>20</v>
      </c>
      <c r="D381" s="9"/>
      <c r="E381" s="2"/>
      <c r="F381" s="2"/>
      <c r="G381" s="2">
        <v>36.326650999999998</v>
      </c>
      <c r="H381" s="2">
        <v>29.204595000000001</v>
      </c>
      <c r="I381" s="2">
        <v>26.594978999999999</v>
      </c>
      <c r="J381" s="2">
        <v>32.424095999999999</v>
      </c>
      <c r="K381" s="2">
        <v>32.236114999999998</v>
      </c>
      <c r="L381" s="2">
        <v>39.448875000000001</v>
      </c>
      <c r="M381" s="2">
        <v>37.042242999999999</v>
      </c>
      <c r="N381" s="2">
        <v>51.726275000000001</v>
      </c>
      <c r="O381" s="2">
        <v>65.074419000000006</v>
      </c>
      <c r="P381" s="2">
        <v>47.456879000000001</v>
      </c>
      <c r="Q381" s="2">
        <v>97.4452</v>
      </c>
      <c r="R381" s="2">
        <v>157.51715799999999</v>
      </c>
      <c r="S381" s="2">
        <v>67.019553000000002</v>
      </c>
      <c r="T381" s="2">
        <v>70.419471999999999</v>
      </c>
      <c r="U381" s="2">
        <v>57.650660000000002</v>
      </c>
    </row>
    <row r="382" spans="1:21" hidden="1" x14ac:dyDescent="0.2">
      <c r="A382" s="22" t="s">
        <v>67</v>
      </c>
      <c r="B382" s="9" t="s">
        <v>394</v>
      </c>
      <c r="C382" s="10" t="s">
        <v>22</v>
      </c>
      <c r="D382" s="10"/>
      <c r="E382" s="3"/>
      <c r="F382" s="3"/>
      <c r="G382" s="3"/>
      <c r="H382" s="3"/>
      <c r="I382" s="3"/>
      <c r="J382" s="3"/>
      <c r="K382" s="3">
        <v>1.8508260000000001</v>
      </c>
      <c r="L382" s="3"/>
      <c r="M382" s="3">
        <v>5.1030369999999996</v>
      </c>
      <c r="N382" s="3">
        <v>17.163107</v>
      </c>
      <c r="O382" s="3">
        <v>17.988163</v>
      </c>
      <c r="P382" s="3">
        <v>2.1765690000000002</v>
      </c>
      <c r="Q382" s="3">
        <v>4.3245820000000004</v>
      </c>
      <c r="R382" s="3">
        <v>16.096</v>
      </c>
      <c r="S382" s="3">
        <v>6.8034239999999997</v>
      </c>
      <c r="T382" s="3">
        <v>5.8597700000000001</v>
      </c>
      <c r="U382" s="3"/>
    </row>
    <row r="383" spans="1:21" hidden="1" x14ac:dyDescent="0.2">
      <c r="A383" s="22" t="s">
        <v>67</v>
      </c>
      <c r="B383" s="9" t="s">
        <v>394</v>
      </c>
      <c r="C383" s="10" t="s">
        <v>23</v>
      </c>
      <c r="D383" s="10"/>
      <c r="E383" s="2"/>
      <c r="F383" s="2"/>
      <c r="G383" s="2"/>
      <c r="H383" s="2"/>
      <c r="I383" s="2"/>
      <c r="J383" s="2"/>
      <c r="K383" s="2">
        <v>0.36371100000000001</v>
      </c>
      <c r="L383" s="2">
        <v>0.33676400000000001</v>
      </c>
      <c r="M383" s="2">
        <v>0.15936600000000001</v>
      </c>
      <c r="N383" s="2">
        <v>0.137873</v>
      </c>
      <c r="O383" s="2">
        <v>0.61061500000000002</v>
      </c>
      <c r="P383" s="2">
        <v>0.465306</v>
      </c>
      <c r="Q383" s="2">
        <v>0.28145399999999998</v>
      </c>
      <c r="R383" s="2">
        <v>0.51410299999999998</v>
      </c>
      <c r="S383" s="2">
        <v>0.36710799999999999</v>
      </c>
      <c r="T383" s="2">
        <v>0.39149400000000001</v>
      </c>
      <c r="U383" s="2">
        <v>7.3658000000000001E-2</v>
      </c>
    </row>
    <row r="384" spans="1:21" hidden="1" x14ac:dyDescent="0.2">
      <c r="A384" s="22" t="s">
        <v>67</v>
      </c>
      <c r="B384" s="9" t="s">
        <v>394</v>
      </c>
      <c r="C384" s="10" t="s">
        <v>24</v>
      </c>
      <c r="D384" s="10"/>
      <c r="E384" s="3"/>
      <c r="F384" s="3"/>
      <c r="G384" s="3">
        <v>16.46114</v>
      </c>
      <c r="H384" s="3">
        <v>10.368236</v>
      </c>
      <c r="I384" s="3">
        <v>5.0352769999999998</v>
      </c>
      <c r="J384" s="3">
        <v>3.6789520000000002</v>
      </c>
      <c r="K384" s="3">
        <v>9.2714909999999993</v>
      </c>
      <c r="L384" s="3">
        <v>20.159858</v>
      </c>
      <c r="M384" s="3">
        <v>14.504419</v>
      </c>
      <c r="N384" s="3">
        <v>16.581246</v>
      </c>
      <c r="O384" s="3">
        <v>34.457622999999998</v>
      </c>
      <c r="P384" s="3">
        <v>30.194185999999998</v>
      </c>
      <c r="Q384" s="3">
        <v>43.294418</v>
      </c>
      <c r="R384" s="3">
        <v>34.198945999999999</v>
      </c>
      <c r="S384" s="3">
        <v>43.593767</v>
      </c>
      <c r="T384" s="3">
        <v>45.337004999999998</v>
      </c>
      <c r="U384" s="3">
        <v>41.504505000000002</v>
      </c>
    </row>
    <row r="385" spans="1:21" hidden="1" x14ac:dyDescent="0.2">
      <c r="A385" s="22" t="s">
        <v>67</v>
      </c>
      <c r="B385" s="9" t="s">
        <v>394</v>
      </c>
      <c r="C385" s="10" t="s">
        <v>25</v>
      </c>
      <c r="D385" s="10"/>
      <c r="E385" s="2"/>
      <c r="F385" s="2"/>
      <c r="G385" s="2"/>
      <c r="H385" s="2"/>
      <c r="I385" s="2"/>
      <c r="J385" s="2"/>
      <c r="K385" s="2"/>
      <c r="L385" s="2"/>
      <c r="M385" s="2"/>
      <c r="N385" s="2">
        <v>7.4959999999999999E-2</v>
      </c>
      <c r="O385" s="2">
        <v>2.6667019999999999</v>
      </c>
      <c r="P385" s="2">
        <v>3.798044</v>
      </c>
      <c r="Q385" s="2">
        <v>2.7164299999999999</v>
      </c>
      <c r="R385" s="2">
        <v>3.5563009999999999</v>
      </c>
      <c r="S385" s="2">
        <v>2.9188890000000001</v>
      </c>
      <c r="T385" s="2">
        <v>6.0216320000000003</v>
      </c>
      <c r="U385" s="2">
        <v>3.345297</v>
      </c>
    </row>
    <row r="386" spans="1:21" hidden="1" x14ac:dyDescent="0.2">
      <c r="A386" s="22" t="s">
        <v>67</v>
      </c>
      <c r="B386" s="9" t="s">
        <v>394</v>
      </c>
      <c r="C386" s="10" t="s">
        <v>26</v>
      </c>
      <c r="D386" s="10" t="s">
        <v>980</v>
      </c>
      <c r="E386" s="3"/>
      <c r="F386" s="3"/>
      <c r="G386" s="3"/>
      <c r="H386" s="3"/>
      <c r="I386" s="3"/>
      <c r="J386" s="3"/>
      <c r="K386" s="3">
        <v>8.4071789999999993</v>
      </c>
      <c r="L386" s="3">
        <v>8.5429209999999998</v>
      </c>
      <c r="M386" s="3">
        <v>5.9121600000000001</v>
      </c>
      <c r="N386" s="3">
        <v>5.8297090000000003</v>
      </c>
      <c r="O386" s="3">
        <v>6.3171559999999998</v>
      </c>
      <c r="P386" s="3">
        <v>6.6671170000000002</v>
      </c>
      <c r="Q386" s="3">
        <v>9.0605569999999993</v>
      </c>
      <c r="R386" s="3">
        <v>10.073805999999999</v>
      </c>
      <c r="S386" s="3">
        <v>11.052765000000001</v>
      </c>
      <c r="T386" s="3">
        <v>10.470537999999999</v>
      </c>
      <c r="U386" s="3">
        <v>10.78401</v>
      </c>
    </row>
    <row r="387" spans="1:21" hidden="1" x14ac:dyDescent="0.2">
      <c r="A387" s="22" t="s">
        <v>67</v>
      </c>
      <c r="B387" s="9" t="s">
        <v>394</v>
      </c>
      <c r="C387" s="10" t="s">
        <v>27</v>
      </c>
      <c r="D387" s="10" t="s">
        <v>980</v>
      </c>
      <c r="E387" s="2"/>
      <c r="F387" s="2"/>
      <c r="G387" s="2"/>
      <c r="H387" s="2"/>
      <c r="I387" s="2"/>
      <c r="J387" s="2"/>
      <c r="K387" s="2">
        <v>2.131383</v>
      </c>
      <c r="L387" s="2">
        <v>2.6837680000000002</v>
      </c>
      <c r="M387" s="2">
        <v>2.9509270000000001</v>
      </c>
      <c r="N387" s="2">
        <v>3.7799369999999999</v>
      </c>
      <c r="O387" s="2">
        <v>2.275639</v>
      </c>
      <c r="P387" s="2">
        <v>3.3341349999999998</v>
      </c>
      <c r="Q387" s="2">
        <v>36.959040000000002</v>
      </c>
      <c r="R387" s="2">
        <v>92.302960999999996</v>
      </c>
      <c r="S387" s="2">
        <v>1.515191</v>
      </c>
      <c r="T387" s="2">
        <v>1.6562079999999999</v>
      </c>
      <c r="U387" s="2">
        <v>1.338446</v>
      </c>
    </row>
    <row r="388" spans="1:21" hidden="1" x14ac:dyDescent="0.2">
      <c r="A388" s="22" t="s">
        <v>67</v>
      </c>
      <c r="B388" s="9" t="s">
        <v>394</v>
      </c>
      <c r="C388" s="10" t="s">
        <v>28</v>
      </c>
      <c r="D388" s="10" t="s">
        <v>980</v>
      </c>
      <c r="E388" s="3"/>
      <c r="F388" s="3"/>
      <c r="G388" s="3"/>
      <c r="H388" s="3"/>
      <c r="I388" s="3"/>
      <c r="J388" s="3"/>
      <c r="K388" s="3">
        <v>0.55918100000000004</v>
      </c>
      <c r="L388" s="3">
        <v>0.789072</v>
      </c>
      <c r="M388" s="3">
        <v>0.62306700000000004</v>
      </c>
      <c r="N388" s="3">
        <v>0.60536199999999996</v>
      </c>
      <c r="O388" s="3">
        <v>0.758521</v>
      </c>
      <c r="P388" s="3">
        <v>0.82152199999999997</v>
      </c>
      <c r="Q388" s="3">
        <v>0.80871899999999997</v>
      </c>
      <c r="R388" s="3">
        <v>0.76114499999999996</v>
      </c>
      <c r="S388" s="3">
        <v>0.76840900000000001</v>
      </c>
      <c r="T388" s="3">
        <v>0.68282500000000002</v>
      </c>
      <c r="U388" s="3">
        <v>0.59509000000000001</v>
      </c>
    </row>
    <row r="389" spans="1:21" hidden="1" x14ac:dyDescent="0.2">
      <c r="A389" s="22" t="s">
        <v>67</v>
      </c>
      <c r="B389" s="9" t="s">
        <v>394</v>
      </c>
      <c r="C389" s="10" t="s">
        <v>29</v>
      </c>
      <c r="D389" s="10" t="s">
        <v>980</v>
      </c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>
        <v>1.3896E-2</v>
      </c>
      <c r="S389" s="2"/>
      <c r="T389" s="2"/>
      <c r="U389" s="2">
        <v>9.6539999999999994E-3</v>
      </c>
    </row>
    <row r="390" spans="1:21" hidden="1" x14ac:dyDescent="0.2">
      <c r="A390" s="23" t="s">
        <v>67</v>
      </c>
      <c r="B390" s="9" t="s">
        <v>394</v>
      </c>
      <c r="C390" s="9" t="s">
        <v>30</v>
      </c>
      <c r="D390" s="9"/>
      <c r="E390" s="3"/>
      <c r="F390" s="3"/>
      <c r="G390" s="3">
        <v>19.865511000000001</v>
      </c>
      <c r="H390" s="3">
        <v>18.836359000000002</v>
      </c>
      <c r="I390" s="3">
        <v>21.559702000000001</v>
      </c>
      <c r="J390" s="3">
        <v>28.745144</v>
      </c>
      <c r="K390" s="3">
        <v>9.6523439999999994</v>
      </c>
      <c r="L390" s="3">
        <v>6.9364920000000003</v>
      </c>
      <c r="M390" s="3">
        <v>7.7892669999999997</v>
      </c>
      <c r="N390" s="3">
        <v>7.554081</v>
      </c>
      <c r="O390" s="3"/>
      <c r="P390" s="3"/>
      <c r="Q390" s="3"/>
      <c r="R390" s="3"/>
      <c r="S390" s="3"/>
      <c r="T390" s="3"/>
      <c r="U390" s="3"/>
    </row>
    <row r="391" spans="1:21" hidden="1" x14ac:dyDescent="0.2">
      <c r="A391" s="21" t="s">
        <v>68</v>
      </c>
      <c r="B391" s="9" t="s">
        <v>396</v>
      </c>
      <c r="C391" s="9" t="s">
        <v>20</v>
      </c>
      <c r="D391" s="9"/>
      <c r="E391" s="2"/>
      <c r="F391" s="2"/>
      <c r="G391" s="2">
        <v>102.52752</v>
      </c>
      <c r="H391" s="2">
        <v>90.030196000000004</v>
      </c>
      <c r="I391" s="2">
        <v>109.67565399999999</v>
      </c>
      <c r="J391" s="2">
        <v>1613.0515720000001</v>
      </c>
      <c r="K391" s="2">
        <v>414.67014</v>
      </c>
      <c r="L391" s="2">
        <v>123.938092</v>
      </c>
      <c r="M391" s="2">
        <v>418.88174800000002</v>
      </c>
      <c r="N391" s="2">
        <v>276.72582999999997</v>
      </c>
      <c r="O391" s="2">
        <v>1249.870146</v>
      </c>
      <c r="P391" s="2">
        <v>299.89024999999998</v>
      </c>
      <c r="Q391" s="2">
        <v>170.65651199999999</v>
      </c>
      <c r="R391" s="2">
        <v>156.687771</v>
      </c>
      <c r="S391" s="2">
        <v>111.321738</v>
      </c>
      <c r="T391" s="2">
        <v>131.517415</v>
      </c>
      <c r="U391" s="2">
        <v>119.870858</v>
      </c>
    </row>
    <row r="392" spans="1:21" hidden="1" x14ac:dyDescent="0.2">
      <c r="A392" s="22" t="s">
        <v>68</v>
      </c>
      <c r="B392" s="9" t="s">
        <v>396</v>
      </c>
      <c r="C392" s="10" t="s">
        <v>22</v>
      </c>
      <c r="D392" s="10"/>
      <c r="E392" s="3"/>
      <c r="F392" s="3"/>
      <c r="G392" s="3"/>
      <c r="H392" s="3"/>
      <c r="I392" s="3">
        <v>12.777721</v>
      </c>
      <c r="J392" s="3">
        <v>31.27477</v>
      </c>
      <c r="K392" s="3">
        <v>50.136516</v>
      </c>
      <c r="L392" s="3"/>
      <c r="M392" s="3">
        <v>1.748745</v>
      </c>
      <c r="N392" s="3">
        <v>3.5335200000000002</v>
      </c>
      <c r="O392" s="3">
        <v>1.730756</v>
      </c>
      <c r="P392" s="3">
        <v>5.0668569999999997</v>
      </c>
      <c r="Q392" s="3"/>
      <c r="R392" s="3"/>
      <c r="S392" s="3"/>
      <c r="T392" s="3">
        <v>8.8400000000000002E-4</v>
      </c>
      <c r="U392" s="3">
        <v>0</v>
      </c>
    </row>
    <row r="393" spans="1:21" hidden="1" x14ac:dyDescent="0.2">
      <c r="A393" s="22" t="s">
        <v>68</v>
      </c>
      <c r="B393" s="9" t="s">
        <v>396</v>
      </c>
      <c r="C393" s="10" t="s">
        <v>23</v>
      </c>
      <c r="D393" s="10"/>
      <c r="E393" s="2"/>
      <c r="F393" s="2"/>
      <c r="G393" s="2">
        <v>7.9579999999999998E-3</v>
      </c>
      <c r="H393" s="2">
        <v>3.0241000000000001E-2</v>
      </c>
      <c r="I393" s="2">
        <v>0.49030600000000002</v>
      </c>
      <c r="J393" s="2">
        <v>5.6344640000000004</v>
      </c>
      <c r="K393" s="2">
        <v>1.7779799999999999</v>
      </c>
      <c r="L393" s="2">
        <v>0.65427500000000005</v>
      </c>
      <c r="M393" s="2">
        <v>1.9068000000000001</v>
      </c>
      <c r="N393" s="2">
        <v>0.48628900000000003</v>
      </c>
      <c r="O393" s="2">
        <v>12.379156</v>
      </c>
      <c r="P393" s="2">
        <v>2.8590949999999999</v>
      </c>
      <c r="Q393" s="2">
        <v>2.1914180000000001</v>
      </c>
      <c r="R393" s="2">
        <v>2.7127189999999999</v>
      </c>
      <c r="S393" s="2">
        <v>3.0727989999999998</v>
      </c>
      <c r="T393" s="2">
        <v>2.1834920000000002</v>
      </c>
      <c r="U393" s="2">
        <v>3.5035799999999999</v>
      </c>
    </row>
    <row r="394" spans="1:21" hidden="1" x14ac:dyDescent="0.2">
      <c r="A394" s="22" t="s">
        <v>68</v>
      </c>
      <c r="B394" s="9" t="s">
        <v>396</v>
      </c>
      <c r="C394" s="10" t="s">
        <v>24</v>
      </c>
      <c r="D394" s="10"/>
      <c r="E394" s="3"/>
      <c r="F394" s="3"/>
      <c r="G394" s="3">
        <v>3.1724169999999998</v>
      </c>
      <c r="H394" s="3">
        <v>28.769089000000001</v>
      </c>
      <c r="I394" s="3">
        <v>37.091569999999997</v>
      </c>
      <c r="J394" s="3">
        <v>30.152322999999999</v>
      </c>
      <c r="K394" s="3">
        <v>41.805625999999997</v>
      </c>
      <c r="L394" s="3">
        <v>50.093586999999999</v>
      </c>
      <c r="M394" s="3">
        <v>66.019116999999994</v>
      </c>
      <c r="N394" s="3">
        <v>47.811770000000003</v>
      </c>
      <c r="O394" s="3">
        <v>101.807169</v>
      </c>
      <c r="P394" s="3">
        <v>137.681724</v>
      </c>
      <c r="Q394" s="3">
        <v>120.480799</v>
      </c>
      <c r="R394" s="3">
        <v>134.339371</v>
      </c>
      <c r="S394" s="3">
        <v>87.803070000000005</v>
      </c>
      <c r="T394" s="3">
        <v>110.869039</v>
      </c>
      <c r="U394" s="3">
        <v>98.656131000000002</v>
      </c>
    </row>
    <row r="395" spans="1:21" hidden="1" x14ac:dyDescent="0.2">
      <c r="A395" s="22" t="s">
        <v>68</v>
      </c>
      <c r="B395" s="9" t="s">
        <v>396</v>
      </c>
      <c r="C395" s="10" t="s">
        <v>25</v>
      </c>
      <c r="D395" s="10"/>
      <c r="E395" s="2"/>
      <c r="F395" s="2"/>
      <c r="G395" s="2"/>
      <c r="H395" s="2"/>
      <c r="I395" s="2"/>
      <c r="J395" s="2"/>
      <c r="K395" s="2"/>
      <c r="L395" s="2"/>
      <c r="M395" s="2"/>
      <c r="N395" s="2">
        <v>9.8030999999999993E-2</v>
      </c>
      <c r="O395" s="2">
        <v>7.4199489999999999</v>
      </c>
      <c r="P395" s="2">
        <v>7.0690400000000002</v>
      </c>
      <c r="Q395" s="2">
        <v>4.438714</v>
      </c>
      <c r="R395" s="2">
        <v>4.7060779999999998</v>
      </c>
      <c r="S395" s="2">
        <v>5.9578059999999997</v>
      </c>
      <c r="T395" s="2">
        <v>4.304818</v>
      </c>
      <c r="U395" s="2">
        <v>3.0443509999999998</v>
      </c>
    </row>
    <row r="396" spans="1:21" hidden="1" x14ac:dyDescent="0.2">
      <c r="A396" s="22" t="s">
        <v>68</v>
      </c>
      <c r="B396" s="9" t="s">
        <v>396</v>
      </c>
      <c r="C396" s="10" t="s">
        <v>26</v>
      </c>
      <c r="D396" s="10" t="s">
        <v>980</v>
      </c>
      <c r="E396" s="3"/>
      <c r="F396" s="3"/>
      <c r="G396" s="3"/>
      <c r="H396" s="3"/>
      <c r="I396" s="3"/>
      <c r="J396" s="3"/>
      <c r="K396" s="3">
        <v>19.473718999999999</v>
      </c>
      <c r="L396" s="3">
        <v>19.777899000000001</v>
      </c>
      <c r="M396" s="3">
        <v>12.244152</v>
      </c>
      <c r="N396" s="3">
        <v>11.984578000000001</v>
      </c>
      <c r="O396" s="3">
        <v>11.913345</v>
      </c>
      <c r="P396" s="3">
        <v>11.036777000000001</v>
      </c>
      <c r="Q396" s="3">
        <v>12.153765999999999</v>
      </c>
      <c r="R396" s="3">
        <v>13.144769999999999</v>
      </c>
      <c r="S396" s="3">
        <v>12.742388</v>
      </c>
      <c r="T396" s="3">
        <v>12.358836999999999</v>
      </c>
      <c r="U396" s="3">
        <v>13.046936000000001</v>
      </c>
    </row>
    <row r="397" spans="1:21" hidden="1" x14ac:dyDescent="0.2">
      <c r="A397" s="22" t="s">
        <v>68</v>
      </c>
      <c r="B397" s="9" t="s">
        <v>396</v>
      </c>
      <c r="C397" s="10" t="s">
        <v>27</v>
      </c>
      <c r="D397" s="10" t="s">
        <v>980</v>
      </c>
      <c r="E397" s="2"/>
      <c r="F397" s="2"/>
      <c r="G397" s="2"/>
      <c r="H397" s="2"/>
      <c r="I397" s="2"/>
      <c r="J397" s="2"/>
      <c r="K397" s="2">
        <v>265.48433799999998</v>
      </c>
      <c r="L397" s="2">
        <v>8.3837919999999997</v>
      </c>
      <c r="M397" s="2">
        <v>295.73292600000002</v>
      </c>
      <c r="N397" s="2">
        <v>192.79908699999999</v>
      </c>
      <c r="O397" s="2">
        <v>1113.489947</v>
      </c>
      <c r="P397" s="2">
        <v>135.01736700000001</v>
      </c>
      <c r="Q397" s="2">
        <v>29.831007</v>
      </c>
      <c r="R397" s="2">
        <v>0.33379700000000001</v>
      </c>
      <c r="S397" s="2">
        <v>0.342449</v>
      </c>
      <c r="T397" s="2">
        <v>0.37775500000000001</v>
      </c>
      <c r="U397" s="2"/>
    </row>
    <row r="398" spans="1:21" hidden="1" x14ac:dyDescent="0.2">
      <c r="A398" s="22" t="s">
        <v>68</v>
      </c>
      <c r="B398" s="9" t="s">
        <v>396</v>
      </c>
      <c r="C398" s="10" t="s">
        <v>28</v>
      </c>
      <c r="D398" s="10" t="s">
        <v>980</v>
      </c>
      <c r="E398" s="3"/>
      <c r="F398" s="3"/>
      <c r="G398" s="3"/>
      <c r="H398" s="3"/>
      <c r="I398" s="3"/>
      <c r="J398" s="3"/>
      <c r="K398" s="3">
        <v>1.131826</v>
      </c>
      <c r="L398" s="3">
        <v>1.3667</v>
      </c>
      <c r="M398" s="3">
        <v>1.237873</v>
      </c>
      <c r="N398" s="3">
        <v>1.285396</v>
      </c>
      <c r="O398" s="3">
        <v>1.1298239999999999</v>
      </c>
      <c r="P398" s="3">
        <v>1.090503</v>
      </c>
      <c r="Q398" s="3">
        <v>1.416693</v>
      </c>
      <c r="R398" s="3">
        <v>1.2471099999999999</v>
      </c>
      <c r="S398" s="3">
        <v>1.313456</v>
      </c>
      <c r="T398" s="3">
        <v>1.4223790000000001</v>
      </c>
      <c r="U398" s="3">
        <v>1.428058</v>
      </c>
    </row>
    <row r="399" spans="1:21" hidden="1" x14ac:dyDescent="0.2">
      <c r="A399" s="22" t="s">
        <v>68</v>
      </c>
      <c r="B399" s="9" t="s">
        <v>396</v>
      </c>
      <c r="C399" s="10" t="s">
        <v>29</v>
      </c>
      <c r="D399" s="10" t="s">
        <v>980</v>
      </c>
      <c r="E399" s="2"/>
      <c r="F399" s="2"/>
      <c r="G399" s="2"/>
      <c r="H399" s="2"/>
      <c r="I399" s="2"/>
      <c r="J399" s="2"/>
      <c r="K399" s="2">
        <v>0.55025900000000005</v>
      </c>
      <c r="L399" s="2">
        <v>2.2602000000000001E-2</v>
      </c>
      <c r="M399" s="2">
        <v>4.6847E-2</v>
      </c>
      <c r="N399" s="2">
        <v>1.5958E-2</v>
      </c>
      <c r="O399" s="2"/>
      <c r="P399" s="2">
        <v>6.8887000000000004E-2</v>
      </c>
      <c r="Q399" s="2">
        <v>0.14411499999999999</v>
      </c>
      <c r="R399" s="2">
        <v>0.203926</v>
      </c>
      <c r="S399" s="2">
        <v>8.9770000000000003E-2</v>
      </c>
      <c r="T399" s="2">
        <v>2.1100000000000001E-4</v>
      </c>
      <c r="U399" s="2">
        <v>0.191802</v>
      </c>
    </row>
    <row r="400" spans="1:21" hidden="1" x14ac:dyDescent="0.2">
      <c r="A400" s="23" t="s">
        <v>68</v>
      </c>
      <c r="B400" s="9" t="s">
        <v>396</v>
      </c>
      <c r="C400" s="9" t="s">
        <v>30</v>
      </c>
      <c r="D400" s="9"/>
      <c r="E400" s="3"/>
      <c r="F400" s="3"/>
      <c r="G400" s="3">
        <v>99.347144999999998</v>
      </c>
      <c r="H400" s="3">
        <v>61.230865999999999</v>
      </c>
      <c r="I400" s="3">
        <v>59.316057000000001</v>
      </c>
      <c r="J400" s="3">
        <v>1545.9900150000001</v>
      </c>
      <c r="K400" s="3">
        <v>34.309876000000003</v>
      </c>
      <c r="L400" s="3">
        <v>43.639237000000001</v>
      </c>
      <c r="M400" s="3">
        <v>39.945287999999998</v>
      </c>
      <c r="N400" s="3">
        <v>18.711200999999999</v>
      </c>
      <c r="O400" s="3"/>
      <c r="P400" s="3"/>
      <c r="Q400" s="3"/>
      <c r="R400" s="3"/>
      <c r="S400" s="3"/>
      <c r="T400" s="3"/>
      <c r="U400" s="3"/>
    </row>
    <row r="401" spans="1:21" hidden="1" x14ac:dyDescent="0.2">
      <c r="A401" s="21" t="s">
        <v>69</v>
      </c>
      <c r="B401" s="9" t="s">
        <v>420</v>
      </c>
      <c r="C401" s="9" t="s">
        <v>20</v>
      </c>
      <c r="D401" s="9"/>
      <c r="E401" s="2"/>
      <c r="F401" s="2"/>
      <c r="G401" s="2">
        <v>1495.9793480000001</v>
      </c>
      <c r="H401" s="2">
        <v>480.88480299999998</v>
      </c>
      <c r="I401" s="2">
        <v>349.83169900000001</v>
      </c>
      <c r="J401" s="2">
        <v>259.62191000000001</v>
      </c>
      <c r="K401" s="2">
        <v>342.08692500000001</v>
      </c>
      <c r="L401" s="2">
        <v>277.39165500000001</v>
      </c>
      <c r="M401" s="2">
        <v>733.48952999999995</v>
      </c>
      <c r="N401" s="2">
        <v>2282.0949839999998</v>
      </c>
      <c r="O401" s="2">
        <v>881.21303599999999</v>
      </c>
      <c r="P401" s="2">
        <v>1343.3995399999999</v>
      </c>
      <c r="Q401" s="2">
        <v>2800.8773890000002</v>
      </c>
      <c r="R401" s="2">
        <v>1900.9469099999999</v>
      </c>
      <c r="S401" s="2">
        <v>1087.7044539999999</v>
      </c>
      <c r="T401" s="2">
        <v>989.39525400000002</v>
      </c>
      <c r="U401" s="2">
        <v>983.84423100000004</v>
      </c>
    </row>
    <row r="402" spans="1:21" hidden="1" x14ac:dyDescent="0.2">
      <c r="A402" s="22" t="s">
        <v>69</v>
      </c>
      <c r="B402" s="9" t="s">
        <v>420</v>
      </c>
      <c r="C402" s="10" t="s">
        <v>22</v>
      </c>
      <c r="D402" s="10"/>
      <c r="E402" s="3"/>
      <c r="F402" s="3"/>
      <c r="G402" s="3">
        <v>299.52713999999997</v>
      </c>
      <c r="H402" s="3">
        <v>22.027736000000001</v>
      </c>
      <c r="I402" s="3">
        <v>25.773900999999999</v>
      </c>
      <c r="J402" s="3">
        <v>-1.0144E-2</v>
      </c>
      <c r="K402" s="3">
        <v>35.175738000000003</v>
      </c>
      <c r="L402" s="3"/>
      <c r="M402" s="3">
        <v>287.26926500000002</v>
      </c>
      <c r="N402" s="3">
        <v>455.74463600000001</v>
      </c>
      <c r="O402" s="3">
        <v>151.38544899999999</v>
      </c>
      <c r="P402" s="3">
        <v>815.28935200000001</v>
      </c>
      <c r="Q402" s="3">
        <v>243.92198300000001</v>
      </c>
      <c r="R402" s="3">
        <v>243.956344</v>
      </c>
      <c r="S402" s="3">
        <v>248.41614899999999</v>
      </c>
      <c r="T402" s="3">
        <v>292.06741599999998</v>
      </c>
      <c r="U402" s="3">
        <v>182.58343300000001</v>
      </c>
    </row>
    <row r="403" spans="1:21" hidden="1" x14ac:dyDescent="0.2">
      <c r="A403" s="22" t="s">
        <v>69</v>
      </c>
      <c r="B403" s="9" t="s">
        <v>420</v>
      </c>
      <c r="C403" s="10" t="s">
        <v>23</v>
      </c>
      <c r="D403" s="10"/>
      <c r="E403" s="2"/>
      <c r="F403" s="2"/>
      <c r="G403" s="2">
        <v>0.92855500000000002</v>
      </c>
      <c r="H403" s="2">
        <v>0.551925</v>
      </c>
      <c r="I403" s="2">
        <v>0.59361200000000003</v>
      </c>
      <c r="J403" s="2">
        <v>0.35737200000000002</v>
      </c>
      <c r="K403" s="2">
        <v>2.3314970000000002</v>
      </c>
      <c r="L403" s="2">
        <v>6.0531620000000004</v>
      </c>
      <c r="M403" s="2">
        <v>2.4762140000000001</v>
      </c>
      <c r="N403" s="2">
        <v>1.4839720000000001</v>
      </c>
      <c r="O403" s="2">
        <v>13.044138999999999</v>
      </c>
      <c r="P403" s="2">
        <v>22.099433000000001</v>
      </c>
      <c r="Q403" s="2">
        <v>41.555314000000003</v>
      </c>
      <c r="R403" s="2">
        <v>27.970680999999999</v>
      </c>
      <c r="S403" s="2">
        <v>20.698307</v>
      </c>
      <c r="T403" s="2">
        <v>8.6477190000000004</v>
      </c>
      <c r="U403" s="2">
        <v>22.304549999999999</v>
      </c>
    </row>
    <row r="404" spans="1:21" hidden="1" x14ac:dyDescent="0.2">
      <c r="A404" s="22" t="s">
        <v>69</v>
      </c>
      <c r="B404" s="9" t="s">
        <v>420</v>
      </c>
      <c r="C404" s="10" t="s">
        <v>24</v>
      </c>
      <c r="D404" s="10"/>
      <c r="E404" s="3"/>
      <c r="F404" s="3"/>
      <c r="G404" s="3">
        <v>37.493842000000001</v>
      </c>
      <c r="H404" s="3">
        <v>42.706825000000002</v>
      </c>
      <c r="I404" s="3">
        <v>22.453751</v>
      </c>
      <c r="J404" s="3">
        <v>12.367111</v>
      </c>
      <c r="K404" s="3">
        <v>33.498359000000001</v>
      </c>
      <c r="L404" s="3">
        <v>79.866487000000006</v>
      </c>
      <c r="M404" s="3">
        <v>144.747491</v>
      </c>
      <c r="N404" s="3">
        <v>217.087863</v>
      </c>
      <c r="O404" s="3">
        <v>429.213506</v>
      </c>
      <c r="P404" s="3">
        <v>400.81520499999999</v>
      </c>
      <c r="Q404" s="3">
        <v>431.41632299999998</v>
      </c>
      <c r="R404" s="3">
        <v>538.87879799999996</v>
      </c>
      <c r="S404" s="3">
        <v>778.59495100000004</v>
      </c>
      <c r="T404" s="3">
        <v>652.21311100000003</v>
      </c>
      <c r="U404" s="3">
        <v>740.46841199999994</v>
      </c>
    </row>
    <row r="405" spans="1:21" hidden="1" x14ac:dyDescent="0.2">
      <c r="A405" s="22" t="s">
        <v>69</v>
      </c>
      <c r="B405" s="9" t="s">
        <v>420</v>
      </c>
      <c r="C405" s="10" t="s">
        <v>25</v>
      </c>
      <c r="D405" s="10"/>
      <c r="E405" s="2"/>
      <c r="F405" s="2"/>
      <c r="G405" s="2"/>
      <c r="H405" s="2"/>
      <c r="I405" s="2"/>
      <c r="J405" s="2"/>
      <c r="K405" s="2"/>
      <c r="L405" s="2"/>
      <c r="M405" s="2"/>
      <c r="N405" s="2">
        <v>1.926091</v>
      </c>
      <c r="O405" s="2">
        <v>22.141287999999999</v>
      </c>
      <c r="P405" s="2">
        <v>14.757947</v>
      </c>
      <c r="Q405" s="2">
        <v>13.331047</v>
      </c>
      <c r="R405" s="2">
        <v>17.530709999999999</v>
      </c>
      <c r="S405" s="2">
        <v>18.646469</v>
      </c>
      <c r="T405" s="2">
        <v>12.795400000000001</v>
      </c>
      <c r="U405" s="2">
        <v>13.786806</v>
      </c>
    </row>
    <row r="406" spans="1:21" hidden="1" x14ac:dyDescent="0.2">
      <c r="A406" s="22" t="s">
        <v>69</v>
      </c>
      <c r="B406" s="9" t="s">
        <v>420</v>
      </c>
      <c r="C406" s="10" t="s">
        <v>26</v>
      </c>
      <c r="D406" s="10" t="s">
        <v>980</v>
      </c>
      <c r="E406" s="3"/>
      <c r="F406" s="3"/>
      <c r="G406" s="3"/>
      <c r="H406" s="3"/>
      <c r="I406" s="3"/>
      <c r="J406" s="3"/>
      <c r="K406" s="3">
        <v>25.163784</v>
      </c>
      <c r="L406" s="3">
        <v>25.258386999999999</v>
      </c>
      <c r="M406" s="3">
        <v>13.752293</v>
      </c>
      <c r="N406" s="3">
        <v>14.526975999999999</v>
      </c>
      <c r="O406" s="3">
        <v>14.269890999999999</v>
      </c>
      <c r="P406" s="3">
        <v>14.352947</v>
      </c>
      <c r="Q406" s="3">
        <v>15.898889</v>
      </c>
      <c r="R406" s="3">
        <v>16.99793</v>
      </c>
      <c r="S406" s="3">
        <v>18.532768999999998</v>
      </c>
      <c r="T406" s="3">
        <v>19.734577000000002</v>
      </c>
      <c r="U406" s="3">
        <v>21.996994000000001</v>
      </c>
    </row>
    <row r="407" spans="1:21" hidden="1" x14ac:dyDescent="0.2">
      <c r="A407" s="22" t="s">
        <v>69</v>
      </c>
      <c r="B407" s="9" t="s">
        <v>420</v>
      </c>
      <c r="C407" s="10" t="s">
        <v>27</v>
      </c>
      <c r="D407" s="10" t="s">
        <v>980</v>
      </c>
      <c r="E407" s="2"/>
      <c r="F407" s="2"/>
      <c r="G407" s="2"/>
      <c r="H407" s="2"/>
      <c r="I407" s="2"/>
      <c r="J407" s="2"/>
      <c r="K407" s="2">
        <v>61.053722</v>
      </c>
      <c r="L407" s="2">
        <v>36.344543000000002</v>
      </c>
      <c r="M407" s="2">
        <v>32.182240999999998</v>
      </c>
      <c r="N407" s="2">
        <v>1455.448828</v>
      </c>
      <c r="O407" s="2">
        <v>249.52647400000001</v>
      </c>
      <c r="P407" s="2">
        <v>74.906739000000002</v>
      </c>
      <c r="Q407" s="2">
        <v>2053.5356860000002</v>
      </c>
      <c r="R407" s="2">
        <v>1053.936686</v>
      </c>
      <c r="S407" s="2">
        <v>1.7185680000000001</v>
      </c>
      <c r="T407" s="2">
        <v>1.4514279999999999</v>
      </c>
      <c r="U407" s="2">
        <v>0.24873600000000001</v>
      </c>
    </row>
    <row r="408" spans="1:21" hidden="1" x14ac:dyDescent="0.2">
      <c r="A408" s="22" t="s">
        <v>69</v>
      </c>
      <c r="B408" s="9" t="s">
        <v>420</v>
      </c>
      <c r="C408" s="10" t="s">
        <v>28</v>
      </c>
      <c r="D408" s="10" t="s">
        <v>980</v>
      </c>
      <c r="E408" s="3"/>
      <c r="F408" s="3"/>
      <c r="G408" s="3"/>
      <c r="H408" s="3"/>
      <c r="I408" s="3"/>
      <c r="J408" s="3"/>
      <c r="K408" s="3">
        <v>2.727433</v>
      </c>
      <c r="L408" s="3">
        <v>1.310198</v>
      </c>
      <c r="M408" s="3">
        <v>1.483724</v>
      </c>
      <c r="N408" s="3">
        <v>1.945506</v>
      </c>
      <c r="O408" s="3">
        <v>1.5770470000000001</v>
      </c>
      <c r="P408" s="3">
        <v>1.1155619999999999</v>
      </c>
      <c r="Q408" s="3">
        <v>1.1852339999999999</v>
      </c>
      <c r="R408" s="3">
        <v>1.056319</v>
      </c>
      <c r="S408" s="3">
        <v>1.0972409999999999</v>
      </c>
      <c r="T408" s="3">
        <v>2.4833829999999999</v>
      </c>
      <c r="U408" s="3">
        <v>1.4431620000000001</v>
      </c>
    </row>
    <row r="409" spans="1:21" hidden="1" x14ac:dyDescent="0.2">
      <c r="A409" s="22" t="s">
        <v>69</v>
      </c>
      <c r="B409" s="9" t="s">
        <v>420</v>
      </c>
      <c r="C409" s="10" t="s">
        <v>29</v>
      </c>
      <c r="D409" s="10" t="s">
        <v>980</v>
      </c>
      <c r="E409" s="2"/>
      <c r="F409" s="2"/>
      <c r="G409" s="2"/>
      <c r="H409" s="2"/>
      <c r="I409" s="2"/>
      <c r="J409" s="2"/>
      <c r="K409" s="2">
        <v>1.7385729999999999</v>
      </c>
      <c r="L409" s="2">
        <v>6.7351999999999995E-2</v>
      </c>
      <c r="M409" s="2">
        <v>8.5024000000000002E-2</v>
      </c>
      <c r="N409" s="2">
        <v>0.38586799999999999</v>
      </c>
      <c r="O409" s="2">
        <v>5.5241999999999999E-2</v>
      </c>
      <c r="P409" s="2">
        <v>6.2355000000000001E-2</v>
      </c>
      <c r="Q409" s="2">
        <v>3.2912999999999998E-2</v>
      </c>
      <c r="R409" s="2">
        <v>0.61944200000000005</v>
      </c>
      <c r="S409" s="2"/>
      <c r="T409" s="2">
        <v>2.2200000000000002E-3</v>
      </c>
      <c r="U409" s="2">
        <v>1.012138</v>
      </c>
    </row>
    <row r="410" spans="1:21" hidden="1" x14ac:dyDescent="0.2">
      <c r="A410" s="23" t="s">
        <v>69</v>
      </c>
      <c r="B410" s="9" t="s">
        <v>420</v>
      </c>
      <c r="C410" s="9" t="s">
        <v>30</v>
      </c>
      <c r="D410" s="9"/>
      <c r="E410" s="3"/>
      <c r="F410" s="3"/>
      <c r="G410" s="3">
        <v>1158.0298110000001</v>
      </c>
      <c r="H410" s="3">
        <v>415.59831700000001</v>
      </c>
      <c r="I410" s="3">
        <v>301.01043499999997</v>
      </c>
      <c r="J410" s="3">
        <v>246.90757099999999</v>
      </c>
      <c r="K410" s="3">
        <v>180.397819</v>
      </c>
      <c r="L410" s="3">
        <v>128.49152599999999</v>
      </c>
      <c r="M410" s="3">
        <v>251.493278</v>
      </c>
      <c r="N410" s="3">
        <v>133.545244</v>
      </c>
      <c r="O410" s="3"/>
      <c r="P410" s="3"/>
      <c r="Q410" s="3"/>
      <c r="R410" s="3"/>
      <c r="S410" s="3"/>
      <c r="T410" s="3"/>
      <c r="U410" s="3"/>
    </row>
    <row r="411" spans="1:21" hidden="1" x14ac:dyDescent="0.2">
      <c r="A411" s="21" t="s">
        <v>70</v>
      </c>
      <c r="B411" s="9" t="s">
        <v>404</v>
      </c>
      <c r="C411" s="9" t="s">
        <v>20</v>
      </c>
      <c r="D411" s="9"/>
      <c r="E411" s="2"/>
      <c r="F411" s="2"/>
      <c r="G411" s="2">
        <v>1947.104247</v>
      </c>
      <c r="H411" s="2">
        <v>6558.8159100000003</v>
      </c>
      <c r="I411" s="2">
        <v>2024.116342</v>
      </c>
      <c r="J411" s="2">
        <v>2127.086436</v>
      </c>
      <c r="K411" s="2">
        <v>2390.66779</v>
      </c>
      <c r="L411" s="2">
        <v>1322.714694</v>
      </c>
      <c r="M411" s="2">
        <v>1695.533124</v>
      </c>
      <c r="N411" s="2">
        <v>2363.4888580000002</v>
      </c>
      <c r="O411" s="2">
        <v>3932.1239529999998</v>
      </c>
      <c r="P411" s="2">
        <v>6635.1158100000002</v>
      </c>
      <c r="Q411" s="2">
        <v>2594.8820519999999</v>
      </c>
      <c r="R411" s="2">
        <v>2356.5099730000002</v>
      </c>
      <c r="S411" s="2">
        <v>2234.8167760000001</v>
      </c>
      <c r="T411" s="2">
        <v>2704.0061380000002</v>
      </c>
      <c r="U411" s="2">
        <v>2246.2572540000001</v>
      </c>
    </row>
    <row r="412" spans="1:21" hidden="1" x14ac:dyDescent="0.2">
      <c r="A412" s="22" t="s">
        <v>70</v>
      </c>
      <c r="B412" s="9" t="s">
        <v>404</v>
      </c>
      <c r="C412" s="10" t="s">
        <v>22</v>
      </c>
      <c r="D412" s="10"/>
      <c r="E412" s="3"/>
      <c r="F412" s="3"/>
      <c r="G412" s="3">
        <v>1287.1288059999999</v>
      </c>
      <c r="H412" s="3">
        <v>173.72630000000001</v>
      </c>
      <c r="I412" s="3">
        <v>206.80157700000001</v>
      </c>
      <c r="J412" s="3">
        <v>233.17325600000001</v>
      </c>
      <c r="K412" s="3">
        <v>2.9258259999999998</v>
      </c>
      <c r="L412" s="3"/>
      <c r="M412" s="3"/>
      <c r="N412" s="3">
        <v>266.95604500000002</v>
      </c>
      <c r="O412" s="3">
        <v>170.19502900000001</v>
      </c>
      <c r="P412" s="3">
        <v>155.26764800000001</v>
      </c>
      <c r="Q412" s="3"/>
      <c r="R412" s="3">
        <v>3.7696689999999999</v>
      </c>
      <c r="S412" s="3"/>
      <c r="T412" s="3">
        <v>4.9919999999999999E-3</v>
      </c>
      <c r="U412" s="3"/>
    </row>
    <row r="413" spans="1:21" hidden="1" x14ac:dyDescent="0.2">
      <c r="A413" s="22" t="s">
        <v>70</v>
      </c>
      <c r="B413" s="9" t="s">
        <v>404</v>
      </c>
      <c r="C413" s="10" t="s">
        <v>23</v>
      </c>
      <c r="D413" s="10"/>
      <c r="E413" s="2"/>
      <c r="F413" s="2"/>
      <c r="G413" s="2">
        <v>2.7404850000000001</v>
      </c>
      <c r="H413" s="2">
        <v>7.1767620000000001</v>
      </c>
      <c r="I413" s="2">
        <v>14.144387999999999</v>
      </c>
      <c r="J413" s="2">
        <v>9.1223679999999998</v>
      </c>
      <c r="K413" s="2">
        <v>22.363633</v>
      </c>
      <c r="L413" s="2">
        <v>62.835301000000001</v>
      </c>
      <c r="M413" s="2">
        <v>26.837841000000001</v>
      </c>
      <c r="N413" s="2">
        <v>45.516933999999999</v>
      </c>
      <c r="O413" s="2">
        <v>307.83847200000002</v>
      </c>
      <c r="P413" s="2">
        <v>293.73194699999999</v>
      </c>
      <c r="Q413" s="2">
        <v>247.85775699999999</v>
      </c>
      <c r="R413" s="2">
        <v>333.81569400000001</v>
      </c>
      <c r="S413" s="2">
        <v>323.49869799999999</v>
      </c>
      <c r="T413" s="2">
        <v>785.13701600000002</v>
      </c>
      <c r="U413" s="2">
        <v>309.48378600000001</v>
      </c>
    </row>
    <row r="414" spans="1:21" hidden="1" x14ac:dyDescent="0.2">
      <c r="A414" s="22" t="s">
        <v>70</v>
      </c>
      <c r="B414" s="9" t="s">
        <v>404</v>
      </c>
      <c r="C414" s="10" t="s">
        <v>24</v>
      </c>
      <c r="D414" s="10"/>
      <c r="E414" s="3"/>
      <c r="F414" s="3"/>
      <c r="G414" s="3">
        <v>26.901492999999999</v>
      </c>
      <c r="H414" s="3">
        <v>154.999348</v>
      </c>
      <c r="I414" s="3">
        <v>134.219931</v>
      </c>
      <c r="J414" s="3">
        <v>299.37740300000002</v>
      </c>
      <c r="K414" s="3">
        <v>505.23134199999998</v>
      </c>
      <c r="L414" s="3">
        <v>379.65158400000001</v>
      </c>
      <c r="M414" s="3">
        <v>587.65043100000003</v>
      </c>
      <c r="N414" s="3">
        <v>1020.000889</v>
      </c>
      <c r="O414" s="3">
        <v>1434.4049620000001</v>
      </c>
      <c r="P414" s="3">
        <v>1544.832611</v>
      </c>
      <c r="Q414" s="3">
        <v>1685.3483799999999</v>
      </c>
      <c r="R414" s="3">
        <v>1826.7786149999999</v>
      </c>
      <c r="S414" s="3">
        <v>1727.9989989999999</v>
      </c>
      <c r="T414" s="3">
        <v>1757.2382689999999</v>
      </c>
      <c r="U414" s="3">
        <v>1747.7970299999999</v>
      </c>
    </row>
    <row r="415" spans="1:21" hidden="1" x14ac:dyDescent="0.2">
      <c r="A415" s="22" t="s">
        <v>70</v>
      </c>
      <c r="B415" s="9" t="s">
        <v>404</v>
      </c>
      <c r="C415" s="10" t="s">
        <v>25</v>
      </c>
      <c r="D415" s="10"/>
      <c r="E415" s="2"/>
      <c r="F415" s="2"/>
      <c r="G415" s="2"/>
      <c r="H415" s="2"/>
      <c r="I415" s="2"/>
      <c r="J415" s="2"/>
      <c r="K415" s="2"/>
      <c r="L415" s="2"/>
      <c r="M415" s="2"/>
      <c r="N415" s="2">
        <v>6.9966720000000002</v>
      </c>
      <c r="O415" s="2">
        <v>51.202468000000003</v>
      </c>
      <c r="P415" s="2">
        <v>58.024943999999998</v>
      </c>
      <c r="Q415" s="2">
        <v>61.655931000000002</v>
      </c>
      <c r="R415" s="2">
        <v>57.255003000000002</v>
      </c>
      <c r="S415" s="2">
        <v>38.04909</v>
      </c>
      <c r="T415" s="2">
        <v>35.764451000000001</v>
      </c>
      <c r="U415" s="2">
        <v>29.203049</v>
      </c>
    </row>
    <row r="416" spans="1:21" hidden="1" x14ac:dyDescent="0.2">
      <c r="A416" s="22" t="s">
        <v>70</v>
      </c>
      <c r="B416" s="9" t="s">
        <v>404</v>
      </c>
      <c r="C416" s="10" t="s">
        <v>26</v>
      </c>
      <c r="D416" s="10" t="s">
        <v>980</v>
      </c>
      <c r="E416" s="3"/>
      <c r="F416" s="3"/>
      <c r="G416" s="3"/>
      <c r="H416" s="3"/>
      <c r="I416" s="3"/>
      <c r="J416" s="3"/>
      <c r="K416" s="3">
        <v>8.7899119999999993</v>
      </c>
      <c r="L416" s="3">
        <v>11.503477</v>
      </c>
      <c r="M416" s="3">
        <v>6.6077079999999997</v>
      </c>
      <c r="N416" s="3">
        <v>8.7210370000000008</v>
      </c>
      <c r="O416" s="3">
        <v>5.7741769999999999</v>
      </c>
      <c r="P416" s="3">
        <v>5.5497730000000001</v>
      </c>
      <c r="Q416" s="3">
        <v>7.2147379999999997</v>
      </c>
      <c r="R416" s="3">
        <v>7.595898</v>
      </c>
      <c r="S416" s="3">
        <v>7.5807070000000003</v>
      </c>
      <c r="T416" s="3">
        <v>7.6747389999999998</v>
      </c>
      <c r="U416" s="3">
        <v>7.9433160000000003</v>
      </c>
    </row>
    <row r="417" spans="1:21" hidden="1" x14ac:dyDescent="0.2">
      <c r="A417" s="22" t="s">
        <v>70</v>
      </c>
      <c r="B417" s="9" t="s">
        <v>404</v>
      </c>
      <c r="C417" s="10" t="s">
        <v>27</v>
      </c>
      <c r="D417" s="10" t="s">
        <v>980</v>
      </c>
      <c r="E417" s="2"/>
      <c r="F417" s="2"/>
      <c r="G417" s="2"/>
      <c r="H417" s="2">
        <v>21.095497000000002</v>
      </c>
      <c r="I417" s="2">
        <v>145.19316000000001</v>
      </c>
      <c r="J417" s="2">
        <v>157.57134500000001</v>
      </c>
      <c r="K417" s="2">
        <v>1167.8627839999999</v>
      </c>
      <c r="L417" s="2">
        <v>235.82022000000001</v>
      </c>
      <c r="M417" s="2">
        <v>120.857229</v>
      </c>
      <c r="N417" s="2">
        <v>163.50785500000001</v>
      </c>
      <c r="O417" s="2">
        <v>1958.6813870000001</v>
      </c>
      <c r="P417" s="2">
        <v>4572.8673779999999</v>
      </c>
      <c r="Q417" s="2">
        <v>585.80934500000001</v>
      </c>
      <c r="R417" s="2">
        <v>119.83151100000001</v>
      </c>
      <c r="S417" s="2">
        <v>132.59334799999999</v>
      </c>
      <c r="T417" s="2">
        <v>110.674069</v>
      </c>
      <c r="U417" s="2">
        <v>147.46666999999999</v>
      </c>
    </row>
    <row r="418" spans="1:21" hidden="1" x14ac:dyDescent="0.2">
      <c r="A418" s="22" t="s">
        <v>70</v>
      </c>
      <c r="B418" s="9" t="s">
        <v>404</v>
      </c>
      <c r="C418" s="10" t="s">
        <v>28</v>
      </c>
      <c r="D418" s="10" t="s">
        <v>980</v>
      </c>
      <c r="E418" s="3"/>
      <c r="F418" s="3"/>
      <c r="G418" s="3"/>
      <c r="H418" s="3"/>
      <c r="I418" s="3"/>
      <c r="J418" s="3"/>
      <c r="K418" s="3">
        <v>1.090606</v>
      </c>
      <c r="L418" s="3">
        <v>1.178749</v>
      </c>
      <c r="M418" s="3">
        <v>1.2999700000000001</v>
      </c>
      <c r="N418" s="3">
        <v>4.9511589999999996</v>
      </c>
      <c r="O418" s="3">
        <v>3.6950310000000002</v>
      </c>
      <c r="P418" s="3">
        <v>4.6873469999999999</v>
      </c>
      <c r="Q418" s="3">
        <v>6.8649589999999998</v>
      </c>
      <c r="R418" s="3">
        <v>7.174518</v>
      </c>
      <c r="S418" s="3">
        <v>4.9249799999999997</v>
      </c>
      <c r="T418" s="3">
        <v>7.493277</v>
      </c>
      <c r="U418" s="3">
        <v>3.7929650000000001</v>
      </c>
    </row>
    <row r="419" spans="1:21" hidden="1" x14ac:dyDescent="0.2">
      <c r="A419" s="22" t="s">
        <v>70</v>
      </c>
      <c r="B419" s="9" t="s">
        <v>404</v>
      </c>
      <c r="C419" s="10" t="s">
        <v>29</v>
      </c>
      <c r="D419" s="10" t="s">
        <v>980</v>
      </c>
      <c r="E419" s="2"/>
      <c r="F419" s="2"/>
      <c r="G419" s="2"/>
      <c r="H419" s="2"/>
      <c r="I419" s="2"/>
      <c r="J419" s="2"/>
      <c r="K419" s="2">
        <v>3.3222649999999998</v>
      </c>
      <c r="L419" s="2">
        <v>1.1542190000000001</v>
      </c>
      <c r="M419" s="2">
        <v>2.0918730000000001</v>
      </c>
      <c r="N419" s="2">
        <v>0.182618</v>
      </c>
      <c r="O419" s="2">
        <v>0.33242699999999997</v>
      </c>
      <c r="P419" s="2">
        <v>0.15670999999999999</v>
      </c>
      <c r="Q419" s="2">
        <v>0.130942</v>
      </c>
      <c r="R419" s="2">
        <v>0.28906500000000002</v>
      </c>
      <c r="S419" s="2">
        <v>0.17095399999999999</v>
      </c>
      <c r="T419" s="2">
        <v>1.9324999999999998E-2</v>
      </c>
      <c r="U419" s="2">
        <v>0.570438</v>
      </c>
    </row>
    <row r="420" spans="1:21" hidden="1" x14ac:dyDescent="0.2">
      <c r="A420" s="23" t="s">
        <v>70</v>
      </c>
      <c r="B420" s="9" t="s">
        <v>404</v>
      </c>
      <c r="C420" s="9" t="s">
        <v>30</v>
      </c>
      <c r="D420" s="9"/>
      <c r="E420" s="3"/>
      <c r="F420" s="3"/>
      <c r="G420" s="3">
        <v>630.33346300000005</v>
      </c>
      <c r="H420" s="3">
        <v>6201.8180030000003</v>
      </c>
      <c r="I420" s="3">
        <v>1523.757286</v>
      </c>
      <c r="J420" s="3">
        <v>1427.8420639999999</v>
      </c>
      <c r="K420" s="3">
        <v>679.08142199999998</v>
      </c>
      <c r="L420" s="3">
        <v>630.571144</v>
      </c>
      <c r="M420" s="3">
        <v>950.18807200000003</v>
      </c>
      <c r="N420" s="3">
        <v>846.65564900000004</v>
      </c>
      <c r="O420" s="3"/>
      <c r="P420" s="3">
        <v>-2.5479999999999999E-3</v>
      </c>
      <c r="Q420" s="3"/>
      <c r="R420" s="3"/>
      <c r="S420" s="3"/>
      <c r="T420" s="3"/>
      <c r="U420" s="3"/>
    </row>
    <row r="421" spans="1:21" hidden="1" x14ac:dyDescent="0.2">
      <c r="A421" s="21" t="s">
        <v>71</v>
      </c>
      <c r="B421" s="9" t="s">
        <v>442</v>
      </c>
      <c r="C421" s="9" t="s">
        <v>20</v>
      </c>
      <c r="D421" s="9"/>
      <c r="E421" s="2"/>
      <c r="F421" s="2"/>
      <c r="G421" s="2">
        <v>87.287329</v>
      </c>
      <c r="H421" s="2">
        <v>84.326622</v>
      </c>
      <c r="I421" s="2">
        <v>67.452498000000006</v>
      </c>
      <c r="J421" s="2">
        <v>69.045536999999996</v>
      </c>
      <c r="K421" s="2">
        <v>74.884334999999993</v>
      </c>
      <c r="L421" s="2">
        <v>99.107827999999998</v>
      </c>
      <c r="M421" s="2">
        <v>109.133234</v>
      </c>
      <c r="N421" s="2">
        <v>144.075007</v>
      </c>
      <c r="O421" s="2">
        <v>126.468186</v>
      </c>
      <c r="P421" s="2">
        <v>136.16371100000001</v>
      </c>
      <c r="Q421" s="2">
        <v>147.504716</v>
      </c>
      <c r="R421" s="2">
        <v>143.64569900000001</v>
      </c>
      <c r="S421" s="2">
        <v>162.66993600000001</v>
      </c>
      <c r="T421" s="2">
        <v>195.65692899999999</v>
      </c>
      <c r="U421" s="2">
        <v>204.14623399999999</v>
      </c>
    </row>
    <row r="422" spans="1:21" hidden="1" x14ac:dyDescent="0.2">
      <c r="A422" s="22" t="s">
        <v>71</v>
      </c>
      <c r="B422" s="9" t="s">
        <v>442</v>
      </c>
      <c r="C422" s="10" t="s">
        <v>22</v>
      </c>
      <c r="D422" s="10"/>
      <c r="E422" s="3"/>
      <c r="F422" s="3"/>
      <c r="G422" s="3">
        <v>14.53379</v>
      </c>
      <c r="H422" s="3">
        <v>6.7277189999999996</v>
      </c>
      <c r="I422" s="3"/>
      <c r="J422" s="3"/>
      <c r="K422" s="3"/>
      <c r="L422" s="3">
        <v>25.439765000000001</v>
      </c>
      <c r="M422" s="3">
        <v>31.111062</v>
      </c>
      <c r="N422" s="3">
        <v>21.976901000000002</v>
      </c>
      <c r="O422" s="3">
        <v>25.737974999999999</v>
      </c>
      <c r="P422" s="3">
        <v>27.716836000000001</v>
      </c>
      <c r="Q422" s="3">
        <v>44.686596000000002</v>
      </c>
      <c r="R422" s="3">
        <v>20.577152000000002</v>
      </c>
      <c r="S422" s="3">
        <v>22.207992000000001</v>
      </c>
      <c r="T422" s="3">
        <v>33.794106999999997</v>
      </c>
      <c r="U422" s="3">
        <v>28.940078</v>
      </c>
    </row>
    <row r="423" spans="1:21" hidden="1" x14ac:dyDescent="0.2">
      <c r="A423" s="22" t="s">
        <v>71</v>
      </c>
      <c r="B423" s="9" t="s">
        <v>442</v>
      </c>
      <c r="C423" s="10" t="s">
        <v>23</v>
      </c>
      <c r="D423" s="10"/>
      <c r="E423" s="2"/>
      <c r="F423" s="2"/>
      <c r="G423" s="2"/>
      <c r="H423" s="2">
        <v>0.13847499999999999</v>
      </c>
      <c r="I423" s="2">
        <v>4.0689999999999997E-3</v>
      </c>
      <c r="J423" s="2">
        <v>1.01E-3</v>
      </c>
      <c r="K423" s="2">
        <v>0.103127</v>
      </c>
      <c r="L423" s="2">
        <v>9.2622999999999997E-2</v>
      </c>
      <c r="M423" s="2">
        <v>0.143174</v>
      </c>
      <c r="N423" s="2">
        <v>0.49327500000000002</v>
      </c>
      <c r="O423" s="2">
        <v>4.5198559999999999</v>
      </c>
      <c r="P423" s="2">
        <v>7.2568039999999998</v>
      </c>
      <c r="Q423" s="2">
        <v>13.085309000000001</v>
      </c>
      <c r="R423" s="2">
        <v>17.567826</v>
      </c>
      <c r="S423" s="2">
        <v>7.9726900000000001</v>
      </c>
      <c r="T423" s="2">
        <v>10.636846999999999</v>
      </c>
      <c r="U423" s="2">
        <v>9.2463110000000004</v>
      </c>
    </row>
    <row r="424" spans="1:21" hidden="1" x14ac:dyDescent="0.2">
      <c r="A424" s="22" t="s">
        <v>71</v>
      </c>
      <c r="B424" s="9" t="s">
        <v>442</v>
      </c>
      <c r="C424" s="10" t="s">
        <v>24</v>
      </c>
      <c r="D424" s="10"/>
      <c r="E424" s="3"/>
      <c r="F424" s="3"/>
      <c r="G424" s="3">
        <v>17.317395999999999</v>
      </c>
      <c r="H424" s="3">
        <v>25.531030000000001</v>
      </c>
      <c r="I424" s="3">
        <v>13.872922000000001</v>
      </c>
      <c r="J424" s="3">
        <v>13.736065999999999</v>
      </c>
      <c r="K424" s="3">
        <v>21.074186999999998</v>
      </c>
      <c r="L424" s="3">
        <v>29.079103</v>
      </c>
      <c r="M424" s="3">
        <v>34.111759999999997</v>
      </c>
      <c r="N424" s="3">
        <v>67.638858999999997</v>
      </c>
      <c r="O424" s="3">
        <v>83.548845999999998</v>
      </c>
      <c r="P424" s="3">
        <v>88.167850999999999</v>
      </c>
      <c r="Q424" s="3">
        <v>79.603813000000002</v>
      </c>
      <c r="R424" s="3">
        <v>88.443337999999997</v>
      </c>
      <c r="S424" s="3">
        <v>109.464224</v>
      </c>
      <c r="T424" s="3">
        <v>139.942396</v>
      </c>
      <c r="U424" s="3">
        <v>157.37502799999999</v>
      </c>
    </row>
    <row r="425" spans="1:21" hidden="1" x14ac:dyDescent="0.2">
      <c r="A425" s="22" t="s">
        <v>71</v>
      </c>
      <c r="B425" s="9" t="s">
        <v>442</v>
      </c>
      <c r="C425" s="10" t="s">
        <v>25</v>
      </c>
      <c r="D425" s="10"/>
      <c r="E425" s="2"/>
      <c r="F425" s="2"/>
      <c r="G425" s="2"/>
      <c r="H425" s="2"/>
      <c r="I425" s="2"/>
      <c r="J425" s="2"/>
      <c r="K425" s="2"/>
      <c r="L425" s="2"/>
      <c r="M425" s="2"/>
      <c r="N425" s="2">
        <v>1.0576030000000001</v>
      </c>
      <c r="O425" s="2">
        <v>6.3591389999999999</v>
      </c>
      <c r="P425" s="2">
        <v>7.8952220000000004</v>
      </c>
      <c r="Q425" s="2">
        <v>4.294435</v>
      </c>
      <c r="R425" s="2">
        <v>10.903242000000001</v>
      </c>
      <c r="S425" s="2">
        <v>16.693276999999998</v>
      </c>
      <c r="T425" s="2">
        <v>5.6158900000000003</v>
      </c>
      <c r="U425" s="2">
        <v>3.2189960000000002</v>
      </c>
    </row>
    <row r="426" spans="1:21" hidden="1" x14ac:dyDescent="0.2">
      <c r="A426" s="22" t="s">
        <v>71</v>
      </c>
      <c r="B426" s="9" t="s">
        <v>442</v>
      </c>
      <c r="C426" s="10" t="s">
        <v>26</v>
      </c>
      <c r="D426" s="10" t="s">
        <v>980</v>
      </c>
      <c r="E426" s="3"/>
      <c r="F426" s="3"/>
      <c r="G426" s="3"/>
      <c r="H426" s="3"/>
      <c r="I426" s="3"/>
      <c r="J426" s="3"/>
      <c r="K426" s="3">
        <v>17.877586999999998</v>
      </c>
      <c r="L426" s="3">
        <v>8.2088439999999991</v>
      </c>
      <c r="M426" s="3">
        <v>4.8898390000000003</v>
      </c>
      <c r="N426" s="3">
        <v>5.4250749999999996</v>
      </c>
      <c r="O426" s="3">
        <v>5.5310189999999997</v>
      </c>
      <c r="P426" s="3">
        <v>4.4791629999999998</v>
      </c>
      <c r="Q426" s="3">
        <v>4.6781969999999999</v>
      </c>
      <c r="R426" s="3">
        <v>5.231732</v>
      </c>
      <c r="S426" s="3">
        <v>5.291347</v>
      </c>
      <c r="T426" s="3">
        <v>5.0182909999999996</v>
      </c>
      <c r="U426" s="3">
        <v>4.7480950000000002</v>
      </c>
    </row>
    <row r="427" spans="1:21" hidden="1" x14ac:dyDescent="0.2">
      <c r="A427" s="22" t="s">
        <v>71</v>
      </c>
      <c r="B427" s="9" t="s">
        <v>442</v>
      </c>
      <c r="C427" s="10" t="s">
        <v>27</v>
      </c>
      <c r="D427" s="10" t="s">
        <v>980</v>
      </c>
      <c r="E427" s="2"/>
      <c r="F427" s="2"/>
      <c r="G427" s="2"/>
      <c r="H427" s="2"/>
      <c r="I427" s="2"/>
      <c r="J427" s="2"/>
      <c r="K427" s="2">
        <v>5.8982E-2</v>
      </c>
      <c r="L427" s="2">
        <v>5.3763999999999999E-2</v>
      </c>
      <c r="M427" s="2">
        <v>5.1651000000000002E-2</v>
      </c>
      <c r="N427" s="2">
        <v>6.5152789999999996</v>
      </c>
      <c r="O427" s="2">
        <v>6.6262000000000001E-2</v>
      </c>
      <c r="P427" s="2">
        <v>9.1929999999999998E-2</v>
      </c>
      <c r="Q427" s="2">
        <v>4.7775999999999999E-2</v>
      </c>
      <c r="R427" s="2">
        <v>4.5148000000000001E-2</v>
      </c>
      <c r="S427" s="2">
        <v>4.3767E-2</v>
      </c>
      <c r="T427" s="2">
        <v>3.3301999999999998E-2</v>
      </c>
      <c r="U427" s="2">
        <v>2.2117000000000001E-2</v>
      </c>
    </row>
    <row r="428" spans="1:21" hidden="1" x14ac:dyDescent="0.2">
      <c r="A428" s="22" t="s">
        <v>71</v>
      </c>
      <c r="B428" s="9" t="s">
        <v>442</v>
      </c>
      <c r="C428" s="10" t="s">
        <v>28</v>
      </c>
      <c r="D428" s="10" t="s">
        <v>980</v>
      </c>
      <c r="E428" s="3"/>
      <c r="F428" s="3"/>
      <c r="G428" s="3"/>
      <c r="H428" s="3"/>
      <c r="I428" s="3"/>
      <c r="J428" s="3"/>
      <c r="K428" s="3">
        <v>1.7995239999999999</v>
      </c>
      <c r="L428" s="3">
        <v>1.0814520000000001</v>
      </c>
      <c r="M428" s="3">
        <v>0.93944399999999995</v>
      </c>
      <c r="N428" s="3">
        <v>0.935226</v>
      </c>
      <c r="O428" s="3">
        <v>0.70508899999999997</v>
      </c>
      <c r="P428" s="3">
        <v>0.55590499999999998</v>
      </c>
      <c r="Q428" s="3">
        <v>1.10859</v>
      </c>
      <c r="R428" s="3">
        <v>0.87726099999999996</v>
      </c>
      <c r="S428" s="3">
        <v>0.99663900000000005</v>
      </c>
      <c r="T428" s="3">
        <v>0.61609599999999998</v>
      </c>
      <c r="U428" s="3">
        <v>0.59560900000000006</v>
      </c>
    </row>
    <row r="429" spans="1:21" hidden="1" x14ac:dyDescent="0.2">
      <c r="A429" s="22" t="s">
        <v>71</v>
      </c>
      <c r="B429" s="9" t="s">
        <v>442</v>
      </c>
      <c r="C429" s="10" t="s">
        <v>29</v>
      </c>
      <c r="D429" s="10" t="s">
        <v>980</v>
      </c>
      <c r="E429" s="2"/>
      <c r="F429" s="2"/>
      <c r="G429" s="2"/>
      <c r="H429" s="2"/>
      <c r="I429" s="2"/>
      <c r="J429" s="2"/>
      <c r="K429" s="2"/>
      <c r="L429" s="2"/>
      <c r="M429" s="2">
        <v>4.7840000000000001E-3</v>
      </c>
      <c r="N429" s="2">
        <v>9.9749999999999995E-3</v>
      </c>
      <c r="O429" s="2"/>
      <c r="P429" s="2"/>
      <c r="Q429" s="2"/>
      <c r="R429" s="2"/>
      <c r="S429" s="2"/>
      <c r="T429" s="2"/>
      <c r="U429" s="2"/>
    </row>
    <row r="430" spans="1:21" hidden="1" x14ac:dyDescent="0.2">
      <c r="A430" s="23" t="s">
        <v>71</v>
      </c>
      <c r="B430" s="9" t="s">
        <v>442</v>
      </c>
      <c r="C430" s="9" t="s">
        <v>30</v>
      </c>
      <c r="D430" s="9"/>
      <c r="E430" s="3"/>
      <c r="F430" s="3"/>
      <c r="G430" s="3">
        <v>55.436143000000001</v>
      </c>
      <c r="H430" s="3">
        <v>51.929397999999999</v>
      </c>
      <c r="I430" s="3">
        <v>53.575507000000002</v>
      </c>
      <c r="J430" s="3">
        <v>55.308461000000001</v>
      </c>
      <c r="K430" s="3">
        <v>33.970928000000001</v>
      </c>
      <c r="L430" s="3">
        <v>35.152276999999998</v>
      </c>
      <c r="M430" s="3">
        <v>37.881520000000002</v>
      </c>
      <c r="N430" s="3">
        <v>40.022813999999997</v>
      </c>
      <c r="O430" s="3"/>
      <c r="P430" s="3"/>
      <c r="Q430" s="3"/>
      <c r="R430" s="3"/>
      <c r="S430" s="3"/>
      <c r="T430" s="3"/>
      <c r="U430" s="3"/>
    </row>
    <row r="431" spans="1:21" hidden="1" x14ac:dyDescent="0.2">
      <c r="A431" s="21" t="s">
        <v>72</v>
      </c>
      <c r="B431" s="9" t="s">
        <v>456</v>
      </c>
      <c r="C431" s="9" t="s">
        <v>20</v>
      </c>
      <c r="D431" s="9"/>
      <c r="E431" s="2"/>
      <c r="F431" s="2"/>
      <c r="G431" s="2">
        <v>31.07602</v>
      </c>
      <c r="H431" s="2">
        <v>26.359576000000001</v>
      </c>
      <c r="I431" s="2">
        <v>32.492001999999999</v>
      </c>
      <c r="J431" s="2">
        <v>40.206764</v>
      </c>
      <c r="K431" s="2">
        <v>32.073160999999999</v>
      </c>
      <c r="L431" s="2">
        <v>28.481189000000001</v>
      </c>
      <c r="M431" s="2">
        <v>29.358515000000001</v>
      </c>
      <c r="N431" s="2">
        <v>29.585995</v>
      </c>
      <c r="O431" s="2">
        <v>78.888720000000006</v>
      </c>
      <c r="P431" s="2">
        <v>24.020446</v>
      </c>
      <c r="Q431" s="2">
        <v>18.065635</v>
      </c>
      <c r="R431" s="2">
        <v>8.9744670000000006</v>
      </c>
      <c r="S431" s="2">
        <v>8.3032570000000003</v>
      </c>
      <c r="T431" s="2">
        <v>10.934187</v>
      </c>
      <c r="U431" s="2">
        <v>11.634893999999999</v>
      </c>
    </row>
    <row r="432" spans="1:21" hidden="1" x14ac:dyDescent="0.2">
      <c r="A432" s="22" t="s">
        <v>72</v>
      </c>
      <c r="B432" s="9" t="s">
        <v>456</v>
      </c>
      <c r="C432" s="10" t="s">
        <v>22</v>
      </c>
      <c r="D432" s="10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>
        <v>1.877E-3</v>
      </c>
    </row>
    <row r="433" spans="1:21" hidden="1" x14ac:dyDescent="0.2">
      <c r="A433" s="22" t="s">
        <v>72</v>
      </c>
      <c r="B433" s="9" t="s">
        <v>456</v>
      </c>
      <c r="C433" s="10" t="s">
        <v>23</v>
      </c>
      <c r="D433" s="10"/>
      <c r="E433" s="2"/>
      <c r="F433" s="2"/>
      <c r="G433" s="2"/>
      <c r="H433" s="2">
        <v>6.1809000000000003E-2</v>
      </c>
      <c r="I433" s="2">
        <v>6.0546000000000003E-2</v>
      </c>
      <c r="J433" s="2">
        <v>6.5449999999999994E-2</v>
      </c>
      <c r="K433" s="2">
        <v>4.2054000000000001E-2</v>
      </c>
      <c r="L433" s="2"/>
      <c r="M433" s="2">
        <v>0.28190199999999999</v>
      </c>
      <c r="N433" s="2">
        <v>0.16406799999999999</v>
      </c>
      <c r="O433" s="2"/>
      <c r="P433" s="2">
        <v>1.218874</v>
      </c>
      <c r="Q433" s="2">
        <v>0.10047200000000001</v>
      </c>
      <c r="R433" s="2">
        <v>0.12678700000000001</v>
      </c>
      <c r="S433" s="2"/>
      <c r="T433" s="2">
        <v>0.13348499999999999</v>
      </c>
      <c r="U433" s="2"/>
    </row>
    <row r="434" spans="1:21" hidden="1" x14ac:dyDescent="0.2">
      <c r="A434" s="22" t="s">
        <v>72</v>
      </c>
      <c r="B434" s="9" t="s">
        <v>456</v>
      </c>
      <c r="C434" s="10" t="s">
        <v>24</v>
      </c>
      <c r="D434" s="10"/>
      <c r="E434" s="3"/>
      <c r="F434" s="3"/>
      <c r="G434" s="3"/>
      <c r="H434" s="3"/>
      <c r="I434" s="3"/>
      <c r="J434" s="3">
        <v>2.2847330000000001</v>
      </c>
      <c r="K434" s="3">
        <v>10.036198000000001</v>
      </c>
      <c r="L434" s="3">
        <v>4.5116870000000002</v>
      </c>
      <c r="M434" s="3">
        <v>10.022888999999999</v>
      </c>
      <c r="N434" s="3">
        <v>6.6484839999999998</v>
      </c>
      <c r="O434" s="3">
        <v>23.84675</v>
      </c>
      <c r="P434" s="3">
        <v>17.308855000000001</v>
      </c>
      <c r="Q434" s="3">
        <v>12.097160000000001</v>
      </c>
      <c r="R434" s="3">
        <v>4.2533669999999999</v>
      </c>
      <c r="S434" s="3">
        <v>4.4448319999999999</v>
      </c>
      <c r="T434" s="3">
        <v>7.1393399999999998</v>
      </c>
      <c r="U434" s="3">
        <v>8.2248070000000002</v>
      </c>
    </row>
    <row r="435" spans="1:21" hidden="1" x14ac:dyDescent="0.2">
      <c r="A435" s="22" t="s">
        <v>72</v>
      </c>
      <c r="B435" s="9" t="s">
        <v>456</v>
      </c>
      <c r="C435" s="10" t="s">
        <v>25</v>
      </c>
      <c r="D435" s="10"/>
      <c r="E435" s="2"/>
      <c r="F435" s="2"/>
      <c r="G435" s="2"/>
      <c r="H435" s="2"/>
      <c r="I435" s="2"/>
      <c r="J435" s="2"/>
      <c r="K435" s="2"/>
      <c r="L435" s="2"/>
      <c r="M435" s="2"/>
      <c r="N435" s="2">
        <v>6.2521999999999994E-2</v>
      </c>
      <c r="O435" s="2">
        <v>4.2735110000000001</v>
      </c>
      <c r="P435" s="2">
        <v>3.4808759999999999</v>
      </c>
      <c r="Q435" s="2">
        <v>1.7182900000000001</v>
      </c>
      <c r="R435" s="2">
        <v>1.76928</v>
      </c>
      <c r="S435" s="2">
        <v>1.1761790000000001</v>
      </c>
      <c r="T435" s="2">
        <v>1.035258</v>
      </c>
      <c r="U435" s="2">
        <v>0.70803000000000005</v>
      </c>
    </row>
    <row r="436" spans="1:21" hidden="1" x14ac:dyDescent="0.2">
      <c r="A436" s="22" t="s">
        <v>72</v>
      </c>
      <c r="B436" s="9" t="s">
        <v>456</v>
      </c>
      <c r="C436" s="10" t="s">
        <v>26</v>
      </c>
      <c r="D436" s="10" t="s">
        <v>980</v>
      </c>
      <c r="E436" s="3"/>
      <c r="F436" s="3"/>
      <c r="G436" s="3"/>
      <c r="H436" s="3"/>
      <c r="I436" s="3"/>
      <c r="J436" s="3"/>
      <c r="K436" s="3">
        <v>0.42181200000000002</v>
      </c>
      <c r="L436" s="3">
        <v>0.72201800000000005</v>
      </c>
      <c r="M436" s="3">
        <v>0.48910199999999998</v>
      </c>
      <c r="N436" s="3">
        <v>0.44321899999999997</v>
      </c>
      <c r="O436" s="3">
        <v>0.21539900000000001</v>
      </c>
      <c r="P436" s="3">
        <v>0.223884</v>
      </c>
      <c r="Q436" s="3">
        <v>1.934185</v>
      </c>
      <c r="R436" s="3">
        <v>0.44594899999999998</v>
      </c>
      <c r="S436" s="3">
        <v>0.49880200000000002</v>
      </c>
      <c r="T436" s="3">
        <v>0.36788399999999999</v>
      </c>
      <c r="U436" s="3">
        <v>0.342839</v>
      </c>
    </row>
    <row r="437" spans="1:21" hidden="1" x14ac:dyDescent="0.2">
      <c r="A437" s="22" t="s">
        <v>72</v>
      </c>
      <c r="B437" s="9" t="s">
        <v>456</v>
      </c>
      <c r="C437" s="10" t="s">
        <v>27</v>
      </c>
      <c r="D437" s="10" t="s">
        <v>980</v>
      </c>
      <c r="E437" s="2"/>
      <c r="F437" s="2"/>
      <c r="G437" s="2"/>
      <c r="H437" s="2"/>
      <c r="I437" s="2"/>
      <c r="J437" s="2"/>
      <c r="K437" s="2">
        <v>2.1233559999999998</v>
      </c>
      <c r="L437" s="2">
        <v>2.023501</v>
      </c>
      <c r="M437" s="2">
        <v>1.438008</v>
      </c>
      <c r="N437" s="2">
        <v>1.411737</v>
      </c>
      <c r="O437" s="2">
        <v>50.119399999999999</v>
      </c>
      <c r="P437" s="2">
        <v>1.336185</v>
      </c>
      <c r="Q437" s="2">
        <v>1.297803</v>
      </c>
      <c r="R437" s="2">
        <v>1.264133</v>
      </c>
      <c r="S437" s="2">
        <v>1.233341</v>
      </c>
      <c r="T437" s="2">
        <v>1.1944490000000001</v>
      </c>
      <c r="U437" s="2">
        <v>1.1666479999999999</v>
      </c>
    </row>
    <row r="438" spans="1:21" hidden="1" x14ac:dyDescent="0.2">
      <c r="A438" s="22" t="s">
        <v>72</v>
      </c>
      <c r="B438" s="9" t="s">
        <v>456</v>
      </c>
      <c r="C438" s="10" t="s">
        <v>28</v>
      </c>
      <c r="D438" s="10" t="s">
        <v>980</v>
      </c>
      <c r="E438" s="3"/>
      <c r="F438" s="3"/>
      <c r="G438" s="3"/>
      <c r="H438" s="3"/>
      <c r="I438" s="3"/>
      <c r="J438" s="3"/>
      <c r="K438" s="3">
        <v>0.79981500000000005</v>
      </c>
      <c r="L438" s="3">
        <v>0.48247400000000001</v>
      </c>
      <c r="M438" s="3">
        <v>0.415995</v>
      </c>
      <c r="N438" s="3">
        <v>0.53722899999999996</v>
      </c>
      <c r="O438" s="3">
        <v>0.43365999999999999</v>
      </c>
      <c r="P438" s="3">
        <v>0.447542</v>
      </c>
      <c r="Q438" s="3">
        <v>0.91772500000000001</v>
      </c>
      <c r="R438" s="3">
        <v>1.0745720000000001</v>
      </c>
      <c r="S438" s="3">
        <v>0.95010300000000003</v>
      </c>
      <c r="T438" s="3">
        <v>1.063771</v>
      </c>
      <c r="U438" s="3">
        <v>1.080025</v>
      </c>
    </row>
    <row r="439" spans="1:21" hidden="1" x14ac:dyDescent="0.2">
      <c r="A439" s="22" t="s">
        <v>72</v>
      </c>
      <c r="B439" s="9" t="s">
        <v>456</v>
      </c>
      <c r="C439" s="10" t="s">
        <v>29</v>
      </c>
      <c r="D439" s="10" t="s">
        <v>980</v>
      </c>
      <c r="E439" s="2"/>
      <c r="F439" s="2"/>
      <c r="G439" s="2"/>
      <c r="H439" s="2"/>
      <c r="I439" s="2"/>
      <c r="J439" s="2"/>
      <c r="K439" s="2">
        <v>0.16070300000000001</v>
      </c>
      <c r="L439" s="2">
        <v>4.5887999999999998E-2</v>
      </c>
      <c r="M439" s="2">
        <v>5.646E-3</v>
      </c>
      <c r="N439" s="2">
        <v>1.64E-3</v>
      </c>
      <c r="O439" s="2"/>
      <c r="P439" s="2">
        <v>4.2300000000000003E-3</v>
      </c>
      <c r="Q439" s="2"/>
      <c r="R439" s="2">
        <v>4.0378999999999998E-2</v>
      </c>
      <c r="S439" s="2"/>
      <c r="T439" s="2"/>
      <c r="U439" s="2">
        <v>0.110668</v>
      </c>
    </row>
    <row r="440" spans="1:21" hidden="1" x14ac:dyDescent="0.2">
      <c r="A440" s="23" t="s">
        <v>72</v>
      </c>
      <c r="B440" s="9" t="s">
        <v>456</v>
      </c>
      <c r="C440" s="9" t="s">
        <v>30</v>
      </c>
      <c r="D440" s="9"/>
      <c r="E440" s="3"/>
      <c r="F440" s="3"/>
      <c r="G440" s="3">
        <v>31.07602</v>
      </c>
      <c r="H440" s="3">
        <v>26.297767</v>
      </c>
      <c r="I440" s="3">
        <v>32.431455999999997</v>
      </c>
      <c r="J440" s="3">
        <v>37.856580999999998</v>
      </c>
      <c r="K440" s="3">
        <v>18.489222999999999</v>
      </c>
      <c r="L440" s="3">
        <v>20.695620999999999</v>
      </c>
      <c r="M440" s="3">
        <v>16.704972999999999</v>
      </c>
      <c r="N440" s="3">
        <v>20.317095999999999</v>
      </c>
      <c r="O440" s="3"/>
      <c r="P440" s="3"/>
      <c r="Q440" s="3"/>
      <c r="R440" s="3"/>
      <c r="S440" s="3"/>
      <c r="T440" s="3"/>
      <c r="U440" s="3"/>
    </row>
    <row r="441" spans="1:21" hidden="1" x14ac:dyDescent="0.2">
      <c r="A441" s="21" t="s">
        <v>73</v>
      </c>
      <c r="B441" s="9" t="s">
        <v>458</v>
      </c>
      <c r="C441" s="9" t="s">
        <v>20</v>
      </c>
      <c r="D441" s="9"/>
      <c r="E441" s="2"/>
      <c r="F441" s="2"/>
      <c r="G441" s="2">
        <v>241.93921399999999</v>
      </c>
      <c r="H441" s="2">
        <v>331.94242600000001</v>
      </c>
      <c r="I441" s="2">
        <v>268.42334599999998</v>
      </c>
      <c r="J441" s="2">
        <v>379.21522199999998</v>
      </c>
      <c r="K441" s="2">
        <v>125.741243</v>
      </c>
      <c r="L441" s="2">
        <v>134.34507600000001</v>
      </c>
      <c r="M441" s="2">
        <v>122.44278799999999</v>
      </c>
      <c r="N441" s="2">
        <v>113.620394</v>
      </c>
      <c r="O441" s="2">
        <v>133.43023099999999</v>
      </c>
      <c r="P441" s="2">
        <v>112.127624</v>
      </c>
      <c r="Q441" s="2">
        <v>120.16153300000001</v>
      </c>
      <c r="R441" s="2">
        <v>74.025502000000003</v>
      </c>
      <c r="S441" s="2">
        <v>73.044680999999997</v>
      </c>
      <c r="T441" s="2">
        <v>97.416291000000001</v>
      </c>
      <c r="U441" s="2">
        <v>68.332162999999994</v>
      </c>
    </row>
    <row r="442" spans="1:21" hidden="1" x14ac:dyDescent="0.2">
      <c r="A442" s="22" t="s">
        <v>73</v>
      </c>
      <c r="B442" s="9" t="s">
        <v>458</v>
      </c>
      <c r="C442" s="10" t="s">
        <v>22</v>
      </c>
      <c r="D442" s="10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>
        <v>45.319553999999997</v>
      </c>
      <c r="R442" s="3">
        <v>0.110568</v>
      </c>
      <c r="S442" s="3"/>
      <c r="T442" s="3"/>
      <c r="U442" s="3"/>
    </row>
    <row r="443" spans="1:21" hidden="1" x14ac:dyDescent="0.2">
      <c r="A443" s="22" t="s">
        <v>73</v>
      </c>
      <c r="B443" s="9" t="s">
        <v>458</v>
      </c>
      <c r="C443" s="10" t="s">
        <v>23</v>
      </c>
      <c r="D443" s="10"/>
      <c r="E443" s="2"/>
      <c r="F443" s="2"/>
      <c r="G443" s="2">
        <v>0.84349799999999997</v>
      </c>
      <c r="H443" s="2">
        <v>1.190134</v>
      </c>
      <c r="I443" s="2">
        <v>1.83141</v>
      </c>
      <c r="J443" s="2">
        <v>1.7553319999999999</v>
      </c>
      <c r="K443" s="2">
        <v>1.2889539999999999</v>
      </c>
      <c r="L443" s="2">
        <v>4.9202700000000004</v>
      </c>
      <c r="M443" s="2">
        <v>1.3583879999999999</v>
      </c>
      <c r="N443" s="2">
        <v>1.4506969999999999</v>
      </c>
      <c r="O443" s="2">
        <v>7.7938780000000003</v>
      </c>
      <c r="P443" s="2">
        <v>3.0191509999999999</v>
      </c>
      <c r="Q443" s="2">
        <v>1.669753</v>
      </c>
      <c r="R443" s="2">
        <v>2.4162849999999998</v>
      </c>
      <c r="S443" s="2">
        <v>0.742479</v>
      </c>
      <c r="T443" s="2">
        <v>1.5781099999999999</v>
      </c>
      <c r="U443" s="2">
        <v>0.82225300000000001</v>
      </c>
    </row>
    <row r="444" spans="1:21" hidden="1" x14ac:dyDescent="0.2">
      <c r="A444" s="22" t="s">
        <v>73</v>
      </c>
      <c r="B444" s="9" t="s">
        <v>458</v>
      </c>
      <c r="C444" s="10" t="s">
        <v>24</v>
      </c>
      <c r="D444" s="10"/>
      <c r="E444" s="3"/>
      <c r="F444" s="3"/>
      <c r="G444" s="3">
        <v>63.799424000000002</v>
      </c>
      <c r="H444" s="3">
        <v>80.992975000000001</v>
      </c>
      <c r="I444" s="3">
        <v>52.613048999999997</v>
      </c>
      <c r="J444" s="3">
        <v>75.814556999999994</v>
      </c>
      <c r="K444" s="3">
        <v>44.685884999999999</v>
      </c>
      <c r="L444" s="3">
        <v>75.811836999999997</v>
      </c>
      <c r="M444" s="3">
        <v>59.457965999999999</v>
      </c>
      <c r="N444" s="3">
        <v>58.518369999999997</v>
      </c>
      <c r="O444" s="3">
        <v>122.16310900000001</v>
      </c>
      <c r="P444" s="3">
        <v>105.98535</v>
      </c>
      <c r="Q444" s="3">
        <v>70.339639000000005</v>
      </c>
      <c r="R444" s="3">
        <v>67.706092999999996</v>
      </c>
      <c r="S444" s="3">
        <v>68.945790000000002</v>
      </c>
      <c r="T444" s="3">
        <v>90.237092000000004</v>
      </c>
      <c r="U444" s="3">
        <v>63.66966</v>
      </c>
    </row>
    <row r="445" spans="1:21" hidden="1" x14ac:dyDescent="0.2">
      <c r="A445" s="22" t="s">
        <v>73</v>
      </c>
      <c r="B445" s="9" t="s">
        <v>458</v>
      </c>
      <c r="C445" s="10" t="s">
        <v>25</v>
      </c>
      <c r="D445" s="10"/>
      <c r="E445" s="2"/>
      <c r="F445" s="2"/>
      <c r="G445" s="2"/>
      <c r="H445" s="2"/>
      <c r="I445" s="2"/>
      <c r="J445" s="2"/>
      <c r="K445" s="2"/>
      <c r="L445" s="2"/>
      <c r="M445" s="2"/>
      <c r="N445" s="2">
        <v>0.88309800000000005</v>
      </c>
      <c r="O445" s="2">
        <v>2.5177339999999999</v>
      </c>
      <c r="P445" s="2">
        <v>1.931783</v>
      </c>
      <c r="Q445" s="2">
        <v>1.6377379999999999</v>
      </c>
      <c r="R445" s="2">
        <v>2.4206430000000001</v>
      </c>
      <c r="S445" s="2">
        <v>2.5903079999999998</v>
      </c>
      <c r="T445" s="2">
        <v>4.6647999999999996</v>
      </c>
      <c r="U445" s="2">
        <v>0.46145000000000003</v>
      </c>
    </row>
    <row r="446" spans="1:21" hidden="1" x14ac:dyDescent="0.2">
      <c r="A446" s="22" t="s">
        <v>73</v>
      </c>
      <c r="B446" s="9" t="s">
        <v>458</v>
      </c>
      <c r="C446" s="10" t="s">
        <v>26</v>
      </c>
      <c r="D446" s="10" t="s">
        <v>980</v>
      </c>
      <c r="E446" s="3"/>
      <c r="F446" s="3"/>
      <c r="G446" s="3"/>
      <c r="H446" s="3"/>
      <c r="I446" s="3"/>
      <c r="J446" s="3"/>
      <c r="K446" s="3">
        <v>0.55274299999999998</v>
      </c>
      <c r="L446" s="3">
        <v>0.46606999999999998</v>
      </c>
      <c r="M446" s="3">
        <v>0.55987200000000004</v>
      </c>
      <c r="N446" s="3">
        <v>0.86051800000000001</v>
      </c>
      <c r="O446" s="3">
        <v>0.61057799999999995</v>
      </c>
      <c r="P446" s="3">
        <v>0.71061300000000005</v>
      </c>
      <c r="Q446" s="3">
        <v>0.66898899999999994</v>
      </c>
      <c r="R446" s="3">
        <v>0.79530400000000001</v>
      </c>
      <c r="S446" s="3">
        <v>0.54893099999999995</v>
      </c>
      <c r="T446" s="3">
        <v>0.60794700000000002</v>
      </c>
      <c r="U446" s="3">
        <v>2.7820119999999999</v>
      </c>
    </row>
    <row r="447" spans="1:21" hidden="1" x14ac:dyDescent="0.2">
      <c r="A447" s="22" t="s">
        <v>73</v>
      </c>
      <c r="B447" s="9" t="s">
        <v>458</v>
      </c>
      <c r="C447" s="10" t="s">
        <v>27</v>
      </c>
      <c r="D447" s="10" t="s">
        <v>980</v>
      </c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</row>
    <row r="448" spans="1:21" hidden="1" x14ac:dyDescent="0.2">
      <c r="A448" s="22" t="s">
        <v>73</v>
      </c>
      <c r="B448" s="9" t="s">
        <v>458</v>
      </c>
      <c r="C448" s="10" t="s">
        <v>28</v>
      </c>
      <c r="D448" s="10" t="s">
        <v>980</v>
      </c>
      <c r="E448" s="3"/>
      <c r="F448" s="3"/>
      <c r="G448" s="3"/>
      <c r="H448" s="3"/>
      <c r="I448" s="3"/>
      <c r="J448" s="3"/>
      <c r="K448" s="3">
        <v>0.69321999999999995</v>
      </c>
      <c r="L448" s="3">
        <v>0.50825299999999995</v>
      </c>
      <c r="M448" s="3">
        <v>0.43759300000000001</v>
      </c>
      <c r="N448" s="3">
        <v>0.25692999999999999</v>
      </c>
      <c r="O448" s="3">
        <v>0.34493200000000002</v>
      </c>
      <c r="P448" s="3">
        <v>0.44346000000000002</v>
      </c>
      <c r="Q448" s="3">
        <v>0.50945399999999996</v>
      </c>
      <c r="R448" s="3">
        <v>0.44224400000000003</v>
      </c>
      <c r="S448" s="3">
        <v>0.21263199999999999</v>
      </c>
      <c r="T448" s="3">
        <v>0.32834200000000002</v>
      </c>
      <c r="U448" s="3">
        <v>4.7648999999999997E-2</v>
      </c>
    </row>
    <row r="449" spans="1:21" hidden="1" x14ac:dyDescent="0.2">
      <c r="A449" s="22" t="s">
        <v>73</v>
      </c>
      <c r="B449" s="9" t="s">
        <v>458</v>
      </c>
      <c r="C449" s="10" t="s">
        <v>29</v>
      </c>
      <c r="D449" s="10" t="s">
        <v>980</v>
      </c>
      <c r="E449" s="2"/>
      <c r="F449" s="2"/>
      <c r="G449" s="2"/>
      <c r="H449" s="2"/>
      <c r="I449" s="2"/>
      <c r="J449" s="2"/>
      <c r="K449" s="2">
        <v>5.2671559999999999</v>
      </c>
      <c r="L449" s="2">
        <v>1.1898500000000001</v>
      </c>
      <c r="M449" s="2">
        <v>0.14133699999999999</v>
      </c>
      <c r="N449" s="2">
        <v>5.5418000000000002E-2</v>
      </c>
      <c r="O449" s="2"/>
      <c r="P449" s="2">
        <v>0.119994</v>
      </c>
      <c r="Q449" s="2">
        <v>1.6406E-2</v>
      </c>
      <c r="R449" s="2">
        <v>0.13436500000000001</v>
      </c>
      <c r="S449" s="2">
        <v>4.5409999999999999E-3</v>
      </c>
      <c r="T449" s="2"/>
      <c r="U449" s="2">
        <v>0.54913900000000004</v>
      </c>
    </row>
    <row r="450" spans="1:21" hidden="1" x14ac:dyDescent="0.2">
      <c r="A450" s="23" t="s">
        <v>73</v>
      </c>
      <c r="B450" s="9" t="s">
        <v>458</v>
      </c>
      <c r="C450" s="9" t="s">
        <v>30</v>
      </c>
      <c r="D450" s="9"/>
      <c r="E450" s="3"/>
      <c r="F450" s="3"/>
      <c r="G450" s="3">
        <v>177.29629199999999</v>
      </c>
      <c r="H450" s="3">
        <v>249.75931700000001</v>
      </c>
      <c r="I450" s="3">
        <v>213.97888699999999</v>
      </c>
      <c r="J450" s="3">
        <v>301.64533299999999</v>
      </c>
      <c r="K450" s="3">
        <v>73.253285000000005</v>
      </c>
      <c r="L450" s="3">
        <v>51.448796000000002</v>
      </c>
      <c r="M450" s="3">
        <v>60.487631999999998</v>
      </c>
      <c r="N450" s="3">
        <v>51.595362999999999</v>
      </c>
      <c r="O450" s="3"/>
      <c r="P450" s="3">
        <v>-8.2726999999999995E-2</v>
      </c>
      <c r="Q450" s="3"/>
      <c r="R450" s="3"/>
      <c r="S450" s="3"/>
      <c r="T450" s="3"/>
      <c r="U450" s="3"/>
    </row>
    <row r="451" spans="1:21" hidden="1" x14ac:dyDescent="0.2">
      <c r="A451" s="21" t="s">
        <v>74</v>
      </c>
      <c r="B451" s="9" t="s">
        <v>463</v>
      </c>
      <c r="C451" s="9" t="s">
        <v>20</v>
      </c>
      <c r="D451" s="9"/>
      <c r="E451" s="2"/>
      <c r="F451" s="2"/>
      <c r="G451" s="2">
        <v>1557.3893869999999</v>
      </c>
      <c r="H451" s="2">
        <v>1806.8851440000001</v>
      </c>
      <c r="I451" s="2">
        <v>1943.857015</v>
      </c>
      <c r="J451" s="2">
        <v>2041.1615469999999</v>
      </c>
      <c r="K451" s="2">
        <v>6358.7183299999997</v>
      </c>
      <c r="L451" s="2">
        <v>2335.6108859999999</v>
      </c>
      <c r="M451" s="2">
        <v>3000.368258</v>
      </c>
      <c r="N451" s="2">
        <v>3650.8302130000002</v>
      </c>
      <c r="O451" s="2">
        <v>3295.4263780000001</v>
      </c>
      <c r="P451" s="2">
        <v>3197.8378560000001</v>
      </c>
      <c r="Q451" s="2">
        <v>2990.6321549999998</v>
      </c>
      <c r="R451" s="2">
        <v>3566.0888989999999</v>
      </c>
      <c r="S451" s="2">
        <v>3278.1248770000002</v>
      </c>
      <c r="T451" s="2">
        <v>3304.6659410000002</v>
      </c>
      <c r="U451" s="2">
        <v>4211.4343779999999</v>
      </c>
    </row>
    <row r="452" spans="1:21" hidden="1" x14ac:dyDescent="0.2">
      <c r="A452" s="22" t="s">
        <v>74</v>
      </c>
      <c r="B452" s="9" t="s">
        <v>463</v>
      </c>
      <c r="C452" s="10" t="s">
        <v>22</v>
      </c>
      <c r="D452" s="10"/>
      <c r="E452" s="3"/>
      <c r="F452" s="3"/>
      <c r="G452" s="3">
        <v>231.79149799999999</v>
      </c>
      <c r="H452" s="3">
        <v>17.404615</v>
      </c>
      <c r="I452" s="3">
        <v>319.64307400000001</v>
      </c>
      <c r="J452" s="3">
        <v>0.551311</v>
      </c>
      <c r="K452" s="3">
        <v>0.42682799999999999</v>
      </c>
      <c r="L452" s="3">
        <v>4.9370000000000004E-3</v>
      </c>
      <c r="M452" s="3">
        <v>1.5447000000000001E-2</v>
      </c>
      <c r="N452" s="3">
        <v>156.731593</v>
      </c>
      <c r="O452" s="3">
        <v>377.54206499999998</v>
      </c>
      <c r="P452" s="3">
        <v>384.969132</v>
      </c>
      <c r="Q452" s="3">
        <v>181.877118</v>
      </c>
      <c r="R452" s="3">
        <v>408.157669</v>
      </c>
      <c r="S452" s="3">
        <v>387.531429</v>
      </c>
      <c r="T452" s="3">
        <v>28.271643000000001</v>
      </c>
      <c r="U452" s="3">
        <v>113.30378899999999</v>
      </c>
    </row>
    <row r="453" spans="1:21" hidden="1" x14ac:dyDescent="0.2">
      <c r="A453" s="22" t="s">
        <v>74</v>
      </c>
      <c r="B453" s="9" t="s">
        <v>463</v>
      </c>
      <c r="C453" s="10" t="s">
        <v>23</v>
      </c>
      <c r="D453" s="10"/>
      <c r="E453" s="2"/>
      <c r="F453" s="2"/>
      <c r="G453" s="2">
        <v>9.2995839999999994</v>
      </c>
      <c r="H453" s="2">
        <v>12.877910999999999</v>
      </c>
      <c r="I453" s="2">
        <v>16.021255</v>
      </c>
      <c r="J453" s="2">
        <v>16.791319999999999</v>
      </c>
      <c r="K453" s="2">
        <v>6.8646669999999999</v>
      </c>
      <c r="L453" s="2">
        <v>19.220053</v>
      </c>
      <c r="M453" s="2">
        <v>15.185403000000001</v>
      </c>
      <c r="N453" s="2">
        <v>60.045817</v>
      </c>
      <c r="O453" s="2">
        <v>591.997388</v>
      </c>
      <c r="P453" s="2">
        <v>447.25315499999999</v>
      </c>
      <c r="Q453" s="2">
        <v>562.05240000000003</v>
      </c>
      <c r="R453" s="2">
        <v>442.71691299999998</v>
      </c>
      <c r="S453" s="2">
        <v>416.64297599999998</v>
      </c>
      <c r="T453" s="2">
        <v>395.55337300000002</v>
      </c>
      <c r="U453" s="2">
        <v>428.51300400000002</v>
      </c>
    </row>
    <row r="454" spans="1:21" hidden="1" x14ac:dyDescent="0.2">
      <c r="A454" s="22" t="s">
        <v>74</v>
      </c>
      <c r="B454" s="9" t="s">
        <v>463</v>
      </c>
      <c r="C454" s="10" t="s">
        <v>24</v>
      </c>
      <c r="D454" s="10"/>
      <c r="E454" s="3"/>
      <c r="F454" s="3"/>
      <c r="G454" s="3">
        <v>455.43370800000002</v>
      </c>
      <c r="H454" s="3">
        <v>354.86989799999998</v>
      </c>
      <c r="I454" s="3">
        <v>248.24509800000001</v>
      </c>
      <c r="J454" s="3">
        <v>335.08860600000003</v>
      </c>
      <c r="K454" s="3">
        <v>851.972264</v>
      </c>
      <c r="L454" s="3">
        <v>809.02951599999994</v>
      </c>
      <c r="M454" s="3">
        <v>862.228701</v>
      </c>
      <c r="N454" s="3">
        <v>2262.0886639999999</v>
      </c>
      <c r="O454" s="3">
        <v>2239.0796740000001</v>
      </c>
      <c r="P454" s="3">
        <v>2282.4747670000002</v>
      </c>
      <c r="Q454" s="3">
        <v>2073.3061630000002</v>
      </c>
      <c r="R454" s="3">
        <v>2627.4007959999999</v>
      </c>
      <c r="S454" s="3">
        <v>2393.664029</v>
      </c>
      <c r="T454" s="3">
        <v>2803.4923640000002</v>
      </c>
      <c r="U454" s="3">
        <v>3589.2471829999999</v>
      </c>
    </row>
    <row r="455" spans="1:21" hidden="1" x14ac:dyDescent="0.2">
      <c r="A455" s="22" t="s">
        <v>74</v>
      </c>
      <c r="B455" s="9" t="s">
        <v>463</v>
      </c>
      <c r="C455" s="10" t="s">
        <v>25</v>
      </c>
      <c r="D455" s="10"/>
      <c r="E455" s="2"/>
      <c r="F455" s="2"/>
      <c r="G455" s="2"/>
      <c r="H455" s="2"/>
      <c r="I455" s="2"/>
      <c r="J455" s="2"/>
      <c r="K455" s="2"/>
      <c r="L455" s="2"/>
      <c r="M455" s="2"/>
      <c r="N455" s="2">
        <v>15.223051</v>
      </c>
      <c r="O455" s="2">
        <v>64.606185999999994</v>
      </c>
      <c r="P455" s="2">
        <v>63.073548000000002</v>
      </c>
      <c r="Q455" s="2">
        <v>62.788359999999997</v>
      </c>
      <c r="R455" s="2">
        <v>61.961022</v>
      </c>
      <c r="S455" s="2">
        <v>60.176251999999998</v>
      </c>
      <c r="T455" s="2">
        <v>55.547063999999999</v>
      </c>
      <c r="U455" s="2">
        <v>65.387979999999999</v>
      </c>
    </row>
    <row r="456" spans="1:21" hidden="1" x14ac:dyDescent="0.2">
      <c r="A456" s="22" t="s">
        <v>74</v>
      </c>
      <c r="B456" s="9" t="s">
        <v>463</v>
      </c>
      <c r="C456" s="10" t="s">
        <v>26</v>
      </c>
      <c r="D456" s="10" t="s">
        <v>980</v>
      </c>
      <c r="E456" s="3"/>
      <c r="F456" s="3"/>
      <c r="G456" s="3"/>
      <c r="H456" s="3"/>
      <c r="I456" s="3"/>
      <c r="J456" s="3"/>
      <c r="K456" s="3">
        <v>8.0954219999999992</v>
      </c>
      <c r="L456" s="3">
        <v>8.0349020000000007</v>
      </c>
      <c r="M456" s="3">
        <v>8.4399359999999994</v>
      </c>
      <c r="N456" s="3">
        <v>13.02089</v>
      </c>
      <c r="O456" s="3">
        <v>9.2424009999999992</v>
      </c>
      <c r="P456" s="3">
        <v>10.249585</v>
      </c>
      <c r="Q456" s="3">
        <v>11.006881999999999</v>
      </c>
      <c r="R456" s="3">
        <v>11.54687</v>
      </c>
      <c r="S456" s="3">
        <v>10.395576</v>
      </c>
      <c r="T456" s="3">
        <v>11.719150000000001</v>
      </c>
      <c r="U456" s="3">
        <v>10.524091</v>
      </c>
    </row>
    <row r="457" spans="1:21" hidden="1" x14ac:dyDescent="0.2">
      <c r="A457" s="22" t="s">
        <v>74</v>
      </c>
      <c r="B457" s="9" t="s">
        <v>463</v>
      </c>
      <c r="C457" s="10" t="s">
        <v>27</v>
      </c>
      <c r="D457" s="10" t="s">
        <v>980</v>
      </c>
      <c r="E457" s="2"/>
      <c r="F457" s="2"/>
      <c r="G457" s="2">
        <v>82.131781000000004</v>
      </c>
      <c r="H457" s="2">
        <v>77.004610999999997</v>
      </c>
      <c r="I457" s="2">
        <v>71.477985000000004</v>
      </c>
      <c r="J457" s="2">
        <v>98.898540999999994</v>
      </c>
      <c r="K457" s="2">
        <v>1367.7401970000001</v>
      </c>
      <c r="L457" s="2">
        <v>16.520081000000001</v>
      </c>
      <c r="M457" s="2">
        <v>22.747651999999999</v>
      </c>
      <c r="N457" s="2">
        <v>6.5911660000000003</v>
      </c>
      <c r="O457" s="2">
        <v>6.1713319999999996</v>
      </c>
      <c r="P457" s="2">
        <v>4.2422810000000002</v>
      </c>
      <c r="Q457" s="2">
        <v>3.3469669999999998</v>
      </c>
      <c r="R457" s="2">
        <v>1.6772899999999999</v>
      </c>
      <c r="S457" s="2">
        <v>0.246893</v>
      </c>
      <c r="T457" s="2">
        <v>0.38371699999999997</v>
      </c>
      <c r="U457" s="2">
        <v>5.5291E-2</v>
      </c>
    </row>
    <row r="458" spans="1:21" hidden="1" x14ac:dyDescent="0.2">
      <c r="A458" s="22" t="s">
        <v>74</v>
      </c>
      <c r="B458" s="9" t="s">
        <v>463</v>
      </c>
      <c r="C458" s="10" t="s">
        <v>28</v>
      </c>
      <c r="D458" s="10" t="s">
        <v>980</v>
      </c>
      <c r="E458" s="3"/>
      <c r="F458" s="3"/>
      <c r="G458" s="3"/>
      <c r="H458" s="3"/>
      <c r="I458" s="3"/>
      <c r="J458" s="3"/>
      <c r="K458" s="3">
        <v>4.0156150000000004</v>
      </c>
      <c r="L458" s="3">
        <v>2.5849329999999999</v>
      </c>
      <c r="M458" s="3">
        <v>3.0202610000000001</v>
      </c>
      <c r="N458" s="3">
        <v>5.5853659999999996</v>
      </c>
      <c r="O458" s="3">
        <v>6.7426310000000003</v>
      </c>
      <c r="P458" s="3">
        <v>5.1123409999999998</v>
      </c>
      <c r="Q458" s="3">
        <v>10.229479</v>
      </c>
      <c r="R458" s="3">
        <v>11.501239</v>
      </c>
      <c r="S458" s="3">
        <v>9.2612129999999997</v>
      </c>
      <c r="T458" s="3">
        <v>9.6716420000000003</v>
      </c>
      <c r="U458" s="3">
        <v>4.3422179999999999</v>
      </c>
    </row>
    <row r="459" spans="1:21" hidden="1" x14ac:dyDescent="0.2">
      <c r="A459" s="22" t="s">
        <v>74</v>
      </c>
      <c r="B459" s="9" t="s">
        <v>463</v>
      </c>
      <c r="C459" s="10" t="s">
        <v>29</v>
      </c>
      <c r="D459" s="10" t="s">
        <v>980</v>
      </c>
      <c r="E459" s="2"/>
      <c r="F459" s="2"/>
      <c r="G459" s="2"/>
      <c r="H459" s="2"/>
      <c r="I459" s="2"/>
      <c r="J459" s="2"/>
      <c r="K459" s="2">
        <v>2.8191899999999999</v>
      </c>
      <c r="L459" s="2">
        <v>0.34405400000000003</v>
      </c>
      <c r="M459" s="2">
        <v>0.32319799999999999</v>
      </c>
      <c r="N459" s="2">
        <v>0.31481599999999998</v>
      </c>
      <c r="O459" s="2">
        <v>4.4700999999999998E-2</v>
      </c>
      <c r="P459" s="2">
        <v>0.47767300000000001</v>
      </c>
      <c r="Q459" s="2">
        <v>0.35052499999999998</v>
      </c>
      <c r="R459" s="2">
        <v>1.1271</v>
      </c>
      <c r="S459" s="2">
        <v>0.206509</v>
      </c>
      <c r="T459" s="2">
        <v>2.6988000000000002E-2</v>
      </c>
      <c r="U459" s="2">
        <v>6.0822000000000001E-2</v>
      </c>
    </row>
    <row r="460" spans="1:21" hidden="1" x14ac:dyDescent="0.2">
      <c r="A460" s="23" t="s">
        <v>74</v>
      </c>
      <c r="B460" s="9" t="s">
        <v>463</v>
      </c>
      <c r="C460" s="9" t="s">
        <v>30</v>
      </c>
      <c r="D460" s="9"/>
      <c r="E460" s="3"/>
      <c r="F460" s="3"/>
      <c r="G460" s="3">
        <v>778.73281599999996</v>
      </c>
      <c r="H460" s="3">
        <v>1344.7281089999999</v>
      </c>
      <c r="I460" s="3">
        <v>1288.469603</v>
      </c>
      <c r="J460" s="3">
        <v>1589.8317689999999</v>
      </c>
      <c r="K460" s="3">
        <v>4116.7841470000003</v>
      </c>
      <c r="L460" s="3">
        <v>1479.8724099999999</v>
      </c>
      <c r="M460" s="3">
        <v>2088.4076599999999</v>
      </c>
      <c r="N460" s="3">
        <v>1131.22885</v>
      </c>
      <c r="O460" s="3"/>
      <c r="P460" s="3">
        <v>-1.4626E-2</v>
      </c>
      <c r="Q460" s="3">
        <v>85.674261000000001</v>
      </c>
      <c r="R460" s="3"/>
      <c r="S460" s="3"/>
      <c r="T460" s="3"/>
      <c r="U460" s="3"/>
    </row>
    <row r="461" spans="1:21" hidden="1" x14ac:dyDescent="0.2">
      <c r="A461" s="21" t="s">
        <v>75</v>
      </c>
      <c r="B461" s="9" t="s">
        <v>488</v>
      </c>
      <c r="C461" s="9" t="s">
        <v>20</v>
      </c>
      <c r="D461" s="9"/>
      <c r="E461" s="2"/>
      <c r="F461" s="2"/>
      <c r="G461" s="2">
        <v>125.34493000000001</v>
      </c>
      <c r="H461" s="2">
        <v>146.465124</v>
      </c>
      <c r="I461" s="2">
        <v>86.169482000000002</v>
      </c>
      <c r="J461" s="2">
        <v>101.37784000000001</v>
      </c>
      <c r="K461" s="2">
        <v>84.132605999999996</v>
      </c>
      <c r="L461" s="2">
        <v>86.230992999999998</v>
      </c>
      <c r="M461" s="2">
        <v>77.291432</v>
      </c>
      <c r="N461" s="2">
        <v>93.951470999999998</v>
      </c>
      <c r="O461" s="2">
        <v>112.632651</v>
      </c>
      <c r="P461" s="2">
        <v>88.514778000000007</v>
      </c>
      <c r="Q461" s="2">
        <v>84.342629000000002</v>
      </c>
      <c r="R461" s="2">
        <v>89.643215999999995</v>
      </c>
      <c r="S461" s="2">
        <v>112.507206</v>
      </c>
      <c r="T461" s="2">
        <v>116.99236999999999</v>
      </c>
      <c r="U461" s="2">
        <v>59.473573000000002</v>
      </c>
    </row>
    <row r="462" spans="1:21" hidden="1" x14ac:dyDescent="0.2">
      <c r="A462" s="22" t="s">
        <v>75</v>
      </c>
      <c r="B462" s="9" t="s">
        <v>488</v>
      </c>
      <c r="C462" s="10" t="s">
        <v>22</v>
      </c>
      <c r="D462" s="10"/>
      <c r="E462" s="3"/>
      <c r="F462" s="3"/>
      <c r="G462" s="3"/>
      <c r="H462" s="3"/>
      <c r="I462" s="3"/>
      <c r="J462" s="3"/>
      <c r="K462" s="3">
        <v>0.34834599999999999</v>
      </c>
      <c r="L462" s="3"/>
      <c r="M462" s="3"/>
      <c r="N462" s="3"/>
      <c r="O462" s="3"/>
      <c r="P462" s="3"/>
      <c r="Q462" s="3"/>
      <c r="R462" s="3"/>
      <c r="S462" s="3"/>
      <c r="T462" s="3"/>
      <c r="U462" s="3"/>
    </row>
    <row r="463" spans="1:21" hidden="1" x14ac:dyDescent="0.2">
      <c r="A463" s="22" t="s">
        <v>75</v>
      </c>
      <c r="B463" s="9" t="s">
        <v>488</v>
      </c>
      <c r="C463" s="10" t="s">
        <v>23</v>
      </c>
      <c r="D463" s="10"/>
      <c r="E463" s="2"/>
      <c r="F463" s="2"/>
      <c r="G463" s="2"/>
      <c r="H463" s="2">
        <v>0.14995800000000001</v>
      </c>
      <c r="I463" s="2"/>
      <c r="J463" s="2">
        <v>0.15917000000000001</v>
      </c>
      <c r="K463" s="2">
        <v>0.16125999999999999</v>
      </c>
      <c r="L463" s="2">
        <v>0.16963300000000001</v>
      </c>
      <c r="M463" s="2">
        <v>0.694658</v>
      </c>
      <c r="N463" s="2">
        <v>0.38589200000000001</v>
      </c>
      <c r="O463" s="2">
        <v>0.52198299999999997</v>
      </c>
      <c r="P463" s="2">
        <v>1.614544</v>
      </c>
      <c r="Q463" s="2">
        <v>0.66379600000000005</v>
      </c>
      <c r="R463" s="2">
        <v>1.061051</v>
      </c>
      <c r="S463" s="2">
        <v>0.89400599999999997</v>
      </c>
      <c r="T463" s="2">
        <v>0.65516300000000005</v>
      </c>
      <c r="U463" s="2">
        <v>0.90126700000000004</v>
      </c>
    </row>
    <row r="464" spans="1:21" hidden="1" x14ac:dyDescent="0.2">
      <c r="A464" s="22" t="s">
        <v>75</v>
      </c>
      <c r="B464" s="9" t="s">
        <v>488</v>
      </c>
      <c r="C464" s="10" t="s">
        <v>24</v>
      </c>
      <c r="D464" s="10"/>
      <c r="E464" s="3"/>
      <c r="F464" s="3"/>
      <c r="G464" s="3"/>
      <c r="H464" s="3">
        <v>0.207624</v>
      </c>
      <c r="I464" s="3">
        <v>2.6279140000000001</v>
      </c>
      <c r="J464" s="3">
        <v>3.671287</v>
      </c>
      <c r="K464" s="3">
        <v>28.633569999999999</v>
      </c>
      <c r="L464" s="3">
        <v>27.674999</v>
      </c>
      <c r="M464" s="3">
        <v>37.527163000000002</v>
      </c>
      <c r="N464" s="3">
        <v>28.875436000000001</v>
      </c>
      <c r="O464" s="3">
        <v>69.324556999999999</v>
      </c>
      <c r="P464" s="3">
        <v>45.277048000000001</v>
      </c>
      <c r="Q464" s="3">
        <v>46.03989</v>
      </c>
      <c r="R464" s="3">
        <v>57.476539000000002</v>
      </c>
      <c r="S464" s="3">
        <v>82.528762999999998</v>
      </c>
      <c r="T464" s="3">
        <v>90.165492</v>
      </c>
      <c r="U464" s="3">
        <v>33.499727</v>
      </c>
    </row>
    <row r="465" spans="1:21" hidden="1" x14ac:dyDescent="0.2">
      <c r="A465" s="22" t="s">
        <v>75</v>
      </c>
      <c r="B465" s="9" t="s">
        <v>488</v>
      </c>
      <c r="C465" s="10" t="s">
        <v>25</v>
      </c>
      <c r="D465" s="10"/>
      <c r="E465" s="2"/>
      <c r="F465" s="2"/>
      <c r="G465" s="2"/>
      <c r="H465" s="2"/>
      <c r="I465" s="2"/>
      <c r="J465" s="2"/>
      <c r="K465" s="2"/>
      <c r="L465" s="2"/>
      <c r="M465" s="2"/>
      <c r="N465" s="2">
        <v>1.95448</v>
      </c>
      <c r="O465" s="2">
        <v>11.788105</v>
      </c>
      <c r="P465" s="2">
        <v>13.071925</v>
      </c>
      <c r="Q465" s="2">
        <v>10.098221000000001</v>
      </c>
      <c r="R465" s="2">
        <v>9.8515119999999996</v>
      </c>
      <c r="S465" s="2">
        <v>8.1769149999999993</v>
      </c>
      <c r="T465" s="2">
        <v>7.8482789999999998</v>
      </c>
      <c r="U465" s="2">
        <v>7.0132859999999999</v>
      </c>
    </row>
    <row r="466" spans="1:21" hidden="1" x14ac:dyDescent="0.2">
      <c r="A466" s="22" t="s">
        <v>75</v>
      </c>
      <c r="B466" s="9" t="s">
        <v>488</v>
      </c>
      <c r="C466" s="10" t="s">
        <v>26</v>
      </c>
      <c r="D466" s="10" t="s">
        <v>980</v>
      </c>
      <c r="E466" s="3"/>
      <c r="F466" s="3"/>
      <c r="G466" s="3"/>
      <c r="H466" s="3"/>
      <c r="I466" s="3"/>
      <c r="J466" s="3"/>
      <c r="K466" s="3">
        <v>23.354579999999999</v>
      </c>
      <c r="L466" s="3">
        <v>23.303294000000001</v>
      </c>
      <c r="M466" s="3">
        <v>18.003965000000001</v>
      </c>
      <c r="N466" s="3">
        <v>20.125829</v>
      </c>
      <c r="O466" s="3">
        <v>21.073146000000001</v>
      </c>
      <c r="P466" s="3">
        <v>20.729735999999999</v>
      </c>
      <c r="Q466" s="3">
        <v>18.641703</v>
      </c>
      <c r="R466" s="3">
        <v>17.856342999999999</v>
      </c>
      <c r="S466" s="3">
        <v>17.483885999999998</v>
      </c>
      <c r="T466" s="3">
        <v>15.003401</v>
      </c>
      <c r="U466" s="3">
        <v>14.930173999999999</v>
      </c>
    </row>
    <row r="467" spans="1:21" hidden="1" x14ac:dyDescent="0.2">
      <c r="A467" s="22" t="s">
        <v>75</v>
      </c>
      <c r="B467" s="9" t="s">
        <v>488</v>
      </c>
      <c r="C467" s="10" t="s">
        <v>27</v>
      </c>
      <c r="D467" s="10" t="s">
        <v>980</v>
      </c>
      <c r="E467" s="2"/>
      <c r="F467" s="2"/>
      <c r="G467" s="2"/>
      <c r="H467" s="2"/>
      <c r="I467" s="2"/>
      <c r="J467" s="2"/>
      <c r="K467" s="2">
        <v>6.8811999999999998E-2</v>
      </c>
      <c r="L467" s="2">
        <v>6.2356000000000002E-2</v>
      </c>
      <c r="M467" s="2">
        <v>5.8226E-2</v>
      </c>
      <c r="N467" s="2">
        <v>25.613586000000002</v>
      </c>
      <c r="O467" s="2">
        <v>8.8711520000000004</v>
      </c>
      <c r="P467" s="2">
        <v>7.0410890000000004</v>
      </c>
      <c r="Q467" s="2">
        <v>7.7904119999999999</v>
      </c>
      <c r="R467" s="2">
        <v>2.2314210000000001</v>
      </c>
      <c r="S467" s="2">
        <v>2.3780250000000001</v>
      </c>
      <c r="T467" s="2">
        <v>2.235706</v>
      </c>
      <c r="U467" s="2">
        <v>2.303439</v>
      </c>
    </row>
    <row r="468" spans="1:21" hidden="1" x14ac:dyDescent="0.2">
      <c r="A468" s="22" t="s">
        <v>75</v>
      </c>
      <c r="B468" s="9" t="s">
        <v>488</v>
      </c>
      <c r="C468" s="10" t="s">
        <v>28</v>
      </c>
      <c r="D468" s="10" t="s">
        <v>980</v>
      </c>
      <c r="E468" s="3"/>
      <c r="F468" s="3"/>
      <c r="G468" s="3"/>
      <c r="H468" s="3"/>
      <c r="I468" s="3"/>
      <c r="J468" s="3"/>
      <c r="K468" s="3">
        <v>1.7853079999999999</v>
      </c>
      <c r="L468" s="3">
        <v>1.664644</v>
      </c>
      <c r="M468" s="3">
        <v>1.3529469999999999</v>
      </c>
      <c r="N468" s="3">
        <v>1.0880320000000001</v>
      </c>
      <c r="O468" s="3">
        <v>1.0537080000000001</v>
      </c>
      <c r="P468" s="3">
        <v>0.78043600000000002</v>
      </c>
      <c r="Q468" s="3">
        <v>1.1086069999999999</v>
      </c>
      <c r="R468" s="3">
        <v>1.0956859999999999</v>
      </c>
      <c r="S468" s="3">
        <v>1.0456110000000001</v>
      </c>
      <c r="T468" s="3">
        <v>1.0843290000000001</v>
      </c>
      <c r="U468" s="3">
        <v>0.82276199999999999</v>
      </c>
    </row>
    <row r="469" spans="1:21" hidden="1" x14ac:dyDescent="0.2">
      <c r="A469" s="22" t="s">
        <v>75</v>
      </c>
      <c r="B469" s="9" t="s">
        <v>488</v>
      </c>
      <c r="C469" s="10" t="s">
        <v>29</v>
      </c>
      <c r="D469" s="10" t="s">
        <v>980</v>
      </c>
      <c r="E469" s="2"/>
      <c r="F469" s="2"/>
      <c r="G469" s="2"/>
      <c r="H469" s="2"/>
      <c r="I469" s="2"/>
      <c r="J469" s="2"/>
      <c r="K469" s="2">
        <v>8.3510000000000008E-3</v>
      </c>
      <c r="L469" s="2">
        <v>1.5665999999999999E-2</v>
      </c>
      <c r="M469" s="2">
        <v>9.6010000000000002E-3</v>
      </c>
      <c r="N469" s="2"/>
      <c r="O469" s="2"/>
      <c r="P469" s="2"/>
      <c r="Q469" s="2"/>
      <c r="R469" s="2">
        <v>7.0664000000000005E-2</v>
      </c>
      <c r="S469" s="2"/>
      <c r="T469" s="2"/>
      <c r="U469" s="2">
        <v>2.918E-3</v>
      </c>
    </row>
    <row r="470" spans="1:21" hidden="1" x14ac:dyDescent="0.2">
      <c r="A470" s="23" t="s">
        <v>75</v>
      </c>
      <c r="B470" s="9" t="s">
        <v>488</v>
      </c>
      <c r="C470" s="9" t="s">
        <v>30</v>
      </c>
      <c r="D470" s="9"/>
      <c r="E470" s="3"/>
      <c r="F470" s="3"/>
      <c r="G470" s="3">
        <v>125.34493000000001</v>
      </c>
      <c r="H470" s="3">
        <v>146.107542</v>
      </c>
      <c r="I470" s="3">
        <v>83.541567999999998</v>
      </c>
      <c r="J470" s="3">
        <v>97.547382999999996</v>
      </c>
      <c r="K470" s="3">
        <v>29.772379000000001</v>
      </c>
      <c r="L470" s="3">
        <v>33.340401</v>
      </c>
      <c r="M470" s="3">
        <v>19.644871999999999</v>
      </c>
      <c r="N470" s="3">
        <v>15.908215999999999</v>
      </c>
      <c r="O470" s="3"/>
      <c r="P470" s="3"/>
      <c r="Q470" s="3"/>
      <c r="R470" s="3"/>
      <c r="S470" s="3"/>
      <c r="T470" s="3"/>
      <c r="U470" s="3"/>
    </row>
    <row r="471" spans="1:21" hidden="1" x14ac:dyDescent="0.2">
      <c r="A471" s="21" t="s">
        <v>76</v>
      </c>
      <c r="B471" s="9" t="s">
        <v>490</v>
      </c>
      <c r="C471" s="9" t="s">
        <v>20</v>
      </c>
      <c r="D471" s="9"/>
      <c r="E471" s="2"/>
      <c r="F471" s="2"/>
      <c r="G471" s="2">
        <v>68.318235999999999</v>
      </c>
      <c r="H471" s="2">
        <v>67.563785999999993</v>
      </c>
      <c r="I471" s="2">
        <v>60.115295000000003</v>
      </c>
      <c r="J471" s="2">
        <v>61.839879000000003</v>
      </c>
      <c r="K471" s="2">
        <v>60.984073000000002</v>
      </c>
      <c r="L471" s="2">
        <v>280.88492400000001</v>
      </c>
      <c r="M471" s="2">
        <v>80.709367</v>
      </c>
      <c r="N471" s="2">
        <v>108.7413</v>
      </c>
      <c r="O471" s="2">
        <v>101.856247</v>
      </c>
      <c r="P471" s="2">
        <v>110.358788</v>
      </c>
      <c r="Q471" s="2">
        <v>133.13020700000001</v>
      </c>
      <c r="R471" s="2">
        <v>107.618246</v>
      </c>
      <c r="S471" s="2">
        <v>97.384202000000002</v>
      </c>
      <c r="T471" s="2">
        <v>126.84705099999999</v>
      </c>
      <c r="U471" s="2">
        <v>108.25265899999999</v>
      </c>
    </row>
    <row r="472" spans="1:21" hidden="1" x14ac:dyDescent="0.2">
      <c r="A472" s="22" t="s">
        <v>76</v>
      </c>
      <c r="B472" s="9" t="s">
        <v>490</v>
      </c>
      <c r="C472" s="10" t="s">
        <v>22</v>
      </c>
      <c r="D472" s="10"/>
      <c r="E472" s="3"/>
      <c r="F472" s="3"/>
      <c r="G472" s="3">
        <v>5.0478820000000004</v>
      </c>
      <c r="H472" s="3"/>
      <c r="I472" s="3"/>
      <c r="J472" s="3"/>
      <c r="K472" s="3"/>
      <c r="L472" s="3">
        <v>5.8667220000000002</v>
      </c>
      <c r="M472" s="3">
        <v>5.7864250000000004</v>
      </c>
      <c r="N472" s="3">
        <v>22.89085</v>
      </c>
      <c r="O472" s="3">
        <v>2.8569830000000001</v>
      </c>
      <c r="P472" s="3">
        <v>3.2800370000000001</v>
      </c>
      <c r="Q472" s="3">
        <v>20.909465000000001</v>
      </c>
      <c r="R472" s="3">
        <v>2.1371989999999998</v>
      </c>
      <c r="S472" s="3">
        <v>0.83023100000000005</v>
      </c>
      <c r="T472" s="3">
        <v>10.830719</v>
      </c>
      <c r="U472" s="3"/>
    </row>
    <row r="473" spans="1:21" hidden="1" x14ac:dyDescent="0.2">
      <c r="A473" s="22" t="s">
        <v>76</v>
      </c>
      <c r="B473" s="9" t="s">
        <v>490</v>
      </c>
      <c r="C473" s="10" t="s">
        <v>23</v>
      </c>
      <c r="D473" s="10"/>
      <c r="E473" s="2"/>
      <c r="F473" s="2"/>
      <c r="G473" s="2">
        <v>0.1366</v>
      </c>
      <c r="H473" s="2">
        <v>0.26834799999999998</v>
      </c>
      <c r="I473" s="2">
        <v>0.35499700000000001</v>
      </c>
      <c r="J473" s="2">
        <v>0.44170900000000002</v>
      </c>
      <c r="K473" s="2">
        <v>1.0403260000000001</v>
      </c>
      <c r="L473" s="2">
        <v>1.8265</v>
      </c>
      <c r="M473" s="2">
        <v>1.112368</v>
      </c>
      <c r="N473" s="2">
        <v>0.62538000000000005</v>
      </c>
      <c r="O473" s="2">
        <v>2.3150580000000001</v>
      </c>
      <c r="P473" s="2">
        <v>2.5792489999999999</v>
      </c>
      <c r="Q473" s="2">
        <v>1.0551569999999999</v>
      </c>
      <c r="R473" s="2">
        <v>3.1610529999999999</v>
      </c>
      <c r="S473" s="2">
        <v>0.85904899999999995</v>
      </c>
      <c r="T473" s="2">
        <v>1.6319999999999999</v>
      </c>
      <c r="U473" s="2">
        <v>1.6323240000000001</v>
      </c>
    </row>
    <row r="474" spans="1:21" hidden="1" x14ac:dyDescent="0.2">
      <c r="A474" s="22" t="s">
        <v>76</v>
      </c>
      <c r="B474" s="9" t="s">
        <v>490</v>
      </c>
      <c r="C474" s="10" t="s">
        <v>24</v>
      </c>
      <c r="D474" s="10"/>
      <c r="E474" s="3"/>
      <c r="F474" s="3"/>
      <c r="G474" s="3">
        <v>20.869575999999999</v>
      </c>
      <c r="H474" s="3">
        <v>14.156558</v>
      </c>
      <c r="I474" s="3">
        <v>26.354654</v>
      </c>
      <c r="J474" s="3">
        <v>28.724979999999999</v>
      </c>
      <c r="K474" s="3">
        <v>26.191642000000002</v>
      </c>
      <c r="L474" s="3">
        <v>40.885599999999997</v>
      </c>
      <c r="M474" s="3">
        <v>31.232647</v>
      </c>
      <c r="N474" s="3">
        <v>49.475887</v>
      </c>
      <c r="O474" s="3">
        <v>91.793142000000003</v>
      </c>
      <c r="P474" s="3">
        <v>99.973862999999994</v>
      </c>
      <c r="Q474" s="3">
        <v>107.58784199999999</v>
      </c>
      <c r="R474" s="3">
        <v>97.552334999999999</v>
      </c>
      <c r="S474" s="3">
        <v>92.076846000000003</v>
      </c>
      <c r="T474" s="3">
        <v>85.778135000000006</v>
      </c>
      <c r="U474" s="3">
        <v>88.398600999999999</v>
      </c>
    </row>
    <row r="475" spans="1:21" hidden="1" x14ac:dyDescent="0.2">
      <c r="A475" s="22" t="s">
        <v>76</v>
      </c>
      <c r="B475" s="9" t="s">
        <v>490</v>
      </c>
      <c r="C475" s="10" t="s">
        <v>25</v>
      </c>
      <c r="D475" s="10"/>
      <c r="E475" s="2"/>
      <c r="F475" s="2"/>
      <c r="G475" s="2"/>
      <c r="H475" s="2"/>
      <c r="I475" s="2"/>
      <c r="J475" s="2"/>
      <c r="K475" s="2"/>
      <c r="L475" s="2"/>
      <c r="M475" s="2"/>
      <c r="N475" s="2">
        <v>0.42542799999999997</v>
      </c>
      <c r="O475" s="2">
        <v>4.4717650000000004</v>
      </c>
      <c r="P475" s="2">
        <v>3.1715230000000001</v>
      </c>
      <c r="Q475" s="2">
        <v>2.7514289999999999</v>
      </c>
      <c r="R475" s="2">
        <v>2.5383840000000002</v>
      </c>
      <c r="S475" s="2">
        <v>2.1666989999999999</v>
      </c>
      <c r="T475" s="2">
        <v>26.503333999999999</v>
      </c>
      <c r="U475" s="2">
        <v>16.962437000000001</v>
      </c>
    </row>
    <row r="476" spans="1:21" hidden="1" x14ac:dyDescent="0.2">
      <c r="A476" s="22" t="s">
        <v>76</v>
      </c>
      <c r="B476" s="9" t="s">
        <v>490</v>
      </c>
      <c r="C476" s="10" t="s">
        <v>26</v>
      </c>
      <c r="D476" s="10" t="s">
        <v>980</v>
      </c>
      <c r="E476" s="3"/>
      <c r="F476" s="3"/>
      <c r="G476" s="3"/>
      <c r="H476" s="3"/>
      <c r="I476" s="3"/>
      <c r="J476" s="3"/>
      <c r="K476" s="3">
        <v>0.50452300000000005</v>
      </c>
      <c r="L476" s="3">
        <v>0.24413899999999999</v>
      </c>
      <c r="M476" s="3">
        <v>0.33298</v>
      </c>
      <c r="N476" s="3">
        <v>0.32228400000000001</v>
      </c>
      <c r="O476" s="3">
        <v>0.29319200000000001</v>
      </c>
      <c r="P476" s="3">
        <v>1.231581</v>
      </c>
      <c r="Q476" s="3">
        <v>0.711395</v>
      </c>
      <c r="R476" s="3">
        <v>1.2359370000000001</v>
      </c>
      <c r="S476" s="3">
        <v>0.75245300000000004</v>
      </c>
      <c r="T476" s="3">
        <v>1.1640299999999999</v>
      </c>
      <c r="U476" s="3">
        <v>0.84970400000000001</v>
      </c>
    </row>
    <row r="477" spans="1:21" hidden="1" x14ac:dyDescent="0.2">
      <c r="A477" s="22" t="s">
        <v>76</v>
      </c>
      <c r="B477" s="9" t="s">
        <v>490</v>
      </c>
      <c r="C477" s="10" t="s">
        <v>27</v>
      </c>
      <c r="D477" s="10" t="s">
        <v>980</v>
      </c>
      <c r="E477" s="2"/>
      <c r="F477" s="2"/>
      <c r="G477" s="2">
        <v>5.8853460000000002</v>
      </c>
      <c r="H477" s="2">
        <v>4.931457</v>
      </c>
      <c r="I477" s="2">
        <v>2.5852189999999999</v>
      </c>
      <c r="J477" s="2">
        <v>0.76844999999999997</v>
      </c>
      <c r="K477" s="2">
        <v>0.123906</v>
      </c>
      <c r="L477" s="2">
        <v>200.84453300000001</v>
      </c>
      <c r="M477" s="2">
        <v>0.86691099999999999</v>
      </c>
      <c r="N477" s="2">
        <v>9.7344E-2</v>
      </c>
      <c r="O477" s="2">
        <v>9.4539999999999999E-2</v>
      </c>
      <c r="P477" s="2">
        <v>9.1907000000000003E-2</v>
      </c>
      <c r="Q477" s="2">
        <v>8.9134000000000005E-2</v>
      </c>
      <c r="R477" s="2">
        <v>8.6909E-2</v>
      </c>
      <c r="S477" s="2">
        <v>4.1522999999999997E-2</v>
      </c>
      <c r="T477" s="2"/>
      <c r="U477" s="2"/>
    </row>
    <row r="478" spans="1:21" hidden="1" x14ac:dyDescent="0.2">
      <c r="A478" s="22" t="s">
        <v>76</v>
      </c>
      <c r="B478" s="9" t="s">
        <v>490</v>
      </c>
      <c r="C478" s="10" t="s">
        <v>28</v>
      </c>
      <c r="D478" s="10" t="s">
        <v>980</v>
      </c>
      <c r="E478" s="3"/>
      <c r="F478" s="3"/>
      <c r="G478" s="3"/>
      <c r="H478" s="3"/>
      <c r="I478" s="3"/>
      <c r="J478" s="3"/>
      <c r="K478" s="3"/>
      <c r="L478" s="3">
        <v>5.2026999999999997E-2</v>
      </c>
      <c r="M478" s="3">
        <v>3.2543000000000002E-2</v>
      </c>
      <c r="N478" s="3">
        <v>4.8401E-2</v>
      </c>
      <c r="O478" s="3">
        <v>1.4959999999999999E-2</v>
      </c>
      <c r="P478" s="3">
        <v>1.5218000000000001E-2</v>
      </c>
      <c r="Q478" s="3">
        <v>1.2916E-2</v>
      </c>
      <c r="R478" s="3">
        <v>0.759243</v>
      </c>
      <c r="S478" s="3">
        <v>0.65461199999999997</v>
      </c>
      <c r="T478" s="3">
        <v>0.93883300000000003</v>
      </c>
      <c r="U478" s="3">
        <v>7.3540000000000003E-3</v>
      </c>
    </row>
    <row r="479" spans="1:21" hidden="1" x14ac:dyDescent="0.2">
      <c r="A479" s="22" t="s">
        <v>76</v>
      </c>
      <c r="B479" s="9" t="s">
        <v>490</v>
      </c>
      <c r="C479" s="10" t="s">
        <v>29</v>
      </c>
      <c r="D479" s="10" t="s">
        <v>980</v>
      </c>
      <c r="E479" s="2"/>
      <c r="F479" s="2"/>
      <c r="G479" s="2"/>
      <c r="H479" s="2"/>
      <c r="I479" s="2"/>
      <c r="J479" s="2"/>
      <c r="K479" s="2">
        <v>0.22636800000000001</v>
      </c>
      <c r="L479" s="2">
        <v>0.16133600000000001</v>
      </c>
      <c r="M479" s="2">
        <v>6.1466E-2</v>
      </c>
      <c r="N479" s="2">
        <v>0.18005699999999999</v>
      </c>
      <c r="O479" s="2">
        <v>1.6607E-2</v>
      </c>
      <c r="P479" s="2">
        <v>1.541E-2</v>
      </c>
      <c r="Q479" s="2">
        <v>1.2869E-2</v>
      </c>
      <c r="R479" s="2">
        <v>0.14718600000000001</v>
      </c>
      <c r="S479" s="2">
        <v>2.7889999999999998E-3</v>
      </c>
      <c r="T479" s="2"/>
      <c r="U479" s="2">
        <v>0.40223900000000001</v>
      </c>
    </row>
    <row r="480" spans="1:21" hidden="1" x14ac:dyDescent="0.2">
      <c r="A480" s="23" t="s">
        <v>76</v>
      </c>
      <c r="B480" s="9" t="s">
        <v>490</v>
      </c>
      <c r="C480" s="9" t="s">
        <v>30</v>
      </c>
      <c r="D480" s="9"/>
      <c r="E480" s="3"/>
      <c r="F480" s="3"/>
      <c r="G480" s="3">
        <v>36.378832000000003</v>
      </c>
      <c r="H480" s="3">
        <v>48.207422999999999</v>
      </c>
      <c r="I480" s="3">
        <v>30.820425</v>
      </c>
      <c r="J480" s="3">
        <v>31.90474</v>
      </c>
      <c r="K480" s="3">
        <v>32.897308000000002</v>
      </c>
      <c r="L480" s="3">
        <v>31.004066999999999</v>
      </c>
      <c r="M480" s="3">
        <v>41.284027000000002</v>
      </c>
      <c r="N480" s="3">
        <v>34.675668999999999</v>
      </c>
      <c r="O480" s="3"/>
      <c r="P480" s="3"/>
      <c r="Q480" s="3"/>
      <c r="R480" s="3"/>
      <c r="S480" s="3"/>
      <c r="T480" s="3"/>
      <c r="U480" s="3"/>
    </row>
    <row r="481" spans="1:21" hidden="1" x14ac:dyDescent="0.2">
      <c r="A481" s="21" t="s">
        <v>77</v>
      </c>
      <c r="B481" s="9" t="s">
        <v>500</v>
      </c>
      <c r="C481" s="9" t="s">
        <v>20</v>
      </c>
      <c r="D481" s="9"/>
      <c r="E481" s="2"/>
      <c r="F481" s="2"/>
      <c r="G481" s="2">
        <v>915.94547799999998</v>
      </c>
      <c r="H481" s="2">
        <v>1175.6873230000001</v>
      </c>
      <c r="I481" s="2">
        <v>2374.604069</v>
      </c>
      <c r="J481" s="2">
        <v>1644.3826340000001</v>
      </c>
      <c r="K481" s="2">
        <v>6146.0721919999996</v>
      </c>
      <c r="L481" s="2">
        <v>1029.4386139999999</v>
      </c>
      <c r="M481" s="2">
        <v>1150.4515719999999</v>
      </c>
      <c r="N481" s="2">
        <v>1539.4142079999999</v>
      </c>
      <c r="O481" s="2">
        <v>1607.4837520000001</v>
      </c>
      <c r="P481" s="2">
        <v>1678.131997</v>
      </c>
      <c r="Q481" s="2">
        <v>1726.38222</v>
      </c>
      <c r="R481" s="2">
        <v>1254.61636</v>
      </c>
      <c r="S481" s="2">
        <v>1060.176285</v>
      </c>
      <c r="T481" s="2">
        <v>1871.217875</v>
      </c>
      <c r="U481" s="2">
        <v>1431.969098</v>
      </c>
    </row>
    <row r="482" spans="1:21" hidden="1" x14ac:dyDescent="0.2">
      <c r="A482" s="22" t="s">
        <v>77</v>
      </c>
      <c r="B482" s="9" t="s">
        <v>500</v>
      </c>
      <c r="C482" s="10" t="s">
        <v>22</v>
      </c>
      <c r="D482" s="10"/>
      <c r="E482" s="3"/>
      <c r="F482" s="3"/>
      <c r="G482" s="3">
        <v>92.481787999999995</v>
      </c>
      <c r="H482" s="3">
        <v>240.80635799999999</v>
      </c>
      <c r="I482" s="3">
        <v>182.799049</v>
      </c>
      <c r="J482" s="3">
        <v>173.927761</v>
      </c>
      <c r="K482" s="3">
        <v>405.25001200000003</v>
      </c>
      <c r="L482" s="3">
        <v>261.37322599999999</v>
      </c>
      <c r="M482" s="3">
        <v>300.94539400000002</v>
      </c>
      <c r="N482" s="3">
        <v>587.32779200000004</v>
      </c>
      <c r="O482" s="3">
        <v>630.77000099999998</v>
      </c>
      <c r="P482" s="3">
        <v>700.845281</v>
      </c>
      <c r="Q482" s="3">
        <v>610.84577100000001</v>
      </c>
      <c r="R482" s="3">
        <v>115.72828800000001</v>
      </c>
      <c r="S482" s="3">
        <v>33.058039999999998</v>
      </c>
      <c r="T482" s="3">
        <v>631.91022699999996</v>
      </c>
      <c r="U482" s="3">
        <v>275.21352899999999</v>
      </c>
    </row>
    <row r="483" spans="1:21" hidden="1" x14ac:dyDescent="0.2">
      <c r="A483" s="22" t="s">
        <v>77</v>
      </c>
      <c r="B483" s="9" t="s">
        <v>500</v>
      </c>
      <c r="C483" s="10" t="s">
        <v>23</v>
      </c>
      <c r="D483" s="10"/>
      <c r="E483" s="2"/>
      <c r="F483" s="2"/>
      <c r="G483" s="2">
        <v>6.0087809999999999</v>
      </c>
      <c r="H483" s="2">
        <v>10.372299</v>
      </c>
      <c r="I483" s="2">
        <v>9.7890929999999994</v>
      </c>
      <c r="J483" s="2">
        <v>10.933198000000001</v>
      </c>
      <c r="K483" s="2">
        <v>1.9342189999999999</v>
      </c>
      <c r="L483" s="2">
        <v>6.6255860000000002</v>
      </c>
      <c r="M483" s="2">
        <v>2.2030940000000001</v>
      </c>
      <c r="N483" s="2">
        <v>19.025047000000001</v>
      </c>
      <c r="O483" s="2">
        <v>37.311005999999999</v>
      </c>
      <c r="P483" s="2">
        <v>22.814382999999999</v>
      </c>
      <c r="Q483" s="2">
        <v>58.649731000000003</v>
      </c>
      <c r="R483" s="2">
        <v>39.156647999999997</v>
      </c>
      <c r="S483" s="2">
        <v>87.178730000000002</v>
      </c>
      <c r="T483" s="2">
        <v>66.725817000000006</v>
      </c>
      <c r="U483" s="2">
        <v>44.249657999999997</v>
      </c>
    </row>
    <row r="484" spans="1:21" hidden="1" x14ac:dyDescent="0.2">
      <c r="A484" s="22" t="s">
        <v>77</v>
      </c>
      <c r="B484" s="9" t="s">
        <v>500</v>
      </c>
      <c r="C484" s="10" t="s">
        <v>24</v>
      </c>
      <c r="D484" s="10"/>
      <c r="E484" s="3"/>
      <c r="F484" s="3"/>
      <c r="G484" s="3">
        <v>138.00477699999999</v>
      </c>
      <c r="H484" s="3">
        <v>145.25382200000001</v>
      </c>
      <c r="I484" s="3">
        <v>191.01735300000001</v>
      </c>
      <c r="J484" s="3">
        <v>245.529999</v>
      </c>
      <c r="K484" s="3">
        <v>359.29751299999998</v>
      </c>
      <c r="L484" s="3">
        <v>363.17387200000002</v>
      </c>
      <c r="M484" s="3">
        <v>362.30381699999998</v>
      </c>
      <c r="N484" s="3">
        <v>438.51331699999997</v>
      </c>
      <c r="O484" s="3">
        <v>880.27629000000002</v>
      </c>
      <c r="P484" s="3">
        <v>896.87878799999999</v>
      </c>
      <c r="Q484" s="3">
        <v>1012.43022</v>
      </c>
      <c r="R484" s="3">
        <v>1058.1910130000001</v>
      </c>
      <c r="S484" s="3">
        <v>902.04546200000004</v>
      </c>
      <c r="T484" s="3">
        <v>1132.1228719999999</v>
      </c>
      <c r="U484" s="3">
        <v>1066.1403969999999</v>
      </c>
    </row>
    <row r="485" spans="1:21" hidden="1" x14ac:dyDescent="0.2">
      <c r="A485" s="22" t="s">
        <v>77</v>
      </c>
      <c r="B485" s="9" t="s">
        <v>500</v>
      </c>
      <c r="C485" s="10" t="s">
        <v>25</v>
      </c>
      <c r="D485" s="10"/>
      <c r="E485" s="2"/>
      <c r="F485" s="2"/>
      <c r="G485" s="2"/>
      <c r="H485" s="2"/>
      <c r="I485" s="2"/>
      <c r="J485" s="2"/>
      <c r="K485" s="2"/>
      <c r="L485" s="2"/>
      <c r="M485" s="2"/>
      <c r="N485" s="2">
        <v>25.745450999999999</v>
      </c>
      <c r="O485" s="2">
        <v>48.689107999999997</v>
      </c>
      <c r="P485" s="2">
        <v>47.500906000000001</v>
      </c>
      <c r="Q485" s="2">
        <v>33.970669000000001</v>
      </c>
      <c r="R485" s="2">
        <v>30.011744</v>
      </c>
      <c r="S485" s="2">
        <v>26.624770000000002</v>
      </c>
      <c r="T485" s="2">
        <v>25.710229999999999</v>
      </c>
      <c r="U485" s="2">
        <v>32.923810000000003</v>
      </c>
    </row>
    <row r="486" spans="1:21" hidden="1" x14ac:dyDescent="0.2">
      <c r="A486" s="22" t="s">
        <v>77</v>
      </c>
      <c r="B486" s="9" t="s">
        <v>500</v>
      </c>
      <c r="C486" s="10" t="s">
        <v>26</v>
      </c>
      <c r="D486" s="10" t="s">
        <v>980</v>
      </c>
      <c r="E486" s="3"/>
      <c r="F486" s="3"/>
      <c r="G486" s="3"/>
      <c r="H486" s="3"/>
      <c r="I486" s="3"/>
      <c r="J486" s="3"/>
      <c r="K486" s="3">
        <v>5.9907409999999999</v>
      </c>
      <c r="L486" s="3">
        <v>5.0219230000000001</v>
      </c>
      <c r="M486" s="3">
        <v>3.802775</v>
      </c>
      <c r="N486" s="3">
        <v>6.8025149999999996</v>
      </c>
      <c r="O486" s="3">
        <v>6.0124610000000001</v>
      </c>
      <c r="P486" s="3">
        <v>8.5967040000000008</v>
      </c>
      <c r="Q486" s="3">
        <v>9.3768429999999992</v>
      </c>
      <c r="R486" s="3">
        <v>10.650112</v>
      </c>
      <c r="S486" s="3">
        <v>9.9905200000000001</v>
      </c>
      <c r="T486" s="3">
        <v>12.530454000000001</v>
      </c>
      <c r="U486" s="3">
        <v>12.522218000000001</v>
      </c>
    </row>
    <row r="487" spans="1:21" hidden="1" x14ac:dyDescent="0.2">
      <c r="A487" s="22" t="s">
        <v>77</v>
      </c>
      <c r="B487" s="9" t="s">
        <v>500</v>
      </c>
      <c r="C487" s="10" t="s">
        <v>27</v>
      </c>
      <c r="D487" s="10" t="s">
        <v>980</v>
      </c>
      <c r="E487" s="2"/>
      <c r="F487" s="2"/>
      <c r="G487" s="2">
        <v>81.335234</v>
      </c>
      <c r="H487" s="2">
        <v>100.83944700000001</v>
      </c>
      <c r="I487" s="2">
        <v>97.974999999999994</v>
      </c>
      <c r="J487" s="2">
        <v>103.427938</v>
      </c>
      <c r="K487" s="2">
        <v>1372.7379109999999</v>
      </c>
      <c r="L487" s="2">
        <v>17.759459</v>
      </c>
      <c r="M487" s="2">
        <v>8.3386139999999997</v>
      </c>
      <c r="N487" s="2">
        <v>81.684618</v>
      </c>
      <c r="O487" s="2">
        <v>3.5135879999999999</v>
      </c>
      <c r="P487" s="2">
        <v>0.53304099999999999</v>
      </c>
      <c r="Q487" s="2"/>
      <c r="R487" s="2"/>
      <c r="S487" s="2"/>
      <c r="T487" s="2"/>
      <c r="U487" s="2"/>
    </row>
    <row r="488" spans="1:21" hidden="1" x14ac:dyDescent="0.2">
      <c r="A488" s="22" t="s">
        <v>77</v>
      </c>
      <c r="B488" s="9" t="s">
        <v>500</v>
      </c>
      <c r="C488" s="10" t="s">
        <v>28</v>
      </c>
      <c r="D488" s="10" t="s">
        <v>980</v>
      </c>
      <c r="E488" s="3"/>
      <c r="F488" s="3"/>
      <c r="G488" s="3"/>
      <c r="H488" s="3"/>
      <c r="I488" s="3"/>
      <c r="J488" s="3"/>
      <c r="K488" s="3">
        <v>1.165173</v>
      </c>
      <c r="L488" s="3">
        <v>1.1543159999999999</v>
      </c>
      <c r="M488" s="3">
        <v>0.93545699999999998</v>
      </c>
      <c r="N488" s="3">
        <v>1.3306929999999999</v>
      </c>
      <c r="O488" s="3">
        <v>0.81600700000000004</v>
      </c>
      <c r="P488" s="3">
        <v>0.94134300000000004</v>
      </c>
      <c r="Q488" s="3">
        <v>1.0847640000000001</v>
      </c>
      <c r="R488" s="3">
        <v>0.74728899999999998</v>
      </c>
      <c r="S488" s="3">
        <v>1.238246</v>
      </c>
      <c r="T488" s="3">
        <v>2.2101510000000002</v>
      </c>
      <c r="U488" s="3">
        <v>0.79405099999999995</v>
      </c>
    </row>
    <row r="489" spans="1:21" hidden="1" x14ac:dyDescent="0.2">
      <c r="A489" s="22" t="s">
        <v>77</v>
      </c>
      <c r="B489" s="9" t="s">
        <v>500</v>
      </c>
      <c r="C489" s="10" t="s">
        <v>29</v>
      </c>
      <c r="D489" s="10" t="s">
        <v>980</v>
      </c>
      <c r="E489" s="2"/>
      <c r="F489" s="2"/>
      <c r="G489" s="2"/>
      <c r="H489" s="2"/>
      <c r="I489" s="2"/>
      <c r="J489" s="2"/>
      <c r="K489" s="2">
        <v>8.1920000000000007E-2</v>
      </c>
      <c r="L489" s="2">
        <v>0.15650800000000001</v>
      </c>
      <c r="M489" s="2">
        <v>0.489062</v>
      </c>
      <c r="N489" s="2">
        <v>6.3635999999999998E-2</v>
      </c>
      <c r="O489" s="2">
        <v>9.5291000000000001E-2</v>
      </c>
      <c r="P489" s="2">
        <v>6.4069000000000001E-2</v>
      </c>
      <c r="Q489" s="2">
        <v>2.4222E-2</v>
      </c>
      <c r="R489" s="2">
        <v>0.13126599999999999</v>
      </c>
      <c r="S489" s="2">
        <v>4.0516999999999997E-2</v>
      </c>
      <c r="T489" s="2">
        <v>8.1239999999999993E-3</v>
      </c>
      <c r="U489" s="2">
        <v>0.12543499999999999</v>
      </c>
    </row>
    <row r="490" spans="1:21" hidden="1" x14ac:dyDescent="0.2">
      <c r="A490" s="23" t="s">
        <v>77</v>
      </c>
      <c r="B490" s="9" t="s">
        <v>500</v>
      </c>
      <c r="C490" s="9" t="s">
        <v>30</v>
      </c>
      <c r="D490" s="9"/>
      <c r="E490" s="3"/>
      <c r="F490" s="3"/>
      <c r="G490" s="3">
        <v>598.11489800000004</v>
      </c>
      <c r="H490" s="3">
        <v>678.41539699999998</v>
      </c>
      <c r="I490" s="3">
        <v>1893.0235740000001</v>
      </c>
      <c r="J490" s="3">
        <v>1110.5637380000001</v>
      </c>
      <c r="K490" s="3">
        <v>3999.6147030000002</v>
      </c>
      <c r="L490" s="3">
        <v>374.17372399999999</v>
      </c>
      <c r="M490" s="3">
        <v>471.433359</v>
      </c>
      <c r="N490" s="3">
        <v>378.92113899999998</v>
      </c>
      <c r="O490" s="3"/>
      <c r="P490" s="3">
        <v>-4.2518E-2</v>
      </c>
      <c r="Q490" s="3"/>
      <c r="R490" s="3"/>
      <c r="S490" s="3"/>
      <c r="T490" s="3"/>
      <c r="U490" s="3"/>
    </row>
    <row r="491" spans="1:21" hidden="1" x14ac:dyDescent="0.2">
      <c r="A491" s="21" t="s">
        <v>78</v>
      </c>
      <c r="B491" s="9" t="s">
        <v>523</v>
      </c>
      <c r="C491" s="9" t="s">
        <v>20</v>
      </c>
      <c r="D491" s="9"/>
      <c r="E491" s="2"/>
      <c r="F491" s="2"/>
      <c r="G491" s="2">
        <v>336.17186299999997</v>
      </c>
      <c r="H491" s="2">
        <v>311.16264100000001</v>
      </c>
      <c r="I491" s="2">
        <v>312.56484399999999</v>
      </c>
      <c r="J491" s="2">
        <v>247.86073300000001</v>
      </c>
      <c r="K491" s="2">
        <v>241.50340600000001</v>
      </c>
      <c r="L491" s="2">
        <v>266.14628399999998</v>
      </c>
      <c r="M491" s="2">
        <v>426.49548099999998</v>
      </c>
      <c r="N491" s="2">
        <v>241.08624900000001</v>
      </c>
      <c r="O491" s="2">
        <v>229.926795</v>
      </c>
      <c r="P491" s="2">
        <v>304.77948400000002</v>
      </c>
      <c r="Q491" s="2">
        <v>700.33697099999995</v>
      </c>
      <c r="R491" s="2">
        <v>598.83009400000003</v>
      </c>
      <c r="S491" s="2">
        <v>524.06249700000001</v>
      </c>
      <c r="T491" s="2">
        <v>603.54978300000005</v>
      </c>
      <c r="U491" s="2">
        <v>596.91087600000003</v>
      </c>
    </row>
    <row r="492" spans="1:21" hidden="1" x14ac:dyDescent="0.2">
      <c r="A492" s="22" t="s">
        <v>78</v>
      </c>
      <c r="B492" s="9" t="s">
        <v>523</v>
      </c>
      <c r="C492" s="10" t="s">
        <v>22</v>
      </c>
      <c r="D492" s="10"/>
      <c r="E492" s="3"/>
      <c r="F492" s="3"/>
      <c r="G492" s="3">
        <v>23.331875</v>
      </c>
      <c r="H492" s="3"/>
      <c r="I492" s="3"/>
      <c r="J492" s="3"/>
      <c r="K492" s="3">
        <v>1.4402E-2</v>
      </c>
      <c r="L492" s="3">
        <v>10.094213</v>
      </c>
      <c r="M492" s="3">
        <v>25.345403000000001</v>
      </c>
      <c r="N492" s="3"/>
      <c r="O492" s="3"/>
      <c r="P492" s="3">
        <v>91.653655000000001</v>
      </c>
      <c r="Q492" s="3">
        <v>63.606026</v>
      </c>
      <c r="R492" s="3">
        <v>25.151033999999999</v>
      </c>
      <c r="S492" s="3">
        <v>139.51022900000001</v>
      </c>
      <c r="T492" s="3">
        <v>76.247928999999999</v>
      </c>
      <c r="U492" s="3">
        <v>111.21895499999999</v>
      </c>
    </row>
    <row r="493" spans="1:21" hidden="1" x14ac:dyDescent="0.2">
      <c r="A493" s="22" t="s">
        <v>78</v>
      </c>
      <c r="B493" s="9" t="s">
        <v>523</v>
      </c>
      <c r="C493" s="10" t="s">
        <v>23</v>
      </c>
      <c r="D493" s="10"/>
      <c r="E493" s="2"/>
      <c r="F493" s="2"/>
      <c r="G493" s="2">
        <v>2.6812469999999999</v>
      </c>
      <c r="H493" s="2">
        <v>2.6489600000000002</v>
      </c>
      <c r="I493" s="2">
        <v>3.2067199999999998</v>
      </c>
      <c r="J493" s="2">
        <v>0.86852600000000002</v>
      </c>
      <c r="K493" s="2">
        <v>2.5533519999999998</v>
      </c>
      <c r="L493" s="2">
        <v>2.1077089999999998</v>
      </c>
      <c r="M493" s="2">
        <v>3.2678590000000001</v>
      </c>
      <c r="N493" s="2">
        <v>3.1224319999999999</v>
      </c>
      <c r="O493" s="2">
        <v>6.6118550000000003</v>
      </c>
      <c r="P493" s="2">
        <v>5.0604570000000004</v>
      </c>
      <c r="Q493" s="2">
        <v>6.1620790000000003</v>
      </c>
      <c r="R493" s="2">
        <v>12.255606</v>
      </c>
      <c r="S493" s="2">
        <v>26.574531</v>
      </c>
      <c r="T493" s="2">
        <v>55.147686999999998</v>
      </c>
      <c r="U493" s="2">
        <v>52.695236000000001</v>
      </c>
    </row>
    <row r="494" spans="1:21" hidden="1" x14ac:dyDescent="0.2">
      <c r="A494" s="22" t="s">
        <v>78</v>
      </c>
      <c r="B494" s="9" t="s">
        <v>523</v>
      </c>
      <c r="C494" s="10" t="s">
        <v>24</v>
      </c>
      <c r="D494" s="10"/>
      <c r="E494" s="3"/>
      <c r="F494" s="3"/>
      <c r="G494" s="3">
        <v>43.517539999999997</v>
      </c>
      <c r="H494" s="3">
        <v>42.945929999999997</v>
      </c>
      <c r="I494" s="3">
        <v>50.299934999999998</v>
      </c>
      <c r="J494" s="3">
        <v>48.105935000000002</v>
      </c>
      <c r="K494" s="3">
        <v>73.428943000000004</v>
      </c>
      <c r="L494" s="3">
        <v>59.226973000000001</v>
      </c>
      <c r="M494" s="3">
        <v>110.189368</v>
      </c>
      <c r="N494" s="3">
        <v>121.986851</v>
      </c>
      <c r="O494" s="3">
        <v>161.90771899999999</v>
      </c>
      <c r="P494" s="3">
        <v>153.614893</v>
      </c>
      <c r="Q494" s="3">
        <v>217.08998399999999</v>
      </c>
      <c r="R494" s="3">
        <v>231.310732</v>
      </c>
      <c r="S494" s="3">
        <v>320.81888400000003</v>
      </c>
      <c r="T494" s="3">
        <v>401.68313999999998</v>
      </c>
      <c r="U494" s="3">
        <v>377.397111</v>
      </c>
    </row>
    <row r="495" spans="1:21" hidden="1" x14ac:dyDescent="0.2">
      <c r="A495" s="22" t="s">
        <v>78</v>
      </c>
      <c r="B495" s="9" t="s">
        <v>523</v>
      </c>
      <c r="C495" s="10" t="s">
        <v>25</v>
      </c>
      <c r="D495" s="10"/>
      <c r="E495" s="2"/>
      <c r="F495" s="2"/>
      <c r="G495" s="2"/>
      <c r="H495" s="2"/>
      <c r="I495" s="2"/>
      <c r="J495" s="2"/>
      <c r="K495" s="2"/>
      <c r="L495" s="2"/>
      <c r="M495" s="2"/>
      <c r="N495" s="2">
        <v>2.8752059999999999</v>
      </c>
      <c r="O495" s="2">
        <v>27.650254</v>
      </c>
      <c r="P495" s="2">
        <v>16.238603999999999</v>
      </c>
      <c r="Q495" s="2">
        <v>12.191052000000001</v>
      </c>
      <c r="R495" s="2">
        <v>14.064328</v>
      </c>
      <c r="S495" s="2">
        <v>12.569493</v>
      </c>
      <c r="T495" s="2">
        <v>16.745348</v>
      </c>
      <c r="U495" s="2">
        <v>7.8919819999999996</v>
      </c>
    </row>
    <row r="496" spans="1:21" hidden="1" x14ac:dyDescent="0.2">
      <c r="A496" s="22" t="s">
        <v>78</v>
      </c>
      <c r="B496" s="9" t="s">
        <v>523</v>
      </c>
      <c r="C496" s="10" t="s">
        <v>26</v>
      </c>
      <c r="D496" s="10" t="s">
        <v>980</v>
      </c>
      <c r="E496" s="3"/>
      <c r="F496" s="3"/>
      <c r="G496" s="3"/>
      <c r="H496" s="3"/>
      <c r="I496" s="3"/>
      <c r="J496" s="3"/>
      <c r="K496" s="3">
        <v>21.495346000000001</v>
      </c>
      <c r="L496" s="3">
        <v>19.592872</v>
      </c>
      <c r="M496" s="3">
        <v>17.393730999999999</v>
      </c>
      <c r="N496" s="3">
        <v>20.146661999999999</v>
      </c>
      <c r="O496" s="3">
        <v>23.335663</v>
      </c>
      <c r="P496" s="3">
        <v>24.007028999999999</v>
      </c>
      <c r="Q496" s="3">
        <v>21.799429</v>
      </c>
      <c r="R496" s="3">
        <v>20.406286999999999</v>
      </c>
      <c r="S496" s="3">
        <v>18.571428999999998</v>
      </c>
      <c r="T496" s="3">
        <v>17.221596000000002</v>
      </c>
      <c r="U496" s="3">
        <v>18.061381999999998</v>
      </c>
    </row>
    <row r="497" spans="1:21" hidden="1" x14ac:dyDescent="0.2">
      <c r="A497" s="22" t="s">
        <v>78</v>
      </c>
      <c r="B497" s="9" t="s">
        <v>523</v>
      </c>
      <c r="C497" s="10" t="s">
        <v>27</v>
      </c>
      <c r="D497" s="10" t="s">
        <v>980</v>
      </c>
      <c r="E497" s="2"/>
      <c r="F497" s="2"/>
      <c r="G497" s="2">
        <v>31.294492000000002</v>
      </c>
      <c r="H497" s="2">
        <v>29.04243</v>
      </c>
      <c r="I497" s="2">
        <v>14.080749000000001</v>
      </c>
      <c r="J497" s="2">
        <v>14.035527</v>
      </c>
      <c r="K497" s="2">
        <v>31.563196000000001</v>
      </c>
      <c r="L497" s="2">
        <v>12.24309</v>
      </c>
      <c r="M497" s="2">
        <v>177.28738300000001</v>
      </c>
      <c r="N497" s="2">
        <v>42.179459000000001</v>
      </c>
      <c r="O497" s="2">
        <v>9.5152339999999995</v>
      </c>
      <c r="P497" s="2">
        <v>13.364051</v>
      </c>
      <c r="Q497" s="2">
        <v>377.753513</v>
      </c>
      <c r="R497" s="2">
        <v>293.03923200000003</v>
      </c>
      <c r="S497" s="2">
        <v>4.4273699999999998</v>
      </c>
      <c r="T497" s="2">
        <v>34.874631000000001</v>
      </c>
      <c r="U497" s="2">
        <v>25.871725000000001</v>
      </c>
    </row>
    <row r="498" spans="1:21" hidden="1" x14ac:dyDescent="0.2">
      <c r="A498" s="22" t="s">
        <v>78</v>
      </c>
      <c r="B498" s="9" t="s">
        <v>523</v>
      </c>
      <c r="C498" s="10" t="s">
        <v>28</v>
      </c>
      <c r="D498" s="10" t="s">
        <v>980</v>
      </c>
      <c r="E498" s="3"/>
      <c r="F498" s="3"/>
      <c r="G498" s="3"/>
      <c r="H498" s="3"/>
      <c r="I498" s="3"/>
      <c r="J498" s="3"/>
      <c r="K498" s="3">
        <v>1.380023</v>
      </c>
      <c r="L498" s="3">
        <v>1.8106979999999999</v>
      </c>
      <c r="M498" s="3">
        <v>1.6096919999999999</v>
      </c>
      <c r="N498" s="3">
        <v>1.0237700000000001</v>
      </c>
      <c r="O498" s="3">
        <v>0.79202099999999998</v>
      </c>
      <c r="P498" s="3">
        <v>0.71614800000000001</v>
      </c>
      <c r="Q498" s="3">
        <v>1.525768</v>
      </c>
      <c r="R498" s="3">
        <v>1.787671</v>
      </c>
      <c r="S498" s="3">
        <v>1.5837490000000001</v>
      </c>
      <c r="T498" s="3">
        <v>1.6294519999999999</v>
      </c>
      <c r="U498" s="3">
        <v>1.3872910000000001</v>
      </c>
    </row>
    <row r="499" spans="1:21" hidden="1" x14ac:dyDescent="0.2">
      <c r="A499" s="22" t="s">
        <v>78</v>
      </c>
      <c r="B499" s="9" t="s">
        <v>523</v>
      </c>
      <c r="C499" s="10" t="s">
        <v>29</v>
      </c>
      <c r="D499" s="10" t="s">
        <v>980</v>
      </c>
      <c r="E499" s="2"/>
      <c r="F499" s="2"/>
      <c r="G499" s="2"/>
      <c r="H499" s="2"/>
      <c r="I499" s="2"/>
      <c r="J499" s="2"/>
      <c r="K499" s="2">
        <v>0.33561099999999999</v>
      </c>
      <c r="L499" s="2">
        <v>0.141731</v>
      </c>
      <c r="M499" s="2">
        <v>1.6494000000000002E-2</v>
      </c>
      <c r="N499" s="2">
        <v>6.2446000000000002E-2</v>
      </c>
      <c r="O499" s="2">
        <v>0.114049</v>
      </c>
      <c r="P499" s="2">
        <v>0.12464699999999999</v>
      </c>
      <c r="Q499" s="2">
        <v>0.20912</v>
      </c>
      <c r="R499" s="2">
        <v>0.81520400000000004</v>
      </c>
      <c r="S499" s="2">
        <v>6.8120000000000003E-3</v>
      </c>
      <c r="T499" s="2"/>
      <c r="U499" s="2">
        <v>2.387194</v>
      </c>
    </row>
    <row r="500" spans="1:21" hidden="1" x14ac:dyDescent="0.2">
      <c r="A500" s="23" t="s">
        <v>78</v>
      </c>
      <c r="B500" s="9" t="s">
        <v>523</v>
      </c>
      <c r="C500" s="9" t="s">
        <v>30</v>
      </c>
      <c r="D500" s="9"/>
      <c r="E500" s="3"/>
      <c r="F500" s="3"/>
      <c r="G500" s="3">
        <v>235.346709</v>
      </c>
      <c r="H500" s="3">
        <v>236.52532099999999</v>
      </c>
      <c r="I500" s="3">
        <v>244.97744</v>
      </c>
      <c r="J500" s="3">
        <v>184.85074499999999</v>
      </c>
      <c r="K500" s="3">
        <v>110.732533</v>
      </c>
      <c r="L500" s="3">
        <v>160.92899800000001</v>
      </c>
      <c r="M500" s="3">
        <v>91.385551000000007</v>
      </c>
      <c r="N500" s="3">
        <v>49.689422999999998</v>
      </c>
      <c r="O500" s="3"/>
      <c r="P500" s="3"/>
      <c r="Q500" s="3"/>
      <c r="R500" s="3"/>
      <c r="S500" s="3"/>
      <c r="T500" s="3"/>
      <c r="U500" s="3"/>
    </row>
    <row r="501" spans="1:21" hidden="1" x14ac:dyDescent="0.2">
      <c r="A501" s="21" t="s">
        <v>79</v>
      </c>
      <c r="B501" s="9" t="s">
        <v>525</v>
      </c>
      <c r="C501" s="9" t="s">
        <v>20</v>
      </c>
      <c r="D501" s="9"/>
      <c r="E501" s="2"/>
      <c r="F501" s="2"/>
      <c r="G501" s="2">
        <v>73.318690000000004</v>
      </c>
      <c r="H501" s="2">
        <v>173.28476000000001</v>
      </c>
      <c r="I501" s="2">
        <v>89.393091999999996</v>
      </c>
      <c r="J501" s="2">
        <v>107.781413</v>
      </c>
      <c r="K501" s="2">
        <v>104.078873</v>
      </c>
      <c r="L501" s="2">
        <v>112.365517</v>
      </c>
      <c r="M501" s="2">
        <v>120.29903400000001</v>
      </c>
      <c r="N501" s="2">
        <v>138.67881600000001</v>
      </c>
      <c r="O501" s="2">
        <v>262.21622000000002</v>
      </c>
      <c r="P501" s="2">
        <v>103.703681</v>
      </c>
      <c r="Q501" s="2">
        <v>73.699610000000007</v>
      </c>
      <c r="R501" s="2">
        <v>95.836439999999996</v>
      </c>
      <c r="S501" s="2">
        <v>101.788828</v>
      </c>
      <c r="T501" s="2">
        <v>99.661053999999993</v>
      </c>
      <c r="U501" s="2">
        <v>200.87650400000001</v>
      </c>
    </row>
    <row r="502" spans="1:21" hidden="1" x14ac:dyDescent="0.2">
      <c r="A502" s="22" t="s">
        <v>79</v>
      </c>
      <c r="B502" s="9" t="s">
        <v>525</v>
      </c>
      <c r="C502" s="10" t="s">
        <v>22</v>
      </c>
      <c r="D502" s="10"/>
      <c r="E502" s="3"/>
      <c r="F502" s="3"/>
      <c r="G502" s="3">
        <v>-4.28E-4</v>
      </c>
      <c r="H502" s="3"/>
      <c r="I502" s="3">
        <v>15.950849</v>
      </c>
      <c r="J502" s="3"/>
      <c r="K502" s="3">
        <v>8.5006810000000002</v>
      </c>
      <c r="L502" s="3">
        <v>10.857856999999999</v>
      </c>
      <c r="M502" s="3">
        <v>12.233676000000001</v>
      </c>
      <c r="N502" s="3">
        <v>38.245221000000001</v>
      </c>
      <c r="O502" s="3">
        <v>20.891452999999998</v>
      </c>
      <c r="P502" s="3">
        <v>12.696225999999999</v>
      </c>
      <c r="Q502" s="3">
        <v>0.11587600000000001</v>
      </c>
      <c r="R502" s="3"/>
      <c r="S502" s="3">
        <v>16.143772999999999</v>
      </c>
      <c r="T502" s="3">
        <v>20.119696000000001</v>
      </c>
      <c r="U502" s="3">
        <v>7.8485279999999999</v>
      </c>
    </row>
    <row r="503" spans="1:21" hidden="1" x14ac:dyDescent="0.2">
      <c r="A503" s="22" t="s">
        <v>79</v>
      </c>
      <c r="B503" s="9" t="s">
        <v>525</v>
      </c>
      <c r="C503" s="10" t="s">
        <v>23</v>
      </c>
      <c r="D503" s="10"/>
      <c r="E503" s="2"/>
      <c r="F503" s="2"/>
      <c r="G503" s="2">
        <v>1.772122</v>
      </c>
      <c r="H503" s="2">
        <v>3.4142429999999999</v>
      </c>
      <c r="I503" s="2">
        <v>3.927162</v>
      </c>
      <c r="J503" s="2">
        <v>3.5776340000000002</v>
      </c>
      <c r="K503" s="2">
        <v>2.7848769999999998</v>
      </c>
      <c r="L503" s="2">
        <v>1.6984809999999999</v>
      </c>
      <c r="M503" s="2">
        <v>1.5605709999999999</v>
      </c>
      <c r="N503" s="2">
        <v>1.729614</v>
      </c>
      <c r="O503" s="2">
        <v>1.7428189999999999</v>
      </c>
      <c r="P503" s="2">
        <v>2.1644519999999998</v>
      </c>
      <c r="Q503" s="2">
        <v>2.9661719999999998</v>
      </c>
      <c r="R503" s="2">
        <v>3.9193129999999998</v>
      </c>
      <c r="S503" s="2">
        <v>2.600222</v>
      </c>
      <c r="T503" s="2">
        <v>1.400366</v>
      </c>
      <c r="U503" s="2">
        <v>11.585531</v>
      </c>
    </row>
    <row r="504" spans="1:21" hidden="1" x14ac:dyDescent="0.2">
      <c r="A504" s="22" t="s">
        <v>79</v>
      </c>
      <c r="B504" s="9" t="s">
        <v>525</v>
      </c>
      <c r="C504" s="10" t="s">
        <v>24</v>
      </c>
      <c r="D504" s="10"/>
      <c r="E504" s="3"/>
      <c r="F504" s="3"/>
      <c r="G504" s="3">
        <v>5.2496609999999997</v>
      </c>
      <c r="H504" s="3">
        <v>14.018119</v>
      </c>
      <c r="I504" s="3">
        <v>13.896953999999999</v>
      </c>
      <c r="J504" s="3">
        <v>16.103776</v>
      </c>
      <c r="K504" s="3">
        <v>38.716403999999997</v>
      </c>
      <c r="L504" s="3">
        <v>49.487355999999998</v>
      </c>
      <c r="M504" s="3">
        <v>53.254328999999998</v>
      </c>
      <c r="N504" s="3">
        <v>55.767119999999998</v>
      </c>
      <c r="O504" s="3">
        <v>88.801174000000003</v>
      </c>
      <c r="P504" s="3">
        <v>69.714590000000001</v>
      </c>
      <c r="Q504" s="3">
        <v>65.604962</v>
      </c>
      <c r="R504" s="3">
        <v>78.313619000000003</v>
      </c>
      <c r="S504" s="3">
        <v>74.121043</v>
      </c>
      <c r="T504" s="3">
        <v>71.272177999999997</v>
      </c>
      <c r="U504" s="3">
        <v>73.457876999999996</v>
      </c>
    </row>
    <row r="505" spans="1:21" hidden="1" x14ac:dyDescent="0.2">
      <c r="A505" s="22" t="s">
        <v>79</v>
      </c>
      <c r="B505" s="9" t="s">
        <v>525</v>
      </c>
      <c r="C505" s="10" t="s">
        <v>25</v>
      </c>
      <c r="D505" s="10"/>
      <c r="E505" s="2"/>
      <c r="F505" s="2"/>
      <c r="G505" s="2"/>
      <c r="H505" s="2"/>
      <c r="I505" s="2"/>
      <c r="J505" s="2"/>
      <c r="K505" s="2"/>
      <c r="L505" s="2"/>
      <c r="M505" s="2"/>
      <c r="N505" s="2">
        <v>1.898852</v>
      </c>
      <c r="O505" s="2">
        <v>6.6392230000000003</v>
      </c>
      <c r="P505" s="2">
        <v>7.1371969999999996</v>
      </c>
      <c r="Q505" s="2">
        <v>2.5142600000000002</v>
      </c>
      <c r="R505" s="2">
        <v>1.124298</v>
      </c>
      <c r="S505" s="2">
        <v>3.0854159999999999</v>
      </c>
      <c r="T505" s="2">
        <v>2.7977219999999998</v>
      </c>
      <c r="U505" s="2">
        <v>1.407807</v>
      </c>
    </row>
    <row r="506" spans="1:21" hidden="1" x14ac:dyDescent="0.2">
      <c r="A506" s="22" t="s">
        <v>79</v>
      </c>
      <c r="B506" s="9" t="s">
        <v>525</v>
      </c>
      <c r="C506" s="10" t="s">
        <v>26</v>
      </c>
      <c r="D506" s="10" t="s">
        <v>980</v>
      </c>
      <c r="E506" s="3"/>
      <c r="F506" s="3"/>
      <c r="G506" s="3"/>
      <c r="H506" s="3"/>
      <c r="I506" s="3"/>
      <c r="J506" s="3"/>
      <c r="K506" s="3">
        <v>2.7563689999999998</v>
      </c>
      <c r="L506" s="3">
        <v>2.8034080000000001</v>
      </c>
      <c r="M506" s="3">
        <v>3.0185840000000002</v>
      </c>
      <c r="N506" s="3">
        <v>2.6230129999999998</v>
      </c>
      <c r="O506" s="3">
        <v>2.060845</v>
      </c>
      <c r="P506" s="3">
        <v>1.59927</v>
      </c>
      <c r="Q506" s="3">
        <v>1.842859</v>
      </c>
      <c r="R506" s="3">
        <v>1.893383</v>
      </c>
      <c r="S506" s="3">
        <v>2.1654909999999998</v>
      </c>
      <c r="T506" s="3">
        <v>2.1268690000000001</v>
      </c>
      <c r="U506" s="3">
        <v>2.3043849999999999</v>
      </c>
    </row>
    <row r="507" spans="1:21" hidden="1" x14ac:dyDescent="0.2">
      <c r="A507" s="22" t="s">
        <v>79</v>
      </c>
      <c r="B507" s="9" t="s">
        <v>525</v>
      </c>
      <c r="C507" s="10" t="s">
        <v>27</v>
      </c>
      <c r="D507" s="10" t="s">
        <v>980</v>
      </c>
      <c r="E507" s="2"/>
      <c r="F507" s="2"/>
      <c r="G507" s="2">
        <v>11.343261</v>
      </c>
      <c r="H507" s="2">
        <v>10.046936000000001</v>
      </c>
      <c r="I507" s="2">
        <v>9.7833380000000005</v>
      </c>
      <c r="J507" s="2">
        <v>10.165049</v>
      </c>
      <c r="K507" s="2">
        <v>17.204170000000001</v>
      </c>
      <c r="L507" s="2">
        <v>1.180947</v>
      </c>
      <c r="M507" s="2">
        <v>2.481903</v>
      </c>
      <c r="N507" s="2">
        <v>5.3618569999999997</v>
      </c>
      <c r="O507" s="2">
        <v>141.57542100000001</v>
      </c>
      <c r="P507" s="2">
        <v>9.8510659999999994</v>
      </c>
      <c r="Q507" s="2"/>
      <c r="R507" s="2">
        <v>9.9844430000000006</v>
      </c>
      <c r="S507" s="2">
        <v>3.4654440000000002</v>
      </c>
      <c r="T507" s="2">
        <v>1.70974</v>
      </c>
      <c r="U507" s="2">
        <v>103.986751</v>
      </c>
    </row>
    <row r="508" spans="1:21" hidden="1" x14ac:dyDescent="0.2">
      <c r="A508" s="22" t="s">
        <v>79</v>
      </c>
      <c r="B508" s="9" t="s">
        <v>525</v>
      </c>
      <c r="C508" s="10" t="s">
        <v>28</v>
      </c>
      <c r="D508" s="10" t="s">
        <v>980</v>
      </c>
      <c r="E508" s="3"/>
      <c r="F508" s="3"/>
      <c r="G508" s="3"/>
      <c r="H508" s="3"/>
      <c r="I508" s="3"/>
      <c r="J508" s="3"/>
      <c r="K508" s="3">
        <v>0.673346</v>
      </c>
      <c r="L508" s="3">
        <v>0.57784899999999995</v>
      </c>
      <c r="M508" s="3">
        <v>0.50477099999999997</v>
      </c>
      <c r="N508" s="3">
        <v>0.56419299999999994</v>
      </c>
      <c r="O508" s="3">
        <v>0.49737599999999998</v>
      </c>
      <c r="P508" s="3">
        <v>0.52678700000000001</v>
      </c>
      <c r="Q508" s="3">
        <v>0.61892999999999998</v>
      </c>
      <c r="R508" s="3">
        <v>0.45327200000000001</v>
      </c>
      <c r="S508" s="3">
        <v>0.20743900000000001</v>
      </c>
      <c r="T508" s="3">
        <v>0.215501</v>
      </c>
      <c r="U508" s="3">
        <v>0.20708699999999999</v>
      </c>
    </row>
    <row r="509" spans="1:21" hidden="1" x14ac:dyDescent="0.2">
      <c r="A509" s="22" t="s">
        <v>79</v>
      </c>
      <c r="B509" s="9" t="s">
        <v>525</v>
      </c>
      <c r="C509" s="10" t="s">
        <v>29</v>
      </c>
      <c r="D509" s="10" t="s">
        <v>980</v>
      </c>
      <c r="E509" s="2"/>
      <c r="F509" s="2"/>
      <c r="G509" s="2"/>
      <c r="H509" s="2"/>
      <c r="I509" s="2"/>
      <c r="J509" s="2"/>
      <c r="K509" s="2">
        <v>0.13120200000000001</v>
      </c>
      <c r="L509" s="2">
        <v>1.7638000000000001E-2</v>
      </c>
      <c r="M509" s="2">
        <v>1.1787000000000001E-2</v>
      </c>
      <c r="N509" s="2">
        <v>3.6457000000000003E-2</v>
      </c>
      <c r="O509" s="2">
        <v>7.9089999999999994E-3</v>
      </c>
      <c r="P509" s="2">
        <v>1.4093E-2</v>
      </c>
      <c r="Q509" s="2">
        <v>3.6551E-2</v>
      </c>
      <c r="R509" s="2">
        <v>0.14811199999999999</v>
      </c>
      <c r="S509" s="2"/>
      <c r="T509" s="2">
        <v>1.8981999999999999E-2</v>
      </c>
      <c r="U509" s="2">
        <v>7.8537999999999997E-2</v>
      </c>
    </row>
    <row r="510" spans="1:21" hidden="1" x14ac:dyDescent="0.2">
      <c r="A510" s="23" t="s">
        <v>79</v>
      </c>
      <c r="B510" s="9" t="s">
        <v>525</v>
      </c>
      <c r="C510" s="9" t="s">
        <v>30</v>
      </c>
      <c r="D510" s="9"/>
      <c r="E510" s="3"/>
      <c r="F510" s="3"/>
      <c r="G510" s="3">
        <v>54.954073999999999</v>
      </c>
      <c r="H510" s="3">
        <v>145.80546200000001</v>
      </c>
      <c r="I510" s="3">
        <v>45.834789000000001</v>
      </c>
      <c r="J510" s="3">
        <v>77.934954000000005</v>
      </c>
      <c r="K510" s="3">
        <v>33.311824000000001</v>
      </c>
      <c r="L510" s="3">
        <v>45.741981000000003</v>
      </c>
      <c r="M510" s="3">
        <v>47.233412999999999</v>
      </c>
      <c r="N510" s="3">
        <v>32.452489</v>
      </c>
      <c r="O510" s="3"/>
      <c r="P510" s="3"/>
      <c r="Q510" s="3"/>
      <c r="R510" s="3"/>
      <c r="S510" s="3"/>
      <c r="T510" s="3"/>
      <c r="U510" s="3"/>
    </row>
    <row r="511" spans="1:21" hidden="1" x14ac:dyDescent="0.2">
      <c r="A511" s="21" t="s">
        <v>80</v>
      </c>
      <c r="B511" s="9" t="s">
        <v>584</v>
      </c>
      <c r="C511" s="9" t="s">
        <v>20</v>
      </c>
      <c r="D511" s="9"/>
      <c r="E511" s="2"/>
      <c r="F511" s="2"/>
      <c r="G511" s="2">
        <v>506.84273300000001</v>
      </c>
      <c r="H511" s="2">
        <v>733.64657199999999</v>
      </c>
      <c r="I511" s="2">
        <v>765.91938600000003</v>
      </c>
      <c r="J511" s="2">
        <v>864.652558</v>
      </c>
      <c r="K511" s="2">
        <v>1080.787834</v>
      </c>
      <c r="L511" s="2">
        <v>1431.4769510000001</v>
      </c>
      <c r="M511" s="2">
        <v>1445.440157</v>
      </c>
      <c r="N511" s="2">
        <v>1909.780172</v>
      </c>
      <c r="O511" s="2">
        <v>1805.8803949999999</v>
      </c>
      <c r="P511" s="2">
        <v>2502.520321</v>
      </c>
      <c r="Q511" s="2">
        <v>2941.435031</v>
      </c>
      <c r="R511" s="2">
        <v>3334.4242709999999</v>
      </c>
      <c r="S511" s="2">
        <v>2728.4286240000001</v>
      </c>
      <c r="T511" s="2">
        <v>2768.1213229999998</v>
      </c>
      <c r="U511" s="2">
        <v>2593.0784520000002</v>
      </c>
    </row>
    <row r="512" spans="1:21" hidden="1" x14ac:dyDescent="0.2">
      <c r="A512" s="22" t="s">
        <v>80</v>
      </c>
      <c r="B512" s="9" t="s">
        <v>584</v>
      </c>
      <c r="C512" s="10" t="s">
        <v>22</v>
      </c>
      <c r="D512" s="10"/>
      <c r="E512" s="3"/>
      <c r="F512" s="3"/>
      <c r="G512" s="3"/>
      <c r="H512" s="3">
        <v>110.49386699999999</v>
      </c>
      <c r="I512" s="3"/>
      <c r="J512" s="3">
        <v>79.117098999999996</v>
      </c>
      <c r="K512" s="3"/>
      <c r="L512" s="3">
        <v>159.68950899999999</v>
      </c>
      <c r="M512" s="3">
        <v>2.8496929999999998</v>
      </c>
      <c r="N512" s="3">
        <v>199.78184899999999</v>
      </c>
      <c r="O512" s="3"/>
      <c r="P512" s="3">
        <v>280.663522</v>
      </c>
      <c r="Q512" s="3">
        <v>209.02134699999999</v>
      </c>
      <c r="R512" s="3">
        <v>197.04657</v>
      </c>
      <c r="S512" s="3"/>
      <c r="T512" s="3"/>
      <c r="U512" s="3">
        <v>18.382187999999999</v>
      </c>
    </row>
    <row r="513" spans="1:21" hidden="1" x14ac:dyDescent="0.2">
      <c r="A513" s="22" t="s">
        <v>80</v>
      </c>
      <c r="B513" s="9" t="s">
        <v>584</v>
      </c>
      <c r="C513" s="10" t="s">
        <v>23</v>
      </c>
      <c r="D513" s="10"/>
      <c r="E513" s="2"/>
      <c r="F513" s="2"/>
      <c r="G513" s="2">
        <v>12.224347</v>
      </c>
      <c r="H513" s="2">
        <v>14.926736999999999</v>
      </c>
      <c r="I513" s="2">
        <v>20.488913</v>
      </c>
      <c r="J513" s="2">
        <v>21.011735999999999</v>
      </c>
      <c r="K513" s="2">
        <v>7.4582499999999996</v>
      </c>
      <c r="L513" s="2">
        <v>54.241554000000001</v>
      </c>
      <c r="M513" s="2">
        <v>25.140498000000001</v>
      </c>
      <c r="N513" s="2">
        <v>28.160591</v>
      </c>
      <c r="O513" s="2">
        <v>241.09160700000001</v>
      </c>
      <c r="P513" s="2">
        <v>266.49262599999997</v>
      </c>
      <c r="Q513" s="2">
        <v>289.82334800000001</v>
      </c>
      <c r="R513" s="2">
        <v>394.70741099999998</v>
      </c>
      <c r="S513" s="2">
        <v>300.33075300000002</v>
      </c>
      <c r="T513" s="2">
        <v>315.98021699999998</v>
      </c>
      <c r="U513" s="2">
        <v>256.55863399999998</v>
      </c>
    </row>
    <row r="514" spans="1:21" hidden="1" x14ac:dyDescent="0.2">
      <c r="A514" s="22" t="s">
        <v>80</v>
      </c>
      <c r="B514" s="9" t="s">
        <v>584</v>
      </c>
      <c r="C514" s="10" t="s">
        <v>24</v>
      </c>
      <c r="D514" s="10"/>
      <c r="E514" s="3"/>
      <c r="F514" s="3"/>
      <c r="G514" s="3">
        <v>90.558994999999996</v>
      </c>
      <c r="H514" s="3">
        <v>123.085792</v>
      </c>
      <c r="I514" s="3">
        <v>139.02729299999999</v>
      </c>
      <c r="J514" s="3">
        <v>42.206059000000003</v>
      </c>
      <c r="K514" s="3">
        <v>314.12718100000001</v>
      </c>
      <c r="L514" s="3">
        <v>393.80089900000002</v>
      </c>
      <c r="M514" s="3">
        <v>429.14697200000001</v>
      </c>
      <c r="N514" s="3">
        <v>1133.639692</v>
      </c>
      <c r="O514" s="3">
        <v>1496.2065729999999</v>
      </c>
      <c r="P514" s="3">
        <v>1862.0127199999999</v>
      </c>
      <c r="Q514" s="3">
        <v>2180.7212009999998</v>
      </c>
      <c r="R514" s="3">
        <v>2663.3910070000002</v>
      </c>
      <c r="S514" s="3">
        <v>2366.7145620000001</v>
      </c>
      <c r="T514" s="3">
        <v>2369.8791609999998</v>
      </c>
      <c r="U514" s="3">
        <v>2257.5783139999999</v>
      </c>
    </row>
    <row r="515" spans="1:21" hidden="1" x14ac:dyDescent="0.2">
      <c r="A515" s="22" t="s">
        <v>80</v>
      </c>
      <c r="B515" s="9" t="s">
        <v>584</v>
      </c>
      <c r="C515" s="10" t="s">
        <v>25</v>
      </c>
      <c r="D515" s="10"/>
      <c r="E515" s="2"/>
      <c r="F515" s="2"/>
      <c r="G515" s="2"/>
      <c r="H515" s="2"/>
      <c r="I515" s="2"/>
      <c r="J515" s="2"/>
      <c r="K515" s="2"/>
      <c r="L515" s="2"/>
      <c r="M515" s="2"/>
      <c r="N515" s="2">
        <v>12.343144000000001</v>
      </c>
      <c r="O515" s="2">
        <v>47.414383000000001</v>
      </c>
      <c r="P515" s="2">
        <v>44.310034000000002</v>
      </c>
      <c r="Q515" s="2">
        <v>44.794837999999999</v>
      </c>
      <c r="R515" s="2">
        <v>46.334892000000004</v>
      </c>
      <c r="S515" s="2">
        <v>38.089176000000002</v>
      </c>
      <c r="T515" s="2">
        <v>47.19256</v>
      </c>
      <c r="U515" s="2">
        <v>43.079718</v>
      </c>
    </row>
    <row r="516" spans="1:21" hidden="1" x14ac:dyDescent="0.2">
      <c r="A516" s="22" t="s">
        <v>80</v>
      </c>
      <c r="B516" s="9" t="s">
        <v>584</v>
      </c>
      <c r="C516" s="10" t="s">
        <v>26</v>
      </c>
      <c r="D516" s="10" t="s">
        <v>980</v>
      </c>
      <c r="E516" s="3"/>
      <c r="F516" s="3"/>
      <c r="G516" s="3"/>
      <c r="H516" s="3"/>
      <c r="I516" s="3"/>
      <c r="J516" s="3"/>
      <c r="K516" s="3">
        <v>7.0142980000000001</v>
      </c>
      <c r="L516" s="3">
        <v>7.7281639999999996</v>
      </c>
      <c r="M516" s="3">
        <v>9.3378350000000001</v>
      </c>
      <c r="N516" s="3">
        <v>11.834588</v>
      </c>
      <c r="O516" s="3">
        <v>10.093107</v>
      </c>
      <c r="P516" s="3">
        <v>12.550065</v>
      </c>
      <c r="Q516" s="3">
        <v>12.391284000000001</v>
      </c>
      <c r="R516" s="3">
        <v>13.610521</v>
      </c>
      <c r="S516" s="3">
        <v>11.888486</v>
      </c>
      <c r="T516" s="3">
        <v>13.895117000000001</v>
      </c>
      <c r="U516" s="3">
        <v>11.280042999999999</v>
      </c>
    </row>
    <row r="517" spans="1:21" hidden="1" x14ac:dyDescent="0.2">
      <c r="A517" s="22" t="s">
        <v>80</v>
      </c>
      <c r="B517" s="9" t="s">
        <v>584</v>
      </c>
      <c r="C517" s="10" t="s">
        <v>27</v>
      </c>
      <c r="D517" s="10" t="s">
        <v>980</v>
      </c>
      <c r="E517" s="2"/>
      <c r="F517" s="2"/>
      <c r="G517" s="2"/>
      <c r="H517" s="2"/>
      <c r="I517" s="2"/>
      <c r="J517" s="2"/>
      <c r="K517" s="2">
        <v>60.286535000000001</v>
      </c>
      <c r="L517" s="2">
        <v>28.335643000000001</v>
      </c>
      <c r="M517" s="2">
        <v>20.687957999999998</v>
      </c>
      <c r="N517" s="2">
        <v>7.7987219999999997</v>
      </c>
      <c r="O517" s="2">
        <v>6.8506559999999999</v>
      </c>
      <c r="P517" s="2">
        <v>29.900501999999999</v>
      </c>
      <c r="Q517" s="2">
        <v>197.49483599999999</v>
      </c>
      <c r="R517" s="2">
        <v>12.708178</v>
      </c>
      <c r="S517" s="2">
        <v>5.350428</v>
      </c>
      <c r="T517" s="2">
        <v>14.671517</v>
      </c>
      <c r="U517" s="2">
        <v>3.2590780000000001</v>
      </c>
    </row>
    <row r="518" spans="1:21" hidden="1" x14ac:dyDescent="0.2">
      <c r="A518" s="22" t="s">
        <v>80</v>
      </c>
      <c r="B518" s="9" t="s">
        <v>584</v>
      </c>
      <c r="C518" s="10" t="s">
        <v>28</v>
      </c>
      <c r="D518" s="10" t="s">
        <v>980</v>
      </c>
      <c r="E518" s="3"/>
      <c r="F518" s="3"/>
      <c r="G518" s="3"/>
      <c r="H518" s="3"/>
      <c r="I518" s="3"/>
      <c r="J518" s="3"/>
      <c r="K518" s="3">
        <v>1.57538</v>
      </c>
      <c r="L518" s="3">
        <v>3.0186959999999998</v>
      </c>
      <c r="M518" s="3">
        <v>3.679853</v>
      </c>
      <c r="N518" s="3">
        <v>3.456321</v>
      </c>
      <c r="O518" s="3">
        <v>3.6290789999999999</v>
      </c>
      <c r="P518" s="3">
        <v>3.9493100000000001</v>
      </c>
      <c r="Q518" s="3">
        <v>4.9440629999999999</v>
      </c>
      <c r="R518" s="3">
        <v>6.0268110000000004</v>
      </c>
      <c r="S518" s="3">
        <v>5.8905349999999999</v>
      </c>
      <c r="T518" s="3">
        <v>6.4885570000000001</v>
      </c>
      <c r="U518" s="3">
        <v>2.9301750000000002</v>
      </c>
    </row>
    <row r="519" spans="1:21" hidden="1" x14ac:dyDescent="0.2">
      <c r="A519" s="22" t="s">
        <v>80</v>
      </c>
      <c r="B519" s="9" t="s">
        <v>584</v>
      </c>
      <c r="C519" s="10" t="s">
        <v>29</v>
      </c>
      <c r="D519" s="10" t="s">
        <v>980</v>
      </c>
      <c r="E519" s="2"/>
      <c r="F519" s="2"/>
      <c r="G519" s="2"/>
      <c r="H519" s="2"/>
      <c r="I519" s="2"/>
      <c r="J519" s="2"/>
      <c r="K519" s="2">
        <v>0.31768299999999999</v>
      </c>
      <c r="L519" s="2">
        <v>0.239125</v>
      </c>
      <c r="M519" s="2">
        <v>0.62281200000000003</v>
      </c>
      <c r="N519" s="2">
        <v>0.85533199999999998</v>
      </c>
      <c r="O519" s="2">
        <v>0.59499000000000002</v>
      </c>
      <c r="P519" s="2">
        <v>2.6744699999999999</v>
      </c>
      <c r="Q519" s="2">
        <v>2.2441140000000002</v>
      </c>
      <c r="R519" s="2">
        <v>0.598881</v>
      </c>
      <c r="S519" s="2">
        <v>0.164684</v>
      </c>
      <c r="T519" s="2">
        <v>1.4194E-2</v>
      </c>
      <c r="U519" s="2">
        <v>1.0302E-2</v>
      </c>
    </row>
    <row r="520" spans="1:21" hidden="1" x14ac:dyDescent="0.2">
      <c r="A520" s="23" t="s">
        <v>80</v>
      </c>
      <c r="B520" s="9" t="s">
        <v>584</v>
      </c>
      <c r="C520" s="9" t="s">
        <v>30</v>
      </c>
      <c r="D520" s="9"/>
      <c r="E520" s="3"/>
      <c r="F520" s="3"/>
      <c r="G520" s="3">
        <v>404.05939100000001</v>
      </c>
      <c r="H520" s="3">
        <v>485.140176</v>
      </c>
      <c r="I520" s="3">
        <v>606.40318000000002</v>
      </c>
      <c r="J520" s="3">
        <v>722.31766400000004</v>
      </c>
      <c r="K520" s="3">
        <v>690.00850700000001</v>
      </c>
      <c r="L520" s="3">
        <v>784.423361</v>
      </c>
      <c r="M520" s="3">
        <v>953.97453599999994</v>
      </c>
      <c r="N520" s="3">
        <v>511.90993300000002</v>
      </c>
      <c r="O520" s="3"/>
      <c r="P520" s="3">
        <v>-3.2927999999999999E-2</v>
      </c>
      <c r="Q520" s="3"/>
      <c r="R520" s="3"/>
      <c r="S520" s="3"/>
      <c r="T520" s="3"/>
      <c r="U520" s="3"/>
    </row>
    <row r="521" spans="1:21" hidden="1" x14ac:dyDescent="0.2">
      <c r="A521" s="21" t="s">
        <v>81</v>
      </c>
      <c r="B521" s="9" t="s">
        <v>621</v>
      </c>
      <c r="C521" s="9" t="s">
        <v>20</v>
      </c>
      <c r="D521" s="9"/>
      <c r="E521" s="2"/>
      <c r="F521" s="2"/>
      <c r="G521" s="2">
        <v>108.688242</v>
      </c>
      <c r="H521" s="2">
        <v>98.408192</v>
      </c>
      <c r="I521" s="2">
        <v>99.285308999999998</v>
      </c>
      <c r="J521" s="2">
        <v>69.046270000000007</v>
      </c>
      <c r="K521" s="2">
        <v>77.808460999999994</v>
      </c>
      <c r="L521" s="2">
        <v>118.908051</v>
      </c>
      <c r="M521" s="2">
        <v>137.18778699999999</v>
      </c>
      <c r="N521" s="2">
        <v>127.481756</v>
      </c>
      <c r="O521" s="2">
        <v>262.91224199999999</v>
      </c>
      <c r="P521" s="2">
        <v>264.90766600000001</v>
      </c>
      <c r="Q521" s="2">
        <v>292.64150999999998</v>
      </c>
      <c r="R521" s="2">
        <v>330.89382599999999</v>
      </c>
      <c r="S521" s="2">
        <v>126.177072</v>
      </c>
      <c r="T521" s="2">
        <v>103.872471</v>
      </c>
      <c r="U521" s="2">
        <v>137.177233</v>
      </c>
    </row>
    <row r="522" spans="1:21" hidden="1" x14ac:dyDescent="0.2">
      <c r="A522" s="22" t="s">
        <v>81</v>
      </c>
      <c r="B522" s="9" t="s">
        <v>621</v>
      </c>
      <c r="C522" s="10" t="s">
        <v>22</v>
      </c>
      <c r="D522" s="10"/>
      <c r="E522" s="3"/>
      <c r="F522" s="3"/>
      <c r="G522" s="3">
        <v>12.228291</v>
      </c>
      <c r="H522" s="3">
        <v>5.8412750000000004</v>
      </c>
      <c r="I522" s="3">
        <v>11.383588</v>
      </c>
      <c r="J522" s="3"/>
      <c r="K522" s="3">
        <v>1.8180890000000001</v>
      </c>
      <c r="L522" s="3"/>
      <c r="M522" s="3">
        <v>13.269463999999999</v>
      </c>
      <c r="N522" s="3">
        <v>9.0828779999999991</v>
      </c>
      <c r="O522" s="3">
        <v>84.749560000000002</v>
      </c>
      <c r="P522" s="3">
        <v>41.199249000000002</v>
      </c>
      <c r="Q522" s="3">
        <v>55.886963999999999</v>
      </c>
      <c r="R522" s="3">
        <v>60.068004999999999</v>
      </c>
      <c r="S522" s="3">
        <v>0.55120599999999997</v>
      </c>
      <c r="T522" s="3">
        <v>1.9447369999999999</v>
      </c>
      <c r="U522" s="3">
        <v>2.4507129999999999</v>
      </c>
    </row>
    <row r="523" spans="1:21" hidden="1" x14ac:dyDescent="0.2">
      <c r="A523" s="22" t="s">
        <v>81</v>
      </c>
      <c r="B523" s="9" t="s">
        <v>621</v>
      </c>
      <c r="C523" s="10" t="s">
        <v>23</v>
      </c>
      <c r="D523" s="10"/>
      <c r="E523" s="2"/>
      <c r="F523" s="2"/>
      <c r="G523" s="2">
        <v>2.6525E-2</v>
      </c>
      <c r="H523" s="2">
        <v>0.86319199999999996</v>
      </c>
      <c r="I523" s="2">
        <v>0.50795100000000004</v>
      </c>
      <c r="J523" s="2">
        <v>0.65449999999999997</v>
      </c>
      <c r="K523" s="2">
        <v>0.45402999999999999</v>
      </c>
      <c r="L523" s="2">
        <v>1.2633909999999999</v>
      </c>
      <c r="M523" s="2">
        <v>0.25566800000000001</v>
      </c>
      <c r="N523" s="2">
        <v>0.87127100000000002</v>
      </c>
      <c r="O523" s="2">
        <v>13.094531999999999</v>
      </c>
      <c r="P523" s="2">
        <v>11.356743</v>
      </c>
      <c r="Q523" s="2">
        <v>6.3911579999999999</v>
      </c>
      <c r="R523" s="2">
        <v>4.1564009999999998</v>
      </c>
      <c r="S523" s="2">
        <v>3.404566</v>
      </c>
      <c r="T523" s="2">
        <v>6.3766100000000003</v>
      </c>
      <c r="U523" s="2">
        <v>5.0236700000000001</v>
      </c>
    </row>
    <row r="524" spans="1:21" hidden="1" x14ac:dyDescent="0.2">
      <c r="A524" s="22" t="s">
        <v>81</v>
      </c>
      <c r="B524" s="9" t="s">
        <v>621</v>
      </c>
      <c r="C524" s="10" t="s">
        <v>24</v>
      </c>
      <c r="D524" s="10"/>
      <c r="E524" s="3"/>
      <c r="F524" s="3"/>
      <c r="G524" s="3">
        <v>30.861457000000001</v>
      </c>
      <c r="H524" s="3">
        <v>20.63036</v>
      </c>
      <c r="I524" s="3">
        <v>20.744968</v>
      </c>
      <c r="J524" s="3">
        <v>19.897563000000002</v>
      </c>
      <c r="K524" s="3">
        <v>26.501618000000001</v>
      </c>
      <c r="L524" s="3">
        <v>33.376531999999997</v>
      </c>
      <c r="M524" s="3">
        <v>56.010680000000001</v>
      </c>
      <c r="N524" s="3">
        <v>68.834029999999998</v>
      </c>
      <c r="O524" s="3">
        <v>154.898732</v>
      </c>
      <c r="P524" s="3">
        <v>203.08345299999999</v>
      </c>
      <c r="Q524" s="3">
        <v>219.95993000000001</v>
      </c>
      <c r="R524" s="3">
        <v>258.43713200000002</v>
      </c>
      <c r="S524" s="3">
        <v>116.448567</v>
      </c>
      <c r="T524" s="3">
        <v>89.962038000000007</v>
      </c>
      <c r="U524" s="3">
        <v>124.887601</v>
      </c>
    </row>
    <row r="525" spans="1:21" hidden="1" x14ac:dyDescent="0.2">
      <c r="A525" s="22" t="s">
        <v>81</v>
      </c>
      <c r="B525" s="9" t="s">
        <v>621</v>
      </c>
      <c r="C525" s="10" t="s">
        <v>25</v>
      </c>
      <c r="D525" s="10"/>
      <c r="E525" s="2"/>
      <c r="F525" s="2"/>
      <c r="G525" s="2"/>
      <c r="H525" s="2"/>
      <c r="I525" s="2"/>
      <c r="J525" s="2"/>
      <c r="K525" s="2"/>
      <c r="L525" s="2"/>
      <c r="M525" s="2"/>
      <c r="N525" s="2">
        <v>0.72036</v>
      </c>
      <c r="O525" s="2">
        <v>6.965897</v>
      </c>
      <c r="P525" s="2">
        <v>7.2279549999999997</v>
      </c>
      <c r="Q525" s="2">
        <v>7.0451759999999997</v>
      </c>
      <c r="R525" s="2">
        <v>4.6801389999999996</v>
      </c>
      <c r="S525" s="2">
        <v>4.5645759999999997</v>
      </c>
      <c r="T525" s="2">
        <v>4.6663889999999997</v>
      </c>
      <c r="U525" s="2">
        <v>4.3643099999999997</v>
      </c>
    </row>
    <row r="526" spans="1:21" hidden="1" x14ac:dyDescent="0.2">
      <c r="A526" s="22" t="s">
        <v>81</v>
      </c>
      <c r="B526" s="9" t="s">
        <v>621</v>
      </c>
      <c r="C526" s="10" t="s">
        <v>26</v>
      </c>
      <c r="D526" s="10" t="s">
        <v>980</v>
      </c>
      <c r="E526" s="3"/>
      <c r="F526" s="3"/>
      <c r="G526" s="3"/>
      <c r="H526" s="3"/>
      <c r="I526" s="3"/>
      <c r="J526" s="3"/>
      <c r="K526" s="3">
        <v>3.7017000000000001E-2</v>
      </c>
      <c r="L526" s="3">
        <v>0.19966900000000001</v>
      </c>
      <c r="M526" s="3">
        <v>0.52719199999999999</v>
      </c>
      <c r="N526" s="3">
        <v>0.5746</v>
      </c>
      <c r="O526" s="3">
        <v>0.47683900000000001</v>
      </c>
      <c r="P526" s="3">
        <v>0.89767799999999998</v>
      </c>
      <c r="Q526" s="3">
        <v>0.60662000000000005</v>
      </c>
      <c r="R526" s="3">
        <v>0.89217199999999997</v>
      </c>
      <c r="S526" s="3">
        <v>0.57328400000000002</v>
      </c>
      <c r="T526" s="3">
        <v>0.88158300000000001</v>
      </c>
      <c r="U526" s="3">
        <v>0.43414599999999998</v>
      </c>
    </row>
    <row r="527" spans="1:21" hidden="1" x14ac:dyDescent="0.2">
      <c r="A527" s="22" t="s">
        <v>81</v>
      </c>
      <c r="B527" s="9" t="s">
        <v>621</v>
      </c>
      <c r="C527" s="10" t="s">
        <v>27</v>
      </c>
      <c r="D527" s="10" t="s">
        <v>980</v>
      </c>
      <c r="E527" s="2"/>
      <c r="F527" s="2"/>
      <c r="G527" s="2"/>
      <c r="H527" s="2"/>
      <c r="I527" s="2"/>
      <c r="J527" s="2"/>
      <c r="K527" s="2">
        <v>0.25558900000000001</v>
      </c>
      <c r="L527" s="2">
        <v>0.24642900000000001</v>
      </c>
      <c r="M527" s="2">
        <v>1.5796479999999999</v>
      </c>
      <c r="N527" s="2">
        <v>1.6209929999999999</v>
      </c>
      <c r="O527" s="2">
        <v>1.5854109999999999</v>
      </c>
      <c r="P527" s="2">
        <v>0.20028899999999999</v>
      </c>
      <c r="Q527" s="2">
        <v>1.7479750000000001</v>
      </c>
      <c r="R527" s="2">
        <v>1.7621659999999999</v>
      </c>
      <c r="S527" s="2">
        <v>1.2345E-2</v>
      </c>
      <c r="T527" s="2">
        <v>3.3301999999999998E-2</v>
      </c>
      <c r="U527" s="2"/>
    </row>
    <row r="528" spans="1:21" hidden="1" x14ac:dyDescent="0.2">
      <c r="A528" s="22" t="s">
        <v>81</v>
      </c>
      <c r="B528" s="9" t="s">
        <v>621</v>
      </c>
      <c r="C528" s="10" t="s">
        <v>28</v>
      </c>
      <c r="D528" s="10" t="s">
        <v>980</v>
      </c>
      <c r="E528" s="3"/>
      <c r="F528" s="3"/>
      <c r="G528" s="3"/>
      <c r="H528" s="3"/>
      <c r="I528" s="3"/>
      <c r="J528" s="3"/>
      <c r="K528" s="3">
        <v>1.131027</v>
      </c>
      <c r="L528" s="3">
        <v>2.0388E-2</v>
      </c>
      <c r="M528" s="3">
        <v>1.9317999999999998E-2</v>
      </c>
      <c r="N528" s="3">
        <v>1.015611</v>
      </c>
      <c r="O528" s="3">
        <v>1.1412709999999999</v>
      </c>
      <c r="P528" s="3">
        <v>0.94911100000000004</v>
      </c>
      <c r="Q528" s="3">
        <v>1.003687</v>
      </c>
      <c r="R528" s="3">
        <v>0.88283999999999996</v>
      </c>
      <c r="S528" s="3">
        <v>0.62252799999999997</v>
      </c>
      <c r="T528" s="3">
        <v>7.8120000000000004E-3</v>
      </c>
      <c r="U528" s="3">
        <v>1.6792999999999999E-2</v>
      </c>
    </row>
    <row r="529" spans="1:21" hidden="1" x14ac:dyDescent="0.2">
      <c r="A529" s="22" t="s">
        <v>81</v>
      </c>
      <c r="B529" s="9" t="s">
        <v>621</v>
      </c>
      <c r="C529" s="10" t="s">
        <v>29</v>
      </c>
      <c r="D529" s="10" t="s">
        <v>980</v>
      </c>
      <c r="E529" s="2"/>
      <c r="F529" s="2"/>
      <c r="G529" s="2"/>
      <c r="H529" s="2"/>
      <c r="I529" s="2"/>
      <c r="J529" s="2"/>
      <c r="K529" s="2"/>
      <c r="L529" s="2">
        <v>2.0309999999999998E-3</v>
      </c>
      <c r="M529" s="2">
        <v>2.9429999999999999E-3</v>
      </c>
      <c r="N529" s="2">
        <v>1.8516000000000001E-2</v>
      </c>
      <c r="O529" s="2"/>
      <c r="P529" s="2">
        <v>3.3809999999999999E-3</v>
      </c>
      <c r="Q529" s="2"/>
      <c r="R529" s="2">
        <v>1.4971E-2</v>
      </c>
      <c r="S529" s="2"/>
      <c r="T529" s="2"/>
      <c r="U529" s="2"/>
    </row>
    <row r="530" spans="1:21" hidden="1" x14ac:dyDescent="0.2">
      <c r="A530" s="23" t="s">
        <v>81</v>
      </c>
      <c r="B530" s="9" t="s">
        <v>621</v>
      </c>
      <c r="C530" s="9" t="s">
        <v>30</v>
      </c>
      <c r="D530" s="9"/>
      <c r="E530" s="3"/>
      <c r="F530" s="3"/>
      <c r="G530" s="3">
        <v>65.571968999999996</v>
      </c>
      <c r="H530" s="3">
        <v>71.073364999999995</v>
      </c>
      <c r="I530" s="3">
        <v>66.648802000000003</v>
      </c>
      <c r="J530" s="3">
        <v>48.494207000000003</v>
      </c>
      <c r="K530" s="3">
        <v>47.611091000000002</v>
      </c>
      <c r="L530" s="3">
        <v>83.799610999999999</v>
      </c>
      <c r="M530" s="3">
        <v>65.522874000000002</v>
      </c>
      <c r="N530" s="3">
        <v>44.743496999999998</v>
      </c>
      <c r="O530" s="3"/>
      <c r="P530" s="3">
        <v>-1.0193000000000001E-2</v>
      </c>
      <c r="Q530" s="3"/>
      <c r="R530" s="3"/>
      <c r="S530" s="3"/>
      <c r="T530" s="3"/>
      <c r="U530" s="3"/>
    </row>
    <row r="531" spans="1:21" hidden="1" x14ac:dyDescent="0.2">
      <c r="A531" s="21" t="s">
        <v>82</v>
      </c>
      <c r="B531" s="9" t="s">
        <v>623</v>
      </c>
      <c r="C531" s="9" t="s">
        <v>20</v>
      </c>
      <c r="D531" s="9"/>
      <c r="E531" s="2"/>
      <c r="F531" s="2"/>
      <c r="G531" s="2">
        <v>62.149365000000003</v>
      </c>
      <c r="H531" s="2">
        <v>114.847658</v>
      </c>
      <c r="I531" s="2">
        <v>233.47987499999999</v>
      </c>
      <c r="J531" s="2">
        <v>245.88905</v>
      </c>
      <c r="K531" s="2">
        <v>266.78218399999997</v>
      </c>
      <c r="L531" s="2">
        <v>1118.131128</v>
      </c>
      <c r="M531" s="2">
        <v>1481.868528</v>
      </c>
      <c r="N531" s="2">
        <v>500.12792200000001</v>
      </c>
      <c r="O531" s="2">
        <v>1640.0710200000001</v>
      </c>
      <c r="P531" s="2">
        <v>865.54447500000003</v>
      </c>
      <c r="Q531" s="2">
        <v>526.110454</v>
      </c>
      <c r="R531" s="2">
        <v>490.97681599999999</v>
      </c>
      <c r="S531" s="2">
        <v>691.01991999999996</v>
      </c>
      <c r="T531" s="2">
        <v>1142.0249249999999</v>
      </c>
      <c r="U531" s="2">
        <v>820.25559999999996</v>
      </c>
    </row>
    <row r="532" spans="1:21" hidden="1" x14ac:dyDescent="0.2">
      <c r="A532" s="22" t="s">
        <v>82</v>
      </c>
      <c r="B532" s="9" t="s">
        <v>623</v>
      </c>
      <c r="C532" s="10" t="s">
        <v>22</v>
      </c>
      <c r="D532" s="10"/>
      <c r="E532" s="3"/>
      <c r="F532" s="3"/>
      <c r="G532" s="3"/>
      <c r="H532" s="3"/>
      <c r="I532" s="3"/>
      <c r="J532" s="3"/>
      <c r="K532" s="3">
        <v>1.233884</v>
      </c>
      <c r="L532" s="3"/>
      <c r="M532" s="3">
        <v>299.65990099999999</v>
      </c>
      <c r="N532" s="3">
        <v>20.796472000000001</v>
      </c>
      <c r="O532" s="3">
        <v>31.760950000000001</v>
      </c>
      <c r="P532" s="3">
        <v>36.359299999999998</v>
      </c>
      <c r="Q532" s="3">
        <v>42.649138000000001</v>
      </c>
      <c r="R532" s="3">
        <v>31.345351000000001</v>
      </c>
      <c r="S532" s="3">
        <v>97.153160999999997</v>
      </c>
      <c r="T532" s="3">
        <v>122.785089</v>
      </c>
      <c r="U532" s="3">
        <v>106.27841100000001</v>
      </c>
    </row>
    <row r="533" spans="1:21" hidden="1" x14ac:dyDescent="0.2">
      <c r="A533" s="22" t="s">
        <v>82</v>
      </c>
      <c r="B533" s="9" t="s">
        <v>623</v>
      </c>
      <c r="C533" s="10" t="s">
        <v>23</v>
      </c>
      <c r="D533" s="10"/>
      <c r="E533" s="2"/>
      <c r="F533" s="2"/>
      <c r="G533" s="2">
        <v>0.69097900000000001</v>
      </c>
      <c r="H533" s="2">
        <v>0.870973</v>
      </c>
      <c r="I533" s="2">
        <v>1.5732390000000001</v>
      </c>
      <c r="J533" s="2">
        <v>1.6464030000000001</v>
      </c>
      <c r="K533" s="2">
        <v>1.4272450000000001</v>
      </c>
      <c r="L533" s="2">
        <v>5.8703989999999999</v>
      </c>
      <c r="M533" s="2">
        <v>2.949341</v>
      </c>
      <c r="N533" s="2">
        <v>2.5571790000000001</v>
      </c>
      <c r="O533" s="2">
        <v>118.98502999999999</v>
      </c>
      <c r="P533" s="2">
        <v>66.493412000000006</v>
      </c>
      <c r="Q533" s="2">
        <v>81.512946999999997</v>
      </c>
      <c r="R533" s="2">
        <v>54.564973999999999</v>
      </c>
      <c r="S533" s="2">
        <v>87.905119999999997</v>
      </c>
      <c r="T533" s="2">
        <v>172.520691</v>
      </c>
      <c r="U533" s="2">
        <v>91.586774000000005</v>
      </c>
    </row>
    <row r="534" spans="1:21" hidden="1" x14ac:dyDescent="0.2">
      <c r="A534" s="22" t="s">
        <v>82</v>
      </c>
      <c r="B534" s="9" t="s">
        <v>623</v>
      </c>
      <c r="C534" s="10" t="s">
        <v>24</v>
      </c>
      <c r="D534" s="10"/>
      <c r="E534" s="3"/>
      <c r="F534" s="3"/>
      <c r="G534" s="3">
        <v>0.115174</v>
      </c>
      <c r="H534" s="3">
        <v>0.24954599999999999</v>
      </c>
      <c r="I534" s="3">
        <v>5.9556180000000003</v>
      </c>
      <c r="J534" s="3">
        <v>10.460941</v>
      </c>
      <c r="K534" s="3">
        <v>37.755305999999997</v>
      </c>
      <c r="L534" s="3">
        <v>42.090072999999997</v>
      </c>
      <c r="M534" s="3">
        <v>95.080923999999996</v>
      </c>
      <c r="N534" s="3">
        <v>221.30287100000001</v>
      </c>
      <c r="O534" s="3">
        <v>314.961995</v>
      </c>
      <c r="P534" s="3">
        <v>430.38260600000001</v>
      </c>
      <c r="Q534" s="3">
        <v>383.44025299999998</v>
      </c>
      <c r="R534" s="3">
        <v>386.73062299999998</v>
      </c>
      <c r="S534" s="3">
        <v>494.70370800000001</v>
      </c>
      <c r="T534" s="3">
        <v>797.91727800000001</v>
      </c>
      <c r="U534" s="3">
        <v>609.31816500000002</v>
      </c>
    </row>
    <row r="535" spans="1:21" hidden="1" x14ac:dyDescent="0.2">
      <c r="A535" s="22" t="s">
        <v>82</v>
      </c>
      <c r="B535" s="9" t="s">
        <v>623</v>
      </c>
      <c r="C535" s="10" t="s">
        <v>25</v>
      </c>
      <c r="D535" s="10"/>
      <c r="E535" s="2"/>
      <c r="F535" s="2"/>
      <c r="G535" s="2"/>
      <c r="H535" s="2"/>
      <c r="I535" s="2"/>
      <c r="J535" s="2"/>
      <c r="K535" s="2"/>
      <c r="L535" s="2"/>
      <c r="M535" s="2"/>
      <c r="N535" s="2">
        <v>2.4772210000000001</v>
      </c>
      <c r="O535" s="2">
        <v>15.400147</v>
      </c>
      <c r="P535" s="2">
        <v>13.06845</v>
      </c>
      <c r="Q535" s="2">
        <v>16.761395</v>
      </c>
      <c r="R535" s="2">
        <v>15.828943000000001</v>
      </c>
      <c r="S535" s="2">
        <v>10.094150000000001</v>
      </c>
      <c r="T535" s="2">
        <v>10.949859</v>
      </c>
      <c r="U535" s="2">
        <v>12.345416999999999</v>
      </c>
    </row>
    <row r="536" spans="1:21" hidden="1" x14ac:dyDescent="0.2">
      <c r="A536" s="22" t="s">
        <v>82</v>
      </c>
      <c r="B536" s="9" t="s">
        <v>623</v>
      </c>
      <c r="C536" s="10" t="s">
        <v>26</v>
      </c>
      <c r="D536" s="10" t="s">
        <v>980</v>
      </c>
      <c r="E536" s="3"/>
      <c r="F536" s="3"/>
      <c r="G536" s="3"/>
      <c r="H536" s="3"/>
      <c r="I536" s="3"/>
      <c r="J536" s="3"/>
      <c r="K536" s="3">
        <v>0.13885700000000001</v>
      </c>
      <c r="L536" s="3">
        <v>9.7189999999999999E-2</v>
      </c>
      <c r="M536" s="3">
        <v>0.412161</v>
      </c>
      <c r="N536" s="3">
        <v>0.225332</v>
      </c>
      <c r="O536" s="3">
        <v>0.129964</v>
      </c>
      <c r="P536" s="3">
        <v>1.159761</v>
      </c>
      <c r="Q536" s="3">
        <v>0.90885700000000003</v>
      </c>
      <c r="R536" s="3">
        <v>1.4524649999999999</v>
      </c>
      <c r="S536" s="3">
        <v>0.80436099999999999</v>
      </c>
      <c r="T536" s="3">
        <v>0.99629699999999999</v>
      </c>
      <c r="U536" s="3">
        <v>0.48230699999999999</v>
      </c>
    </row>
    <row r="537" spans="1:21" hidden="1" x14ac:dyDescent="0.2">
      <c r="A537" s="22" t="s">
        <v>82</v>
      </c>
      <c r="B537" s="9" t="s">
        <v>623</v>
      </c>
      <c r="C537" s="10" t="s">
        <v>27</v>
      </c>
      <c r="D537" s="10" t="s">
        <v>980</v>
      </c>
      <c r="E537" s="2"/>
      <c r="F537" s="2"/>
      <c r="G537" s="2"/>
      <c r="H537" s="2"/>
      <c r="I537" s="2"/>
      <c r="J537" s="2"/>
      <c r="K537" s="2"/>
      <c r="L537" s="2">
        <v>12.080512000000001</v>
      </c>
      <c r="M537" s="2">
        <v>832.459022</v>
      </c>
      <c r="N537" s="2">
        <v>114.80922700000001</v>
      </c>
      <c r="O537" s="2">
        <v>1158.787335</v>
      </c>
      <c r="P537" s="2">
        <v>316.82761499999998</v>
      </c>
      <c r="Q537" s="2"/>
      <c r="R537" s="2"/>
      <c r="S537" s="2"/>
      <c r="T537" s="2">
        <v>36.148600000000002</v>
      </c>
      <c r="U537" s="2">
        <v>0.152119</v>
      </c>
    </row>
    <row r="538" spans="1:21" hidden="1" x14ac:dyDescent="0.2">
      <c r="A538" s="22" t="s">
        <v>82</v>
      </c>
      <c r="B538" s="9" t="s">
        <v>623</v>
      </c>
      <c r="C538" s="10" t="s">
        <v>28</v>
      </c>
      <c r="D538" s="10" t="s">
        <v>980</v>
      </c>
      <c r="E538" s="3"/>
      <c r="F538" s="3"/>
      <c r="G538" s="3"/>
      <c r="H538" s="3"/>
      <c r="I538" s="3"/>
      <c r="J538" s="3"/>
      <c r="K538" s="3">
        <v>1.08E-4</v>
      </c>
      <c r="L538" s="3">
        <v>0.263739</v>
      </c>
      <c r="M538" s="3">
        <v>0.34621499999999999</v>
      </c>
      <c r="N538" s="3">
        <v>5.2769999999999997E-2</v>
      </c>
      <c r="O538" s="3">
        <v>1.761E-3</v>
      </c>
      <c r="P538" s="3">
        <v>1.253331</v>
      </c>
      <c r="Q538" s="3">
        <v>0.83671099999999998</v>
      </c>
      <c r="R538" s="3">
        <v>0.94529600000000003</v>
      </c>
      <c r="S538" s="3">
        <v>0.35942000000000002</v>
      </c>
      <c r="T538" s="3">
        <v>0.70270900000000003</v>
      </c>
      <c r="U538" s="3">
        <v>4.1326000000000002E-2</v>
      </c>
    </row>
    <row r="539" spans="1:21" hidden="1" x14ac:dyDescent="0.2">
      <c r="A539" s="22" t="s">
        <v>82</v>
      </c>
      <c r="B539" s="9" t="s">
        <v>623</v>
      </c>
      <c r="C539" s="10" t="s">
        <v>29</v>
      </c>
      <c r="D539" s="10" t="s">
        <v>980</v>
      </c>
      <c r="E539" s="2"/>
      <c r="F539" s="2"/>
      <c r="G539" s="2"/>
      <c r="H539" s="2"/>
      <c r="I539" s="2"/>
      <c r="J539" s="2"/>
      <c r="K539" s="2">
        <v>0.47952099999999998</v>
      </c>
      <c r="L539" s="2">
        <v>0.279196</v>
      </c>
      <c r="M539" s="2">
        <v>9.9493999999999999E-2</v>
      </c>
      <c r="N539" s="2">
        <v>0.100019</v>
      </c>
      <c r="O539" s="2">
        <v>4.3838000000000002E-2</v>
      </c>
      <c r="P539" s="2"/>
      <c r="Q539" s="2">
        <v>1.1529999999999999E-3</v>
      </c>
      <c r="R539" s="2">
        <v>0.109164</v>
      </c>
      <c r="S539" s="2"/>
      <c r="T539" s="2">
        <v>4.4019999999999997E-3</v>
      </c>
      <c r="U539" s="2">
        <v>5.1081000000000001E-2</v>
      </c>
    </row>
    <row r="540" spans="1:21" hidden="1" x14ac:dyDescent="0.2">
      <c r="A540" s="23" t="s">
        <v>82</v>
      </c>
      <c r="B540" s="9" t="s">
        <v>623</v>
      </c>
      <c r="C540" s="9" t="s">
        <v>30</v>
      </c>
      <c r="D540" s="9"/>
      <c r="E540" s="3"/>
      <c r="F540" s="3"/>
      <c r="G540" s="3">
        <v>61.343212000000001</v>
      </c>
      <c r="H540" s="3">
        <v>113.72713899999999</v>
      </c>
      <c r="I540" s="3">
        <v>225.951018</v>
      </c>
      <c r="J540" s="3">
        <v>233.78170600000001</v>
      </c>
      <c r="K540" s="3">
        <v>225.747263</v>
      </c>
      <c r="L540" s="3">
        <v>1057.4500190000001</v>
      </c>
      <c r="M540" s="3">
        <v>250.86147</v>
      </c>
      <c r="N540" s="3">
        <v>137.80683099999999</v>
      </c>
      <c r="O540" s="3"/>
      <c r="P540" s="3"/>
      <c r="Q540" s="3"/>
      <c r="R540" s="3"/>
      <c r="S540" s="3"/>
      <c r="T540" s="3"/>
      <c r="U540" s="3"/>
    </row>
    <row r="541" spans="1:21" hidden="1" x14ac:dyDescent="0.2">
      <c r="A541" s="21" t="s">
        <v>83</v>
      </c>
      <c r="B541" s="9" t="s">
        <v>646</v>
      </c>
      <c r="C541" s="9" t="s">
        <v>20</v>
      </c>
      <c r="D541" s="9"/>
      <c r="E541" s="2"/>
      <c r="F541" s="2"/>
      <c r="G541" s="2">
        <v>510.26770399999998</v>
      </c>
      <c r="H541" s="2">
        <v>708.14939500000003</v>
      </c>
      <c r="I541" s="2">
        <v>1328.2047070000001</v>
      </c>
      <c r="J541" s="2">
        <v>1159.3731540000001</v>
      </c>
      <c r="K541" s="2">
        <v>3387.193068</v>
      </c>
      <c r="L541" s="2">
        <v>844.34426599999995</v>
      </c>
      <c r="M541" s="2">
        <v>766.55252099999996</v>
      </c>
      <c r="N541" s="2">
        <v>403.57198599999998</v>
      </c>
      <c r="O541" s="2">
        <v>460.07411000000002</v>
      </c>
      <c r="P541" s="2">
        <v>413.65498400000001</v>
      </c>
      <c r="Q541" s="2">
        <v>361.61989199999999</v>
      </c>
      <c r="R541" s="2">
        <v>602.64103399999999</v>
      </c>
      <c r="S541" s="2">
        <v>562.44392900000003</v>
      </c>
      <c r="T541" s="2">
        <v>730.84365600000001</v>
      </c>
      <c r="U541" s="2">
        <v>669.19950400000005</v>
      </c>
    </row>
    <row r="542" spans="1:21" hidden="1" x14ac:dyDescent="0.2">
      <c r="A542" s="22" t="s">
        <v>83</v>
      </c>
      <c r="B542" s="9" t="s">
        <v>646</v>
      </c>
      <c r="C542" s="10" t="s">
        <v>22</v>
      </c>
      <c r="D542" s="10"/>
      <c r="E542" s="3"/>
      <c r="F542" s="3"/>
      <c r="G542" s="3">
        <v>128.198823</v>
      </c>
      <c r="H542" s="3">
        <v>18.942419999999998</v>
      </c>
      <c r="I542" s="3">
        <v>194.133601</v>
      </c>
      <c r="J542" s="3">
        <v>102.84053</v>
      </c>
      <c r="K542" s="3">
        <v>104.049965</v>
      </c>
      <c r="L542" s="3">
        <v>80.533252000000005</v>
      </c>
      <c r="M542" s="3">
        <v>132.86910499999999</v>
      </c>
      <c r="N542" s="3">
        <v>30.096637999999999</v>
      </c>
      <c r="O542" s="3">
        <v>6.6819999999999996E-3</v>
      </c>
      <c r="P542" s="3">
        <v>2.7768830000000002</v>
      </c>
      <c r="Q542" s="3">
        <v>0.83977500000000005</v>
      </c>
      <c r="R542" s="3">
        <v>0.34779399999999999</v>
      </c>
      <c r="S542" s="3">
        <v>154.78450100000001</v>
      </c>
      <c r="T542" s="3">
        <v>188.94673599999999</v>
      </c>
      <c r="U542" s="3">
        <v>128.922899</v>
      </c>
    </row>
    <row r="543" spans="1:21" hidden="1" x14ac:dyDescent="0.2">
      <c r="A543" s="22" t="s">
        <v>83</v>
      </c>
      <c r="B543" s="9" t="s">
        <v>646</v>
      </c>
      <c r="C543" s="10" t="s">
        <v>23</v>
      </c>
      <c r="D543" s="10"/>
      <c r="E543" s="2"/>
      <c r="F543" s="2"/>
      <c r="G543" s="2">
        <v>0.22895399999999999</v>
      </c>
      <c r="H543" s="2">
        <v>1.3096920000000001</v>
      </c>
      <c r="I543" s="2">
        <v>1.761889</v>
      </c>
      <c r="J543" s="2">
        <v>1.2794410000000001</v>
      </c>
      <c r="K543" s="2">
        <v>5.0965119999999997</v>
      </c>
      <c r="L543" s="2">
        <v>7.3329009999999997</v>
      </c>
      <c r="M543" s="2">
        <v>5.9742379999999997</v>
      </c>
      <c r="N543" s="2">
        <v>3.5336219999999998</v>
      </c>
      <c r="O543" s="2">
        <v>9.8492859999999993</v>
      </c>
      <c r="P543" s="2">
        <v>20.113385000000001</v>
      </c>
      <c r="Q543" s="2">
        <v>14.839714000000001</v>
      </c>
      <c r="R543" s="2">
        <v>16.952254</v>
      </c>
      <c r="S543" s="2">
        <v>23.898247999999999</v>
      </c>
      <c r="T543" s="2">
        <v>17.905308000000002</v>
      </c>
      <c r="U543" s="2">
        <v>43.385770999999998</v>
      </c>
    </row>
    <row r="544" spans="1:21" hidden="1" x14ac:dyDescent="0.2">
      <c r="A544" s="22" t="s">
        <v>83</v>
      </c>
      <c r="B544" s="9" t="s">
        <v>646</v>
      </c>
      <c r="C544" s="10" t="s">
        <v>24</v>
      </c>
      <c r="D544" s="10"/>
      <c r="E544" s="3"/>
      <c r="F544" s="3"/>
      <c r="G544" s="3">
        <v>112.219514</v>
      </c>
      <c r="H544" s="3">
        <v>235.29965000000001</v>
      </c>
      <c r="I544" s="3">
        <v>228.51643799999999</v>
      </c>
      <c r="J544" s="3">
        <v>184.133747</v>
      </c>
      <c r="K544" s="3">
        <v>260.30289199999999</v>
      </c>
      <c r="L544" s="3">
        <v>314.95539300000002</v>
      </c>
      <c r="M544" s="3">
        <v>293.72403800000001</v>
      </c>
      <c r="N544" s="3">
        <v>216.12929399999999</v>
      </c>
      <c r="O544" s="3">
        <v>398.39345300000002</v>
      </c>
      <c r="P544" s="3">
        <v>341.460058</v>
      </c>
      <c r="Q544" s="3">
        <v>298.90747699999997</v>
      </c>
      <c r="R544" s="3">
        <v>357.677074</v>
      </c>
      <c r="S544" s="3">
        <v>338.04006500000003</v>
      </c>
      <c r="T544" s="3">
        <v>473.19070599999998</v>
      </c>
      <c r="U544" s="3">
        <v>446.58629300000001</v>
      </c>
    </row>
    <row r="545" spans="1:21" hidden="1" x14ac:dyDescent="0.2">
      <c r="A545" s="22" t="s">
        <v>83</v>
      </c>
      <c r="B545" s="9" t="s">
        <v>646</v>
      </c>
      <c r="C545" s="10" t="s">
        <v>25</v>
      </c>
      <c r="D545" s="10"/>
      <c r="E545" s="2"/>
      <c r="F545" s="2"/>
      <c r="G545" s="2"/>
      <c r="H545" s="2"/>
      <c r="I545" s="2"/>
      <c r="J545" s="2"/>
      <c r="K545" s="2"/>
      <c r="L545" s="2"/>
      <c r="M545" s="2"/>
      <c r="N545" s="2">
        <v>4.3472999999999997</v>
      </c>
      <c r="O545" s="2">
        <v>31.223986</v>
      </c>
      <c r="P545" s="2">
        <v>28.823069</v>
      </c>
      <c r="Q545" s="2">
        <v>25.939803999999999</v>
      </c>
      <c r="R545" s="2">
        <v>35.411006</v>
      </c>
      <c r="S545" s="2">
        <v>27.789795000000002</v>
      </c>
      <c r="T545" s="2">
        <v>34.255102999999998</v>
      </c>
      <c r="U545" s="2">
        <v>27.310915999999999</v>
      </c>
    </row>
    <row r="546" spans="1:21" hidden="1" x14ac:dyDescent="0.2">
      <c r="A546" s="22" t="s">
        <v>83</v>
      </c>
      <c r="B546" s="9" t="s">
        <v>646</v>
      </c>
      <c r="C546" s="10" t="s">
        <v>26</v>
      </c>
      <c r="D546" s="10" t="s">
        <v>980</v>
      </c>
      <c r="E546" s="3"/>
      <c r="F546" s="3"/>
      <c r="G546" s="3"/>
      <c r="H546" s="3"/>
      <c r="I546" s="3"/>
      <c r="J546" s="3"/>
      <c r="K546" s="3">
        <v>24.688386999999999</v>
      </c>
      <c r="L546" s="3">
        <v>24.314495000000001</v>
      </c>
      <c r="M546" s="3">
        <v>15.29472</v>
      </c>
      <c r="N546" s="3">
        <v>15.890192000000001</v>
      </c>
      <c r="O546" s="3">
        <v>15.20814</v>
      </c>
      <c r="P546" s="3">
        <v>15.143703</v>
      </c>
      <c r="Q546" s="3">
        <v>15.331887999999999</v>
      </c>
      <c r="R546" s="3">
        <v>15.513717</v>
      </c>
      <c r="S546" s="3">
        <v>13.580221</v>
      </c>
      <c r="T546" s="3">
        <v>12.664414000000001</v>
      </c>
      <c r="U546" s="3">
        <v>11.800935000000001</v>
      </c>
    </row>
    <row r="547" spans="1:21" hidden="1" x14ac:dyDescent="0.2">
      <c r="A547" s="22" t="s">
        <v>83</v>
      </c>
      <c r="B547" s="9" t="s">
        <v>646</v>
      </c>
      <c r="C547" s="10" t="s">
        <v>27</v>
      </c>
      <c r="D547" s="10" t="s">
        <v>980</v>
      </c>
      <c r="E547" s="2"/>
      <c r="F547" s="2"/>
      <c r="G547" s="2">
        <v>35.125197</v>
      </c>
      <c r="H547" s="2">
        <v>33.763106000000001</v>
      </c>
      <c r="I547" s="2">
        <v>21.064995</v>
      </c>
      <c r="J547" s="2">
        <v>28.799638999999999</v>
      </c>
      <c r="K547" s="2">
        <v>1158.94794</v>
      </c>
      <c r="L547" s="2">
        <v>96.091868000000005</v>
      </c>
      <c r="M547" s="2">
        <v>3.8162889999999998</v>
      </c>
      <c r="N547" s="2">
        <v>9.8670069999999992</v>
      </c>
      <c r="O547" s="2">
        <v>3.4514109999999998</v>
      </c>
      <c r="P547" s="2">
        <v>3.1887650000000001</v>
      </c>
      <c r="Q547" s="2">
        <v>3.0352160000000001</v>
      </c>
      <c r="R547" s="2">
        <v>174.17377400000001</v>
      </c>
      <c r="S547" s="2">
        <v>1.739471</v>
      </c>
      <c r="T547" s="2">
        <v>0.70344399999999996</v>
      </c>
      <c r="U547" s="2">
        <v>9.5838409999999996</v>
      </c>
    </row>
    <row r="548" spans="1:21" hidden="1" x14ac:dyDescent="0.2">
      <c r="A548" s="22" t="s">
        <v>83</v>
      </c>
      <c r="B548" s="9" t="s">
        <v>646</v>
      </c>
      <c r="C548" s="10" t="s">
        <v>28</v>
      </c>
      <c r="D548" s="10" t="s">
        <v>980</v>
      </c>
      <c r="E548" s="3"/>
      <c r="F548" s="3"/>
      <c r="G548" s="3"/>
      <c r="H548" s="3"/>
      <c r="I548" s="3"/>
      <c r="J548" s="3"/>
      <c r="K548" s="3">
        <v>2.5066389999999998</v>
      </c>
      <c r="L548" s="3">
        <v>1.892503</v>
      </c>
      <c r="M548" s="3">
        <v>2.4684520000000001</v>
      </c>
      <c r="N548" s="3">
        <v>2.3627750000000001</v>
      </c>
      <c r="O548" s="3">
        <v>1.8112200000000001</v>
      </c>
      <c r="P548" s="3">
        <v>2.0153180000000002</v>
      </c>
      <c r="Q548" s="3">
        <v>2.6220590000000001</v>
      </c>
      <c r="R548" s="3">
        <v>2.4659239999999998</v>
      </c>
      <c r="S548" s="3">
        <v>2.5696249999999998</v>
      </c>
      <c r="T548" s="3">
        <v>3.1728619999999998</v>
      </c>
      <c r="U548" s="3">
        <v>1.576308</v>
      </c>
    </row>
    <row r="549" spans="1:21" hidden="1" x14ac:dyDescent="0.2">
      <c r="A549" s="22" t="s">
        <v>83</v>
      </c>
      <c r="B549" s="9" t="s">
        <v>646</v>
      </c>
      <c r="C549" s="10" t="s">
        <v>29</v>
      </c>
      <c r="D549" s="10" t="s">
        <v>980</v>
      </c>
      <c r="E549" s="2"/>
      <c r="F549" s="2"/>
      <c r="G549" s="2"/>
      <c r="H549" s="2"/>
      <c r="I549" s="2"/>
      <c r="J549" s="2"/>
      <c r="K549" s="2">
        <v>0.11176700000000001</v>
      </c>
      <c r="L549" s="2">
        <v>0.115257</v>
      </c>
      <c r="M549" s="2">
        <v>0.112193</v>
      </c>
      <c r="N549" s="2">
        <v>0.19251299999999999</v>
      </c>
      <c r="O549" s="2">
        <v>0.12993199999999999</v>
      </c>
      <c r="P549" s="2">
        <v>0.13380300000000001</v>
      </c>
      <c r="Q549" s="2">
        <v>0.103959</v>
      </c>
      <c r="R549" s="2">
        <v>9.9490999999999996E-2</v>
      </c>
      <c r="S549" s="2">
        <v>4.2002999999999999E-2</v>
      </c>
      <c r="T549" s="2">
        <v>5.0829999999999998E-3</v>
      </c>
      <c r="U549" s="2">
        <v>3.2541E-2</v>
      </c>
    </row>
    <row r="550" spans="1:21" hidden="1" x14ac:dyDescent="0.2">
      <c r="A550" s="23" t="s">
        <v>83</v>
      </c>
      <c r="B550" s="9" t="s">
        <v>646</v>
      </c>
      <c r="C550" s="9" t="s">
        <v>30</v>
      </c>
      <c r="D550" s="9"/>
      <c r="E550" s="3"/>
      <c r="F550" s="3"/>
      <c r="G550" s="3">
        <v>234.495216</v>
      </c>
      <c r="H550" s="3">
        <v>418.83452699999998</v>
      </c>
      <c r="I550" s="3">
        <v>882.72778400000004</v>
      </c>
      <c r="J550" s="3">
        <v>842.31979699999999</v>
      </c>
      <c r="K550" s="3">
        <v>1831.4889659999999</v>
      </c>
      <c r="L550" s="3">
        <v>319.10859699999997</v>
      </c>
      <c r="M550" s="3">
        <v>312.29348599999997</v>
      </c>
      <c r="N550" s="3">
        <v>121.15264500000001</v>
      </c>
      <c r="O550" s="3"/>
      <c r="P550" s="3"/>
      <c r="Q550" s="3"/>
      <c r="R550" s="3"/>
      <c r="S550" s="3"/>
      <c r="T550" s="3"/>
      <c r="U550" s="3"/>
    </row>
    <row r="551" spans="1:21" hidden="1" x14ac:dyDescent="0.2">
      <c r="A551" s="21" t="s">
        <v>84</v>
      </c>
      <c r="B551" s="9" t="s">
        <v>648</v>
      </c>
      <c r="C551" s="9" t="s">
        <v>20</v>
      </c>
      <c r="D551" s="9"/>
      <c r="E551" s="2"/>
      <c r="F551" s="2"/>
      <c r="G551" s="2">
        <v>454.10791399999999</v>
      </c>
      <c r="H551" s="2">
        <v>598.27417600000001</v>
      </c>
      <c r="I551" s="2">
        <v>581.684707</v>
      </c>
      <c r="J551" s="2">
        <v>621.56059400000004</v>
      </c>
      <c r="K551" s="2">
        <v>3176.6625949999998</v>
      </c>
      <c r="L551" s="2">
        <v>888.03056500000002</v>
      </c>
      <c r="M551" s="2">
        <v>815.38357099999996</v>
      </c>
      <c r="N551" s="2">
        <v>711.73799499999996</v>
      </c>
      <c r="O551" s="2">
        <v>940.026704</v>
      </c>
      <c r="P551" s="2">
        <v>724.42815599999994</v>
      </c>
      <c r="Q551" s="2">
        <v>1073.2860439999999</v>
      </c>
      <c r="R551" s="2">
        <v>1046.4441859999999</v>
      </c>
      <c r="S551" s="2">
        <v>917.63207799999998</v>
      </c>
      <c r="T551" s="2">
        <v>1092.198136</v>
      </c>
      <c r="U551" s="2">
        <v>1286.997533</v>
      </c>
    </row>
    <row r="552" spans="1:21" hidden="1" x14ac:dyDescent="0.2">
      <c r="A552" s="22" t="s">
        <v>84</v>
      </c>
      <c r="B552" s="9" t="s">
        <v>648</v>
      </c>
      <c r="C552" s="10" t="s">
        <v>22</v>
      </c>
      <c r="D552" s="10"/>
      <c r="E552" s="3"/>
      <c r="F552" s="3"/>
      <c r="G552" s="3">
        <v>0.67804699999999996</v>
      </c>
      <c r="H552" s="3">
        <v>10.752713999999999</v>
      </c>
      <c r="I552" s="3">
        <v>27.024473</v>
      </c>
      <c r="J552" s="3">
        <v>8.5705729999999996</v>
      </c>
      <c r="K552" s="3">
        <v>111.23814900000001</v>
      </c>
      <c r="L552" s="3">
        <v>74.269929000000005</v>
      </c>
      <c r="M552" s="3">
        <v>168.95820499999999</v>
      </c>
      <c r="N552" s="3">
        <v>60.680309999999999</v>
      </c>
      <c r="O552" s="3">
        <v>326.90972299999999</v>
      </c>
      <c r="P552" s="3">
        <v>29.219439999999999</v>
      </c>
      <c r="Q552" s="3">
        <v>245.96540300000001</v>
      </c>
      <c r="R552" s="3">
        <v>119.803691</v>
      </c>
      <c r="S552" s="3">
        <v>27.385327</v>
      </c>
      <c r="T552" s="3">
        <v>48.197974000000002</v>
      </c>
      <c r="U552" s="3">
        <v>77.154139999999998</v>
      </c>
    </row>
    <row r="553" spans="1:21" hidden="1" x14ac:dyDescent="0.2">
      <c r="A553" s="22" t="s">
        <v>84</v>
      </c>
      <c r="B553" s="9" t="s">
        <v>648</v>
      </c>
      <c r="C553" s="10" t="s">
        <v>23</v>
      </c>
      <c r="D553" s="10"/>
      <c r="E553" s="2"/>
      <c r="F553" s="2"/>
      <c r="G553" s="2">
        <v>5.4920220000000004</v>
      </c>
      <c r="H553" s="2">
        <v>5.7461180000000001</v>
      </c>
      <c r="I553" s="2">
        <v>8.6942190000000004</v>
      </c>
      <c r="J553" s="2">
        <v>7.5716900000000003</v>
      </c>
      <c r="K553" s="2">
        <v>4.1795730000000004</v>
      </c>
      <c r="L553" s="2">
        <v>12.15997</v>
      </c>
      <c r="M553" s="2">
        <v>8.4142039999999998</v>
      </c>
      <c r="N553" s="2">
        <v>10.993073000000001</v>
      </c>
      <c r="O553" s="2">
        <v>49.527183000000001</v>
      </c>
      <c r="P553" s="2">
        <v>55.245978999999998</v>
      </c>
      <c r="Q553" s="2">
        <v>87.288922999999997</v>
      </c>
      <c r="R553" s="2">
        <v>122.066315</v>
      </c>
      <c r="S553" s="2">
        <v>94.998126999999997</v>
      </c>
      <c r="T553" s="2">
        <v>135.407873</v>
      </c>
      <c r="U553" s="2">
        <v>157.75823299999999</v>
      </c>
    </row>
    <row r="554" spans="1:21" hidden="1" x14ac:dyDescent="0.2">
      <c r="A554" s="22" t="s">
        <v>84</v>
      </c>
      <c r="B554" s="9" t="s">
        <v>648</v>
      </c>
      <c r="C554" s="10" t="s">
        <v>24</v>
      </c>
      <c r="D554" s="10"/>
      <c r="E554" s="3"/>
      <c r="F554" s="3"/>
      <c r="G554" s="3">
        <v>70.667793000000003</v>
      </c>
      <c r="H554" s="3">
        <v>92.537903999999997</v>
      </c>
      <c r="I554" s="3">
        <v>85.792884999999998</v>
      </c>
      <c r="J554" s="3">
        <v>140.59889699999999</v>
      </c>
      <c r="K554" s="3">
        <v>208.07717400000001</v>
      </c>
      <c r="L554" s="3">
        <v>218.37900999999999</v>
      </c>
      <c r="M554" s="3">
        <v>275.30790100000002</v>
      </c>
      <c r="N554" s="3">
        <v>367.55490800000001</v>
      </c>
      <c r="O554" s="3">
        <v>524.12151900000003</v>
      </c>
      <c r="P554" s="3">
        <v>607.13709500000004</v>
      </c>
      <c r="Q554" s="3">
        <v>711.57402500000001</v>
      </c>
      <c r="R554" s="3">
        <v>768.64605500000005</v>
      </c>
      <c r="S554" s="3">
        <v>762.08413499999995</v>
      </c>
      <c r="T554" s="3">
        <v>869.4674</v>
      </c>
      <c r="U554" s="3">
        <v>1018.914742</v>
      </c>
    </row>
    <row r="555" spans="1:21" hidden="1" x14ac:dyDescent="0.2">
      <c r="A555" s="22" t="s">
        <v>84</v>
      </c>
      <c r="B555" s="9" t="s">
        <v>648</v>
      </c>
      <c r="C555" s="10" t="s">
        <v>25</v>
      </c>
      <c r="D555" s="10"/>
      <c r="E555" s="2"/>
      <c r="F555" s="2"/>
      <c r="G555" s="2"/>
      <c r="H555" s="2"/>
      <c r="I555" s="2"/>
      <c r="J555" s="2"/>
      <c r="K555" s="2"/>
      <c r="L555" s="2"/>
      <c r="M555" s="2"/>
      <c r="N555" s="2">
        <v>14.042206999999999</v>
      </c>
      <c r="O555" s="2">
        <v>33.453485999999998</v>
      </c>
      <c r="P555" s="2">
        <v>25.405159000000001</v>
      </c>
      <c r="Q555" s="2">
        <v>23.454173999999998</v>
      </c>
      <c r="R555" s="2">
        <v>28.180741999999999</v>
      </c>
      <c r="S555" s="2">
        <v>26.798722000000001</v>
      </c>
      <c r="T555" s="2">
        <v>29.93703</v>
      </c>
      <c r="U555" s="2">
        <v>28.068521</v>
      </c>
    </row>
    <row r="556" spans="1:21" hidden="1" x14ac:dyDescent="0.2">
      <c r="A556" s="22" t="s">
        <v>84</v>
      </c>
      <c r="B556" s="9" t="s">
        <v>648</v>
      </c>
      <c r="C556" s="10" t="s">
        <v>26</v>
      </c>
      <c r="D556" s="10" t="s">
        <v>980</v>
      </c>
      <c r="E556" s="3"/>
      <c r="F556" s="3"/>
      <c r="G556" s="3"/>
      <c r="H556" s="3"/>
      <c r="I556" s="3"/>
      <c r="J556" s="3"/>
      <c r="K556" s="3">
        <v>0.40051599999999998</v>
      </c>
      <c r="L556" s="3">
        <v>0.66993800000000003</v>
      </c>
      <c r="M556" s="3">
        <v>0.71489999999999998</v>
      </c>
      <c r="N556" s="3">
        <v>1.4039630000000001</v>
      </c>
      <c r="O556" s="3">
        <v>1.010767</v>
      </c>
      <c r="P556" s="3">
        <v>2.5197440000000002</v>
      </c>
      <c r="Q556" s="3">
        <v>2.1821739999999998</v>
      </c>
      <c r="R556" s="3">
        <v>3.4329740000000002</v>
      </c>
      <c r="S556" s="3">
        <v>1.8307640000000001</v>
      </c>
      <c r="T556" s="3">
        <v>2.187535</v>
      </c>
      <c r="U556" s="3">
        <v>1.57765</v>
      </c>
    </row>
    <row r="557" spans="1:21" hidden="1" x14ac:dyDescent="0.2">
      <c r="A557" s="22" t="s">
        <v>84</v>
      </c>
      <c r="B557" s="9" t="s">
        <v>648</v>
      </c>
      <c r="C557" s="10" t="s">
        <v>27</v>
      </c>
      <c r="D557" s="10" t="s">
        <v>980</v>
      </c>
      <c r="E557" s="2"/>
      <c r="F557" s="2"/>
      <c r="G557" s="2">
        <v>35.259368000000002</v>
      </c>
      <c r="H557" s="2">
        <v>36.538311999999998</v>
      </c>
      <c r="I557" s="2">
        <v>37.292603999999997</v>
      </c>
      <c r="J557" s="2">
        <v>29.192955000000001</v>
      </c>
      <c r="K557" s="2">
        <v>1244.3278809999999</v>
      </c>
      <c r="L557" s="2">
        <v>231.018956</v>
      </c>
      <c r="M557" s="2">
        <v>11.757419000000001</v>
      </c>
      <c r="N557" s="2">
        <v>3.8928950000000002</v>
      </c>
      <c r="O557" s="2">
        <v>3.1917360000000001</v>
      </c>
      <c r="P557" s="2">
        <v>2.872045</v>
      </c>
      <c r="Q557" s="2">
        <v>1.377818</v>
      </c>
      <c r="R557" s="2">
        <v>2.88537</v>
      </c>
      <c r="S557" s="2">
        <v>3.0145369999999998</v>
      </c>
      <c r="T557" s="2">
        <v>4.834314</v>
      </c>
      <c r="U557" s="2">
        <v>2.3610220000000002</v>
      </c>
    </row>
    <row r="558" spans="1:21" hidden="1" x14ac:dyDescent="0.2">
      <c r="A558" s="22" t="s">
        <v>84</v>
      </c>
      <c r="B558" s="9" t="s">
        <v>648</v>
      </c>
      <c r="C558" s="10" t="s">
        <v>28</v>
      </c>
      <c r="D558" s="10" t="s">
        <v>980</v>
      </c>
      <c r="E558" s="3"/>
      <c r="F558" s="3"/>
      <c r="G558" s="3"/>
      <c r="H558" s="3"/>
      <c r="I558" s="3"/>
      <c r="J558" s="3"/>
      <c r="K558" s="3">
        <v>0.126196</v>
      </c>
      <c r="L558" s="3">
        <v>0.31928600000000001</v>
      </c>
      <c r="M558" s="3">
        <v>0.35184100000000001</v>
      </c>
      <c r="N558" s="3">
        <v>1.69421</v>
      </c>
      <c r="O558" s="3">
        <v>1.799234</v>
      </c>
      <c r="P558" s="3">
        <v>2.0885600000000002</v>
      </c>
      <c r="Q558" s="3">
        <v>1.443527</v>
      </c>
      <c r="R558" s="3">
        <v>1.3909400000000001</v>
      </c>
      <c r="S558" s="3">
        <v>1.482877</v>
      </c>
      <c r="T558" s="3">
        <v>2.152406</v>
      </c>
      <c r="U558" s="3">
        <v>1.163225</v>
      </c>
    </row>
    <row r="559" spans="1:21" hidden="1" x14ac:dyDescent="0.2">
      <c r="A559" s="22" t="s">
        <v>84</v>
      </c>
      <c r="B559" s="9" t="s">
        <v>648</v>
      </c>
      <c r="C559" s="10" t="s">
        <v>29</v>
      </c>
      <c r="D559" s="10" t="s">
        <v>980</v>
      </c>
      <c r="E559" s="2"/>
      <c r="F559" s="2"/>
      <c r="G559" s="2"/>
      <c r="H559" s="2"/>
      <c r="I559" s="2"/>
      <c r="J559" s="2"/>
      <c r="K559" s="2">
        <v>1.273612</v>
      </c>
      <c r="L559" s="2">
        <v>0.14338600000000001</v>
      </c>
      <c r="M559" s="2">
        <v>0.128359</v>
      </c>
      <c r="N559" s="2">
        <v>0.110489</v>
      </c>
      <c r="O559" s="2">
        <v>1.3056E-2</v>
      </c>
      <c r="P559" s="2">
        <v>6.7250000000000001E-3</v>
      </c>
      <c r="Q559" s="2"/>
      <c r="R559" s="2">
        <v>3.8099000000000001E-2</v>
      </c>
      <c r="S559" s="2">
        <v>3.7588999999999997E-2</v>
      </c>
      <c r="T559" s="2">
        <v>1.3604E-2</v>
      </c>
      <c r="U559" s="2"/>
    </row>
    <row r="560" spans="1:21" hidden="1" x14ac:dyDescent="0.2">
      <c r="A560" s="23" t="s">
        <v>84</v>
      </c>
      <c r="B560" s="9" t="s">
        <v>648</v>
      </c>
      <c r="C560" s="9" t="s">
        <v>30</v>
      </c>
      <c r="D560" s="9"/>
      <c r="E560" s="3"/>
      <c r="F560" s="3"/>
      <c r="G560" s="3">
        <v>342.01068400000003</v>
      </c>
      <c r="H560" s="3">
        <v>452.69912799999997</v>
      </c>
      <c r="I560" s="3">
        <v>422.88052599999997</v>
      </c>
      <c r="J560" s="3">
        <v>435.62647900000002</v>
      </c>
      <c r="K560" s="3">
        <v>1607.0394940000001</v>
      </c>
      <c r="L560" s="3">
        <v>351.07008999999999</v>
      </c>
      <c r="M560" s="3">
        <v>349.750742</v>
      </c>
      <c r="N560" s="3">
        <v>251.36593999999999</v>
      </c>
      <c r="O560" s="3"/>
      <c r="P560" s="3">
        <v>-6.6590999999999997E-2</v>
      </c>
      <c r="Q560" s="3"/>
      <c r="R560" s="3"/>
      <c r="S560" s="3"/>
      <c r="T560" s="3"/>
      <c r="U560" s="3"/>
    </row>
    <row r="561" spans="1:21" hidden="1" x14ac:dyDescent="0.2">
      <c r="A561" s="21" t="s">
        <v>85</v>
      </c>
      <c r="B561" s="9" t="s">
        <v>654</v>
      </c>
      <c r="C561" s="9" t="s">
        <v>20</v>
      </c>
      <c r="D561" s="9"/>
      <c r="E561" s="2"/>
      <c r="F561" s="2"/>
      <c r="G561" s="2">
        <v>614.75976100000003</v>
      </c>
      <c r="H561" s="2">
        <v>701.27121799999998</v>
      </c>
      <c r="I561" s="2">
        <v>748.18418899999995</v>
      </c>
      <c r="J561" s="2">
        <v>798.36747600000001</v>
      </c>
      <c r="K561" s="2">
        <v>2931.9497799999999</v>
      </c>
      <c r="L561" s="2">
        <v>914.19518500000004</v>
      </c>
      <c r="M561" s="2">
        <v>837.41176700000005</v>
      </c>
      <c r="N561" s="2">
        <v>911.62644999999998</v>
      </c>
      <c r="O561" s="2">
        <v>1027.3206580000001</v>
      </c>
      <c r="P561" s="2">
        <v>1149.9252610000001</v>
      </c>
      <c r="Q561" s="2">
        <v>974.15679399999999</v>
      </c>
      <c r="R561" s="2">
        <v>1284.4013970000001</v>
      </c>
      <c r="S561" s="2">
        <v>1146.189721</v>
      </c>
      <c r="T561" s="2">
        <v>1284.7595610000001</v>
      </c>
      <c r="U561" s="2">
        <v>1267.9354149999999</v>
      </c>
    </row>
    <row r="562" spans="1:21" hidden="1" x14ac:dyDescent="0.2">
      <c r="A562" s="22" t="s">
        <v>85</v>
      </c>
      <c r="B562" s="9" t="s">
        <v>654</v>
      </c>
      <c r="C562" s="10" t="s">
        <v>22</v>
      </c>
      <c r="D562" s="10"/>
      <c r="E562" s="3"/>
      <c r="F562" s="3"/>
      <c r="G562" s="3">
        <v>73.740370999999996</v>
      </c>
      <c r="H562" s="3">
        <v>72.255751000000004</v>
      </c>
      <c r="I562" s="3">
        <v>2.1985980000000001</v>
      </c>
      <c r="J562" s="3">
        <v>28.438056</v>
      </c>
      <c r="K562" s="3">
        <v>110.18615800000001</v>
      </c>
      <c r="L562" s="3">
        <v>105.235308</v>
      </c>
      <c r="M562" s="3">
        <v>113.723086</v>
      </c>
      <c r="N562" s="3">
        <v>213.37771100000001</v>
      </c>
      <c r="O562" s="3">
        <v>222.11283800000001</v>
      </c>
      <c r="P562" s="3">
        <v>286.457472</v>
      </c>
      <c r="Q562" s="3">
        <v>19.895738999999999</v>
      </c>
      <c r="R562" s="3">
        <v>310.34076099999999</v>
      </c>
      <c r="S562" s="3">
        <v>162.50585899999999</v>
      </c>
      <c r="T562" s="3">
        <v>267.697114</v>
      </c>
      <c r="U562" s="3">
        <v>148.88022000000001</v>
      </c>
    </row>
    <row r="563" spans="1:21" hidden="1" x14ac:dyDescent="0.2">
      <c r="A563" s="22" t="s">
        <v>85</v>
      </c>
      <c r="B563" s="9" t="s">
        <v>654</v>
      </c>
      <c r="C563" s="10" t="s">
        <v>23</v>
      </c>
      <c r="D563" s="10"/>
      <c r="E563" s="2"/>
      <c r="F563" s="2"/>
      <c r="G563" s="2">
        <v>8.2625679999999999</v>
      </c>
      <c r="H563" s="2">
        <v>10.742074000000001</v>
      </c>
      <c r="I563" s="2">
        <v>18.504643000000002</v>
      </c>
      <c r="J563" s="2">
        <v>14.6821</v>
      </c>
      <c r="K563" s="2">
        <v>4.4830699999999997</v>
      </c>
      <c r="L563" s="2">
        <v>4.7748340000000002</v>
      </c>
      <c r="M563" s="2">
        <v>4.7750500000000002</v>
      </c>
      <c r="N563" s="2">
        <v>9.4633859999999999</v>
      </c>
      <c r="O563" s="2">
        <v>42.685946999999999</v>
      </c>
      <c r="P563" s="2">
        <v>45.182552000000001</v>
      </c>
      <c r="Q563" s="2">
        <v>217.92416800000001</v>
      </c>
      <c r="R563" s="2">
        <v>193.27568299999999</v>
      </c>
      <c r="S563" s="2">
        <v>164.68036000000001</v>
      </c>
      <c r="T563" s="2">
        <v>94.052930000000003</v>
      </c>
      <c r="U563" s="2">
        <v>126.530477</v>
      </c>
    </row>
    <row r="564" spans="1:21" hidden="1" x14ac:dyDescent="0.2">
      <c r="A564" s="22" t="s">
        <v>85</v>
      </c>
      <c r="B564" s="9" t="s">
        <v>654</v>
      </c>
      <c r="C564" s="10" t="s">
        <v>24</v>
      </c>
      <c r="D564" s="10"/>
      <c r="E564" s="3"/>
      <c r="F564" s="3"/>
      <c r="G564" s="3">
        <v>62.679816000000002</v>
      </c>
      <c r="H564" s="3">
        <v>85.362274999999997</v>
      </c>
      <c r="I564" s="3">
        <v>88.383953000000005</v>
      </c>
      <c r="J564" s="3">
        <v>111.02873099999999</v>
      </c>
      <c r="K564" s="3">
        <v>221.888113</v>
      </c>
      <c r="L564" s="3">
        <v>296.44554799999997</v>
      </c>
      <c r="M564" s="3">
        <v>241.56741</v>
      </c>
      <c r="N564" s="3">
        <v>335.648461</v>
      </c>
      <c r="O564" s="3">
        <v>672.20572400000003</v>
      </c>
      <c r="P564" s="3">
        <v>736.02701300000001</v>
      </c>
      <c r="Q564" s="3">
        <v>666.39508599999999</v>
      </c>
      <c r="R564" s="3">
        <v>708.35319800000002</v>
      </c>
      <c r="S564" s="3">
        <v>750.68174799999997</v>
      </c>
      <c r="T564" s="3">
        <v>774.920794</v>
      </c>
      <c r="U564" s="3">
        <v>916.33946700000001</v>
      </c>
    </row>
    <row r="565" spans="1:21" hidden="1" x14ac:dyDescent="0.2">
      <c r="A565" s="22" t="s">
        <v>85</v>
      </c>
      <c r="B565" s="9" t="s">
        <v>654</v>
      </c>
      <c r="C565" s="10" t="s">
        <v>25</v>
      </c>
      <c r="D565" s="10"/>
      <c r="E565" s="2"/>
      <c r="F565" s="2"/>
      <c r="G565" s="2"/>
      <c r="H565" s="2"/>
      <c r="I565" s="2"/>
      <c r="J565" s="2"/>
      <c r="K565" s="2"/>
      <c r="L565" s="2"/>
      <c r="M565" s="2"/>
      <c r="N565" s="2">
        <v>18.210388999999999</v>
      </c>
      <c r="O565" s="2">
        <v>56.389977000000002</v>
      </c>
      <c r="P565" s="2">
        <v>46.395702999999997</v>
      </c>
      <c r="Q565" s="2">
        <v>33.514294</v>
      </c>
      <c r="R565" s="2">
        <v>32.826185000000002</v>
      </c>
      <c r="S565" s="2">
        <v>40.020781999999997</v>
      </c>
      <c r="T565" s="2">
        <v>47.505231000000002</v>
      </c>
      <c r="U565" s="2">
        <v>49.491771</v>
      </c>
    </row>
    <row r="566" spans="1:21" hidden="1" x14ac:dyDescent="0.2">
      <c r="A566" s="22" t="s">
        <v>85</v>
      </c>
      <c r="B566" s="9" t="s">
        <v>654</v>
      </c>
      <c r="C566" s="10" t="s">
        <v>26</v>
      </c>
      <c r="D566" s="10" t="s">
        <v>980</v>
      </c>
      <c r="E566" s="3"/>
      <c r="F566" s="3"/>
      <c r="G566" s="3"/>
      <c r="H566" s="3"/>
      <c r="I566" s="3"/>
      <c r="J566" s="3"/>
      <c r="K566" s="3">
        <v>12.870048000000001</v>
      </c>
      <c r="L566" s="3">
        <v>12.728063000000001</v>
      </c>
      <c r="M566" s="3">
        <v>12.022212</v>
      </c>
      <c r="N566" s="3">
        <v>13.844462999999999</v>
      </c>
      <c r="O566" s="3">
        <v>13.428371</v>
      </c>
      <c r="P566" s="3">
        <v>13.659169</v>
      </c>
      <c r="Q566" s="3">
        <v>14.257956999999999</v>
      </c>
      <c r="R566" s="3">
        <v>14.70987</v>
      </c>
      <c r="S566" s="3">
        <v>14.086264</v>
      </c>
      <c r="T566" s="3">
        <v>13.403454999999999</v>
      </c>
      <c r="U566" s="3">
        <v>12.443012</v>
      </c>
    </row>
    <row r="567" spans="1:21" hidden="1" x14ac:dyDescent="0.2">
      <c r="A567" s="22" t="s">
        <v>85</v>
      </c>
      <c r="B567" s="9" t="s">
        <v>654</v>
      </c>
      <c r="C567" s="10" t="s">
        <v>27</v>
      </c>
      <c r="D567" s="10" t="s">
        <v>980</v>
      </c>
      <c r="E567" s="2"/>
      <c r="F567" s="2"/>
      <c r="G567" s="2">
        <v>38.223219</v>
      </c>
      <c r="H567" s="2">
        <v>36.572201</v>
      </c>
      <c r="I567" s="2">
        <v>37.952361000000003</v>
      </c>
      <c r="J567" s="2">
        <v>36.914569</v>
      </c>
      <c r="K567" s="2">
        <v>1043.9387610000001</v>
      </c>
      <c r="L567" s="2">
        <v>127.57021</v>
      </c>
      <c r="M567" s="2">
        <v>20.675718</v>
      </c>
      <c r="N567" s="2">
        <v>18.373722000000001</v>
      </c>
      <c r="O567" s="2">
        <v>16.883317000000002</v>
      </c>
      <c r="P567" s="2">
        <v>15.90498</v>
      </c>
      <c r="Q567" s="2">
        <v>15.31832</v>
      </c>
      <c r="R567" s="2">
        <v>16.686143999999999</v>
      </c>
      <c r="S567" s="2">
        <v>11.042833999999999</v>
      </c>
      <c r="T567" s="2">
        <v>83.628066000000004</v>
      </c>
      <c r="U567" s="2">
        <v>10.693353999999999</v>
      </c>
    </row>
    <row r="568" spans="1:21" hidden="1" x14ac:dyDescent="0.2">
      <c r="A568" s="22" t="s">
        <v>85</v>
      </c>
      <c r="B568" s="9" t="s">
        <v>654</v>
      </c>
      <c r="C568" s="10" t="s">
        <v>28</v>
      </c>
      <c r="D568" s="10" t="s">
        <v>980</v>
      </c>
      <c r="E568" s="3"/>
      <c r="F568" s="3"/>
      <c r="G568" s="3"/>
      <c r="H568" s="3"/>
      <c r="I568" s="3"/>
      <c r="J568" s="3"/>
      <c r="K568" s="3">
        <v>2.774292</v>
      </c>
      <c r="L568" s="3">
        <v>4.3525320000000001</v>
      </c>
      <c r="M568" s="3">
        <v>5.0184850000000001</v>
      </c>
      <c r="N568" s="3">
        <v>5.9462229999999998</v>
      </c>
      <c r="O568" s="3">
        <v>3.45242</v>
      </c>
      <c r="P568" s="3">
        <v>6.2797470000000004</v>
      </c>
      <c r="Q568" s="3">
        <v>6.8314630000000003</v>
      </c>
      <c r="R568" s="3">
        <v>6.4903000000000004</v>
      </c>
      <c r="S568" s="3">
        <v>3.1038070000000002</v>
      </c>
      <c r="T568" s="3">
        <v>3.521919</v>
      </c>
      <c r="U568" s="3">
        <v>3.193171</v>
      </c>
    </row>
    <row r="569" spans="1:21" hidden="1" x14ac:dyDescent="0.2">
      <c r="A569" s="22" t="s">
        <v>85</v>
      </c>
      <c r="B569" s="9" t="s">
        <v>654</v>
      </c>
      <c r="C569" s="10" t="s">
        <v>29</v>
      </c>
      <c r="D569" s="10" t="s">
        <v>980</v>
      </c>
      <c r="E569" s="2"/>
      <c r="F569" s="2"/>
      <c r="G569" s="2"/>
      <c r="H569" s="2"/>
      <c r="I569" s="2"/>
      <c r="J569" s="2"/>
      <c r="K569" s="2">
        <v>0.23195399999999999</v>
      </c>
      <c r="L569" s="2">
        <v>8.3213999999999996E-2</v>
      </c>
      <c r="M569" s="2">
        <v>0.13039000000000001</v>
      </c>
      <c r="N569" s="2">
        <v>0.747359</v>
      </c>
      <c r="O569" s="2">
        <v>0.16206400000000001</v>
      </c>
      <c r="P569" s="2">
        <v>1.8624999999999999E-2</v>
      </c>
      <c r="Q569" s="2">
        <v>1.9767E-2</v>
      </c>
      <c r="R569" s="2">
        <v>1.7192559999999999</v>
      </c>
      <c r="S569" s="2">
        <v>6.8067000000000003E-2</v>
      </c>
      <c r="T569" s="2">
        <v>3.0051999999999999E-2</v>
      </c>
      <c r="U569" s="2">
        <v>0.36394300000000002</v>
      </c>
    </row>
    <row r="570" spans="1:21" hidden="1" x14ac:dyDescent="0.2">
      <c r="A570" s="23" t="s">
        <v>85</v>
      </c>
      <c r="B570" s="9" t="s">
        <v>654</v>
      </c>
      <c r="C570" s="9" t="s">
        <v>30</v>
      </c>
      <c r="D570" s="9"/>
      <c r="E570" s="3"/>
      <c r="F570" s="3"/>
      <c r="G570" s="3">
        <v>431.85378700000001</v>
      </c>
      <c r="H570" s="3">
        <v>496.33891699999998</v>
      </c>
      <c r="I570" s="3">
        <v>601.144634</v>
      </c>
      <c r="J570" s="3">
        <v>607.30402000000004</v>
      </c>
      <c r="K570" s="3">
        <v>1535.5773839999999</v>
      </c>
      <c r="L570" s="3">
        <v>363.00547599999999</v>
      </c>
      <c r="M570" s="3">
        <v>439.499416</v>
      </c>
      <c r="N570" s="3">
        <v>296.01473600000003</v>
      </c>
      <c r="O570" s="3"/>
      <c r="P570" s="3"/>
      <c r="Q570" s="3"/>
      <c r="R570" s="3"/>
      <c r="S570" s="3"/>
      <c r="T570" s="3"/>
      <c r="U570" s="3"/>
    </row>
    <row r="571" spans="1:21" hidden="1" x14ac:dyDescent="0.2">
      <c r="A571" s="21" t="s">
        <v>86</v>
      </c>
      <c r="B571" s="9" t="s">
        <v>663</v>
      </c>
      <c r="C571" s="9" t="s">
        <v>20</v>
      </c>
      <c r="D571" s="9"/>
      <c r="E571" s="2"/>
      <c r="F571" s="2"/>
      <c r="G571" s="2">
        <v>361.74701900000002</v>
      </c>
      <c r="H571" s="2">
        <v>303.29805199999998</v>
      </c>
      <c r="I571" s="2">
        <v>289.83295399999997</v>
      </c>
      <c r="J571" s="2">
        <v>252.116928</v>
      </c>
      <c r="K571" s="2">
        <v>1224.339637</v>
      </c>
      <c r="L571" s="2">
        <v>307.834656</v>
      </c>
      <c r="M571" s="2">
        <v>400.69928599999997</v>
      </c>
      <c r="N571" s="2">
        <v>309.11812200000003</v>
      </c>
      <c r="O571" s="2">
        <v>349.002701</v>
      </c>
      <c r="P571" s="2">
        <v>343.287555</v>
      </c>
      <c r="Q571" s="2">
        <v>415.788206</v>
      </c>
      <c r="R571" s="2">
        <v>301.51163600000001</v>
      </c>
      <c r="S571" s="2">
        <v>281.14029199999999</v>
      </c>
      <c r="T571" s="2">
        <v>389.621174</v>
      </c>
      <c r="U571" s="2">
        <v>367.04869000000002</v>
      </c>
    </row>
    <row r="572" spans="1:21" hidden="1" x14ac:dyDescent="0.2">
      <c r="A572" s="22" t="s">
        <v>86</v>
      </c>
      <c r="B572" s="9" t="s">
        <v>663</v>
      </c>
      <c r="C572" s="10" t="s">
        <v>22</v>
      </c>
      <c r="D572" s="10"/>
      <c r="E572" s="3"/>
      <c r="F572" s="3"/>
      <c r="G572" s="3">
        <v>21.203802</v>
      </c>
      <c r="H572" s="3">
        <v>1.5378050000000001</v>
      </c>
      <c r="I572" s="3"/>
      <c r="J572" s="3"/>
      <c r="K572" s="3">
        <v>5.5155250000000002</v>
      </c>
      <c r="L572" s="3">
        <v>30.329958999999999</v>
      </c>
      <c r="M572" s="3">
        <v>7.2930479999999998</v>
      </c>
      <c r="N572" s="3"/>
      <c r="O572" s="3">
        <v>35.104557999999997</v>
      </c>
      <c r="P572" s="3">
        <v>30.856273999999999</v>
      </c>
      <c r="Q572" s="3">
        <v>30.653838</v>
      </c>
      <c r="R572" s="3">
        <v>46.984371000000003</v>
      </c>
      <c r="S572" s="3">
        <v>0.82350800000000002</v>
      </c>
      <c r="T572" s="3">
        <v>49.478397000000001</v>
      </c>
      <c r="U572" s="3">
        <v>26.539857999999999</v>
      </c>
    </row>
    <row r="573" spans="1:21" hidden="1" x14ac:dyDescent="0.2">
      <c r="A573" s="22" t="s">
        <v>86</v>
      </c>
      <c r="B573" s="9" t="s">
        <v>663</v>
      </c>
      <c r="C573" s="10" t="s">
        <v>23</v>
      </c>
      <c r="D573" s="10"/>
      <c r="E573" s="2"/>
      <c r="F573" s="2"/>
      <c r="G573" s="2">
        <v>0.16047700000000001</v>
      </c>
      <c r="H573" s="2">
        <v>0.88819400000000004</v>
      </c>
      <c r="I573" s="2">
        <v>0.49654300000000001</v>
      </c>
      <c r="J573" s="2">
        <v>0.41752600000000001</v>
      </c>
      <c r="K573" s="2">
        <v>2.6002399999999999</v>
      </c>
      <c r="L573" s="2">
        <v>2.1820240000000002</v>
      </c>
      <c r="M573" s="2">
        <v>1.89639</v>
      </c>
      <c r="N573" s="2">
        <v>0.53491900000000003</v>
      </c>
      <c r="O573" s="2">
        <v>3.7814890000000001</v>
      </c>
      <c r="P573" s="2">
        <v>5.8144119999999999</v>
      </c>
      <c r="Q573" s="2">
        <v>17.181080000000001</v>
      </c>
      <c r="R573" s="2">
        <v>32.571035999999999</v>
      </c>
      <c r="S573" s="2">
        <v>20.15399</v>
      </c>
      <c r="T573" s="2">
        <v>27.583366999999999</v>
      </c>
      <c r="U573" s="2">
        <v>10.847386999999999</v>
      </c>
    </row>
    <row r="574" spans="1:21" hidden="1" x14ac:dyDescent="0.2">
      <c r="A574" s="22" t="s">
        <v>86</v>
      </c>
      <c r="B574" s="9" t="s">
        <v>663</v>
      </c>
      <c r="C574" s="10" t="s">
        <v>24</v>
      </c>
      <c r="D574" s="10"/>
      <c r="E574" s="3"/>
      <c r="F574" s="3"/>
      <c r="G574" s="3">
        <v>55.977617000000002</v>
      </c>
      <c r="H574" s="3">
        <v>50.503950000000003</v>
      </c>
      <c r="I574" s="3">
        <v>48.216617999999997</v>
      </c>
      <c r="J574" s="3">
        <v>49.478309000000003</v>
      </c>
      <c r="K574" s="3">
        <v>105.493393</v>
      </c>
      <c r="L574" s="3">
        <v>148.051682</v>
      </c>
      <c r="M574" s="3">
        <v>240.80624599999999</v>
      </c>
      <c r="N574" s="3">
        <v>201.77478400000001</v>
      </c>
      <c r="O574" s="3">
        <v>273.50622099999998</v>
      </c>
      <c r="P574" s="3">
        <v>271.276118</v>
      </c>
      <c r="Q574" s="3">
        <v>350.47780499999999</v>
      </c>
      <c r="R574" s="3">
        <v>203.85356400000001</v>
      </c>
      <c r="S574" s="3">
        <v>244.16544400000001</v>
      </c>
      <c r="T574" s="3">
        <v>287.10519499999998</v>
      </c>
      <c r="U574" s="3">
        <v>316.84187700000001</v>
      </c>
    </row>
    <row r="575" spans="1:21" hidden="1" x14ac:dyDescent="0.2">
      <c r="A575" s="22" t="s">
        <v>86</v>
      </c>
      <c r="B575" s="9" t="s">
        <v>663</v>
      </c>
      <c r="C575" s="10" t="s">
        <v>25</v>
      </c>
      <c r="D575" s="10"/>
      <c r="E575" s="2"/>
      <c r="F575" s="2"/>
      <c r="G575" s="2"/>
      <c r="H575" s="2"/>
      <c r="I575" s="2"/>
      <c r="J575" s="2"/>
      <c r="K575" s="2"/>
      <c r="L575" s="2"/>
      <c r="M575" s="2"/>
      <c r="N575" s="2">
        <v>0.32895099999999999</v>
      </c>
      <c r="O575" s="2">
        <v>21.221399000000002</v>
      </c>
      <c r="P575" s="2">
        <v>22.757662</v>
      </c>
      <c r="Q575" s="2">
        <v>6.5685320000000003</v>
      </c>
      <c r="R575" s="2">
        <v>7.804144</v>
      </c>
      <c r="S575" s="2">
        <v>7.1009960000000003</v>
      </c>
      <c r="T575" s="2">
        <v>17.718119999999999</v>
      </c>
      <c r="U575" s="2">
        <v>6.0836759999999996</v>
      </c>
    </row>
    <row r="576" spans="1:21" hidden="1" x14ac:dyDescent="0.2">
      <c r="A576" s="22" t="s">
        <v>86</v>
      </c>
      <c r="B576" s="9" t="s">
        <v>663</v>
      </c>
      <c r="C576" s="10" t="s">
        <v>26</v>
      </c>
      <c r="D576" s="10" t="s">
        <v>980</v>
      </c>
      <c r="E576" s="3"/>
      <c r="F576" s="3"/>
      <c r="G576" s="3"/>
      <c r="H576" s="3"/>
      <c r="I576" s="3"/>
      <c r="J576" s="3"/>
      <c r="K576" s="3">
        <v>10.446334999999999</v>
      </c>
      <c r="L576" s="3">
        <v>10.189705999999999</v>
      </c>
      <c r="M576" s="3">
        <v>8.8579209999999993</v>
      </c>
      <c r="N576" s="3">
        <v>9.3973449999999996</v>
      </c>
      <c r="O576" s="3">
        <v>9.1220040000000004</v>
      </c>
      <c r="P576" s="3">
        <v>8.3578799999999998</v>
      </c>
      <c r="Q576" s="3">
        <v>8.0284720000000007</v>
      </c>
      <c r="R576" s="3">
        <v>7.588508</v>
      </c>
      <c r="S576" s="3">
        <v>7.2709599999999996</v>
      </c>
      <c r="T576" s="3">
        <v>6.2974030000000001</v>
      </c>
      <c r="U576" s="3">
        <v>5.499943</v>
      </c>
    </row>
    <row r="577" spans="1:21" hidden="1" x14ac:dyDescent="0.2">
      <c r="A577" s="22" t="s">
        <v>86</v>
      </c>
      <c r="B577" s="9" t="s">
        <v>663</v>
      </c>
      <c r="C577" s="10" t="s">
        <v>27</v>
      </c>
      <c r="D577" s="10" t="s">
        <v>980</v>
      </c>
      <c r="E577" s="2"/>
      <c r="F577" s="2"/>
      <c r="G577" s="2">
        <v>33.896549999999998</v>
      </c>
      <c r="H577" s="2">
        <v>30.652045000000001</v>
      </c>
      <c r="I577" s="2">
        <v>25.514534999999999</v>
      </c>
      <c r="J577" s="2">
        <v>21.499535000000002</v>
      </c>
      <c r="K577" s="2">
        <v>529.04031099999997</v>
      </c>
      <c r="L577" s="2">
        <v>12.415070999999999</v>
      </c>
      <c r="M577" s="2">
        <v>29.166059000000001</v>
      </c>
      <c r="N577" s="2">
        <v>5.8108849999999999</v>
      </c>
      <c r="O577" s="2">
        <v>5.3384080000000003</v>
      </c>
      <c r="P577" s="2">
        <v>3.29887</v>
      </c>
      <c r="Q577" s="2">
        <v>1.614592</v>
      </c>
      <c r="R577" s="2">
        <v>1.566622</v>
      </c>
      <c r="S577" s="2">
        <v>0.54989699999999997</v>
      </c>
      <c r="T577" s="2">
        <v>0.32414399999999999</v>
      </c>
      <c r="U577" s="2">
        <v>0.103948</v>
      </c>
    </row>
    <row r="578" spans="1:21" hidden="1" x14ac:dyDescent="0.2">
      <c r="A578" s="22" t="s">
        <v>86</v>
      </c>
      <c r="B578" s="9" t="s">
        <v>663</v>
      </c>
      <c r="C578" s="10" t="s">
        <v>28</v>
      </c>
      <c r="D578" s="10" t="s">
        <v>980</v>
      </c>
      <c r="E578" s="3"/>
      <c r="F578" s="3"/>
      <c r="G578" s="3"/>
      <c r="H578" s="3"/>
      <c r="I578" s="3"/>
      <c r="J578" s="3"/>
      <c r="K578" s="3">
        <v>1.487797</v>
      </c>
      <c r="L578" s="3">
        <v>1.320282</v>
      </c>
      <c r="M578" s="3">
        <v>1.3088850000000001</v>
      </c>
      <c r="N578" s="3">
        <v>1.1669890000000001</v>
      </c>
      <c r="O578" s="3">
        <v>0.92284299999999997</v>
      </c>
      <c r="P578" s="3">
        <v>0.82571399999999995</v>
      </c>
      <c r="Q578" s="3">
        <v>1.252513</v>
      </c>
      <c r="R578" s="3">
        <v>1.0924609999999999</v>
      </c>
      <c r="S578" s="3">
        <v>1.0743750000000001</v>
      </c>
      <c r="T578" s="3">
        <v>1.1145480000000001</v>
      </c>
      <c r="U578" s="3">
        <v>0.97912299999999997</v>
      </c>
    </row>
    <row r="579" spans="1:21" hidden="1" x14ac:dyDescent="0.2">
      <c r="A579" s="22" t="s">
        <v>86</v>
      </c>
      <c r="B579" s="9" t="s">
        <v>663</v>
      </c>
      <c r="C579" s="10" t="s">
        <v>29</v>
      </c>
      <c r="D579" s="10" t="s">
        <v>980</v>
      </c>
      <c r="E579" s="2"/>
      <c r="F579" s="2"/>
      <c r="G579" s="2"/>
      <c r="H579" s="2"/>
      <c r="I579" s="2"/>
      <c r="J579" s="2"/>
      <c r="K579" s="2">
        <v>0.120402</v>
      </c>
      <c r="L579" s="2">
        <v>0.15076400000000001</v>
      </c>
      <c r="M579" s="2">
        <v>6.7413000000000001E-2</v>
      </c>
      <c r="N579" s="2">
        <v>2.2055999999999999E-2</v>
      </c>
      <c r="O579" s="2">
        <v>5.7790000000000003E-3</v>
      </c>
      <c r="P579" s="2">
        <v>0.10062500000000001</v>
      </c>
      <c r="Q579" s="2">
        <v>1.1374E-2</v>
      </c>
      <c r="R579" s="2">
        <v>5.0930000000000003E-2</v>
      </c>
      <c r="S579" s="2">
        <v>1.122E-3</v>
      </c>
      <c r="T579" s="2"/>
      <c r="U579" s="2">
        <v>0.15287800000000001</v>
      </c>
    </row>
    <row r="580" spans="1:21" hidden="1" x14ac:dyDescent="0.2">
      <c r="A580" s="23" t="s">
        <v>86</v>
      </c>
      <c r="B580" s="9" t="s">
        <v>663</v>
      </c>
      <c r="C580" s="9" t="s">
        <v>30</v>
      </c>
      <c r="D580" s="9"/>
      <c r="E580" s="3"/>
      <c r="F580" s="3"/>
      <c r="G580" s="3">
        <v>250.50857300000001</v>
      </c>
      <c r="H580" s="3">
        <v>219.716058</v>
      </c>
      <c r="I580" s="3">
        <v>215.60525799999999</v>
      </c>
      <c r="J580" s="3">
        <v>180.72155799999999</v>
      </c>
      <c r="K580" s="3">
        <v>569.63563399999998</v>
      </c>
      <c r="L580" s="3">
        <v>103.195168</v>
      </c>
      <c r="M580" s="3">
        <v>111.303324</v>
      </c>
      <c r="N580" s="3">
        <v>90.082193000000004</v>
      </c>
      <c r="O580" s="3"/>
      <c r="P580" s="3"/>
      <c r="Q580" s="3"/>
      <c r="R580" s="3"/>
      <c r="S580" s="3"/>
      <c r="T580" s="3"/>
      <c r="U580" s="3"/>
    </row>
    <row r="581" spans="1:21" hidden="1" x14ac:dyDescent="0.2">
      <c r="A581" s="21" t="s">
        <v>87</v>
      </c>
      <c r="B581" s="9" t="s">
        <v>665</v>
      </c>
      <c r="C581" s="9" t="s">
        <v>20</v>
      </c>
      <c r="D581" s="9"/>
      <c r="E581" s="2"/>
      <c r="F581" s="2"/>
      <c r="G581" s="2">
        <v>45.642789</v>
      </c>
      <c r="H581" s="2">
        <v>38.162711999999999</v>
      </c>
      <c r="I581" s="2">
        <v>47.934291999999999</v>
      </c>
      <c r="J581" s="2">
        <v>52.333961000000002</v>
      </c>
      <c r="K581" s="2">
        <v>60.471398999999998</v>
      </c>
      <c r="L581" s="2">
        <v>84.724521999999993</v>
      </c>
      <c r="M581" s="2">
        <v>128.83390600000001</v>
      </c>
      <c r="N581" s="2">
        <v>150.413003</v>
      </c>
      <c r="O581" s="2">
        <v>127.796131</v>
      </c>
      <c r="P581" s="2">
        <v>177.36425199999999</v>
      </c>
      <c r="Q581" s="2">
        <v>176.33903799999999</v>
      </c>
      <c r="R581" s="2">
        <v>151.80763400000001</v>
      </c>
      <c r="S581" s="2">
        <v>100.72945199999999</v>
      </c>
      <c r="T581" s="2">
        <v>121.66995799999999</v>
      </c>
      <c r="U581" s="2">
        <v>82.666573</v>
      </c>
    </row>
    <row r="582" spans="1:21" hidden="1" x14ac:dyDescent="0.2">
      <c r="A582" s="22" t="s">
        <v>87</v>
      </c>
      <c r="B582" s="9" t="s">
        <v>665</v>
      </c>
      <c r="C582" s="10" t="s">
        <v>22</v>
      </c>
      <c r="D582" s="10"/>
      <c r="E582" s="3"/>
      <c r="F582" s="3"/>
      <c r="G582" s="3"/>
      <c r="H582" s="3"/>
      <c r="I582" s="3"/>
      <c r="J582" s="3"/>
      <c r="K582" s="3"/>
      <c r="L582" s="3">
        <v>28.874645000000001</v>
      </c>
      <c r="M582" s="3">
        <v>90.353603000000007</v>
      </c>
      <c r="N582" s="3">
        <v>104.756055</v>
      </c>
      <c r="O582" s="3">
        <v>56.669238999999997</v>
      </c>
      <c r="P582" s="3">
        <v>63.649251</v>
      </c>
      <c r="Q582" s="3">
        <v>64.499964000000006</v>
      </c>
      <c r="R582" s="3">
        <v>53.653153000000003</v>
      </c>
      <c r="S582" s="3">
        <v>37.136591000000003</v>
      </c>
      <c r="T582" s="3">
        <v>27.086986</v>
      </c>
      <c r="U582" s="3">
        <v>26.207166000000001</v>
      </c>
    </row>
    <row r="583" spans="1:21" hidden="1" x14ac:dyDescent="0.2">
      <c r="A583" s="22" t="s">
        <v>87</v>
      </c>
      <c r="B583" s="9" t="s">
        <v>665</v>
      </c>
      <c r="C583" s="10" t="s">
        <v>23</v>
      </c>
      <c r="D583" s="10"/>
      <c r="E583" s="2"/>
      <c r="F583" s="2"/>
      <c r="G583" s="2">
        <v>2.3872999999999998E-2</v>
      </c>
      <c r="H583" s="2">
        <v>4.4020999999999998E-2</v>
      </c>
      <c r="I583" s="2">
        <v>6.8322999999999995E-2</v>
      </c>
      <c r="J583" s="2">
        <v>1.2122000000000001E-2</v>
      </c>
      <c r="K583" s="2">
        <v>3.9440999999999997E-2</v>
      </c>
      <c r="L583" s="2">
        <v>6.4653000000000002E-2</v>
      </c>
      <c r="M583" s="2">
        <v>0.117664</v>
      </c>
      <c r="N583" s="2">
        <v>0.17980499999999999</v>
      </c>
      <c r="O583" s="2">
        <v>0.152423</v>
      </c>
      <c r="P583" s="2">
        <v>0.11652800000000001</v>
      </c>
      <c r="Q583" s="2">
        <v>0.16578799999999999</v>
      </c>
      <c r="R583" s="2">
        <v>8.1404000000000004E-2</v>
      </c>
      <c r="S583" s="2">
        <v>1.6459999999999999E-3</v>
      </c>
      <c r="T583" s="2"/>
      <c r="U583" s="2">
        <v>4.352E-3</v>
      </c>
    </row>
    <row r="584" spans="1:21" hidden="1" x14ac:dyDescent="0.2">
      <c r="A584" s="22" t="s">
        <v>87</v>
      </c>
      <c r="B584" s="9" t="s">
        <v>665</v>
      </c>
      <c r="C584" s="10" t="s">
        <v>24</v>
      </c>
      <c r="D584" s="10"/>
      <c r="E584" s="3"/>
      <c r="F584" s="3"/>
      <c r="G584" s="3">
        <v>0.33742499999999997</v>
      </c>
      <c r="H584" s="3">
        <v>0.26063199999999997</v>
      </c>
      <c r="I584" s="3">
        <v>0.45142900000000002</v>
      </c>
      <c r="J584" s="3">
        <v>0.41699399999999998</v>
      </c>
      <c r="K584" s="3">
        <v>23.382508000000001</v>
      </c>
      <c r="L584" s="3">
        <v>9.1747029999999992</v>
      </c>
      <c r="M584" s="3">
        <v>9.4459230000000005</v>
      </c>
      <c r="N584" s="3">
        <v>3.4647800000000002</v>
      </c>
      <c r="O584" s="3">
        <v>54.869765999999998</v>
      </c>
      <c r="P584" s="3">
        <v>98.385621999999998</v>
      </c>
      <c r="Q584" s="3">
        <v>97.001964999999998</v>
      </c>
      <c r="R584" s="3">
        <v>82.395015000000001</v>
      </c>
      <c r="S584" s="3">
        <v>49.737838000000004</v>
      </c>
      <c r="T584" s="3">
        <v>80.671729999999997</v>
      </c>
      <c r="U584" s="3">
        <v>43.678899000000001</v>
      </c>
    </row>
    <row r="585" spans="1:21" hidden="1" x14ac:dyDescent="0.2">
      <c r="A585" s="22" t="s">
        <v>87</v>
      </c>
      <c r="B585" s="9" t="s">
        <v>665</v>
      </c>
      <c r="C585" s="10" t="s">
        <v>25</v>
      </c>
      <c r="D585" s="10"/>
      <c r="E585" s="2"/>
      <c r="F585" s="2"/>
      <c r="G585" s="2"/>
      <c r="H585" s="2"/>
      <c r="I585" s="2"/>
      <c r="J585" s="2"/>
      <c r="K585" s="2"/>
      <c r="L585" s="2"/>
      <c r="M585" s="2"/>
      <c r="N585" s="2">
        <v>5.3885000000000002E-2</v>
      </c>
      <c r="O585" s="2">
        <v>6.6035149999999998</v>
      </c>
      <c r="P585" s="2">
        <v>7.3352139999999997</v>
      </c>
      <c r="Q585" s="2">
        <v>5.7985090000000001</v>
      </c>
      <c r="R585" s="2">
        <v>5.9750209999999999</v>
      </c>
      <c r="S585" s="2">
        <v>5.4637029999999998</v>
      </c>
      <c r="T585" s="2">
        <v>5.5206419999999996</v>
      </c>
      <c r="U585" s="2">
        <v>5.2264799999999996</v>
      </c>
    </row>
    <row r="586" spans="1:21" hidden="1" x14ac:dyDescent="0.2">
      <c r="A586" s="22" t="s">
        <v>87</v>
      </c>
      <c r="B586" s="9" t="s">
        <v>665</v>
      </c>
      <c r="C586" s="10" t="s">
        <v>26</v>
      </c>
      <c r="D586" s="10" t="s">
        <v>980</v>
      </c>
      <c r="E586" s="3"/>
      <c r="F586" s="3"/>
      <c r="G586" s="3"/>
      <c r="H586" s="3"/>
      <c r="I586" s="3"/>
      <c r="J586" s="3"/>
      <c r="K586" s="3">
        <v>13.13775</v>
      </c>
      <c r="L586" s="3">
        <v>12.826299000000001</v>
      </c>
      <c r="M586" s="3">
        <v>10.199569</v>
      </c>
      <c r="N586" s="3">
        <v>10.048349999999999</v>
      </c>
      <c r="O586" s="3">
        <v>9.0224419999999999</v>
      </c>
      <c r="P586" s="3">
        <v>7.3414599999999997</v>
      </c>
      <c r="Q586" s="3">
        <v>7.8316600000000003</v>
      </c>
      <c r="R586" s="3">
        <v>8.2235800000000001</v>
      </c>
      <c r="S586" s="3">
        <v>7.1507829999999997</v>
      </c>
      <c r="T586" s="3">
        <v>7.0990039999999999</v>
      </c>
      <c r="U586" s="3">
        <v>6.9355710000000004</v>
      </c>
    </row>
    <row r="587" spans="1:21" hidden="1" x14ac:dyDescent="0.2">
      <c r="A587" s="22" t="s">
        <v>87</v>
      </c>
      <c r="B587" s="9" t="s">
        <v>665</v>
      </c>
      <c r="C587" s="10" t="s">
        <v>27</v>
      </c>
      <c r="D587" s="10" t="s">
        <v>980</v>
      </c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</row>
    <row r="588" spans="1:21" hidden="1" x14ac:dyDescent="0.2">
      <c r="A588" s="22" t="s">
        <v>87</v>
      </c>
      <c r="B588" s="9" t="s">
        <v>665</v>
      </c>
      <c r="C588" s="10" t="s">
        <v>28</v>
      </c>
      <c r="D588" s="10" t="s">
        <v>980</v>
      </c>
      <c r="E588" s="3"/>
      <c r="F588" s="3"/>
      <c r="G588" s="3"/>
      <c r="H588" s="3"/>
      <c r="I588" s="3"/>
      <c r="J588" s="3"/>
      <c r="K588" s="3">
        <v>0.38750899999999999</v>
      </c>
      <c r="L588" s="3">
        <v>0.52574699999999996</v>
      </c>
      <c r="M588" s="3">
        <v>0.48391099999999998</v>
      </c>
      <c r="N588" s="3">
        <v>0.49318800000000002</v>
      </c>
      <c r="O588" s="3">
        <v>0.478746</v>
      </c>
      <c r="P588" s="3">
        <v>0.53617700000000001</v>
      </c>
      <c r="Q588" s="3">
        <v>1.0411520000000001</v>
      </c>
      <c r="R588" s="3">
        <v>1.4790220000000001</v>
      </c>
      <c r="S588" s="3">
        <v>1.238891</v>
      </c>
      <c r="T588" s="3">
        <v>1.291596</v>
      </c>
      <c r="U588" s="3">
        <v>0.61410500000000001</v>
      </c>
    </row>
    <row r="589" spans="1:21" hidden="1" x14ac:dyDescent="0.2">
      <c r="A589" s="22" t="s">
        <v>87</v>
      </c>
      <c r="B589" s="9" t="s">
        <v>665</v>
      </c>
      <c r="C589" s="10" t="s">
        <v>29</v>
      </c>
      <c r="D589" s="10" t="s">
        <v>980</v>
      </c>
      <c r="E589" s="2"/>
      <c r="F589" s="2"/>
      <c r="G589" s="2"/>
      <c r="H589" s="2"/>
      <c r="I589" s="2"/>
      <c r="J589" s="2"/>
      <c r="K589" s="2"/>
      <c r="L589" s="2">
        <v>4.9370000000000004E-3</v>
      </c>
      <c r="M589" s="2">
        <v>2.2252999999999998E-2</v>
      </c>
      <c r="N589" s="2">
        <v>2.6450000000000002E-3</v>
      </c>
      <c r="O589" s="2"/>
      <c r="P589" s="2"/>
      <c r="Q589" s="2"/>
      <c r="R589" s="2">
        <v>4.3899999999999999E-4</v>
      </c>
      <c r="S589" s="2"/>
      <c r="T589" s="2"/>
      <c r="U589" s="2"/>
    </row>
    <row r="590" spans="1:21" hidden="1" x14ac:dyDescent="0.2">
      <c r="A590" s="23" t="s">
        <v>87</v>
      </c>
      <c r="B590" s="9" t="s">
        <v>665</v>
      </c>
      <c r="C590" s="9" t="s">
        <v>30</v>
      </c>
      <c r="D590" s="9"/>
      <c r="E590" s="3"/>
      <c r="F590" s="3"/>
      <c r="G590" s="3">
        <v>45.281491000000003</v>
      </c>
      <c r="H590" s="3">
        <v>37.858058999999997</v>
      </c>
      <c r="I590" s="3">
        <v>47.414540000000002</v>
      </c>
      <c r="J590" s="3">
        <v>51.904845000000002</v>
      </c>
      <c r="K590" s="3">
        <v>23.524190999999998</v>
      </c>
      <c r="L590" s="3">
        <v>33.253537999999999</v>
      </c>
      <c r="M590" s="3">
        <v>18.210982999999999</v>
      </c>
      <c r="N590" s="3">
        <v>31.414294999999999</v>
      </c>
      <c r="O590" s="3"/>
      <c r="P590" s="3"/>
      <c r="Q590" s="3"/>
      <c r="R590" s="3"/>
      <c r="S590" s="3"/>
      <c r="T590" s="3"/>
      <c r="U590" s="3"/>
    </row>
    <row r="591" spans="1:21" hidden="1" x14ac:dyDescent="0.2">
      <c r="A591" s="21" t="s">
        <v>88</v>
      </c>
      <c r="B591" s="9" t="s">
        <v>667</v>
      </c>
      <c r="C591" s="9" t="s">
        <v>20</v>
      </c>
      <c r="D591" s="9"/>
      <c r="E591" s="2"/>
      <c r="F591" s="2"/>
      <c r="G591" s="2">
        <v>185.29870199999999</v>
      </c>
      <c r="H591" s="2">
        <v>196.96235100000001</v>
      </c>
      <c r="I591" s="2">
        <v>220.96798100000001</v>
      </c>
      <c r="J591" s="2">
        <v>4.0904299999999996</v>
      </c>
      <c r="K591" s="2">
        <v>3.8055590000000001</v>
      </c>
      <c r="L591" s="2">
        <v>360.1705</v>
      </c>
      <c r="M591" s="2">
        <v>391.65525000000002</v>
      </c>
      <c r="N591" s="2">
        <v>462.93598200000002</v>
      </c>
      <c r="O591" s="2">
        <v>536.04096100000004</v>
      </c>
      <c r="P591" s="2"/>
      <c r="Q591" s="2"/>
      <c r="R591" s="2"/>
      <c r="S591" s="2"/>
      <c r="T591" s="2"/>
      <c r="U591" s="2"/>
    </row>
    <row r="592" spans="1:21" hidden="1" x14ac:dyDescent="0.2">
      <c r="A592" s="22" t="s">
        <v>88</v>
      </c>
      <c r="B592" s="9" t="s">
        <v>667</v>
      </c>
      <c r="C592" s="10" t="s">
        <v>22</v>
      </c>
      <c r="D592" s="10"/>
      <c r="E592" s="3"/>
      <c r="F592" s="3"/>
      <c r="G592" s="3"/>
      <c r="H592" s="3"/>
      <c r="I592" s="3"/>
      <c r="J592" s="3"/>
      <c r="K592" s="3"/>
      <c r="L592" s="3"/>
      <c r="M592" s="3">
        <v>1.2891239999999999</v>
      </c>
      <c r="N592" s="3"/>
      <c r="O592" s="3">
        <v>17.421914000000001</v>
      </c>
      <c r="P592" s="3"/>
      <c r="Q592" s="3"/>
      <c r="R592" s="3"/>
      <c r="S592" s="3"/>
      <c r="T592" s="3"/>
      <c r="U592" s="3"/>
    </row>
    <row r="593" spans="1:21" hidden="1" x14ac:dyDescent="0.2">
      <c r="A593" s="22" t="s">
        <v>88</v>
      </c>
      <c r="B593" s="9" t="s">
        <v>667</v>
      </c>
      <c r="C593" s="10" t="s">
        <v>23</v>
      </c>
      <c r="D593" s="10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</row>
    <row r="594" spans="1:21" hidden="1" x14ac:dyDescent="0.2">
      <c r="A594" s="22" t="s">
        <v>88</v>
      </c>
      <c r="B594" s="9" t="s">
        <v>667</v>
      </c>
      <c r="C594" s="10" t="s">
        <v>24</v>
      </c>
      <c r="D594" s="10"/>
      <c r="E594" s="3"/>
      <c r="F594" s="3"/>
      <c r="G594" s="3"/>
      <c r="H594" s="3"/>
      <c r="I594" s="3"/>
      <c r="J594" s="3"/>
      <c r="K594" s="3">
        <v>2.7555239999999999</v>
      </c>
      <c r="L594" s="3">
        <v>45.298555</v>
      </c>
      <c r="M594" s="3">
        <v>45.085422000000001</v>
      </c>
      <c r="N594" s="3">
        <v>62.545895000000002</v>
      </c>
      <c r="O594" s="3">
        <v>153.70229800000001</v>
      </c>
      <c r="P594" s="3"/>
      <c r="Q594" s="3"/>
      <c r="R594" s="3"/>
      <c r="S594" s="3"/>
      <c r="T594" s="3"/>
      <c r="U594" s="3"/>
    </row>
    <row r="595" spans="1:21" hidden="1" x14ac:dyDescent="0.2">
      <c r="A595" s="22" t="s">
        <v>88</v>
      </c>
      <c r="B595" s="9" t="s">
        <v>667</v>
      </c>
      <c r="C595" s="10" t="s">
        <v>25</v>
      </c>
      <c r="D595" s="10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>
        <v>364.91674899999998</v>
      </c>
      <c r="P595" s="2"/>
      <c r="Q595" s="2"/>
      <c r="R595" s="2"/>
      <c r="S595" s="2"/>
      <c r="T595" s="2"/>
      <c r="U595" s="2"/>
    </row>
    <row r="596" spans="1:21" hidden="1" x14ac:dyDescent="0.2">
      <c r="A596" s="22" t="s">
        <v>88</v>
      </c>
      <c r="B596" s="9" t="s">
        <v>667</v>
      </c>
      <c r="C596" s="10" t="s">
        <v>26</v>
      </c>
      <c r="D596" s="10" t="s">
        <v>980</v>
      </c>
      <c r="E596" s="3"/>
      <c r="F596" s="3"/>
      <c r="G596" s="3"/>
      <c r="H596" s="3"/>
      <c r="I596" s="3"/>
      <c r="J596" s="3"/>
      <c r="K596" s="3"/>
      <c r="L596" s="3">
        <v>4.5189999999999996E-3</v>
      </c>
      <c r="M596" s="3">
        <v>3.6029999999999999E-3</v>
      </c>
      <c r="N596" s="3">
        <v>9.9620000000000004E-3</v>
      </c>
      <c r="O596" s="3"/>
      <c r="P596" s="3"/>
      <c r="Q596" s="3"/>
      <c r="R596" s="3"/>
      <c r="S596" s="3"/>
      <c r="T596" s="3"/>
      <c r="U596" s="3"/>
    </row>
    <row r="597" spans="1:21" hidden="1" x14ac:dyDescent="0.2">
      <c r="A597" s="22" t="s">
        <v>88</v>
      </c>
      <c r="B597" s="9" t="s">
        <v>667</v>
      </c>
      <c r="C597" s="10" t="s">
        <v>27</v>
      </c>
      <c r="D597" s="10" t="s">
        <v>980</v>
      </c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</row>
    <row r="598" spans="1:21" hidden="1" x14ac:dyDescent="0.2">
      <c r="A598" s="22" t="s">
        <v>88</v>
      </c>
      <c r="B598" s="9" t="s">
        <v>667</v>
      </c>
      <c r="C598" s="10" t="s">
        <v>28</v>
      </c>
      <c r="D598" s="10" t="s">
        <v>980</v>
      </c>
      <c r="E598" s="3"/>
      <c r="F598" s="3"/>
      <c r="G598" s="3"/>
      <c r="H598" s="3"/>
      <c r="I598" s="3"/>
      <c r="J598" s="3"/>
      <c r="K598" s="3"/>
      <c r="L598" s="3"/>
      <c r="M598" s="3">
        <v>9.4600000000000001E-4</v>
      </c>
      <c r="N598" s="3"/>
      <c r="O598" s="3"/>
      <c r="P598" s="3"/>
      <c r="Q598" s="3"/>
      <c r="R598" s="3"/>
      <c r="S598" s="3"/>
      <c r="T598" s="3"/>
      <c r="U598" s="3"/>
    </row>
    <row r="599" spans="1:21" hidden="1" x14ac:dyDescent="0.2">
      <c r="A599" s="22" t="s">
        <v>88</v>
      </c>
      <c r="B599" s="9" t="s">
        <v>667</v>
      </c>
      <c r="C599" s="10" t="s">
        <v>29</v>
      </c>
      <c r="D599" s="10" t="s">
        <v>980</v>
      </c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</row>
    <row r="600" spans="1:21" hidden="1" x14ac:dyDescent="0.2">
      <c r="A600" s="23" t="s">
        <v>88</v>
      </c>
      <c r="B600" s="9" t="s">
        <v>667</v>
      </c>
      <c r="C600" s="9" t="s">
        <v>30</v>
      </c>
      <c r="D600" s="9"/>
      <c r="E600" s="3"/>
      <c r="F600" s="3"/>
      <c r="G600" s="3">
        <v>185.29870199999999</v>
      </c>
      <c r="H600" s="3">
        <v>196.96235100000001</v>
      </c>
      <c r="I600" s="3">
        <v>220.96798100000001</v>
      </c>
      <c r="J600" s="3">
        <v>4.0904299999999996</v>
      </c>
      <c r="K600" s="3">
        <v>1.0500350000000001</v>
      </c>
      <c r="L600" s="3">
        <v>314.86742600000002</v>
      </c>
      <c r="M600" s="3">
        <v>345.27615500000002</v>
      </c>
      <c r="N600" s="3">
        <v>400.38012500000002</v>
      </c>
      <c r="O600" s="3"/>
      <c r="P600" s="3"/>
      <c r="Q600" s="3"/>
      <c r="R600" s="3"/>
      <c r="S600" s="3"/>
      <c r="T600" s="3"/>
      <c r="U600" s="3"/>
    </row>
    <row r="601" spans="1:21" hidden="1" x14ac:dyDescent="0.2">
      <c r="A601" s="21" t="s">
        <v>89</v>
      </c>
      <c r="B601" s="9" t="s">
        <v>692</v>
      </c>
      <c r="C601" s="9" t="s">
        <v>20</v>
      </c>
      <c r="D601" s="9"/>
      <c r="E601" s="2"/>
      <c r="F601" s="2"/>
      <c r="G601" s="2">
        <v>2970.514549</v>
      </c>
      <c r="H601" s="2">
        <v>1195.2301440000001</v>
      </c>
      <c r="I601" s="2">
        <v>1269.0111879999999</v>
      </c>
      <c r="J601" s="2">
        <v>1325.493741</v>
      </c>
      <c r="K601" s="2">
        <v>3519.8668710000002</v>
      </c>
      <c r="L601" s="2">
        <v>1592.849091</v>
      </c>
      <c r="M601" s="2">
        <v>1729.1733280000001</v>
      </c>
      <c r="N601" s="2">
        <v>1860.220673</v>
      </c>
      <c r="O601" s="2">
        <v>1812.7720609999999</v>
      </c>
      <c r="P601" s="2">
        <v>1872.679204</v>
      </c>
      <c r="Q601" s="2">
        <v>1947.5756799999999</v>
      </c>
      <c r="R601" s="2">
        <v>2202.2168849999998</v>
      </c>
      <c r="S601" s="2">
        <v>1984.309591</v>
      </c>
      <c r="T601" s="2">
        <v>1951.0192159999999</v>
      </c>
      <c r="U601" s="2">
        <v>1806.6573659999999</v>
      </c>
    </row>
    <row r="602" spans="1:21" hidden="1" x14ac:dyDescent="0.2">
      <c r="A602" s="22" t="s">
        <v>89</v>
      </c>
      <c r="B602" s="9" t="s">
        <v>692</v>
      </c>
      <c r="C602" s="10" t="s">
        <v>22</v>
      </c>
      <c r="D602" s="10"/>
      <c r="E602" s="3"/>
      <c r="F602" s="3"/>
      <c r="G602" s="3">
        <v>301.355774</v>
      </c>
      <c r="H602" s="3">
        <v>98.263930999999999</v>
      </c>
      <c r="I602" s="3">
        <v>68.509325000000004</v>
      </c>
      <c r="J602" s="3">
        <v>69.425374000000005</v>
      </c>
      <c r="K602" s="3">
        <v>304.62879800000002</v>
      </c>
      <c r="L602" s="3">
        <v>317.741489</v>
      </c>
      <c r="M602" s="3">
        <v>496.71700299999998</v>
      </c>
      <c r="N602" s="3">
        <v>532.21513900000002</v>
      </c>
      <c r="O602" s="3">
        <v>577.16353600000002</v>
      </c>
      <c r="P602" s="3">
        <v>488.84631899999999</v>
      </c>
      <c r="Q602" s="3">
        <v>498.64967999999999</v>
      </c>
      <c r="R602" s="3">
        <v>515.76259400000004</v>
      </c>
      <c r="S602" s="3">
        <v>429.55306200000001</v>
      </c>
      <c r="T602" s="3">
        <v>477.77154100000001</v>
      </c>
      <c r="U602" s="3">
        <v>59.624274</v>
      </c>
    </row>
    <row r="603" spans="1:21" hidden="1" x14ac:dyDescent="0.2">
      <c r="A603" s="22" t="s">
        <v>89</v>
      </c>
      <c r="B603" s="9" t="s">
        <v>692</v>
      </c>
      <c r="C603" s="10" t="s">
        <v>23</v>
      </c>
      <c r="D603" s="10"/>
      <c r="E603" s="2"/>
      <c r="F603" s="2"/>
      <c r="G603" s="2">
        <v>7.9944600000000001</v>
      </c>
      <c r="H603" s="2">
        <v>10.530086000000001</v>
      </c>
      <c r="I603" s="2">
        <v>13.12546</v>
      </c>
      <c r="J603" s="2">
        <v>15.238097</v>
      </c>
      <c r="K603" s="2">
        <v>7.2804019999999996</v>
      </c>
      <c r="L603" s="2">
        <v>20.523198000000001</v>
      </c>
      <c r="M603" s="2">
        <v>12.628926</v>
      </c>
      <c r="N603" s="2">
        <v>19.610793999999999</v>
      </c>
      <c r="O603" s="2">
        <v>152.08785499999999</v>
      </c>
      <c r="P603" s="2">
        <v>156.84259299999999</v>
      </c>
      <c r="Q603" s="2">
        <v>142.09409400000001</v>
      </c>
      <c r="R603" s="2">
        <v>125.02135699999999</v>
      </c>
      <c r="S603" s="2">
        <v>157.46833699999999</v>
      </c>
      <c r="T603" s="2">
        <v>136.71033199999999</v>
      </c>
      <c r="U603" s="2">
        <v>139.434597</v>
      </c>
    </row>
    <row r="604" spans="1:21" hidden="1" x14ac:dyDescent="0.2">
      <c r="A604" s="22" t="s">
        <v>89</v>
      </c>
      <c r="B604" s="9" t="s">
        <v>692</v>
      </c>
      <c r="C604" s="10" t="s">
        <v>24</v>
      </c>
      <c r="D604" s="10"/>
      <c r="E604" s="3"/>
      <c r="F604" s="3"/>
      <c r="G604" s="3">
        <v>117.30458400000001</v>
      </c>
      <c r="H604" s="3">
        <v>108.431647</v>
      </c>
      <c r="I604" s="3">
        <v>170.21453099999999</v>
      </c>
      <c r="J604" s="3">
        <v>203.69810799999999</v>
      </c>
      <c r="K604" s="3">
        <v>423.53744799999998</v>
      </c>
      <c r="L604" s="3">
        <v>414.86344500000001</v>
      </c>
      <c r="M604" s="3">
        <v>379.96697999999998</v>
      </c>
      <c r="N604" s="3">
        <v>740.999236</v>
      </c>
      <c r="O604" s="3">
        <v>981.32332699999995</v>
      </c>
      <c r="P604" s="3">
        <v>1146.6911259999999</v>
      </c>
      <c r="Q604" s="3">
        <v>1247.1081830000001</v>
      </c>
      <c r="R604" s="3">
        <v>1421.9590969999999</v>
      </c>
      <c r="S604" s="3">
        <v>1330.9350609999999</v>
      </c>
      <c r="T604" s="3">
        <v>1262.706923</v>
      </c>
      <c r="U604" s="3">
        <v>1530.5717059999999</v>
      </c>
    </row>
    <row r="605" spans="1:21" hidden="1" x14ac:dyDescent="0.2">
      <c r="A605" s="22" t="s">
        <v>89</v>
      </c>
      <c r="B605" s="9" t="s">
        <v>692</v>
      </c>
      <c r="C605" s="10" t="s">
        <v>25</v>
      </c>
      <c r="D605" s="10"/>
      <c r="E605" s="2"/>
      <c r="F605" s="2"/>
      <c r="G605" s="2"/>
      <c r="H605" s="2"/>
      <c r="I605" s="2"/>
      <c r="J605" s="2"/>
      <c r="K605" s="2"/>
      <c r="L605" s="2"/>
      <c r="M605" s="2"/>
      <c r="N605" s="2">
        <v>21.428189</v>
      </c>
      <c r="O605" s="2">
        <v>72.380478999999994</v>
      </c>
      <c r="P605" s="2">
        <v>59.579465999999996</v>
      </c>
      <c r="Q605" s="2">
        <v>40.128709000000001</v>
      </c>
      <c r="R605" s="2">
        <v>40.593145</v>
      </c>
      <c r="S605" s="2">
        <v>46.420166999999999</v>
      </c>
      <c r="T605" s="2">
        <v>40.295068999999998</v>
      </c>
      <c r="U605" s="2">
        <v>40.567791</v>
      </c>
    </row>
    <row r="606" spans="1:21" hidden="1" x14ac:dyDescent="0.2">
      <c r="A606" s="22" t="s">
        <v>89</v>
      </c>
      <c r="B606" s="9" t="s">
        <v>692</v>
      </c>
      <c r="C606" s="10" t="s">
        <v>26</v>
      </c>
      <c r="D606" s="10" t="s">
        <v>980</v>
      </c>
      <c r="E606" s="3"/>
      <c r="F606" s="3"/>
      <c r="G606" s="3"/>
      <c r="H606" s="3"/>
      <c r="I606" s="3"/>
      <c r="J606" s="3"/>
      <c r="K606" s="3">
        <v>5.1414249999999999</v>
      </c>
      <c r="L606" s="3">
        <v>5.4032309999999999</v>
      </c>
      <c r="M606" s="3">
        <v>8.3296209999999995</v>
      </c>
      <c r="N606" s="3">
        <v>6.8299320000000003</v>
      </c>
      <c r="O606" s="3">
        <v>4.5719760000000003</v>
      </c>
      <c r="P606" s="3">
        <v>4.9618229999999999</v>
      </c>
      <c r="Q606" s="3">
        <v>3.7947109999999999</v>
      </c>
      <c r="R606" s="3">
        <v>4.5004080000000002</v>
      </c>
      <c r="S606" s="3">
        <v>2.8583859999999999</v>
      </c>
      <c r="T606" s="3">
        <v>4.0015590000000003</v>
      </c>
      <c r="U606" s="3">
        <v>4.7346849999999998</v>
      </c>
    </row>
    <row r="607" spans="1:21" hidden="1" x14ac:dyDescent="0.2">
      <c r="A607" s="22" t="s">
        <v>89</v>
      </c>
      <c r="B607" s="9" t="s">
        <v>692</v>
      </c>
      <c r="C607" s="10" t="s">
        <v>27</v>
      </c>
      <c r="D607" s="10" t="s">
        <v>980</v>
      </c>
      <c r="E607" s="2"/>
      <c r="F607" s="2"/>
      <c r="G607" s="2">
        <v>33.497259</v>
      </c>
      <c r="H607" s="2">
        <v>26.663947</v>
      </c>
      <c r="I607" s="2">
        <v>27.549825999999999</v>
      </c>
      <c r="J607" s="2">
        <v>29.784627</v>
      </c>
      <c r="K607" s="2">
        <v>1230.0240690000001</v>
      </c>
      <c r="L607" s="2">
        <v>9.9484220000000008</v>
      </c>
      <c r="M607" s="2">
        <v>1.0845959999999999</v>
      </c>
      <c r="N607" s="2">
        <v>7.1218849999999998</v>
      </c>
      <c r="O607" s="2">
        <v>18.37012</v>
      </c>
      <c r="P607" s="2">
        <v>4.3768919999999998</v>
      </c>
      <c r="Q607" s="2">
        <v>6.4725380000000001</v>
      </c>
      <c r="R607" s="2">
        <v>83.658099000000007</v>
      </c>
      <c r="S607" s="2">
        <v>9.8510589999999993</v>
      </c>
      <c r="T607" s="2">
        <v>21.763386000000001</v>
      </c>
      <c r="U607" s="2">
        <v>25.003793999999999</v>
      </c>
    </row>
    <row r="608" spans="1:21" hidden="1" x14ac:dyDescent="0.2">
      <c r="A608" s="22" t="s">
        <v>89</v>
      </c>
      <c r="B608" s="9" t="s">
        <v>692</v>
      </c>
      <c r="C608" s="10" t="s">
        <v>28</v>
      </c>
      <c r="D608" s="10" t="s">
        <v>980</v>
      </c>
      <c r="E608" s="3"/>
      <c r="F608" s="3"/>
      <c r="G608" s="3"/>
      <c r="H608" s="3"/>
      <c r="I608" s="3"/>
      <c r="J608" s="3"/>
      <c r="K608" s="3">
        <v>5.8729930000000001</v>
      </c>
      <c r="L608" s="3">
        <v>5.782883</v>
      </c>
      <c r="M608" s="3">
        <v>7.4432260000000001</v>
      </c>
      <c r="N608" s="3">
        <v>9.2762510000000002</v>
      </c>
      <c r="O608" s="3">
        <v>6.1846699999999997</v>
      </c>
      <c r="P608" s="3">
        <v>10.46617</v>
      </c>
      <c r="Q608" s="3">
        <v>8.6836179999999992</v>
      </c>
      <c r="R608" s="3">
        <v>10.111701</v>
      </c>
      <c r="S608" s="3">
        <v>6.6549680000000002</v>
      </c>
      <c r="T608" s="3">
        <v>7.1260479999999999</v>
      </c>
      <c r="U608" s="3">
        <v>5.1854610000000001</v>
      </c>
    </row>
    <row r="609" spans="1:21" hidden="1" x14ac:dyDescent="0.2">
      <c r="A609" s="22" t="s">
        <v>89</v>
      </c>
      <c r="B609" s="9" t="s">
        <v>692</v>
      </c>
      <c r="C609" s="10" t="s">
        <v>29</v>
      </c>
      <c r="D609" s="10" t="s">
        <v>980</v>
      </c>
      <c r="E609" s="2"/>
      <c r="F609" s="2"/>
      <c r="G609" s="2"/>
      <c r="H609" s="2"/>
      <c r="I609" s="2"/>
      <c r="J609" s="2"/>
      <c r="K609" s="2">
        <v>0.14363000000000001</v>
      </c>
      <c r="L609" s="2">
        <v>4.4380000000000003E-2</v>
      </c>
      <c r="M609" s="2">
        <v>0.15410499999999999</v>
      </c>
      <c r="N609" s="2">
        <v>0.50701700000000005</v>
      </c>
      <c r="O609" s="2">
        <v>0.69009799999999999</v>
      </c>
      <c r="P609" s="2">
        <v>0.94897399999999998</v>
      </c>
      <c r="Q609" s="2">
        <v>0.64414700000000003</v>
      </c>
      <c r="R609" s="2">
        <v>0.61048400000000003</v>
      </c>
      <c r="S609" s="2">
        <v>0.56855100000000003</v>
      </c>
      <c r="T609" s="2">
        <v>0.64435799999999999</v>
      </c>
      <c r="U609" s="2">
        <v>1.535058</v>
      </c>
    </row>
    <row r="610" spans="1:21" hidden="1" x14ac:dyDescent="0.2">
      <c r="A610" s="23" t="s">
        <v>89</v>
      </c>
      <c r="B610" s="9" t="s">
        <v>692</v>
      </c>
      <c r="C610" s="9" t="s">
        <v>30</v>
      </c>
      <c r="D610" s="9"/>
      <c r="E610" s="3"/>
      <c r="F610" s="3"/>
      <c r="G610" s="3">
        <v>2510.3624719999998</v>
      </c>
      <c r="H610" s="3">
        <v>951.34053300000005</v>
      </c>
      <c r="I610" s="3">
        <v>989.61204599999996</v>
      </c>
      <c r="J610" s="3">
        <v>1007.347535</v>
      </c>
      <c r="K610" s="3">
        <v>1543.238106</v>
      </c>
      <c r="L610" s="3">
        <v>818.54204300000004</v>
      </c>
      <c r="M610" s="3">
        <v>822.84887100000003</v>
      </c>
      <c r="N610" s="3">
        <v>522.23222999999996</v>
      </c>
      <c r="O610" s="3"/>
      <c r="P610" s="3">
        <v>-3.4159000000000002E-2</v>
      </c>
      <c r="Q610" s="3"/>
      <c r="R610" s="3"/>
      <c r="S610" s="3"/>
      <c r="T610" s="3"/>
      <c r="U610" s="3"/>
    </row>
    <row r="611" spans="1:21" hidden="1" x14ac:dyDescent="0.2">
      <c r="A611" s="21" t="s">
        <v>90</v>
      </c>
      <c r="B611" s="9" t="s">
        <v>696</v>
      </c>
      <c r="C611" s="9" t="s">
        <v>20</v>
      </c>
      <c r="D611" s="9"/>
      <c r="E611" s="2"/>
      <c r="F611" s="2"/>
      <c r="G611" s="2">
        <v>124.695542</v>
      </c>
      <c r="H611" s="2">
        <v>147.50789599999999</v>
      </c>
      <c r="I611" s="2">
        <v>160.49806799999999</v>
      </c>
      <c r="J611" s="2">
        <v>116.56023399999999</v>
      </c>
      <c r="K611" s="2">
        <v>168.12142700000001</v>
      </c>
      <c r="L611" s="2">
        <v>209.19236799999999</v>
      </c>
      <c r="M611" s="2">
        <v>197.17655600000001</v>
      </c>
      <c r="N611" s="2">
        <v>278.38698399999998</v>
      </c>
      <c r="O611" s="2">
        <v>263.41462100000001</v>
      </c>
      <c r="P611" s="2">
        <v>282.515286</v>
      </c>
      <c r="Q611" s="2">
        <v>286.12383399999999</v>
      </c>
      <c r="R611" s="2">
        <v>291.32311499999997</v>
      </c>
      <c r="S611" s="2">
        <v>261.44258500000001</v>
      </c>
      <c r="T611" s="2">
        <v>182.197429</v>
      </c>
      <c r="U611" s="2">
        <v>205.03338299999999</v>
      </c>
    </row>
    <row r="612" spans="1:21" hidden="1" x14ac:dyDescent="0.2">
      <c r="A612" s="22" t="s">
        <v>90</v>
      </c>
      <c r="B612" s="9" t="s">
        <v>696</v>
      </c>
      <c r="C612" s="10" t="s">
        <v>22</v>
      </c>
      <c r="D612" s="10"/>
      <c r="E612" s="3"/>
      <c r="F612" s="3"/>
      <c r="G612" s="3"/>
      <c r="H612" s="3"/>
      <c r="I612" s="3"/>
      <c r="J612" s="3"/>
      <c r="K612" s="3"/>
      <c r="L612" s="3"/>
      <c r="M612" s="3"/>
      <c r="N612" s="3">
        <v>0.50045899999999999</v>
      </c>
      <c r="O612" s="3">
        <v>2.7964509999999998</v>
      </c>
      <c r="P612" s="3">
        <v>21.599</v>
      </c>
      <c r="Q612" s="3">
        <v>18.586836000000002</v>
      </c>
      <c r="R612" s="3">
        <v>23.833175000000001</v>
      </c>
      <c r="S612" s="3">
        <v>9.0070180000000004</v>
      </c>
      <c r="T612" s="3">
        <v>11.276764999999999</v>
      </c>
      <c r="U612" s="3">
        <v>8.669689</v>
      </c>
    </row>
    <row r="613" spans="1:21" hidden="1" x14ac:dyDescent="0.2">
      <c r="A613" s="22" t="s">
        <v>90</v>
      </c>
      <c r="B613" s="9" t="s">
        <v>696</v>
      </c>
      <c r="C613" s="10" t="s">
        <v>23</v>
      </c>
      <c r="D613" s="10"/>
      <c r="E613" s="2"/>
      <c r="F613" s="2"/>
      <c r="G613" s="2">
        <v>0.77055399999999996</v>
      </c>
      <c r="H613" s="2">
        <v>2.7300819999999999</v>
      </c>
      <c r="I613" s="2">
        <v>3.7330809999999999</v>
      </c>
      <c r="J613" s="2">
        <v>2.5668519999999999</v>
      </c>
      <c r="K613" s="2">
        <v>2.0256530000000001</v>
      </c>
      <c r="L613" s="2">
        <v>2.9475099999999999</v>
      </c>
      <c r="M613" s="2">
        <v>1.18712</v>
      </c>
      <c r="N613" s="2">
        <v>1.7343310000000001</v>
      </c>
      <c r="O613" s="2">
        <v>5.8371209999999998</v>
      </c>
      <c r="P613" s="2">
        <v>7.0027590000000002</v>
      </c>
      <c r="Q613" s="2">
        <v>7.0709330000000001</v>
      </c>
      <c r="R613" s="2">
        <v>11.694140000000001</v>
      </c>
      <c r="S613" s="2">
        <v>9.5214510000000008</v>
      </c>
      <c r="T613" s="2">
        <v>5.2177870000000004</v>
      </c>
      <c r="U613" s="2">
        <v>2.5646089999999999</v>
      </c>
    </row>
    <row r="614" spans="1:21" hidden="1" x14ac:dyDescent="0.2">
      <c r="A614" s="22" t="s">
        <v>90</v>
      </c>
      <c r="B614" s="9" t="s">
        <v>696</v>
      </c>
      <c r="C614" s="10" t="s">
        <v>24</v>
      </c>
      <c r="D614" s="10"/>
      <c r="E614" s="3"/>
      <c r="F614" s="3"/>
      <c r="G614" s="3">
        <v>1.080751</v>
      </c>
      <c r="H614" s="3">
        <v>2.995422</v>
      </c>
      <c r="I614" s="3">
        <v>3.717168</v>
      </c>
      <c r="J614" s="3">
        <v>11.158625000000001</v>
      </c>
      <c r="K614" s="3">
        <v>55.863349999999997</v>
      </c>
      <c r="L614" s="3">
        <v>57.329655000000002</v>
      </c>
      <c r="M614" s="3">
        <v>42.394461</v>
      </c>
      <c r="N614" s="3">
        <v>200.971102</v>
      </c>
      <c r="O614" s="3">
        <v>232.00362899999999</v>
      </c>
      <c r="P614" s="3">
        <v>230.50880900000001</v>
      </c>
      <c r="Q614" s="3">
        <v>244.354848</v>
      </c>
      <c r="R614" s="3">
        <v>238.59545700000001</v>
      </c>
      <c r="S614" s="3">
        <v>228.97317100000001</v>
      </c>
      <c r="T614" s="3">
        <v>151.38778199999999</v>
      </c>
      <c r="U614" s="3">
        <v>181.134376</v>
      </c>
    </row>
    <row r="615" spans="1:21" hidden="1" x14ac:dyDescent="0.2">
      <c r="A615" s="22" t="s">
        <v>90</v>
      </c>
      <c r="B615" s="9" t="s">
        <v>696</v>
      </c>
      <c r="C615" s="10" t="s">
        <v>25</v>
      </c>
      <c r="D615" s="10"/>
      <c r="E615" s="2"/>
      <c r="F615" s="2"/>
      <c r="G615" s="2"/>
      <c r="H615" s="2"/>
      <c r="I615" s="2"/>
      <c r="J615" s="2"/>
      <c r="K615" s="2"/>
      <c r="L615" s="2"/>
      <c r="M615" s="2"/>
      <c r="N615" s="2">
        <v>3.715652</v>
      </c>
      <c r="O615" s="2">
        <v>19.824638</v>
      </c>
      <c r="P615" s="2">
        <v>20.470758</v>
      </c>
      <c r="Q615" s="2">
        <v>13.722644000000001</v>
      </c>
      <c r="R615" s="2">
        <v>14.040551000000001</v>
      </c>
      <c r="S615" s="2">
        <v>10.733646</v>
      </c>
      <c r="T615" s="2">
        <v>11.701622</v>
      </c>
      <c r="U615" s="2">
        <v>10.964587</v>
      </c>
    </row>
    <row r="616" spans="1:21" hidden="1" x14ac:dyDescent="0.2">
      <c r="A616" s="22" t="s">
        <v>90</v>
      </c>
      <c r="B616" s="9" t="s">
        <v>696</v>
      </c>
      <c r="C616" s="10" t="s">
        <v>26</v>
      </c>
      <c r="D616" s="10" t="s">
        <v>980</v>
      </c>
      <c r="E616" s="3"/>
      <c r="F616" s="3"/>
      <c r="G616" s="3"/>
      <c r="H616" s="3"/>
      <c r="I616" s="3"/>
      <c r="J616" s="3"/>
      <c r="K616" s="3">
        <v>0.202291</v>
      </c>
      <c r="L616" s="3">
        <v>0.59899999999999998</v>
      </c>
      <c r="M616" s="3">
        <v>0.78098299999999998</v>
      </c>
      <c r="N616" s="3">
        <v>0.88673999999999997</v>
      </c>
      <c r="O616" s="3">
        <v>0.57720400000000005</v>
      </c>
      <c r="P616" s="3">
        <v>1.34165</v>
      </c>
      <c r="Q616" s="3">
        <v>1.238235</v>
      </c>
      <c r="R616" s="3">
        <v>1.7408779999999999</v>
      </c>
      <c r="S616" s="3">
        <v>1.838794</v>
      </c>
      <c r="T616" s="3">
        <v>1.7291639999999999</v>
      </c>
      <c r="U616" s="3">
        <v>1.135232</v>
      </c>
    </row>
    <row r="617" spans="1:21" hidden="1" x14ac:dyDescent="0.2">
      <c r="A617" s="22" t="s">
        <v>90</v>
      </c>
      <c r="B617" s="9" t="s">
        <v>696</v>
      </c>
      <c r="C617" s="10" t="s">
        <v>27</v>
      </c>
      <c r="D617" s="10" t="s">
        <v>980</v>
      </c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</row>
    <row r="618" spans="1:21" hidden="1" x14ac:dyDescent="0.2">
      <c r="A618" s="22" t="s">
        <v>90</v>
      </c>
      <c r="B618" s="9" t="s">
        <v>696</v>
      </c>
      <c r="C618" s="10" t="s">
        <v>28</v>
      </c>
      <c r="D618" s="10" t="s">
        <v>980</v>
      </c>
      <c r="E618" s="3"/>
      <c r="F618" s="3"/>
      <c r="G618" s="3"/>
      <c r="H618" s="3"/>
      <c r="I618" s="3"/>
      <c r="J618" s="3"/>
      <c r="K618" s="3">
        <v>1.557202</v>
      </c>
      <c r="L618" s="3">
        <v>1.8670310000000001</v>
      </c>
      <c r="M618" s="3">
        <v>1.516159</v>
      </c>
      <c r="N618" s="3">
        <v>2.017112</v>
      </c>
      <c r="O618" s="3">
        <v>2.3396249999999998</v>
      </c>
      <c r="P618" s="3">
        <v>1.5923099999999999</v>
      </c>
      <c r="Q618" s="3">
        <v>1.1393610000000001</v>
      </c>
      <c r="R618" s="3">
        <v>1.3003750000000001</v>
      </c>
      <c r="S618" s="3">
        <v>1.2224269999999999</v>
      </c>
      <c r="T618" s="3">
        <v>0.84161799999999998</v>
      </c>
      <c r="U618" s="3">
        <v>0.56433699999999998</v>
      </c>
    </row>
    <row r="619" spans="1:21" hidden="1" x14ac:dyDescent="0.2">
      <c r="A619" s="22" t="s">
        <v>90</v>
      </c>
      <c r="B619" s="9" t="s">
        <v>696</v>
      </c>
      <c r="C619" s="10" t="s">
        <v>29</v>
      </c>
      <c r="D619" s="10" t="s">
        <v>980</v>
      </c>
      <c r="E619" s="2"/>
      <c r="F619" s="2"/>
      <c r="G619" s="2"/>
      <c r="H619" s="2"/>
      <c r="I619" s="2"/>
      <c r="J619" s="2"/>
      <c r="K619" s="2"/>
      <c r="L619" s="2">
        <v>5.7399999999999997E-4</v>
      </c>
      <c r="M619" s="2">
        <v>8.4064E-2</v>
      </c>
      <c r="N619" s="2">
        <v>0.16026199999999999</v>
      </c>
      <c r="O619" s="2">
        <v>3.5952999999999999E-2</v>
      </c>
      <c r="P619" s="2"/>
      <c r="Q619" s="2">
        <v>1.0977000000000001E-2</v>
      </c>
      <c r="R619" s="2">
        <v>0.11853900000000001</v>
      </c>
      <c r="S619" s="2">
        <v>0.14607800000000001</v>
      </c>
      <c r="T619" s="2">
        <v>4.2691E-2</v>
      </c>
      <c r="U619" s="2">
        <v>5.53E-4</v>
      </c>
    </row>
    <row r="620" spans="1:21" hidden="1" x14ac:dyDescent="0.2">
      <c r="A620" s="23" t="s">
        <v>90</v>
      </c>
      <c r="B620" s="9" t="s">
        <v>696</v>
      </c>
      <c r="C620" s="9" t="s">
        <v>30</v>
      </c>
      <c r="D620" s="9"/>
      <c r="E620" s="3"/>
      <c r="F620" s="3"/>
      <c r="G620" s="3">
        <v>122.84423700000001</v>
      </c>
      <c r="H620" s="3">
        <v>141.78239199999999</v>
      </c>
      <c r="I620" s="3">
        <v>153.047819</v>
      </c>
      <c r="J620" s="3">
        <v>102.834757</v>
      </c>
      <c r="K620" s="3">
        <v>108.472931</v>
      </c>
      <c r="L620" s="3">
        <v>146.448598</v>
      </c>
      <c r="M620" s="3">
        <v>151.21376900000001</v>
      </c>
      <c r="N620" s="3">
        <v>68.401325999999997</v>
      </c>
      <c r="O620" s="3"/>
      <c r="P620" s="3"/>
      <c r="Q620" s="3"/>
      <c r="R620" s="3"/>
      <c r="S620" s="3"/>
      <c r="T620" s="3"/>
      <c r="U620" s="3"/>
    </row>
    <row r="621" spans="1:21" hidden="1" x14ac:dyDescent="0.2">
      <c r="A621" s="21" t="s">
        <v>91</v>
      </c>
      <c r="B621" s="9" t="s">
        <v>716</v>
      </c>
      <c r="C621" s="9" t="s">
        <v>20</v>
      </c>
      <c r="D621" s="9"/>
      <c r="E621" s="2"/>
      <c r="F621" s="2"/>
      <c r="G621" s="2">
        <v>382.89635199999998</v>
      </c>
      <c r="H621" s="2">
        <v>544.47548800000004</v>
      </c>
      <c r="I621" s="2">
        <v>606.18993699999999</v>
      </c>
      <c r="J621" s="2">
        <v>559.66083500000002</v>
      </c>
      <c r="K621" s="2">
        <v>1932.335887</v>
      </c>
      <c r="L621" s="2">
        <v>514.06966799999998</v>
      </c>
      <c r="M621" s="2">
        <v>526.26006900000004</v>
      </c>
      <c r="N621" s="2">
        <v>423.754321</v>
      </c>
      <c r="O621" s="2">
        <v>682.08606199999997</v>
      </c>
      <c r="P621" s="2">
        <v>586.24519499999997</v>
      </c>
      <c r="Q621" s="2">
        <v>819.51771199999996</v>
      </c>
      <c r="R621" s="2">
        <v>719.800701</v>
      </c>
      <c r="S621" s="2">
        <v>840.81768799999998</v>
      </c>
      <c r="T621" s="2">
        <v>903.75024800000006</v>
      </c>
      <c r="U621" s="2">
        <v>996.96748300000002</v>
      </c>
    </row>
    <row r="622" spans="1:21" hidden="1" x14ac:dyDescent="0.2">
      <c r="A622" s="22" t="s">
        <v>91</v>
      </c>
      <c r="B622" s="9" t="s">
        <v>716</v>
      </c>
      <c r="C622" s="10" t="s">
        <v>22</v>
      </c>
      <c r="D622" s="10"/>
      <c r="E622" s="3"/>
      <c r="F622" s="3"/>
      <c r="G622" s="3">
        <v>84.673383000000001</v>
      </c>
      <c r="H622" s="3">
        <v>78.524022000000002</v>
      </c>
      <c r="I622" s="3">
        <v>43.130733999999997</v>
      </c>
      <c r="J622" s="3">
        <v>60.344591999999999</v>
      </c>
      <c r="K622" s="3">
        <v>66.523972999999998</v>
      </c>
      <c r="L622" s="3">
        <v>65.273587000000006</v>
      </c>
      <c r="M622" s="3">
        <v>70.398970000000006</v>
      </c>
      <c r="N622" s="3">
        <v>11.98527</v>
      </c>
      <c r="O622" s="3">
        <v>67.650585000000007</v>
      </c>
      <c r="P622" s="3">
        <v>131.20281199999999</v>
      </c>
      <c r="Q622" s="3">
        <v>227.950174</v>
      </c>
      <c r="R622" s="3">
        <v>136.051885</v>
      </c>
      <c r="S622" s="3">
        <v>198.150576</v>
      </c>
      <c r="T622" s="3">
        <v>198.687139</v>
      </c>
      <c r="U622" s="3">
        <v>236.24974599999999</v>
      </c>
    </row>
    <row r="623" spans="1:21" hidden="1" x14ac:dyDescent="0.2">
      <c r="A623" s="22" t="s">
        <v>91</v>
      </c>
      <c r="B623" s="9" t="s">
        <v>716</v>
      </c>
      <c r="C623" s="10" t="s">
        <v>23</v>
      </c>
      <c r="D623" s="10"/>
      <c r="E623" s="2"/>
      <c r="F623" s="2"/>
      <c r="G623" s="2">
        <v>1.574265</v>
      </c>
      <c r="H623" s="2">
        <v>4.5468440000000001</v>
      </c>
      <c r="I623" s="2">
        <v>6.7050020000000004</v>
      </c>
      <c r="J623" s="2">
        <v>6.4506439999999996</v>
      </c>
      <c r="K623" s="2">
        <v>2.735468</v>
      </c>
      <c r="L623" s="2">
        <v>4.3606990000000003</v>
      </c>
      <c r="M623" s="2">
        <v>4.0410279999999998</v>
      </c>
      <c r="N623" s="2">
        <v>5.210896</v>
      </c>
      <c r="O623" s="2">
        <v>114.929581</v>
      </c>
      <c r="P623" s="2">
        <v>79.708894999999998</v>
      </c>
      <c r="Q623" s="2">
        <v>111.884326</v>
      </c>
      <c r="R623" s="2">
        <v>110.024029</v>
      </c>
      <c r="S623" s="2">
        <v>83.879807999999997</v>
      </c>
      <c r="T623" s="2">
        <v>110.576622</v>
      </c>
      <c r="U623" s="2">
        <v>100.16329500000001</v>
      </c>
    </row>
    <row r="624" spans="1:21" hidden="1" x14ac:dyDescent="0.2">
      <c r="A624" s="22" t="s">
        <v>91</v>
      </c>
      <c r="B624" s="9" t="s">
        <v>716</v>
      </c>
      <c r="C624" s="10" t="s">
        <v>24</v>
      </c>
      <c r="D624" s="10"/>
      <c r="E624" s="3"/>
      <c r="F624" s="3"/>
      <c r="G624" s="3">
        <v>38.588473999999998</v>
      </c>
      <c r="H624" s="3">
        <v>43.742894999999997</v>
      </c>
      <c r="I624" s="3">
        <v>57.311624000000002</v>
      </c>
      <c r="J624" s="3">
        <v>75.541264999999996</v>
      </c>
      <c r="K624" s="3">
        <v>141.99000599999999</v>
      </c>
      <c r="L624" s="3">
        <v>122.25705499999999</v>
      </c>
      <c r="M624" s="3">
        <v>161.52329900000001</v>
      </c>
      <c r="N624" s="3">
        <v>215.067734</v>
      </c>
      <c r="O624" s="3">
        <v>436.56948299999999</v>
      </c>
      <c r="P624" s="3">
        <v>337.75811299999998</v>
      </c>
      <c r="Q624" s="3">
        <v>445.03146900000002</v>
      </c>
      <c r="R624" s="3">
        <v>432.73658799999998</v>
      </c>
      <c r="S624" s="3">
        <v>523.23168999999996</v>
      </c>
      <c r="T624" s="3">
        <v>550.442363</v>
      </c>
      <c r="U624" s="3">
        <v>617.51851899999997</v>
      </c>
    </row>
    <row r="625" spans="1:21" hidden="1" x14ac:dyDescent="0.2">
      <c r="A625" s="22" t="s">
        <v>91</v>
      </c>
      <c r="B625" s="9" t="s">
        <v>716</v>
      </c>
      <c r="C625" s="10" t="s">
        <v>25</v>
      </c>
      <c r="D625" s="10"/>
      <c r="E625" s="2"/>
      <c r="F625" s="2"/>
      <c r="G625" s="2"/>
      <c r="H625" s="2"/>
      <c r="I625" s="2"/>
      <c r="J625" s="2"/>
      <c r="K625" s="2"/>
      <c r="L625" s="2"/>
      <c r="M625" s="2"/>
      <c r="N625" s="2">
        <v>8.2934070000000002</v>
      </c>
      <c r="O625" s="2">
        <v>32.051160000000003</v>
      </c>
      <c r="P625" s="2">
        <v>22.623978999999999</v>
      </c>
      <c r="Q625" s="2">
        <v>19.08849</v>
      </c>
      <c r="R625" s="2">
        <v>25.644438000000001</v>
      </c>
      <c r="S625" s="2">
        <v>23.561700999999999</v>
      </c>
      <c r="T625" s="2">
        <v>29.964355999999999</v>
      </c>
      <c r="U625" s="2">
        <v>30.217471</v>
      </c>
    </row>
    <row r="626" spans="1:21" hidden="1" x14ac:dyDescent="0.2">
      <c r="A626" s="22" t="s">
        <v>91</v>
      </c>
      <c r="B626" s="9" t="s">
        <v>716</v>
      </c>
      <c r="C626" s="10" t="s">
        <v>26</v>
      </c>
      <c r="D626" s="10" t="s">
        <v>980</v>
      </c>
      <c r="E626" s="3"/>
      <c r="F626" s="3"/>
      <c r="G626" s="3"/>
      <c r="H626" s="3"/>
      <c r="I626" s="3"/>
      <c r="J626" s="3"/>
      <c r="K626" s="3">
        <v>7.5633689999999998</v>
      </c>
      <c r="L626" s="3">
        <v>8.0327629999999992</v>
      </c>
      <c r="M626" s="3">
        <v>5.7236060000000002</v>
      </c>
      <c r="N626" s="3">
        <v>5.6050440000000004</v>
      </c>
      <c r="O626" s="3">
        <v>21.374955</v>
      </c>
      <c r="P626" s="3">
        <v>4.3660540000000001</v>
      </c>
      <c r="Q626" s="3">
        <v>4.359572</v>
      </c>
      <c r="R626" s="3">
        <v>4.2132779999999999</v>
      </c>
      <c r="S626" s="3">
        <v>3.7829600000000001</v>
      </c>
      <c r="T626" s="3">
        <v>4.1511709999999997</v>
      </c>
      <c r="U626" s="3">
        <v>3.7616939999999999</v>
      </c>
    </row>
    <row r="627" spans="1:21" hidden="1" x14ac:dyDescent="0.2">
      <c r="A627" s="22" t="s">
        <v>91</v>
      </c>
      <c r="B627" s="9" t="s">
        <v>716</v>
      </c>
      <c r="C627" s="10" t="s">
        <v>27</v>
      </c>
      <c r="D627" s="10" t="s">
        <v>980</v>
      </c>
      <c r="E627" s="2"/>
      <c r="F627" s="2"/>
      <c r="G627" s="2">
        <v>17.621825999999999</v>
      </c>
      <c r="H627" s="2">
        <v>19.727295000000002</v>
      </c>
      <c r="I627" s="2">
        <v>23.984013999999998</v>
      </c>
      <c r="J627" s="2">
        <v>31.168686999999998</v>
      </c>
      <c r="K627" s="2">
        <v>490.30052799999999</v>
      </c>
      <c r="L627" s="2">
        <v>9.8927440000000004</v>
      </c>
      <c r="M627" s="2">
        <v>9.0025519999999997</v>
      </c>
      <c r="N627" s="2">
        <v>8.2463350000000002</v>
      </c>
      <c r="O627" s="2">
        <v>7.7742060000000004</v>
      </c>
      <c r="P627" s="2">
        <v>7.1372520000000002</v>
      </c>
      <c r="Q627" s="2">
        <v>6.8344399999999998</v>
      </c>
      <c r="R627" s="2">
        <v>6.1287880000000001</v>
      </c>
      <c r="S627" s="2">
        <v>5.1847450000000004</v>
      </c>
      <c r="T627" s="2">
        <v>5.8859969999999997</v>
      </c>
      <c r="U627" s="2">
        <v>4.4379330000000001</v>
      </c>
    </row>
    <row r="628" spans="1:21" hidden="1" x14ac:dyDescent="0.2">
      <c r="A628" s="22" t="s">
        <v>91</v>
      </c>
      <c r="B628" s="9" t="s">
        <v>716</v>
      </c>
      <c r="C628" s="10" t="s">
        <v>28</v>
      </c>
      <c r="D628" s="10" t="s">
        <v>980</v>
      </c>
      <c r="E628" s="3"/>
      <c r="F628" s="3"/>
      <c r="G628" s="3"/>
      <c r="H628" s="3"/>
      <c r="I628" s="3"/>
      <c r="J628" s="3"/>
      <c r="K628" s="3">
        <v>2.2341790000000001</v>
      </c>
      <c r="L628" s="3">
        <v>3.4271660000000002</v>
      </c>
      <c r="M628" s="3">
        <v>2.9653489999999998</v>
      </c>
      <c r="N628" s="3">
        <v>3.928518</v>
      </c>
      <c r="O628" s="3">
        <v>1.7245429999999999</v>
      </c>
      <c r="P628" s="3">
        <v>3.4422890000000002</v>
      </c>
      <c r="Q628" s="3">
        <v>4.21197</v>
      </c>
      <c r="R628" s="3">
        <v>4.9022579999999998</v>
      </c>
      <c r="S628" s="3">
        <v>2.9347449999999999</v>
      </c>
      <c r="T628" s="3">
        <v>4.0426000000000002</v>
      </c>
      <c r="U628" s="3">
        <v>4.5609039999999998</v>
      </c>
    </row>
    <row r="629" spans="1:21" hidden="1" x14ac:dyDescent="0.2">
      <c r="A629" s="22" t="s">
        <v>91</v>
      </c>
      <c r="B629" s="9" t="s">
        <v>716</v>
      </c>
      <c r="C629" s="10" t="s">
        <v>29</v>
      </c>
      <c r="D629" s="10" t="s">
        <v>980</v>
      </c>
      <c r="E629" s="2"/>
      <c r="F629" s="2"/>
      <c r="G629" s="2"/>
      <c r="H629" s="2"/>
      <c r="I629" s="2"/>
      <c r="J629" s="2"/>
      <c r="K629" s="2">
        <v>0.12373000000000001</v>
      </c>
      <c r="L629" s="2">
        <v>2.6856000000000001E-2</v>
      </c>
      <c r="M629" s="2">
        <v>5.2399999999999999E-3</v>
      </c>
      <c r="N629" s="2">
        <v>0.40415699999999999</v>
      </c>
      <c r="O629" s="2">
        <v>1.1549E-2</v>
      </c>
      <c r="P629" s="2">
        <v>5.8009999999999997E-3</v>
      </c>
      <c r="Q629" s="2">
        <v>0.15727099999999999</v>
      </c>
      <c r="R629" s="2">
        <v>9.9436999999999998E-2</v>
      </c>
      <c r="S629" s="2">
        <v>9.1463000000000003E-2</v>
      </c>
      <c r="T629" s="2"/>
      <c r="U629" s="2">
        <v>5.7921E-2</v>
      </c>
    </row>
    <row r="630" spans="1:21" hidden="1" x14ac:dyDescent="0.2">
      <c r="A630" s="23" t="s">
        <v>91</v>
      </c>
      <c r="B630" s="9" t="s">
        <v>716</v>
      </c>
      <c r="C630" s="9" t="s">
        <v>30</v>
      </c>
      <c r="D630" s="9"/>
      <c r="E630" s="3"/>
      <c r="F630" s="3"/>
      <c r="G630" s="3">
        <v>240.43840399999999</v>
      </c>
      <c r="H630" s="3">
        <v>397.93443200000002</v>
      </c>
      <c r="I630" s="3">
        <v>475.05856299999999</v>
      </c>
      <c r="J630" s="3">
        <v>386.15564699999999</v>
      </c>
      <c r="K630" s="3">
        <v>1220.864634</v>
      </c>
      <c r="L630" s="3">
        <v>300.79879799999998</v>
      </c>
      <c r="M630" s="3">
        <v>272.60002500000002</v>
      </c>
      <c r="N630" s="3">
        <v>165.01295999999999</v>
      </c>
      <c r="O630" s="3"/>
      <c r="P630" s="3"/>
      <c r="Q630" s="3"/>
      <c r="R630" s="3"/>
      <c r="S630" s="3"/>
      <c r="T630" s="3"/>
      <c r="U630" s="3"/>
    </row>
    <row r="631" spans="1:21" hidden="1" x14ac:dyDescent="0.2">
      <c r="A631" s="21" t="s">
        <v>92</v>
      </c>
      <c r="B631" s="9" t="s">
        <v>718</v>
      </c>
      <c r="C631" s="9" t="s">
        <v>20</v>
      </c>
      <c r="D631" s="9"/>
      <c r="E631" s="2"/>
      <c r="F631" s="2"/>
      <c r="G631" s="2">
        <v>373.95440300000001</v>
      </c>
      <c r="H631" s="2">
        <v>383.13280099999997</v>
      </c>
      <c r="I631" s="2">
        <v>582.08925399999998</v>
      </c>
      <c r="J631" s="2">
        <v>6399.5920130000004</v>
      </c>
      <c r="K631" s="2">
        <v>12257.458000000001</v>
      </c>
      <c r="L631" s="2">
        <v>1880.218453</v>
      </c>
      <c r="M631" s="2">
        <v>1365.744445</v>
      </c>
      <c r="N631" s="2">
        <v>1605.219722</v>
      </c>
      <c r="O631" s="2">
        <v>2022.6524469999999</v>
      </c>
      <c r="P631" s="2">
        <v>1756.5102159999999</v>
      </c>
      <c r="Q631" s="2">
        <v>1864.6051629999999</v>
      </c>
      <c r="R631" s="2">
        <v>2454.0608849999999</v>
      </c>
      <c r="S631" s="2">
        <v>2372.4987900000001</v>
      </c>
      <c r="T631" s="2">
        <v>2483.3591540000002</v>
      </c>
      <c r="U631" s="2">
        <v>2664.6536740000001</v>
      </c>
    </row>
    <row r="632" spans="1:21" hidden="1" x14ac:dyDescent="0.2">
      <c r="A632" s="22" t="s">
        <v>92</v>
      </c>
      <c r="B632" s="9" t="s">
        <v>718</v>
      </c>
      <c r="C632" s="10" t="s">
        <v>22</v>
      </c>
      <c r="D632" s="10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>
        <v>476.37308300000001</v>
      </c>
      <c r="P632" s="3">
        <v>174.08256800000001</v>
      </c>
      <c r="Q632" s="3"/>
      <c r="R632" s="3">
        <v>157.82015100000001</v>
      </c>
      <c r="S632" s="3">
        <v>269.06834800000001</v>
      </c>
      <c r="T632" s="3">
        <v>45.960284999999999</v>
      </c>
      <c r="U632" s="3">
        <v>273.02044699999999</v>
      </c>
    </row>
    <row r="633" spans="1:21" hidden="1" x14ac:dyDescent="0.2">
      <c r="A633" s="22" t="s">
        <v>92</v>
      </c>
      <c r="B633" s="9" t="s">
        <v>718</v>
      </c>
      <c r="C633" s="10" t="s">
        <v>23</v>
      </c>
      <c r="D633" s="10"/>
      <c r="E633" s="2"/>
      <c r="F633" s="2"/>
      <c r="G633" s="2">
        <v>1.720153</v>
      </c>
      <c r="H633" s="2">
        <v>1.9143889999999999</v>
      </c>
      <c r="I633" s="2">
        <v>4.4119580000000003</v>
      </c>
      <c r="J633" s="2">
        <v>3.9729169999999998</v>
      </c>
      <c r="K633" s="2">
        <v>2.0588340000000001</v>
      </c>
      <c r="L633" s="2">
        <v>22.804434000000001</v>
      </c>
      <c r="M633" s="2">
        <v>3.7896640000000001</v>
      </c>
      <c r="N633" s="2">
        <v>7.4468180000000004</v>
      </c>
      <c r="O633" s="2">
        <v>32.481665</v>
      </c>
      <c r="P633" s="2">
        <v>76.780997999999997</v>
      </c>
      <c r="Q633" s="2">
        <v>76.547955000000002</v>
      </c>
      <c r="R633" s="2">
        <v>95.703457999999998</v>
      </c>
      <c r="S633" s="2">
        <v>64.545918999999998</v>
      </c>
      <c r="T633" s="2">
        <v>94.320933999999994</v>
      </c>
      <c r="U633" s="2">
        <v>212.00384199999999</v>
      </c>
    </row>
    <row r="634" spans="1:21" hidden="1" x14ac:dyDescent="0.2">
      <c r="A634" s="22" t="s">
        <v>92</v>
      </c>
      <c r="B634" s="9" t="s">
        <v>718</v>
      </c>
      <c r="C634" s="10" t="s">
        <v>24</v>
      </c>
      <c r="D634" s="10"/>
      <c r="E634" s="3"/>
      <c r="F634" s="3"/>
      <c r="G634" s="3">
        <v>28.269995000000002</v>
      </c>
      <c r="H634" s="3">
        <v>80.511185999999995</v>
      </c>
      <c r="I634" s="3">
        <v>183.52191300000001</v>
      </c>
      <c r="J634" s="3">
        <v>311.05465099999998</v>
      </c>
      <c r="K634" s="3">
        <v>588.30787799999996</v>
      </c>
      <c r="L634" s="3">
        <v>474.54229199999997</v>
      </c>
      <c r="M634" s="3">
        <v>565.69249200000002</v>
      </c>
      <c r="N634" s="3">
        <v>1289.215181</v>
      </c>
      <c r="O634" s="3">
        <v>1340.9684930000001</v>
      </c>
      <c r="P634" s="3">
        <v>1348.1366929999999</v>
      </c>
      <c r="Q634" s="3">
        <v>1599.22236</v>
      </c>
      <c r="R634" s="3">
        <v>2001.2713980000001</v>
      </c>
      <c r="S634" s="3">
        <v>1846.312048</v>
      </c>
      <c r="T634" s="3">
        <v>2147.073116</v>
      </c>
      <c r="U634" s="3">
        <v>2020.3623889999999</v>
      </c>
    </row>
    <row r="635" spans="1:21" hidden="1" x14ac:dyDescent="0.2">
      <c r="A635" s="22" t="s">
        <v>92</v>
      </c>
      <c r="B635" s="9" t="s">
        <v>718</v>
      </c>
      <c r="C635" s="10" t="s">
        <v>25</v>
      </c>
      <c r="D635" s="10"/>
      <c r="E635" s="2"/>
      <c r="F635" s="2"/>
      <c r="G635" s="2"/>
      <c r="H635" s="2"/>
      <c r="I635" s="2"/>
      <c r="J635" s="2"/>
      <c r="K635" s="2"/>
      <c r="L635" s="2"/>
      <c r="M635" s="2"/>
      <c r="N635" s="2">
        <v>10.040554999999999</v>
      </c>
      <c r="O635" s="2">
        <v>145.06155899999999</v>
      </c>
      <c r="P635" s="2">
        <v>143.557199</v>
      </c>
      <c r="Q635" s="2">
        <v>173.908344</v>
      </c>
      <c r="R635" s="2">
        <v>179.74</v>
      </c>
      <c r="S635" s="2">
        <v>174.656623</v>
      </c>
      <c r="T635" s="2">
        <v>172.594008</v>
      </c>
      <c r="U635" s="2">
        <v>140.327134</v>
      </c>
    </row>
    <row r="636" spans="1:21" hidden="1" x14ac:dyDescent="0.2">
      <c r="A636" s="22" t="s">
        <v>92</v>
      </c>
      <c r="B636" s="9" t="s">
        <v>718</v>
      </c>
      <c r="C636" s="10" t="s">
        <v>26</v>
      </c>
      <c r="D636" s="10" t="s">
        <v>980</v>
      </c>
      <c r="E636" s="3"/>
      <c r="F636" s="3"/>
      <c r="G636" s="3"/>
      <c r="H636" s="3"/>
      <c r="I636" s="3"/>
      <c r="J636" s="3"/>
      <c r="K636" s="3">
        <v>8.1626399999999997</v>
      </c>
      <c r="L636" s="3">
        <v>8.5788469999999997</v>
      </c>
      <c r="M636" s="3">
        <v>8.5511959999999991</v>
      </c>
      <c r="N636" s="3">
        <v>10.722177</v>
      </c>
      <c r="O636" s="3">
        <v>9.0360469999999999</v>
      </c>
      <c r="P636" s="3">
        <v>10.820387</v>
      </c>
      <c r="Q636" s="3">
        <v>11.234118</v>
      </c>
      <c r="R636" s="3">
        <v>11.906378</v>
      </c>
      <c r="S636" s="3">
        <v>11.798818000000001</v>
      </c>
      <c r="T636" s="3">
        <v>16.358803000000002</v>
      </c>
      <c r="U636" s="3">
        <v>15.835342000000001</v>
      </c>
    </row>
    <row r="637" spans="1:21" hidden="1" x14ac:dyDescent="0.2">
      <c r="A637" s="22" t="s">
        <v>92</v>
      </c>
      <c r="B637" s="9" t="s">
        <v>718</v>
      </c>
      <c r="C637" s="10" t="s">
        <v>27</v>
      </c>
      <c r="D637" s="10" t="s">
        <v>980</v>
      </c>
      <c r="E637" s="2"/>
      <c r="F637" s="2"/>
      <c r="G637" s="2"/>
      <c r="H637" s="2"/>
      <c r="I637" s="2"/>
      <c r="J637" s="2"/>
      <c r="K637" s="2">
        <v>11205.854289999999</v>
      </c>
      <c r="L637" s="2">
        <v>695.06867399999999</v>
      </c>
      <c r="M637" s="2">
        <v>61.005355999999999</v>
      </c>
      <c r="N637" s="2"/>
      <c r="O637" s="2">
        <v>16.110419</v>
      </c>
      <c r="P637" s="2"/>
      <c r="Q637" s="2"/>
      <c r="R637" s="2"/>
      <c r="S637" s="2"/>
      <c r="T637" s="2"/>
      <c r="U637" s="2"/>
    </row>
    <row r="638" spans="1:21" hidden="1" x14ac:dyDescent="0.2">
      <c r="A638" s="22" t="s">
        <v>92</v>
      </c>
      <c r="B638" s="9" t="s">
        <v>718</v>
      </c>
      <c r="C638" s="10" t="s">
        <v>28</v>
      </c>
      <c r="D638" s="10" t="s">
        <v>980</v>
      </c>
      <c r="E638" s="3"/>
      <c r="F638" s="3"/>
      <c r="G638" s="3"/>
      <c r="H638" s="3"/>
      <c r="I638" s="3"/>
      <c r="J638" s="3"/>
      <c r="K638" s="3">
        <v>1.0069060000000001</v>
      </c>
      <c r="L638" s="3">
        <v>3.7709350000000001</v>
      </c>
      <c r="M638" s="3">
        <v>1.959085</v>
      </c>
      <c r="N638" s="3">
        <v>2.0811989999999998</v>
      </c>
      <c r="O638" s="3">
        <v>2.3538079999999999</v>
      </c>
      <c r="P638" s="3">
        <v>2.1452110000000002</v>
      </c>
      <c r="Q638" s="3">
        <v>2.7284540000000002</v>
      </c>
      <c r="R638" s="3">
        <v>6.6275029999999999</v>
      </c>
      <c r="S638" s="3">
        <v>6.0708029999999997</v>
      </c>
      <c r="T638" s="3">
        <v>7.0520079999999998</v>
      </c>
      <c r="U638" s="3">
        <v>2.7147169999999998</v>
      </c>
    </row>
    <row r="639" spans="1:21" hidden="1" x14ac:dyDescent="0.2">
      <c r="A639" s="22" t="s">
        <v>92</v>
      </c>
      <c r="B639" s="9" t="s">
        <v>718</v>
      </c>
      <c r="C639" s="10" t="s">
        <v>29</v>
      </c>
      <c r="D639" s="10" t="s">
        <v>980</v>
      </c>
      <c r="E639" s="2"/>
      <c r="F639" s="2"/>
      <c r="G639" s="2"/>
      <c r="H639" s="2"/>
      <c r="I639" s="2"/>
      <c r="J639" s="2"/>
      <c r="K639" s="2">
        <v>3.2435019999999999</v>
      </c>
      <c r="L639" s="2">
        <v>0.69012600000000002</v>
      </c>
      <c r="M639" s="2">
        <v>19.631633999999998</v>
      </c>
      <c r="N639" s="2">
        <v>0.15312899999999999</v>
      </c>
      <c r="O639" s="2">
        <v>0.26737300000000003</v>
      </c>
      <c r="P639" s="2">
        <v>0.98716000000000004</v>
      </c>
      <c r="Q639" s="2">
        <v>0.96393200000000001</v>
      </c>
      <c r="R639" s="2">
        <v>0.99199700000000002</v>
      </c>
      <c r="S639" s="2">
        <v>4.6231000000000001E-2</v>
      </c>
      <c r="T639" s="2"/>
      <c r="U639" s="2">
        <v>0.38980300000000001</v>
      </c>
    </row>
    <row r="640" spans="1:21" hidden="1" x14ac:dyDescent="0.2">
      <c r="A640" s="23" t="s">
        <v>92</v>
      </c>
      <c r="B640" s="9" t="s">
        <v>718</v>
      </c>
      <c r="C640" s="9" t="s">
        <v>30</v>
      </c>
      <c r="D640" s="9"/>
      <c r="E640" s="3"/>
      <c r="F640" s="3"/>
      <c r="G640" s="3">
        <v>343.96425499999998</v>
      </c>
      <c r="H640" s="3">
        <v>300.70722599999999</v>
      </c>
      <c r="I640" s="3">
        <v>394.15538299999997</v>
      </c>
      <c r="J640" s="3">
        <v>6084.564445</v>
      </c>
      <c r="K640" s="3">
        <v>448.82395000000002</v>
      </c>
      <c r="L640" s="3">
        <v>674.76314500000001</v>
      </c>
      <c r="M640" s="3">
        <v>705.11501799999996</v>
      </c>
      <c r="N640" s="3">
        <v>285.56066299999998</v>
      </c>
      <c r="O640" s="3"/>
      <c r="P640" s="3"/>
      <c r="Q640" s="3"/>
      <c r="R640" s="3"/>
      <c r="S640" s="3"/>
      <c r="T640" s="3"/>
      <c r="U640" s="3"/>
    </row>
    <row r="641" spans="1:21" hidden="1" x14ac:dyDescent="0.2">
      <c r="A641" s="21" t="s">
        <v>93</v>
      </c>
      <c r="B641" s="9" t="s">
        <v>780</v>
      </c>
      <c r="C641" s="9" t="s">
        <v>20</v>
      </c>
      <c r="D641" s="9"/>
      <c r="E641" s="2"/>
      <c r="F641" s="2"/>
      <c r="G641" s="2">
        <v>458.819658</v>
      </c>
      <c r="H641" s="2">
        <v>381.47392400000001</v>
      </c>
      <c r="I641" s="2">
        <v>531.95972400000005</v>
      </c>
      <c r="J641" s="2">
        <v>644.981447</v>
      </c>
      <c r="K641" s="2">
        <v>1968.456512</v>
      </c>
      <c r="L641" s="2">
        <v>702.99255900000003</v>
      </c>
      <c r="M641" s="2">
        <v>802.39494200000001</v>
      </c>
      <c r="N641" s="2">
        <v>866.938849</v>
      </c>
      <c r="O641" s="2">
        <v>968.68966999999998</v>
      </c>
      <c r="P641" s="2">
        <v>1143.4049050000001</v>
      </c>
      <c r="Q641" s="2">
        <v>827.51615500000003</v>
      </c>
      <c r="R641" s="2">
        <v>989.33437000000004</v>
      </c>
      <c r="S641" s="2">
        <v>935.30943000000002</v>
      </c>
      <c r="T641" s="2">
        <v>1099.441499</v>
      </c>
      <c r="U641" s="2">
        <v>1176.1330499999999</v>
      </c>
    </row>
    <row r="642" spans="1:21" hidden="1" x14ac:dyDescent="0.2">
      <c r="A642" s="22" t="s">
        <v>93</v>
      </c>
      <c r="B642" s="9" t="s">
        <v>780</v>
      </c>
      <c r="C642" s="10" t="s">
        <v>22</v>
      </c>
      <c r="D642" s="10"/>
      <c r="E642" s="3"/>
      <c r="F642" s="3"/>
      <c r="G642" s="3">
        <v>63.150669000000001</v>
      </c>
      <c r="H642" s="3">
        <v>0.95367800000000003</v>
      </c>
      <c r="I642" s="3">
        <v>126.51622999999999</v>
      </c>
      <c r="J642" s="3">
        <v>59.483438999999997</v>
      </c>
      <c r="K642" s="3">
        <v>91.530981999999995</v>
      </c>
      <c r="L642" s="3">
        <v>90.408012999999997</v>
      </c>
      <c r="M642" s="3">
        <v>140.452868</v>
      </c>
      <c r="N642" s="3">
        <v>208.50204199999999</v>
      </c>
      <c r="O642" s="3">
        <v>308.72362900000002</v>
      </c>
      <c r="P642" s="3">
        <v>430.50852700000002</v>
      </c>
      <c r="Q642" s="3">
        <v>150.50705500000001</v>
      </c>
      <c r="R642" s="3">
        <v>230.05104700000001</v>
      </c>
      <c r="S642" s="3">
        <v>190.407848</v>
      </c>
      <c r="T642" s="3">
        <v>176.91326699999999</v>
      </c>
      <c r="U642" s="3">
        <v>359.79508199999998</v>
      </c>
    </row>
    <row r="643" spans="1:21" hidden="1" x14ac:dyDescent="0.2">
      <c r="A643" s="22" t="s">
        <v>93</v>
      </c>
      <c r="B643" s="9" t="s">
        <v>780</v>
      </c>
      <c r="C643" s="10" t="s">
        <v>23</v>
      </c>
      <c r="D643" s="10"/>
      <c r="E643" s="2"/>
      <c r="F643" s="2"/>
      <c r="G643" s="2">
        <v>3.8415789999999999</v>
      </c>
      <c r="H643" s="2">
        <v>6.5495780000000003</v>
      </c>
      <c r="I643" s="2">
        <v>5.923133</v>
      </c>
      <c r="J643" s="2">
        <v>5.2615280000000002</v>
      </c>
      <c r="K643" s="2">
        <v>4.7677990000000001</v>
      </c>
      <c r="L643" s="2">
        <v>9.2598850000000006</v>
      </c>
      <c r="M643" s="2">
        <v>8.7661320000000007</v>
      </c>
      <c r="N643" s="2">
        <v>12.169873000000001</v>
      </c>
      <c r="O643" s="2">
        <v>85.302955999999995</v>
      </c>
      <c r="P643" s="2">
        <v>84.300759999999997</v>
      </c>
      <c r="Q643" s="2">
        <v>59.799796000000001</v>
      </c>
      <c r="R643" s="2">
        <v>56.583945</v>
      </c>
      <c r="S643" s="2">
        <v>43.517764999999997</v>
      </c>
      <c r="T643" s="2">
        <v>150.201686</v>
      </c>
      <c r="U643" s="2">
        <v>78.764646999999997</v>
      </c>
    </row>
    <row r="644" spans="1:21" hidden="1" x14ac:dyDescent="0.2">
      <c r="A644" s="22" t="s">
        <v>93</v>
      </c>
      <c r="B644" s="9" t="s">
        <v>780</v>
      </c>
      <c r="C644" s="10" t="s">
        <v>24</v>
      </c>
      <c r="D644" s="10"/>
      <c r="E644" s="3"/>
      <c r="F644" s="3"/>
      <c r="G644" s="3">
        <v>38.495955000000002</v>
      </c>
      <c r="H644" s="3">
        <v>34.270985000000003</v>
      </c>
      <c r="I644" s="3">
        <v>55.303648000000003</v>
      </c>
      <c r="J644" s="3">
        <v>96.384660999999994</v>
      </c>
      <c r="K644" s="3">
        <v>171.67554999999999</v>
      </c>
      <c r="L644" s="3">
        <v>150.85573600000001</v>
      </c>
      <c r="M644" s="3">
        <v>217.029212</v>
      </c>
      <c r="N644" s="3">
        <v>377.461837</v>
      </c>
      <c r="O644" s="3">
        <v>513.90208399999995</v>
      </c>
      <c r="P644" s="3">
        <v>576.52220899999998</v>
      </c>
      <c r="Q644" s="3">
        <v>583.92623600000002</v>
      </c>
      <c r="R644" s="3">
        <v>662.61209199999996</v>
      </c>
      <c r="S644" s="3">
        <v>657.64243299999998</v>
      </c>
      <c r="T644" s="3">
        <v>729.72097299999996</v>
      </c>
      <c r="U644" s="3">
        <v>697.47453599999994</v>
      </c>
    </row>
    <row r="645" spans="1:21" hidden="1" x14ac:dyDescent="0.2">
      <c r="A645" s="22" t="s">
        <v>93</v>
      </c>
      <c r="B645" s="9" t="s">
        <v>780</v>
      </c>
      <c r="C645" s="10" t="s">
        <v>25</v>
      </c>
      <c r="D645" s="10"/>
      <c r="E645" s="2"/>
      <c r="F645" s="2"/>
      <c r="G645" s="2"/>
      <c r="H645" s="2"/>
      <c r="I645" s="2"/>
      <c r="J645" s="2"/>
      <c r="K645" s="2"/>
      <c r="L645" s="2"/>
      <c r="M645" s="2"/>
      <c r="N645" s="2">
        <v>5.0541020000000003</v>
      </c>
      <c r="O645" s="2">
        <v>34.130792999999997</v>
      </c>
      <c r="P645" s="2">
        <v>39.874178999999998</v>
      </c>
      <c r="Q645" s="2">
        <v>20.969418000000001</v>
      </c>
      <c r="R645" s="2">
        <v>27.878907000000002</v>
      </c>
      <c r="S645" s="2">
        <v>34.688529000000003</v>
      </c>
      <c r="T645" s="2">
        <v>29.736291000000001</v>
      </c>
      <c r="U645" s="2">
        <v>28.046364000000001</v>
      </c>
    </row>
    <row r="646" spans="1:21" hidden="1" x14ac:dyDescent="0.2">
      <c r="A646" s="22" t="s">
        <v>93</v>
      </c>
      <c r="B646" s="9" t="s">
        <v>780</v>
      </c>
      <c r="C646" s="10" t="s">
        <v>26</v>
      </c>
      <c r="D646" s="10" t="s">
        <v>980</v>
      </c>
      <c r="E646" s="3"/>
      <c r="F646" s="3"/>
      <c r="G646" s="3"/>
      <c r="H646" s="3"/>
      <c r="I646" s="3"/>
      <c r="J646" s="3"/>
      <c r="K646" s="3">
        <v>5.4565979999999996</v>
      </c>
      <c r="L646" s="3">
        <v>5.7351559999999999</v>
      </c>
      <c r="M646" s="3">
        <v>5.3219649999999996</v>
      </c>
      <c r="N646" s="3">
        <v>7.6480800000000002</v>
      </c>
      <c r="O646" s="3">
        <v>22.301613</v>
      </c>
      <c r="P646" s="3">
        <v>6.5280909999999999</v>
      </c>
      <c r="Q646" s="3">
        <v>6.181038</v>
      </c>
      <c r="R646" s="3">
        <v>6.4666399999999999</v>
      </c>
      <c r="S646" s="3">
        <v>6.6095980000000001</v>
      </c>
      <c r="T646" s="3">
        <v>6.756157</v>
      </c>
      <c r="U646" s="3">
        <v>6.2832650000000001</v>
      </c>
    </row>
    <row r="647" spans="1:21" hidden="1" x14ac:dyDescent="0.2">
      <c r="A647" s="22" t="s">
        <v>93</v>
      </c>
      <c r="B647" s="9" t="s">
        <v>780</v>
      </c>
      <c r="C647" s="10" t="s">
        <v>27</v>
      </c>
      <c r="D647" s="10" t="s">
        <v>980</v>
      </c>
      <c r="E647" s="2"/>
      <c r="F647" s="2"/>
      <c r="G647" s="2">
        <v>31.171892</v>
      </c>
      <c r="H647" s="2">
        <v>24.000132000000001</v>
      </c>
      <c r="I647" s="2">
        <v>28.348942999999998</v>
      </c>
      <c r="J647" s="2">
        <v>30.982527000000001</v>
      </c>
      <c r="K647" s="2">
        <v>511.627364</v>
      </c>
      <c r="L647" s="2">
        <v>1.8098179999999999</v>
      </c>
      <c r="M647" s="2">
        <v>2.177969</v>
      </c>
      <c r="N647" s="2">
        <v>1.700367</v>
      </c>
      <c r="O647" s="2">
        <v>1.5641039999999999</v>
      </c>
      <c r="P647" s="2">
        <v>1.4983580000000001</v>
      </c>
      <c r="Q647" s="2">
        <v>1.317777</v>
      </c>
      <c r="R647" s="2">
        <v>1.059361</v>
      </c>
      <c r="S647" s="2">
        <v>0.80801199999999995</v>
      </c>
      <c r="T647" s="2">
        <v>4.0467570000000004</v>
      </c>
      <c r="U647" s="2">
        <v>3.969363</v>
      </c>
    </row>
    <row r="648" spans="1:21" hidden="1" x14ac:dyDescent="0.2">
      <c r="A648" s="22" t="s">
        <v>93</v>
      </c>
      <c r="B648" s="9" t="s">
        <v>780</v>
      </c>
      <c r="C648" s="10" t="s">
        <v>28</v>
      </c>
      <c r="D648" s="10" t="s">
        <v>980</v>
      </c>
      <c r="E648" s="3"/>
      <c r="F648" s="3"/>
      <c r="G648" s="3"/>
      <c r="H648" s="3"/>
      <c r="I648" s="3"/>
      <c r="J648" s="3"/>
      <c r="K648" s="3">
        <v>0.88250499999999998</v>
      </c>
      <c r="L648" s="3">
        <v>2.5788319999999998</v>
      </c>
      <c r="M648" s="3">
        <v>3.0304090000000001</v>
      </c>
      <c r="N648" s="3">
        <v>3.6339760000000001</v>
      </c>
      <c r="O648" s="3">
        <v>2.602185</v>
      </c>
      <c r="P648" s="3">
        <v>3.931441</v>
      </c>
      <c r="Q648" s="3">
        <v>4.5933780000000004</v>
      </c>
      <c r="R648" s="3">
        <v>4.5479659999999997</v>
      </c>
      <c r="S648" s="3">
        <v>1.43811</v>
      </c>
      <c r="T648" s="3">
        <v>1.9824809999999999</v>
      </c>
      <c r="U648" s="3">
        <v>1.6924429999999999</v>
      </c>
    </row>
    <row r="649" spans="1:21" hidden="1" x14ac:dyDescent="0.2">
      <c r="A649" s="22" t="s">
        <v>93</v>
      </c>
      <c r="B649" s="9" t="s">
        <v>780</v>
      </c>
      <c r="C649" s="10" t="s">
        <v>29</v>
      </c>
      <c r="D649" s="10" t="s">
        <v>980</v>
      </c>
      <c r="E649" s="2"/>
      <c r="F649" s="2"/>
      <c r="G649" s="2"/>
      <c r="H649" s="2"/>
      <c r="I649" s="2"/>
      <c r="J649" s="2"/>
      <c r="K649" s="2">
        <v>0.40590199999999999</v>
      </c>
      <c r="L649" s="2">
        <v>0.29211399999999998</v>
      </c>
      <c r="M649" s="2">
        <v>0.578851</v>
      </c>
      <c r="N649" s="2">
        <v>0.119515</v>
      </c>
      <c r="O649" s="2">
        <v>0.16230600000000001</v>
      </c>
      <c r="P649" s="2">
        <v>0.247582</v>
      </c>
      <c r="Q649" s="2">
        <v>0.22145699999999999</v>
      </c>
      <c r="R649" s="2">
        <v>0.134412</v>
      </c>
      <c r="S649" s="2">
        <v>0.197135</v>
      </c>
      <c r="T649" s="2">
        <v>8.3887000000000003E-2</v>
      </c>
      <c r="U649" s="2">
        <v>0.10735</v>
      </c>
    </row>
    <row r="650" spans="1:21" hidden="1" x14ac:dyDescent="0.2">
      <c r="A650" s="23" t="s">
        <v>93</v>
      </c>
      <c r="B650" s="9" t="s">
        <v>780</v>
      </c>
      <c r="C650" s="9" t="s">
        <v>30</v>
      </c>
      <c r="D650" s="9"/>
      <c r="E650" s="3"/>
      <c r="F650" s="3"/>
      <c r="G650" s="3">
        <v>322.15956299999999</v>
      </c>
      <c r="H650" s="3">
        <v>315.69955099999999</v>
      </c>
      <c r="I650" s="3">
        <v>315.86777000000001</v>
      </c>
      <c r="J650" s="3">
        <v>452.86929199999997</v>
      </c>
      <c r="K650" s="3">
        <v>1182.1098119999999</v>
      </c>
      <c r="L650" s="3">
        <v>442.05300499999998</v>
      </c>
      <c r="M650" s="3">
        <v>425.03753599999999</v>
      </c>
      <c r="N650" s="3">
        <v>250.649057</v>
      </c>
      <c r="O650" s="3"/>
      <c r="P650" s="3">
        <v>-6.2420000000000002E-3</v>
      </c>
      <c r="Q650" s="3"/>
      <c r="R650" s="3"/>
      <c r="S650" s="3"/>
      <c r="T650" s="3"/>
      <c r="U650" s="3"/>
    </row>
    <row r="651" spans="1:21" hidden="1" x14ac:dyDescent="0.2">
      <c r="A651" s="21" t="s">
        <v>94</v>
      </c>
      <c r="B651" s="9" t="s">
        <v>785</v>
      </c>
      <c r="C651" s="9" t="s">
        <v>20</v>
      </c>
      <c r="D651" s="9"/>
      <c r="E651" s="2"/>
      <c r="F651" s="2"/>
      <c r="G651" s="2">
        <v>4.2793789999999996</v>
      </c>
      <c r="H651" s="2">
        <v>5.9739649999999997</v>
      </c>
      <c r="I651" s="2">
        <v>7.3709540000000002</v>
      </c>
      <c r="J651" s="2">
        <v>6.8868590000000003</v>
      </c>
      <c r="K651" s="2">
        <v>25.194928000000001</v>
      </c>
      <c r="L651" s="2">
        <v>34.330154999999998</v>
      </c>
      <c r="M651" s="2">
        <v>55.745856000000003</v>
      </c>
      <c r="N651" s="2">
        <v>38.557662999999998</v>
      </c>
      <c r="O651" s="2">
        <v>51.604398000000003</v>
      </c>
      <c r="P651" s="2">
        <v>75.905213000000003</v>
      </c>
      <c r="Q651" s="2">
        <v>152.15768199999999</v>
      </c>
      <c r="R651" s="2">
        <v>124.582666</v>
      </c>
      <c r="S651" s="2">
        <v>110.402946</v>
      </c>
      <c r="T651" s="2">
        <v>84.605616999999995</v>
      </c>
      <c r="U651" s="2">
        <v>106.556569</v>
      </c>
    </row>
    <row r="652" spans="1:21" hidden="1" x14ac:dyDescent="0.2">
      <c r="A652" s="22" t="s">
        <v>94</v>
      </c>
      <c r="B652" s="9" t="s">
        <v>785</v>
      </c>
      <c r="C652" s="10" t="s">
        <v>22</v>
      </c>
      <c r="D652" s="10"/>
      <c r="E652" s="3"/>
      <c r="F652" s="3"/>
      <c r="G652" s="3"/>
      <c r="H652" s="3"/>
      <c r="I652" s="3"/>
      <c r="J652" s="3"/>
      <c r="K652" s="3"/>
      <c r="L652" s="3"/>
      <c r="M652" s="3"/>
      <c r="N652" s="3">
        <v>14.544093</v>
      </c>
      <c r="O652" s="3"/>
      <c r="P652" s="3">
        <v>3.8794010000000001</v>
      </c>
      <c r="Q652" s="3">
        <v>1.3975E-2</v>
      </c>
      <c r="R652" s="3">
        <v>6.6154650000000004</v>
      </c>
      <c r="S652" s="3">
        <v>5.650512</v>
      </c>
      <c r="T652" s="3"/>
      <c r="U652" s="3">
        <v>5.3079729999999996</v>
      </c>
    </row>
    <row r="653" spans="1:21" hidden="1" x14ac:dyDescent="0.2">
      <c r="A653" s="22" t="s">
        <v>94</v>
      </c>
      <c r="B653" s="9" t="s">
        <v>785</v>
      </c>
      <c r="C653" s="10" t="s">
        <v>23</v>
      </c>
      <c r="D653" s="10"/>
      <c r="E653" s="2"/>
      <c r="F653" s="2"/>
      <c r="G653" s="2"/>
      <c r="H653" s="2"/>
      <c r="I653" s="2"/>
      <c r="J653" s="2"/>
      <c r="K653" s="2"/>
      <c r="L653" s="2">
        <v>4.2440000000000004E-3</v>
      </c>
      <c r="M653" s="2"/>
      <c r="N653" s="2"/>
      <c r="O653" s="2">
        <v>0.33066400000000001</v>
      </c>
      <c r="P653" s="2"/>
      <c r="Q653" s="2"/>
      <c r="R653" s="2"/>
      <c r="S653" s="2"/>
      <c r="T653" s="2"/>
      <c r="U653" s="2"/>
    </row>
    <row r="654" spans="1:21" hidden="1" x14ac:dyDescent="0.2">
      <c r="A654" s="22" t="s">
        <v>94</v>
      </c>
      <c r="B654" s="9" t="s">
        <v>785</v>
      </c>
      <c r="C654" s="10" t="s">
        <v>24</v>
      </c>
      <c r="D654" s="10"/>
      <c r="E654" s="3"/>
      <c r="F654" s="3"/>
      <c r="G654" s="3"/>
      <c r="H654" s="3"/>
      <c r="I654" s="3"/>
      <c r="J654" s="3"/>
      <c r="K654" s="3">
        <v>4.0816460000000001</v>
      </c>
      <c r="L654" s="3">
        <v>23.29148</v>
      </c>
      <c r="M654" s="3">
        <v>38.819482999999998</v>
      </c>
      <c r="N654" s="3">
        <v>17.311836</v>
      </c>
      <c r="O654" s="3">
        <v>48.461095999999998</v>
      </c>
      <c r="P654" s="3">
        <v>63.344309000000003</v>
      </c>
      <c r="Q654" s="3">
        <v>150.13998699999999</v>
      </c>
      <c r="R654" s="3">
        <v>116.907415</v>
      </c>
      <c r="S654" s="3">
        <v>104.052409</v>
      </c>
      <c r="T654" s="3">
        <v>73.532263</v>
      </c>
      <c r="U654" s="3">
        <v>92.778814999999994</v>
      </c>
    </row>
    <row r="655" spans="1:21" hidden="1" x14ac:dyDescent="0.2">
      <c r="A655" s="22" t="s">
        <v>94</v>
      </c>
      <c r="B655" s="9" t="s">
        <v>785</v>
      </c>
      <c r="C655" s="10" t="s">
        <v>25</v>
      </c>
      <c r="D655" s="10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>
        <v>2.7785449999999998</v>
      </c>
      <c r="P655" s="2">
        <v>8.6518440000000005</v>
      </c>
      <c r="Q655" s="2">
        <v>0.90067799999999998</v>
      </c>
      <c r="R655" s="2">
        <v>0.23774899999999999</v>
      </c>
      <c r="S655" s="2">
        <v>0.11143500000000001</v>
      </c>
      <c r="T655" s="2">
        <v>9.7547409999999992</v>
      </c>
      <c r="U655" s="2">
        <v>8.4697809999999993</v>
      </c>
    </row>
    <row r="656" spans="1:21" hidden="1" x14ac:dyDescent="0.2">
      <c r="A656" s="22" t="s">
        <v>94</v>
      </c>
      <c r="B656" s="9" t="s">
        <v>785</v>
      </c>
      <c r="C656" s="10" t="s">
        <v>26</v>
      </c>
      <c r="D656" s="10" t="s">
        <v>980</v>
      </c>
      <c r="E656" s="3"/>
      <c r="F656" s="3"/>
      <c r="G656" s="3"/>
      <c r="H656" s="3"/>
      <c r="I656" s="3"/>
      <c r="J656" s="3"/>
      <c r="K656" s="3"/>
      <c r="L656" s="3"/>
      <c r="M656" s="3">
        <v>1.5313E-2</v>
      </c>
      <c r="N656" s="3">
        <v>1.8100000000000001E-4</v>
      </c>
      <c r="O656" s="3">
        <v>3.4092999999999998E-2</v>
      </c>
      <c r="P656" s="3">
        <v>2.9659000000000001E-2</v>
      </c>
      <c r="Q656" s="3">
        <v>0.13686100000000001</v>
      </c>
      <c r="R656" s="3">
        <v>9.0001999999999999E-2</v>
      </c>
      <c r="S656" s="3">
        <v>1.7794999999999998E-2</v>
      </c>
      <c r="T656" s="3"/>
      <c r="U656" s="3"/>
    </row>
    <row r="657" spans="1:21" hidden="1" x14ac:dyDescent="0.2">
      <c r="A657" s="22" t="s">
        <v>94</v>
      </c>
      <c r="B657" s="9" t="s">
        <v>785</v>
      </c>
      <c r="C657" s="10" t="s">
        <v>27</v>
      </c>
      <c r="D657" s="10" t="s">
        <v>980</v>
      </c>
      <c r="E657" s="2"/>
      <c r="F657" s="2"/>
      <c r="G657" s="2"/>
      <c r="H657" s="2"/>
      <c r="I657" s="2"/>
      <c r="J657" s="2"/>
      <c r="K657" s="2">
        <v>12.33189</v>
      </c>
      <c r="L657" s="2"/>
      <c r="M657" s="2"/>
      <c r="N657" s="2"/>
      <c r="O657" s="2"/>
      <c r="P657" s="2"/>
      <c r="Q657" s="2"/>
      <c r="R657" s="2"/>
      <c r="S657" s="2"/>
      <c r="T657" s="2"/>
      <c r="U657" s="2"/>
    </row>
    <row r="658" spans="1:21" hidden="1" x14ac:dyDescent="0.2">
      <c r="A658" s="22" t="s">
        <v>94</v>
      </c>
      <c r="B658" s="9" t="s">
        <v>785</v>
      </c>
      <c r="C658" s="10" t="s">
        <v>28</v>
      </c>
      <c r="D658" s="10" t="s">
        <v>980</v>
      </c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>
        <v>0.96618099999999996</v>
      </c>
      <c r="R658" s="3">
        <v>0.73203499999999999</v>
      </c>
      <c r="S658" s="3">
        <v>0.57079500000000005</v>
      </c>
      <c r="T658" s="3">
        <v>1.318613</v>
      </c>
      <c r="U658" s="3"/>
    </row>
    <row r="659" spans="1:21" hidden="1" x14ac:dyDescent="0.2">
      <c r="A659" s="22" t="s">
        <v>94</v>
      </c>
      <c r="B659" s="9" t="s">
        <v>785</v>
      </c>
      <c r="C659" s="10" t="s">
        <v>29</v>
      </c>
      <c r="D659" s="10" t="s">
        <v>980</v>
      </c>
      <c r="E659" s="2"/>
      <c r="F659" s="2"/>
      <c r="G659" s="2"/>
      <c r="H659" s="2"/>
      <c r="I659" s="2"/>
      <c r="J659" s="2"/>
      <c r="K659" s="2"/>
      <c r="L659" s="2">
        <v>7.0133000000000001E-2</v>
      </c>
      <c r="M659" s="2"/>
      <c r="N659" s="2"/>
      <c r="O659" s="2"/>
      <c r="P659" s="2"/>
      <c r="Q659" s="2"/>
      <c r="R659" s="2"/>
      <c r="S659" s="2"/>
      <c r="T659" s="2"/>
      <c r="U659" s="2"/>
    </row>
    <row r="660" spans="1:21" hidden="1" x14ac:dyDescent="0.2">
      <c r="A660" s="23" t="s">
        <v>94</v>
      </c>
      <c r="B660" s="9" t="s">
        <v>785</v>
      </c>
      <c r="C660" s="9" t="s">
        <v>30</v>
      </c>
      <c r="D660" s="9"/>
      <c r="E660" s="3"/>
      <c r="F660" s="3"/>
      <c r="G660" s="3">
        <v>4.2793789999999996</v>
      </c>
      <c r="H660" s="3">
        <v>5.9739649999999997</v>
      </c>
      <c r="I660" s="3">
        <v>7.3709540000000002</v>
      </c>
      <c r="J660" s="3">
        <v>6.8868590000000003</v>
      </c>
      <c r="K660" s="3">
        <v>8.7813920000000003</v>
      </c>
      <c r="L660" s="3">
        <v>10.964297999999999</v>
      </c>
      <c r="M660" s="3">
        <v>16.911059999999999</v>
      </c>
      <c r="N660" s="3">
        <v>6.7015529999999996</v>
      </c>
      <c r="O660" s="3"/>
      <c r="P660" s="3"/>
      <c r="Q660" s="3"/>
      <c r="R660" s="3"/>
      <c r="S660" s="3"/>
      <c r="T660" s="3"/>
      <c r="U660" s="3"/>
    </row>
    <row r="661" spans="1:21" hidden="1" x14ac:dyDescent="0.2">
      <c r="A661" s="21" t="s">
        <v>95</v>
      </c>
      <c r="B661" s="9" t="s">
        <v>821</v>
      </c>
      <c r="C661" s="9" t="s">
        <v>20</v>
      </c>
      <c r="D661" s="9"/>
      <c r="E661" s="2"/>
      <c r="F661" s="2"/>
      <c r="G661" s="2">
        <v>33.584311</v>
      </c>
      <c r="H661" s="2">
        <v>40.751792000000002</v>
      </c>
      <c r="I661" s="2">
        <v>39.021009999999997</v>
      </c>
      <c r="J661" s="2">
        <v>36.300463000000001</v>
      </c>
      <c r="K661" s="2">
        <v>32.666713999999999</v>
      </c>
      <c r="L661" s="2">
        <v>159.38442599999999</v>
      </c>
      <c r="M661" s="2">
        <v>54.983769000000002</v>
      </c>
      <c r="N661" s="2">
        <v>24.44022</v>
      </c>
      <c r="O661" s="2">
        <v>43.011190999999997</v>
      </c>
      <c r="P661" s="2">
        <v>62.024816999999999</v>
      </c>
      <c r="Q661" s="2">
        <v>44.218210999999997</v>
      </c>
      <c r="R661" s="2">
        <v>48.311447000000001</v>
      </c>
      <c r="S661" s="2">
        <v>37.603934000000002</v>
      </c>
      <c r="T661" s="2">
        <v>53.756163000000001</v>
      </c>
      <c r="U661" s="2">
        <v>49.597695000000002</v>
      </c>
    </row>
    <row r="662" spans="1:21" hidden="1" x14ac:dyDescent="0.2">
      <c r="A662" s="22" t="s">
        <v>95</v>
      </c>
      <c r="B662" s="9" t="s">
        <v>821</v>
      </c>
      <c r="C662" s="10" t="s">
        <v>22</v>
      </c>
      <c r="D662" s="10"/>
      <c r="E662" s="3"/>
      <c r="F662" s="3"/>
      <c r="G662" s="3"/>
      <c r="H662" s="3"/>
      <c r="I662" s="3">
        <v>3.0223629999999999</v>
      </c>
      <c r="J662" s="3">
        <v>0.664219</v>
      </c>
      <c r="K662" s="3">
        <v>1.2868869999999999</v>
      </c>
      <c r="L662" s="3">
        <v>1.236613</v>
      </c>
      <c r="M662" s="3">
        <v>6.479514</v>
      </c>
      <c r="N662" s="3">
        <v>0.53997499999999998</v>
      </c>
      <c r="O662" s="3">
        <v>2.5782889999999998</v>
      </c>
      <c r="P662" s="3">
        <v>3.7456049999999999</v>
      </c>
      <c r="Q662" s="3">
        <v>4.3545449999999999</v>
      </c>
      <c r="R662" s="3">
        <v>6.0665399999999998</v>
      </c>
      <c r="S662" s="3"/>
      <c r="T662" s="3">
        <v>3.669826</v>
      </c>
      <c r="U662" s="3">
        <v>11.099164</v>
      </c>
    </row>
    <row r="663" spans="1:21" hidden="1" x14ac:dyDescent="0.2">
      <c r="A663" s="22" t="s">
        <v>95</v>
      </c>
      <c r="B663" s="9" t="s">
        <v>821</v>
      </c>
      <c r="C663" s="10" t="s">
        <v>23</v>
      </c>
      <c r="D663" s="10"/>
      <c r="E663" s="2"/>
      <c r="F663" s="2"/>
      <c r="G663" s="2">
        <v>0.24659700000000001</v>
      </c>
      <c r="H663" s="2">
        <v>0.14219599999999999</v>
      </c>
      <c r="I663" s="2">
        <v>0.88152299999999995</v>
      </c>
      <c r="J663" s="2">
        <v>0.967781</v>
      </c>
      <c r="K663" s="2">
        <v>0.63340799999999997</v>
      </c>
      <c r="L663" s="2">
        <v>0.38934800000000003</v>
      </c>
      <c r="M663" s="2">
        <v>0.23711099999999999</v>
      </c>
      <c r="N663" s="2">
        <v>0.324241</v>
      </c>
      <c r="O663" s="2"/>
      <c r="P663" s="2">
        <v>0.41462900000000003</v>
      </c>
      <c r="Q663" s="2">
        <v>0.45256000000000002</v>
      </c>
      <c r="R663" s="2">
        <v>0.208006</v>
      </c>
      <c r="S663" s="2">
        <v>0.15590200000000001</v>
      </c>
      <c r="T663" s="2">
        <v>0.353128</v>
      </c>
      <c r="U663" s="2">
        <v>0.223193</v>
      </c>
    </row>
    <row r="664" spans="1:21" hidden="1" x14ac:dyDescent="0.2">
      <c r="A664" s="22" t="s">
        <v>95</v>
      </c>
      <c r="B664" s="9" t="s">
        <v>821</v>
      </c>
      <c r="C664" s="10" t="s">
        <v>24</v>
      </c>
      <c r="D664" s="10"/>
      <c r="E664" s="3"/>
      <c r="F664" s="3"/>
      <c r="G664" s="3">
        <v>1.511204</v>
      </c>
      <c r="H664" s="3">
        <v>1.129426</v>
      </c>
      <c r="I664" s="3">
        <v>0.74788900000000003</v>
      </c>
      <c r="J664" s="3">
        <v>4.4121180000000004</v>
      </c>
      <c r="K664" s="3">
        <v>7.9748830000000002</v>
      </c>
      <c r="L664" s="3">
        <v>8.2464490000000001</v>
      </c>
      <c r="M664" s="3">
        <v>15.058171</v>
      </c>
      <c r="N664" s="3">
        <v>10.620479</v>
      </c>
      <c r="O664" s="3">
        <v>33.081502999999998</v>
      </c>
      <c r="P664" s="3">
        <v>51.486148</v>
      </c>
      <c r="Q664" s="3">
        <v>32.971632</v>
      </c>
      <c r="R664" s="3">
        <v>36.414870000000001</v>
      </c>
      <c r="S664" s="3">
        <v>31.571887</v>
      </c>
      <c r="T664" s="3">
        <v>45.910589999999999</v>
      </c>
      <c r="U664" s="3">
        <v>34.989792999999999</v>
      </c>
    </row>
    <row r="665" spans="1:21" hidden="1" x14ac:dyDescent="0.2">
      <c r="A665" s="22" t="s">
        <v>95</v>
      </c>
      <c r="B665" s="9" t="s">
        <v>821</v>
      </c>
      <c r="C665" s="10" t="s">
        <v>25</v>
      </c>
      <c r="D665" s="10"/>
      <c r="E665" s="2"/>
      <c r="F665" s="2"/>
      <c r="G665" s="2"/>
      <c r="H665" s="2"/>
      <c r="I665" s="2"/>
      <c r="J665" s="2"/>
      <c r="K665" s="2"/>
      <c r="L665" s="2"/>
      <c r="M665" s="2"/>
      <c r="N665" s="2">
        <v>1.726262</v>
      </c>
      <c r="O665" s="2">
        <v>2.4655209999999999</v>
      </c>
      <c r="P665" s="2">
        <v>2.2481870000000002</v>
      </c>
      <c r="Q665" s="2">
        <v>1.2968630000000001</v>
      </c>
      <c r="R665" s="2">
        <v>1.2456229999999999</v>
      </c>
      <c r="S665" s="2">
        <v>0.90679100000000001</v>
      </c>
      <c r="T665" s="2">
        <v>0.69130100000000005</v>
      </c>
      <c r="U665" s="2">
        <v>0.53409200000000001</v>
      </c>
    </row>
    <row r="666" spans="1:21" hidden="1" x14ac:dyDescent="0.2">
      <c r="A666" s="22" t="s">
        <v>95</v>
      </c>
      <c r="B666" s="9" t="s">
        <v>821</v>
      </c>
      <c r="C666" s="10" t="s">
        <v>26</v>
      </c>
      <c r="D666" s="10" t="s">
        <v>980</v>
      </c>
      <c r="E666" s="3"/>
      <c r="F666" s="3"/>
      <c r="G666" s="3"/>
      <c r="H666" s="3"/>
      <c r="I666" s="3"/>
      <c r="J666" s="3"/>
      <c r="K666" s="3">
        <v>3.6046269999999998</v>
      </c>
      <c r="L666" s="3">
        <v>3.969697</v>
      </c>
      <c r="M666" s="3">
        <v>4.8687889999999996</v>
      </c>
      <c r="N666" s="3">
        <v>4.7305929999999998</v>
      </c>
      <c r="O666" s="3">
        <v>3.8985919999999998</v>
      </c>
      <c r="P666" s="3">
        <v>3.243042</v>
      </c>
      <c r="Q666" s="3">
        <v>4.1182980000000002</v>
      </c>
      <c r="R666" s="3">
        <v>3.378755</v>
      </c>
      <c r="S666" s="3">
        <v>3.9807809999999999</v>
      </c>
      <c r="T666" s="3">
        <v>2.0265</v>
      </c>
      <c r="U666" s="3">
        <v>1.7713300000000001</v>
      </c>
    </row>
    <row r="667" spans="1:21" hidden="1" x14ac:dyDescent="0.2">
      <c r="A667" s="22" t="s">
        <v>95</v>
      </c>
      <c r="B667" s="9" t="s">
        <v>821</v>
      </c>
      <c r="C667" s="10" t="s">
        <v>27</v>
      </c>
      <c r="D667" s="10" t="s">
        <v>980</v>
      </c>
      <c r="E667" s="2"/>
      <c r="F667" s="2"/>
      <c r="G667" s="2">
        <v>3.6104829999999999</v>
      </c>
      <c r="H667" s="2">
        <v>3.1808860000000001</v>
      </c>
      <c r="I667" s="2">
        <v>2.9437150000000001</v>
      </c>
      <c r="J667" s="2">
        <v>3.0692189999999999</v>
      </c>
      <c r="K667" s="2">
        <v>5.3846340000000001</v>
      </c>
      <c r="L667" s="2">
        <v>127.591689</v>
      </c>
      <c r="M667" s="2">
        <v>13.431742</v>
      </c>
      <c r="N667" s="2"/>
      <c r="O667" s="2"/>
      <c r="P667" s="2"/>
      <c r="Q667" s="2"/>
      <c r="R667" s="2">
        <v>0.122303</v>
      </c>
      <c r="S667" s="2">
        <v>0.23244100000000001</v>
      </c>
      <c r="T667" s="2">
        <v>0.67083300000000001</v>
      </c>
      <c r="U667" s="2">
        <v>0.70111800000000002</v>
      </c>
    </row>
    <row r="668" spans="1:21" hidden="1" x14ac:dyDescent="0.2">
      <c r="A668" s="22" t="s">
        <v>95</v>
      </c>
      <c r="B668" s="9" t="s">
        <v>821</v>
      </c>
      <c r="C668" s="10" t="s">
        <v>28</v>
      </c>
      <c r="D668" s="10" t="s">
        <v>980</v>
      </c>
      <c r="E668" s="3"/>
      <c r="F668" s="3"/>
      <c r="G668" s="3"/>
      <c r="H668" s="3"/>
      <c r="I668" s="3"/>
      <c r="J668" s="3"/>
      <c r="K668" s="3">
        <v>0.53084100000000001</v>
      </c>
      <c r="L668" s="3">
        <v>0.64859100000000003</v>
      </c>
      <c r="M668" s="3">
        <v>0.83282199999999995</v>
      </c>
      <c r="N668" s="3">
        <v>1.1006689999999999</v>
      </c>
      <c r="O668" s="3">
        <v>0.987286</v>
      </c>
      <c r="P668" s="3">
        <v>0.88720600000000005</v>
      </c>
      <c r="Q668" s="3">
        <v>1.024313</v>
      </c>
      <c r="R668" s="3">
        <v>0.87514199999999998</v>
      </c>
      <c r="S668" s="3">
        <v>0.75613200000000003</v>
      </c>
      <c r="T668" s="3">
        <v>0.43398500000000001</v>
      </c>
      <c r="U668" s="3">
        <v>0.279005</v>
      </c>
    </row>
    <row r="669" spans="1:21" hidden="1" x14ac:dyDescent="0.2">
      <c r="A669" s="22" t="s">
        <v>95</v>
      </c>
      <c r="B669" s="9" t="s">
        <v>821</v>
      </c>
      <c r="C669" s="10" t="s">
        <v>29</v>
      </c>
      <c r="D669" s="10" t="s">
        <v>980</v>
      </c>
      <c r="E669" s="2"/>
      <c r="F669" s="2"/>
      <c r="G669" s="2"/>
      <c r="H669" s="2"/>
      <c r="I669" s="2"/>
      <c r="J669" s="2"/>
      <c r="K669" s="2"/>
      <c r="L669" s="2"/>
      <c r="M669" s="2"/>
      <c r="N669" s="2">
        <v>8.4704000000000002E-2</v>
      </c>
      <c r="O669" s="2"/>
      <c r="P669" s="2"/>
      <c r="Q669" s="2"/>
      <c r="R669" s="2">
        <v>2.0799999999999999E-4</v>
      </c>
      <c r="S669" s="2"/>
      <c r="T669" s="2"/>
      <c r="U669" s="2"/>
    </row>
    <row r="670" spans="1:21" hidden="1" x14ac:dyDescent="0.2">
      <c r="A670" s="23" t="s">
        <v>95</v>
      </c>
      <c r="B670" s="9" t="s">
        <v>821</v>
      </c>
      <c r="C670" s="9" t="s">
        <v>30</v>
      </c>
      <c r="D670" s="9"/>
      <c r="E670" s="3"/>
      <c r="F670" s="3"/>
      <c r="G670" s="3">
        <v>28.216027</v>
      </c>
      <c r="H670" s="3">
        <v>36.299284</v>
      </c>
      <c r="I670" s="3">
        <v>31.425519999999999</v>
      </c>
      <c r="J670" s="3">
        <v>27.187125999999999</v>
      </c>
      <c r="K670" s="3">
        <v>13.251434</v>
      </c>
      <c r="L670" s="3">
        <v>17.302039000000001</v>
      </c>
      <c r="M670" s="3">
        <v>14.075620000000001</v>
      </c>
      <c r="N670" s="3">
        <v>5.3132970000000004</v>
      </c>
      <c r="O670" s="3"/>
      <c r="P670" s="3"/>
      <c r="Q670" s="3"/>
      <c r="R670" s="3"/>
      <c r="S670" s="3"/>
      <c r="T670" s="3"/>
      <c r="U670" s="3"/>
    </row>
    <row r="671" spans="1:21" hidden="1" x14ac:dyDescent="0.2">
      <c r="A671" s="21" t="s">
        <v>96</v>
      </c>
      <c r="B671" s="9" t="s">
        <v>830</v>
      </c>
      <c r="C671" s="9" t="s">
        <v>20</v>
      </c>
      <c r="D671" s="9"/>
      <c r="E671" s="2"/>
      <c r="F671" s="2"/>
      <c r="G671" s="2">
        <v>631.69401300000004</v>
      </c>
      <c r="H671" s="2">
        <v>589.40532700000006</v>
      </c>
      <c r="I671" s="2">
        <v>1251.758558</v>
      </c>
      <c r="J671" s="2">
        <v>843.65996299999995</v>
      </c>
      <c r="K671" s="2">
        <v>3377.0371249999998</v>
      </c>
      <c r="L671" s="2">
        <v>725.00524600000006</v>
      </c>
      <c r="M671" s="2">
        <v>958.62222399999996</v>
      </c>
      <c r="N671" s="2">
        <v>916.057276</v>
      </c>
      <c r="O671" s="2">
        <v>870.46223799999996</v>
      </c>
      <c r="P671" s="2">
        <v>943.27153599999997</v>
      </c>
      <c r="Q671" s="2">
        <v>1035.2642020000001</v>
      </c>
      <c r="R671" s="2">
        <v>955.47578899999996</v>
      </c>
      <c r="S671" s="2">
        <v>1079.2688350000001</v>
      </c>
      <c r="T671" s="2">
        <v>985.36155699999995</v>
      </c>
      <c r="U671" s="2">
        <v>836.39962700000001</v>
      </c>
    </row>
    <row r="672" spans="1:21" hidden="1" x14ac:dyDescent="0.2">
      <c r="A672" s="22" t="s">
        <v>96</v>
      </c>
      <c r="B672" s="9" t="s">
        <v>830</v>
      </c>
      <c r="C672" s="10" t="s">
        <v>22</v>
      </c>
      <c r="D672" s="10"/>
      <c r="E672" s="3"/>
      <c r="F672" s="3"/>
      <c r="G672" s="3">
        <v>82.939127999999997</v>
      </c>
      <c r="H672" s="3">
        <v>5.7935910000000002</v>
      </c>
      <c r="I672" s="3">
        <v>5.6423959999999997</v>
      </c>
      <c r="J672" s="3">
        <v>48.809004999999999</v>
      </c>
      <c r="K672" s="3">
        <v>76.221562000000006</v>
      </c>
      <c r="L672" s="3">
        <v>35.708683999999998</v>
      </c>
      <c r="M672" s="3">
        <v>117.229765</v>
      </c>
      <c r="N672" s="3">
        <v>233.20642900000001</v>
      </c>
      <c r="O672" s="3">
        <v>143.82366999999999</v>
      </c>
      <c r="P672" s="3">
        <v>130.45556999999999</v>
      </c>
      <c r="Q672" s="3">
        <v>260.54945400000003</v>
      </c>
      <c r="R672" s="3">
        <v>130.79067499999999</v>
      </c>
      <c r="S672" s="3">
        <v>113.876594</v>
      </c>
      <c r="T672" s="3">
        <v>95.164607000000004</v>
      </c>
      <c r="U672" s="3">
        <v>114.573486</v>
      </c>
    </row>
    <row r="673" spans="1:21" hidden="1" x14ac:dyDescent="0.2">
      <c r="A673" s="22" t="s">
        <v>96</v>
      </c>
      <c r="B673" s="9" t="s">
        <v>830</v>
      </c>
      <c r="C673" s="10" t="s">
        <v>23</v>
      </c>
      <c r="D673" s="10"/>
      <c r="E673" s="2"/>
      <c r="F673" s="2"/>
      <c r="G673" s="2">
        <v>4.6248100000000001</v>
      </c>
      <c r="H673" s="2">
        <v>4.1083080000000001</v>
      </c>
      <c r="I673" s="2">
        <v>4.1781009999999998</v>
      </c>
      <c r="J673" s="2">
        <v>5.1355009999999996</v>
      </c>
      <c r="K673" s="2">
        <v>8.6128400000000003</v>
      </c>
      <c r="L673" s="2">
        <v>7.6916650000000004</v>
      </c>
      <c r="M673" s="2">
        <v>6.6914110000000004</v>
      </c>
      <c r="N673" s="2">
        <v>8.2324310000000001</v>
      </c>
      <c r="O673" s="2">
        <v>25.689786999999999</v>
      </c>
      <c r="P673" s="2">
        <v>28.824780000000001</v>
      </c>
      <c r="Q673" s="2">
        <v>14.239798</v>
      </c>
      <c r="R673" s="2">
        <v>37.665886999999998</v>
      </c>
      <c r="S673" s="2">
        <v>25.961561</v>
      </c>
      <c r="T673" s="2">
        <v>16.504079999999998</v>
      </c>
      <c r="U673" s="2">
        <v>14.905965</v>
      </c>
    </row>
    <row r="674" spans="1:21" hidden="1" x14ac:dyDescent="0.2">
      <c r="A674" s="22" t="s">
        <v>96</v>
      </c>
      <c r="B674" s="9" t="s">
        <v>830</v>
      </c>
      <c r="C674" s="10" t="s">
        <v>24</v>
      </c>
      <c r="D674" s="10"/>
      <c r="E674" s="3"/>
      <c r="F674" s="3"/>
      <c r="G674" s="3">
        <v>91.431922999999998</v>
      </c>
      <c r="H674" s="3">
        <v>135.701539</v>
      </c>
      <c r="I674" s="3">
        <v>203.851248</v>
      </c>
      <c r="J674" s="3">
        <v>168.21559999999999</v>
      </c>
      <c r="K674" s="3">
        <v>177.73506699999999</v>
      </c>
      <c r="L674" s="3">
        <v>257.33932700000003</v>
      </c>
      <c r="M674" s="3">
        <v>278.777355</v>
      </c>
      <c r="N674" s="3">
        <v>378.96585900000002</v>
      </c>
      <c r="O674" s="3">
        <v>568.580288</v>
      </c>
      <c r="P674" s="3">
        <v>656.80091000000004</v>
      </c>
      <c r="Q674" s="3">
        <v>645.19352100000003</v>
      </c>
      <c r="R674" s="3">
        <v>671.61487099999999</v>
      </c>
      <c r="S674" s="3">
        <v>832.95210799999995</v>
      </c>
      <c r="T674" s="3">
        <v>766.479377</v>
      </c>
      <c r="U674" s="3">
        <v>608.10762199999999</v>
      </c>
    </row>
    <row r="675" spans="1:21" hidden="1" x14ac:dyDescent="0.2">
      <c r="A675" s="22" t="s">
        <v>96</v>
      </c>
      <c r="B675" s="9" t="s">
        <v>830</v>
      </c>
      <c r="C675" s="10" t="s">
        <v>25</v>
      </c>
      <c r="D675" s="10"/>
      <c r="E675" s="2"/>
      <c r="F675" s="2"/>
      <c r="G675" s="2"/>
      <c r="H675" s="2"/>
      <c r="I675" s="2"/>
      <c r="J675" s="2"/>
      <c r="K675" s="2"/>
      <c r="L675" s="2"/>
      <c r="M675" s="2"/>
      <c r="N675" s="2">
        <v>13.823157</v>
      </c>
      <c r="O675" s="2">
        <v>64.453667999999993</v>
      </c>
      <c r="P675" s="2">
        <v>65.156677999999999</v>
      </c>
      <c r="Q675" s="2">
        <v>57.402624000000003</v>
      </c>
      <c r="R675" s="2">
        <v>59.872915999999996</v>
      </c>
      <c r="S675" s="2">
        <v>54.005693000000001</v>
      </c>
      <c r="T675" s="2">
        <v>56.864260999999999</v>
      </c>
      <c r="U675" s="2">
        <v>50.694636000000003</v>
      </c>
    </row>
    <row r="676" spans="1:21" hidden="1" x14ac:dyDescent="0.2">
      <c r="A676" s="22" t="s">
        <v>96</v>
      </c>
      <c r="B676" s="9" t="s">
        <v>830</v>
      </c>
      <c r="C676" s="10" t="s">
        <v>26</v>
      </c>
      <c r="D676" s="10" t="s">
        <v>980</v>
      </c>
      <c r="E676" s="3"/>
      <c r="F676" s="3"/>
      <c r="G676" s="3"/>
      <c r="H676" s="3"/>
      <c r="I676" s="3"/>
      <c r="J676" s="3"/>
      <c r="K676" s="3">
        <v>65.832502000000005</v>
      </c>
      <c r="L676" s="3">
        <v>64.11712</v>
      </c>
      <c r="M676" s="3">
        <v>48.349665999999999</v>
      </c>
      <c r="N676" s="3">
        <v>48.454923999999998</v>
      </c>
      <c r="O676" s="3">
        <v>49.953145999999997</v>
      </c>
      <c r="P676" s="3">
        <v>45.256886000000002</v>
      </c>
      <c r="Q676" s="3">
        <v>41.556462000000003</v>
      </c>
      <c r="R676" s="3">
        <v>39.661465999999997</v>
      </c>
      <c r="S676" s="3">
        <v>38.197904999999999</v>
      </c>
      <c r="T676" s="3">
        <v>36.299207000000003</v>
      </c>
      <c r="U676" s="3">
        <v>34.853585000000002</v>
      </c>
    </row>
    <row r="677" spans="1:21" hidden="1" x14ac:dyDescent="0.2">
      <c r="A677" s="22" t="s">
        <v>96</v>
      </c>
      <c r="B677" s="9" t="s">
        <v>830</v>
      </c>
      <c r="C677" s="10" t="s">
        <v>27</v>
      </c>
      <c r="D677" s="10" t="s">
        <v>980</v>
      </c>
      <c r="E677" s="2"/>
      <c r="F677" s="2"/>
      <c r="G677" s="2">
        <v>36.992581999999999</v>
      </c>
      <c r="H677" s="2">
        <v>26.011199999999999</v>
      </c>
      <c r="I677" s="2">
        <v>44.449548</v>
      </c>
      <c r="J677" s="2">
        <v>54.595163999999997</v>
      </c>
      <c r="K677" s="2">
        <v>1053.281033</v>
      </c>
      <c r="L677" s="2">
        <v>19.322960999999999</v>
      </c>
      <c r="M677" s="2">
        <v>91.699295000000006</v>
      </c>
      <c r="N677" s="2">
        <v>14.687860000000001</v>
      </c>
      <c r="O677" s="2">
        <v>11.156420000000001</v>
      </c>
      <c r="P677" s="2">
        <v>10.507834000000001</v>
      </c>
      <c r="Q677" s="2">
        <v>9.689743</v>
      </c>
      <c r="R677" s="2">
        <v>9.4895370000000003</v>
      </c>
      <c r="S677" s="2">
        <v>8.8156970000000001</v>
      </c>
      <c r="T677" s="2">
        <v>8.0918670000000006</v>
      </c>
      <c r="U677" s="2">
        <v>7.9486309999999998</v>
      </c>
    </row>
    <row r="678" spans="1:21" hidden="1" x14ac:dyDescent="0.2">
      <c r="A678" s="22" t="s">
        <v>96</v>
      </c>
      <c r="B678" s="9" t="s">
        <v>830</v>
      </c>
      <c r="C678" s="10" t="s">
        <v>28</v>
      </c>
      <c r="D678" s="10" t="s">
        <v>980</v>
      </c>
      <c r="E678" s="3"/>
      <c r="F678" s="3"/>
      <c r="G678" s="3"/>
      <c r="H678" s="3"/>
      <c r="I678" s="3"/>
      <c r="J678" s="3"/>
      <c r="K678" s="3">
        <v>5.6224780000000001</v>
      </c>
      <c r="L678" s="3">
        <v>5.1770189999999996</v>
      </c>
      <c r="M678" s="3">
        <v>5.8287389999999997</v>
      </c>
      <c r="N678" s="3">
        <v>5.3966019999999997</v>
      </c>
      <c r="O678" s="3">
        <v>6.527158</v>
      </c>
      <c r="P678" s="3">
        <v>5.954726</v>
      </c>
      <c r="Q678" s="3">
        <v>6.5209950000000001</v>
      </c>
      <c r="R678" s="3">
        <v>6.0887950000000002</v>
      </c>
      <c r="S678" s="3">
        <v>5.3903239999999997</v>
      </c>
      <c r="T678" s="3">
        <v>5.9238860000000004</v>
      </c>
      <c r="U678" s="3">
        <v>5.1110239999999996</v>
      </c>
    </row>
    <row r="679" spans="1:21" hidden="1" x14ac:dyDescent="0.2">
      <c r="A679" s="22" t="s">
        <v>96</v>
      </c>
      <c r="B679" s="9" t="s">
        <v>830</v>
      </c>
      <c r="C679" s="10" t="s">
        <v>29</v>
      </c>
      <c r="D679" s="10" t="s">
        <v>980</v>
      </c>
      <c r="E679" s="2"/>
      <c r="F679" s="2"/>
      <c r="G679" s="2"/>
      <c r="H679" s="2"/>
      <c r="I679" s="2"/>
      <c r="J679" s="2"/>
      <c r="K679" s="2">
        <v>0.19193499999999999</v>
      </c>
      <c r="L679" s="2">
        <v>7.2338E-2</v>
      </c>
      <c r="M679" s="2">
        <v>0.91473499999999996</v>
      </c>
      <c r="N679" s="2">
        <v>0.73420700000000005</v>
      </c>
      <c r="O679" s="2">
        <v>0.27810099999999999</v>
      </c>
      <c r="P679" s="2">
        <v>0.31415199999999999</v>
      </c>
      <c r="Q679" s="2">
        <v>0.111605</v>
      </c>
      <c r="R679" s="2">
        <v>0.29164200000000001</v>
      </c>
      <c r="S679" s="2">
        <v>6.8953E-2</v>
      </c>
      <c r="T679" s="2">
        <v>3.4271999999999997E-2</v>
      </c>
      <c r="U679" s="2">
        <v>0.204678</v>
      </c>
    </row>
    <row r="680" spans="1:21" hidden="1" x14ac:dyDescent="0.2">
      <c r="A680" s="23" t="s">
        <v>96</v>
      </c>
      <c r="B680" s="9" t="s">
        <v>830</v>
      </c>
      <c r="C680" s="9" t="s">
        <v>30</v>
      </c>
      <c r="D680" s="9"/>
      <c r="E680" s="3"/>
      <c r="F680" s="3"/>
      <c r="G680" s="3">
        <v>415.70557000000002</v>
      </c>
      <c r="H680" s="3">
        <v>417.79068899999999</v>
      </c>
      <c r="I680" s="3">
        <v>993.63726499999996</v>
      </c>
      <c r="J680" s="3">
        <v>566.90469299999995</v>
      </c>
      <c r="K680" s="3">
        <v>1989.539708</v>
      </c>
      <c r="L680" s="3">
        <v>335.57613199999997</v>
      </c>
      <c r="M680" s="3">
        <v>409.131258</v>
      </c>
      <c r="N680" s="3">
        <v>212.55580699999999</v>
      </c>
      <c r="O680" s="3"/>
      <c r="P680" s="3"/>
      <c r="Q680" s="3"/>
      <c r="R680" s="3"/>
      <c r="S680" s="3"/>
      <c r="T680" s="3"/>
      <c r="U680" s="3"/>
    </row>
    <row r="681" spans="1:21" hidden="1" x14ac:dyDescent="0.2">
      <c r="A681" s="21" t="s">
        <v>97</v>
      </c>
      <c r="B681" s="9" t="s">
        <v>834</v>
      </c>
      <c r="C681" s="9" t="s">
        <v>20</v>
      </c>
      <c r="D681" s="9"/>
      <c r="E681" s="2"/>
      <c r="F681" s="2"/>
      <c r="G681" s="2">
        <v>4.6946830000000004</v>
      </c>
      <c r="H681" s="2">
        <v>7.015307</v>
      </c>
      <c r="I681" s="2">
        <v>6.5566279999999999</v>
      </c>
      <c r="J681" s="2">
        <v>9.0003050000000009</v>
      </c>
      <c r="K681" s="2">
        <v>11.891194</v>
      </c>
      <c r="L681" s="2">
        <v>5.527927</v>
      </c>
      <c r="M681" s="2">
        <v>5.8592959999999996</v>
      </c>
      <c r="N681" s="2">
        <v>21.577677999999999</v>
      </c>
      <c r="O681" s="2">
        <v>69.003422999999998</v>
      </c>
      <c r="P681" s="2">
        <v>21.726215</v>
      </c>
      <c r="Q681" s="2">
        <v>32.718342</v>
      </c>
      <c r="R681" s="2">
        <v>27.652740999999999</v>
      </c>
      <c r="S681" s="2">
        <v>15.018988</v>
      </c>
      <c r="T681" s="2">
        <v>11.436029</v>
      </c>
      <c r="U681" s="2">
        <v>22.652752</v>
      </c>
    </row>
    <row r="682" spans="1:21" hidden="1" x14ac:dyDescent="0.2">
      <c r="A682" s="22" t="s">
        <v>97</v>
      </c>
      <c r="B682" s="9" t="s">
        <v>834</v>
      </c>
      <c r="C682" s="10" t="s">
        <v>22</v>
      </c>
      <c r="D682" s="10"/>
      <c r="E682" s="3"/>
      <c r="F682" s="3"/>
      <c r="G682" s="3"/>
      <c r="H682" s="3"/>
      <c r="I682" s="3"/>
      <c r="J682" s="3"/>
      <c r="K682" s="3"/>
      <c r="L682" s="3"/>
      <c r="M682" s="3"/>
      <c r="N682" s="3">
        <v>9.505986</v>
      </c>
      <c r="O682" s="3">
        <v>19.88485</v>
      </c>
      <c r="P682" s="3">
        <v>3.329539</v>
      </c>
      <c r="Q682" s="3">
        <v>4.143262</v>
      </c>
      <c r="R682" s="3">
        <v>1.874978</v>
      </c>
      <c r="S682" s="3">
        <v>0.79263499999999998</v>
      </c>
      <c r="T682" s="3">
        <v>2.0674000000000001E-2</v>
      </c>
      <c r="U682" s="3">
        <v>2.0457809999999998</v>
      </c>
    </row>
    <row r="683" spans="1:21" hidden="1" x14ac:dyDescent="0.2">
      <c r="A683" s="22" t="s">
        <v>97</v>
      </c>
      <c r="B683" s="9" t="s">
        <v>834</v>
      </c>
      <c r="C683" s="10" t="s">
        <v>23</v>
      </c>
      <c r="D683" s="10"/>
      <c r="E683" s="2"/>
      <c r="F683" s="2"/>
      <c r="G683" s="2"/>
      <c r="H683" s="2"/>
      <c r="I683" s="2"/>
      <c r="J683" s="2"/>
      <c r="K683" s="2"/>
      <c r="L683" s="2">
        <v>6.8153000000000005E-2</v>
      </c>
      <c r="M683" s="2">
        <v>8.9857000000000006E-2</v>
      </c>
      <c r="N683" s="2">
        <v>3.0474000000000001E-2</v>
      </c>
      <c r="O683" s="2"/>
      <c r="P683" s="2">
        <v>0.335837</v>
      </c>
      <c r="Q683" s="2"/>
      <c r="R683" s="2">
        <v>7.5967000000000007E-2</v>
      </c>
      <c r="S683" s="2">
        <v>1.9491000000000001E-2</v>
      </c>
      <c r="T683" s="2"/>
      <c r="U683" s="2">
        <v>6.5268000000000007E-2</v>
      </c>
    </row>
    <row r="684" spans="1:21" hidden="1" x14ac:dyDescent="0.2">
      <c r="A684" s="22" t="s">
        <v>97</v>
      </c>
      <c r="B684" s="9" t="s">
        <v>834</v>
      </c>
      <c r="C684" s="10" t="s">
        <v>24</v>
      </c>
      <c r="D684" s="10"/>
      <c r="E684" s="3"/>
      <c r="F684" s="3"/>
      <c r="G684" s="3">
        <v>0.38106600000000002</v>
      </c>
      <c r="H684" s="3">
        <v>0.54558300000000004</v>
      </c>
      <c r="I684" s="3">
        <v>0.53514899999999999</v>
      </c>
      <c r="J684" s="3">
        <v>0.49923600000000001</v>
      </c>
      <c r="K684" s="3">
        <v>4.761825</v>
      </c>
      <c r="L684" s="3">
        <v>1.738688</v>
      </c>
      <c r="M684" s="3">
        <v>1.971441</v>
      </c>
      <c r="N684" s="3">
        <v>9.4492290000000008</v>
      </c>
      <c r="O684" s="3">
        <v>5.9950999999999999</v>
      </c>
      <c r="P684" s="3">
        <v>13.029477</v>
      </c>
      <c r="Q684" s="3">
        <v>24.947023999999999</v>
      </c>
      <c r="R684" s="3">
        <v>21.739106</v>
      </c>
      <c r="S684" s="3">
        <v>11.17642</v>
      </c>
      <c r="T684" s="3">
        <v>8.4315130000000007</v>
      </c>
      <c r="U684" s="3">
        <v>18.370121000000001</v>
      </c>
    </row>
    <row r="685" spans="1:21" hidden="1" x14ac:dyDescent="0.2">
      <c r="A685" s="22" t="s">
        <v>97</v>
      </c>
      <c r="B685" s="9" t="s">
        <v>834</v>
      </c>
      <c r="C685" s="10" t="s">
        <v>25</v>
      </c>
      <c r="D685" s="10"/>
      <c r="E685" s="2"/>
      <c r="F685" s="2"/>
      <c r="G685" s="2"/>
      <c r="H685" s="2"/>
      <c r="I685" s="2"/>
      <c r="J685" s="2"/>
      <c r="K685" s="2"/>
      <c r="L685" s="2"/>
      <c r="M685" s="2"/>
      <c r="N685" s="2">
        <v>4.1176999999999998E-2</v>
      </c>
      <c r="O685" s="2">
        <v>1.8578600000000001</v>
      </c>
      <c r="P685" s="2">
        <v>2.4097279999999999</v>
      </c>
      <c r="Q685" s="2">
        <v>1.561267</v>
      </c>
      <c r="R685" s="2">
        <v>2.6569129999999999</v>
      </c>
      <c r="S685" s="2">
        <v>2.243163</v>
      </c>
      <c r="T685" s="2">
        <v>1.9346350000000001</v>
      </c>
      <c r="U685" s="2">
        <v>1.3044420000000001</v>
      </c>
    </row>
    <row r="686" spans="1:21" hidden="1" x14ac:dyDescent="0.2">
      <c r="A686" s="22" t="s">
        <v>97</v>
      </c>
      <c r="B686" s="9" t="s">
        <v>834</v>
      </c>
      <c r="C686" s="10" t="s">
        <v>26</v>
      </c>
      <c r="D686" s="10" t="s">
        <v>980</v>
      </c>
      <c r="E686" s="3"/>
      <c r="F686" s="3"/>
      <c r="G686" s="3"/>
      <c r="H686" s="3"/>
      <c r="I686" s="3"/>
      <c r="J686" s="3"/>
      <c r="K686" s="3">
        <v>0.39181500000000002</v>
      </c>
      <c r="L686" s="3">
        <v>0.52768800000000005</v>
      </c>
      <c r="M686" s="3">
        <v>0.60514999999999997</v>
      </c>
      <c r="N686" s="3">
        <v>0.49620500000000001</v>
      </c>
      <c r="O686" s="3">
        <v>0.51277300000000003</v>
      </c>
      <c r="P686" s="3">
        <v>0.82912600000000003</v>
      </c>
      <c r="Q686" s="3">
        <v>0.79276500000000005</v>
      </c>
      <c r="R686" s="3">
        <v>1.2997920000000001</v>
      </c>
      <c r="S686" s="3">
        <v>0.78334099999999995</v>
      </c>
      <c r="T686" s="3">
        <v>1.04515</v>
      </c>
      <c r="U686" s="3">
        <v>0.570604</v>
      </c>
    </row>
    <row r="687" spans="1:21" hidden="1" x14ac:dyDescent="0.2">
      <c r="A687" s="22" t="s">
        <v>97</v>
      </c>
      <c r="B687" s="9" t="s">
        <v>834</v>
      </c>
      <c r="C687" s="10" t="s">
        <v>27</v>
      </c>
      <c r="D687" s="10" t="s">
        <v>980</v>
      </c>
      <c r="E687" s="2"/>
      <c r="F687" s="2"/>
      <c r="G687" s="2"/>
      <c r="H687" s="2"/>
      <c r="I687" s="2"/>
      <c r="J687" s="2"/>
      <c r="K687" s="2">
        <v>1.805733</v>
      </c>
      <c r="L687" s="2"/>
      <c r="M687" s="2"/>
      <c r="N687" s="2"/>
      <c r="O687" s="2">
        <v>40.720903999999997</v>
      </c>
      <c r="P687" s="2">
        <v>1.786799</v>
      </c>
      <c r="Q687" s="2">
        <v>1.267231</v>
      </c>
      <c r="R687" s="2"/>
      <c r="S687" s="2"/>
      <c r="T687" s="2"/>
      <c r="U687" s="2">
        <v>0.26871600000000001</v>
      </c>
    </row>
    <row r="688" spans="1:21" hidden="1" x14ac:dyDescent="0.2">
      <c r="A688" s="22" t="s">
        <v>97</v>
      </c>
      <c r="B688" s="9" t="s">
        <v>834</v>
      </c>
      <c r="C688" s="10" t="s">
        <v>28</v>
      </c>
      <c r="D688" s="10" t="s">
        <v>980</v>
      </c>
      <c r="E688" s="3"/>
      <c r="F688" s="3"/>
      <c r="G688" s="3"/>
      <c r="H688" s="3"/>
      <c r="I688" s="3"/>
      <c r="J688" s="3"/>
      <c r="K688" s="3">
        <v>0.59086700000000003</v>
      </c>
      <c r="L688" s="3">
        <v>0.14744199999999999</v>
      </c>
      <c r="M688" s="3">
        <v>4.5511999999999997E-2</v>
      </c>
      <c r="N688" s="3">
        <v>3.0582000000000002E-2</v>
      </c>
      <c r="O688" s="3">
        <v>3.1935999999999999E-2</v>
      </c>
      <c r="P688" s="3">
        <v>5.7089999999999997E-3</v>
      </c>
      <c r="Q688" s="3">
        <v>6.7930000000000004E-3</v>
      </c>
      <c r="R688" s="3">
        <v>3.8440000000000002E-3</v>
      </c>
      <c r="S688" s="3">
        <v>3.9379999999999997E-3</v>
      </c>
      <c r="T688" s="3">
        <v>4.0569999999999998E-3</v>
      </c>
      <c r="U688" s="3">
        <v>2.7820000000000001E-2</v>
      </c>
    </row>
    <row r="689" spans="1:21" hidden="1" x14ac:dyDescent="0.2">
      <c r="A689" s="22" t="s">
        <v>97</v>
      </c>
      <c r="B689" s="9" t="s">
        <v>834</v>
      </c>
      <c r="C689" s="10" t="s">
        <v>29</v>
      </c>
      <c r="D689" s="10" t="s">
        <v>980</v>
      </c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>
        <v>2.1410000000000001E-3</v>
      </c>
      <c r="S689" s="2"/>
      <c r="T689" s="2"/>
      <c r="U689" s="2"/>
    </row>
    <row r="690" spans="1:21" hidden="1" x14ac:dyDescent="0.2">
      <c r="A690" s="23" t="s">
        <v>97</v>
      </c>
      <c r="B690" s="9" t="s">
        <v>834</v>
      </c>
      <c r="C690" s="9" t="s">
        <v>30</v>
      </c>
      <c r="D690" s="9"/>
      <c r="E690" s="3"/>
      <c r="F690" s="3"/>
      <c r="G690" s="3">
        <v>4.3136169999999998</v>
      </c>
      <c r="H690" s="3">
        <v>6.4697240000000003</v>
      </c>
      <c r="I690" s="3">
        <v>6.0214790000000002</v>
      </c>
      <c r="J690" s="3">
        <v>8.5010689999999993</v>
      </c>
      <c r="K690" s="3">
        <v>4.340954</v>
      </c>
      <c r="L690" s="3">
        <v>3.0459559999999999</v>
      </c>
      <c r="M690" s="3">
        <v>3.1473360000000001</v>
      </c>
      <c r="N690" s="3">
        <v>2.024025</v>
      </c>
      <c r="O690" s="3"/>
      <c r="P690" s="3"/>
      <c r="Q690" s="3"/>
      <c r="R690" s="3"/>
      <c r="S690" s="3"/>
      <c r="T690" s="3"/>
      <c r="U690" s="3"/>
    </row>
    <row r="691" spans="1:21" hidden="1" x14ac:dyDescent="0.2">
      <c r="A691" s="21" t="s">
        <v>98</v>
      </c>
      <c r="B691" s="9" t="s">
        <v>836</v>
      </c>
      <c r="C691" s="9" t="s">
        <v>20</v>
      </c>
      <c r="D691" s="9"/>
      <c r="E691" s="2"/>
      <c r="F691" s="2"/>
      <c r="G691" s="2">
        <v>482.50727499999999</v>
      </c>
      <c r="H691" s="2">
        <v>398.400533</v>
      </c>
      <c r="I691" s="2">
        <v>402.54389300000003</v>
      </c>
      <c r="J691" s="2">
        <v>354.689685</v>
      </c>
      <c r="K691" s="2">
        <v>777.14412500000003</v>
      </c>
      <c r="L691" s="2">
        <v>500.29785500000003</v>
      </c>
      <c r="M691" s="2">
        <v>340.80175600000001</v>
      </c>
      <c r="N691" s="2">
        <v>396.720439</v>
      </c>
      <c r="O691" s="2">
        <v>414.715419</v>
      </c>
      <c r="P691" s="2">
        <v>360.142832</v>
      </c>
      <c r="Q691" s="2">
        <v>398.58324099999999</v>
      </c>
      <c r="R691" s="2">
        <v>478.431175</v>
      </c>
      <c r="S691" s="2">
        <v>807.440832</v>
      </c>
      <c r="T691" s="2">
        <v>984.19011399999999</v>
      </c>
      <c r="U691" s="2">
        <v>725.70806500000003</v>
      </c>
    </row>
    <row r="692" spans="1:21" hidden="1" x14ac:dyDescent="0.2">
      <c r="A692" s="22" t="s">
        <v>98</v>
      </c>
      <c r="B692" s="9" t="s">
        <v>836</v>
      </c>
      <c r="C692" s="10" t="s">
        <v>22</v>
      </c>
      <c r="D692" s="10"/>
      <c r="E692" s="3"/>
      <c r="F692" s="3"/>
      <c r="G692" s="3">
        <v>87.268365000000003</v>
      </c>
      <c r="H692" s="3">
        <v>41.716884999999998</v>
      </c>
      <c r="I692" s="3">
        <v>64.039443000000006</v>
      </c>
      <c r="J692" s="3">
        <v>37.882145999999999</v>
      </c>
      <c r="K692" s="3">
        <v>57.964191</v>
      </c>
      <c r="L692" s="3">
        <v>38.103119</v>
      </c>
      <c r="M692" s="3">
        <v>67.607664999999997</v>
      </c>
      <c r="N692" s="3">
        <v>79.724113000000003</v>
      </c>
      <c r="O692" s="3">
        <v>96.171152000000006</v>
      </c>
      <c r="P692" s="3">
        <v>43.434831000000003</v>
      </c>
      <c r="Q692" s="3">
        <v>60.938082999999999</v>
      </c>
      <c r="R692" s="3">
        <v>45.557250000000003</v>
      </c>
      <c r="S692" s="3">
        <v>148.659358</v>
      </c>
      <c r="T692" s="3">
        <v>172.562388</v>
      </c>
      <c r="U692" s="3">
        <v>94.058644999999999</v>
      </c>
    </row>
    <row r="693" spans="1:21" hidden="1" x14ac:dyDescent="0.2">
      <c r="A693" s="22" t="s">
        <v>98</v>
      </c>
      <c r="B693" s="9" t="s">
        <v>836</v>
      </c>
      <c r="C693" s="10" t="s">
        <v>23</v>
      </c>
      <c r="D693" s="10"/>
      <c r="E693" s="2"/>
      <c r="F693" s="2"/>
      <c r="G693" s="2">
        <v>2.2002570000000001</v>
      </c>
      <c r="H693" s="2">
        <v>2.6773370000000001</v>
      </c>
      <c r="I693" s="2">
        <v>4.203684</v>
      </c>
      <c r="J693" s="2">
        <v>2.7948810000000002</v>
      </c>
      <c r="K693" s="2">
        <v>1.076797</v>
      </c>
      <c r="L693" s="2">
        <v>12.153653</v>
      </c>
      <c r="M693" s="2">
        <v>4.4970999999999997</v>
      </c>
      <c r="N693" s="2">
        <v>5.070182</v>
      </c>
      <c r="O693" s="2">
        <v>69.178951999999995</v>
      </c>
      <c r="P693" s="2">
        <v>33.294642000000003</v>
      </c>
      <c r="Q693" s="2">
        <v>72.318574999999996</v>
      </c>
      <c r="R693" s="2">
        <v>72.959455000000005</v>
      </c>
      <c r="S693" s="2">
        <v>124.06468099999999</v>
      </c>
      <c r="T693" s="2">
        <v>98.914747000000006</v>
      </c>
      <c r="U693" s="2">
        <v>144.004761</v>
      </c>
    </row>
    <row r="694" spans="1:21" hidden="1" x14ac:dyDescent="0.2">
      <c r="A694" s="22" t="s">
        <v>98</v>
      </c>
      <c r="B694" s="9" t="s">
        <v>836</v>
      </c>
      <c r="C694" s="10" t="s">
        <v>24</v>
      </c>
      <c r="D694" s="10"/>
      <c r="E694" s="3"/>
      <c r="F694" s="3"/>
      <c r="G694" s="3">
        <v>20.573392999999999</v>
      </c>
      <c r="H694" s="3">
        <v>15.171162000000001</v>
      </c>
      <c r="I694" s="3">
        <v>24.241834000000001</v>
      </c>
      <c r="J694" s="3">
        <v>45.505139999999997</v>
      </c>
      <c r="K694" s="3">
        <v>80.926807999999994</v>
      </c>
      <c r="L694" s="3">
        <v>101.39281</v>
      </c>
      <c r="M694" s="3">
        <v>99.383626000000007</v>
      </c>
      <c r="N694" s="3">
        <v>152.783062</v>
      </c>
      <c r="O694" s="3">
        <v>228.47488100000001</v>
      </c>
      <c r="P694" s="3">
        <v>263.85078399999998</v>
      </c>
      <c r="Q694" s="3">
        <v>240.02047200000001</v>
      </c>
      <c r="R694" s="3">
        <v>244.64715200000001</v>
      </c>
      <c r="S694" s="3">
        <v>515.41134</v>
      </c>
      <c r="T694" s="3">
        <v>664.39666699999998</v>
      </c>
      <c r="U694" s="3">
        <v>464.20236</v>
      </c>
    </row>
    <row r="695" spans="1:21" hidden="1" x14ac:dyDescent="0.2">
      <c r="A695" s="22" t="s">
        <v>98</v>
      </c>
      <c r="B695" s="9" t="s">
        <v>836</v>
      </c>
      <c r="C695" s="10" t="s">
        <v>25</v>
      </c>
      <c r="D695" s="10"/>
      <c r="E695" s="2"/>
      <c r="F695" s="2"/>
      <c r="G695" s="2"/>
      <c r="H695" s="2"/>
      <c r="I695" s="2"/>
      <c r="J695" s="2"/>
      <c r="K695" s="2"/>
      <c r="L695" s="2"/>
      <c r="M695" s="2"/>
      <c r="N695" s="2">
        <v>1.8328089999999999</v>
      </c>
      <c r="O695" s="2">
        <v>19.54984</v>
      </c>
      <c r="P695" s="2">
        <v>17.055063000000001</v>
      </c>
      <c r="Q695" s="2">
        <v>21.160285999999999</v>
      </c>
      <c r="R695" s="2">
        <v>13.995461000000001</v>
      </c>
      <c r="S695" s="2">
        <v>15.676978999999999</v>
      </c>
      <c r="T695" s="2">
        <v>13.528703999999999</v>
      </c>
      <c r="U695" s="2">
        <v>20.807822999999999</v>
      </c>
    </row>
    <row r="696" spans="1:21" hidden="1" x14ac:dyDescent="0.2">
      <c r="A696" s="22" t="s">
        <v>98</v>
      </c>
      <c r="B696" s="9" t="s">
        <v>836</v>
      </c>
      <c r="C696" s="10" t="s">
        <v>26</v>
      </c>
      <c r="D696" s="10" t="s">
        <v>980</v>
      </c>
      <c r="E696" s="3"/>
      <c r="F696" s="3"/>
      <c r="G696" s="3"/>
      <c r="H696" s="3"/>
      <c r="I696" s="3"/>
      <c r="J696" s="3"/>
      <c r="K696" s="3">
        <v>0.93929799999999997</v>
      </c>
      <c r="L696" s="3">
        <v>0.820303</v>
      </c>
      <c r="M696" s="3">
        <v>0.78188500000000005</v>
      </c>
      <c r="N696" s="3">
        <v>0.89396799999999998</v>
      </c>
      <c r="O696" s="3">
        <v>0.78900099999999995</v>
      </c>
      <c r="P696" s="3">
        <v>1.660755</v>
      </c>
      <c r="Q696" s="3">
        <v>1.4087430000000001</v>
      </c>
      <c r="R696" s="3">
        <v>1.61</v>
      </c>
      <c r="S696" s="3">
        <v>1.3050679999999999</v>
      </c>
      <c r="T696" s="3">
        <v>1.3099970000000001</v>
      </c>
      <c r="U696" s="3">
        <v>0.64780899999999997</v>
      </c>
    </row>
    <row r="697" spans="1:21" hidden="1" x14ac:dyDescent="0.2">
      <c r="A697" s="22" t="s">
        <v>98</v>
      </c>
      <c r="B697" s="9" t="s">
        <v>836</v>
      </c>
      <c r="C697" s="10" t="s">
        <v>27</v>
      </c>
      <c r="D697" s="10" t="s">
        <v>980</v>
      </c>
      <c r="E697" s="2"/>
      <c r="F697" s="2"/>
      <c r="G697" s="2">
        <v>48.568795000000001</v>
      </c>
      <c r="H697" s="2">
        <v>51.305829000000003</v>
      </c>
      <c r="I697" s="2">
        <v>36.458007000000002</v>
      </c>
      <c r="J697" s="2">
        <v>19.150587999999999</v>
      </c>
      <c r="K697" s="2">
        <v>482.26829600000002</v>
      </c>
      <c r="L697" s="2">
        <v>209.38099700000001</v>
      </c>
      <c r="M697" s="2">
        <v>0.11706</v>
      </c>
      <c r="N697" s="2">
        <v>3.888077</v>
      </c>
      <c r="O697" s="2"/>
      <c r="P697" s="2"/>
      <c r="Q697" s="2"/>
      <c r="R697" s="2">
        <v>96.715556000000007</v>
      </c>
      <c r="S697" s="2"/>
      <c r="T697" s="2">
        <v>29.876177999999999</v>
      </c>
      <c r="U697" s="2">
        <v>0.96517500000000001</v>
      </c>
    </row>
    <row r="698" spans="1:21" hidden="1" x14ac:dyDescent="0.2">
      <c r="A698" s="22" t="s">
        <v>98</v>
      </c>
      <c r="B698" s="9" t="s">
        <v>836</v>
      </c>
      <c r="C698" s="10" t="s">
        <v>28</v>
      </c>
      <c r="D698" s="10" t="s">
        <v>980</v>
      </c>
      <c r="E698" s="3"/>
      <c r="F698" s="3"/>
      <c r="G698" s="3"/>
      <c r="H698" s="3"/>
      <c r="I698" s="3"/>
      <c r="J698" s="3"/>
      <c r="K698" s="3">
        <v>0.34867199999999998</v>
      </c>
      <c r="L698" s="3">
        <v>2.2877999999999999E-2</v>
      </c>
      <c r="M698" s="3">
        <v>4.0994999999999997E-2</v>
      </c>
      <c r="N698" s="3">
        <v>4.4692000000000003E-2</v>
      </c>
      <c r="O698" s="3">
        <v>0.50641999999999998</v>
      </c>
      <c r="P698" s="3">
        <v>0.81840999999999997</v>
      </c>
      <c r="Q698" s="3">
        <v>2.7235320000000001</v>
      </c>
      <c r="R698" s="3">
        <v>2.8904529999999999</v>
      </c>
      <c r="S698" s="3">
        <v>2.3131270000000002</v>
      </c>
      <c r="T698" s="3">
        <v>3.6014330000000001</v>
      </c>
      <c r="U698" s="3">
        <v>0.82734300000000005</v>
      </c>
    </row>
    <row r="699" spans="1:21" hidden="1" x14ac:dyDescent="0.2">
      <c r="A699" s="22" t="s">
        <v>98</v>
      </c>
      <c r="B699" s="9" t="s">
        <v>836</v>
      </c>
      <c r="C699" s="10" t="s">
        <v>29</v>
      </c>
      <c r="D699" s="10" t="s">
        <v>980</v>
      </c>
      <c r="E699" s="2"/>
      <c r="F699" s="2"/>
      <c r="G699" s="2"/>
      <c r="H699" s="2"/>
      <c r="I699" s="2"/>
      <c r="J699" s="2"/>
      <c r="K699" s="2">
        <v>0.44441399999999998</v>
      </c>
      <c r="L699" s="2">
        <v>0.13691</v>
      </c>
      <c r="M699" s="2">
        <v>7.2347999999999996E-2</v>
      </c>
      <c r="N699" s="2">
        <v>3.2681000000000002E-2</v>
      </c>
      <c r="O699" s="2">
        <v>4.5172999999999998E-2</v>
      </c>
      <c r="P699" s="2">
        <v>2.8347000000000001E-2</v>
      </c>
      <c r="Q699" s="2">
        <v>1.355E-2</v>
      </c>
      <c r="R699" s="2">
        <v>5.5848000000000002E-2</v>
      </c>
      <c r="S699" s="2">
        <v>1.0279E-2</v>
      </c>
      <c r="T699" s="2"/>
      <c r="U699" s="2">
        <v>0.19414899999999999</v>
      </c>
    </row>
    <row r="700" spans="1:21" hidden="1" x14ac:dyDescent="0.2">
      <c r="A700" s="23" t="s">
        <v>98</v>
      </c>
      <c r="B700" s="9" t="s">
        <v>836</v>
      </c>
      <c r="C700" s="9" t="s">
        <v>30</v>
      </c>
      <c r="D700" s="9"/>
      <c r="E700" s="3"/>
      <c r="F700" s="3"/>
      <c r="G700" s="3">
        <v>323.89646499999998</v>
      </c>
      <c r="H700" s="3">
        <v>287.52931999999998</v>
      </c>
      <c r="I700" s="3">
        <v>273.60092500000002</v>
      </c>
      <c r="J700" s="3">
        <v>249.35693000000001</v>
      </c>
      <c r="K700" s="3">
        <v>153.17564899999999</v>
      </c>
      <c r="L700" s="3">
        <v>138.28718499999999</v>
      </c>
      <c r="M700" s="3">
        <v>168.30107699999999</v>
      </c>
      <c r="N700" s="3">
        <v>152.45085499999999</v>
      </c>
      <c r="O700" s="3"/>
      <c r="P700" s="3"/>
      <c r="Q700" s="3"/>
      <c r="R700" s="3"/>
      <c r="S700" s="3"/>
      <c r="T700" s="3"/>
      <c r="U700" s="3"/>
    </row>
    <row r="701" spans="1:21" hidden="1" x14ac:dyDescent="0.2">
      <c r="A701" s="21" t="s">
        <v>99</v>
      </c>
      <c r="B701" s="9" t="s">
        <v>848</v>
      </c>
      <c r="C701" s="9" t="s">
        <v>20</v>
      </c>
      <c r="D701" s="9"/>
      <c r="E701" s="2"/>
      <c r="F701" s="2"/>
      <c r="G701" s="2">
        <v>147.43380099999999</v>
      </c>
      <c r="H701" s="2">
        <v>180.23052000000001</v>
      </c>
      <c r="I701" s="2">
        <v>198.40094300000001</v>
      </c>
      <c r="J701" s="2">
        <v>225.64443800000001</v>
      </c>
      <c r="K701" s="2">
        <v>384.26080899999999</v>
      </c>
      <c r="L701" s="2">
        <v>347.39133399999997</v>
      </c>
      <c r="M701" s="2">
        <v>695.07852000000003</v>
      </c>
      <c r="N701" s="2">
        <v>615.17870900000003</v>
      </c>
      <c r="O701" s="2">
        <v>462.55642</v>
      </c>
      <c r="P701" s="2">
        <v>860.02354000000003</v>
      </c>
      <c r="Q701" s="2">
        <v>823.76481899999999</v>
      </c>
      <c r="R701" s="2">
        <v>852.38938700000006</v>
      </c>
      <c r="S701" s="2">
        <v>915.95028100000002</v>
      </c>
      <c r="T701" s="2">
        <v>1234.6039270000001</v>
      </c>
      <c r="U701" s="2">
        <v>1173.6770739999999</v>
      </c>
    </row>
    <row r="702" spans="1:21" hidden="1" x14ac:dyDescent="0.2">
      <c r="A702" s="22" t="s">
        <v>99</v>
      </c>
      <c r="B702" s="9" t="s">
        <v>848</v>
      </c>
      <c r="C702" s="10" t="s">
        <v>22</v>
      </c>
      <c r="D702" s="10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>
        <v>2.7178499999999999</v>
      </c>
      <c r="P702" s="3">
        <v>1.1182559999999999</v>
      </c>
      <c r="Q702" s="3"/>
      <c r="R702" s="3"/>
      <c r="S702" s="3"/>
      <c r="T702" s="3">
        <v>8.1642759999999992</v>
      </c>
      <c r="U702" s="3">
        <v>18</v>
      </c>
    </row>
    <row r="703" spans="1:21" hidden="1" x14ac:dyDescent="0.2">
      <c r="A703" s="22" t="s">
        <v>99</v>
      </c>
      <c r="B703" s="9" t="s">
        <v>848</v>
      </c>
      <c r="C703" s="10" t="s">
        <v>23</v>
      </c>
      <c r="D703" s="10"/>
      <c r="E703" s="2"/>
      <c r="F703" s="2"/>
      <c r="G703" s="2">
        <v>4.5530330000000001</v>
      </c>
      <c r="H703" s="2">
        <v>7.8676999999999997E-2</v>
      </c>
      <c r="I703" s="2">
        <v>6.1304780000000001</v>
      </c>
      <c r="J703" s="2">
        <v>0.58689499999999994</v>
      </c>
      <c r="K703" s="2">
        <v>1.8798029999999999</v>
      </c>
      <c r="L703" s="2">
        <v>12.286714</v>
      </c>
      <c r="M703" s="2">
        <v>3.3153290000000002</v>
      </c>
      <c r="N703" s="2">
        <v>7.6475239999999998</v>
      </c>
      <c r="O703" s="2">
        <v>103.65534100000001</v>
      </c>
      <c r="P703" s="2">
        <v>347.98812600000002</v>
      </c>
      <c r="Q703" s="2">
        <v>347.938626</v>
      </c>
      <c r="R703" s="2">
        <v>340.501577</v>
      </c>
      <c r="S703" s="2">
        <v>336.037981</v>
      </c>
      <c r="T703" s="2">
        <v>313.76833199999999</v>
      </c>
      <c r="U703" s="2">
        <v>342.41774400000003</v>
      </c>
    </row>
    <row r="704" spans="1:21" hidden="1" x14ac:dyDescent="0.2">
      <c r="A704" s="22" t="s">
        <v>99</v>
      </c>
      <c r="B704" s="9" t="s">
        <v>848</v>
      </c>
      <c r="C704" s="10" t="s">
        <v>24</v>
      </c>
      <c r="D704" s="10"/>
      <c r="E704" s="3"/>
      <c r="F704" s="3"/>
      <c r="G704" s="3"/>
      <c r="H704" s="3"/>
      <c r="I704" s="3">
        <v>7.6305490000000002</v>
      </c>
      <c r="J704" s="3">
        <v>10.346501999999999</v>
      </c>
      <c r="K704" s="3">
        <v>31.110422</v>
      </c>
      <c r="L704" s="3">
        <v>28.817830000000001</v>
      </c>
      <c r="M704" s="3">
        <v>45.511074000000001</v>
      </c>
      <c r="N704" s="3">
        <v>306.50552199999998</v>
      </c>
      <c r="O704" s="3">
        <v>343.08478600000001</v>
      </c>
      <c r="P704" s="3">
        <v>497.32454100000001</v>
      </c>
      <c r="Q704" s="3">
        <v>465.15867500000002</v>
      </c>
      <c r="R704" s="3">
        <v>500.57410700000003</v>
      </c>
      <c r="S704" s="3">
        <v>558.02258500000005</v>
      </c>
      <c r="T704" s="3">
        <v>592.73789199999999</v>
      </c>
      <c r="U704" s="3">
        <v>790.03430000000003</v>
      </c>
    </row>
    <row r="705" spans="1:21" hidden="1" x14ac:dyDescent="0.2">
      <c r="A705" s="22" t="s">
        <v>99</v>
      </c>
      <c r="B705" s="9" t="s">
        <v>848</v>
      </c>
      <c r="C705" s="10" t="s">
        <v>25</v>
      </c>
      <c r="D705" s="10"/>
      <c r="E705" s="2"/>
      <c r="F705" s="2"/>
      <c r="G705" s="2"/>
      <c r="H705" s="2"/>
      <c r="I705" s="2"/>
      <c r="J705" s="2"/>
      <c r="K705" s="2"/>
      <c r="L705" s="2"/>
      <c r="M705" s="2"/>
      <c r="N705" s="2">
        <v>2.8693420000000001</v>
      </c>
      <c r="O705" s="2">
        <v>12.277091</v>
      </c>
      <c r="P705" s="2">
        <v>11.931025</v>
      </c>
      <c r="Q705" s="2">
        <v>8.8981639999999995</v>
      </c>
      <c r="R705" s="2">
        <v>7.5848769999999996</v>
      </c>
      <c r="S705" s="2">
        <v>15.120542</v>
      </c>
      <c r="T705" s="2">
        <v>310.72046999999998</v>
      </c>
      <c r="U705" s="2">
        <v>18.671595</v>
      </c>
    </row>
    <row r="706" spans="1:21" hidden="1" x14ac:dyDescent="0.2">
      <c r="A706" s="22" t="s">
        <v>99</v>
      </c>
      <c r="B706" s="9" t="s">
        <v>848</v>
      </c>
      <c r="C706" s="10" t="s">
        <v>26</v>
      </c>
      <c r="D706" s="10" t="s">
        <v>980</v>
      </c>
      <c r="E706" s="3"/>
      <c r="F706" s="3"/>
      <c r="G706" s="3"/>
      <c r="H706" s="3"/>
      <c r="I706" s="3"/>
      <c r="J706" s="3"/>
      <c r="K706" s="3">
        <v>0.31406600000000001</v>
      </c>
      <c r="L706" s="3">
        <v>0.321075</v>
      </c>
      <c r="M706" s="3">
        <v>0.18969800000000001</v>
      </c>
      <c r="N706" s="3">
        <v>0.217806</v>
      </c>
      <c r="O706" s="3">
        <v>0.26207900000000001</v>
      </c>
      <c r="P706" s="3">
        <v>0.33266899999999999</v>
      </c>
      <c r="Q706" s="3">
        <v>0.62622100000000003</v>
      </c>
      <c r="R706" s="3">
        <v>0.55157299999999998</v>
      </c>
      <c r="S706" s="3">
        <v>0.56552999999999998</v>
      </c>
      <c r="T706" s="3">
        <v>0.74229699999999998</v>
      </c>
      <c r="U706" s="3">
        <v>0.66421300000000005</v>
      </c>
    </row>
    <row r="707" spans="1:21" hidden="1" x14ac:dyDescent="0.2">
      <c r="A707" s="22" t="s">
        <v>99</v>
      </c>
      <c r="B707" s="9" t="s">
        <v>848</v>
      </c>
      <c r="C707" s="10" t="s">
        <v>27</v>
      </c>
      <c r="D707" s="10" t="s">
        <v>980</v>
      </c>
      <c r="E707" s="2"/>
      <c r="F707" s="2"/>
      <c r="G707" s="2"/>
      <c r="H707" s="2"/>
      <c r="I707" s="2"/>
      <c r="J707" s="2"/>
      <c r="K707" s="2">
        <v>1.042017</v>
      </c>
      <c r="L707" s="2">
        <v>0.98664399999999997</v>
      </c>
      <c r="M707" s="2">
        <v>0.57658699999999996</v>
      </c>
      <c r="N707" s="2">
        <v>0.56451499999999999</v>
      </c>
      <c r="O707" s="2">
        <v>0.54861599999999999</v>
      </c>
      <c r="P707" s="2">
        <v>0.53369999999999995</v>
      </c>
      <c r="Q707" s="2">
        <v>0.51801900000000001</v>
      </c>
      <c r="R707" s="2">
        <v>0.504525</v>
      </c>
      <c r="S707" s="2">
        <v>0.49378499999999997</v>
      </c>
      <c r="T707" s="2">
        <v>0.47622500000000001</v>
      </c>
      <c r="U707" s="2">
        <v>0.234435</v>
      </c>
    </row>
    <row r="708" spans="1:21" hidden="1" x14ac:dyDescent="0.2">
      <c r="A708" s="22" t="s">
        <v>99</v>
      </c>
      <c r="B708" s="9" t="s">
        <v>848</v>
      </c>
      <c r="C708" s="10" t="s">
        <v>28</v>
      </c>
      <c r="D708" s="10" t="s">
        <v>980</v>
      </c>
      <c r="E708" s="3"/>
      <c r="F708" s="3"/>
      <c r="G708" s="3"/>
      <c r="H708" s="3"/>
      <c r="I708" s="3"/>
      <c r="J708" s="3"/>
      <c r="K708" s="3"/>
      <c r="L708" s="3">
        <v>0.19628000000000001</v>
      </c>
      <c r="M708" s="3">
        <v>0.290738</v>
      </c>
      <c r="N708" s="3">
        <v>0.32217099999999999</v>
      </c>
      <c r="O708" s="3">
        <v>1.0657E-2</v>
      </c>
      <c r="P708" s="3">
        <v>0.79522300000000001</v>
      </c>
      <c r="Q708" s="3">
        <v>0.50565599999999999</v>
      </c>
      <c r="R708" s="3">
        <v>2.114595</v>
      </c>
      <c r="S708" s="3">
        <v>5.7088760000000001</v>
      </c>
      <c r="T708" s="3">
        <v>7.9944350000000002</v>
      </c>
      <c r="U708" s="3">
        <v>2.0369929999999998</v>
      </c>
    </row>
    <row r="709" spans="1:21" hidden="1" x14ac:dyDescent="0.2">
      <c r="A709" s="22" t="s">
        <v>99</v>
      </c>
      <c r="B709" s="9" t="s">
        <v>848</v>
      </c>
      <c r="C709" s="10" t="s">
        <v>29</v>
      </c>
      <c r="D709" s="10" t="s">
        <v>980</v>
      </c>
      <c r="E709" s="2"/>
      <c r="F709" s="2"/>
      <c r="G709" s="2"/>
      <c r="H709" s="2"/>
      <c r="I709" s="2"/>
      <c r="J709" s="2"/>
      <c r="K709" s="2">
        <v>11.179510000000001</v>
      </c>
      <c r="L709" s="2">
        <v>5.6586379999999998</v>
      </c>
      <c r="M709" s="2">
        <v>4.9973939999999999</v>
      </c>
      <c r="N709" s="2">
        <v>0.148954</v>
      </c>
      <c r="O709" s="2"/>
      <c r="P709" s="2"/>
      <c r="Q709" s="2">
        <v>0.11945799999999999</v>
      </c>
      <c r="R709" s="2">
        <v>0.55813299999999999</v>
      </c>
      <c r="S709" s="2">
        <v>9.8200000000000002E-4</v>
      </c>
      <c r="T709" s="2"/>
      <c r="U709" s="2">
        <v>1.617794</v>
      </c>
    </row>
    <row r="710" spans="1:21" hidden="1" x14ac:dyDescent="0.2">
      <c r="A710" s="23" t="s">
        <v>99</v>
      </c>
      <c r="B710" s="9" t="s">
        <v>848</v>
      </c>
      <c r="C710" s="9" t="s">
        <v>30</v>
      </c>
      <c r="D710" s="9"/>
      <c r="E710" s="3"/>
      <c r="F710" s="3"/>
      <c r="G710" s="3">
        <v>142.88076799999999</v>
      </c>
      <c r="H710" s="3">
        <v>180.15184300000001</v>
      </c>
      <c r="I710" s="3">
        <v>184.639916</v>
      </c>
      <c r="J710" s="3">
        <v>214.71104099999999</v>
      </c>
      <c r="K710" s="3">
        <v>338.73499099999998</v>
      </c>
      <c r="L710" s="3">
        <v>299.12415299999998</v>
      </c>
      <c r="M710" s="3">
        <v>640.19770000000005</v>
      </c>
      <c r="N710" s="3">
        <v>296.90287499999999</v>
      </c>
      <c r="O710" s="3"/>
      <c r="P710" s="3"/>
      <c r="Q710" s="3"/>
      <c r="R710" s="3"/>
      <c r="S710" s="3"/>
      <c r="T710" s="3"/>
      <c r="U710" s="3"/>
    </row>
    <row r="711" spans="1:21" hidden="1" x14ac:dyDescent="0.2">
      <c r="A711" s="21" t="s">
        <v>100</v>
      </c>
      <c r="B711" s="9" t="s">
        <v>850</v>
      </c>
      <c r="C711" s="9" t="s">
        <v>20</v>
      </c>
      <c r="D711" s="9"/>
      <c r="E711" s="2"/>
      <c r="F711" s="2"/>
      <c r="G711" s="2">
        <v>466.73813200000001</v>
      </c>
      <c r="H711" s="2">
        <v>520.08087699999999</v>
      </c>
      <c r="I711" s="2">
        <v>480.10167999999999</v>
      </c>
      <c r="J711" s="2">
        <v>678.79750899999999</v>
      </c>
      <c r="K711" s="2">
        <v>811.30799400000001</v>
      </c>
      <c r="L711" s="2">
        <v>929.82388600000002</v>
      </c>
      <c r="M711" s="2">
        <v>1073.4598080000001</v>
      </c>
      <c r="N711" s="2">
        <v>1100.5116989999999</v>
      </c>
      <c r="O711" s="2">
        <v>1078.1605280000001</v>
      </c>
      <c r="P711" s="2">
        <v>1364.432094</v>
      </c>
      <c r="Q711" s="2">
        <v>1205.958038</v>
      </c>
      <c r="R711" s="2">
        <v>1339.252968</v>
      </c>
      <c r="S711" s="2">
        <v>1218.3815770000001</v>
      </c>
      <c r="T711" s="2">
        <v>1551.7404790000001</v>
      </c>
      <c r="U711" s="2">
        <v>1314.157119</v>
      </c>
    </row>
    <row r="712" spans="1:21" hidden="1" x14ac:dyDescent="0.2">
      <c r="A712" s="22" t="s">
        <v>100</v>
      </c>
      <c r="B712" s="9" t="s">
        <v>850</v>
      </c>
      <c r="C712" s="10" t="s">
        <v>22</v>
      </c>
      <c r="D712" s="10"/>
      <c r="E712" s="3"/>
      <c r="F712" s="3"/>
      <c r="G712" s="3"/>
      <c r="H712" s="3"/>
      <c r="I712" s="3"/>
      <c r="J712" s="3"/>
      <c r="K712" s="3">
        <v>2.5230000000000001E-3</v>
      </c>
      <c r="L712" s="3">
        <v>0.198185</v>
      </c>
      <c r="M712" s="3"/>
      <c r="N712" s="3"/>
      <c r="O712" s="3">
        <v>38.580416999999997</v>
      </c>
      <c r="P712" s="3">
        <v>131.55346399999999</v>
      </c>
      <c r="Q712" s="3">
        <v>141.382182</v>
      </c>
      <c r="R712" s="3">
        <v>126.343118</v>
      </c>
      <c r="S712" s="3">
        <v>13.852744</v>
      </c>
      <c r="T712" s="3">
        <v>136.45070899999999</v>
      </c>
      <c r="U712" s="3">
        <v>77.104235000000003</v>
      </c>
    </row>
    <row r="713" spans="1:21" hidden="1" x14ac:dyDescent="0.2">
      <c r="A713" s="22" t="s">
        <v>100</v>
      </c>
      <c r="B713" s="9" t="s">
        <v>850</v>
      </c>
      <c r="C713" s="10" t="s">
        <v>23</v>
      </c>
      <c r="D713" s="10"/>
      <c r="E713" s="2"/>
      <c r="F713" s="2"/>
      <c r="G713" s="2">
        <v>23.378841999999999</v>
      </c>
      <c r="H713" s="2">
        <v>16.151859000000002</v>
      </c>
      <c r="I713" s="2">
        <v>17.129591999999999</v>
      </c>
      <c r="J713" s="2">
        <v>18.386227000000002</v>
      </c>
      <c r="K713" s="2">
        <v>13.606482</v>
      </c>
      <c r="L713" s="2">
        <v>22.35277</v>
      </c>
      <c r="M713" s="2">
        <v>11.360310999999999</v>
      </c>
      <c r="N713" s="2">
        <v>9.1855689999999992</v>
      </c>
      <c r="O713" s="2">
        <v>26.96096</v>
      </c>
      <c r="P713" s="2">
        <v>23.188614999999999</v>
      </c>
      <c r="Q713" s="2">
        <v>24.197179999999999</v>
      </c>
      <c r="R713" s="2">
        <v>25.712530000000001</v>
      </c>
      <c r="S713" s="2">
        <v>23.649014000000001</v>
      </c>
      <c r="T713" s="2">
        <v>35.326174999999999</v>
      </c>
      <c r="U713" s="2">
        <v>32.139777000000002</v>
      </c>
    </row>
    <row r="714" spans="1:21" hidden="1" x14ac:dyDescent="0.2">
      <c r="A714" s="22" t="s">
        <v>100</v>
      </c>
      <c r="B714" s="9" t="s">
        <v>850</v>
      </c>
      <c r="C714" s="10" t="s">
        <v>24</v>
      </c>
      <c r="D714" s="10"/>
      <c r="E714" s="3"/>
      <c r="F714" s="3"/>
      <c r="G714" s="3">
        <v>5.0909149999999999</v>
      </c>
      <c r="H714" s="3">
        <v>22.843900000000001</v>
      </c>
      <c r="I714" s="3">
        <v>19.910848000000001</v>
      </c>
      <c r="J714" s="3">
        <v>34.966788999999999</v>
      </c>
      <c r="K714" s="3">
        <v>244.0779</v>
      </c>
      <c r="L714" s="3">
        <v>266.53469699999999</v>
      </c>
      <c r="M714" s="3">
        <v>220.601393</v>
      </c>
      <c r="N714" s="3">
        <v>689.69373399999995</v>
      </c>
      <c r="O714" s="3">
        <v>903.45140500000002</v>
      </c>
      <c r="P714" s="3">
        <v>1095.9519359999999</v>
      </c>
      <c r="Q714" s="3">
        <v>937.60660800000005</v>
      </c>
      <c r="R714" s="3">
        <v>1081.9377219999999</v>
      </c>
      <c r="S714" s="3">
        <v>1103.616923</v>
      </c>
      <c r="T714" s="3">
        <v>1317.1481040000001</v>
      </c>
      <c r="U714" s="3">
        <v>1147.9991600000001</v>
      </c>
    </row>
    <row r="715" spans="1:21" hidden="1" x14ac:dyDescent="0.2">
      <c r="A715" s="22" t="s">
        <v>100</v>
      </c>
      <c r="B715" s="9" t="s">
        <v>850</v>
      </c>
      <c r="C715" s="10" t="s">
        <v>25</v>
      </c>
      <c r="D715" s="10"/>
      <c r="E715" s="2"/>
      <c r="F715" s="2"/>
      <c r="G715" s="2"/>
      <c r="H715" s="2"/>
      <c r="I715" s="2"/>
      <c r="J715" s="2"/>
      <c r="K715" s="2"/>
      <c r="L715" s="2"/>
      <c r="M715" s="2"/>
      <c r="N715" s="2">
        <v>14.67024</v>
      </c>
      <c r="O715" s="2">
        <v>96.842495</v>
      </c>
      <c r="P715" s="2">
        <v>100.36281099999999</v>
      </c>
      <c r="Q715" s="2">
        <v>89.155145000000005</v>
      </c>
      <c r="R715" s="2">
        <v>88.429940999999999</v>
      </c>
      <c r="S715" s="2">
        <v>60.488568000000001</v>
      </c>
      <c r="T715" s="2">
        <v>44.279418</v>
      </c>
      <c r="U715" s="2">
        <v>42.204143999999999</v>
      </c>
    </row>
    <row r="716" spans="1:21" hidden="1" x14ac:dyDescent="0.2">
      <c r="A716" s="22" t="s">
        <v>100</v>
      </c>
      <c r="B716" s="9" t="s">
        <v>850</v>
      </c>
      <c r="C716" s="10" t="s">
        <v>26</v>
      </c>
      <c r="D716" s="10" t="s">
        <v>980</v>
      </c>
      <c r="E716" s="3"/>
      <c r="F716" s="3"/>
      <c r="G716" s="3"/>
      <c r="H716" s="3"/>
      <c r="I716" s="3"/>
      <c r="J716" s="3"/>
      <c r="K716" s="3">
        <v>2.1717119999999999</v>
      </c>
      <c r="L716" s="3">
        <v>2.602347</v>
      </c>
      <c r="M716" s="3">
        <v>3.5034109999999998</v>
      </c>
      <c r="N716" s="3">
        <v>4.0372899999999996</v>
      </c>
      <c r="O716" s="3">
        <v>7.7320080000000004</v>
      </c>
      <c r="P716" s="3">
        <v>8.4787569999999999</v>
      </c>
      <c r="Q716" s="3">
        <v>8.8228880000000007</v>
      </c>
      <c r="R716" s="3">
        <v>10.301</v>
      </c>
      <c r="S716" s="3">
        <v>9.9592869999999998</v>
      </c>
      <c r="T716" s="3">
        <v>10.44637</v>
      </c>
      <c r="U716" s="3">
        <v>10.551626000000001</v>
      </c>
    </row>
    <row r="717" spans="1:21" hidden="1" x14ac:dyDescent="0.2">
      <c r="A717" s="22" t="s">
        <v>100</v>
      </c>
      <c r="B717" s="9" t="s">
        <v>850</v>
      </c>
      <c r="C717" s="10" t="s">
        <v>27</v>
      </c>
      <c r="D717" s="10" t="s">
        <v>980</v>
      </c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</row>
    <row r="718" spans="1:21" hidden="1" x14ac:dyDescent="0.2">
      <c r="A718" s="22" t="s">
        <v>100</v>
      </c>
      <c r="B718" s="9" t="s">
        <v>850</v>
      </c>
      <c r="C718" s="10" t="s">
        <v>28</v>
      </c>
      <c r="D718" s="10" t="s">
        <v>980</v>
      </c>
      <c r="E718" s="3"/>
      <c r="F718" s="3"/>
      <c r="G718" s="3"/>
      <c r="H718" s="3"/>
      <c r="I718" s="3"/>
      <c r="J718" s="3"/>
      <c r="K718" s="3">
        <v>6.1416060000000003</v>
      </c>
      <c r="L718" s="3">
        <v>1.5629679999999999</v>
      </c>
      <c r="M718" s="3">
        <v>2.7510720000000002</v>
      </c>
      <c r="N718" s="3">
        <v>3.647268</v>
      </c>
      <c r="O718" s="3">
        <v>4.1537369999999996</v>
      </c>
      <c r="P718" s="3">
        <v>5.0113390000000004</v>
      </c>
      <c r="Q718" s="3">
        <v>4.7679669999999996</v>
      </c>
      <c r="R718" s="3">
        <v>6.4569330000000003</v>
      </c>
      <c r="S718" s="3">
        <v>6.7273849999999999</v>
      </c>
      <c r="T718" s="3">
        <v>8.010211</v>
      </c>
      <c r="U718" s="3">
        <v>4.1482250000000001</v>
      </c>
    </row>
    <row r="719" spans="1:21" hidden="1" x14ac:dyDescent="0.2">
      <c r="A719" s="22" t="s">
        <v>100</v>
      </c>
      <c r="B719" s="9" t="s">
        <v>850</v>
      </c>
      <c r="C719" s="10" t="s">
        <v>29</v>
      </c>
      <c r="D719" s="10" t="s">
        <v>980</v>
      </c>
      <c r="E719" s="2"/>
      <c r="F719" s="2"/>
      <c r="G719" s="2"/>
      <c r="H719" s="2"/>
      <c r="I719" s="2"/>
      <c r="J719" s="2"/>
      <c r="K719" s="2">
        <v>0.132549</v>
      </c>
      <c r="L719" s="2">
        <v>0.183896</v>
      </c>
      <c r="M719" s="2">
        <v>0.454905</v>
      </c>
      <c r="N719" s="2">
        <v>0.44718400000000003</v>
      </c>
      <c r="O719" s="2">
        <v>0.43950600000000001</v>
      </c>
      <c r="P719" s="2">
        <v>2.0015000000000002E-2</v>
      </c>
      <c r="Q719" s="2">
        <v>2.6068000000000001E-2</v>
      </c>
      <c r="R719" s="2">
        <v>7.1723999999999996E-2</v>
      </c>
      <c r="S719" s="2">
        <v>8.7655999999999998E-2</v>
      </c>
      <c r="T719" s="2">
        <v>7.9491999999999993E-2</v>
      </c>
      <c r="U719" s="2">
        <v>9.9520000000000008E-3</v>
      </c>
    </row>
    <row r="720" spans="1:21" hidden="1" x14ac:dyDescent="0.2">
      <c r="A720" s="23" t="s">
        <v>100</v>
      </c>
      <c r="B720" s="9" t="s">
        <v>850</v>
      </c>
      <c r="C720" s="9" t="s">
        <v>30</v>
      </c>
      <c r="D720" s="9"/>
      <c r="E720" s="3"/>
      <c r="F720" s="3"/>
      <c r="G720" s="3">
        <v>438.26837499999999</v>
      </c>
      <c r="H720" s="3">
        <v>481.08511800000002</v>
      </c>
      <c r="I720" s="3">
        <v>443.06124</v>
      </c>
      <c r="J720" s="3">
        <v>625.44449299999997</v>
      </c>
      <c r="K720" s="3">
        <v>545.17522199999996</v>
      </c>
      <c r="L720" s="3">
        <v>636.38902299999995</v>
      </c>
      <c r="M720" s="3">
        <v>834.78871600000002</v>
      </c>
      <c r="N720" s="3">
        <v>378.83041400000002</v>
      </c>
      <c r="O720" s="3"/>
      <c r="P720" s="3">
        <v>-0.13484299999999999</v>
      </c>
      <c r="Q720" s="3"/>
      <c r="R720" s="3"/>
      <c r="S720" s="3"/>
      <c r="T720" s="3"/>
      <c r="U720" s="3"/>
    </row>
    <row r="721" spans="1:21" hidden="1" x14ac:dyDescent="0.2">
      <c r="A721" s="21" t="s">
        <v>101</v>
      </c>
      <c r="B721" s="9" t="s">
        <v>855</v>
      </c>
      <c r="C721" s="9" t="s">
        <v>20</v>
      </c>
      <c r="D721" s="9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>
        <v>378.41892000000001</v>
      </c>
      <c r="Q721" s="2">
        <v>1087.5510260000001</v>
      </c>
      <c r="R721" s="2">
        <v>1270.1195829999999</v>
      </c>
      <c r="S721" s="2">
        <v>1801.5262270000001</v>
      </c>
      <c r="T721" s="2">
        <v>1675.1247149999999</v>
      </c>
      <c r="U721" s="2">
        <v>1599.0943199999999</v>
      </c>
    </row>
    <row r="722" spans="1:21" hidden="1" x14ac:dyDescent="0.2">
      <c r="A722" s="22" t="s">
        <v>101</v>
      </c>
      <c r="B722" s="9" t="s">
        <v>855</v>
      </c>
      <c r="C722" s="10" t="s">
        <v>22</v>
      </c>
      <c r="D722" s="10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>
        <v>1.016092</v>
      </c>
      <c r="T722" s="3">
        <v>0.85395299999999996</v>
      </c>
      <c r="U722" s="3">
        <v>3.4724879999999998</v>
      </c>
    </row>
    <row r="723" spans="1:21" hidden="1" x14ac:dyDescent="0.2">
      <c r="A723" s="22" t="s">
        <v>101</v>
      </c>
      <c r="B723" s="9" t="s">
        <v>855</v>
      </c>
      <c r="C723" s="10" t="s">
        <v>23</v>
      </c>
      <c r="D723" s="10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>
        <v>127.91465599999999</v>
      </c>
      <c r="Q723" s="2">
        <v>390.15836999999999</v>
      </c>
      <c r="R723" s="2">
        <v>397.27113700000001</v>
      </c>
      <c r="S723" s="2">
        <v>893.49471300000005</v>
      </c>
      <c r="T723" s="2">
        <v>767.55618900000002</v>
      </c>
      <c r="U723" s="2">
        <v>677.29833499999995</v>
      </c>
    </row>
    <row r="724" spans="1:21" hidden="1" x14ac:dyDescent="0.2">
      <c r="A724" s="22" t="s">
        <v>101</v>
      </c>
      <c r="B724" s="9" t="s">
        <v>855</v>
      </c>
      <c r="C724" s="10" t="s">
        <v>24</v>
      </c>
      <c r="D724" s="10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>
        <v>231.67617200000001</v>
      </c>
      <c r="Q724" s="3">
        <v>667.61200399999996</v>
      </c>
      <c r="R724" s="3">
        <v>835.43489299999999</v>
      </c>
      <c r="S724" s="3">
        <v>890.08719599999995</v>
      </c>
      <c r="T724" s="3">
        <v>888.966407</v>
      </c>
      <c r="U724" s="3">
        <v>907.55842399999995</v>
      </c>
    </row>
    <row r="725" spans="1:21" hidden="1" x14ac:dyDescent="0.2">
      <c r="A725" s="22" t="s">
        <v>101</v>
      </c>
      <c r="B725" s="9" t="s">
        <v>855</v>
      </c>
      <c r="C725" s="10" t="s">
        <v>25</v>
      </c>
      <c r="D725" s="10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>
        <v>17.538951999999998</v>
      </c>
      <c r="Q725" s="2">
        <v>27.711001</v>
      </c>
      <c r="R725" s="2">
        <v>34.223936000000002</v>
      </c>
      <c r="S725" s="2">
        <v>15.321529</v>
      </c>
      <c r="T725" s="2">
        <v>13.982284999999999</v>
      </c>
      <c r="U725" s="2">
        <v>10.287468000000001</v>
      </c>
    </row>
    <row r="726" spans="1:21" hidden="1" x14ac:dyDescent="0.2">
      <c r="A726" s="22" t="s">
        <v>101</v>
      </c>
      <c r="B726" s="9" t="s">
        <v>855</v>
      </c>
      <c r="C726" s="10" t="s">
        <v>26</v>
      </c>
      <c r="D726" s="10" t="s">
        <v>980</v>
      </c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>
        <v>0.16137399999999999</v>
      </c>
      <c r="Q726" s="3">
        <v>0.34875699999999998</v>
      </c>
      <c r="R726" s="3">
        <v>0.99523399999999995</v>
      </c>
      <c r="S726" s="3">
        <v>0.35954900000000001</v>
      </c>
      <c r="T726" s="3">
        <v>0.498448</v>
      </c>
      <c r="U726" s="3">
        <v>0.46716200000000002</v>
      </c>
    </row>
    <row r="727" spans="1:21" hidden="1" x14ac:dyDescent="0.2">
      <c r="A727" s="22" t="s">
        <v>101</v>
      </c>
      <c r="B727" s="9" t="s">
        <v>855</v>
      </c>
      <c r="C727" s="10" t="s">
        <v>27</v>
      </c>
      <c r="D727" s="10" t="s">
        <v>980</v>
      </c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</row>
    <row r="728" spans="1:21" hidden="1" x14ac:dyDescent="0.2">
      <c r="A728" s="22" t="s">
        <v>101</v>
      </c>
      <c r="B728" s="9" t="s">
        <v>855</v>
      </c>
      <c r="C728" s="10" t="s">
        <v>28</v>
      </c>
      <c r="D728" s="10" t="s">
        <v>980</v>
      </c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>
        <v>1.127766</v>
      </c>
      <c r="Q728" s="3">
        <v>1.7208939999999999</v>
      </c>
      <c r="R728" s="3">
        <v>2.1752950000000002</v>
      </c>
      <c r="S728" s="3">
        <v>1.1574899999999999</v>
      </c>
      <c r="T728" s="3">
        <v>3.267433</v>
      </c>
      <c r="U728" s="3">
        <v>1.0442999999999999E-2</v>
      </c>
    </row>
    <row r="729" spans="1:21" hidden="1" x14ac:dyDescent="0.2">
      <c r="A729" s="22" t="s">
        <v>101</v>
      </c>
      <c r="B729" s="9" t="s">
        <v>855</v>
      </c>
      <c r="C729" s="10" t="s">
        <v>29</v>
      </c>
      <c r="D729" s="10" t="s">
        <v>980</v>
      </c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>
        <v>1.9088000000000001E-2</v>
      </c>
      <c r="S729" s="2">
        <v>8.9658000000000002E-2</v>
      </c>
      <c r="T729" s="2"/>
      <c r="U729" s="2"/>
    </row>
    <row r="730" spans="1:21" hidden="1" x14ac:dyDescent="0.2">
      <c r="A730" s="23" t="s">
        <v>101</v>
      </c>
      <c r="B730" s="9" t="s">
        <v>855</v>
      </c>
      <c r="C730" s="9" t="s">
        <v>30</v>
      </c>
      <c r="D730" s="9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</row>
    <row r="731" spans="1:21" hidden="1" x14ac:dyDescent="0.2">
      <c r="A731" s="21" t="s">
        <v>102</v>
      </c>
      <c r="B731" s="9" t="s">
        <v>862</v>
      </c>
      <c r="C731" s="9" t="s">
        <v>20</v>
      </c>
      <c r="D731" s="9"/>
      <c r="E731" s="2"/>
      <c r="F731" s="2"/>
      <c r="G731" s="2">
        <v>304.97580599999998</v>
      </c>
      <c r="H731" s="2">
        <v>466.215664</v>
      </c>
      <c r="I731" s="2">
        <v>964.06815300000005</v>
      </c>
      <c r="J731" s="2">
        <v>1871.901715</v>
      </c>
      <c r="K731" s="2">
        <v>1963.9339359999999</v>
      </c>
      <c r="L731" s="2">
        <v>1928.1585680000001</v>
      </c>
      <c r="M731" s="2">
        <v>2259.96164</v>
      </c>
      <c r="N731" s="2">
        <v>2322.9614219999999</v>
      </c>
      <c r="O731" s="2">
        <v>1976.898119</v>
      </c>
      <c r="P731" s="2">
        <v>1641.480926</v>
      </c>
      <c r="Q731" s="2">
        <v>1288.16434</v>
      </c>
      <c r="R731" s="2">
        <v>1476.2028210000001</v>
      </c>
      <c r="S731" s="2">
        <v>854.69744000000003</v>
      </c>
      <c r="T731" s="2">
        <v>1045.2811879999999</v>
      </c>
      <c r="U731" s="2">
        <v>840.38343899999995</v>
      </c>
    </row>
    <row r="732" spans="1:21" hidden="1" x14ac:dyDescent="0.2">
      <c r="A732" s="22" t="s">
        <v>102</v>
      </c>
      <c r="B732" s="9" t="s">
        <v>862</v>
      </c>
      <c r="C732" s="10" t="s">
        <v>22</v>
      </c>
      <c r="D732" s="10"/>
      <c r="E732" s="3"/>
      <c r="F732" s="3"/>
      <c r="G732" s="3"/>
      <c r="H732" s="3"/>
      <c r="I732" s="3"/>
      <c r="J732" s="3"/>
      <c r="K732" s="3">
        <v>125.25256400000001</v>
      </c>
      <c r="L732" s="3"/>
      <c r="M732" s="3">
        <v>2.4626410000000001</v>
      </c>
      <c r="N732" s="3">
        <v>15.387815</v>
      </c>
      <c r="O732" s="3">
        <v>4.5999999999999999E-3</v>
      </c>
      <c r="P732" s="3"/>
      <c r="Q732" s="3"/>
      <c r="R732" s="3"/>
      <c r="S732" s="3">
        <v>6.894E-3</v>
      </c>
      <c r="T732" s="3">
        <v>32.124495000000003</v>
      </c>
      <c r="U732" s="3"/>
    </row>
    <row r="733" spans="1:21" hidden="1" x14ac:dyDescent="0.2">
      <c r="A733" s="22" t="s">
        <v>102</v>
      </c>
      <c r="B733" s="9" t="s">
        <v>862</v>
      </c>
      <c r="C733" s="10" t="s">
        <v>23</v>
      </c>
      <c r="D733" s="10"/>
      <c r="E733" s="2"/>
      <c r="F733" s="2"/>
      <c r="G733" s="2">
        <v>6.0702689999999997</v>
      </c>
      <c r="H733" s="2">
        <v>5.8771690000000003</v>
      </c>
      <c r="I733" s="2">
        <v>14.454167</v>
      </c>
      <c r="J733" s="2">
        <v>12.239616</v>
      </c>
      <c r="K733" s="2">
        <v>4.7444110000000004</v>
      </c>
      <c r="L733" s="2">
        <v>49.152051999999998</v>
      </c>
      <c r="M733" s="2">
        <v>18.302845000000001</v>
      </c>
      <c r="N733" s="2">
        <v>44.446916999999999</v>
      </c>
      <c r="O733" s="2">
        <v>652.45059700000002</v>
      </c>
      <c r="P733" s="2">
        <v>478.59514999999999</v>
      </c>
      <c r="Q733" s="2">
        <v>361.924464</v>
      </c>
      <c r="R733" s="2">
        <v>728.28578700000003</v>
      </c>
      <c r="S733" s="2">
        <v>237.91459499999999</v>
      </c>
      <c r="T733" s="2">
        <v>270.29325</v>
      </c>
      <c r="U733" s="2">
        <v>267.62564800000001</v>
      </c>
    </row>
    <row r="734" spans="1:21" hidden="1" x14ac:dyDescent="0.2">
      <c r="A734" s="22" t="s">
        <v>102</v>
      </c>
      <c r="B734" s="9" t="s">
        <v>862</v>
      </c>
      <c r="C734" s="10" t="s">
        <v>24</v>
      </c>
      <c r="D734" s="10"/>
      <c r="E734" s="3"/>
      <c r="F734" s="3"/>
      <c r="G734" s="3">
        <v>9.0880000000000002E-2</v>
      </c>
      <c r="H734" s="3">
        <v>0.318687</v>
      </c>
      <c r="I734" s="3">
        <v>8.0072290000000006</v>
      </c>
      <c r="J734" s="3">
        <v>22.071752</v>
      </c>
      <c r="K734" s="3">
        <v>218.578407</v>
      </c>
      <c r="L734" s="3">
        <v>104.180412</v>
      </c>
      <c r="M734" s="3">
        <v>311.49381499999998</v>
      </c>
      <c r="N734" s="3">
        <v>1359.017816</v>
      </c>
      <c r="O734" s="3">
        <v>1238.161118</v>
      </c>
      <c r="P734" s="3">
        <v>1126.142497</v>
      </c>
      <c r="Q734" s="3">
        <v>887.88487699999996</v>
      </c>
      <c r="R734" s="3">
        <v>721.20127000000002</v>
      </c>
      <c r="S734" s="3">
        <v>595.46078699999998</v>
      </c>
      <c r="T734" s="3">
        <v>699.89354100000003</v>
      </c>
      <c r="U734" s="3">
        <v>556.69571299999996</v>
      </c>
    </row>
    <row r="735" spans="1:21" hidden="1" x14ac:dyDescent="0.2">
      <c r="A735" s="22" t="s">
        <v>102</v>
      </c>
      <c r="B735" s="9" t="s">
        <v>862</v>
      </c>
      <c r="C735" s="10" t="s">
        <v>25</v>
      </c>
      <c r="D735" s="10"/>
      <c r="E735" s="2"/>
      <c r="F735" s="2"/>
      <c r="G735" s="2"/>
      <c r="H735" s="2"/>
      <c r="I735" s="2"/>
      <c r="J735" s="2"/>
      <c r="K735" s="2"/>
      <c r="L735" s="2"/>
      <c r="M735" s="2"/>
      <c r="N735" s="2">
        <v>23.257207999999999</v>
      </c>
      <c r="O735" s="2">
        <v>78.010030999999998</v>
      </c>
      <c r="P735" s="2">
        <v>28.889022000000001</v>
      </c>
      <c r="Q735" s="2">
        <v>19.844567999999999</v>
      </c>
      <c r="R735" s="2">
        <v>13.627915</v>
      </c>
      <c r="S735" s="2">
        <v>11.0913</v>
      </c>
      <c r="T735" s="2">
        <v>30.206973999999999</v>
      </c>
      <c r="U735" s="2">
        <v>9.0487400000000004</v>
      </c>
    </row>
    <row r="736" spans="1:21" hidden="1" x14ac:dyDescent="0.2">
      <c r="A736" s="22" t="s">
        <v>102</v>
      </c>
      <c r="B736" s="9" t="s">
        <v>862</v>
      </c>
      <c r="C736" s="10" t="s">
        <v>26</v>
      </c>
      <c r="D736" s="10" t="s">
        <v>980</v>
      </c>
      <c r="E736" s="3"/>
      <c r="F736" s="3"/>
      <c r="G736" s="3"/>
      <c r="H736" s="3"/>
      <c r="I736" s="3"/>
      <c r="J736" s="3"/>
      <c r="K736" s="3">
        <v>7.9242100000000004</v>
      </c>
      <c r="L736" s="3">
        <v>7.2454539999999996</v>
      </c>
      <c r="M736" s="3">
        <v>7.333037</v>
      </c>
      <c r="N736" s="3">
        <v>6.7458049999999998</v>
      </c>
      <c r="O736" s="3">
        <v>6.1132860000000004</v>
      </c>
      <c r="P736" s="3">
        <v>5.7677459999999998</v>
      </c>
      <c r="Q736" s="3">
        <v>5.8307219999999997</v>
      </c>
      <c r="R736" s="3">
        <v>4.8479850000000004</v>
      </c>
      <c r="S736" s="3">
        <v>4.4172739999999999</v>
      </c>
      <c r="T736" s="3">
        <v>4.9940379999999998</v>
      </c>
      <c r="U736" s="3">
        <v>4.4405489999999999</v>
      </c>
    </row>
    <row r="737" spans="1:21" hidden="1" x14ac:dyDescent="0.2">
      <c r="A737" s="22" t="s">
        <v>102</v>
      </c>
      <c r="B737" s="9" t="s">
        <v>862</v>
      </c>
      <c r="C737" s="10" t="s">
        <v>27</v>
      </c>
      <c r="D737" s="10" t="s">
        <v>980</v>
      </c>
      <c r="E737" s="2"/>
      <c r="F737" s="2"/>
      <c r="G737" s="2"/>
      <c r="H737" s="2"/>
      <c r="I737" s="2"/>
      <c r="J737" s="2"/>
      <c r="K737" s="2">
        <v>3.2979229999999999</v>
      </c>
      <c r="L737" s="2">
        <v>2.2999160000000001</v>
      </c>
      <c r="M737" s="2">
        <v>1.3064</v>
      </c>
      <c r="N737" s="2">
        <v>26.178830000000001</v>
      </c>
      <c r="O737" s="2">
        <v>0.65914600000000001</v>
      </c>
      <c r="P737" s="2">
        <v>0.60400900000000002</v>
      </c>
      <c r="Q737" s="2">
        <v>4.13795</v>
      </c>
      <c r="R737" s="2">
        <v>0.507911</v>
      </c>
      <c r="S737" s="2">
        <v>0.22444800000000001</v>
      </c>
      <c r="T737" s="2">
        <v>9.9906999999999996E-2</v>
      </c>
      <c r="U737" s="2">
        <v>9.9524000000000001E-2</v>
      </c>
    </row>
    <row r="738" spans="1:21" hidden="1" x14ac:dyDescent="0.2">
      <c r="A738" s="22" t="s">
        <v>102</v>
      </c>
      <c r="B738" s="9" t="s">
        <v>862</v>
      </c>
      <c r="C738" s="10" t="s">
        <v>28</v>
      </c>
      <c r="D738" s="10" t="s">
        <v>980</v>
      </c>
      <c r="E738" s="3"/>
      <c r="F738" s="3"/>
      <c r="G738" s="3"/>
      <c r="H738" s="3"/>
      <c r="I738" s="3"/>
      <c r="J738" s="3"/>
      <c r="K738" s="3">
        <v>0.61613600000000002</v>
      </c>
      <c r="L738" s="3">
        <v>1.921103</v>
      </c>
      <c r="M738" s="3">
        <v>2.8760020000000002</v>
      </c>
      <c r="N738" s="3">
        <v>2.972296</v>
      </c>
      <c r="O738" s="3">
        <v>1.4048719999999999</v>
      </c>
      <c r="P738" s="3">
        <v>1.394711</v>
      </c>
      <c r="Q738" s="3">
        <v>8.5014660000000006</v>
      </c>
      <c r="R738" s="3">
        <v>7.3814279999999997</v>
      </c>
      <c r="S738" s="3">
        <v>5.4947220000000003</v>
      </c>
      <c r="T738" s="3">
        <v>7.6689829999999999</v>
      </c>
      <c r="U738" s="3">
        <v>2.2858420000000002</v>
      </c>
    </row>
    <row r="739" spans="1:21" hidden="1" x14ac:dyDescent="0.2">
      <c r="A739" s="22" t="s">
        <v>102</v>
      </c>
      <c r="B739" s="9" t="s">
        <v>862</v>
      </c>
      <c r="C739" s="10" t="s">
        <v>29</v>
      </c>
      <c r="D739" s="10" t="s">
        <v>980</v>
      </c>
      <c r="E739" s="2"/>
      <c r="F739" s="2"/>
      <c r="G739" s="2"/>
      <c r="H739" s="2"/>
      <c r="I739" s="2"/>
      <c r="J739" s="2"/>
      <c r="K739" s="2">
        <v>1.6085510000000001</v>
      </c>
      <c r="L739" s="2">
        <v>0.184003</v>
      </c>
      <c r="M739" s="2">
        <v>0.36293599999999998</v>
      </c>
      <c r="N739" s="2">
        <v>0.103975</v>
      </c>
      <c r="O739" s="2">
        <v>9.4468999999999997E-2</v>
      </c>
      <c r="P739" s="2">
        <v>7.0757E-2</v>
      </c>
      <c r="Q739" s="2">
        <v>4.0293000000000002E-2</v>
      </c>
      <c r="R739" s="2">
        <v>0.35052499999999998</v>
      </c>
      <c r="S739" s="2">
        <v>8.7419999999999998E-2</v>
      </c>
      <c r="T739" s="2"/>
      <c r="U739" s="2">
        <v>0.18742300000000001</v>
      </c>
    </row>
    <row r="740" spans="1:21" hidden="1" x14ac:dyDescent="0.2">
      <c r="A740" s="23" t="s">
        <v>102</v>
      </c>
      <c r="B740" s="9" t="s">
        <v>862</v>
      </c>
      <c r="C740" s="9" t="s">
        <v>30</v>
      </c>
      <c r="D740" s="9"/>
      <c r="E740" s="3"/>
      <c r="F740" s="3"/>
      <c r="G740" s="3">
        <v>298.81465700000001</v>
      </c>
      <c r="H740" s="3">
        <v>460.01980800000001</v>
      </c>
      <c r="I740" s="3">
        <v>941.60675700000002</v>
      </c>
      <c r="J740" s="3">
        <v>1837.5903470000001</v>
      </c>
      <c r="K740" s="3">
        <v>1601.911734</v>
      </c>
      <c r="L740" s="3">
        <v>1763.175628</v>
      </c>
      <c r="M740" s="3">
        <v>1915.8239639999999</v>
      </c>
      <c r="N740" s="3">
        <v>844.85076000000004</v>
      </c>
      <c r="O740" s="3"/>
      <c r="P740" s="3">
        <v>1.7034000000000001E-2</v>
      </c>
      <c r="Q740" s="3"/>
      <c r="R740" s="3"/>
      <c r="S740" s="3"/>
      <c r="T740" s="3"/>
      <c r="U740" s="3"/>
    </row>
    <row r="741" spans="1:21" hidden="1" x14ac:dyDescent="0.2">
      <c r="A741" s="21" t="s">
        <v>103</v>
      </c>
      <c r="B741" s="9" t="s">
        <v>870</v>
      </c>
      <c r="C741" s="9" t="s">
        <v>20</v>
      </c>
      <c r="D741" s="9"/>
      <c r="E741" s="2"/>
      <c r="F741" s="2"/>
      <c r="G741" s="2">
        <v>23.648692</v>
      </c>
      <c r="H741" s="2">
        <v>33.146366999999998</v>
      </c>
      <c r="I741" s="2">
        <v>26.728667000000002</v>
      </c>
      <c r="J741" s="2">
        <v>62.422123999999997</v>
      </c>
      <c r="K741" s="2">
        <v>45.894691999999999</v>
      </c>
      <c r="L741" s="2">
        <v>50.445222999999999</v>
      </c>
      <c r="M741" s="2">
        <v>49.225088999999997</v>
      </c>
      <c r="N741" s="2">
        <v>62.205911999999998</v>
      </c>
      <c r="O741" s="2">
        <v>93.893611000000007</v>
      </c>
      <c r="P741" s="2">
        <v>124.724124</v>
      </c>
      <c r="Q741" s="2">
        <v>95.709502999999998</v>
      </c>
      <c r="R741" s="2">
        <v>117.536953</v>
      </c>
      <c r="S741" s="2">
        <v>90.947491999999997</v>
      </c>
      <c r="T741" s="2">
        <v>105.85619699999999</v>
      </c>
      <c r="U741" s="2">
        <v>159.25627700000001</v>
      </c>
    </row>
    <row r="742" spans="1:21" hidden="1" x14ac:dyDescent="0.2">
      <c r="A742" s="22" t="s">
        <v>103</v>
      </c>
      <c r="B742" s="9" t="s">
        <v>870</v>
      </c>
      <c r="C742" s="10" t="s">
        <v>22</v>
      </c>
      <c r="D742" s="10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</row>
    <row r="743" spans="1:21" hidden="1" x14ac:dyDescent="0.2">
      <c r="A743" s="22" t="s">
        <v>103</v>
      </c>
      <c r="B743" s="9" t="s">
        <v>870</v>
      </c>
      <c r="C743" s="10" t="s">
        <v>23</v>
      </c>
      <c r="D743" s="10"/>
      <c r="E743" s="2"/>
      <c r="F743" s="2"/>
      <c r="G743" s="2">
        <v>0.53182799999999997</v>
      </c>
      <c r="H743" s="2">
        <v>0.51200400000000001</v>
      </c>
      <c r="I743" s="2">
        <v>0.35386699999999999</v>
      </c>
      <c r="J743" s="2">
        <v>0.44601600000000002</v>
      </c>
      <c r="K743" s="2">
        <v>0.16239500000000001</v>
      </c>
      <c r="L743" s="2">
        <v>0.624139</v>
      </c>
      <c r="M743" s="2">
        <v>0.656308</v>
      </c>
      <c r="N743" s="2">
        <v>0.548072</v>
      </c>
      <c r="O743" s="2">
        <v>1.914236</v>
      </c>
      <c r="P743" s="2">
        <v>1.957714</v>
      </c>
      <c r="Q743" s="2">
        <v>1.232334</v>
      </c>
      <c r="R743" s="2">
        <v>1.698617</v>
      </c>
      <c r="S743" s="2">
        <v>3.3725200000000002</v>
      </c>
      <c r="T743" s="2">
        <v>1.9105019999999999</v>
      </c>
      <c r="U743" s="2">
        <v>6.2692600000000001</v>
      </c>
    </row>
    <row r="744" spans="1:21" hidden="1" x14ac:dyDescent="0.2">
      <c r="A744" s="22" t="s">
        <v>103</v>
      </c>
      <c r="B744" s="9" t="s">
        <v>870</v>
      </c>
      <c r="C744" s="10" t="s">
        <v>24</v>
      </c>
      <c r="D744" s="10"/>
      <c r="E744" s="3"/>
      <c r="F744" s="3"/>
      <c r="G744" s="3">
        <v>9.9428000000000002E-2</v>
      </c>
      <c r="H744" s="3">
        <v>7.4366390000000004</v>
      </c>
      <c r="I744" s="3">
        <v>3.061134</v>
      </c>
      <c r="J744" s="3">
        <v>21.608934999999999</v>
      </c>
      <c r="K744" s="3">
        <v>38.057834999999997</v>
      </c>
      <c r="L744" s="3">
        <v>27.506518</v>
      </c>
      <c r="M744" s="3">
        <v>20.500675000000001</v>
      </c>
      <c r="N744" s="3">
        <v>49.324547000000003</v>
      </c>
      <c r="O744" s="3">
        <v>87.054316</v>
      </c>
      <c r="P744" s="3">
        <v>116.323289</v>
      </c>
      <c r="Q744" s="3">
        <v>89.979988000000006</v>
      </c>
      <c r="R744" s="3">
        <v>111.700121</v>
      </c>
      <c r="S744" s="3">
        <v>84.070741999999996</v>
      </c>
      <c r="T744" s="3">
        <v>99.699759</v>
      </c>
      <c r="U744" s="3">
        <v>149.60150899999999</v>
      </c>
    </row>
    <row r="745" spans="1:21" hidden="1" x14ac:dyDescent="0.2">
      <c r="A745" s="22" t="s">
        <v>103</v>
      </c>
      <c r="B745" s="9" t="s">
        <v>870</v>
      </c>
      <c r="C745" s="10" t="s">
        <v>25</v>
      </c>
      <c r="D745" s="10"/>
      <c r="E745" s="2"/>
      <c r="F745" s="2"/>
      <c r="G745" s="2"/>
      <c r="H745" s="2"/>
      <c r="I745" s="2"/>
      <c r="J745" s="2"/>
      <c r="K745" s="2"/>
      <c r="L745" s="2"/>
      <c r="M745" s="2"/>
      <c r="N745" s="2">
        <v>1.175832</v>
      </c>
      <c r="O745" s="2">
        <v>4.828932</v>
      </c>
      <c r="P745" s="2">
        <v>5.559259</v>
      </c>
      <c r="Q745" s="2">
        <v>3.869923</v>
      </c>
      <c r="R745" s="2">
        <v>2.7021920000000001</v>
      </c>
      <c r="S745" s="2">
        <v>2.860894</v>
      </c>
      <c r="T745" s="2">
        <v>3.157206</v>
      </c>
      <c r="U745" s="2">
        <v>2.7423679999999999</v>
      </c>
    </row>
    <row r="746" spans="1:21" hidden="1" x14ac:dyDescent="0.2">
      <c r="A746" s="22" t="s">
        <v>103</v>
      </c>
      <c r="B746" s="9" t="s">
        <v>870</v>
      </c>
      <c r="C746" s="10" t="s">
        <v>26</v>
      </c>
      <c r="D746" s="10" t="s">
        <v>980</v>
      </c>
      <c r="E746" s="3"/>
      <c r="F746" s="3"/>
      <c r="G746" s="3"/>
      <c r="H746" s="3"/>
      <c r="I746" s="3"/>
      <c r="J746" s="3"/>
      <c r="K746" s="3">
        <v>1.2338999999999999E-2</v>
      </c>
      <c r="L746" s="3">
        <v>9.8630999999999996E-2</v>
      </c>
      <c r="M746" s="3">
        <v>0.205349</v>
      </c>
      <c r="N746" s="3">
        <v>0.12903500000000001</v>
      </c>
      <c r="O746" s="3">
        <v>8.0405000000000004E-2</v>
      </c>
      <c r="P746" s="3">
        <v>0.87127699999999997</v>
      </c>
      <c r="Q746" s="3">
        <v>0.61546800000000002</v>
      </c>
      <c r="R746" s="3">
        <v>1.1263240000000001</v>
      </c>
      <c r="S746" s="3">
        <v>0.63563999999999998</v>
      </c>
      <c r="T746" s="3">
        <v>1.0811820000000001</v>
      </c>
      <c r="U746" s="3">
        <v>0.63122199999999995</v>
      </c>
    </row>
    <row r="747" spans="1:21" hidden="1" x14ac:dyDescent="0.2">
      <c r="A747" s="22" t="s">
        <v>103</v>
      </c>
      <c r="B747" s="9" t="s">
        <v>870</v>
      </c>
      <c r="C747" s="10" t="s">
        <v>27</v>
      </c>
      <c r="D747" s="10" t="s">
        <v>980</v>
      </c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</row>
    <row r="748" spans="1:21" hidden="1" x14ac:dyDescent="0.2">
      <c r="A748" s="22" t="s">
        <v>103</v>
      </c>
      <c r="B748" s="9" t="s">
        <v>870</v>
      </c>
      <c r="C748" s="10" t="s">
        <v>28</v>
      </c>
      <c r="D748" s="10" t="s">
        <v>980</v>
      </c>
      <c r="E748" s="3"/>
      <c r="F748" s="3"/>
      <c r="G748" s="3"/>
      <c r="H748" s="3"/>
      <c r="I748" s="3"/>
      <c r="J748" s="3"/>
      <c r="K748" s="3"/>
      <c r="L748" s="3">
        <v>2.7178999999999998E-2</v>
      </c>
      <c r="M748" s="3">
        <v>3.6215999999999998E-2</v>
      </c>
      <c r="N748" s="3">
        <v>4.0400999999999999E-2</v>
      </c>
      <c r="O748" s="3">
        <v>1.5685999999999999E-2</v>
      </c>
      <c r="P748" s="3">
        <v>1.2585000000000001E-2</v>
      </c>
      <c r="Q748" s="3">
        <v>1.179E-2</v>
      </c>
      <c r="R748" s="3">
        <v>9.0840000000000001E-3</v>
      </c>
      <c r="S748" s="3">
        <v>7.6959999999999997E-3</v>
      </c>
      <c r="T748" s="3">
        <v>7.548E-3</v>
      </c>
      <c r="U748" s="3">
        <v>1.1918E-2</v>
      </c>
    </row>
    <row r="749" spans="1:21" hidden="1" x14ac:dyDescent="0.2">
      <c r="A749" s="22" t="s">
        <v>103</v>
      </c>
      <c r="B749" s="9" t="s">
        <v>870</v>
      </c>
      <c r="C749" s="10" t="s">
        <v>29</v>
      </c>
      <c r="D749" s="10" t="s">
        <v>980</v>
      </c>
      <c r="E749" s="2"/>
      <c r="F749" s="2"/>
      <c r="G749" s="2"/>
      <c r="H749" s="2"/>
      <c r="I749" s="2"/>
      <c r="J749" s="2"/>
      <c r="K749" s="2"/>
      <c r="L749" s="2">
        <v>3.4000000000000002E-4</v>
      </c>
      <c r="M749" s="2">
        <v>4.5869999999999999E-3</v>
      </c>
      <c r="N749" s="2">
        <v>9.9100000000000004E-3</v>
      </c>
      <c r="O749" s="2">
        <v>3.6000000000000001E-5</v>
      </c>
      <c r="P749" s="2"/>
      <c r="Q749" s="2"/>
      <c r="R749" s="2">
        <v>0.30061500000000002</v>
      </c>
      <c r="S749" s="2"/>
      <c r="T749" s="2"/>
      <c r="U749" s="2"/>
    </row>
    <row r="750" spans="1:21" hidden="1" x14ac:dyDescent="0.2">
      <c r="A750" s="23" t="s">
        <v>103</v>
      </c>
      <c r="B750" s="9" t="s">
        <v>870</v>
      </c>
      <c r="C750" s="9" t="s">
        <v>30</v>
      </c>
      <c r="D750" s="9"/>
      <c r="E750" s="3"/>
      <c r="F750" s="3"/>
      <c r="G750" s="3">
        <v>23.017436</v>
      </c>
      <c r="H750" s="3">
        <v>25.197724000000001</v>
      </c>
      <c r="I750" s="3">
        <v>23.313666000000001</v>
      </c>
      <c r="J750" s="3">
        <v>40.367173000000001</v>
      </c>
      <c r="K750" s="3">
        <v>7.6621230000000002</v>
      </c>
      <c r="L750" s="3">
        <v>22.188416</v>
      </c>
      <c r="M750" s="3">
        <v>27.821954000000002</v>
      </c>
      <c r="N750" s="3">
        <v>10.978115000000001</v>
      </c>
      <c r="O750" s="3"/>
      <c r="P750" s="3"/>
      <c r="Q750" s="3"/>
      <c r="R750" s="3"/>
      <c r="S750" s="3"/>
      <c r="T750" s="3"/>
      <c r="U750" s="3"/>
    </row>
    <row r="751" spans="1:21" hidden="1" x14ac:dyDescent="0.2">
      <c r="A751" s="21" t="s">
        <v>104</v>
      </c>
      <c r="B751" s="9" t="s">
        <v>892</v>
      </c>
      <c r="C751" s="9" t="s">
        <v>20</v>
      </c>
      <c r="D751" s="9"/>
      <c r="E751" s="2"/>
      <c r="F751" s="2"/>
      <c r="G751" s="2">
        <v>1612.956633</v>
      </c>
      <c r="H751" s="2">
        <v>1782.937925</v>
      </c>
      <c r="I751" s="2">
        <v>1916.464612</v>
      </c>
      <c r="J751" s="2">
        <v>1631.2638549999999</v>
      </c>
      <c r="K751" s="2">
        <v>6420.1497890000001</v>
      </c>
      <c r="L751" s="2">
        <v>2661.7873869999999</v>
      </c>
      <c r="M751" s="2">
        <v>2079.2323980000001</v>
      </c>
      <c r="N751" s="2">
        <v>2922.0535410000002</v>
      </c>
      <c r="O751" s="2">
        <v>2780.1331949999999</v>
      </c>
      <c r="P751" s="2">
        <v>2236.5509950000001</v>
      </c>
      <c r="Q751" s="2">
        <v>2601.239</v>
      </c>
      <c r="R751" s="2">
        <v>3327.6202490000001</v>
      </c>
      <c r="S751" s="2">
        <v>2462.8167149999999</v>
      </c>
      <c r="T751" s="2">
        <v>2683.965463</v>
      </c>
      <c r="U751" s="2">
        <v>2449.5010179999999</v>
      </c>
    </row>
    <row r="752" spans="1:21" hidden="1" x14ac:dyDescent="0.2">
      <c r="A752" s="22" t="s">
        <v>104</v>
      </c>
      <c r="B752" s="9" t="s">
        <v>892</v>
      </c>
      <c r="C752" s="10" t="s">
        <v>22</v>
      </c>
      <c r="D752" s="10"/>
      <c r="E752" s="3"/>
      <c r="F752" s="3"/>
      <c r="G752" s="3">
        <v>138.17999599999999</v>
      </c>
      <c r="H752" s="3">
        <v>353.81003600000003</v>
      </c>
      <c r="I752" s="3">
        <v>342.50733600000001</v>
      </c>
      <c r="J752" s="3">
        <v>169.11583999999999</v>
      </c>
      <c r="K752" s="3">
        <v>641.57892600000002</v>
      </c>
      <c r="L752" s="3">
        <v>652.17433900000003</v>
      </c>
      <c r="M752" s="3">
        <v>536.17488000000003</v>
      </c>
      <c r="N752" s="3">
        <v>1132.6975849999999</v>
      </c>
      <c r="O752" s="3">
        <v>845.53542700000003</v>
      </c>
      <c r="P752" s="3">
        <v>403.38770499999998</v>
      </c>
      <c r="Q752" s="3">
        <v>508.119978</v>
      </c>
      <c r="R752" s="3">
        <v>633.71040800000003</v>
      </c>
      <c r="S752" s="3">
        <v>307.61252000000002</v>
      </c>
      <c r="T752" s="3">
        <v>388.164511</v>
      </c>
      <c r="U752" s="3">
        <v>78.531696999999994</v>
      </c>
    </row>
    <row r="753" spans="1:21" hidden="1" x14ac:dyDescent="0.2">
      <c r="A753" s="22" t="s">
        <v>104</v>
      </c>
      <c r="B753" s="9" t="s">
        <v>892</v>
      </c>
      <c r="C753" s="10" t="s">
        <v>23</v>
      </c>
      <c r="D753" s="10"/>
      <c r="E753" s="2"/>
      <c r="F753" s="2"/>
      <c r="G753" s="2">
        <v>12.282477999999999</v>
      </c>
      <c r="H753" s="2">
        <v>19.779675999999998</v>
      </c>
      <c r="I753" s="2">
        <v>19.430724000000001</v>
      </c>
      <c r="J753" s="2">
        <v>16.704491000000001</v>
      </c>
      <c r="K753" s="2">
        <v>8.6656239999999993</v>
      </c>
      <c r="L753" s="2">
        <v>19.743054999999998</v>
      </c>
      <c r="M753" s="2">
        <v>13.911993000000001</v>
      </c>
      <c r="N753" s="2">
        <v>38.259498000000001</v>
      </c>
      <c r="O753" s="2">
        <v>274.426964</v>
      </c>
      <c r="P753" s="2">
        <v>253.81155799999999</v>
      </c>
      <c r="Q753" s="2">
        <v>199.73885100000001</v>
      </c>
      <c r="R753" s="2">
        <v>198.46205</v>
      </c>
      <c r="S753" s="2">
        <v>169.23862800000001</v>
      </c>
      <c r="T753" s="2">
        <v>136.229739</v>
      </c>
      <c r="U753" s="2">
        <v>179.01159999999999</v>
      </c>
    </row>
    <row r="754" spans="1:21" hidden="1" x14ac:dyDescent="0.2">
      <c r="A754" s="22" t="s">
        <v>104</v>
      </c>
      <c r="B754" s="9" t="s">
        <v>892</v>
      </c>
      <c r="C754" s="10" t="s">
        <v>24</v>
      </c>
      <c r="D754" s="10"/>
      <c r="E754" s="3"/>
      <c r="F754" s="3"/>
      <c r="G754" s="3">
        <v>136.23633799999999</v>
      </c>
      <c r="H754" s="3">
        <v>196.940676</v>
      </c>
      <c r="I754" s="3">
        <v>222.80195900000001</v>
      </c>
      <c r="J754" s="3">
        <v>226.23529300000001</v>
      </c>
      <c r="K754" s="3">
        <v>446.89090299999998</v>
      </c>
      <c r="L754" s="3">
        <v>524.59944499999995</v>
      </c>
      <c r="M754" s="3">
        <v>653.97756500000003</v>
      </c>
      <c r="N754" s="3">
        <v>1021.5537</v>
      </c>
      <c r="O754" s="3">
        <v>1582.8949090000001</v>
      </c>
      <c r="P754" s="3">
        <v>1496.453841</v>
      </c>
      <c r="Q754" s="3">
        <v>1820.1572389999999</v>
      </c>
      <c r="R754" s="3">
        <v>2220.9583929999999</v>
      </c>
      <c r="S754" s="3">
        <v>1922.4613360000001</v>
      </c>
      <c r="T754" s="3">
        <v>2079.369001</v>
      </c>
      <c r="U754" s="3">
        <v>2106.8785069999999</v>
      </c>
    </row>
    <row r="755" spans="1:21" hidden="1" x14ac:dyDescent="0.2">
      <c r="A755" s="22" t="s">
        <v>104</v>
      </c>
      <c r="B755" s="9" t="s">
        <v>892</v>
      </c>
      <c r="C755" s="10" t="s">
        <v>25</v>
      </c>
      <c r="D755" s="10"/>
      <c r="E755" s="2"/>
      <c r="F755" s="2"/>
      <c r="G755" s="2"/>
      <c r="H755" s="2"/>
      <c r="I755" s="2"/>
      <c r="J755" s="2"/>
      <c r="K755" s="2"/>
      <c r="L755" s="2"/>
      <c r="M755" s="2"/>
      <c r="N755" s="2">
        <v>26.245949</v>
      </c>
      <c r="O755" s="2">
        <v>65.373769999999993</v>
      </c>
      <c r="P755" s="2">
        <v>57.484296000000001</v>
      </c>
      <c r="Q755" s="2">
        <v>57.639783999999999</v>
      </c>
      <c r="R755" s="2">
        <v>57.633997999999998</v>
      </c>
      <c r="S755" s="2">
        <v>51.563806999999997</v>
      </c>
      <c r="T755" s="2">
        <v>63.695042000000001</v>
      </c>
      <c r="U755" s="2">
        <v>72.357687999999996</v>
      </c>
    </row>
    <row r="756" spans="1:21" hidden="1" x14ac:dyDescent="0.2">
      <c r="A756" s="22" t="s">
        <v>104</v>
      </c>
      <c r="B756" s="9" t="s">
        <v>892</v>
      </c>
      <c r="C756" s="10" t="s">
        <v>26</v>
      </c>
      <c r="D756" s="10" t="s">
        <v>980</v>
      </c>
      <c r="E756" s="3"/>
      <c r="F756" s="3"/>
      <c r="G756" s="3"/>
      <c r="H756" s="3"/>
      <c r="I756" s="3"/>
      <c r="J756" s="3"/>
      <c r="K756" s="3">
        <v>2.1830340000000001</v>
      </c>
      <c r="L756" s="3">
        <v>3.1804220000000001</v>
      </c>
      <c r="M756" s="3">
        <v>3.2716440000000002</v>
      </c>
      <c r="N756" s="3">
        <v>5.8109010000000003</v>
      </c>
      <c r="O756" s="3">
        <v>4.2069330000000003</v>
      </c>
      <c r="P756" s="3">
        <v>7.1462139999999996</v>
      </c>
      <c r="Q756" s="3">
        <v>6.2793609999999997</v>
      </c>
      <c r="R756" s="3">
        <v>7.9285220000000001</v>
      </c>
      <c r="S756" s="3">
        <v>6.6235350000000004</v>
      </c>
      <c r="T756" s="3">
        <v>9.1898909999999994</v>
      </c>
      <c r="U756" s="3">
        <v>6.3840750000000002</v>
      </c>
    </row>
    <row r="757" spans="1:21" hidden="1" x14ac:dyDescent="0.2">
      <c r="A757" s="22" t="s">
        <v>104</v>
      </c>
      <c r="B757" s="9" t="s">
        <v>892</v>
      </c>
      <c r="C757" s="10" t="s">
        <v>27</v>
      </c>
      <c r="D757" s="10" t="s">
        <v>980</v>
      </c>
      <c r="E757" s="2"/>
      <c r="F757" s="2"/>
      <c r="G757" s="2">
        <v>97.862701999999999</v>
      </c>
      <c r="H757" s="2">
        <v>86.569477000000006</v>
      </c>
      <c r="I757" s="2">
        <v>81.844472999999994</v>
      </c>
      <c r="J757" s="2">
        <v>74.680571999999998</v>
      </c>
      <c r="K757" s="2">
        <v>1877.663931</v>
      </c>
      <c r="L757" s="2">
        <v>684.69534599999997</v>
      </c>
      <c r="M757" s="2">
        <v>3.025013</v>
      </c>
      <c r="N757" s="2">
        <v>37.272306999999998</v>
      </c>
      <c r="O757" s="2">
        <v>2.0687519999999999</v>
      </c>
      <c r="P757" s="2">
        <v>10.628289000000001</v>
      </c>
      <c r="Q757" s="2">
        <v>1.5522309999999999</v>
      </c>
      <c r="R757" s="2">
        <v>200.673597</v>
      </c>
      <c r="S757" s="2">
        <v>0.52791200000000005</v>
      </c>
      <c r="T757" s="2">
        <v>1.61931</v>
      </c>
      <c r="U757" s="2">
        <v>1.504894</v>
      </c>
    </row>
    <row r="758" spans="1:21" hidden="1" x14ac:dyDescent="0.2">
      <c r="A758" s="22" t="s">
        <v>104</v>
      </c>
      <c r="B758" s="9" t="s">
        <v>892</v>
      </c>
      <c r="C758" s="10" t="s">
        <v>28</v>
      </c>
      <c r="D758" s="10" t="s">
        <v>980</v>
      </c>
      <c r="E758" s="3"/>
      <c r="F758" s="3"/>
      <c r="G758" s="3"/>
      <c r="H758" s="3"/>
      <c r="I758" s="3"/>
      <c r="J758" s="3"/>
      <c r="K758" s="3">
        <v>2.4719690000000001</v>
      </c>
      <c r="L758" s="3">
        <v>3.505001</v>
      </c>
      <c r="M758" s="3">
        <v>4.9588219999999996</v>
      </c>
      <c r="N758" s="3">
        <v>6.5476580000000002</v>
      </c>
      <c r="O758" s="3">
        <v>4.8299409999999998</v>
      </c>
      <c r="P758" s="3">
        <v>6.8622610000000002</v>
      </c>
      <c r="Q758" s="3">
        <v>6.9358610000000001</v>
      </c>
      <c r="R758" s="3">
        <v>7.4017080000000002</v>
      </c>
      <c r="S758" s="3">
        <v>4.1692369999999999</v>
      </c>
      <c r="T758" s="3">
        <v>5.0840949999999996</v>
      </c>
      <c r="U758" s="3">
        <v>4.3189299999999999</v>
      </c>
    </row>
    <row r="759" spans="1:21" hidden="1" x14ac:dyDescent="0.2">
      <c r="A759" s="22" t="s">
        <v>104</v>
      </c>
      <c r="B759" s="9" t="s">
        <v>892</v>
      </c>
      <c r="C759" s="10" t="s">
        <v>29</v>
      </c>
      <c r="D759" s="10" t="s">
        <v>980</v>
      </c>
      <c r="E759" s="2"/>
      <c r="F759" s="2"/>
      <c r="G759" s="2"/>
      <c r="H759" s="2"/>
      <c r="I759" s="2"/>
      <c r="J759" s="2"/>
      <c r="K759" s="2">
        <v>0.97610300000000005</v>
      </c>
      <c r="L759" s="2">
        <v>0.31364999999999998</v>
      </c>
      <c r="M759" s="2">
        <v>0.26111600000000001</v>
      </c>
      <c r="N759" s="2">
        <v>0.631324</v>
      </c>
      <c r="O759" s="2">
        <v>0.79649899999999996</v>
      </c>
      <c r="P759" s="2">
        <v>0.80313299999999999</v>
      </c>
      <c r="Q759" s="2">
        <v>0.81569499999999995</v>
      </c>
      <c r="R759" s="2">
        <v>0.85157300000000002</v>
      </c>
      <c r="S759" s="2">
        <v>0.61973999999999996</v>
      </c>
      <c r="T759" s="2">
        <v>0.61387400000000003</v>
      </c>
      <c r="U759" s="2">
        <v>0.51362699999999994</v>
      </c>
    </row>
    <row r="760" spans="1:21" hidden="1" x14ac:dyDescent="0.2">
      <c r="A760" s="23" t="s">
        <v>104</v>
      </c>
      <c r="B760" s="9" t="s">
        <v>892</v>
      </c>
      <c r="C760" s="9" t="s">
        <v>30</v>
      </c>
      <c r="D760" s="9"/>
      <c r="E760" s="3"/>
      <c r="F760" s="3"/>
      <c r="G760" s="3">
        <v>1228.395119</v>
      </c>
      <c r="H760" s="3">
        <v>1125.83806</v>
      </c>
      <c r="I760" s="3">
        <v>1249.88012</v>
      </c>
      <c r="J760" s="3">
        <v>1144.5276590000001</v>
      </c>
      <c r="K760" s="3">
        <v>3439.7192989999999</v>
      </c>
      <c r="L760" s="3">
        <v>773.57612900000004</v>
      </c>
      <c r="M760" s="3">
        <v>863.65136500000006</v>
      </c>
      <c r="N760" s="3">
        <v>653.03461900000002</v>
      </c>
      <c r="O760" s="3"/>
      <c r="P760" s="3">
        <v>-2.6301999999999999E-2</v>
      </c>
      <c r="Q760" s="3"/>
      <c r="R760" s="3"/>
      <c r="S760" s="3"/>
      <c r="T760" s="3"/>
      <c r="U760" s="3"/>
    </row>
    <row r="761" spans="1:21" hidden="1" x14ac:dyDescent="0.2">
      <c r="A761" s="21" t="s">
        <v>105</v>
      </c>
      <c r="B761" s="9" t="s">
        <v>901</v>
      </c>
      <c r="C761" s="9" t="s">
        <v>20</v>
      </c>
      <c r="D761" s="9"/>
      <c r="E761" s="2"/>
      <c r="F761" s="2"/>
      <c r="G761" s="2">
        <v>75.54813</v>
      </c>
      <c r="H761" s="2">
        <v>70.855971999999994</v>
      </c>
      <c r="I761" s="2">
        <v>72.431245000000004</v>
      </c>
      <c r="J761" s="2">
        <v>84.968894000000006</v>
      </c>
      <c r="K761" s="2">
        <v>84.900358999999995</v>
      </c>
      <c r="L761" s="2">
        <v>123.270428</v>
      </c>
      <c r="M761" s="2">
        <v>400.773999</v>
      </c>
      <c r="N761" s="2">
        <v>505.44688600000001</v>
      </c>
      <c r="O761" s="2">
        <v>480.72365100000002</v>
      </c>
      <c r="P761" s="2">
        <v>579.10396000000003</v>
      </c>
      <c r="Q761" s="2">
        <v>221.36820499999999</v>
      </c>
      <c r="R761" s="2">
        <v>205.68766500000001</v>
      </c>
      <c r="S761" s="2">
        <v>212.185936</v>
      </c>
      <c r="T761" s="2">
        <v>228.64169999999999</v>
      </c>
      <c r="U761" s="2">
        <v>197.02202399999999</v>
      </c>
    </row>
    <row r="762" spans="1:21" hidden="1" x14ac:dyDescent="0.2">
      <c r="A762" s="22" t="s">
        <v>105</v>
      </c>
      <c r="B762" s="9" t="s">
        <v>901</v>
      </c>
      <c r="C762" s="10" t="s">
        <v>22</v>
      </c>
      <c r="D762" s="10"/>
      <c r="E762" s="3"/>
      <c r="F762" s="3"/>
      <c r="G762" s="3"/>
      <c r="H762" s="3"/>
      <c r="I762" s="3"/>
      <c r="J762" s="3"/>
      <c r="K762" s="3">
        <v>3.0847099999999998</v>
      </c>
      <c r="L762" s="3"/>
      <c r="M762" s="3">
        <v>211.718963</v>
      </c>
      <c r="N762" s="3">
        <v>72.937630999999996</v>
      </c>
      <c r="O762" s="3">
        <v>88.525972999999993</v>
      </c>
      <c r="P762" s="3">
        <v>52.003979999999999</v>
      </c>
      <c r="Q762" s="3">
        <v>12.46148</v>
      </c>
      <c r="R762" s="3">
        <v>15.557677999999999</v>
      </c>
      <c r="S762" s="3">
        <v>12.073192000000001</v>
      </c>
      <c r="T762" s="3">
        <v>16.479085000000001</v>
      </c>
      <c r="U762" s="3">
        <v>17.140329999999999</v>
      </c>
    </row>
    <row r="763" spans="1:21" hidden="1" x14ac:dyDescent="0.2">
      <c r="A763" s="22" t="s">
        <v>105</v>
      </c>
      <c r="B763" s="9" t="s">
        <v>901</v>
      </c>
      <c r="C763" s="10" t="s">
        <v>23</v>
      </c>
      <c r="D763" s="10"/>
      <c r="E763" s="2"/>
      <c r="F763" s="2"/>
      <c r="G763" s="2">
        <v>0.52372399999999997</v>
      </c>
      <c r="H763" s="2">
        <v>0.62716000000000005</v>
      </c>
      <c r="I763" s="2">
        <v>1.6822539999999999</v>
      </c>
      <c r="J763" s="2">
        <v>1.5457609999999999</v>
      </c>
      <c r="K763" s="2">
        <v>2.7939479999999999</v>
      </c>
      <c r="L763" s="2">
        <v>3.073048</v>
      </c>
      <c r="M763" s="2">
        <v>2.3129040000000001</v>
      </c>
      <c r="N763" s="2">
        <v>2.365666</v>
      </c>
      <c r="O763" s="2">
        <v>20.597338000000001</v>
      </c>
      <c r="P763" s="2">
        <v>8.9795750000000005</v>
      </c>
      <c r="Q763" s="2">
        <v>7.96882</v>
      </c>
      <c r="R763" s="2">
        <v>8.1640969999999999</v>
      </c>
      <c r="S763" s="2">
        <v>4.948874</v>
      </c>
      <c r="T763" s="2">
        <v>8.6108399999999996</v>
      </c>
      <c r="U763" s="2">
        <v>7.663049</v>
      </c>
    </row>
    <row r="764" spans="1:21" hidden="1" x14ac:dyDescent="0.2">
      <c r="A764" s="22" t="s">
        <v>105</v>
      </c>
      <c r="B764" s="9" t="s">
        <v>901</v>
      </c>
      <c r="C764" s="10" t="s">
        <v>24</v>
      </c>
      <c r="D764" s="10"/>
      <c r="E764" s="3"/>
      <c r="F764" s="3"/>
      <c r="G764" s="3">
        <v>9.6720109999999995</v>
      </c>
      <c r="H764" s="3">
        <v>4.3829060000000002</v>
      </c>
      <c r="I764" s="3">
        <v>8.5159109999999991</v>
      </c>
      <c r="J764" s="3">
        <v>11.703616999999999</v>
      </c>
      <c r="K764" s="3">
        <v>21.623415999999999</v>
      </c>
      <c r="L764" s="3">
        <v>53.493796000000003</v>
      </c>
      <c r="M764" s="3">
        <v>38.031858999999997</v>
      </c>
      <c r="N764" s="3">
        <v>74.784615000000002</v>
      </c>
      <c r="O764" s="3">
        <v>81.953353000000007</v>
      </c>
      <c r="P764" s="3">
        <v>157.09371200000001</v>
      </c>
      <c r="Q764" s="3">
        <v>133.78339299999999</v>
      </c>
      <c r="R764" s="3">
        <v>162.001555</v>
      </c>
      <c r="S764" s="3">
        <v>172.50402600000001</v>
      </c>
      <c r="T764" s="3">
        <v>184.32328000000001</v>
      </c>
      <c r="U764" s="3">
        <v>152.929112</v>
      </c>
    </row>
    <row r="765" spans="1:21" hidden="1" x14ac:dyDescent="0.2">
      <c r="A765" s="22" t="s">
        <v>105</v>
      </c>
      <c r="B765" s="9" t="s">
        <v>901</v>
      </c>
      <c r="C765" s="10" t="s">
        <v>25</v>
      </c>
      <c r="D765" s="10"/>
      <c r="E765" s="2"/>
      <c r="F765" s="2"/>
      <c r="G765" s="2"/>
      <c r="H765" s="2"/>
      <c r="I765" s="2"/>
      <c r="J765" s="2"/>
      <c r="K765" s="2"/>
      <c r="L765" s="2"/>
      <c r="M765" s="2"/>
      <c r="N765" s="2">
        <v>0.82808899999999996</v>
      </c>
      <c r="O765" s="2">
        <v>13.587648</v>
      </c>
      <c r="P765" s="2">
        <v>11.035574</v>
      </c>
      <c r="Q765" s="2">
        <v>9.6059099999999997</v>
      </c>
      <c r="R765" s="2">
        <v>7.6162640000000001</v>
      </c>
      <c r="S765" s="2">
        <v>10.132393</v>
      </c>
      <c r="T765" s="2">
        <v>7.5301999999999998</v>
      </c>
      <c r="U765" s="2">
        <v>7.3372549999999999</v>
      </c>
    </row>
    <row r="766" spans="1:21" hidden="1" x14ac:dyDescent="0.2">
      <c r="A766" s="22" t="s">
        <v>105</v>
      </c>
      <c r="B766" s="9" t="s">
        <v>901</v>
      </c>
      <c r="C766" s="10" t="s">
        <v>26</v>
      </c>
      <c r="D766" s="10" t="s">
        <v>980</v>
      </c>
      <c r="E766" s="3"/>
      <c r="F766" s="3"/>
      <c r="G766" s="3"/>
      <c r="H766" s="3"/>
      <c r="I766" s="3"/>
      <c r="J766" s="3"/>
      <c r="K766" s="3">
        <v>14.309557</v>
      </c>
      <c r="L766" s="3">
        <v>14.401318</v>
      </c>
      <c r="M766" s="3">
        <v>10.276959</v>
      </c>
      <c r="N766" s="3">
        <v>9.4251229999999993</v>
      </c>
      <c r="O766" s="3">
        <v>8.5907520000000002</v>
      </c>
      <c r="P766" s="3">
        <v>8.2194120000000002</v>
      </c>
      <c r="Q766" s="3">
        <v>8.8032800000000009</v>
      </c>
      <c r="R766" s="3">
        <v>8.3392339999999994</v>
      </c>
      <c r="S766" s="3">
        <v>8.4394279999999995</v>
      </c>
      <c r="T766" s="3">
        <v>8.3067759999999993</v>
      </c>
      <c r="U766" s="3">
        <v>8.7833970000000008</v>
      </c>
    </row>
    <row r="767" spans="1:21" hidden="1" x14ac:dyDescent="0.2">
      <c r="A767" s="22" t="s">
        <v>105</v>
      </c>
      <c r="B767" s="9" t="s">
        <v>901</v>
      </c>
      <c r="C767" s="10" t="s">
        <v>27</v>
      </c>
      <c r="D767" s="10" t="s">
        <v>980</v>
      </c>
      <c r="E767" s="2"/>
      <c r="F767" s="2"/>
      <c r="G767" s="2"/>
      <c r="H767" s="2"/>
      <c r="I767" s="2"/>
      <c r="J767" s="2"/>
      <c r="K767" s="2">
        <v>6.765892</v>
      </c>
      <c r="L767" s="2">
        <v>12.399127999999999</v>
      </c>
      <c r="M767" s="2">
        <v>96.793530000000004</v>
      </c>
      <c r="N767" s="2">
        <v>280.31654500000002</v>
      </c>
      <c r="O767" s="2">
        <v>266.552075</v>
      </c>
      <c r="P767" s="2">
        <v>341.217781</v>
      </c>
      <c r="Q767" s="2">
        <v>47.962384999999998</v>
      </c>
      <c r="R767" s="2">
        <v>3.2664300000000002</v>
      </c>
      <c r="S767" s="2">
        <v>3.1871589999999999</v>
      </c>
      <c r="T767" s="2">
        <v>2.7308029999999999</v>
      </c>
      <c r="U767" s="2">
        <v>2.5047000000000001</v>
      </c>
    </row>
    <row r="768" spans="1:21" hidden="1" x14ac:dyDescent="0.2">
      <c r="A768" s="22" t="s">
        <v>105</v>
      </c>
      <c r="B768" s="9" t="s">
        <v>901</v>
      </c>
      <c r="C768" s="10" t="s">
        <v>28</v>
      </c>
      <c r="D768" s="10" t="s">
        <v>980</v>
      </c>
      <c r="E768" s="3"/>
      <c r="F768" s="3"/>
      <c r="G768" s="3"/>
      <c r="H768" s="3"/>
      <c r="I768" s="3"/>
      <c r="J768" s="3"/>
      <c r="K768" s="3">
        <v>0.90748099999999998</v>
      </c>
      <c r="L768" s="3">
        <v>0.91348300000000004</v>
      </c>
      <c r="M768" s="3">
        <v>0.99358100000000005</v>
      </c>
      <c r="N768" s="3">
        <v>0.97852600000000001</v>
      </c>
      <c r="O768" s="3">
        <v>0.91651199999999999</v>
      </c>
      <c r="P768" s="3">
        <v>0.51745099999999999</v>
      </c>
      <c r="Q768" s="3">
        <v>0.71083200000000002</v>
      </c>
      <c r="R768" s="3">
        <v>0.638015</v>
      </c>
      <c r="S768" s="3">
        <v>0.82801199999999997</v>
      </c>
      <c r="T768" s="3">
        <v>0.634328</v>
      </c>
      <c r="U768" s="3">
        <v>0.62403399999999998</v>
      </c>
    </row>
    <row r="769" spans="1:21" hidden="1" x14ac:dyDescent="0.2">
      <c r="A769" s="22" t="s">
        <v>105</v>
      </c>
      <c r="B769" s="9" t="s">
        <v>901</v>
      </c>
      <c r="C769" s="10" t="s">
        <v>29</v>
      </c>
      <c r="D769" s="10" t="s">
        <v>980</v>
      </c>
      <c r="E769" s="2"/>
      <c r="F769" s="2"/>
      <c r="G769" s="2"/>
      <c r="H769" s="2"/>
      <c r="I769" s="2"/>
      <c r="J769" s="2"/>
      <c r="K769" s="2">
        <v>0.53934099999999996</v>
      </c>
      <c r="L769" s="2">
        <v>0.25615199999999999</v>
      </c>
      <c r="M769" s="2">
        <v>9.2515E-2</v>
      </c>
      <c r="N769" s="2">
        <v>0.51253700000000002</v>
      </c>
      <c r="O769" s="2"/>
      <c r="P769" s="2">
        <v>4.1940999999999999E-2</v>
      </c>
      <c r="Q769" s="2">
        <v>7.2105000000000002E-2</v>
      </c>
      <c r="R769" s="2">
        <v>0.104392</v>
      </c>
      <c r="S769" s="2">
        <v>7.2852E-2</v>
      </c>
      <c r="T769" s="2">
        <v>2.6388000000000002E-2</v>
      </c>
      <c r="U769" s="2">
        <v>4.0147000000000002E-2</v>
      </c>
    </row>
    <row r="770" spans="1:21" hidden="1" x14ac:dyDescent="0.2">
      <c r="A770" s="23" t="s">
        <v>105</v>
      </c>
      <c r="B770" s="9" t="s">
        <v>901</v>
      </c>
      <c r="C770" s="9" t="s">
        <v>30</v>
      </c>
      <c r="D770" s="9"/>
      <c r="E770" s="3"/>
      <c r="F770" s="3"/>
      <c r="G770" s="3">
        <v>65.352395000000001</v>
      </c>
      <c r="H770" s="3">
        <v>65.845905999999999</v>
      </c>
      <c r="I770" s="3">
        <v>62.233080000000001</v>
      </c>
      <c r="J770" s="3">
        <v>71.719515999999999</v>
      </c>
      <c r="K770" s="3">
        <v>34.876013999999998</v>
      </c>
      <c r="L770" s="3">
        <v>38.733502999999999</v>
      </c>
      <c r="M770" s="3">
        <v>40.553688000000001</v>
      </c>
      <c r="N770" s="3">
        <v>63.298153999999997</v>
      </c>
      <c r="O770" s="3"/>
      <c r="P770" s="3">
        <v>-5.4660000000000004E-3</v>
      </c>
      <c r="Q770" s="3"/>
      <c r="R770" s="3"/>
      <c r="S770" s="3"/>
      <c r="T770" s="3"/>
      <c r="U770" s="3"/>
    </row>
    <row r="771" spans="1:21" hidden="1" x14ac:dyDescent="0.2">
      <c r="A771" s="21" t="s">
        <v>106</v>
      </c>
      <c r="B771" s="9" t="s">
        <v>921</v>
      </c>
      <c r="C771" s="9" t="s">
        <v>20</v>
      </c>
      <c r="D771" s="9"/>
      <c r="E771" s="2"/>
      <c r="F771" s="2"/>
      <c r="G771" s="2">
        <v>946.18986399999994</v>
      </c>
      <c r="H771" s="2">
        <v>1146.147731</v>
      </c>
      <c r="I771" s="2">
        <v>1347.4430870000001</v>
      </c>
      <c r="J771" s="2">
        <v>1327.8941600000001</v>
      </c>
      <c r="K771" s="2">
        <v>5313.227989</v>
      </c>
      <c r="L771" s="2">
        <v>1553.8680440000001</v>
      </c>
      <c r="M771" s="2">
        <v>1488.873967</v>
      </c>
      <c r="N771" s="2">
        <v>1684.4086769999999</v>
      </c>
      <c r="O771" s="2">
        <v>1603.400907</v>
      </c>
      <c r="P771" s="2">
        <v>1451.002125</v>
      </c>
      <c r="Q771" s="2">
        <v>1542.8898340000001</v>
      </c>
      <c r="R771" s="2">
        <v>1676.0327569999999</v>
      </c>
      <c r="S771" s="2">
        <v>1581.560358</v>
      </c>
      <c r="T771" s="2">
        <v>1684.3858029999999</v>
      </c>
      <c r="U771" s="2">
        <v>1812.523081</v>
      </c>
    </row>
    <row r="772" spans="1:21" hidden="1" x14ac:dyDescent="0.2">
      <c r="A772" s="22" t="s">
        <v>106</v>
      </c>
      <c r="B772" s="9" t="s">
        <v>921</v>
      </c>
      <c r="C772" s="10" t="s">
        <v>22</v>
      </c>
      <c r="D772" s="10"/>
      <c r="E772" s="3"/>
      <c r="F772" s="3"/>
      <c r="G772" s="3">
        <v>102.102771</v>
      </c>
      <c r="H772" s="3">
        <v>208.61128299999999</v>
      </c>
      <c r="I772" s="3">
        <v>171.069346</v>
      </c>
      <c r="J772" s="3">
        <v>172.71377100000001</v>
      </c>
      <c r="K772" s="3">
        <v>352.40023200000002</v>
      </c>
      <c r="L772" s="3">
        <v>215.499999</v>
      </c>
      <c r="M772" s="3">
        <v>55.502709000000003</v>
      </c>
      <c r="N772" s="3">
        <v>300.92858200000001</v>
      </c>
      <c r="O772" s="3">
        <v>287.11076300000002</v>
      </c>
      <c r="P772" s="3">
        <v>163.22902400000001</v>
      </c>
      <c r="Q772" s="3">
        <v>73.959909999999994</v>
      </c>
      <c r="R772" s="3">
        <v>99.304595000000006</v>
      </c>
      <c r="S772" s="3">
        <v>50.412309</v>
      </c>
      <c r="T772" s="3">
        <v>32.444749999999999</v>
      </c>
      <c r="U772" s="3">
        <v>40.409987999999998</v>
      </c>
    </row>
    <row r="773" spans="1:21" hidden="1" x14ac:dyDescent="0.2">
      <c r="A773" s="22" t="s">
        <v>106</v>
      </c>
      <c r="B773" s="9" t="s">
        <v>921</v>
      </c>
      <c r="C773" s="10" t="s">
        <v>23</v>
      </c>
      <c r="D773" s="10"/>
      <c r="E773" s="2"/>
      <c r="F773" s="2"/>
      <c r="G773" s="2">
        <v>12.304109</v>
      </c>
      <c r="H773" s="2">
        <v>18.465328</v>
      </c>
      <c r="I773" s="2">
        <v>23.442969999999999</v>
      </c>
      <c r="J773" s="2">
        <v>19.948162</v>
      </c>
      <c r="K773" s="2">
        <v>7.2694799999999997</v>
      </c>
      <c r="L773" s="2">
        <v>26.759176</v>
      </c>
      <c r="M773" s="2">
        <v>17.161085</v>
      </c>
      <c r="N773" s="2">
        <v>18.621448000000001</v>
      </c>
      <c r="O773" s="2">
        <v>166.07567499999999</v>
      </c>
      <c r="P773" s="2">
        <v>160.48521299999999</v>
      </c>
      <c r="Q773" s="2">
        <v>137.80119300000001</v>
      </c>
      <c r="R773" s="2">
        <v>175.27219600000001</v>
      </c>
      <c r="S773" s="2">
        <v>132.99978300000001</v>
      </c>
      <c r="T773" s="2">
        <v>156.21803499999999</v>
      </c>
      <c r="U773" s="2">
        <v>168.58841699999999</v>
      </c>
    </row>
    <row r="774" spans="1:21" hidden="1" x14ac:dyDescent="0.2">
      <c r="A774" s="22" t="s">
        <v>106</v>
      </c>
      <c r="B774" s="9" t="s">
        <v>921</v>
      </c>
      <c r="C774" s="10" t="s">
        <v>24</v>
      </c>
      <c r="D774" s="10"/>
      <c r="E774" s="3"/>
      <c r="F774" s="3"/>
      <c r="G774" s="3">
        <v>158.68737899999999</v>
      </c>
      <c r="H774" s="3">
        <v>136.54466099999999</v>
      </c>
      <c r="I774" s="3">
        <v>226.67914999999999</v>
      </c>
      <c r="J774" s="3">
        <v>225.27975699999999</v>
      </c>
      <c r="K774" s="3">
        <v>322.373943</v>
      </c>
      <c r="L774" s="3">
        <v>404.80376699999999</v>
      </c>
      <c r="M774" s="3">
        <v>415.48334799999998</v>
      </c>
      <c r="N774" s="3">
        <v>816.438581</v>
      </c>
      <c r="O774" s="3">
        <v>1102.4888309999999</v>
      </c>
      <c r="P774" s="3">
        <v>1080.4492319999999</v>
      </c>
      <c r="Q774" s="3">
        <v>1290.5452250000001</v>
      </c>
      <c r="R774" s="3">
        <v>1354.8964980000001</v>
      </c>
      <c r="S774" s="3">
        <v>1351.7482090000001</v>
      </c>
      <c r="T774" s="3">
        <v>1438.524199</v>
      </c>
      <c r="U774" s="3">
        <v>1545.1023990000001</v>
      </c>
    </row>
    <row r="775" spans="1:21" hidden="1" x14ac:dyDescent="0.2">
      <c r="A775" s="22" t="s">
        <v>106</v>
      </c>
      <c r="B775" s="9" t="s">
        <v>921</v>
      </c>
      <c r="C775" s="10" t="s">
        <v>25</v>
      </c>
      <c r="D775" s="10"/>
      <c r="E775" s="2"/>
      <c r="F775" s="2"/>
      <c r="G775" s="2"/>
      <c r="H775" s="2"/>
      <c r="I775" s="2"/>
      <c r="J775" s="2"/>
      <c r="K775" s="2"/>
      <c r="L775" s="2"/>
      <c r="M775" s="2"/>
      <c r="N775" s="2">
        <v>9.7310829999999999</v>
      </c>
      <c r="O775" s="2">
        <v>39.776840999999997</v>
      </c>
      <c r="P775" s="2">
        <v>37.65889</v>
      </c>
      <c r="Q775" s="2">
        <v>32.376570000000001</v>
      </c>
      <c r="R775" s="2">
        <v>37.509827999999999</v>
      </c>
      <c r="S775" s="2">
        <v>37.395656000000002</v>
      </c>
      <c r="T775" s="2">
        <v>46.792583</v>
      </c>
      <c r="U775" s="2">
        <v>50.025064</v>
      </c>
    </row>
    <row r="776" spans="1:21" hidden="1" x14ac:dyDescent="0.2">
      <c r="A776" s="22" t="s">
        <v>106</v>
      </c>
      <c r="B776" s="9" t="s">
        <v>921</v>
      </c>
      <c r="C776" s="10" t="s">
        <v>26</v>
      </c>
      <c r="D776" s="10" t="s">
        <v>980</v>
      </c>
      <c r="E776" s="3"/>
      <c r="F776" s="3"/>
      <c r="G776" s="3"/>
      <c r="H776" s="3"/>
      <c r="I776" s="3"/>
      <c r="J776" s="3"/>
      <c r="K776" s="3">
        <v>2.5808520000000001</v>
      </c>
      <c r="L776" s="3">
        <v>3.4007139999999998</v>
      </c>
      <c r="M776" s="3">
        <v>2.8614120000000001</v>
      </c>
      <c r="N776" s="3">
        <v>4.5532069999999996</v>
      </c>
      <c r="O776" s="3">
        <v>3.2496740000000002</v>
      </c>
      <c r="P776" s="3">
        <v>6.2625710000000003</v>
      </c>
      <c r="Q776" s="3">
        <v>5.4079360000000003</v>
      </c>
      <c r="R776" s="3">
        <v>5.9933009999999998</v>
      </c>
      <c r="S776" s="3">
        <v>5.4073380000000002</v>
      </c>
      <c r="T776" s="3">
        <v>6.8192890000000004</v>
      </c>
      <c r="U776" s="3">
        <v>5.6808040000000002</v>
      </c>
    </row>
    <row r="777" spans="1:21" hidden="1" x14ac:dyDescent="0.2">
      <c r="A777" s="22" t="s">
        <v>106</v>
      </c>
      <c r="B777" s="9" t="s">
        <v>921</v>
      </c>
      <c r="C777" s="10" t="s">
        <v>27</v>
      </c>
      <c r="D777" s="10" t="s">
        <v>980</v>
      </c>
      <c r="E777" s="2"/>
      <c r="F777" s="2"/>
      <c r="G777" s="2">
        <v>56.235816</v>
      </c>
      <c r="H777" s="2">
        <v>58.175373</v>
      </c>
      <c r="I777" s="2">
        <v>64.234279000000001</v>
      </c>
      <c r="J777" s="2">
        <v>56.963548000000003</v>
      </c>
      <c r="K777" s="2">
        <v>2082.5838990000002</v>
      </c>
      <c r="L777" s="2">
        <v>4.6403619999999997</v>
      </c>
      <c r="M777" s="2">
        <v>20.541868000000001</v>
      </c>
      <c r="N777" s="2">
        <v>3.7448790000000001</v>
      </c>
      <c r="O777" s="2">
        <v>0.897254</v>
      </c>
      <c r="P777" s="2">
        <v>9.0276999999999996E-2</v>
      </c>
      <c r="Q777" s="2">
        <v>8.6766999999999997E-2</v>
      </c>
      <c r="R777" s="2">
        <v>7.9007999999999995E-2</v>
      </c>
      <c r="S777" s="2"/>
      <c r="T777" s="2"/>
      <c r="U777" s="2"/>
    </row>
    <row r="778" spans="1:21" hidden="1" x14ac:dyDescent="0.2">
      <c r="A778" s="22" t="s">
        <v>106</v>
      </c>
      <c r="B778" s="9" t="s">
        <v>921</v>
      </c>
      <c r="C778" s="10" t="s">
        <v>28</v>
      </c>
      <c r="D778" s="10" t="s">
        <v>980</v>
      </c>
      <c r="E778" s="3"/>
      <c r="F778" s="3"/>
      <c r="G778" s="3"/>
      <c r="H778" s="3"/>
      <c r="I778" s="3"/>
      <c r="J778" s="3"/>
      <c r="K778" s="3">
        <v>3.7293059999999998</v>
      </c>
      <c r="L778" s="3">
        <v>1.525188</v>
      </c>
      <c r="M778" s="3">
        <v>1.756753</v>
      </c>
      <c r="N778" s="3">
        <v>4.2154470000000002</v>
      </c>
      <c r="O778" s="3">
        <v>3.7227589999999999</v>
      </c>
      <c r="P778" s="3">
        <v>2.8876740000000001</v>
      </c>
      <c r="Q778" s="3">
        <v>2.6418430000000002</v>
      </c>
      <c r="R778" s="3">
        <v>2.8376899999999998</v>
      </c>
      <c r="S778" s="3">
        <v>3.2171409999999998</v>
      </c>
      <c r="T778" s="3">
        <v>3.5863239999999998</v>
      </c>
      <c r="U778" s="3">
        <v>2.6507930000000002</v>
      </c>
    </row>
    <row r="779" spans="1:21" hidden="1" x14ac:dyDescent="0.2">
      <c r="A779" s="22" t="s">
        <v>106</v>
      </c>
      <c r="B779" s="9" t="s">
        <v>921</v>
      </c>
      <c r="C779" s="10" t="s">
        <v>29</v>
      </c>
      <c r="D779" s="10" t="s">
        <v>980</v>
      </c>
      <c r="E779" s="2"/>
      <c r="F779" s="2"/>
      <c r="G779" s="2"/>
      <c r="H779" s="2"/>
      <c r="I779" s="2"/>
      <c r="J779" s="2"/>
      <c r="K779" s="2">
        <v>0.70896700000000001</v>
      </c>
      <c r="L779" s="2">
        <v>0.48091200000000001</v>
      </c>
      <c r="M779" s="2">
        <v>0.25923099999999999</v>
      </c>
      <c r="N779" s="2">
        <v>0.148088</v>
      </c>
      <c r="O779" s="2">
        <v>7.911E-2</v>
      </c>
      <c r="P779" s="2">
        <v>8.4089999999999998E-2</v>
      </c>
      <c r="Q779" s="2">
        <v>7.0389999999999994E-2</v>
      </c>
      <c r="R779" s="2">
        <v>0.13964099999999999</v>
      </c>
      <c r="S779" s="2">
        <v>0.37992199999999998</v>
      </c>
      <c r="T779" s="2">
        <v>6.2299999999999996E-4</v>
      </c>
      <c r="U779" s="2">
        <v>6.5615999999999994E-2</v>
      </c>
    </row>
    <row r="780" spans="1:21" hidden="1" x14ac:dyDescent="0.2">
      <c r="A780" s="23" t="s">
        <v>106</v>
      </c>
      <c r="B780" s="9" t="s">
        <v>921</v>
      </c>
      <c r="C780" s="9" t="s">
        <v>30</v>
      </c>
      <c r="D780" s="9"/>
      <c r="E780" s="3"/>
      <c r="F780" s="3"/>
      <c r="G780" s="3">
        <v>616.85978899999998</v>
      </c>
      <c r="H780" s="3">
        <v>724.35108600000001</v>
      </c>
      <c r="I780" s="3">
        <v>862.01734199999999</v>
      </c>
      <c r="J780" s="3">
        <v>852.988922</v>
      </c>
      <c r="K780" s="3">
        <v>2541.58131</v>
      </c>
      <c r="L780" s="3">
        <v>896.757926</v>
      </c>
      <c r="M780" s="3">
        <v>975.30756099999996</v>
      </c>
      <c r="N780" s="3">
        <v>526.02736200000004</v>
      </c>
      <c r="O780" s="3"/>
      <c r="P780" s="3">
        <v>-0.144846</v>
      </c>
      <c r="Q780" s="3"/>
      <c r="R780" s="3"/>
      <c r="S780" s="3"/>
      <c r="T780" s="3"/>
      <c r="U780" s="3"/>
    </row>
    <row r="781" spans="1:21" hidden="1" x14ac:dyDescent="0.2">
      <c r="A781" s="21" t="s">
        <v>107</v>
      </c>
      <c r="B781" s="9" t="s">
        <v>973</v>
      </c>
      <c r="C781" s="9" t="s">
        <v>20</v>
      </c>
      <c r="D781" s="9"/>
      <c r="E781" s="2"/>
      <c r="F781" s="2"/>
      <c r="G781" s="2">
        <v>1257.687651</v>
      </c>
      <c r="H781" s="2">
        <v>1125.8566080000001</v>
      </c>
      <c r="I781" s="2">
        <v>1367.88418</v>
      </c>
      <c r="J781" s="2">
        <v>2066.1738690000002</v>
      </c>
      <c r="K781" s="2">
        <v>5027.8736239999998</v>
      </c>
      <c r="L781" s="2">
        <v>953.787689</v>
      </c>
      <c r="M781" s="2">
        <v>1016.992607</v>
      </c>
      <c r="N781" s="2">
        <v>1185.665673</v>
      </c>
      <c r="O781" s="2">
        <v>880.91517299999998</v>
      </c>
      <c r="P781" s="2">
        <v>962.36597600000005</v>
      </c>
      <c r="Q781" s="2">
        <v>931.97157000000004</v>
      </c>
      <c r="R781" s="2">
        <v>1061.6709510000001</v>
      </c>
      <c r="S781" s="2">
        <v>957.334923</v>
      </c>
      <c r="T781" s="2">
        <v>879.769002</v>
      </c>
      <c r="U781" s="2">
        <v>1049.942121</v>
      </c>
    </row>
    <row r="782" spans="1:21" hidden="1" x14ac:dyDescent="0.2">
      <c r="A782" s="22" t="s">
        <v>107</v>
      </c>
      <c r="B782" s="9" t="s">
        <v>973</v>
      </c>
      <c r="C782" s="10" t="s">
        <v>22</v>
      </c>
      <c r="D782" s="10"/>
      <c r="E782" s="3"/>
      <c r="F782" s="3"/>
      <c r="G782" s="3">
        <v>307.77344099999999</v>
      </c>
      <c r="H782" s="3"/>
      <c r="I782" s="3">
        <v>290.28697799999998</v>
      </c>
      <c r="J782" s="3">
        <v>39.729308000000003</v>
      </c>
      <c r="K782" s="3">
        <v>132.536091</v>
      </c>
      <c r="L782" s="3">
        <v>165.020354</v>
      </c>
      <c r="M782" s="3">
        <v>142.779416</v>
      </c>
      <c r="N782" s="3">
        <v>418.53682900000001</v>
      </c>
      <c r="O782" s="3">
        <v>261.64793100000003</v>
      </c>
      <c r="P782" s="3">
        <v>174.19345100000001</v>
      </c>
      <c r="Q782" s="3">
        <v>160.45446000000001</v>
      </c>
      <c r="R782" s="3">
        <v>53.271227000000003</v>
      </c>
      <c r="S782" s="3">
        <v>52.584527000000001</v>
      </c>
      <c r="T782" s="3">
        <v>6.6688330000000002</v>
      </c>
      <c r="U782" s="3">
        <v>11.673368</v>
      </c>
    </row>
    <row r="783" spans="1:21" hidden="1" x14ac:dyDescent="0.2">
      <c r="A783" s="22" t="s">
        <v>107</v>
      </c>
      <c r="B783" s="9" t="s">
        <v>973</v>
      </c>
      <c r="C783" s="10" t="s">
        <v>23</v>
      </c>
      <c r="D783" s="10"/>
      <c r="E783" s="2"/>
      <c r="F783" s="2"/>
      <c r="G783" s="2">
        <v>5.9722179999999998</v>
      </c>
      <c r="H783" s="2">
        <v>6.7721970000000002</v>
      </c>
      <c r="I783" s="2">
        <v>8.0068920000000006</v>
      </c>
      <c r="J783" s="2">
        <v>10.952522999999999</v>
      </c>
      <c r="K783" s="2">
        <v>3.8050069999999998</v>
      </c>
      <c r="L783" s="2">
        <v>15.613878</v>
      </c>
      <c r="M783" s="2">
        <v>5.3280139999999996</v>
      </c>
      <c r="N783" s="2">
        <v>12.706194999999999</v>
      </c>
      <c r="O783" s="2">
        <v>86.759114999999994</v>
      </c>
      <c r="P783" s="2">
        <v>82.153002000000001</v>
      </c>
      <c r="Q783" s="2">
        <v>83.218597000000003</v>
      </c>
      <c r="R783" s="2">
        <v>85.188411000000002</v>
      </c>
      <c r="S783" s="2">
        <v>98.378523000000001</v>
      </c>
      <c r="T783" s="2">
        <v>93.754244</v>
      </c>
      <c r="U783" s="2">
        <v>65.783056999999999</v>
      </c>
    </row>
    <row r="784" spans="1:21" hidden="1" x14ac:dyDescent="0.2">
      <c r="A784" s="22" t="s">
        <v>107</v>
      </c>
      <c r="B784" s="9" t="s">
        <v>973</v>
      </c>
      <c r="C784" s="10" t="s">
        <v>24</v>
      </c>
      <c r="D784" s="10"/>
      <c r="E784" s="3"/>
      <c r="F784" s="3"/>
      <c r="G784" s="3">
        <v>114.08231000000001</v>
      </c>
      <c r="H784" s="3">
        <v>118.433435</v>
      </c>
      <c r="I784" s="3">
        <v>192.924802</v>
      </c>
      <c r="J784" s="3">
        <v>142.04307800000001</v>
      </c>
      <c r="K784" s="3">
        <v>163.52147299999999</v>
      </c>
      <c r="L784" s="3">
        <v>164.044197</v>
      </c>
      <c r="M784" s="3">
        <v>246.15622400000001</v>
      </c>
      <c r="N784" s="3">
        <v>448.56425100000001</v>
      </c>
      <c r="O784" s="3">
        <v>490.713684</v>
      </c>
      <c r="P784" s="3">
        <v>669.999909</v>
      </c>
      <c r="Q784" s="3">
        <v>659.04325800000004</v>
      </c>
      <c r="R784" s="3">
        <v>896.96352000000002</v>
      </c>
      <c r="S784" s="3">
        <v>779.98177399999997</v>
      </c>
      <c r="T784" s="3">
        <v>744.97899199999995</v>
      </c>
      <c r="U784" s="3">
        <v>941.25246000000004</v>
      </c>
    </row>
    <row r="785" spans="1:21" hidden="1" x14ac:dyDescent="0.2">
      <c r="A785" s="22" t="s">
        <v>107</v>
      </c>
      <c r="B785" s="9" t="s">
        <v>973</v>
      </c>
      <c r="C785" s="10" t="s">
        <v>25</v>
      </c>
      <c r="D785" s="10"/>
      <c r="E785" s="2"/>
      <c r="F785" s="2"/>
      <c r="G785" s="2"/>
      <c r="H785" s="2"/>
      <c r="I785" s="2"/>
      <c r="J785" s="2"/>
      <c r="K785" s="2"/>
      <c r="L785" s="2"/>
      <c r="M785" s="2"/>
      <c r="N785" s="2">
        <v>8.7881549999999997</v>
      </c>
      <c r="O785" s="2">
        <v>32.989466999999998</v>
      </c>
      <c r="P785" s="2">
        <v>27.257978999999999</v>
      </c>
      <c r="Q785" s="2">
        <v>21.545206</v>
      </c>
      <c r="R785" s="2">
        <v>18.205494999999999</v>
      </c>
      <c r="S785" s="2">
        <v>19.886713</v>
      </c>
      <c r="T785" s="2">
        <v>23.71256</v>
      </c>
      <c r="U785" s="2">
        <v>25.549479000000002</v>
      </c>
    </row>
    <row r="786" spans="1:21" hidden="1" x14ac:dyDescent="0.2">
      <c r="A786" s="22" t="s">
        <v>107</v>
      </c>
      <c r="B786" s="9" t="s">
        <v>973</v>
      </c>
      <c r="C786" s="10" t="s">
        <v>26</v>
      </c>
      <c r="D786" s="10" t="s">
        <v>980</v>
      </c>
      <c r="E786" s="3"/>
      <c r="F786" s="3"/>
      <c r="G786" s="3"/>
      <c r="H786" s="3"/>
      <c r="I786" s="3"/>
      <c r="J786" s="3"/>
      <c r="K786" s="3">
        <v>0.89145799999999997</v>
      </c>
      <c r="L786" s="3">
        <v>0.59897500000000004</v>
      </c>
      <c r="M786" s="3">
        <v>5.4074780000000002</v>
      </c>
      <c r="N786" s="3">
        <v>3.2208039999999998</v>
      </c>
      <c r="O786" s="3">
        <v>1.6445810000000001</v>
      </c>
      <c r="P786" s="3">
        <v>3.65787</v>
      </c>
      <c r="Q786" s="3">
        <v>3.0732339999999998</v>
      </c>
      <c r="R786" s="3">
        <v>3.9533990000000001</v>
      </c>
      <c r="S786" s="3">
        <v>2.5736500000000002</v>
      </c>
      <c r="T786" s="3">
        <v>2.9903019999999998</v>
      </c>
      <c r="U786" s="3">
        <v>2.3887149999999999</v>
      </c>
    </row>
    <row r="787" spans="1:21" hidden="1" x14ac:dyDescent="0.2">
      <c r="A787" s="22" t="s">
        <v>107</v>
      </c>
      <c r="B787" s="9" t="s">
        <v>973</v>
      </c>
      <c r="C787" s="10" t="s">
        <v>27</v>
      </c>
      <c r="D787" s="10" t="s">
        <v>980</v>
      </c>
      <c r="E787" s="2"/>
      <c r="F787" s="2"/>
      <c r="G787" s="2">
        <v>265.24424800000003</v>
      </c>
      <c r="H787" s="2">
        <v>250.57943399999999</v>
      </c>
      <c r="I787" s="2">
        <v>34.139924000000001</v>
      </c>
      <c r="J787" s="2">
        <v>291.24077899999997</v>
      </c>
      <c r="K787" s="2">
        <v>2134.3183359999998</v>
      </c>
      <c r="L787" s="2">
        <v>78.587356999999997</v>
      </c>
      <c r="M787" s="2">
        <v>5.0435239999999997</v>
      </c>
      <c r="N787" s="2">
        <v>10.460096999999999</v>
      </c>
      <c r="O787" s="2">
        <v>2.6832500000000001</v>
      </c>
      <c r="P787" s="2">
        <v>0.93267599999999995</v>
      </c>
      <c r="Q787" s="2">
        <v>0.58750800000000003</v>
      </c>
      <c r="R787" s="2">
        <v>0.127551</v>
      </c>
      <c r="S787" s="2">
        <v>0.12670899999999999</v>
      </c>
      <c r="T787" s="2">
        <v>3.5096810000000001</v>
      </c>
      <c r="U787" s="2">
        <v>1.0050790000000001</v>
      </c>
    </row>
    <row r="788" spans="1:21" hidden="1" x14ac:dyDescent="0.2">
      <c r="A788" s="22" t="s">
        <v>107</v>
      </c>
      <c r="B788" s="9" t="s">
        <v>973</v>
      </c>
      <c r="C788" s="10" t="s">
        <v>28</v>
      </c>
      <c r="D788" s="10" t="s">
        <v>980</v>
      </c>
      <c r="E788" s="3"/>
      <c r="F788" s="3"/>
      <c r="G788" s="3"/>
      <c r="H788" s="3"/>
      <c r="I788" s="3"/>
      <c r="J788" s="3"/>
      <c r="K788" s="3">
        <v>2.548314</v>
      </c>
      <c r="L788" s="3">
        <v>1.7764359999999999</v>
      </c>
      <c r="M788" s="3">
        <v>1.914447</v>
      </c>
      <c r="N788" s="3">
        <v>4.2480130000000003</v>
      </c>
      <c r="O788" s="3">
        <v>4.2462229999999996</v>
      </c>
      <c r="P788" s="3">
        <v>3.8410299999999999</v>
      </c>
      <c r="Q788" s="3">
        <v>3.6624180000000002</v>
      </c>
      <c r="R788" s="3">
        <v>3.5399090000000002</v>
      </c>
      <c r="S788" s="3">
        <v>3.4318469999999999</v>
      </c>
      <c r="T788" s="3">
        <v>3.8442630000000002</v>
      </c>
      <c r="U788" s="3">
        <v>2.2825790000000001</v>
      </c>
    </row>
    <row r="789" spans="1:21" hidden="1" x14ac:dyDescent="0.2">
      <c r="A789" s="22" t="s">
        <v>107</v>
      </c>
      <c r="B789" s="9" t="s">
        <v>973</v>
      </c>
      <c r="C789" s="10" t="s">
        <v>29</v>
      </c>
      <c r="D789" s="10" t="s">
        <v>980</v>
      </c>
      <c r="E789" s="2"/>
      <c r="F789" s="2"/>
      <c r="G789" s="2"/>
      <c r="H789" s="2"/>
      <c r="I789" s="2"/>
      <c r="J789" s="2"/>
      <c r="K789" s="2">
        <v>1.440337</v>
      </c>
      <c r="L789" s="2">
        <v>9.3187999999999993E-2</v>
      </c>
      <c r="M789" s="2">
        <v>2.8577000000000002E-2</v>
      </c>
      <c r="N789" s="2">
        <v>0.20125000000000001</v>
      </c>
      <c r="O789" s="2">
        <v>0.23092199999999999</v>
      </c>
      <c r="P789" s="2">
        <v>0.35536800000000002</v>
      </c>
      <c r="Q789" s="2">
        <v>0.38688899999999998</v>
      </c>
      <c r="R789" s="2">
        <v>0.42143900000000001</v>
      </c>
      <c r="S789" s="2">
        <v>0.37118000000000001</v>
      </c>
      <c r="T789" s="2">
        <v>0.31012699999999999</v>
      </c>
      <c r="U789" s="2">
        <v>7.3839999999999999E-3</v>
      </c>
    </row>
    <row r="790" spans="1:21" hidden="1" x14ac:dyDescent="0.2">
      <c r="A790" s="23" t="s">
        <v>107</v>
      </c>
      <c r="B790" s="9" t="s">
        <v>973</v>
      </c>
      <c r="C790" s="9" t="s">
        <v>30</v>
      </c>
      <c r="D790" s="9"/>
      <c r="E790" s="3"/>
      <c r="F790" s="3"/>
      <c r="G790" s="3">
        <v>564.61543400000005</v>
      </c>
      <c r="H790" s="3">
        <v>750.07154200000002</v>
      </c>
      <c r="I790" s="3">
        <v>842.52558399999998</v>
      </c>
      <c r="J790" s="3">
        <v>1582.208181</v>
      </c>
      <c r="K790" s="3">
        <v>2588.8126080000002</v>
      </c>
      <c r="L790" s="3">
        <v>528.05330400000003</v>
      </c>
      <c r="M790" s="3">
        <v>610.33492699999999</v>
      </c>
      <c r="N790" s="3">
        <v>278.94007900000003</v>
      </c>
      <c r="O790" s="3"/>
      <c r="P790" s="3">
        <v>-2.5309000000000002E-2</v>
      </c>
      <c r="Q790" s="3"/>
      <c r="R790" s="3"/>
      <c r="S790" s="3"/>
      <c r="T790" s="3"/>
      <c r="U790" s="3"/>
    </row>
    <row r="791" spans="1:21" hidden="1" x14ac:dyDescent="0.2">
      <c r="A791" s="21" t="s">
        <v>108</v>
      </c>
      <c r="B791" s="9" t="s">
        <v>975</v>
      </c>
      <c r="C791" s="9" t="s">
        <v>20</v>
      </c>
      <c r="D791" s="9"/>
      <c r="E791" s="2"/>
      <c r="F791" s="2"/>
      <c r="G791" s="2">
        <v>226.51609400000001</v>
      </c>
      <c r="H791" s="2">
        <v>206.52381600000001</v>
      </c>
      <c r="I791" s="2">
        <v>194.81111100000001</v>
      </c>
      <c r="J791" s="2">
        <v>250.62578999999999</v>
      </c>
      <c r="K791" s="2">
        <v>267.663702</v>
      </c>
      <c r="L791" s="2">
        <v>444.42464000000001</v>
      </c>
      <c r="M791" s="2">
        <v>580.08594100000005</v>
      </c>
      <c r="N791" s="2">
        <v>722.04100000000005</v>
      </c>
      <c r="O791" s="2">
        <v>685.37286700000004</v>
      </c>
      <c r="P791" s="2">
        <v>654.25117399999999</v>
      </c>
      <c r="Q791" s="2">
        <v>921.29214200000001</v>
      </c>
      <c r="R791" s="2">
        <v>768.357349</v>
      </c>
      <c r="S791" s="2">
        <v>686.28729899999996</v>
      </c>
      <c r="T791" s="2">
        <v>801.96006699999998</v>
      </c>
      <c r="U791" s="2">
        <v>753.15162299999997</v>
      </c>
    </row>
    <row r="792" spans="1:21" hidden="1" x14ac:dyDescent="0.2">
      <c r="A792" s="22" t="s">
        <v>108</v>
      </c>
      <c r="B792" s="9" t="s">
        <v>975</v>
      </c>
      <c r="C792" s="10" t="s">
        <v>22</v>
      </c>
      <c r="D792" s="10"/>
      <c r="E792" s="3"/>
      <c r="F792" s="3"/>
      <c r="G792" s="3"/>
      <c r="H792" s="3"/>
      <c r="I792" s="3"/>
      <c r="J792" s="3"/>
      <c r="K792" s="3">
        <v>0.14679</v>
      </c>
      <c r="L792" s="3"/>
      <c r="M792" s="3"/>
      <c r="N792" s="3"/>
      <c r="O792" s="3"/>
      <c r="P792" s="3"/>
      <c r="Q792" s="3"/>
      <c r="R792" s="3"/>
      <c r="S792" s="3"/>
      <c r="T792" s="3"/>
      <c r="U792" s="3">
        <v>4.4094000000000001E-2</v>
      </c>
    </row>
    <row r="793" spans="1:21" hidden="1" x14ac:dyDescent="0.2">
      <c r="A793" s="22" t="s">
        <v>108</v>
      </c>
      <c r="B793" s="9" t="s">
        <v>975</v>
      </c>
      <c r="C793" s="10" t="s">
        <v>23</v>
      </c>
      <c r="D793" s="10"/>
      <c r="E793" s="2"/>
      <c r="F793" s="2"/>
      <c r="G793" s="2">
        <v>8.2951449999999998</v>
      </c>
      <c r="H793" s="2">
        <v>5.9005260000000002</v>
      </c>
      <c r="I793" s="2">
        <v>12.956405</v>
      </c>
      <c r="J793" s="2">
        <v>11.97095</v>
      </c>
      <c r="K793" s="2">
        <v>3.5014259999999999</v>
      </c>
      <c r="L793" s="2">
        <v>28.867795999999998</v>
      </c>
      <c r="M793" s="2">
        <v>6.2020960000000001</v>
      </c>
      <c r="N793" s="2">
        <v>8.8325279999999999</v>
      </c>
      <c r="O793" s="2">
        <v>182.042833</v>
      </c>
      <c r="P793" s="2">
        <v>162.628072</v>
      </c>
      <c r="Q793" s="2">
        <v>270.11843199999998</v>
      </c>
      <c r="R793" s="2">
        <v>182.68525600000001</v>
      </c>
      <c r="S793" s="2">
        <v>164.397492</v>
      </c>
      <c r="T793" s="2">
        <v>198.391254</v>
      </c>
      <c r="U793" s="2">
        <v>184.75266500000001</v>
      </c>
    </row>
    <row r="794" spans="1:21" hidden="1" x14ac:dyDescent="0.2">
      <c r="A794" s="22" t="s">
        <v>108</v>
      </c>
      <c r="B794" s="9" t="s">
        <v>975</v>
      </c>
      <c r="C794" s="10" t="s">
        <v>24</v>
      </c>
      <c r="D794" s="10"/>
      <c r="E794" s="3"/>
      <c r="F794" s="3"/>
      <c r="G794" s="3">
        <v>0.52188400000000001</v>
      </c>
      <c r="H794" s="3">
        <v>2.4061379999999999</v>
      </c>
      <c r="I794" s="3">
        <v>0.27242300000000003</v>
      </c>
      <c r="J794" s="3">
        <v>9.0135079999999999</v>
      </c>
      <c r="K794" s="3">
        <v>46.646110999999998</v>
      </c>
      <c r="L794" s="3">
        <v>64.496572</v>
      </c>
      <c r="M794" s="3">
        <v>37.363909999999997</v>
      </c>
      <c r="N794" s="3">
        <v>366.75404900000001</v>
      </c>
      <c r="O794" s="3">
        <v>482.94039199999997</v>
      </c>
      <c r="P794" s="3">
        <v>470.83261099999999</v>
      </c>
      <c r="Q794" s="3">
        <v>613.84820100000002</v>
      </c>
      <c r="R794" s="3">
        <v>559.29219000000001</v>
      </c>
      <c r="S794" s="3">
        <v>499.31458700000002</v>
      </c>
      <c r="T794" s="3">
        <v>587.96701099999996</v>
      </c>
      <c r="U794" s="3">
        <v>551.35458400000005</v>
      </c>
    </row>
    <row r="795" spans="1:21" hidden="1" x14ac:dyDescent="0.2">
      <c r="A795" s="22" t="s">
        <v>108</v>
      </c>
      <c r="B795" s="9" t="s">
        <v>975</v>
      </c>
      <c r="C795" s="10" t="s">
        <v>25</v>
      </c>
      <c r="D795" s="10"/>
      <c r="E795" s="2"/>
      <c r="F795" s="2"/>
      <c r="G795" s="2"/>
      <c r="H795" s="2"/>
      <c r="I795" s="2"/>
      <c r="J795" s="2"/>
      <c r="K795" s="2"/>
      <c r="L795" s="2"/>
      <c r="M795" s="2"/>
      <c r="N795" s="2">
        <v>5.1372400000000003</v>
      </c>
      <c r="O795" s="2">
        <v>18.292701999999998</v>
      </c>
      <c r="P795" s="2">
        <v>17.472677999999998</v>
      </c>
      <c r="Q795" s="2">
        <v>28.001079000000001</v>
      </c>
      <c r="R795" s="2">
        <v>19.219892000000002</v>
      </c>
      <c r="S795" s="2">
        <v>16.406486000000001</v>
      </c>
      <c r="T795" s="2">
        <v>6.405297</v>
      </c>
      <c r="U795" s="2">
        <v>13.974624</v>
      </c>
    </row>
    <row r="796" spans="1:21" hidden="1" x14ac:dyDescent="0.2">
      <c r="A796" s="22" t="s">
        <v>108</v>
      </c>
      <c r="B796" s="9" t="s">
        <v>975</v>
      </c>
      <c r="C796" s="10" t="s">
        <v>26</v>
      </c>
      <c r="D796" s="10" t="s">
        <v>980</v>
      </c>
      <c r="E796" s="3"/>
      <c r="F796" s="3"/>
      <c r="G796" s="3"/>
      <c r="H796" s="3"/>
      <c r="I796" s="3"/>
      <c r="J796" s="3"/>
      <c r="K796" s="3">
        <v>0.76156299999999999</v>
      </c>
      <c r="L796" s="3">
        <v>0.68540999999999996</v>
      </c>
      <c r="M796" s="3">
        <v>0.83350800000000003</v>
      </c>
      <c r="N796" s="3">
        <v>2.9192589999999998</v>
      </c>
      <c r="O796" s="3">
        <v>1.588292</v>
      </c>
      <c r="P796" s="3">
        <v>1.908415</v>
      </c>
      <c r="Q796" s="3">
        <v>2.3694069999999998</v>
      </c>
      <c r="R796" s="3">
        <v>2.6054119999999998</v>
      </c>
      <c r="S796" s="3">
        <v>2.7461169999999999</v>
      </c>
      <c r="T796" s="3">
        <v>4.5668199999999999</v>
      </c>
      <c r="U796" s="3">
        <v>2.7274790000000002</v>
      </c>
    </row>
    <row r="797" spans="1:21" hidden="1" x14ac:dyDescent="0.2">
      <c r="A797" s="22" t="s">
        <v>108</v>
      </c>
      <c r="B797" s="9" t="s">
        <v>975</v>
      </c>
      <c r="C797" s="10" t="s">
        <v>27</v>
      </c>
      <c r="D797" s="10" t="s">
        <v>980</v>
      </c>
      <c r="E797" s="2"/>
      <c r="F797" s="2"/>
      <c r="G797" s="2"/>
      <c r="H797" s="2"/>
      <c r="I797" s="2"/>
      <c r="J797" s="2"/>
      <c r="K797" s="2">
        <v>9.5438999999999996E-2</v>
      </c>
      <c r="L797" s="2">
        <v>2.2372359999999998</v>
      </c>
      <c r="M797" s="2">
        <v>5.9249999999999997E-2</v>
      </c>
      <c r="N797" s="2">
        <v>1.807879</v>
      </c>
      <c r="O797" s="2">
        <v>0.272142</v>
      </c>
      <c r="P797" s="2"/>
      <c r="Q797" s="2"/>
      <c r="R797" s="2"/>
      <c r="S797" s="2"/>
      <c r="T797" s="2"/>
      <c r="U797" s="2"/>
    </row>
    <row r="798" spans="1:21" hidden="1" x14ac:dyDescent="0.2">
      <c r="A798" s="22" t="s">
        <v>108</v>
      </c>
      <c r="B798" s="9" t="s">
        <v>975</v>
      </c>
      <c r="C798" s="10" t="s">
        <v>28</v>
      </c>
      <c r="D798" s="10" t="s">
        <v>980</v>
      </c>
      <c r="E798" s="3"/>
      <c r="F798" s="3"/>
      <c r="G798" s="3"/>
      <c r="H798" s="3"/>
      <c r="I798" s="3"/>
      <c r="J798" s="3"/>
      <c r="K798" s="3">
        <v>0.59254300000000004</v>
      </c>
      <c r="L798" s="3">
        <v>0.32236500000000001</v>
      </c>
      <c r="M798" s="3">
        <v>0.22523699999999999</v>
      </c>
      <c r="N798" s="3">
        <v>0.52810199999999996</v>
      </c>
      <c r="O798" s="3">
        <v>0.236289</v>
      </c>
      <c r="P798" s="3">
        <v>0.98870499999999995</v>
      </c>
      <c r="Q798" s="3">
        <v>6.9514950000000004</v>
      </c>
      <c r="R798" s="3">
        <v>3.9713189999999998</v>
      </c>
      <c r="S798" s="3">
        <v>3.3062360000000002</v>
      </c>
      <c r="T798" s="3">
        <v>4.5791510000000004</v>
      </c>
      <c r="U798" s="3">
        <v>0.27602599999999999</v>
      </c>
    </row>
    <row r="799" spans="1:21" hidden="1" x14ac:dyDescent="0.2">
      <c r="A799" s="22" t="s">
        <v>108</v>
      </c>
      <c r="B799" s="9" t="s">
        <v>975</v>
      </c>
      <c r="C799" s="10" t="s">
        <v>29</v>
      </c>
      <c r="D799" s="10" t="s">
        <v>980</v>
      </c>
      <c r="E799" s="2"/>
      <c r="F799" s="2"/>
      <c r="G799" s="2"/>
      <c r="H799" s="2"/>
      <c r="I799" s="2"/>
      <c r="J799" s="2"/>
      <c r="K799" s="2">
        <v>0.26731700000000003</v>
      </c>
      <c r="L799" s="2">
        <v>0.16277900000000001</v>
      </c>
      <c r="M799" s="2">
        <v>1.156182</v>
      </c>
      <c r="N799" s="2">
        <v>0.123999</v>
      </c>
      <c r="O799" s="2">
        <v>2.1699999999999999E-4</v>
      </c>
      <c r="P799" s="2">
        <v>1.3327E-2</v>
      </c>
      <c r="Q799" s="2">
        <v>3.5279999999999999E-3</v>
      </c>
      <c r="R799" s="2">
        <v>0.58328000000000002</v>
      </c>
      <c r="S799" s="2">
        <v>0.116381</v>
      </c>
      <c r="T799" s="2">
        <v>5.0534000000000003E-2</v>
      </c>
      <c r="U799" s="2">
        <v>2.2151000000000001E-2</v>
      </c>
    </row>
    <row r="800" spans="1:21" hidden="1" x14ac:dyDescent="0.2">
      <c r="A800" s="23" t="s">
        <v>108</v>
      </c>
      <c r="B800" s="9" t="s">
        <v>975</v>
      </c>
      <c r="C800" s="9" t="s">
        <v>30</v>
      </c>
      <c r="D800" s="9"/>
      <c r="E800" s="3"/>
      <c r="F800" s="3"/>
      <c r="G800" s="3">
        <v>217.69906499999999</v>
      </c>
      <c r="H800" s="3">
        <v>198.217152</v>
      </c>
      <c r="I800" s="3">
        <v>181.58228299999999</v>
      </c>
      <c r="J800" s="3">
        <v>229.64133200000001</v>
      </c>
      <c r="K800" s="3">
        <v>215.652513</v>
      </c>
      <c r="L800" s="3">
        <v>347.65248200000002</v>
      </c>
      <c r="M800" s="3">
        <v>534.24575800000002</v>
      </c>
      <c r="N800" s="3">
        <v>335.93794400000002</v>
      </c>
      <c r="O800" s="3"/>
      <c r="P800" s="3">
        <v>0.40736600000000001</v>
      </c>
      <c r="Q800" s="3"/>
      <c r="R800" s="3"/>
      <c r="S800" s="3"/>
      <c r="T800" s="3"/>
      <c r="U800" s="3"/>
    </row>
    <row r="801" spans="1:21" hidden="1" x14ac:dyDescent="0.2">
      <c r="A801" s="21" t="s">
        <v>109</v>
      </c>
      <c r="B801" s="9" t="e">
        <v>#N/A</v>
      </c>
      <c r="C801" s="9" t="s">
        <v>20</v>
      </c>
      <c r="D801" s="9"/>
      <c r="E801" s="2"/>
      <c r="F801" s="2"/>
      <c r="G801" s="2">
        <v>1132.7672090000001</v>
      </c>
      <c r="H801" s="2">
        <v>1527.853664</v>
      </c>
      <c r="I801" s="2">
        <v>1493.582598</v>
      </c>
      <c r="J801" s="2">
        <v>1274.4890849999999</v>
      </c>
      <c r="K801" s="2">
        <v>1740.425045</v>
      </c>
      <c r="L801" s="2">
        <v>1554.977447</v>
      </c>
      <c r="M801" s="2">
        <v>1927.5430140000001</v>
      </c>
      <c r="N801" s="2">
        <v>2373.0027829999999</v>
      </c>
      <c r="O801" s="2">
        <v>2328.4365069999999</v>
      </c>
      <c r="P801" s="2">
        <v>2221.986832</v>
      </c>
      <c r="Q801" s="2">
        <v>2742.8713050000001</v>
      </c>
      <c r="R801" s="2">
        <v>2194.34429</v>
      </c>
      <c r="S801" s="2">
        <v>3070.9389470000001</v>
      </c>
      <c r="T801" s="2">
        <v>2506.8373000000001</v>
      </c>
      <c r="U801" s="2">
        <v>2676.92985</v>
      </c>
    </row>
    <row r="802" spans="1:21" hidden="1" x14ac:dyDescent="0.2">
      <c r="A802" s="22" t="s">
        <v>109</v>
      </c>
      <c r="B802" s="9" t="e">
        <v>#N/A</v>
      </c>
      <c r="C802" s="10" t="s">
        <v>22</v>
      </c>
      <c r="D802" s="10"/>
      <c r="E802" s="3"/>
      <c r="F802" s="3"/>
      <c r="G802" s="3"/>
      <c r="H802" s="3"/>
      <c r="I802" s="3"/>
      <c r="J802" s="3"/>
      <c r="K802" s="3"/>
      <c r="L802" s="3"/>
      <c r="M802" s="3"/>
      <c r="N802" s="3">
        <v>6.1275000000000003E-2</v>
      </c>
      <c r="O802" s="3">
        <v>3.5416539999999999</v>
      </c>
      <c r="P802" s="3"/>
      <c r="Q802" s="3">
        <v>0.57151600000000002</v>
      </c>
      <c r="R802" s="3"/>
      <c r="S802" s="3"/>
      <c r="T802" s="3">
        <v>35.573287000000001</v>
      </c>
      <c r="U802" s="3">
        <v>22.448302000000002</v>
      </c>
    </row>
    <row r="803" spans="1:21" hidden="1" x14ac:dyDescent="0.2">
      <c r="A803" s="22" t="s">
        <v>109</v>
      </c>
      <c r="B803" s="9" t="e">
        <v>#N/A</v>
      </c>
      <c r="C803" s="10" t="s">
        <v>23</v>
      </c>
      <c r="D803" s="10"/>
      <c r="E803" s="2"/>
      <c r="F803" s="2"/>
      <c r="G803" s="2">
        <v>2.6767080000000001</v>
      </c>
      <c r="H803" s="2">
        <v>3.5474079999999999</v>
      </c>
      <c r="I803" s="2">
        <v>33.481543000000002</v>
      </c>
      <c r="J803" s="2">
        <v>10.158452</v>
      </c>
      <c r="K803" s="2">
        <v>19.760663000000001</v>
      </c>
      <c r="L803" s="2">
        <v>40.287069000000002</v>
      </c>
      <c r="M803" s="2">
        <v>28.383707999999999</v>
      </c>
      <c r="N803" s="2">
        <v>142.38633400000001</v>
      </c>
      <c r="O803" s="2">
        <v>1066.953311</v>
      </c>
      <c r="P803" s="2">
        <v>553.17990399999996</v>
      </c>
      <c r="Q803" s="2">
        <v>1093.638273</v>
      </c>
      <c r="R803" s="2">
        <v>634.82437600000003</v>
      </c>
      <c r="S803" s="2">
        <v>1423.841584</v>
      </c>
      <c r="T803" s="2">
        <v>539.58645899999999</v>
      </c>
      <c r="U803" s="2">
        <v>713.07473500000003</v>
      </c>
    </row>
    <row r="804" spans="1:21" hidden="1" x14ac:dyDescent="0.2">
      <c r="A804" s="22" t="s">
        <v>109</v>
      </c>
      <c r="B804" s="9" t="e">
        <v>#N/A</v>
      </c>
      <c r="C804" s="10" t="s">
        <v>24</v>
      </c>
      <c r="D804" s="10"/>
      <c r="E804" s="3"/>
      <c r="F804" s="3"/>
      <c r="G804" s="3">
        <v>35.321711999999998</v>
      </c>
      <c r="H804" s="3">
        <v>31.524322999999999</v>
      </c>
      <c r="I804" s="3">
        <v>38.112082999999998</v>
      </c>
      <c r="J804" s="3">
        <v>53.258208000000003</v>
      </c>
      <c r="K804" s="3">
        <v>205.49739700000001</v>
      </c>
      <c r="L804" s="3">
        <v>264.26980700000001</v>
      </c>
      <c r="M804" s="3">
        <v>358.31760300000002</v>
      </c>
      <c r="N804" s="3">
        <v>1243.0926440000001</v>
      </c>
      <c r="O804" s="3">
        <v>891.64141400000005</v>
      </c>
      <c r="P804" s="3">
        <v>1295.2271699999999</v>
      </c>
      <c r="Q804" s="3">
        <v>1240.7210219999999</v>
      </c>
      <c r="R804" s="3">
        <v>1184.394536</v>
      </c>
      <c r="S804" s="3">
        <v>1445.567143</v>
      </c>
      <c r="T804" s="3">
        <v>1724.2304999999999</v>
      </c>
      <c r="U804" s="3">
        <v>1688.1067479999999</v>
      </c>
    </row>
    <row r="805" spans="1:21" hidden="1" x14ac:dyDescent="0.2">
      <c r="A805" s="22" t="s">
        <v>109</v>
      </c>
      <c r="B805" s="9" t="e">
        <v>#N/A</v>
      </c>
      <c r="C805" s="10" t="s">
        <v>25</v>
      </c>
      <c r="D805" s="10"/>
      <c r="E805" s="2"/>
      <c r="F805" s="2"/>
      <c r="G805" s="2"/>
      <c r="H805" s="2"/>
      <c r="I805" s="2"/>
      <c r="J805" s="2"/>
      <c r="K805" s="2"/>
      <c r="L805" s="2"/>
      <c r="M805" s="2"/>
      <c r="N805" s="2">
        <v>33.221907000000002</v>
      </c>
      <c r="O805" s="2">
        <v>175.36276100000001</v>
      </c>
      <c r="P805" s="2">
        <v>154.086772</v>
      </c>
      <c r="Q805" s="2">
        <v>180.14438799999999</v>
      </c>
      <c r="R805" s="2">
        <v>172.337041</v>
      </c>
      <c r="S805" s="2">
        <v>171.46544299999999</v>
      </c>
      <c r="T805" s="2">
        <v>187.834295</v>
      </c>
      <c r="U805" s="2">
        <v>165.569624</v>
      </c>
    </row>
    <row r="806" spans="1:21" hidden="1" x14ac:dyDescent="0.2">
      <c r="A806" s="22" t="s">
        <v>109</v>
      </c>
      <c r="B806" s="9" t="e">
        <v>#N/A</v>
      </c>
      <c r="C806" s="10" t="s">
        <v>26</v>
      </c>
      <c r="D806" s="10" t="s">
        <v>980</v>
      </c>
      <c r="E806" s="3"/>
      <c r="F806" s="3"/>
      <c r="G806" s="3"/>
      <c r="H806" s="3"/>
      <c r="I806" s="3"/>
      <c r="J806" s="3"/>
      <c r="K806" s="3">
        <v>25.183603000000002</v>
      </c>
      <c r="L806" s="3">
        <v>21.644565</v>
      </c>
      <c r="M806" s="3">
        <v>12.354403</v>
      </c>
      <c r="N806" s="3">
        <v>4.3895980000000003</v>
      </c>
      <c r="O806" s="3">
        <v>16.592779</v>
      </c>
      <c r="P806" s="3">
        <v>6.4383939999999997</v>
      </c>
      <c r="Q806" s="3">
        <v>13.523718000000001</v>
      </c>
      <c r="R806" s="3">
        <v>16.744526</v>
      </c>
      <c r="S806" s="3">
        <v>22.564859999999999</v>
      </c>
      <c r="T806" s="3">
        <v>7.4343839999999997</v>
      </c>
      <c r="U806" s="3">
        <v>7.5879709999999996</v>
      </c>
    </row>
    <row r="807" spans="1:21" hidden="1" x14ac:dyDescent="0.2">
      <c r="A807" s="22" t="s">
        <v>109</v>
      </c>
      <c r="B807" s="9" t="e">
        <v>#N/A</v>
      </c>
      <c r="C807" s="10" t="s">
        <v>27</v>
      </c>
      <c r="D807" s="10" t="s">
        <v>980</v>
      </c>
      <c r="E807" s="2"/>
      <c r="F807" s="2"/>
      <c r="G807" s="2"/>
      <c r="H807" s="2"/>
      <c r="I807" s="2"/>
      <c r="J807" s="2"/>
      <c r="K807" s="2">
        <v>1.032187</v>
      </c>
      <c r="L807" s="2">
        <v>1.3827000000000001E-2</v>
      </c>
      <c r="M807" s="2">
        <v>1.3261999999999999E-2</v>
      </c>
      <c r="N807" s="2">
        <v>118.824827</v>
      </c>
      <c r="O807" s="2"/>
      <c r="P807" s="2"/>
      <c r="Q807" s="2">
        <v>2.597108</v>
      </c>
      <c r="R807" s="2">
        <v>8.0205230000000007</v>
      </c>
      <c r="S807" s="2">
        <v>3.7094670000000001</v>
      </c>
      <c r="T807" s="2">
        <v>6.0385330000000002</v>
      </c>
      <c r="U807" s="2"/>
    </row>
    <row r="808" spans="1:21" hidden="1" x14ac:dyDescent="0.2">
      <c r="A808" s="22" t="s">
        <v>109</v>
      </c>
      <c r="B808" s="9" t="e">
        <v>#N/A</v>
      </c>
      <c r="C808" s="10" t="s">
        <v>28</v>
      </c>
      <c r="D808" s="10" t="s">
        <v>980</v>
      </c>
      <c r="E808" s="3"/>
      <c r="F808" s="3"/>
      <c r="G808" s="3"/>
      <c r="H808" s="3"/>
      <c r="I808" s="3"/>
      <c r="J808" s="3"/>
      <c r="K808" s="3">
        <v>0.58492999999999995</v>
      </c>
      <c r="L808" s="3">
        <v>1.8984380000000001</v>
      </c>
      <c r="M808" s="3">
        <v>15.871988</v>
      </c>
      <c r="N808" s="3">
        <v>5.4199320000000002</v>
      </c>
      <c r="O808" s="3">
        <v>40.527980999999997</v>
      </c>
      <c r="P808" s="3">
        <v>51.338692999999999</v>
      </c>
      <c r="Q808" s="3">
        <v>47.116205000000001</v>
      </c>
      <c r="R808" s="3">
        <v>46.397747000000003</v>
      </c>
      <c r="S808" s="3">
        <v>3.6639330000000001</v>
      </c>
      <c r="T808" s="3">
        <v>6.0287189999999997</v>
      </c>
      <c r="U808" s="3">
        <v>79.963283000000004</v>
      </c>
    </row>
    <row r="809" spans="1:21" hidden="1" x14ac:dyDescent="0.2">
      <c r="A809" s="22" t="s">
        <v>109</v>
      </c>
      <c r="B809" s="9" t="e">
        <v>#N/A</v>
      </c>
      <c r="C809" s="10" t="s">
        <v>29</v>
      </c>
      <c r="D809" s="10" t="s">
        <v>980</v>
      </c>
      <c r="E809" s="2"/>
      <c r="F809" s="2"/>
      <c r="G809" s="2"/>
      <c r="H809" s="2"/>
      <c r="I809" s="2"/>
      <c r="J809" s="2"/>
      <c r="K809" s="2">
        <v>17.706894999999999</v>
      </c>
      <c r="L809" s="2">
        <v>119.586924</v>
      </c>
      <c r="M809" s="2">
        <v>128.90826100000001</v>
      </c>
      <c r="N809" s="2">
        <v>110.809881</v>
      </c>
      <c r="O809" s="2">
        <v>133.816607</v>
      </c>
      <c r="P809" s="2">
        <v>161.726924</v>
      </c>
      <c r="Q809" s="2">
        <v>164.55907500000001</v>
      </c>
      <c r="R809" s="2">
        <v>131.625541</v>
      </c>
      <c r="S809" s="2">
        <v>0.12651699999999999</v>
      </c>
      <c r="T809" s="2">
        <v>0.111123</v>
      </c>
      <c r="U809" s="2">
        <v>0.17918700000000001</v>
      </c>
    </row>
    <row r="810" spans="1:21" hidden="1" x14ac:dyDescent="0.2">
      <c r="A810" s="23" t="s">
        <v>109</v>
      </c>
      <c r="B810" s="9" t="e">
        <v>#N/A</v>
      </c>
      <c r="C810" s="9" t="s">
        <v>30</v>
      </c>
      <c r="D810" s="9"/>
      <c r="E810" s="3"/>
      <c r="F810" s="3"/>
      <c r="G810" s="3">
        <v>1094.768789</v>
      </c>
      <c r="H810" s="3">
        <v>1492.781933</v>
      </c>
      <c r="I810" s="3">
        <v>1421.9889720000001</v>
      </c>
      <c r="J810" s="3">
        <v>1211.0724250000001</v>
      </c>
      <c r="K810" s="3">
        <v>1470.6593700000001</v>
      </c>
      <c r="L810" s="3">
        <v>1107.2768169999999</v>
      </c>
      <c r="M810" s="3">
        <v>1383.6937889999999</v>
      </c>
      <c r="N810" s="3">
        <v>714.79638499999999</v>
      </c>
      <c r="O810" s="3"/>
      <c r="P810" s="3">
        <v>-1.1025E-2</v>
      </c>
      <c r="Q810" s="3"/>
      <c r="R810" s="3"/>
      <c r="S810" s="3"/>
      <c r="T810" s="3"/>
      <c r="U810" s="3"/>
    </row>
    <row r="811" spans="1:21" hidden="1" x14ac:dyDescent="0.2">
      <c r="A811" s="21" t="s">
        <v>110</v>
      </c>
      <c r="B811" s="9" t="e">
        <v>#N/A</v>
      </c>
      <c r="C811" s="9" t="s">
        <v>20</v>
      </c>
      <c r="D811" s="9"/>
      <c r="E811" s="2"/>
      <c r="F811" s="2"/>
      <c r="G811" s="2">
        <v>476.40282400000001</v>
      </c>
      <c r="H811" s="2">
        <v>527.17986299999995</v>
      </c>
      <c r="I811" s="2">
        <v>681.01456700000006</v>
      </c>
      <c r="J811" s="2">
        <v>515.87485700000002</v>
      </c>
      <c r="K811" s="2">
        <v>629.10980700000005</v>
      </c>
      <c r="L811" s="2">
        <v>974.62397599999997</v>
      </c>
      <c r="M811" s="2">
        <v>1572.956138</v>
      </c>
      <c r="N811" s="2">
        <v>2216.1259220000002</v>
      </c>
      <c r="O811" s="2">
        <v>1466.3313049999999</v>
      </c>
      <c r="P811" s="2">
        <v>1685.335707</v>
      </c>
      <c r="Q811" s="2">
        <v>1700.45</v>
      </c>
      <c r="R811" s="2">
        <v>1687.8364899999999</v>
      </c>
      <c r="S811" s="2">
        <v>2315.9704000000002</v>
      </c>
      <c r="T811" s="2">
        <v>3567.4321580000001</v>
      </c>
      <c r="U811" s="2">
        <v>2922.9639269999998</v>
      </c>
    </row>
    <row r="812" spans="1:21" hidden="1" x14ac:dyDescent="0.2">
      <c r="A812" s="22" t="s">
        <v>110</v>
      </c>
      <c r="B812" s="9" t="e">
        <v>#N/A</v>
      </c>
      <c r="C812" s="10" t="s">
        <v>22</v>
      </c>
      <c r="D812" s="10"/>
      <c r="E812" s="3"/>
      <c r="F812" s="3"/>
      <c r="G812" s="3"/>
      <c r="H812" s="3"/>
      <c r="I812" s="3"/>
      <c r="J812" s="3"/>
      <c r="K812" s="3">
        <v>7.0534359999999996</v>
      </c>
      <c r="L812" s="3">
        <v>101.35139100000001</v>
      </c>
      <c r="M812" s="3">
        <v>92.794404999999998</v>
      </c>
      <c r="N812" s="3">
        <v>95.439400000000006</v>
      </c>
      <c r="O812" s="3">
        <v>85.049899999999994</v>
      </c>
      <c r="P812" s="3"/>
      <c r="Q812" s="3"/>
      <c r="R812" s="3">
        <v>68.036725000000004</v>
      </c>
      <c r="S812" s="3">
        <v>62.367322999999999</v>
      </c>
      <c r="T812" s="3">
        <v>74.366647999999998</v>
      </c>
      <c r="U812" s="3">
        <v>66.889717000000005</v>
      </c>
    </row>
    <row r="813" spans="1:21" hidden="1" x14ac:dyDescent="0.2">
      <c r="A813" s="22" t="s">
        <v>110</v>
      </c>
      <c r="B813" s="9" t="e">
        <v>#N/A</v>
      </c>
      <c r="C813" s="10" t="s">
        <v>23</v>
      </c>
      <c r="D813" s="10"/>
      <c r="E813" s="2"/>
      <c r="F813" s="2"/>
      <c r="G813" s="2">
        <v>18.366613000000001</v>
      </c>
      <c r="H813" s="2">
        <v>26.063023000000001</v>
      </c>
      <c r="I813" s="2">
        <v>11.11289</v>
      </c>
      <c r="J813" s="2">
        <v>27.774519000000002</v>
      </c>
      <c r="K813" s="2">
        <v>14.61342</v>
      </c>
      <c r="L813" s="2">
        <v>27.954948000000002</v>
      </c>
      <c r="M813" s="2">
        <v>26.638103000000001</v>
      </c>
      <c r="N813" s="2">
        <v>96.532501999999994</v>
      </c>
      <c r="O813" s="2">
        <v>278.28213899999997</v>
      </c>
      <c r="P813" s="2">
        <v>427.76014900000001</v>
      </c>
      <c r="Q813" s="2">
        <v>383.25806399999999</v>
      </c>
      <c r="R813" s="2">
        <v>247.003907</v>
      </c>
      <c r="S813" s="2">
        <v>328.22857399999998</v>
      </c>
      <c r="T813" s="2">
        <v>305.61940800000002</v>
      </c>
      <c r="U813" s="2">
        <v>430.76642700000002</v>
      </c>
    </row>
    <row r="814" spans="1:21" hidden="1" x14ac:dyDescent="0.2">
      <c r="A814" s="22" t="s">
        <v>110</v>
      </c>
      <c r="B814" s="9" t="e">
        <v>#N/A</v>
      </c>
      <c r="C814" s="10" t="s">
        <v>24</v>
      </c>
      <c r="D814" s="10"/>
      <c r="E814" s="3"/>
      <c r="F814" s="3"/>
      <c r="G814" s="3">
        <v>7.828754</v>
      </c>
      <c r="H814" s="3">
        <v>13.500076999999999</v>
      </c>
      <c r="I814" s="3">
        <v>10.569471999999999</v>
      </c>
      <c r="J814" s="3">
        <v>10.571884000000001</v>
      </c>
      <c r="K814" s="3">
        <v>22.951906000000001</v>
      </c>
      <c r="L814" s="3">
        <v>217.99000100000001</v>
      </c>
      <c r="M814" s="3">
        <v>345.07080400000001</v>
      </c>
      <c r="N814" s="3">
        <v>283.62858699999998</v>
      </c>
      <c r="O814" s="3">
        <v>965.27891399999999</v>
      </c>
      <c r="P814" s="3">
        <v>1044.874217</v>
      </c>
      <c r="Q814" s="3">
        <v>1064.3770689999999</v>
      </c>
      <c r="R814" s="3">
        <v>1145.1135879999999</v>
      </c>
      <c r="S814" s="3">
        <v>1598.3415930000001</v>
      </c>
      <c r="T814" s="3">
        <v>2876.0758649999998</v>
      </c>
      <c r="U814" s="3">
        <v>2089.7863480000001</v>
      </c>
    </row>
    <row r="815" spans="1:21" hidden="1" x14ac:dyDescent="0.2">
      <c r="A815" s="22" t="s">
        <v>110</v>
      </c>
      <c r="B815" s="9" t="e">
        <v>#N/A</v>
      </c>
      <c r="C815" s="10" t="s">
        <v>25</v>
      </c>
      <c r="D815" s="10"/>
      <c r="E815" s="2"/>
      <c r="F815" s="2"/>
      <c r="G815" s="2"/>
      <c r="H815" s="2"/>
      <c r="I815" s="2"/>
      <c r="J815" s="2"/>
      <c r="K815" s="2"/>
      <c r="L815" s="2"/>
      <c r="M815" s="2"/>
      <c r="N815" s="2">
        <v>12.746971</v>
      </c>
      <c r="O815" s="2">
        <v>79.365183000000002</v>
      </c>
      <c r="P815" s="2">
        <v>81.595732999999996</v>
      </c>
      <c r="Q815" s="2">
        <v>93.332350000000005</v>
      </c>
      <c r="R815" s="2">
        <v>100.805474</v>
      </c>
      <c r="S815" s="2">
        <v>100.06368399999999</v>
      </c>
      <c r="T815" s="2">
        <v>97.640337000000002</v>
      </c>
      <c r="U815" s="2">
        <v>111.07093500000001</v>
      </c>
    </row>
    <row r="816" spans="1:21" hidden="1" x14ac:dyDescent="0.2">
      <c r="A816" s="22" t="s">
        <v>110</v>
      </c>
      <c r="B816" s="9" t="e">
        <v>#N/A</v>
      </c>
      <c r="C816" s="10" t="s">
        <v>26</v>
      </c>
      <c r="D816" s="10" t="s">
        <v>980</v>
      </c>
      <c r="E816" s="3"/>
      <c r="F816" s="3"/>
      <c r="G816" s="3"/>
      <c r="H816" s="3"/>
      <c r="I816" s="3"/>
      <c r="J816" s="3"/>
      <c r="K816" s="3">
        <v>0.90368199999999999</v>
      </c>
      <c r="L816" s="3">
        <v>0.87870000000000004</v>
      </c>
      <c r="M816" s="3">
        <v>24.032336999999998</v>
      </c>
      <c r="N816" s="3">
        <v>29.484221999999999</v>
      </c>
      <c r="O816" s="3">
        <v>34.731166999999999</v>
      </c>
      <c r="P816" s="3">
        <v>34.885286000000001</v>
      </c>
      <c r="Q816" s="3">
        <v>37.889772000000001</v>
      </c>
      <c r="R816" s="3">
        <v>16.431256999999999</v>
      </c>
      <c r="S816" s="3">
        <v>35.904516999999998</v>
      </c>
      <c r="T816" s="3">
        <v>27.007916000000002</v>
      </c>
      <c r="U816" s="3">
        <v>26.477761000000001</v>
      </c>
    </row>
    <row r="817" spans="1:21" hidden="1" x14ac:dyDescent="0.2">
      <c r="A817" s="22" t="s">
        <v>110</v>
      </c>
      <c r="B817" s="9" t="e">
        <v>#N/A</v>
      </c>
      <c r="C817" s="10" t="s">
        <v>27</v>
      </c>
      <c r="D817" s="10" t="s">
        <v>980</v>
      </c>
      <c r="E817" s="2"/>
      <c r="F817" s="2"/>
      <c r="G817" s="2"/>
      <c r="H817" s="2"/>
      <c r="I817" s="2"/>
      <c r="J817" s="2"/>
      <c r="K817" s="2">
        <v>2.6629939999999999</v>
      </c>
      <c r="L817" s="2">
        <v>11.510158000000001</v>
      </c>
      <c r="M817" s="2">
        <v>0.61558599999999997</v>
      </c>
      <c r="N817" s="2">
        <v>3.6352129999999998</v>
      </c>
      <c r="O817" s="2">
        <v>9.3992179999999994</v>
      </c>
      <c r="P817" s="2">
        <v>5.9368590000000001</v>
      </c>
      <c r="Q817" s="2">
        <v>5.6450959999999997</v>
      </c>
      <c r="R817" s="2">
        <v>6.3577849999999998</v>
      </c>
      <c r="S817" s="2">
        <v>3.1442619999999999</v>
      </c>
      <c r="T817" s="2">
        <v>6.2077059999999999</v>
      </c>
      <c r="U817" s="2">
        <v>6.8594540000000004</v>
      </c>
    </row>
    <row r="818" spans="1:21" hidden="1" x14ac:dyDescent="0.2">
      <c r="A818" s="22" t="s">
        <v>110</v>
      </c>
      <c r="B818" s="9" t="e">
        <v>#N/A</v>
      </c>
      <c r="C818" s="10" t="s">
        <v>28</v>
      </c>
      <c r="D818" s="10" t="s">
        <v>980</v>
      </c>
      <c r="E818" s="3"/>
      <c r="F818" s="3"/>
      <c r="G818" s="3"/>
      <c r="H818" s="3"/>
      <c r="I818" s="3"/>
      <c r="J818" s="3"/>
      <c r="K818" s="3">
        <v>0.239013</v>
      </c>
      <c r="L818" s="3">
        <v>0.39523900000000001</v>
      </c>
      <c r="M818" s="3">
        <v>93.773876000000001</v>
      </c>
      <c r="N818" s="3">
        <v>52.42362</v>
      </c>
      <c r="O818" s="3">
        <v>9.567869</v>
      </c>
      <c r="P818" s="3">
        <v>86.962867000000003</v>
      </c>
      <c r="Q818" s="3">
        <v>111.297631</v>
      </c>
      <c r="R818" s="3">
        <v>98.394631000000004</v>
      </c>
      <c r="S818" s="3">
        <v>183.44756899999999</v>
      </c>
      <c r="T818" s="3">
        <v>179.66715300000001</v>
      </c>
      <c r="U818" s="3">
        <v>190.35125099999999</v>
      </c>
    </row>
    <row r="819" spans="1:21" hidden="1" x14ac:dyDescent="0.2">
      <c r="A819" s="22" t="s">
        <v>110</v>
      </c>
      <c r="B819" s="9" t="e">
        <v>#N/A</v>
      </c>
      <c r="C819" s="10" t="s">
        <v>29</v>
      </c>
      <c r="D819" s="10" t="s">
        <v>980</v>
      </c>
      <c r="E819" s="2"/>
      <c r="F819" s="2"/>
      <c r="G819" s="2"/>
      <c r="H819" s="2"/>
      <c r="I819" s="2"/>
      <c r="J819" s="2"/>
      <c r="K819" s="2">
        <v>153.500844</v>
      </c>
      <c r="L819" s="2">
        <v>4.4163230000000002</v>
      </c>
      <c r="M819" s="2">
        <v>2.8088139999999999</v>
      </c>
      <c r="N819" s="2">
        <v>3.4627500000000002</v>
      </c>
      <c r="O819" s="2">
        <v>4.6569149999999997</v>
      </c>
      <c r="P819" s="2">
        <v>3.639888</v>
      </c>
      <c r="Q819" s="2">
        <v>4.6500180000000002</v>
      </c>
      <c r="R819" s="2">
        <v>5.6931229999999999</v>
      </c>
      <c r="S819" s="2">
        <v>4.4728779999999997</v>
      </c>
      <c r="T819" s="2">
        <v>0.84712500000000002</v>
      </c>
      <c r="U819" s="2">
        <v>0.76203399999999999</v>
      </c>
    </row>
    <row r="820" spans="1:21" hidden="1" x14ac:dyDescent="0.2">
      <c r="A820" s="23" t="s">
        <v>110</v>
      </c>
      <c r="B820" s="9" t="e">
        <v>#N/A</v>
      </c>
      <c r="C820" s="9" t="s">
        <v>30</v>
      </c>
      <c r="D820" s="9"/>
      <c r="E820" s="3"/>
      <c r="F820" s="3"/>
      <c r="G820" s="3">
        <v>450.20745699999998</v>
      </c>
      <c r="H820" s="3">
        <v>487.61676299999999</v>
      </c>
      <c r="I820" s="3">
        <v>659.33220500000004</v>
      </c>
      <c r="J820" s="3">
        <v>477.52845400000001</v>
      </c>
      <c r="K820" s="3">
        <v>427.18451199999998</v>
      </c>
      <c r="L820" s="3">
        <v>610.12721599999998</v>
      </c>
      <c r="M820" s="3">
        <v>987.22221300000001</v>
      </c>
      <c r="N820" s="3">
        <v>1638.772657</v>
      </c>
      <c r="O820" s="3"/>
      <c r="P820" s="3">
        <v>-0.31929200000000002</v>
      </c>
      <c r="Q820" s="3"/>
      <c r="R820" s="3"/>
      <c r="S820" s="3"/>
      <c r="T820" s="3"/>
      <c r="U820" s="3"/>
    </row>
    <row r="821" spans="1:21" hidden="1" x14ac:dyDescent="0.2">
      <c r="A821" s="21" t="s">
        <v>111</v>
      </c>
      <c r="B821" s="9" t="e">
        <v>#N/A</v>
      </c>
      <c r="C821" s="9" t="s">
        <v>20</v>
      </c>
      <c r="D821" s="9"/>
      <c r="E821" s="2"/>
      <c r="F821" s="2"/>
      <c r="G821" s="2">
        <v>6418.2186840000004</v>
      </c>
      <c r="H821" s="2">
        <v>7197.3015379999997</v>
      </c>
      <c r="I821" s="2">
        <v>8503.4460760000002</v>
      </c>
      <c r="J821" s="2">
        <v>8190.2896700000001</v>
      </c>
      <c r="K821" s="2">
        <v>12575.733415000001</v>
      </c>
      <c r="L821" s="2">
        <v>7573.4217230000004</v>
      </c>
      <c r="M821" s="2">
        <v>8891.2112460000008</v>
      </c>
      <c r="N821" s="2">
        <v>9630.0587500000001</v>
      </c>
      <c r="O821" s="2">
        <v>13014.961351</v>
      </c>
      <c r="P821" s="2">
        <v>11281.705201999999</v>
      </c>
      <c r="Q821" s="2">
        <v>10357.022301000001</v>
      </c>
      <c r="R821" s="2">
        <v>10354.170526</v>
      </c>
      <c r="S821" s="2">
        <v>10213.528678999999</v>
      </c>
      <c r="T821" s="2">
        <v>11844.932627</v>
      </c>
      <c r="U821" s="2">
        <v>12761.253895</v>
      </c>
    </row>
    <row r="822" spans="1:21" hidden="1" x14ac:dyDescent="0.2">
      <c r="A822" s="22" t="s">
        <v>111</v>
      </c>
      <c r="B822" s="9" t="e">
        <v>#N/A</v>
      </c>
      <c r="C822" s="10" t="s">
        <v>22</v>
      </c>
      <c r="D822" s="10"/>
      <c r="E822" s="3"/>
      <c r="F822" s="3"/>
      <c r="G822" s="3">
        <v>76.258443999999997</v>
      </c>
      <c r="H822" s="3">
        <v>170.812096</v>
      </c>
      <c r="I822" s="3">
        <v>237.96434600000001</v>
      </c>
      <c r="J822" s="3">
        <v>187.115701</v>
      </c>
      <c r="K822" s="3">
        <v>353.18409800000001</v>
      </c>
      <c r="L822" s="3">
        <v>238.20479599999999</v>
      </c>
      <c r="M822" s="3">
        <v>184.951131</v>
      </c>
      <c r="N822" s="3">
        <v>514.73205399999995</v>
      </c>
      <c r="O822" s="3">
        <v>596.85422500000004</v>
      </c>
      <c r="P822" s="3">
        <v>489.63599399999998</v>
      </c>
      <c r="Q822" s="3">
        <v>312.39396399999998</v>
      </c>
      <c r="R822" s="3">
        <v>673.39224100000001</v>
      </c>
      <c r="S822" s="3">
        <v>583.92731500000002</v>
      </c>
      <c r="T822" s="3">
        <v>1121.024997</v>
      </c>
      <c r="U822" s="3">
        <v>770.08611900000005</v>
      </c>
    </row>
    <row r="823" spans="1:21" hidden="1" x14ac:dyDescent="0.2">
      <c r="A823" s="22" t="s">
        <v>111</v>
      </c>
      <c r="B823" s="9" t="e">
        <v>#N/A</v>
      </c>
      <c r="C823" s="10" t="s">
        <v>23</v>
      </c>
      <c r="D823" s="10"/>
      <c r="E823" s="2"/>
      <c r="F823" s="2"/>
      <c r="G823" s="2">
        <v>115.905058</v>
      </c>
      <c r="H823" s="2">
        <v>164.98939799999999</v>
      </c>
      <c r="I823" s="2">
        <v>208.34449900000001</v>
      </c>
      <c r="J823" s="2">
        <v>206.146681</v>
      </c>
      <c r="K823" s="2">
        <v>127.737095</v>
      </c>
      <c r="L823" s="2">
        <v>166.395813</v>
      </c>
      <c r="M823" s="2">
        <v>133.415369</v>
      </c>
      <c r="N823" s="2">
        <v>248.74091799999999</v>
      </c>
      <c r="O823" s="2">
        <v>1246.0288290000001</v>
      </c>
      <c r="P823" s="2">
        <v>886.46712500000001</v>
      </c>
      <c r="Q823" s="2">
        <v>751.19086800000002</v>
      </c>
      <c r="R823" s="2">
        <v>1033.3950890000001</v>
      </c>
      <c r="S823" s="2">
        <v>718.30499999999995</v>
      </c>
      <c r="T823" s="2">
        <v>877.00341100000003</v>
      </c>
      <c r="U823" s="2">
        <v>1049.7134579999999</v>
      </c>
    </row>
    <row r="824" spans="1:21" hidden="1" x14ac:dyDescent="0.2">
      <c r="A824" s="22" t="s">
        <v>111</v>
      </c>
      <c r="B824" s="9" t="e">
        <v>#N/A</v>
      </c>
      <c r="C824" s="10" t="s">
        <v>24</v>
      </c>
      <c r="D824" s="10"/>
      <c r="E824" s="3"/>
      <c r="F824" s="3"/>
      <c r="G824" s="3">
        <v>432.61943100000002</v>
      </c>
      <c r="H824" s="3">
        <v>428.33088600000002</v>
      </c>
      <c r="I824" s="3">
        <v>488.286406</v>
      </c>
      <c r="J824" s="3">
        <v>464.41304700000001</v>
      </c>
      <c r="K824" s="3">
        <v>1803.7721690000001</v>
      </c>
      <c r="L824" s="3">
        <v>1816.679558</v>
      </c>
      <c r="M824" s="3">
        <v>2504.769796</v>
      </c>
      <c r="N824" s="3">
        <v>4574.1595909999996</v>
      </c>
      <c r="O824" s="3">
        <v>8458.7791369999995</v>
      </c>
      <c r="P824" s="3">
        <v>8212.6170849999999</v>
      </c>
      <c r="Q824" s="3">
        <v>7740.2799000000014</v>
      </c>
      <c r="R824" s="3">
        <v>6839.3762980000001</v>
      </c>
      <c r="S824" s="3">
        <v>7229.875669</v>
      </c>
      <c r="T824" s="3">
        <v>7640.4393049999999</v>
      </c>
      <c r="U824" s="3">
        <v>7468.9036990000004</v>
      </c>
    </row>
    <row r="825" spans="1:21" hidden="1" x14ac:dyDescent="0.2">
      <c r="A825" s="22" t="s">
        <v>111</v>
      </c>
      <c r="B825" s="9" t="e">
        <v>#N/A</v>
      </c>
      <c r="C825" s="10" t="s">
        <v>25</v>
      </c>
      <c r="D825" s="10"/>
      <c r="E825" s="2"/>
      <c r="F825" s="2"/>
      <c r="G825" s="2"/>
      <c r="H825" s="2"/>
      <c r="I825" s="2"/>
      <c r="J825" s="2"/>
      <c r="K825" s="2"/>
      <c r="L825" s="2"/>
      <c r="M825" s="2"/>
      <c r="N825" s="2">
        <v>252.71069600000001</v>
      </c>
      <c r="O825" s="2">
        <v>815.76718200000005</v>
      </c>
      <c r="P825" s="2">
        <v>752.05159200000003</v>
      </c>
      <c r="Q825" s="2">
        <v>607.47864600000003</v>
      </c>
      <c r="R825" s="2">
        <v>679.07280400000002</v>
      </c>
      <c r="S825" s="2">
        <v>644.87462500000004</v>
      </c>
      <c r="T825" s="2">
        <v>545.55486099999996</v>
      </c>
      <c r="U825" s="2">
        <v>532.86596499999996</v>
      </c>
    </row>
    <row r="826" spans="1:21" hidden="1" x14ac:dyDescent="0.2">
      <c r="A826" s="22" t="s">
        <v>111</v>
      </c>
      <c r="B826" s="9" t="e">
        <v>#N/A</v>
      </c>
      <c r="C826" s="10" t="s">
        <v>26</v>
      </c>
      <c r="D826" s="10" t="s">
        <v>980</v>
      </c>
      <c r="E826" s="3"/>
      <c r="F826" s="3"/>
      <c r="G826" s="3"/>
      <c r="H826" s="3"/>
      <c r="I826" s="3"/>
      <c r="J826" s="3"/>
      <c r="K826" s="3">
        <v>175.84835799999999</v>
      </c>
      <c r="L826" s="3">
        <v>188.423089</v>
      </c>
      <c r="M826" s="3">
        <v>220.255774</v>
      </c>
      <c r="N826" s="3">
        <v>231.03639899999999</v>
      </c>
      <c r="O826" s="3">
        <v>227.386278</v>
      </c>
      <c r="P826" s="3">
        <v>228.855996</v>
      </c>
      <c r="Q826" s="3">
        <v>252.41739000000001</v>
      </c>
      <c r="R826" s="3">
        <v>245.61434199999999</v>
      </c>
      <c r="S826" s="3">
        <v>248.04957300000001</v>
      </c>
      <c r="T826" s="3">
        <v>255.83308600000001</v>
      </c>
      <c r="U826" s="3">
        <v>244.72090900000001</v>
      </c>
    </row>
    <row r="827" spans="1:21" hidden="1" x14ac:dyDescent="0.2">
      <c r="A827" s="22" t="s">
        <v>111</v>
      </c>
      <c r="B827" s="9" t="e">
        <v>#N/A</v>
      </c>
      <c r="C827" s="10" t="s">
        <v>27</v>
      </c>
      <c r="D827" s="10" t="s">
        <v>980</v>
      </c>
      <c r="E827" s="2"/>
      <c r="F827" s="2"/>
      <c r="G827" s="2">
        <v>101.471828</v>
      </c>
      <c r="H827" s="2">
        <v>53.740968000000002</v>
      </c>
      <c r="I827" s="2">
        <v>80.476500999999999</v>
      </c>
      <c r="J827" s="2">
        <v>103.163606</v>
      </c>
      <c r="K827" s="2">
        <v>1837.238916</v>
      </c>
      <c r="L827" s="2">
        <v>408.01648999999998</v>
      </c>
      <c r="M827" s="2">
        <v>368.99357500000002</v>
      </c>
      <c r="N827" s="2">
        <v>39.510865000000003</v>
      </c>
      <c r="O827" s="2">
        <v>1037.595333</v>
      </c>
      <c r="P827" s="2">
        <v>69.938024999999996</v>
      </c>
      <c r="Q827" s="2">
        <v>40.530622999999999</v>
      </c>
      <c r="R827" s="2">
        <v>28.226478</v>
      </c>
      <c r="S827" s="2">
        <v>17.547646</v>
      </c>
      <c r="T827" s="2">
        <v>539.67897800000003</v>
      </c>
      <c r="U827" s="2">
        <v>2590.3669970000001</v>
      </c>
    </row>
    <row r="828" spans="1:21" hidden="1" x14ac:dyDescent="0.2">
      <c r="A828" s="22" t="s">
        <v>111</v>
      </c>
      <c r="B828" s="9" t="e">
        <v>#N/A</v>
      </c>
      <c r="C828" s="10" t="s">
        <v>28</v>
      </c>
      <c r="D828" s="10" t="s">
        <v>980</v>
      </c>
      <c r="E828" s="3"/>
      <c r="F828" s="3"/>
      <c r="G828" s="3"/>
      <c r="H828" s="3"/>
      <c r="I828" s="3"/>
      <c r="J828" s="3"/>
      <c r="K828" s="3">
        <v>30.452769</v>
      </c>
      <c r="L828" s="3">
        <v>31.338616999999999</v>
      </c>
      <c r="M828" s="3">
        <v>73.851141999999996</v>
      </c>
      <c r="N828" s="3">
        <v>72.339691000000002</v>
      </c>
      <c r="O828" s="3">
        <v>602.96440199999995</v>
      </c>
      <c r="P828" s="3">
        <v>607.39640499999996</v>
      </c>
      <c r="Q828" s="3">
        <v>626.50381800000002</v>
      </c>
      <c r="R828" s="3">
        <v>833.54942000000005</v>
      </c>
      <c r="S828" s="3">
        <v>690.40127800000005</v>
      </c>
      <c r="T828" s="3">
        <v>863.792419</v>
      </c>
      <c r="U828" s="3">
        <v>87.564794000000006</v>
      </c>
    </row>
    <row r="829" spans="1:21" hidden="1" x14ac:dyDescent="0.2">
      <c r="A829" s="22" t="s">
        <v>111</v>
      </c>
      <c r="B829" s="9" t="e">
        <v>#N/A</v>
      </c>
      <c r="C829" s="10" t="s">
        <v>29</v>
      </c>
      <c r="D829" s="10" t="s">
        <v>980</v>
      </c>
      <c r="E829" s="2"/>
      <c r="F829" s="2"/>
      <c r="G829" s="2"/>
      <c r="H829" s="2"/>
      <c r="I829" s="2"/>
      <c r="J829" s="2"/>
      <c r="K829" s="2">
        <v>61.035677</v>
      </c>
      <c r="L829" s="2">
        <v>24.202988999999999</v>
      </c>
      <c r="M829" s="2">
        <v>21.983609999999999</v>
      </c>
      <c r="N829" s="2">
        <v>27.468847</v>
      </c>
      <c r="O829" s="2">
        <v>29.585965000000002</v>
      </c>
      <c r="P829" s="2">
        <v>32.104095999999998</v>
      </c>
      <c r="Q829" s="2">
        <v>26.227091999999999</v>
      </c>
      <c r="R829" s="2">
        <v>21.543854</v>
      </c>
      <c r="S829" s="2">
        <v>3.0774699999999999</v>
      </c>
      <c r="T829" s="2">
        <v>1.6055699999999999</v>
      </c>
      <c r="U829" s="2">
        <v>17.031953999999999</v>
      </c>
    </row>
    <row r="830" spans="1:21" hidden="1" x14ac:dyDescent="0.2">
      <c r="A830" s="23" t="s">
        <v>111</v>
      </c>
      <c r="B830" s="9" t="e">
        <v>#N/A</v>
      </c>
      <c r="C830" s="9" t="s">
        <v>30</v>
      </c>
      <c r="D830" s="9"/>
      <c r="E830" s="3"/>
      <c r="F830" s="3"/>
      <c r="G830" s="3">
        <v>5691.9639230000002</v>
      </c>
      <c r="H830" s="3">
        <v>6379.4281899999996</v>
      </c>
      <c r="I830" s="3">
        <v>7488.3743240000003</v>
      </c>
      <c r="J830" s="3">
        <v>7229.4506350000001</v>
      </c>
      <c r="K830" s="3">
        <v>8186.4643329999999</v>
      </c>
      <c r="L830" s="3">
        <v>4700.1603709999999</v>
      </c>
      <c r="M830" s="3">
        <v>5382.9908489999998</v>
      </c>
      <c r="N830" s="3">
        <v>3669.3596889999999</v>
      </c>
      <c r="O830" s="3"/>
      <c r="P830" s="3">
        <v>2.638884</v>
      </c>
      <c r="Q830" s="3"/>
      <c r="R830" s="3"/>
      <c r="S830" s="3">
        <v>77.470102999999995</v>
      </c>
      <c r="T830" s="3"/>
      <c r="U830" s="3"/>
    </row>
    <row r="831" spans="1:21" hidden="1" x14ac:dyDescent="0.2">
      <c r="A831" s="21" t="s">
        <v>112</v>
      </c>
      <c r="B831" s="9" t="e">
        <v>#N/A</v>
      </c>
      <c r="C831" s="9" t="s">
        <v>20</v>
      </c>
      <c r="D831" s="9"/>
      <c r="E831" s="2"/>
      <c r="F831" s="2"/>
      <c r="G831" s="2">
        <v>2610.2481400000001</v>
      </c>
      <c r="H831" s="2">
        <v>2875.5713959999998</v>
      </c>
      <c r="I831" s="2">
        <v>3858.0604290000001</v>
      </c>
      <c r="J831" s="2">
        <v>4150.9565910000001</v>
      </c>
      <c r="K831" s="2">
        <v>6269.1796370000002</v>
      </c>
      <c r="L831" s="2">
        <v>3641.4327950000002</v>
      </c>
      <c r="M831" s="2">
        <v>3998.8979380000001</v>
      </c>
      <c r="N831" s="2">
        <v>4777.6367300000002</v>
      </c>
      <c r="O831" s="2">
        <v>7742.8929109999999</v>
      </c>
      <c r="P831" s="2">
        <v>5727.4246800000001</v>
      </c>
      <c r="Q831" s="2">
        <v>4778.8829660000001</v>
      </c>
      <c r="R831" s="2">
        <v>4775.6031439999997</v>
      </c>
      <c r="S831" s="2">
        <v>4537.8083200000001</v>
      </c>
      <c r="T831" s="2">
        <v>5226.1468599999998</v>
      </c>
      <c r="U831" s="2">
        <v>7512.8920900000003</v>
      </c>
    </row>
    <row r="832" spans="1:21" hidden="1" x14ac:dyDescent="0.2">
      <c r="A832" s="22" t="s">
        <v>112</v>
      </c>
      <c r="B832" s="9" t="e">
        <v>#N/A</v>
      </c>
      <c r="C832" s="10" t="s">
        <v>22</v>
      </c>
      <c r="D832" s="10"/>
      <c r="E832" s="3"/>
      <c r="F832" s="3"/>
      <c r="G832" s="3">
        <v>12.174302000000001</v>
      </c>
      <c r="H832" s="3">
        <v>58.158276999999998</v>
      </c>
      <c r="I832" s="3">
        <v>189.58194399999999</v>
      </c>
      <c r="J832" s="3">
        <v>142.32289</v>
      </c>
      <c r="K832" s="3">
        <v>281.85905500000001</v>
      </c>
      <c r="L832" s="3">
        <v>140.58086399999999</v>
      </c>
      <c r="M832" s="3">
        <v>165.43961100000001</v>
      </c>
      <c r="N832" s="3">
        <v>437.99357300000003</v>
      </c>
      <c r="O832" s="3">
        <v>560.52659800000004</v>
      </c>
      <c r="P832" s="3">
        <v>261.46643699999998</v>
      </c>
      <c r="Q832" s="3">
        <v>188.44565600000001</v>
      </c>
      <c r="R832" s="3">
        <v>394.05497300000002</v>
      </c>
      <c r="S832" s="3">
        <v>411.44473199999999</v>
      </c>
      <c r="T832" s="3">
        <v>554.38918899999999</v>
      </c>
      <c r="U832" s="3">
        <v>250.46148199999999</v>
      </c>
    </row>
    <row r="833" spans="1:21" hidden="1" x14ac:dyDescent="0.2">
      <c r="A833" s="22" t="s">
        <v>112</v>
      </c>
      <c r="B833" s="9" t="e">
        <v>#N/A</v>
      </c>
      <c r="C833" s="10" t="s">
        <v>23</v>
      </c>
      <c r="D833" s="10"/>
      <c r="E833" s="2"/>
      <c r="F833" s="2"/>
      <c r="G833" s="2">
        <v>44.693972000000002</v>
      </c>
      <c r="H833" s="2">
        <v>59.572034000000002</v>
      </c>
      <c r="I833" s="2">
        <v>80.853678000000002</v>
      </c>
      <c r="J833" s="2">
        <v>73.721725000000006</v>
      </c>
      <c r="K833" s="2">
        <v>57.616891000000003</v>
      </c>
      <c r="L833" s="2">
        <v>72.982474999999994</v>
      </c>
      <c r="M833" s="2">
        <v>55.071620000000003</v>
      </c>
      <c r="N833" s="2">
        <v>105.84791300000001</v>
      </c>
      <c r="O833" s="2">
        <v>609.12722299999996</v>
      </c>
      <c r="P833" s="2">
        <v>458.63597700000003</v>
      </c>
      <c r="Q833" s="2">
        <v>329.426963</v>
      </c>
      <c r="R833" s="2">
        <v>262.870114</v>
      </c>
      <c r="S833" s="2">
        <v>236.35342600000001</v>
      </c>
      <c r="T833" s="2">
        <v>299.34692699999999</v>
      </c>
      <c r="U833" s="2">
        <v>430.17736400000001</v>
      </c>
    </row>
    <row r="834" spans="1:21" hidden="1" x14ac:dyDescent="0.2">
      <c r="A834" s="22" t="s">
        <v>112</v>
      </c>
      <c r="B834" s="9" t="e">
        <v>#N/A</v>
      </c>
      <c r="C834" s="10" t="s">
        <v>24</v>
      </c>
      <c r="D834" s="10"/>
      <c r="E834" s="3"/>
      <c r="F834" s="3"/>
      <c r="G834" s="3">
        <v>249.74776700000001</v>
      </c>
      <c r="H834" s="3">
        <v>252.54000300000001</v>
      </c>
      <c r="I834" s="3">
        <v>288.11778600000002</v>
      </c>
      <c r="J834" s="3">
        <v>293.37695000000002</v>
      </c>
      <c r="K834" s="3">
        <v>943.06599700000004</v>
      </c>
      <c r="L834" s="3">
        <v>875.15205000000003</v>
      </c>
      <c r="M834" s="3">
        <v>980.76966900000002</v>
      </c>
      <c r="N834" s="3">
        <v>2113.350011</v>
      </c>
      <c r="O834" s="3">
        <v>5197.7199730000002</v>
      </c>
      <c r="P834" s="3">
        <v>4570.2969659999999</v>
      </c>
      <c r="Q834" s="3">
        <v>3880.089547</v>
      </c>
      <c r="R834" s="3">
        <v>3726.1932160000001</v>
      </c>
      <c r="S834" s="3">
        <v>3483.8823640000001</v>
      </c>
      <c r="T834" s="3">
        <v>3618.687778</v>
      </c>
      <c r="U834" s="3">
        <v>3955.203082</v>
      </c>
    </row>
    <row r="835" spans="1:21" hidden="1" x14ac:dyDescent="0.2">
      <c r="A835" s="22" t="s">
        <v>112</v>
      </c>
      <c r="B835" s="9" t="e">
        <v>#N/A</v>
      </c>
      <c r="C835" s="10" t="s">
        <v>25</v>
      </c>
      <c r="D835" s="10"/>
      <c r="E835" s="2"/>
      <c r="F835" s="2"/>
      <c r="G835" s="2"/>
      <c r="H835" s="2"/>
      <c r="I835" s="2"/>
      <c r="J835" s="2"/>
      <c r="K835" s="2"/>
      <c r="L835" s="2"/>
      <c r="M835" s="2"/>
      <c r="N835" s="2">
        <v>152.508476</v>
      </c>
      <c r="O835" s="2">
        <v>345.75675699999999</v>
      </c>
      <c r="P835" s="2">
        <v>322.75865900000002</v>
      </c>
      <c r="Q835" s="2">
        <v>255.390107</v>
      </c>
      <c r="R835" s="2">
        <v>274.44785000000002</v>
      </c>
      <c r="S835" s="2">
        <v>263.39306499999998</v>
      </c>
      <c r="T835" s="2">
        <v>205.06089399999999</v>
      </c>
      <c r="U835" s="2">
        <v>180.57342199999999</v>
      </c>
    </row>
    <row r="836" spans="1:21" hidden="1" x14ac:dyDescent="0.2">
      <c r="A836" s="22" t="s">
        <v>112</v>
      </c>
      <c r="B836" s="9" t="e">
        <v>#N/A</v>
      </c>
      <c r="C836" s="10" t="s">
        <v>26</v>
      </c>
      <c r="D836" s="10" t="s">
        <v>980</v>
      </c>
      <c r="E836" s="3"/>
      <c r="F836" s="3"/>
      <c r="G836" s="3"/>
      <c r="H836" s="3"/>
      <c r="I836" s="3"/>
      <c r="J836" s="3"/>
      <c r="K836" s="3">
        <v>58.861271000000002</v>
      </c>
      <c r="L836" s="3">
        <v>58.052992000000003</v>
      </c>
      <c r="M836" s="3">
        <v>58.722552</v>
      </c>
      <c r="N836" s="3">
        <v>61.362651</v>
      </c>
      <c r="O836" s="3">
        <v>67.759893000000005</v>
      </c>
      <c r="P836" s="3">
        <v>55.482976999999998</v>
      </c>
      <c r="Q836" s="3">
        <v>66.938308000000006</v>
      </c>
      <c r="R836" s="3">
        <v>64.410887000000002</v>
      </c>
      <c r="S836" s="3">
        <v>64.610157999999998</v>
      </c>
      <c r="T836" s="3">
        <v>66.842240000000004</v>
      </c>
      <c r="U836" s="3">
        <v>60.062745999999997</v>
      </c>
    </row>
    <row r="837" spans="1:21" hidden="1" x14ac:dyDescent="0.2">
      <c r="A837" s="22" t="s">
        <v>112</v>
      </c>
      <c r="B837" s="9" t="e">
        <v>#N/A</v>
      </c>
      <c r="C837" s="10" t="s">
        <v>27</v>
      </c>
      <c r="D837" s="10" t="s">
        <v>980</v>
      </c>
      <c r="E837" s="2"/>
      <c r="F837" s="2"/>
      <c r="G837" s="2">
        <v>63.241686000000001</v>
      </c>
      <c r="H837" s="2">
        <v>13.248359000000001</v>
      </c>
      <c r="I837" s="2">
        <v>27.256032000000001</v>
      </c>
      <c r="J837" s="2">
        <v>57.586894999999998</v>
      </c>
      <c r="K837" s="2">
        <v>1162.8076880000001</v>
      </c>
      <c r="L837" s="2">
        <v>391.19016900000003</v>
      </c>
      <c r="M837" s="2">
        <v>342.66581000000002</v>
      </c>
      <c r="N837" s="2">
        <v>25.297450999999999</v>
      </c>
      <c r="O837" s="2">
        <v>918.02885900000001</v>
      </c>
      <c r="P837" s="2">
        <v>17.017997999999999</v>
      </c>
      <c r="Q837" s="2">
        <v>17.247812</v>
      </c>
      <c r="R837" s="2">
        <v>13.089734999999999</v>
      </c>
      <c r="S837" s="2">
        <v>7.4293579999999997</v>
      </c>
      <c r="T837" s="2">
        <v>457.55591399999997</v>
      </c>
      <c r="U837" s="2">
        <v>2589.9889290000001</v>
      </c>
    </row>
    <row r="838" spans="1:21" hidden="1" x14ac:dyDescent="0.2">
      <c r="A838" s="22" t="s">
        <v>112</v>
      </c>
      <c r="B838" s="9" t="e">
        <v>#N/A</v>
      </c>
      <c r="C838" s="10" t="s">
        <v>28</v>
      </c>
      <c r="D838" s="10" t="s">
        <v>980</v>
      </c>
      <c r="E838" s="3"/>
      <c r="F838" s="3"/>
      <c r="G838" s="3"/>
      <c r="H838" s="3"/>
      <c r="I838" s="3"/>
      <c r="J838" s="3"/>
      <c r="K838" s="3">
        <v>10.403164</v>
      </c>
      <c r="L838" s="3">
        <v>10.967803999999999</v>
      </c>
      <c r="M838" s="3">
        <v>14.103828</v>
      </c>
      <c r="N838" s="3">
        <v>15.617497</v>
      </c>
      <c r="O838" s="3">
        <v>22.941351999999998</v>
      </c>
      <c r="P838" s="3">
        <v>15.176729999999999</v>
      </c>
      <c r="Q838" s="3">
        <v>20.51802</v>
      </c>
      <c r="R838" s="3">
        <v>24.214994000000001</v>
      </c>
      <c r="S838" s="3">
        <v>23.420159000000002</v>
      </c>
      <c r="T838" s="3">
        <v>23.772390999999999</v>
      </c>
      <c r="U838" s="3">
        <v>41.867066000000001</v>
      </c>
    </row>
    <row r="839" spans="1:21" hidden="1" x14ac:dyDescent="0.2">
      <c r="A839" s="22" t="s">
        <v>112</v>
      </c>
      <c r="B839" s="9" t="e">
        <v>#N/A</v>
      </c>
      <c r="C839" s="10" t="s">
        <v>29</v>
      </c>
      <c r="D839" s="10" t="s">
        <v>980</v>
      </c>
      <c r="E839" s="2"/>
      <c r="F839" s="2"/>
      <c r="G839" s="2"/>
      <c r="H839" s="2"/>
      <c r="I839" s="2"/>
      <c r="J839" s="2"/>
      <c r="K839" s="2">
        <v>6.4019389999999996</v>
      </c>
      <c r="L839" s="2">
        <v>16.702618999999999</v>
      </c>
      <c r="M839" s="2">
        <v>13.617652</v>
      </c>
      <c r="N839" s="2">
        <v>17.338197999999998</v>
      </c>
      <c r="O839" s="2">
        <v>21.032256</v>
      </c>
      <c r="P839" s="2">
        <v>25.864087999999999</v>
      </c>
      <c r="Q839" s="2">
        <v>20.826553000000001</v>
      </c>
      <c r="R839" s="2">
        <v>16.321375</v>
      </c>
      <c r="S839" s="2">
        <v>0.65631399999999995</v>
      </c>
      <c r="T839" s="2">
        <v>0.49152699999999999</v>
      </c>
      <c r="U839" s="2">
        <v>4.5579989999999997</v>
      </c>
    </row>
    <row r="840" spans="1:21" hidden="1" x14ac:dyDescent="0.2">
      <c r="A840" s="23" t="s">
        <v>112</v>
      </c>
      <c r="B840" s="9" t="e">
        <v>#N/A</v>
      </c>
      <c r="C840" s="9" t="s">
        <v>30</v>
      </c>
      <c r="D840" s="9"/>
      <c r="E840" s="3"/>
      <c r="F840" s="3"/>
      <c r="G840" s="3">
        <v>2240.3904130000001</v>
      </c>
      <c r="H840" s="3">
        <v>2492.0527229999998</v>
      </c>
      <c r="I840" s="3">
        <v>3272.2509890000001</v>
      </c>
      <c r="J840" s="3">
        <v>3583.9481310000001</v>
      </c>
      <c r="K840" s="3">
        <v>3748.1636319999998</v>
      </c>
      <c r="L840" s="3">
        <v>2075.8038219999999</v>
      </c>
      <c r="M840" s="3">
        <v>2368.507196</v>
      </c>
      <c r="N840" s="3">
        <v>1848.32096</v>
      </c>
      <c r="O840" s="3"/>
      <c r="P840" s="3">
        <v>0.72484800000000005</v>
      </c>
      <c r="Q840" s="3"/>
      <c r="R840" s="3"/>
      <c r="S840" s="3">
        <v>46.618744</v>
      </c>
      <c r="T840" s="3"/>
      <c r="U840" s="3"/>
    </row>
    <row r="841" spans="1:21" hidden="1" x14ac:dyDescent="0.2">
      <c r="A841" s="21" t="s">
        <v>113</v>
      </c>
      <c r="B841" s="9" t="s">
        <v>268</v>
      </c>
      <c r="C841" s="9" t="s">
        <v>20</v>
      </c>
      <c r="D841" s="9"/>
      <c r="E841" s="2"/>
      <c r="F841" s="2"/>
      <c r="G841" s="2">
        <v>2.0182549999999999</v>
      </c>
      <c r="H841" s="2">
        <v>2.897707</v>
      </c>
      <c r="I841" s="2">
        <v>2.2611210000000002</v>
      </c>
      <c r="J841" s="2">
        <v>2.3225500000000001</v>
      </c>
      <c r="K841" s="2">
        <v>4.6429340000000003</v>
      </c>
      <c r="L841" s="2">
        <v>0.17734900000000001</v>
      </c>
      <c r="M841" s="2">
        <v>2.9220429999999999</v>
      </c>
      <c r="N841" s="2">
        <v>1.4771939999999999</v>
      </c>
      <c r="O841" s="2">
        <v>7.6667509999999996</v>
      </c>
      <c r="P841" s="2">
        <v>0.378884</v>
      </c>
      <c r="Q841" s="2">
        <v>4.6806650000000003</v>
      </c>
      <c r="R841" s="2">
        <v>6.9033439999999997</v>
      </c>
      <c r="S841" s="2"/>
      <c r="T841" s="2"/>
      <c r="U841" s="2"/>
    </row>
    <row r="842" spans="1:21" hidden="1" x14ac:dyDescent="0.2">
      <c r="A842" s="22" t="s">
        <v>113</v>
      </c>
      <c r="B842" s="9" t="s">
        <v>268</v>
      </c>
      <c r="C842" s="10" t="s">
        <v>22</v>
      </c>
      <c r="D842" s="10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>
        <v>4.3510229999999996</v>
      </c>
      <c r="R842" s="3">
        <v>6.2908369999999998</v>
      </c>
      <c r="S842" s="3"/>
      <c r="T842" s="3"/>
      <c r="U842" s="3"/>
    </row>
    <row r="843" spans="1:21" hidden="1" x14ac:dyDescent="0.2">
      <c r="A843" s="22" t="s">
        <v>113</v>
      </c>
      <c r="B843" s="9" t="s">
        <v>268</v>
      </c>
      <c r="C843" s="10" t="s">
        <v>23</v>
      </c>
      <c r="D843" s="10"/>
      <c r="E843" s="2"/>
      <c r="F843" s="2"/>
      <c r="G843" s="2"/>
      <c r="H843" s="2"/>
      <c r="I843" s="2"/>
      <c r="J843" s="2"/>
      <c r="K843" s="2"/>
      <c r="L843" s="2"/>
      <c r="M843" s="2"/>
      <c r="N843" s="2">
        <v>0.228099</v>
      </c>
      <c r="O843" s="2"/>
      <c r="P843" s="2"/>
      <c r="Q843" s="2"/>
      <c r="R843" s="2"/>
      <c r="S843" s="2"/>
      <c r="T843" s="2"/>
      <c r="U843" s="2"/>
    </row>
    <row r="844" spans="1:21" hidden="1" x14ac:dyDescent="0.2">
      <c r="A844" s="22" t="s">
        <v>113</v>
      </c>
      <c r="B844" s="9" t="s">
        <v>268</v>
      </c>
      <c r="C844" s="10" t="s">
        <v>24</v>
      </c>
      <c r="D844" s="10"/>
      <c r="E844" s="3"/>
      <c r="F844" s="3"/>
      <c r="G844" s="3"/>
      <c r="H844" s="3"/>
      <c r="I844" s="3"/>
      <c r="J844" s="3"/>
      <c r="K844" s="3"/>
      <c r="L844" s="3"/>
      <c r="M844" s="3"/>
      <c r="N844" s="3">
        <v>8.8553999999999994E-2</v>
      </c>
      <c r="O844" s="3">
        <v>7.4760759999999999</v>
      </c>
      <c r="P844" s="3">
        <v>0.35520000000000002</v>
      </c>
      <c r="Q844" s="3">
        <v>5.3767000000000002E-2</v>
      </c>
      <c r="R844" s="3">
        <v>0.172374</v>
      </c>
      <c r="S844" s="3"/>
      <c r="T844" s="3"/>
      <c r="U844" s="3"/>
    </row>
    <row r="845" spans="1:21" hidden="1" x14ac:dyDescent="0.2">
      <c r="A845" s="22" t="s">
        <v>113</v>
      </c>
      <c r="B845" s="9" t="s">
        <v>268</v>
      </c>
      <c r="C845" s="10" t="s">
        <v>25</v>
      </c>
      <c r="D845" s="10"/>
      <c r="E845" s="2"/>
      <c r="F845" s="2"/>
      <c r="G845" s="2"/>
      <c r="H845" s="2"/>
      <c r="I845" s="2"/>
      <c r="J845" s="2"/>
      <c r="K845" s="2"/>
      <c r="L845" s="2"/>
      <c r="M845" s="2"/>
      <c r="N845" s="2">
        <v>0.93599900000000003</v>
      </c>
      <c r="O845" s="2">
        <v>7.7000000000000001E-5</v>
      </c>
      <c r="P845" s="2">
        <v>2.3684E-2</v>
      </c>
      <c r="Q845" s="2">
        <v>2.8219000000000001E-2</v>
      </c>
      <c r="R845" s="2">
        <v>7.8312999999999994E-2</v>
      </c>
      <c r="S845" s="2"/>
      <c r="T845" s="2"/>
      <c r="U845" s="2"/>
    </row>
    <row r="846" spans="1:21" hidden="1" x14ac:dyDescent="0.2">
      <c r="A846" s="22" t="s">
        <v>113</v>
      </c>
      <c r="B846" s="9" t="s">
        <v>268</v>
      </c>
      <c r="C846" s="10" t="s">
        <v>26</v>
      </c>
      <c r="D846" s="10" t="s">
        <v>980</v>
      </c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>
        <v>0.19059799999999999</v>
      </c>
      <c r="P846" s="3"/>
      <c r="Q846" s="3">
        <v>7.6530000000000001E-3</v>
      </c>
      <c r="R846" s="3"/>
      <c r="S846" s="3"/>
      <c r="T846" s="3"/>
      <c r="U846" s="3"/>
    </row>
    <row r="847" spans="1:21" hidden="1" x14ac:dyDescent="0.2">
      <c r="A847" s="22" t="s">
        <v>113</v>
      </c>
      <c r="B847" s="9" t="s">
        <v>268</v>
      </c>
      <c r="C847" s="10" t="s">
        <v>27</v>
      </c>
      <c r="D847" s="10" t="s">
        <v>980</v>
      </c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</row>
    <row r="848" spans="1:21" hidden="1" x14ac:dyDescent="0.2">
      <c r="A848" s="22" t="s">
        <v>113</v>
      </c>
      <c r="B848" s="9" t="s">
        <v>268</v>
      </c>
      <c r="C848" s="10" t="s">
        <v>28</v>
      </c>
      <c r="D848" s="10" t="s">
        <v>980</v>
      </c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>
        <v>0.24000299999999999</v>
      </c>
      <c r="R848" s="3">
        <v>0.36181999999999997</v>
      </c>
      <c r="S848" s="3"/>
      <c r="T848" s="3"/>
      <c r="U848" s="3"/>
    </row>
    <row r="849" spans="1:21" hidden="1" x14ac:dyDescent="0.2">
      <c r="A849" s="22" t="s">
        <v>113</v>
      </c>
      <c r="B849" s="9" t="s">
        <v>268</v>
      </c>
      <c r="C849" s="10" t="s">
        <v>29</v>
      </c>
      <c r="D849" s="10" t="s">
        <v>980</v>
      </c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</row>
    <row r="850" spans="1:21" hidden="1" x14ac:dyDescent="0.2">
      <c r="A850" s="23" t="s">
        <v>113</v>
      </c>
      <c r="B850" s="9" t="s">
        <v>268</v>
      </c>
      <c r="C850" s="9" t="s">
        <v>30</v>
      </c>
      <c r="D850" s="9"/>
      <c r="E850" s="3"/>
      <c r="F850" s="3"/>
      <c r="G850" s="3">
        <v>2.0182549999999999</v>
      </c>
      <c r="H850" s="3">
        <v>2.897707</v>
      </c>
      <c r="I850" s="3">
        <v>2.2611210000000002</v>
      </c>
      <c r="J850" s="3">
        <v>2.3225500000000001</v>
      </c>
      <c r="K850" s="3">
        <v>4.6429340000000003</v>
      </c>
      <c r="L850" s="3">
        <v>0.17734900000000001</v>
      </c>
      <c r="M850" s="3">
        <v>2.9220429999999999</v>
      </c>
      <c r="N850" s="3">
        <v>0.22454199999999999</v>
      </c>
      <c r="O850" s="3"/>
      <c r="P850" s="3"/>
      <c r="Q850" s="3"/>
      <c r="R850" s="3"/>
      <c r="S850" s="3"/>
      <c r="T850" s="3"/>
      <c r="U850" s="3"/>
    </row>
    <row r="851" spans="1:21" hidden="1" x14ac:dyDescent="0.2">
      <c r="A851" s="21" t="s">
        <v>114</v>
      </c>
      <c r="B851" s="9" t="s">
        <v>273</v>
      </c>
      <c r="C851" s="9" t="s">
        <v>20</v>
      </c>
      <c r="D851" s="9"/>
      <c r="E851" s="2"/>
      <c r="F851" s="2"/>
      <c r="G851" s="2">
        <v>9.5649809999999995</v>
      </c>
      <c r="H851" s="2">
        <v>3.4253209999999998</v>
      </c>
      <c r="I851" s="2">
        <v>2.4506060000000001</v>
      </c>
      <c r="J851" s="2">
        <v>6.4468819999999996</v>
      </c>
      <c r="K851" s="2">
        <v>3.8641779999999999</v>
      </c>
      <c r="L851" s="2">
        <v>3.7772459999999999</v>
      </c>
      <c r="M851" s="2">
        <v>3.2701250000000002</v>
      </c>
      <c r="N851" s="2">
        <v>3.7944249999999999</v>
      </c>
      <c r="O851" s="2">
        <v>17.372021</v>
      </c>
      <c r="P851" s="2">
        <v>12.777471999999999</v>
      </c>
      <c r="Q851" s="2">
        <v>1.8116589999999999</v>
      </c>
      <c r="R851" s="2">
        <v>2.1478860000000002</v>
      </c>
      <c r="S851" s="2">
        <v>2.2651500000000002</v>
      </c>
      <c r="T851" s="2">
        <v>2.915286</v>
      </c>
      <c r="U851" s="2">
        <v>7.2551889999999997</v>
      </c>
    </row>
    <row r="852" spans="1:21" hidden="1" x14ac:dyDescent="0.2">
      <c r="A852" s="22" t="s">
        <v>114</v>
      </c>
      <c r="B852" s="9" t="s">
        <v>273</v>
      </c>
      <c r="C852" s="10" t="s">
        <v>22</v>
      </c>
      <c r="D852" s="10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>
        <v>10.624962</v>
      </c>
      <c r="P852" s="3"/>
      <c r="Q852" s="3"/>
      <c r="R852" s="3">
        <v>1.4066E-2</v>
      </c>
      <c r="S852" s="3"/>
      <c r="T852" s="3"/>
      <c r="U852" s="3"/>
    </row>
    <row r="853" spans="1:21" hidden="1" x14ac:dyDescent="0.2">
      <c r="A853" s="22" t="s">
        <v>114</v>
      </c>
      <c r="B853" s="9" t="s">
        <v>273</v>
      </c>
      <c r="C853" s="10" t="s">
        <v>23</v>
      </c>
      <c r="D853" s="10"/>
      <c r="E853" s="2"/>
      <c r="F853" s="2"/>
      <c r="G853" s="2"/>
      <c r="H853" s="2">
        <v>0.159055</v>
      </c>
      <c r="I853" s="2"/>
      <c r="J853" s="2">
        <v>3.0300000000000001E-3</v>
      </c>
      <c r="K853" s="2"/>
      <c r="L853" s="2"/>
      <c r="M853" s="2"/>
      <c r="N853" s="2">
        <v>0.77437800000000001</v>
      </c>
      <c r="O853" s="2"/>
      <c r="P853" s="2">
        <v>0.54571899999999995</v>
      </c>
      <c r="Q853" s="2">
        <v>0.141151</v>
      </c>
      <c r="R853" s="2">
        <v>0.69286800000000004</v>
      </c>
      <c r="S853" s="2">
        <v>9.3900999999999998E-2</v>
      </c>
      <c r="T853" s="2">
        <v>0.12753</v>
      </c>
      <c r="U853" s="2">
        <v>9.1619000000000006E-2</v>
      </c>
    </row>
    <row r="854" spans="1:21" hidden="1" x14ac:dyDescent="0.2">
      <c r="A854" s="22" t="s">
        <v>114</v>
      </c>
      <c r="B854" s="9" t="s">
        <v>273</v>
      </c>
      <c r="C854" s="10" t="s">
        <v>24</v>
      </c>
      <c r="D854" s="10"/>
      <c r="E854" s="3"/>
      <c r="F854" s="3"/>
      <c r="G854" s="3">
        <v>5.1289000000000001E-2</v>
      </c>
      <c r="H854" s="3">
        <v>0.31887799999999999</v>
      </c>
      <c r="I854" s="3">
        <v>0.29363899999999998</v>
      </c>
      <c r="J854" s="3">
        <v>0.28657100000000002</v>
      </c>
      <c r="K854" s="3">
        <v>3.404242</v>
      </c>
      <c r="L854" s="3">
        <v>3.0520849999999999</v>
      </c>
      <c r="M854" s="3">
        <v>2.3182520000000002</v>
      </c>
      <c r="N854" s="3">
        <v>1.7965180000000001</v>
      </c>
      <c r="O854" s="3">
        <v>6.528543</v>
      </c>
      <c r="P854" s="3">
        <v>11.736408000000001</v>
      </c>
      <c r="Q854" s="3">
        <v>0.97763299999999997</v>
      </c>
      <c r="R854" s="3">
        <v>1.2101170000000001</v>
      </c>
      <c r="S854" s="3">
        <v>2.0292889999999999</v>
      </c>
      <c r="T854" s="3">
        <v>2.6725159999999999</v>
      </c>
      <c r="U854" s="3">
        <v>7.0105110000000002</v>
      </c>
    </row>
    <row r="855" spans="1:21" hidden="1" x14ac:dyDescent="0.2">
      <c r="A855" s="22" t="s">
        <v>114</v>
      </c>
      <c r="B855" s="9" t="s">
        <v>273</v>
      </c>
      <c r="C855" s="10" t="s">
        <v>25</v>
      </c>
      <c r="D855" s="10"/>
      <c r="E855" s="2"/>
      <c r="F855" s="2"/>
      <c r="G855" s="2"/>
      <c r="H855" s="2"/>
      <c r="I855" s="2"/>
      <c r="J855" s="2"/>
      <c r="K855" s="2"/>
      <c r="L855" s="2"/>
      <c r="M855" s="2"/>
      <c r="N855" s="2">
        <v>1.0151509999999999</v>
      </c>
      <c r="O855" s="2">
        <v>0.15106900000000001</v>
      </c>
      <c r="P855" s="2">
        <v>0.23347200000000001</v>
      </c>
      <c r="Q855" s="2">
        <v>0.51284399999999997</v>
      </c>
      <c r="R855" s="2">
        <v>8.6241999999999999E-2</v>
      </c>
      <c r="S855" s="2">
        <v>2.2620000000000001E-2</v>
      </c>
      <c r="T855" s="2">
        <v>1.9047000000000001E-2</v>
      </c>
      <c r="U855" s="2">
        <v>8.2513000000000003E-2</v>
      </c>
    </row>
    <row r="856" spans="1:21" hidden="1" x14ac:dyDescent="0.2">
      <c r="A856" s="22" t="s">
        <v>114</v>
      </c>
      <c r="B856" s="9" t="s">
        <v>273</v>
      </c>
      <c r="C856" s="10" t="s">
        <v>26</v>
      </c>
      <c r="D856" s="10" t="s">
        <v>980</v>
      </c>
      <c r="E856" s="3"/>
      <c r="F856" s="3"/>
      <c r="G856" s="3"/>
      <c r="H856" s="3"/>
      <c r="I856" s="3"/>
      <c r="J856" s="3"/>
      <c r="K856" s="3">
        <v>1.2581999999999999E-2</v>
      </c>
      <c r="L856" s="3">
        <v>5.0375000000000003E-2</v>
      </c>
      <c r="M856" s="3">
        <v>7.8750000000000001E-2</v>
      </c>
      <c r="N856" s="3">
        <v>8.3356E-2</v>
      </c>
      <c r="O856" s="3">
        <v>6.2756999999999993E-2</v>
      </c>
      <c r="P856" s="3">
        <v>6.7155999999999993E-2</v>
      </c>
      <c r="Q856" s="3">
        <v>6.0331000000000003E-2</v>
      </c>
      <c r="R856" s="3">
        <v>8.7050000000000002E-2</v>
      </c>
      <c r="S856" s="3">
        <v>0.115786</v>
      </c>
      <c r="T856" s="3">
        <v>9.2655000000000001E-2</v>
      </c>
      <c r="U856" s="3">
        <v>6.8625000000000005E-2</v>
      </c>
    </row>
    <row r="857" spans="1:21" hidden="1" x14ac:dyDescent="0.2">
      <c r="A857" s="22" t="s">
        <v>114</v>
      </c>
      <c r="B857" s="9" t="s">
        <v>273</v>
      </c>
      <c r="C857" s="10" t="s">
        <v>27</v>
      </c>
      <c r="D857" s="10" t="s">
        <v>980</v>
      </c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>
        <v>0.19178100000000001</v>
      </c>
      <c r="Q857" s="2">
        <v>0.11495900000000001</v>
      </c>
      <c r="R857" s="2">
        <v>5.3928999999999998E-2</v>
      </c>
      <c r="S857" s="2"/>
      <c r="T857" s="2"/>
      <c r="U857" s="2"/>
    </row>
    <row r="858" spans="1:21" hidden="1" x14ac:dyDescent="0.2">
      <c r="A858" s="22" t="s">
        <v>114</v>
      </c>
      <c r="B858" s="9" t="s">
        <v>273</v>
      </c>
      <c r="C858" s="10" t="s">
        <v>28</v>
      </c>
      <c r="D858" s="10" t="s">
        <v>980</v>
      </c>
      <c r="E858" s="3"/>
      <c r="F858" s="3"/>
      <c r="G858" s="3"/>
      <c r="H858" s="3"/>
      <c r="I858" s="3"/>
      <c r="J858" s="3"/>
      <c r="K858" s="3"/>
      <c r="L858" s="3">
        <v>4.4180000000000001E-3</v>
      </c>
      <c r="M858" s="3">
        <v>3.9620000000000002E-3</v>
      </c>
      <c r="N858" s="3">
        <v>5.5050000000000003E-3</v>
      </c>
      <c r="O858" s="3">
        <v>4.6899999999999997E-3</v>
      </c>
      <c r="P858" s="3">
        <v>2.9359999999999998E-3</v>
      </c>
      <c r="Q858" s="3">
        <v>4.7410000000000004E-3</v>
      </c>
      <c r="R858" s="3">
        <v>3.614E-3</v>
      </c>
      <c r="S858" s="3">
        <v>3.5539999999999999E-3</v>
      </c>
      <c r="T858" s="3">
        <v>3.5379999999999999E-3</v>
      </c>
      <c r="U858" s="3">
        <v>1.921E-3</v>
      </c>
    </row>
    <row r="859" spans="1:21" hidden="1" x14ac:dyDescent="0.2">
      <c r="A859" s="22" t="s">
        <v>114</v>
      </c>
      <c r="B859" s="9" t="s">
        <v>273</v>
      </c>
      <c r="C859" s="10" t="s">
        <v>29</v>
      </c>
      <c r="D859" s="10" t="s">
        <v>980</v>
      </c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</row>
    <row r="860" spans="1:21" hidden="1" x14ac:dyDescent="0.2">
      <c r="A860" s="23" t="s">
        <v>114</v>
      </c>
      <c r="B860" s="9" t="s">
        <v>273</v>
      </c>
      <c r="C860" s="9" t="s">
        <v>30</v>
      </c>
      <c r="D860" s="9"/>
      <c r="E860" s="3"/>
      <c r="F860" s="3"/>
      <c r="G860" s="3">
        <v>9.5136920000000007</v>
      </c>
      <c r="H860" s="3">
        <v>2.9473880000000001</v>
      </c>
      <c r="I860" s="3">
        <v>2.1569669999999999</v>
      </c>
      <c r="J860" s="3">
        <v>6.1572810000000002</v>
      </c>
      <c r="K860" s="3">
        <v>0.44735399999999997</v>
      </c>
      <c r="L860" s="3">
        <v>0.67036799999999996</v>
      </c>
      <c r="M860" s="3">
        <v>0.86916099999999996</v>
      </c>
      <c r="N860" s="3">
        <v>0.119517</v>
      </c>
      <c r="O860" s="3"/>
      <c r="P860" s="3"/>
      <c r="Q860" s="3"/>
      <c r="R860" s="3"/>
      <c r="S860" s="3"/>
      <c r="T860" s="3"/>
      <c r="U860" s="3"/>
    </row>
    <row r="861" spans="1:21" hidden="1" x14ac:dyDescent="0.2">
      <c r="A861" s="21" t="s">
        <v>115</v>
      </c>
      <c r="B861" s="9" t="s">
        <v>280</v>
      </c>
      <c r="C861" s="9" t="s">
        <v>20</v>
      </c>
      <c r="D861" s="9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</row>
    <row r="862" spans="1:21" hidden="1" x14ac:dyDescent="0.2">
      <c r="A862" s="22" t="s">
        <v>115</v>
      </c>
      <c r="B862" s="9" t="s">
        <v>280</v>
      </c>
      <c r="C862" s="10" t="s">
        <v>22</v>
      </c>
      <c r="D862" s="10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</row>
    <row r="863" spans="1:21" hidden="1" x14ac:dyDescent="0.2">
      <c r="A863" s="22" t="s">
        <v>115</v>
      </c>
      <c r="B863" s="9" t="s">
        <v>280</v>
      </c>
      <c r="C863" s="10" t="s">
        <v>23</v>
      </c>
      <c r="D863" s="10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</row>
    <row r="864" spans="1:21" hidden="1" x14ac:dyDescent="0.2">
      <c r="A864" s="22" t="s">
        <v>115</v>
      </c>
      <c r="B864" s="9" t="s">
        <v>280</v>
      </c>
      <c r="C864" s="10" t="s">
        <v>24</v>
      </c>
      <c r="D864" s="10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</row>
    <row r="865" spans="1:21" hidden="1" x14ac:dyDescent="0.2">
      <c r="A865" s="22" t="s">
        <v>115</v>
      </c>
      <c r="B865" s="9" t="s">
        <v>280</v>
      </c>
      <c r="C865" s="10" t="s">
        <v>25</v>
      </c>
      <c r="D865" s="10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</row>
    <row r="866" spans="1:21" hidden="1" x14ac:dyDescent="0.2">
      <c r="A866" s="22" t="s">
        <v>115</v>
      </c>
      <c r="B866" s="9" t="s">
        <v>280</v>
      </c>
      <c r="C866" s="10" t="s">
        <v>26</v>
      </c>
      <c r="D866" s="10" t="s">
        <v>980</v>
      </c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</row>
    <row r="867" spans="1:21" hidden="1" x14ac:dyDescent="0.2">
      <c r="A867" s="22" t="s">
        <v>115</v>
      </c>
      <c r="B867" s="9" t="s">
        <v>280</v>
      </c>
      <c r="C867" s="10" t="s">
        <v>27</v>
      </c>
      <c r="D867" s="10" t="s">
        <v>980</v>
      </c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</row>
    <row r="868" spans="1:21" hidden="1" x14ac:dyDescent="0.2">
      <c r="A868" s="22" t="s">
        <v>115</v>
      </c>
      <c r="B868" s="9" t="s">
        <v>280</v>
      </c>
      <c r="C868" s="10" t="s">
        <v>28</v>
      </c>
      <c r="D868" s="10" t="s">
        <v>980</v>
      </c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</row>
    <row r="869" spans="1:21" hidden="1" x14ac:dyDescent="0.2">
      <c r="A869" s="22" t="s">
        <v>115</v>
      </c>
      <c r="B869" s="9" t="s">
        <v>280</v>
      </c>
      <c r="C869" s="10" t="s">
        <v>29</v>
      </c>
      <c r="D869" s="10" t="s">
        <v>980</v>
      </c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</row>
    <row r="870" spans="1:21" hidden="1" x14ac:dyDescent="0.2">
      <c r="A870" s="23" t="s">
        <v>115</v>
      </c>
      <c r="B870" s="9" t="s">
        <v>280</v>
      </c>
      <c r="C870" s="9" t="s">
        <v>30</v>
      </c>
      <c r="D870" s="9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</row>
    <row r="871" spans="1:21" hidden="1" x14ac:dyDescent="0.2">
      <c r="A871" s="21" t="s">
        <v>116</v>
      </c>
      <c r="B871" s="9" t="s">
        <v>290</v>
      </c>
      <c r="C871" s="9" t="s">
        <v>20</v>
      </c>
      <c r="D871" s="9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</row>
    <row r="872" spans="1:21" hidden="1" x14ac:dyDescent="0.2">
      <c r="A872" s="22" t="s">
        <v>116</v>
      </c>
      <c r="B872" s="9" t="s">
        <v>290</v>
      </c>
      <c r="C872" s="10" t="s">
        <v>22</v>
      </c>
      <c r="D872" s="10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</row>
    <row r="873" spans="1:21" hidden="1" x14ac:dyDescent="0.2">
      <c r="A873" s="22" t="s">
        <v>116</v>
      </c>
      <c r="B873" s="9" t="s">
        <v>290</v>
      </c>
      <c r="C873" s="10" t="s">
        <v>23</v>
      </c>
      <c r="D873" s="10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</row>
    <row r="874" spans="1:21" hidden="1" x14ac:dyDescent="0.2">
      <c r="A874" s="22" t="s">
        <v>116</v>
      </c>
      <c r="B874" s="9" t="s">
        <v>290</v>
      </c>
      <c r="C874" s="10" t="s">
        <v>24</v>
      </c>
      <c r="D874" s="10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</row>
    <row r="875" spans="1:21" hidden="1" x14ac:dyDescent="0.2">
      <c r="A875" s="22" t="s">
        <v>116</v>
      </c>
      <c r="B875" s="9" t="s">
        <v>290</v>
      </c>
      <c r="C875" s="10" t="s">
        <v>25</v>
      </c>
      <c r="D875" s="10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</row>
    <row r="876" spans="1:21" hidden="1" x14ac:dyDescent="0.2">
      <c r="A876" s="22" t="s">
        <v>116</v>
      </c>
      <c r="B876" s="9" t="s">
        <v>290</v>
      </c>
      <c r="C876" s="10" t="s">
        <v>26</v>
      </c>
      <c r="D876" s="10" t="s">
        <v>980</v>
      </c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</row>
    <row r="877" spans="1:21" hidden="1" x14ac:dyDescent="0.2">
      <c r="A877" s="22" t="s">
        <v>116</v>
      </c>
      <c r="B877" s="9" t="s">
        <v>290</v>
      </c>
      <c r="C877" s="10" t="s">
        <v>27</v>
      </c>
      <c r="D877" s="10" t="s">
        <v>980</v>
      </c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</row>
    <row r="878" spans="1:21" hidden="1" x14ac:dyDescent="0.2">
      <c r="A878" s="22" t="s">
        <v>116</v>
      </c>
      <c r="B878" s="9" t="s">
        <v>290</v>
      </c>
      <c r="C878" s="10" t="s">
        <v>28</v>
      </c>
      <c r="D878" s="10" t="s">
        <v>980</v>
      </c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</row>
    <row r="879" spans="1:21" hidden="1" x14ac:dyDescent="0.2">
      <c r="A879" s="22" t="s">
        <v>116</v>
      </c>
      <c r="B879" s="9" t="s">
        <v>290</v>
      </c>
      <c r="C879" s="10" t="s">
        <v>29</v>
      </c>
      <c r="D879" s="10" t="s">
        <v>980</v>
      </c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</row>
    <row r="880" spans="1:21" hidden="1" x14ac:dyDescent="0.2">
      <c r="A880" s="23" t="s">
        <v>116</v>
      </c>
      <c r="B880" s="9" t="s">
        <v>290</v>
      </c>
      <c r="C880" s="9" t="s">
        <v>30</v>
      </c>
      <c r="D880" s="9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</row>
    <row r="881" spans="1:21" hidden="1" x14ac:dyDescent="0.2">
      <c r="A881" s="21" t="s">
        <v>117</v>
      </c>
      <c r="B881" s="9" t="s">
        <v>298</v>
      </c>
      <c r="C881" s="9" t="s">
        <v>20</v>
      </c>
      <c r="D881" s="9"/>
      <c r="E881" s="2"/>
      <c r="F881" s="2"/>
      <c r="G881" s="2">
        <v>1.95157</v>
      </c>
      <c r="H881" s="2">
        <v>3.651821</v>
      </c>
      <c r="I881" s="2">
        <v>5.5265769999999996</v>
      </c>
      <c r="J881" s="2">
        <v>3.580505</v>
      </c>
      <c r="K881" s="2">
        <v>6.4932210000000001</v>
      </c>
      <c r="L881" s="2">
        <v>9.6065909999999999</v>
      </c>
      <c r="M881" s="2">
        <v>5.9969950000000001</v>
      </c>
      <c r="N881" s="2">
        <v>10.278596</v>
      </c>
      <c r="O881" s="2">
        <v>15.516022</v>
      </c>
      <c r="P881" s="2"/>
      <c r="Q881" s="2"/>
      <c r="R881" s="2"/>
      <c r="S881" s="2"/>
      <c r="T881" s="2"/>
      <c r="U881" s="2"/>
    </row>
    <row r="882" spans="1:21" hidden="1" x14ac:dyDescent="0.2">
      <c r="A882" s="22" t="s">
        <v>117</v>
      </c>
      <c r="B882" s="9" t="s">
        <v>298</v>
      </c>
      <c r="C882" s="10" t="s">
        <v>22</v>
      </c>
      <c r="D882" s="10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>
        <v>0.25800099999999998</v>
      </c>
      <c r="P882" s="3"/>
      <c r="Q882" s="3"/>
      <c r="R882" s="3"/>
      <c r="S882" s="3"/>
      <c r="T882" s="3"/>
      <c r="U882" s="3"/>
    </row>
    <row r="883" spans="1:21" hidden="1" x14ac:dyDescent="0.2">
      <c r="A883" s="22" t="s">
        <v>117</v>
      </c>
      <c r="B883" s="9" t="s">
        <v>298</v>
      </c>
      <c r="C883" s="10" t="s">
        <v>23</v>
      </c>
      <c r="D883" s="10"/>
      <c r="E883" s="2"/>
      <c r="F883" s="2"/>
      <c r="G883" s="2">
        <v>2.1219999999999999E-2</v>
      </c>
      <c r="H883" s="2">
        <v>7.7929999999999996E-3</v>
      </c>
      <c r="I883" s="2">
        <v>1.6419E-2</v>
      </c>
      <c r="J883" s="2">
        <v>1.2122000000000001E-2</v>
      </c>
      <c r="K883" s="2"/>
      <c r="L883" s="2"/>
      <c r="M883" s="2"/>
      <c r="N883" s="2">
        <v>0.35369200000000001</v>
      </c>
      <c r="O883" s="2">
        <v>6.3083E-2</v>
      </c>
      <c r="P883" s="2"/>
      <c r="Q883" s="2"/>
      <c r="R883" s="2"/>
      <c r="S883" s="2"/>
      <c r="T883" s="2"/>
      <c r="U883" s="2"/>
    </row>
    <row r="884" spans="1:21" hidden="1" x14ac:dyDescent="0.2">
      <c r="A884" s="22" t="s">
        <v>117</v>
      </c>
      <c r="B884" s="9" t="s">
        <v>298</v>
      </c>
      <c r="C884" s="10" t="s">
        <v>24</v>
      </c>
      <c r="D884" s="10"/>
      <c r="E884" s="3"/>
      <c r="F884" s="3"/>
      <c r="G884" s="3"/>
      <c r="H884" s="3"/>
      <c r="I884" s="3"/>
      <c r="J884" s="3"/>
      <c r="K884" s="3">
        <v>1.3583700000000001</v>
      </c>
      <c r="L884" s="3">
        <v>4.3297619999999997</v>
      </c>
      <c r="M884" s="3">
        <v>0.88800400000000002</v>
      </c>
      <c r="N884" s="3">
        <v>1.283811</v>
      </c>
      <c r="O884" s="3">
        <v>13.966943000000001</v>
      </c>
      <c r="P884" s="3"/>
      <c r="Q884" s="3"/>
      <c r="R884" s="3"/>
      <c r="S884" s="3"/>
      <c r="T884" s="3"/>
      <c r="U884" s="3"/>
    </row>
    <row r="885" spans="1:21" hidden="1" x14ac:dyDescent="0.2">
      <c r="A885" s="22" t="s">
        <v>117</v>
      </c>
      <c r="B885" s="9" t="s">
        <v>298</v>
      </c>
      <c r="C885" s="10" t="s">
        <v>25</v>
      </c>
      <c r="D885" s="10"/>
      <c r="E885" s="2"/>
      <c r="F885" s="2"/>
      <c r="G885" s="2"/>
      <c r="H885" s="2"/>
      <c r="I885" s="2"/>
      <c r="J885" s="2"/>
      <c r="K885" s="2"/>
      <c r="L885" s="2"/>
      <c r="M885" s="2"/>
      <c r="N885" s="2">
        <v>1.096695</v>
      </c>
      <c r="O885" s="2">
        <v>1.190561</v>
      </c>
      <c r="P885" s="2"/>
      <c r="Q885" s="2"/>
      <c r="R885" s="2"/>
      <c r="S885" s="2"/>
      <c r="T885" s="2"/>
      <c r="U885" s="2"/>
    </row>
    <row r="886" spans="1:21" hidden="1" x14ac:dyDescent="0.2">
      <c r="A886" s="22" t="s">
        <v>117</v>
      </c>
      <c r="B886" s="9" t="s">
        <v>298</v>
      </c>
      <c r="C886" s="10" t="s">
        <v>26</v>
      </c>
      <c r="D886" s="10" t="s">
        <v>980</v>
      </c>
      <c r="E886" s="3"/>
      <c r="F886" s="3"/>
      <c r="G886" s="3"/>
      <c r="H886" s="3"/>
      <c r="I886" s="3"/>
      <c r="J886" s="3"/>
      <c r="K886" s="3">
        <v>6.7794999999999994E-2</v>
      </c>
      <c r="L886" s="3">
        <v>3.3598000000000003E-2</v>
      </c>
      <c r="M886" s="3">
        <v>0.17105100000000001</v>
      </c>
      <c r="N886" s="3">
        <v>0.15234</v>
      </c>
      <c r="O886" s="3">
        <v>2.8464E-2</v>
      </c>
      <c r="P886" s="3"/>
      <c r="Q886" s="3"/>
      <c r="R886" s="3"/>
      <c r="S886" s="3"/>
      <c r="T886" s="3"/>
      <c r="U886" s="3"/>
    </row>
    <row r="887" spans="1:21" hidden="1" x14ac:dyDescent="0.2">
      <c r="A887" s="22" t="s">
        <v>117</v>
      </c>
      <c r="B887" s="9" t="s">
        <v>298</v>
      </c>
      <c r="C887" s="10" t="s">
        <v>27</v>
      </c>
      <c r="D887" s="10" t="s">
        <v>980</v>
      </c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</row>
    <row r="888" spans="1:21" hidden="1" x14ac:dyDescent="0.2">
      <c r="A888" s="22" t="s">
        <v>117</v>
      </c>
      <c r="B888" s="9" t="s">
        <v>298</v>
      </c>
      <c r="C888" s="10" t="s">
        <v>28</v>
      </c>
      <c r="D888" s="10" t="s">
        <v>980</v>
      </c>
      <c r="E888" s="3"/>
      <c r="F888" s="3"/>
      <c r="G888" s="3"/>
      <c r="H888" s="3"/>
      <c r="I888" s="3"/>
      <c r="J888" s="3"/>
      <c r="K888" s="3"/>
      <c r="L888" s="3">
        <v>1.1054E-2</v>
      </c>
      <c r="M888" s="3">
        <v>9.8379999999999995E-3</v>
      </c>
      <c r="N888" s="3">
        <v>1.1658999999999999E-2</v>
      </c>
      <c r="O888" s="3">
        <v>8.9700000000000005E-3</v>
      </c>
      <c r="P888" s="3"/>
      <c r="Q888" s="3"/>
      <c r="R888" s="3"/>
      <c r="S888" s="3"/>
      <c r="T888" s="3"/>
      <c r="U888" s="3"/>
    </row>
    <row r="889" spans="1:21" hidden="1" x14ac:dyDescent="0.2">
      <c r="A889" s="22" t="s">
        <v>117</v>
      </c>
      <c r="B889" s="9" t="s">
        <v>298</v>
      </c>
      <c r="C889" s="10" t="s">
        <v>29</v>
      </c>
      <c r="D889" s="10" t="s">
        <v>980</v>
      </c>
      <c r="E889" s="2"/>
      <c r="F889" s="2"/>
      <c r="G889" s="2"/>
      <c r="H889" s="2"/>
      <c r="I889" s="2"/>
      <c r="J889" s="2"/>
      <c r="K889" s="2"/>
      <c r="L889" s="2"/>
      <c r="M889" s="2">
        <v>1.4059E-2</v>
      </c>
      <c r="N889" s="2"/>
      <c r="O889" s="2"/>
      <c r="P889" s="2"/>
      <c r="Q889" s="2"/>
      <c r="R889" s="2"/>
      <c r="S889" s="2"/>
      <c r="T889" s="2"/>
      <c r="U889" s="2"/>
    </row>
    <row r="890" spans="1:21" hidden="1" x14ac:dyDescent="0.2">
      <c r="A890" s="23" t="s">
        <v>117</v>
      </c>
      <c r="B890" s="9" t="s">
        <v>298</v>
      </c>
      <c r="C890" s="9" t="s">
        <v>30</v>
      </c>
      <c r="D890" s="9"/>
      <c r="E890" s="3"/>
      <c r="F890" s="3"/>
      <c r="G890" s="3">
        <v>1.93035</v>
      </c>
      <c r="H890" s="3">
        <v>3.644028</v>
      </c>
      <c r="I890" s="3">
        <v>5.5101579999999997</v>
      </c>
      <c r="J890" s="3">
        <v>3.5683829999999999</v>
      </c>
      <c r="K890" s="3">
        <v>5.067056</v>
      </c>
      <c r="L890" s="3">
        <v>5.2321770000000001</v>
      </c>
      <c r="M890" s="3">
        <v>4.9140430000000004</v>
      </c>
      <c r="N890" s="3">
        <v>7.3803989999999997</v>
      </c>
      <c r="O890" s="3"/>
      <c r="P890" s="3"/>
      <c r="Q890" s="3"/>
      <c r="R890" s="3"/>
      <c r="S890" s="3"/>
      <c r="T890" s="3"/>
      <c r="U890" s="3"/>
    </row>
    <row r="891" spans="1:21" hidden="1" x14ac:dyDescent="0.2">
      <c r="A891" s="21" t="s">
        <v>118</v>
      </c>
      <c r="B891" s="9" t="s">
        <v>305</v>
      </c>
      <c r="C891" s="9" t="s">
        <v>20</v>
      </c>
      <c r="D891" s="9"/>
      <c r="E891" s="2"/>
      <c r="F891" s="2"/>
      <c r="G891" s="2">
        <v>13.319376</v>
      </c>
      <c r="H891" s="2">
        <v>12.213428</v>
      </c>
      <c r="I891" s="2">
        <v>9.0669350000000009</v>
      </c>
      <c r="J891" s="2">
        <v>10.959467</v>
      </c>
      <c r="K891" s="2">
        <v>10.575049999999999</v>
      </c>
      <c r="L891" s="2">
        <v>14.523222000000001</v>
      </c>
      <c r="M891" s="2">
        <v>15.790525000000001</v>
      </c>
      <c r="N891" s="2">
        <v>18.647818000000001</v>
      </c>
      <c r="O891" s="2">
        <v>22.349764</v>
      </c>
      <c r="P891" s="2">
        <v>20.494720000000001</v>
      </c>
      <c r="Q891" s="2">
        <v>26.184958999999999</v>
      </c>
      <c r="R891" s="2">
        <v>47.095604000000002</v>
      </c>
      <c r="S891" s="2">
        <v>32.511046999999998</v>
      </c>
      <c r="T891" s="2">
        <v>34.674083000000003</v>
      </c>
      <c r="U891" s="2">
        <v>45.922066000000001</v>
      </c>
    </row>
    <row r="892" spans="1:21" hidden="1" x14ac:dyDescent="0.2">
      <c r="A892" s="22" t="s">
        <v>118</v>
      </c>
      <c r="B892" s="9" t="s">
        <v>305</v>
      </c>
      <c r="C892" s="10" t="s">
        <v>22</v>
      </c>
      <c r="D892" s="10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</row>
    <row r="893" spans="1:21" hidden="1" x14ac:dyDescent="0.2">
      <c r="A893" s="22" t="s">
        <v>118</v>
      </c>
      <c r="B893" s="9" t="s">
        <v>305</v>
      </c>
      <c r="C893" s="10" t="s">
        <v>23</v>
      </c>
      <c r="D893" s="10"/>
      <c r="E893" s="2"/>
      <c r="F893" s="2"/>
      <c r="G893" s="2">
        <v>0.40583399999999997</v>
      </c>
      <c r="H893" s="2">
        <v>0.54082699999999995</v>
      </c>
      <c r="I893" s="2"/>
      <c r="J893" s="2">
        <v>0.35759200000000002</v>
      </c>
      <c r="K893" s="2">
        <v>2.7893999999999999E-2</v>
      </c>
      <c r="L893" s="2">
        <v>6.0663000000000002E-2</v>
      </c>
      <c r="M893" s="2">
        <v>0.31340200000000001</v>
      </c>
      <c r="N893" s="2">
        <v>0.40312599999999998</v>
      </c>
      <c r="O893" s="2">
        <v>0.55839300000000003</v>
      </c>
      <c r="P893" s="2">
        <v>0.63732299999999997</v>
      </c>
      <c r="Q893" s="2">
        <v>9.4728000000000007E-2</v>
      </c>
      <c r="R893" s="2">
        <v>3.1526890000000001</v>
      </c>
      <c r="S893" s="2">
        <v>0.95427799999999996</v>
      </c>
      <c r="T893" s="2">
        <v>0.45618399999999998</v>
      </c>
      <c r="U893" s="2">
        <v>0.23500699999999999</v>
      </c>
    </row>
    <row r="894" spans="1:21" hidden="1" x14ac:dyDescent="0.2">
      <c r="A894" s="22" t="s">
        <v>118</v>
      </c>
      <c r="B894" s="9" t="s">
        <v>305</v>
      </c>
      <c r="C894" s="10" t="s">
        <v>24</v>
      </c>
      <c r="D894" s="10"/>
      <c r="E894" s="3"/>
      <c r="F894" s="3"/>
      <c r="G894" s="3">
        <v>1.888088</v>
      </c>
      <c r="H894" s="3">
        <v>1.667616</v>
      </c>
      <c r="I894" s="3">
        <v>0.51328300000000004</v>
      </c>
      <c r="J894" s="3">
        <v>0.44005300000000003</v>
      </c>
      <c r="K894" s="3">
        <v>4.9822699999999998</v>
      </c>
      <c r="L894" s="3">
        <v>6.1169659999999997</v>
      </c>
      <c r="M894" s="3">
        <v>10.806532000000001</v>
      </c>
      <c r="N894" s="3">
        <v>12.509522</v>
      </c>
      <c r="O894" s="3">
        <v>18.387309999999999</v>
      </c>
      <c r="P894" s="3">
        <v>16.538103</v>
      </c>
      <c r="Q894" s="3">
        <v>23.213712999999998</v>
      </c>
      <c r="R894" s="3">
        <v>38.306404999999998</v>
      </c>
      <c r="S894" s="3">
        <v>25.351122</v>
      </c>
      <c r="T894" s="3">
        <v>30.246451</v>
      </c>
      <c r="U894" s="3">
        <v>43.311466000000003</v>
      </c>
    </row>
    <row r="895" spans="1:21" hidden="1" x14ac:dyDescent="0.2">
      <c r="A895" s="22" t="s">
        <v>118</v>
      </c>
      <c r="B895" s="9" t="s">
        <v>305</v>
      </c>
      <c r="C895" s="10" t="s">
        <v>25</v>
      </c>
      <c r="D895" s="10"/>
      <c r="E895" s="2"/>
      <c r="F895" s="2"/>
      <c r="G895" s="2"/>
      <c r="H895" s="2"/>
      <c r="I895" s="2"/>
      <c r="J895" s="2"/>
      <c r="K895" s="2"/>
      <c r="L895" s="2"/>
      <c r="M895" s="2"/>
      <c r="N895" s="2">
        <v>2.1346880000000001</v>
      </c>
      <c r="O895" s="2">
        <v>3.2453120000000002</v>
      </c>
      <c r="P895" s="2">
        <v>3.0818189999999999</v>
      </c>
      <c r="Q895" s="2">
        <v>2.5486529999999998</v>
      </c>
      <c r="R895" s="2">
        <v>3.3072029999999999</v>
      </c>
      <c r="S895" s="2">
        <v>3.827556</v>
      </c>
      <c r="T895" s="2">
        <v>2.444372</v>
      </c>
      <c r="U895" s="2">
        <v>2.245438</v>
      </c>
    </row>
    <row r="896" spans="1:21" hidden="1" x14ac:dyDescent="0.2">
      <c r="A896" s="22" t="s">
        <v>118</v>
      </c>
      <c r="B896" s="9" t="s">
        <v>305</v>
      </c>
      <c r="C896" s="10" t="s">
        <v>26</v>
      </c>
      <c r="D896" s="10" t="s">
        <v>980</v>
      </c>
      <c r="E896" s="3"/>
      <c r="F896" s="3"/>
      <c r="G896" s="3"/>
      <c r="H896" s="3"/>
      <c r="I896" s="3"/>
      <c r="J896" s="3"/>
      <c r="K896" s="3">
        <v>3.1933999999999997E-2</v>
      </c>
      <c r="L896" s="3">
        <v>1.7326999999999999E-2</v>
      </c>
      <c r="M896" s="3">
        <v>5.3677999999999997E-2</v>
      </c>
      <c r="N896" s="3">
        <v>0.21510099999999999</v>
      </c>
      <c r="O896" s="3">
        <v>0.13747300000000001</v>
      </c>
      <c r="P896" s="3">
        <v>0.17691499999999999</v>
      </c>
      <c r="Q896" s="3">
        <v>0.27618399999999999</v>
      </c>
      <c r="R896" s="3">
        <v>0.231794</v>
      </c>
      <c r="S896" s="3">
        <v>0.32334600000000002</v>
      </c>
      <c r="T896" s="3">
        <v>0.371865</v>
      </c>
      <c r="U896" s="3">
        <v>9.3066999999999997E-2</v>
      </c>
    </row>
    <row r="897" spans="1:21" hidden="1" x14ac:dyDescent="0.2">
      <c r="A897" s="22" t="s">
        <v>118</v>
      </c>
      <c r="B897" s="9" t="s">
        <v>305</v>
      </c>
      <c r="C897" s="10" t="s">
        <v>27</v>
      </c>
      <c r="D897" s="10" t="s">
        <v>980</v>
      </c>
      <c r="E897" s="2"/>
      <c r="F897" s="2"/>
      <c r="G897" s="2"/>
      <c r="H897" s="2"/>
      <c r="I897" s="2"/>
      <c r="J897" s="2"/>
      <c r="K897" s="2"/>
      <c r="L897" s="2">
        <v>1.152536</v>
      </c>
      <c r="M897" s="2">
        <v>0.11183899999999999</v>
      </c>
      <c r="N897" s="2"/>
      <c r="O897" s="2"/>
      <c r="P897" s="2">
        <v>4.8065999999999998E-2</v>
      </c>
      <c r="Q897" s="2">
        <v>4.4814E-2</v>
      </c>
      <c r="R897" s="2">
        <v>4.1685E-2</v>
      </c>
      <c r="S897" s="2">
        <v>3.8503000000000003E-2</v>
      </c>
      <c r="T897" s="2">
        <v>3.5596999999999997E-2</v>
      </c>
      <c r="U897" s="2">
        <v>3.2612000000000002E-2</v>
      </c>
    </row>
    <row r="898" spans="1:21" hidden="1" x14ac:dyDescent="0.2">
      <c r="A898" s="22" t="s">
        <v>118</v>
      </c>
      <c r="B898" s="9" t="s">
        <v>305</v>
      </c>
      <c r="C898" s="10" t="s">
        <v>28</v>
      </c>
      <c r="D898" s="10" t="s">
        <v>980</v>
      </c>
      <c r="E898" s="3"/>
      <c r="F898" s="3"/>
      <c r="G898" s="3"/>
      <c r="H898" s="3"/>
      <c r="I898" s="3"/>
      <c r="J898" s="3"/>
      <c r="K898" s="3"/>
      <c r="L898" s="3">
        <v>2.3061999999999999E-2</v>
      </c>
      <c r="M898" s="3">
        <v>4.4807E-2</v>
      </c>
      <c r="N898" s="3">
        <v>4.8705999999999999E-2</v>
      </c>
      <c r="O898" s="3">
        <v>1.5254999999999999E-2</v>
      </c>
      <c r="P898" s="3">
        <v>1.1247E-2</v>
      </c>
      <c r="Q898" s="3">
        <v>6.8669999999999998E-3</v>
      </c>
      <c r="R898" s="3">
        <v>2.055828</v>
      </c>
      <c r="S898" s="3">
        <v>1.373203</v>
      </c>
      <c r="T898" s="3">
        <v>1.1196140000000001</v>
      </c>
      <c r="U898" s="3">
        <v>4.4759999999999999E-3</v>
      </c>
    </row>
    <row r="899" spans="1:21" hidden="1" x14ac:dyDescent="0.2">
      <c r="A899" s="22" t="s">
        <v>118</v>
      </c>
      <c r="B899" s="9" t="s">
        <v>305</v>
      </c>
      <c r="C899" s="10" t="s">
        <v>29</v>
      </c>
      <c r="D899" s="10" t="s">
        <v>980</v>
      </c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>
        <v>6.0210000000000003E-3</v>
      </c>
      <c r="P899" s="2">
        <v>5.4939999999999998E-3</v>
      </c>
      <c r="Q899" s="2"/>
      <c r="R899" s="2"/>
      <c r="S899" s="2"/>
      <c r="T899" s="2"/>
      <c r="U899" s="2"/>
    </row>
    <row r="900" spans="1:21" hidden="1" x14ac:dyDescent="0.2">
      <c r="A900" s="23" t="s">
        <v>118</v>
      </c>
      <c r="B900" s="9" t="s">
        <v>305</v>
      </c>
      <c r="C900" s="9" t="s">
        <v>30</v>
      </c>
      <c r="D900" s="9"/>
      <c r="E900" s="3"/>
      <c r="F900" s="3"/>
      <c r="G900" s="3">
        <v>11.025454</v>
      </c>
      <c r="H900" s="3">
        <v>10.004985</v>
      </c>
      <c r="I900" s="3">
        <v>8.5536519999999996</v>
      </c>
      <c r="J900" s="3">
        <v>10.161822000000001</v>
      </c>
      <c r="K900" s="3">
        <v>5.5329519999999999</v>
      </c>
      <c r="L900" s="3">
        <v>7.1526680000000002</v>
      </c>
      <c r="M900" s="3">
        <v>4.460267</v>
      </c>
      <c r="N900" s="3">
        <v>3.3366750000000001</v>
      </c>
      <c r="O900" s="3"/>
      <c r="P900" s="3">
        <v>-4.2469999999999999E-3</v>
      </c>
      <c r="Q900" s="3"/>
      <c r="R900" s="3"/>
      <c r="S900" s="3">
        <v>0.64303900000000003</v>
      </c>
      <c r="T900" s="3"/>
      <c r="U900" s="3"/>
    </row>
    <row r="901" spans="1:21" hidden="1" x14ac:dyDescent="0.2">
      <c r="A901" s="21" t="s">
        <v>119</v>
      </c>
      <c r="B901" s="9" t="s">
        <v>309</v>
      </c>
      <c r="C901" s="9" t="s">
        <v>20</v>
      </c>
      <c r="D901" s="9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</row>
    <row r="902" spans="1:21" hidden="1" x14ac:dyDescent="0.2">
      <c r="A902" s="22" t="s">
        <v>119</v>
      </c>
      <c r="B902" s="9" t="s">
        <v>309</v>
      </c>
      <c r="C902" s="10" t="s">
        <v>22</v>
      </c>
      <c r="D902" s="10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</row>
    <row r="903" spans="1:21" hidden="1" x14ac:dyDescent="0.2">
      <c r="A903" s="22" t="s">
        <v>119</v>
      </c>
      <c r="B903" s="9" t="s">
        <v>309</v>
      </c>
      <c r="C903" s="10" t="s">
        <v>23</v>
      </c>
      <c r="D903" s="10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</row>
    <row r="904" spans="1:21" hidden="1" x14ac:dyDescent="0.2">
      <c r="A904" s="22" t="s">
        <v>119</v>
      </c>
      <c r="B904" s="9" t="s">
        <v>309</v>
      </c>
      <c r="C904" s="10" t="s">
        <v>24</v>
      </c>
      <c r="D904" s="10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</row>
    <row r="905" spans="1:21" hidden="1" x14ac:dyDescent="0.2">
      <c r="A905" s="22" t="s">
        <v>119</v>
      </c>
      <c r="B905" s="9" t="s">
        <v>309</v>
      </c>
      <c r="C905" s="10" t="s">
        <v>25</v>
      </c>
      <c r="D905" s="10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</row>
    <row r="906" spans="1:21" hidden="1" x14ac:dyDescent="0.2">
      <c r="A906" s="22" t="s">
        <v>119</v>
      </c>
      <c r="B906" s="9" t="s">
        <v>309</v>
      </c>
      <c r="C906" s="10" t="s">
        <v>26</v>
      </c>
      <c r="D906" s="10" t="s">
        <v>980</v>
      </c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</row>
    <row r="907" spans="1:21" hidden="1" x14ac:dyDescent="0.2">
      <c r="A907" s="22" t="s">
        <v>119</v>
      </c>
      <c r="B907" s="9" t="s">
        <v>309</v>
      </c>
      <c r="C907" s="10" t="s">
        <v>27</v>
      </c>
      <c r="D907" s="10" t="s">
        <v>980</v>
      </c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</row>
    <row r="908" spans="1:21" hidden="1" x14ac:dyDescent="0.2">
      <c r="A908" s="22" t="s">
        <v>119</v>
      </c>
      <c r="B908" s="9" t="s">
        <v>309</v>
      </c>
      <c r="C908" s="10" t="s">
        <v>28</v>
      </c>
      <c r="D908" s="10" t="s">
        <v>980</v>
      </c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</row>
    <row r="909" spans="1:21" hidden="1" x14ac:dyDescent="0.2">
      <c r="A909" s="22" t="s">
        <v>119</v>
      </c>
      <c r="B909" s="9" t="s">
        <v>309</v>
      </c>
      <c r="C909" s="10" t="s">
        <v>29</v>
      </c>
      <c r="D909" s="10" t="s">
        <v>980</v>
      </c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</row>
    <row r="910" spans="1:21" hidden="1" x14ac:dyDescent="0.2">
      <c r="A910" s="23" t="s">
        <v>119</v>
      </c>
      <c r="B910" s="9" t="s">
        <v>309</v>
      </c>
      <c r="C910" s="9" t="s">
        <v>30</v>
      </c>
      <c r="D910" s="9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</row>
    <row r="911" spans="1:21" hidden="1" x14ac:dyDescent="0.2">
      <c r="A911" s="21" t="s">
        <v>120</v>
      </c>
      <c r="B911" s="9" t="s">
        <v>329</v>
      </c>
      <c r="C911" s="9" t="s">
        <v>20</v>
      </c>
      <c r="D911" s="9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</row>
    <row r="912" spans="1:21" hidden="1" x14ac:dyDescent="0.2">
      <c r="A912" s="22" t="s">
        <v>120</v>
      </c>
      <c r="B912" s="9" t="s">
        <v>329</v>
      </c>
      <c r="C912" s="10" t="s">
        <v>22</v>
      </c>
      <c r="D912" s="10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</row>
    <row r="913" spans="1:21" hidden="1" x14ac:dyDescent="0.2">
      <c r="A913" s="22" t="s">
        <v>120</v>
      </c>
      <c r="B913" s="9" t="s">
        <v>329</v>
      </c>
      <c r="C913" s="10" t="s">
        <v>23</v>
      </c>
      <c r="D913" s="10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</row>
    <row r="914" spans="1:21" hidden="1" x14ac:dyDescent="0.2">
      <c r="A914" s="22" t="s">
        <v>120</v>
      </c>
      <c r="B914" s="9" t="s">
        <v>329</v>
      </c>
      <c r="C914" s="10" t="s">
        <v>24</v>
      </c>
      <c r="D914" s="10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</row>
    <row r="915" spans="1:21" hidden="1" x14ac:dyDescent="0.2">
      <c r="A915" s="22" t="s">
        <v>120</v>
      </c>
      <c r="B915" s="9" t="s">
        <v>329</v>
      </c>
      <c r="C915" s="10" t="s">
        <v>25</v>
      </c>
      <c r="D915" s="10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</row>
    <row r="916" spans="1:21" hidden="1" x14ac:dyDescent="0.2">
      <c r="A916" s="22" t="s">
        <v>120</v>
      </c>
      <c r="B916" s="9" t="s">
        <v>329</v>
      </c>
      <c r="C916" s="10" t="s">
        <v>26</v>
      </c>
      <c r="D916" s="10" t="s">
        <v>980</v>
      </c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</row>
    <row r="917" spans="1:21" hidden="1" x14ac:dyDescent="0.2">
      <c r="A917" s="22" t="s">
        <v>120</v>
      </c>
      <c r="B917" s="9" t="s">
        <v>329</v>
      </c>
      <c r="C917" s="10" t="s">
        <v>27</v>
      </c>
      <c r="D917" s="10" t="s">
        <v>980</v>
      </c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</row>
    <row r="918" spans="1:21" hidden="1" x14ac:dyDescent="0.2">
      <c r="A918" s="22" t="s">
        <v>120</v>
      </c>
      <c r="B918" s="9" t="s">
        <v>329</v>
      </c>
      <c r="C918" s="10" t="s">
        <v>28</v>
      </c>
      <c r="D918" s="10" t="s">
        <v>980</v>
      </c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</row>
    <row r="919" spans="1:21" hidden="1" x14ac:dyDescent="0.2">
      <c r="A919" s="22" t="s">
        <v>120</v>
      </c>
      <c r="B919" s="9" t="s">
        <v>329</v>
      </c>
      <c r="C919" s="10" t="s">
        <v>29</v>
      </c>
      <c r="D919" s="10" t="s">
        <v>980</v>
      </c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</row>
    <row r="920" spans="1:21" hidden="1" x14ac:dyDescent="0.2">
      <c r="A920" s="23" t="s">
        <v>120</v>
      </c>
      <c r="B920" s="9" t="s">
        <v>329</v>
      </c>
      <c r="C920" s="9" t="s">
        <v>30</v>
      </c>
      <c r="D920" s="9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</row>
    <row r="921" spans="1:21" hidden="1" x14ac:dyDescent="0.2">
      <c r="A921" s="21" t="s">
        <v>121</v>
      </c>
      <c r="B921" s="9" t="s">
        <v>354</v>
      </c>
      <c r="C921" s="9" t="s">
        <v>20</v>
      </c>
      <c r="D921" s="9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</row>
    <row r="922" spans="1:21" hidden="1" x14ac:dyDescent="0.2">
      <c r="A922" s="22" t="s">
        <v>121</v>
      </c>
      <c r="B922" s="9" t="s">
        <v>354</v>
      </c>
      <c r="C922" s="10" t="s">
        <v>22</v>
      </c>
      <c r="D922" s="10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</row>
    <row r="923" spans="1:21" hidden="1" x14ac:dyDescent="0.2">
      <c r="A923" s="22" t="s">
        <v>121</v>
      </c>
      <c r="B923" s="9" t="s">
        <v>354</v>
      </c>
      <c r="C923" s="10" t="s">
        <v>23</v>
      </c>
      <c r="D923" s="10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</row>
    <row r="924" spans="1:21" hidden="1" x14ac:dyDescent="0.2">
      <c r="A924" s="22" t="s">
        <v>121</v>
      </c>
      <c r="B924" s="9" t="s">
        <v>354</v>
      </c>
      <c r="C924" s="10" t="s">
        <v>24</v>
      </c>
      <c r="D924" s="10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</row>
    <row r="925" spans="1:21" hidden="1" x14ac:dyDescent="0.2">
      <c r="A925" s="22" t="s">
        <v>121</v>
      </c>
      <c r="B925" s="9" t="s">
        <v>354</v>
      </c>
      <c r="C925" s="10" t="s">
        <v>25</v>
      </c>
      <c r="D925" s="10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</row>
    <row r="926" spans="1:21" hidden="1" x14ac:dyDescent="0.2">
      <c r="A926" s="22" t="s">
        <v>121</v>
      </c>
      <c r="B926" s="9" t="s">
        <v>354</v>
      </c>
      <c r="C926" s="10" t="s">
        <v>26</v>
      </c>
      <c r="D926" s="10" t="s">
        <v>980</v>
      </c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</row>
    <row r="927" spans="1:21" hidden="1" x14ac:dyDescent="0.2">
      <c r="A927" s="22" t="s">
        <v>121</v>
      </c>
      <c r="B927" s="9" t="s">
        <v>354</v>
      </c>
      <c r="C927" s="10" t="s">
        <v>27</v>
      </c>
      <c r="D927" s="10" t="s">
        <v>980</v>
      </c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</row>
    <row r="928" spans="1:21" hidden="1" x14ac:dyDescent="0.2">
      <c r="A928" s="22" t="s">
        <v>121</v>
      </c>
      <c r="B928" s="9" t="s">
        <v>354</v>
      </c>
      <c r="C928" s="10" t="s">
        <v>28</v>
      </c>
      <c r="D928" s="10" t="s">
        <v>980</v>
      </c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</row>
    <row r="929" spans="1:21" hidden="1" x14ac:dyDescent="0.2">
      <c r="A929" s="22" t="s">
        <v>121</v>
      </c>
      <c r="B929" s="9" t="s">
        <v>354</v>
      </c>
      <c r="C929" s="10" t="s">
        <v>29</v>
      </c>
      <c r="D929" s="10" t="s">
        <v>980</v>
      </c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</row>
    <row r="930" spans="1:21" hidden="1" x14ac:dyDescent="0.2">
      <c r="A930" s="23" t="s">
        <v>121</v>
      </c>
      <c r="B930" s="9" t="s">
        <v>354</v>
      </c>
      <c r="C930" s="9" t="s">
        <v>30</v>
      </c>
      <c r="D930" s="9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</row>
    <row r="931" spans="1:21" hidden="1" x14ac:dyDescent="0.2">
      <c r="A931" s="21" t="s">
        <v>122</v>
      </c>
      <c r="B931" s="9" t="s">
        <v>418</v>
      </c>
      <c r="C931" s="9" t="s">
        <v>20</v>
      </c>
      <c r="D931" s="9"/>
      <c r="E931" s="2"/>
      <c r="F931" s="2"/>
      <c r="G931" s="2">
        <v>53.612395999999997</v>
      </c>
      <c r="H931" s="2">
        <v>56.903393000000001</v>
      </c>
      <c r="I931" s="2">
        <v>63.078398999999997</v>
      </c>
      <c r="J931" s="2">
        <v>51.173414000000001</v>
      </c>
      <c r="K931" s="2">
        <v>58.545755</v>
      </c>
      <c r="L931" s="2">
        <v>119.908782</v>
      </c>
      <c r="M931" s="2">
        <v>99.410058000000006</v>
      </c>
      <c r="N931" s="2">
        <v>120.881955</v>
      </c>
      <c r="O931" s="2">
        <v>124.02101500000001</v>
      </c>
      <c r="P931" s="2">
        <v>61.162691000000002</v>
      </c>
      <c r="Q931" s="2">
        <v>57.220523999999997</v>
      </c>
      <c r="R931" s="2">
        <v>66.643664999999999</v>
      </c>
      <c r="S931" s="2">
        <v>78.540118000000007</v>
      </c>
      <c r="T931" s="2">
        <v>144.47979100000001</v>
      </c>
      <c r="U931" s="2">
        <v>127.406705</v>
      </c>
    </row>
    <row r="932" spans="1:21" hidden="1" x14ac:dyDescent="0.2">
      <c r="A932" s="22" t="s">
        <v>122</v>
      </c>
      <c r="B932" s="9" t="s">
        <v>418</v>
      </c>
      <c r="C932" s="10" t="s">
        <v>22</v>
      </c>
      <c r="D932" s="10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>
        <v>0.78415000000000001</v>
      </c>
      <c r="S932" s="3">
        <v>5.2494800000000001</v>
      </c>
      <c r="T932" s="3">
        <v>4.9236529999999998</v>
      </c>
      <c r="U932" s="3">
        <v>2.978704</v>
      </c>
    </row>
    <row r="933" spans="1:21" hidden="1" x14ac:dyDescent="0.2">
      <c r="A933" s="22" t="s">
        <v>122</v>
      </c>
      <c r="B933" s="9" t="s">
        <v>418</v>
      </c>
      <c r="C933" s="10" t="s">
        <v>23</v>
      </c>
      <c r="D933" s="10"/>
      <c r="E933" s="2"/>
      <c r="F933" s="2"/>
      <c r="G933" s="2">
        <v>2.0637470000000002</v>
      </c>
      <c r="H933" s="2">
        <v>2.8216070000000002</v>
      </c>
      <c r="I933" s="2">
        <v>2.754829</v>
      </c>
      <c r="J933" s="2">
        <v>2.3341449999999999</v>
      </c>
      <c r="K933" s="2">
        <v>3.058325</v>
      </c>
      <c r="L933" s="2">
        <v>3.1864240000000001</v>
      </c>
      <c r="M933" s="2">
        <v>1.7435970000000001</v>
      </c>
      <c r="N933" s="2">
        <v>1.175335</v>
      </c>
      <c r="O933" s="2">
        <v>5.5462069999999999</v>
      </c>
      <c r="P933" s="2">
        <v>2.1681020000000002</v>
      </c>
      <c r="Q933" s="2">
        <v>2.373621</v>
      </c>
      <c r="R933" s="2">
        <v>1.39083</v>
      </c>
      <c r="S933" s="2">
        <v>2.794991</v>
      </c>
      <c r="T933" s="2">
        <v>1.950631</v>
      </c>
      <c r="U933" s="2">
        <v>1.7445440000000001</v>
      </c>
    </row>
    <row r="934" spans="1:21" hidden="1" x14ac:dyDescent="0.2">
      <c r="A934" s="22" t="s">
        <v>122</v>
      </c>
      <c r="B934" s="9" t="s">
        <v>418</v>
      </c>
      <c r="C934" s="10" t="s">
        <v>24</v>
      </c>
      <c r="D934" s="10"/>
      <c r="E934" s="3"/>
      <c r="F934" s="3"/>
      <c r="G934" s="3">
        <v>4.7127059999999998</v>
      </c>
      <c r="H934" s="3">
        <v>3.3024230000000001</v>
      </c>
      <c r="I934" s="3">
        <v>4.0520290000000001</v>
      </c>
      <c r="J934" s="3">
        <v>1.429189</v>
      </c>
      <c r="K934" s="3">
        <v>22.725876</v>
      </c>
      <c r="L934" s="3">
        <v>37.564799999999998</v>
      </c>
      <c r="M934" s="3">
        <v>47.743650000000002</v>
      </c>
      <c r="N934" s="3">
        <v>83.375337000000002</v>
      </c>
      <c r="O934" s="3">
        <v>100.803285</v>
      </c>
      <c r="P934" s="3">
        <v>38.560482</v>
      </c>
      <c r="Q934" s="3">
        <v>32.850594999999998</v>
      </c>
      <c r="R934" s="3">
        <v>40.683357000000001</v>
      </c>
      <c r="S934" s="3">
        <v>49.400908000000001</v>
      </c>
      <c r="T934" s="3">
        <v>120.15607300000001</v>
      </c>
      <c r="U934" s="3">
        <v>106.558633</v>
      </c>
    </row>
    <row r="935" spans="1:21" hidden="1" x14ac:dyDescent="0.2">
      <c r="A935" s="22" t="s">
        <v>122</v>
      </c>
      <c r="B935" s="9" t="s">
        <v>418</v>
      </c>
      <c r="C935" s="10" t="s">
        <v>25</v>
      </c>
      <c r="D935" s="10"/>
      <c r="E935" s="2"/>
      <c r="F935" s="2"/>
      <c r="G935" s="2"/>
      <c r="H935" s="2"/>
      <c r="I935" s="2"/>
      <c r="J935" s="2"/>
      <c r="K935" s="2"/>
      <c r="L935" s="2"/>
      <c r="M935" s="2"/>
      <c r="N935" s="2">
        <v>5.0202439999999999</v>
      </c>
      <c r="O935" s="2">
        <v>14.429615999999999</v>
      </c>
      <c r="P935" s="2">
        <v>11.548575</v>
      </c>
      <c r="Q935" s="2">
        <v>12.414258999999999</v>
      </c>
      <c r="R935" s="2">
        <v>14.252278</v>
      </c>
      <c r="S935" s="2">
        <v>14.466934</v>
      </c>
      <c r="T935" s="2">
        <v>10.849742000000001</v>
      </c>
      <c r="U935" s="2">
        <v>11.03293</v>
      </c>
    </row>
    <row r="936" spans="1:21" hidden="1" x14ac:dyDescent="0.2">
      <c r="A936" s="22" t="s">
        <v>122</v>
      </c>
      <c r="B936" s="9" t="s">
        <v>418</v>
      </c>
      <c r="C936" s="10" t="s">
        <v>26</v>
      </c>
      <c r="D936" s="10" t="s">
        <v>980</v>
      </c>
      <c r="E936" s="3"/>
      <c r="F936" s="3"/>
      <c r="G936" s="3"/>
      <c r="H936" s="3"/>
      <c r="I936" s="3"/>
      <c r="J936" s="3"/>
      <c r="K936" s="3">
        <v>1.725671</v>
      </c>
      <c r="L936" s="3">
        <v>2.1335139999999999</v>
      </c>
      <c r="M936" s="3">
        <v>2.7602519999999999</v>
      </c>
      <c r="N936" s="3">
        <v>3.5201630000000002</v>
      </c>
      <c r="O936" s="3">
        <v>2.6635740000000001</v>
      </c>
      <c r="P936" s="3">
        <v>2.9586389999999998</v>
      </c>
      <c r="Q936" s="3">
        <v>3.4522689999999998</v>
      </c>
      <c r="R936" s="3">
        <v>3.6227459999999998</v>
      </c>
      <c r="S936" s="3">
        <v>3.3542459999999998</v>
      </c>
      <c r="T936" s="3">
        <v>4.01518</v>
      </c>
      <c r="U936" s="3">
        <v>3.393923</v>
      </c>
    </row>
    <row r="937" spans="1:21" hidden="1" x14ac:dyDescent="0.2">
      <c r="A937" s="22" t="s">
        <v>122</v>
      </c>
      <c r="B937" s="9" t="s">
        <v>418</v>
      </c>
      <c r="C937" s="10" t="s">
        <v>27</v>
      </c>
      <c r="D937" s="10" t="s">
        <v>980</v>
      </c>
      <c r="E937" s="2"/>
      <c r="F937" s="2"/>
      <c r="G937" s="2"/>
      <c r="H937" s="2"/>
      <c r="I937" s="2"/>
      <c r="J937" s="2"/>
      <c r="K937" s="2"/>
      <c r="L937" s="2">
        <v>23.596264000000001</v>
      </c>
      <c r="M937" s="2">
        <v>0.66053700000000004</v>
      </c>
      <c r="N937" s="2"/>
      <c r="O937" s="2"/>
      <c r="P937" s="2">
        <v>5.5270539999999997</v>
      </c>
      <c r="Q937" s="2">
        <v>5.3939940000000002</v>
      </c>
      <c r="R937" s="2">
        <v>5.2747099999999998</v>
      </c>
      <c r="S937" s="2">
        <v>1.415997</v>
      </c>
      <c r="T937" s="2">
        <v>1.366201</v>
      </c>
      <c r="U937" s="2">
        <v>1.3137909999999999</v>
      </c>
    </row>
    <row r="938" spans="1:21" hidden="1" x14ac:dyDescent="0.2">
      <c r="A938" s="22" t="s">
        <v>122</v>
      </c>
      <c r="B938" s="9" t="s">
        <v>418</v>
      </c>
      <c r="C938" s="10" t="s">
        <v>28</v>
      </c>
      <c r="D938" s="10" t="s">
        <v>980</v>
      </c>
      <c r="E938" s="3"/>
      <c r="F938" s="3"/>
      <c r="G938" s="3"/>
      <c r="H938" s="3"/>
      <c r="I938" s="3"/>
      <c r="J938" s="3"/>
      <c r="K938" s="3">
        <v>0.47046399999999999</v>
      </c>
      <c r="L938" s="3">
        <v>0.48326999999999998</v>
      </c>
      <c r="M938" s="3">
        <v>0.68862500000000004</v>
      </c>
      <c r="N938" s="3">
        <v>0.87375899999999995</v>
      </c>
      <c r="O938" s="3">
        <v>0.57344200000000001</v>
      </c>
      <c r="P938" s="3">
        <v>0.38879599999999997</v>
      </c>
      <c r="Q938" s="3">
        <v>0.73578600000000005</v>
      </c>
      <c r="R938" s="3">
        <v>0.63287899999999997</v>
      </c>
      <c r="S938" s="3">
        <v>0.58697100000000002</v>
      </c>
      <c r="T938" s="3">
        <v>1.2183109999999999</v>
      </c>
      <c r="U938" s="3">
        <v>0.38418000000000002</v>
      </c>
    </row>
    <row r="939" spans="1:21" hidden="1" x14ac:dyDescent="0.2">
      <c r="A939" s="22" t="s">
        <v>122</v>
      </c>
      <c r="B939" s="9" t="s">
        <v>418</v>
      </c>
      <c r="C939" s="10" t="s">
        <v>29</v>
      </c>
      <c r="D939" s="10" t="s">
        <v>980</v>
      </c>
      <c r="E939" s="2"/>
      <c r="F939" s="2"/>
      <c r="G939" s="2"/>
      <c r="H939" s="2"/>
      <c r="I939" s="2"/>
      <c r="J939" s="2"/>
      <c r="K939" s="2">
        <v>3.9639999999999996E-3</v>
      </c>
      <c r="L939" s="2">
        <v>4.4799999999999996E-3</v>
      </c>
      <c r="M939" s="2">
        <v>2.6602000000000001E-2</v>
      </c>
      <c r="N939" s="2">
        <v>6.0906000000000002E-2</v>
      </c>
      <c r="O939" s="2">
        <v>4.8910000000000004E-3</v>
      </c>
      <c r="P939" s="2">
        <v>1.1043000000000001E-2</v>
      </c>
      <c r="Q939" s="2"/>
      <c r="R939" s="2">
        <v>2.715E-3</v>
      </c>
      <c r="S939" s="2"/>
      <c r="T939" s="2"/>
      <c r="U939" s="2"/>
    </row>
    <row r="940" spans="1:21" hidden="1" x14ac:dyDescent="0.2">
      <c r="A940" s="23" t="s">
        <v>122</v>
      </c>
      <c r="B940" s="9" t="s">
        <v>418</v>
      </c>
      <c r="C940" s="9" t="s">
        <v>30</v>
      </c>
      <c r="D940" s="9"/>
      <c r="E940" s="3"/>
      <c r="F940" s="3"/>
      <c r="G940" s="3">
        <v>46.835943</v>
      </c>
      <c r="H940" s="3">
        <v>50.779362999999996</v>
      </c>
      <c r="I940" s="3">
        <v>56.271540999999999</v>
      </c>
      <c r="J940" s="3">
        <v>47.410080000000001</v>
      </c>
      <c r="K940" s="3">
        <v>30.561454999999999</v>
      </c>
      <c r="L940" s="3">
        <v>52.94003</v>
      </c>
      <c r="M940" s="3">
        <v>45.786794999999998</v>
      </c>
      <c r="N940" s="3">
        <v>26.856210999999998</v>
      </c>
      <c r="O940" s="3"/>
      <c r="P940" s="3"/>
      <c r="Q940" s="3"/>
      <c r="R940" s="3"/>
      <c r="S940" s="3">
        <v>1.270591</v>
      </c>
      <c r="T940" s="3"/>
      <c r="U940" s="3"/>
    </row>
    <row r="941" spans="1:21" hidden="1" x14ac:dyDescent="0.2">
      <c r="A941" s="21" t="s">
        <v>123</v>
      </c>
      <c r="B941" s="9" t="s">
        <v>427</v>
      </c>
      <c r="C941" s="9" t="s">
        <v>20</v>
      </c>
      <c r="D941" s="9"/>
      <c r="E941" s="2"/>
      <c r="F941" s="2"/>
      <c r="G941" s="2">
        <v>63.357230000000001</v>
      </c>
      <c r="H941" s="2">
        <v>78.169331</v>
      </c>
      <c r="I941" s="2">
        <v>81.966307999999998</v>
      </c>
      <c r="J941" s="2">
        <v>70.493785000000003</v>
      </c>
      <c r="K941" s="2">
        <v>71.636784000000006</v>
      </c>
      <c r="L941" s="2">
        <v>70.874998000000005</v>
      </c>
      <c r="M941" s="2">
        <v>87.459396999999996</v>
      </c>
      <c r="N941" s="2">
        <v>101.74292</v>
      </c>
      <c r="O941" s="2">
        <v>121.011128</v>
      </c>
      <c r="P941" s="2">
        <v>77.336014000000006</v>
      </c>
      <c r="Q941" s="2">
        <v>72.934354999999996</v>
      </c>
      <c r="R941" s="2">
        <v>89.055189999999996</v>
      </c>
      <c r="S941" s="2">
        <v>93.601192999999995</v>
      </c>
      <c r="T941" s="2">
        <v>540.17775800000004</v>
      </c>
      <c r="U941" s="2">
        <v>2688.0601320000001</v>
      </c>
    </row>
    <row r="942" spans="1:21" hidden="1" x14ac:dyDescent="0.2">
      <c r="A942" s="22" t="s">
        <v>123</v>
      </c>
      <c r="B942" s="9" t="s">
        <v>427</v>
      </c>
      <c r="C942" s="10" t="s">
        <v>22</v>
      </c>
      <c r="D942" s="10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>
        <v>3.0200000000000001E-3</v>
      </c>
      <c r="P942" s="3"/>
      <c r="Q942" s="3"/>
      <c r="R942" s="3"/>
      <c r="S942" s="3">
        <v>1.0041610000000001</v>
      </c>
      <c r="T942" s="3"/>
      <c r="U942" s="3"/>
    </row>
    <row r="943" spans="1:21" hidden="1" x14ac:dyDescent="0.2">
      <c r="A943" s="22" t="s">
        <v>123</v>
      </c>
      <c r="B943" s="9" t="s">
        <v>427</v>
      </c>
      <c r="C943" s="10" t="s">
        <v>23</v>
      </c>
      <c r="D943" s="10"/>
      <c r="E943" s="2"/>
      <c r="F943" s="2"/>
      <c r="G943" s="2">
        <v>1.245703</v>
      </c>
      <c r="H943" s="2">
        <v>1.7711730000000001</v>
      </c>
      <c r="I943" s="2">
        <v>1.4185369999999999</v>
      </c>
      <c r="J943" s="2">
        <v>1.2260629999999999</v>
      </c>
      <c r="K943" s="2">
        <v>0.91322899999999996</v>
      </c>
      <c r="L943" s="2">
        <v>0.92290799999999995</v>
      </c>
      <c r="M943" s="2">
        <v>1.698439</v>
      </c>
      <c r="N943" s="2">
        <v>1.5804800000000001</v>
      </c>
      <c r="O943" s="2">
        <v>4.204307</v>
      </c>
      <c r="P943" s="2">
        <v>2.9034800000000001</v>
      </c>
      <c r="Q943" s="2">
        <v>3.64358</v>
      </c>
      <c r="R943" s="2">
        <v>6.253196</v>
      </c>
      <c r="S943" s="2">
        <v>11.095330000000001</v>
      </c>
      <c r="T943" s="2">
        <v>6.1272330000000004</v>
      </c>
      <c r="U943" s="2">
        <v>7.4767020000000004</v>
      </c>
    </row>
    <row r="944" spans="1:21" hidden="1" x14ac:dyDescent="0.2">
      <c r="A944" s="22" t="s">
        <v>123</v>
      </c>
      <c r="B944" s="9" t="s">
        <v>427</v>
      </c>
      <c r="C944" s="10" t="s">
        <v>24</v>
      </c>
      <c r="D944" s="10"/>
      <c r="E944" s="3"/>
      <c r="F944" s="3"/>
      <c r="G944" s="3">
        <v>1.6479950000000001</v>
      </c>
      <c r="H944" s="3">
        <v>7.7709060000000001</v>
      </c>
      <c r="I944" s="3">
        <v>9.3887660000000004</v>
      </c>
      <c r="J944" s="3">
        <v>6.1955780000000003</v>
      </c>
      <c r="K944" s="3">
        <v>14.937946</v>
      </c>
      <c r="L944" s="3">
        <v>19.623614</v>
      </c>
      <c r="M944" s="3">
        <v>10.187298</v>
      </c>
      <c r="N944" s="3">
        <v>44.845602</v>
      </c>
      <c r="O944" s="3">
        <v>102.452111</v>
      </c>
      <c r="P944" s="3">
        <v>60.451740000000001</v>
      </c>
      <c r="Q944" s="3">
        <v>59.473241000000002</v>
      </c>
      <c r="R944" s="3">
        <v>72.823373000000004</v>
      </c>
      <c r="S944" s="3">
        <v>69.808088999999995</v>
      </c>
      <c r="T944" s="3">
        <v>68.213148000000004</v>
      </c>
      <c r="U944" s="3">
        <v>97.881598999999994</v>
      </c>
    </row>
    <row r="945" spans="1:21" hidden="1" x14ac:dyDescent="0.2">
      <c r="A945" s="22" t="s">
        <v>123</v>
      </c>
      <c r="B945" s="9" t="s">
        <v>427</v>
      </c>
      <c r="C945" s="10" t="s">
        <v>25</v>
      </c>
      <c r="D945" s="10"/>
      <c r="E945" s="2"/>
      <c r="F945" s="2"/>
      <c r="G945" s="2"/>
      <c r="H945" s="2"/>
      <c r="I945" s="2"/>
      <c r="J945" s="2"/>
      <c r="K945" s="2"/>
      <c r="L945" s="2"/>
      <c r="M945" s="2"/>
      <c r="N945" s="2">
        <v>4.3373220000000003</v>
      </c>
      <c r="O945" s="2">
        <v>10.923397</v>
      </c>
      <c r="P945" s="2">
        <v>9.5754520000000003</v>
      </c>
      <c r="Q945" s="2">
        <v>5.2303879999999996</v>
      </c>
      <c r="R945" s="2">
        <v>4.9941639999999996</v>
      </c>
      <c r="S945" s="2">
        <v>3.556349</v>
      </c>
      <c r="T945" s="2">
        <v>7.1419800000000002</v>
      </c>
      <c r="U945" s="2">
        <v>3.6621489999999999</v>
      </c>
    </row>
    <row r="946" spans="1:21" hidden="1" x14ac:dyDescent="0.2">
      <c r="A946" s="22" t="s">
        <v>123</v>
      </c>
      <c r="B946" s="9" t="s">
        <v>427</v>
      </c>
      <c r="C946" s="10" t="s">
        <v>26</v>
      </c>
      <c r="D946" s="10" t="s">
        <v>980</v>
      </c>
      <c r="E946" s="3"/>
      <c r="F946" s="3"/>
      <c r="G946" s="3"/>
      <c r="H946" s="3"/>
      <c r="I946" s="3"/>
      <c r="J946" s="3"/>
      <c r="K946" s="3">
        <v>2.3988179999999999</v>
      </c>
      <c r="L946" s="3">
        <v>2.34558</v>
      </c>
      <c r="M946" s="3">
        <v>2.338257</v>
      </c>
      <c r="N946" s="3">
        <v>4.1532799999999996</v>
      </c>
      <c r="O946" s="3">
        <v>2.4450210000000001</v>
      </c>
      <c r="P946" s="3">
        <v>2.2191390000000002</v>
      </c>
      <c r="Q946" s="3">
        <v>2.8732959999999999</v>
      </c>
      <c r="R946" s="3">
        <v>2.6575829999999998</v>
      </c>
      <c r="S946" s="3">
        <v>2.7435200000000002</v>
      </c>
      <c r="T946" s="3">
        <v>2.53009</v>
      </c>
      <c r="U946" s="3">
        <v>2.122566</v>
      </c>
    </row>
    <row r="947" spans="1:21" hidden="1" x14ac:dyDescent="0.2">
      <c r="A947" s="22" t="s">
        <v>123</v>
      </c>
      <c r="B947" s="9" t="s">
        <v>427</v>
      </c>
      <c r="C947" s="10" t="s">
        <v>27</v>
      </c>
      <c r="D947" s="10" t="s">
        <v>980</v>
      </c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>
        <v>0.14754700000000001</v>
      </c>
      <c r="Q947" s="2"/>
      <c r="R947" s="2"/>
      <c r="S947" s="2">
        <v>4.3611529999999998</v>
      </c>
      <c r="T947" s="2">
        <v>454.84115200000002</v>
      </c>
      <c r="U947" s="2">
        <v>2575.9313699999998</v>
      </c>
    </row>
    <row r="948" spans="1:21" hidden="1" x14ac:dyDescent="0.2">
      <c r="A948" s="22" t="s">
        <v>123</v>
      </c>
      <c r="B948" s="9" t="s">
        <v>427</v>
      </c>
      <c r="C948" s="10" t="s">
        <v>28</v>
      </c>
      <c r="D948" s="10" t="s">
        <v>980</v>
      </c>
      <c r="E948" s="3"/>
      <c r="F948" s="3"/>
      <c r="G948" s="3"/>
      <c r="H948" s="3"/>
      <c r="I948" s="3"/>
      <c r="J948" s="3"/>
      <c r="K948" s="3">
        <v>0.35613400000000001</v>
      </c>
      <c r="L948" s="3">
        <v>0.81135699999999999</v>
      </c>
      <c r="M948" s="3">
        <v>1.1608400000000001</v>
      </c>
      <c r="N948" s="3">
        <v>1.2547330000000001</v>
      </c>
      <c r="O948" s="3">
        <v>0.41744799999999999</v>
      </c>
      <c r="P948" s="3">
        <v>1.3003610000000001</v>
      </c>
      <c r="Q948" s="3">
        <v>1.491444</v>
      </c>
      <c r="R948" s="3">
        <v>1.696728</v>
      </c>
      <c r="S948" s="3">
        <v>1.0199800000000001</v>
      </c>
      <c r="T948" s="3">
        <v>1.317604</v>
      </c>
      <c r="U948" s="3">
        <v>0.59786499999999998</v>
      </c>
    </row>
    <row r="949" spans="1:21" hidden="1" x14ac:dyDescent="0.2">
      <c r="A949" s="22" t="s">
        <v>123</v>
      </c>
      <c r="B949" s="9" t="s">
        <v>427</v>
      </c>
      <c r="C949" s="10" t="s">
        <v>29</v>
      </c>
      <c r="D949" s="10" t="s">
        <v>980</v>
      </c>
      <c r="E949" s="2"/>
      <c r="F949" s="2"/>
      <c r="G949" s="2"/>
      <c r="H949" s="2"/>
      <c r="I949" s="2"/>
      <c r="J949" s="2"/>
      <c r="K949" s="2">
        <v>0.49679000000000001</v>
      </c>
      <c r="L949" s="2">
        <v>0.25740200000000002</v>
      </c>
      <c r="M949" s="2">
        <v>0.10219399999999999</v>
      </c>
      <c r="N949" s="2">
        <v>0.61</v>
      </c>
      <c r="O949" s="2">
        <v>0.56582399999999999</v>
      </c>
      <c r="P949" s="2">
        <v>0.73829500000000003</v>
      </c>
      <c r="Q949" s="2">
        <v>0.22240599999999999</v>
      </c>
      <c r="R949" s="2">
        <v>0.63014599999999998</v>
      </c>
      <c r="S949" s="2">
        <v>1.2611000000000001E-2</v>
      </c>
      <c r="T949" s="2">
        <v>6.5510000000000004E-3</v>
      </c>
      <c r="U949" s="2">
        <v>0.38788099999999998</v>
      </c>
    </row>
    <row r="950" spans="1:21" hidden="1" x14ac:dyDescent="0.2">
      <c r="A950" s="23" t="s">
        <v>123</v>
      </c>
      <c r="B950" s="9" t="s">
        <v>427</v>
      </c>
      <c r="C950" s="9" t="s">
        <v>30</v>
      </c>
      <c r="D950" s="9"/>
      <c r="E950" s="3"/>
      <c r="F950" s="3"/>
      <c r="G950" s="3">
        <v>60.463532000000001</v>
      </c>
      <c r="H950" s="3">
        <v>68.627251999999999</v>
      </c>
      <c r="I950" s="3">
        <v>71.159004999999993</v>
      </c>
      <c r="J950" s="3">
        <v>63.072144000000002</v>
      </c>
      <c r="K950" s="3">
        <v>52.533867000000001</v>
      </c>
      <c r="L950" s="3">
        <v>46.914136999999997</v>
      </c>
      <c r="M950" s="3">
        <v>71.972369</v>
      </c>
      <c r="N950" s="3">
        <v>44.961503</v>
      </c>
      <c r="O950" s="3"/>
      <c r="P950" s="3"/>
      <c r="Q950" s="3"/>
      <c r="R950" s="3"/>
      <c r="S950" s="3"/>
      <c r="T950" s="3"/>
      <c r="U950" s="3"/>
    </row>
    <row r="951" spans="1:21" hidden="1" x14ac:dyDescent="0.2">
      <c r="A951" s="21" t="s">
        <v>124</v>
      </c>
      <c r="B951" s="9" t="s">
        <v>444</v>
      </c>
      <c r="C951" s="9" t="s">
        <v>20</v>
      </c>
      <c r="D951" s="9"/>
      <c r="E951" s="2"/>
      <c r="F951" s="2"/>
      <c r="G951" s="2">
        <v>18.683478000000001</v>
      </c>
      <c r="H951" s="2">
        <v>8.6642890000000001</v>
      </c>
      <c r="I951" s="2">
        <v>24.252652999999999</v>
      </c>
      <c r="J951" s="2">
        <v>11.725363</v>
      </c>
      <c r="K951" s="2">
        <v>19.775545999999999</v>
      </c>
      <c r="L951" s="2">
        <v>18.510446000000002</v>
      </c>
      <c r="M951" s="2">
        <v>19.377821999999998</v>
      </c>
      <c r="N951" s="2">
        <v>32.342146999999997</v>
      </c>
      <c r="O951" s="2">
        <v>29.484404000000001</v>
      </c>
      <c r="P951" s="2">
        <v>21.969372</v>
      </c>
      <c r="Q951" s="2">
        <v>22.590893000000001</v>
      </c>
      <c r="R951" s="2">
        <v>20.424513999999999</v>
      </c>
      <c r="S951" s="2">
        <v>16.626874000000001</v>
      </c>
      <c r="T951" s="2">
        <v>21.443282</v>
      </c>
      <c r="U951" s="2">
        <v>16.785629</v>
      </c>
    </row>
    <row r="952" spans="1:21" hidden="1" x14ac:dyDescent="0.2">
      <c r="A952" s="22" t="s">
        <v>124</v>
      </c>
      <c r="B952" s="9" t="s">
        <v>444</v>
      </c>
      <c r="C952" s="10" t="s">
        <v>22</v>
      </c>
      <c r="D952" s="10"/>
      <c r="E952" s="3"/>
      <c r="F952" s="3"/>
      <c r="G952" s="3"/>
      <c r="H952" s="3">
        <v>3.9339200000000001</v>
      </c>
      <c r="I952" s="3">
        <v>4.466977</v>
      </c>
      <c r="J952" s="3">
        <v>3.781765</v>
      </c>
      <c r="K952" s="3">
        <v>10.022494</v>
      </c>
      <c r="L952" s="3"/>
      <c r="M952" s="3">
        <v>5.5709989999999996</v>
      </c>
      <c r="N952" s="3">
        <v>4.7934619999999999</v>
      </c>
      <c r="O952" s="3">
        <v>10.003755999999999</v>
      </c>
      <c r="P952" s="3">
        <v>4.5527240000000004</v>
      </c>
      <c r="Q952" s="3">
        <v>2.8575689999999998</v>
      </c>
      <c r="R952" s="3">
        <v>5.8593909999999996</v>
      </c>
      <c r="S952" s="3">
        <v>1.392781</v>
      </c>
      <c r="T952" s="3">
        <v>8.6583419999999993</v>
      </c>
      <c r="U952" s="3">
        <v>5.8420439999999996</v>
      </c>
    </row>
    <row r="953" spans="1:21" hidden="1" x14ac:dyDescent="0.2">
      <c r="A953" s="22" t="s">
        <v>124</v>
      </c>
      <c r="B953" s="9" t="s">
        <v>444</v>
      </c>
      <c r="C953" s="10" t="s">
        <v>23</v>
      </c>
      <c r="D953" s="10"/>
      <c r="E953" s="2"/>
      <c r="F953" s="2"/>
      <c r="G953" s="2">
        <v>1.9893999999999998E-2</v>
      </c>
      <c r="H953" s="2">
        <v>2.8757000000000001E-2</v>
      </c>
      <c r="I953" s="2">
        <v>9.4139E-2</v>
      </c>
      <c r="J953" s="2">
        <v>0.100087</v>
      </c>
      <c r="K953" s="2">
        <v>2.7893999999999999E-2</v>
      </c>
      <c r="L953" s="2">
        <v>0.113818</v>
      </c>
      <c r="M953" s="2">
        <v>0.35645700000000002</v>
      </c>
      <c r="N953" s="2">
        <v>1.056055</v>
      </c>
      <c r="O953" s="2">
        <v>0.21959200000000001</v>
      </c>
      <c r="P953" s="2">
        <v>0.54571899999999995</v>
      </c>
      <c r="Q953" s="2"/>
      <c r="R953" s="2">
        <v>0.191802</v>
      </c>
      <c r="S953" s="2">
        <v>7.8237000000000001E-2</v>
      </c>
      <c r="T953" s="2">
        <v>0.94410700000000003</v>
      </c>
      <c r="U953" s="2"/>
    </row>
    <row r="954" spans="1:21" hidden="1" x14ac:dyDescent="0.2">
      <c r="A954" s="22" t="s">
        <v>124</v>
      </c>
      <c r="B954" s="9" t="s">
        <v>444</v>
      </c>
      <c r="C954" s="10" t="s">
        <v>24</v>
      </c>
      <c r="D954" s="10"/>
      <c r="E954" s="3"/>
      <c r="F954" s="3"/>
      <c r="G954" s="3">
        <v>2.4535749999999998</v>
      </c>
      <c r="H954" s="3">
        <v>0.43674800000000003</v>
      </c>
      <c r="I954" s="3">
        <v>1.4520839999999999</v>
      </c>
      <c r="J954" s="3">
        <v>0.78358399999999995</v>
      </c>
      <c r="K954" s="3">
        <v>6.9941779999999998</v>
      </c>
      <c r="L954" s="3">
        <v>15.27215</v>
      </c>
      <c r="M954" s="3">
        <v>11.396761</v>
      </c>
      <c r="N954" s="3">
        <v>23.603808000000001</v>
      </c>
      <c r="O954" s="3">
        <v>18.083621000000001</v>
      </c>
      <c r="P954" s="3">
        <v>16.041684</v>
      </c>
      <c r="Q954" s="3">
        <v>18.983571000000001</v>
      </c>
      <c r="R954" s="3">
        <v>13.433546</v>
      </c>
      <c r="S954" s="3">
        <v>14.453466000000001</v>
      </c>
      <c r="T954" s="3">
        <v>11.020657</v>
      </c>
      <c r="U954" s="3">
        <v>10.469426</v>
      </c>
    </row>
    <row r="955" spans="1:21" hidden="1" x14ac:dyDescent="0.2">
      <c r="A955" s="22" t="s">
        <v>124</v>
      </c>
      <c r="B955" s="9" t="s">
        <v>444</v>
      </c>
      <c r="C955" s="10" t="s">
        <v>25</v>
      </c>
      <c r="D955" s="10"/>
      <c r="E955" s="2"/>
      <c r="F955" s="2"/>
      <c r="G955" s="2"/>
      <c r="H955" s="2"/>
      <c r="I955" s="2"/>
      <c r="J955" s="2"/>
      <c r="K955" s="2"/>
      <c r="L955" s="2"/>
      <c r="M955" s="2"/>
      <c r="N955" s="2">
        <v>1.554673</v>
      </c>
      <c r="O955" s="2">
        <v>1.132914</v>
      </c>
      <c r="P955" s="2">
        <v>0.60346100000000003</v>
      </c>
      <c r="Q955" s="2">
        <v>0.60921199999999998</v>
      </c>
      <c r="R955" s="2">
        <v>0.56235000000000002</v>
      </c>
      <c r="S955" s="2">
        <v>0.26878099999999999</v>
      </c>
      <c r="T955" s="2">
        <v>0.44428800000000002</v>
      </c>
      <c r="U955" s="2">
        <v>3.6499999999999998E-2</v>
      </c>
    </row>
    <row r="956" spans="1:21" hidden="1" x14ac:dyDescent="0.2">
      <c r="A956" s="22" t="s">
        <v>124</v>
      </c>
      <c r="B956" s="9" t="s">
        <v>444</v>
      </c>
      <c r="C956" s="10" t="s">
        <v>26</v>
      </c>
      <c r="D956" s="10" t="s">
        <v>980</v>
      </c>
      <c r="E956" s="3"/>
      <c r="F956" s="3"/>
      <c r="G956" s="3"/>
      <c r="H956" s="3"/>
      <c r="I956" s="3"/>
      <c r="J956" s="3"/>
      <c r="K956" s="3">
        <v>0.20635800000000001</v>
      </c>
      <c r="L956" s="3">
        <v>0.25491900000000001</v>
      </c>
      <c r="M956" s="3">
        <v>0.22855500000000001</v>
      </c>
      <c r="N956" s="3">
        <v>0.17720900000000001</v>
      </c>
      <c r="O956" s="3">
        <v>4.3755000000000002E-2</v>
      </c>
      <c r="P956" s="3">
        <v>0.22533300000000001</v>
      </c>
      <c r="Q956" s="3">
        <v>0.14010500000000001</v>
      </c>
      <c r="R956" s="3">
        <v>0.36316100000000001</v>
      </c>
      <c r="S956" s="3">
        <v>0.43323</v>
      </c>
      <c r="T956" s="3">
        <v>0.37556600000000001</v>
      </c>
      <c r="U956" s="3">
        <v>0.43735000000000002</v>
      </c>
    </row>
    <row r="957" spans="1:21" hidden="1" x14ac:dyDescent="0.2">
      <c r="A957" s="22" t="s">
        <v>124</v>
      </c>
      <c r="B957" s="9" t="s">
        <v>444</v>
      </c>
      <c r="C957" s="10" t="s">
        <v>27</v>
      </c>
      <c r="D957" s="10" t="s">
        <v>980</v>
      </c>
      <c r="E957" s="2"/>
      <c r="F957" s="2"/>
      <c r="G957" s="2"/>
      <c r="H957" s="2"/>
      <c r="I957" s="2"/>
      <c r="J957" s="2"/>
      <c r="K957" s="2">
        <v>1.2287939999999999</v>
      </c>
      <c r="L957" s="2">
        <v>0.85180299999999998</v>
      </c>
      <c r="M957" s="2"/>
      <c r="N957" s="2"/>
      <c r="O957" s="2"/>
      <c r="P957" s="2"/>
      <c r="Q957" s="2"/>
      <c r="R957" s="2"/>
      <c r="S957" s="2"/>
      <c r="T957" s="2"/>
      <c r="U957" s="2"/>
    </row>
    <row r="958" spans="1:21" hidden="1" x14ac:dyDescent="0.2">
      <c r="A958" s="22" t="s">
        <v>124</v>
      </c>
      <c r="B958" s="9" t="s">
        <v>444</v>
      </c>
      <c r="C958" s="10" t="s">
        <v>28</v>
      </c>
      <c r="D958" s="10" t="s">
        <v>980</v>
      </c>
      <c r="E958" s="3"/>
      <c r="F958" s="3"/>
      <c r="G958" s="3"/>
      <c r="H958" s="3"/>
      <c r="I958" s="3"/>
      <c r="J958" s="3"/>
      <c r="K958" s="3"/>
      <c r="L958" s="3">
        <v>9.3999999999999997E-4</v>
      </c>
      <c r="M958" s="3">
        <v>9.0300000000000005E-4</v>
      </c>
      <c r="N958" s="3">
        <v>1.0709999999999999E-3</v>
      </c>
      <c r="O958" s="3">
        <v>7.6599999999999997E-4</v>
      </c>
      <c r="P958" s="3">
        <v>4.5100000000000001E-4</v>
      </c>
      <c r="Q958" s="3">
        <v>4.3600000000000003E-4</v>
      </c>
      <c r="R958" s="3">
        <v>4.0900000000000002E-4</v>
      </c>
      <c r="S958" s="3">
        <v>3.79E-4</v>
      </c>
      <c r="T958" s="3">
        <v>3.2200000000000002E-4</v>
      </c>
      <c r="U958" s="3">
        <v>3.0899999999999998E-4</v>
      </c>
    </row>
    <row r="959" spans="1:21" hidden="1" x14ac:dyDescent="0.2">
      <c r="A959" s="22" t="s">
        <v>124</v>
      </c>
      <c r="B959" s="9" t="s">
        <v>444</v>
      </c>
      <c r="C959" s="10" t="s">
        <v>29</v>
      </c>
      <c r="D959" s="10" t="s">
        <v>980</v>
      </c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>
        <v>1.3854999999999999E-2</v>
      </c>
      <c r="S959" s="2"/>
      <c r="T959" s="2"/>
      <c r="U959" s="2"/>
    </row>
    <row r="960" spans="1:21" hidden="1" x14ac:dyDescent="0.2">
      <c r="A960" s="23" t="s">
        <v>124</v>
      </c>
      <c r="B960" s="9" t="s">
        <v>444</v>
      </c>
      <c r="C960" s="9" t="s">
        <v>30</v>
      </c>
      <c r="D960" s="9"/>
      <c r="E960" s="3"/>
      <c r="F960" s="3"/>
      <c r="G960" s="3">
        <v>16.210008999999999</v>
      </c>
      <c r="H960" s="3">
        <v>4.2648640000000002</v>
      </c>
      <c r="I960" s="3">
        <v>18.239453000000001</v>
      </c>
      <c r="J960" s="3">
        <v>7.0599270000000001</v>
      </c>
      <c r="K960" s="3">
        <v>1.295828</v>
      </c>
      <c r="L960" s="3">
        <v>2.0168159999999999</v>
      </c>
      <c r="M960" s="3">
        <v>1.824147</v>
      </c>
      <c r="N960" s="3">
        <v>1.155869</v>
      </c>
      <c r="O960" s="3"/>
      <c r="P960" s="3"/>
      <c r="Q960" s="3"/>
      <c r="R960" s="3"/>
      <c r="S960" s="3"/>
      <c r="T960" s="3"/>
      <c r="U960" s="3"/>
    </row>
    <row r="961" spans="1:21" hidden="1" x14ac:dyDescent="0.2">
      <c r="A961" s="21" t="s">
        <v>125</v>
      </c>
      <c r="B961" s="9" t="s">
        <v>446</v>
      </c>
      <c r="C961" s="9" t="s">
        <v>20</v>
      </c>
      <c r="D961" s="9"/>
      <c r="E961" s="2"/>
      <c r="F961" s="2"/>
      <c r="G961" s="2">
        <v>178.640502</v>
      </c>
      <c r="H961" s="2">
        <v>160.42862600000001</v>
      </c>
      <c r="I961" s="2">
        <v>152.188785</v>
      </c>
      <c r="J961" s="2">
        <v>150.66548499999999</v>
      </c>
      <c r="K961" s="2">
        <v>214.74302700000001</v>
      </c>
      <c r="L961" s="2">
        <v>227.55079799999999</v>
      </c>
      <c r="M961" s="2">
        <v>216.53885500000001</v>
      </c>
      <c r="N961" s="2">
        <v>190.98180300000001</v>
      </c>
      <c r="O961" s="2">
        <v>233.40812600000001</v>
      </c>
      <c r="P961" s="2">
        <v>276.39640600000001</v>
      </c>
      <c r="Q961" s="2">
        <v>317.59847400000001</v>
      </c>
      <c r="R961" s="2">
        <v>192.18756300000001</v>
      </c>
      <c r="S961" s="2">
        <v>208.33870300000001</v>
      </c>
      <c r="T961" s="2">
        <v>348.92143299999998</v>
      </c>
      <c r="U961" s="2">
        <v>250.40917200000001</v>
      </c>
    </row>
    <row r="962" spans="1:21" hidden="1" x14ac:dyDescent="0.2">
      <c r="A962" s="22" t="s">
        <v>125</v>
      </c>
      <c r="B962" s="9" t="s">
        <v>446</v>
      </c>
      <c r="C962" s="10" t="s">
        <v>22</v>
      </c>
      <c r="D962" s="10"/>
      <c r="E962" s="3"/>
      <c r="F962" s="3"/>
      <c r="G962" s="3"/>
      <c r="H962" s="3"/>
      <c r="I962" s="3"/>
      <c r="J962" s="3"/>
      <c r="K962" s="3"/>
      <c r="L962" s="3">
        <v>24.650895999999999</v>
      </c>
      <c r="M962" s="3">
        <v>2.5197280000000002</v>
      </c>
      <c r="N962" s="3">
        <v>21.982593000000001</v>
      </c>
      <c r="O962" s="3">
        <v>56.924872999999998</v>
      </c>
      <c r="P962" s="3">
        <v>16.493607999999998</v>
      </c>
      <c r="Q962" s="3">
        <v>51.599671000000001</v>
      </c>
      <c r="R962" s="3">
        <v>27.900570999999999</v>
      </c>
      <c r="S962" s="3">
        <v>31.397905999999999</v>
      </c>
      <c r="T962" s="3">
        <v>16.002416</v>
      </c>
      <c r="U962" s="3">
        <v>9.4042130000000004</v>
      </c>
    </row>
    <row r="963" spans="1:21" hidden="1" x14ac:dyDescent="0.2">
      <c r="A963" s="22" t="s">
        <v>125</v>
      </c>
      <c r="B963" s="9" t="s">
        <v>446</v>
      </c>
      <c r="C963" s="10" t="s">
        <v>23</v>
      </c>
      <c r="D963" s="10"/>
      <c r="E963" s="2"/>
      <c r="F963" s="2"/>
      <c r="G963" s="2">
        <v>1.7480039999999999</v>
      </c>
      <c r="H963" s="2">
        <v>3.6091470000000001</v>
      </c>
      <c r="I963" s="2">
        <v>3.8590840000000002</v>
      </c>
      <c r="J963" s="2">
        <v>4.9000139999999996</v>
      </c>
      <c r="K963" s="2">
        <v>1.954191</v>
      </c>
      <c r="L963" s="2">
        <v>2.032181</v>
      </c>
      <c r="M963" s="2">
        <v>0.87361900000000003</v>
      </c>
      <c r="N963" s="2">
        <v>0.80964800000000003</v>
      </c>
      <c r="O963" s="2">
        <v>2.3158669999999999</v>
      </c>
      <c r="P963" s="2">
        <v>2.9456380000000002</v>
      </c>
      <c r="Q963" s="2">
        <v>8.2697459999999996</v>
      </c>
      <c r="R963" s="2">
        <v>1.5656540000000001</v>
      </c>
      <c r="S963" s="2">
        <v>3.8387380000000002</v>
      </c>
      <c r="T963" s="2">
        <v>5.317291</v>
      </c>
      <c r="U963" s="2">
        <v>3.1411180000000001</v>
      </c>
    </row>
    <row r="964" spans="1:21" hidden="1" x14ac:dyDescent="0.2">
      <c r="A964" s="22" t="s">
        <v>125</v>
      </c>
      <c r="B964" s="9" t="s">
        <v>446</v>
      </c>
      <c r="C964" s="10" t="s">
        <v>24</v>
      </c>
      <c r="D964" s="10"/>
      <c r="E964" s="3"/>
      <c r="F964" s="3"/>
      <c r="G964" s="3"/>
      <c r="H964" s="3">
        <v>3.9737000000000001E-2</v>
      </c>
      <c r="I964" s="3">
        <v>1.2081569999999999</v>
      </c>
      <c r="J964" s="3">
        <v>9.8187940000000005</v>
      </c>
      <c r="K964" s="3">
        <v>88.849350999999999</v>
      </c>
      <c r="L964" s="3">
        <v>61.488681999999997</v>
      </c>
      <c r="M964" s="3">
        <v>87.923921000000007</v>
      </c>
      <c r="N964" s="3">
        <v>90.479872999999998</v>
      </c>
      <c r="O964" s="3">
        <v>155.96576400000001</v>
      </c>
      <c r="P964" s="3">
        <v>237.642495</v>
      </c>
      <c r="Q964" s="3">
        <v>241.69561200000001</v>
      </c>
      <c r="R964" s="3">
        <v>144.76159699999999</v>
      </c>
      <c r="S964" s="3">
        <v>152.97462400000001</v>
      </c>
      <c r="T964" s="3">
        <v>314.11868900000002</v>
      </c>
      <c r="U964" s="3">
        <v>224.98014699999999</v>
      </c>
    </row>
    <row r="965" spans="1:21" hidden="1" x14ac:dyDescent="0.2">
      <c r="A965" s="22" t="s">
        <v>125</v>
      </c>
      <c r="B965" s="9" t="s">
        <v>446</v>
      </c>
      <c r="C965" s="10" t="s">
        <v>25</v>
      </c>
      <c r="D965" s="10"/>
      <c r="E965" s="2"/>
      <c r="F965" s="2"/>
      <c r="G965" s="2"/>
      <c r="H965" s="2"/>
      <c r="I965" s="2"/>
      <c r="J965" s="2"/>
      <c r="K965" s="2"/>
      <c r="L965" s="2"/>
      <c r="M965" s="2"/>
      <c r="N965" s="2">
        <v>10.096399999999999</v>
      </c>
      <c r="O965" s="2">
        <v>16.847947000000001</v>
      </c>
      <c r="P965" s="2">
        <v>18.207861000000001</v>
      </c>
      <c r="Q965" s="2">
        <v>14.621722999999999</v>
      </c>
      <c r="R965" s="2">
        <v>15.998322</v>
      </c>
      <c r="S965" s="2">
        <v>16.233803000000002</v>
      </c>
      <c r="T965" s="2">
        <v>11.111912</v>
      </c>
      <c r="U965" s="2">
        <v>11.643559</v>
      </c>
    </row>
    <row r="966" spans="1:21" hidden="1" x14ac:dyDescent="0.2">
      <c r="A966" s="22" t="s">
        <v>125</v>
      </c>
      <c r="B966" s="9" t="s">
        <v>446</v>
      </c>
      <c r="C966" s="10" t="s">
        <v>26</v>
      </c>
      <c r="D966" s="10" t="s">
        <v>980</v>
      </c>
      <c r="E966" s="3"/>
      <c r="F966" s="3"/>
      <c r="G966" s="3"/>
      <c r="H966" s="3"/>
      <c r="I966" s="3"/>
      <c r="J966" s="3"/>
      <c r="K966" s="3">
        <v>1.34748</v>
      </c>
      <c r="L966" s="3">
        <v>1.2535810000000001</v>
      </c>
      <c r="M966" s="3">
        <v>0.78888400000000003</v>
      </c>
      <c r="N966" s="3">
        <v>1.352619</v>
      </c>
      <c r="O966" s="3">
        <v>0.84963999999999995</v>
      </c>
      <c r="P966" s="3">
        <v>0.68435900000000005</v>
      </c>
      <c r="Q966" s="3">
        <v>0.96607699999999996</v>
      </c>
      <c r="R966" s="3">
        <v>1.4631989999999999</v>
      </c>
      <c r="S966" s="3">
        <v>1.812853</v>
      </c>
      <c r="T966" s="3">
        <v>1.6511420000000001</v>
      </c>
      <c r="U966" s="3">
        <v>0.95033800000000002</v>
      </c>
    </row>
    <row r="967" spans="1:21" hidden="1" x14ac:dyDescent="0.2">
      <c r="A967" s="22" t="s">
        <v>125</v>
      </c>
      <c r="B967" s="9" t="s">
        <v>446</v>
      </c>
      <c r="C967" s="10" t="s">
        <v>27</v>
      </c>
      <c r="D967" s="10" t="s">
        <v>980</v>
      </c>
      <c r="E967" s="2"/>
      <c r="F967" s="2"/>
      <c r="G967" s="2"/>
      <c r="H967" s="2"/>
      <c r="I967" s="2"/>
      <c r="J967" s="2"/>
      <c r="K967" s="2">
        <v>17.600722000000001</v>
      </c>
      <c r="L967" s="2">
        <v>5.6863279999999996</v>
      </c>
      <c r="M967" s="2"/>
      <c r="N967" s="2">
        <v>3.5273680000000001</v>
      </c>
      <c r="O967" s="2"/>
      <c r="P967" s="2"/>
      <c r="Q967" s="2"/>
      <c r="R967" s="2"/>
      <c r="S967" s="2"/>
      <c r="T967" s="2"/>
      <c r="U967" s="2"/>
    </row>
    <row r="968" spans="1:21" hidden="1" x14ac:dyDescent="0.2">
      <c r="A968" s="22" t="s">
        <v>125</v>
      </c>
      <c r="B968" s="9" t="s">
        <v>446</v>
      </c>
      <c r="C968" s="10" t="s">
        <v>28</v>
      </c>
      <c r="D968" s="10" t="s">
        <v>980</v>
      </c>
      <c r="E968" s="3"/>
      <c r="F968" s="3"/>
      <c r="G968" s="3"/>
      <c r="H968" s="3"/>
      <c r="I968" s="3"/>
      <c r="J968" s="3"/>
      <c r="K968" s="3">
        <v>0.488402</v>
      </c>
      <c r="L968" s="3">
        <v>0.71590200000000004</v>
      </c>
      <c r="M968" s="3">
        <v>0.6865</v>
      </c>
      <c r="N968" s="3">
        <v>0.51949599999999996</v>
      </c>
      <c r="O968" s="3">
        <v>0.48485400000000001</v>
      </c>
      <c r="P968" s="3">
        <v>0.37873899999999999</v>
      </c>
      <c r="Q968" s="3">
        <v>0.42796000000000001</v>
      </c>
      <c r="R968" s="3">
        <v>0.46938999999999997</v>
      </c>
      <c r="S968" s="3">
        <v>0.64363000000000004</v>
      </c>
      <c r="T968" s="3">
        <v>0.70074899999999996</v>
      </c>
      <c r="U968" s="3">
        <v>0.266407</v>
      </c>
    </row>
    <row r="969" spans="1:21" hidden="1" x14ac:dyDescent="0.2">
      <c r="A969" s="22" t="s">
        <v>125</v>
      </c>
      <c r="B969" s="9" t="s">
        <v>446</v>
      </c>
      <c r="C969" s="10" t="s">
        <v>29</v>
      </c>
      <c r="D969" s="10" t="s">
        <v>980</v>
      </c>
      <c r="E969" s="2"/>
      <c r="F969" s="2"/>
      <c r="G969" s="2"/>
      <c r="H969" s="2"/>
      <c r="I969" s="2"/>
      <c r="J969" s="2"/>
      <c r="K969" s="2">
        <v>0.49881399999999998</v>
      </c>
      <c r="L969" s="2">
        <v>0.15843299999999999</v>
      </c>
      <c r="M969" s="2">
        <v>0.32469799999999999</v>
      </c>
      <c r="N969" s="2">
        <v>2.6450000000000002E-3</v>
      </c>
      <c r="O969" s="2">
        <v>1.9181E-2</v>
      </c>
      <c r="P969" s="2">
        <v>4.3706000000000002E-2</v>
      </c>
      <c r="Q969" s="2">
        <v>1.7684999999999999E-2</v>
      </c>
      <c r="R969" s="2">
        <v>2.8830000000000001E-2</v>
      </c>
      <c r="S969" s="2">
        <v>1.7627E-2</v>
      </c>
      <c r="T969" s="2">
        <v>1.9234000000000001E-2</v>
      </c>
      <c r="U969" s="2">
        <v>2.3390000000000001E-2</v>
      </c>
    </row>
    <row r="970" spans="1:21" hidden="1" x14ac:dyDescent="0.2">
      <c r="A970" s="23" t="s">
        <v>125</v>
      </c>
      <c r="B970" s="9" t="s">
        <v>446</v>
      </c>
      <c r="C970" s="9" t="s">
        <v>30</v>
      </c>
      <c r="D970" s="9"/>
      <c r="E970" s="3"/>
      <c r="F970" s="3"/>
      <c r="G970" s="3">
        <v>176.89249799999999</v>
      </c>
      <c r="H970" s="3">
        <v>156.779742</v>
      </c>
      <c r="I970" s="3">
        <v>147.121544</v>
      </c>
      <c r="J970" s="3">
        <v>135.94667699999999</v>
      </c>
      <c r="K970" s="3">
        <v>104.00406700000001</v>
      </c>
      <c r="L970" s="3">
        <v>131.564795</v>
      </c>
      <c r="M970" s="3">
        <v>123.421505</v>
      </c>
      <c r="N970" s="3">
        <v>62.211160999999997</v>
      </c>
      <c r="O970" s="3"/>
      <c r="P970" s="3"/>
      <c r="Q970" s="3"/>
      <c r="R970" s="3"/>
      <c r="S970" s="3">
        <v>1.419522</v>
      </c>
      <c r="T970" s="3"/>
      <c r="U970" s="3"/>
    </row>
    <row r="971" spans="1:21" hidden="1" x14ac:dyDescent="0.2">
      <c r="A971" s="21" t="s">
        <v>126</v>
      </c>
      <c r="B971" s="9" t="s">
        <v>454</v>
      </c>
      <c r="C971" s="9" t="s">
        <v>20</v>
      </c>
      <c r="D971" s="9"/>
      <c r="E971" s="2"/>
      <c r="F971" s="2"/>
      <c r="G971" s="2">
        <v>228.241759</v>
      </c>
      <c r="H971" s="2">
        <v>223.30444499999999</v>
      </c>
      <c r="I971" s="2">
        <v>263.181421</v>
      </c>
      <c r="J971" s="2">
        <v>249.85544899999999</v>
      </c>
      <c r="K971" s="2">
        <v>197.06011899999999</v>
      </c>
      <c r="L971" s="2">
        <v>215.48485700000001</v>
      </c>
      <c r="M971" s="2">
        <v>251.44831300000001</v>
      </c>
      <c r="N971" s="2">
        <v>310.201841</v>
      </c>
      <c r="O971" s="2">
        <v>380.78014000000002</v>
      </c>
      <c r="P971" s="2">
        <v>334.81212799999997</v>
      </c>
      <c r="Q971" s="2">
        <v>288.56133999999997</v>
      </c>
      <c r="R971" s="2">
        <v>212.22932499999999</v>
      </c>
      <c r="S971" s="2">
        <v>145.41677300000001</v>
      </c>
      <c r="T971" s="2">
        <v>151.26061899999999</v>
      </c>
      <c r="U971" s="2">
        <v>199.632195</v>
      </c>
    </row>
    <row r="972" spans="1:21" hidden="1" x14ac:dyDescent="0.2">
      <c r="A972" s="22" t="s">
        <v>126</v>
      </c>
      <c r="B972" s="9" t="s">
        <v>454</v>
      </c>
      <c r="C972" s="10" t="s">
        <v>22</v>
      </c>
      <c r="D972" s="10"/>
      <c r="E972" s="3"/>
      <c r="F972" s="3"/>
      <c r="G972" s="3"/>
      <c r="H972" s="3"/>
      <c r="I972" s="3"/>
      <c r="J972" s="3"/>
      <c r="K972" s="3"/>
      <c r="L972" s="3"/>
      <c r="M972" s="3"/>
      <c r="N972" s="3">
        <v>55.774346999999999</v>
      </c>
      <c r="O972" s="3">
        <v>22.536757000000001</v>
      </c>
      <c r="P972" s="3">
        <v>28.613243000000001</v>
      </c>
      <c r="Q972" s="3">
        <v>7.4455070000000001</v>
      </c>
      <c r="R972" s="3">
        <v>22.674671</v>
      </c>
      <c r="S972" s="3">
        <v>7.1450769999999997</v>
      </c>
      <c r="T972" s="3">
        <v>11.475827000000001</v>
      </c>
      <c r="U972" s="3">
        <v>10.324583000000001</v>
      </c>
    </row>
    <row r="973" spans="1:21" hidden="1" x14ac:dyDescent="0.2">
      <c r="A973" s="22" t="s">
        <v>126</v>
      </c>
      <c r="B973" s="9" t="s">
        <v>454</v>
      </c>
      <c r="C973" s="10" t="s">
        <v>23</v>
      </c>
      <c r="D973" s="10"/>
      <c r="E973" s="2"/>
      <c r="F973" s="2"/>
      <c r="G973" s="2">
        <v>7.047256</v>
      </c>
      <c r="H973" s="2">
        <v>6.0168710000000001</v>
      </c>
      <c r="I973" s="2">
        <v>6.9563889999999997</v>
      </c>
      <c r="J973" s="2">
        <v>8.2726579999999998</v>
      </c>
      <c r="K973" s="2">
        <v>8.7481690000000008</v>
      </c>
      <c r="L973" s="2">
        <v>9.4068249999999995</v>
      </c>
      <c r="M973" s="2">
        <v>8.112387</v>
      </c>
      <c r="N973" s="2">
        <v>4.3468549999999997</v>
      </c>
      <c r="O973" s="2">
        <v>16.375941999999998</v>
      </c>
      <c r="P973" s="2">
        <v>12.447526</v>
      </c>
      <c r="Q973" s="2">
        <v>14.263382</v>
      </c>
      <c r="R973" s="2">
        <v>9.7742000000000004</v>
      </c>
      <c r="S973" s="2">
        <v>15.787803</v>
      </c>
      <c r="T973" s="2">
        <v>19.233937000000001</v>
      </c>
      <c r="U973" s="2">
        <v>21.878705</v>
      </c>
    </row>
    <row r="974" spans="1:21" hidden="1" x14ac:dyDescent="0.2">
      <c r="A974" s="22" t="s">
        <v>126</v>
      </c>
      <c r="B974" s="9" t="s">
        <v>454</v>
      </c>
      <c r="C974" s="10" t="s">
        <v>24</v>
      </c>
      <c r="D974" s="10"/>
      <c r="E974" s="3"/>
      <c r="F974" s="3"/>
      <c r="G974" s="3">
        <v>0.14621799999999999</v>
      </c>
      <c r="H974" s="3">
        <v>0.86405500000000002</v>
      </c>
      <c r="I974" s="3">
        <v>6.0290710000000001</v>
      </c>
      <c r="J974" s="3">
        <v>10.850491</v>
      </c>
      <c r="K974" s="3">
        <v>56.503019000000002</v>
      </c>
      <c r="L974" s="3">
        <v>51.399552</v>
      </c>
      <c r="M974" s="3">
        <v>69.744105000000005</v>
      </c>
      <c r="N974" s="3">
        <v>119.862565</v>
      </c>
      <c r="O974" s="3">
        <v>323.864687</v>
      </c>
      <c r="P974" s="3">
        <v>272.63208300000002</v>
      </c>
      <c r="Q974" s="3">
        <v>245.109667</v>
      </c>
      <c r="R974" s="3">
        <v>162.42177699999999</v>
      </c>
      <c r="S974" s="3">
        <v>101.457762</v>
      </c>
      <c r="T974" s="3">
        <v>106.10294500000001</v>
      </c>
      <c r="U974" s="3">
        <v>142.70932199999999</v>
      </c>
    </row>
    <row r="975" spans="1:21" hidden="1" x14ac:dyDescent="0.2">
      <c r="A975" s="22" t="s">
        <v>126</v>
      </c>
      <c r="B975" s="9" t="s">
        <v>454</v>
      </c>
      <c r="C975" s="10" t="s">
        <v>25</v>
      </c>
      <c r="D975" s="10"/>
      <c r="E975" s="2"/>
      <c r="F975" s="2"/>
      <c r="G975" s="2"/>
      <c r="H975" s="2"/>
      <c r="I975" s="2"/>
      <c r="J975" s="2"/>
      <c r="K975" s="2"/>
      <c r="L975" s="2"/>
      <c r="M975" s="2"/>
      <c r="N975" s="2">
        <v>6.05105</v>
      </c>
      <c r="O975" s="2">
        <v>14.232023</v>
      </c>
      <c r="P975" s="2">
        <v>12.631470999999999</v>
      </c>
      <c r="Q975" s="2">
        <v>13.270142</v>
      </c>
      <c r="R975" s="2">
        <v>13.020517999999999</v>
      </c>
      <c r="S975" s="2">
        <v>15.270256</v>
      </c>
      <c r="T975" s="2">
        <v>10.216162000000001</v>
      </c>
      <c r="U975" s="2">
        <v>8.471508</v>
      </c>
    </row>
    <row r="976" spans="1:21" hidden="1" x14ac:dyDescent="0.2">
      <c r="A976" s="22" t="s">
        <v>126</v>
      </c>
      <c r="B976" s="9" t="s">
        <v>454</v>
      </c>
      <c r="C976" s="10" t="s">
        <v>26</v>
      </c>
      <c r="D976" s="10" t="s">
        <v>980</v>
      </c>
      <c r="E976" s="3"/>
      <c r="F976" s="3"/>
      <c r="G976" s="3"/>
      <c r="H976" s="3"/>
      <c r="I976" s="3"/>
      <c r="J976" s="3"/>
      <c r="K976" s="3">
        <v>1.717795</v>
      </c>
      <c r="L976" s="3">
        <v>1.988075</v>
      </c>
      <c r="M976" s="3">
        <v>1.5897079999999999</v>
      </c>
      <c r="N976" s="3">
        <v>2.1316009999999999</v>
      </c>
      <c r="O976" s="3">
        <v>2.2126329999999998</v>
      </c>
      <c r="P976" s="3">
        <v>2.2011470000000002</v>
      </c>
      <c r="Q976" s="3">
        <v>2.5349750000000002</v>
      </c>
      <c r="R976" s="3">
        <v>2.5124360000000001</v>
      </c>
      <c r="S976" s="3">
        <v>2.4648370000000002</v>
      </c>
      <c r="T976" s="3">
        <v>2.7453120000000002</v>
      </c>
      <c r="U976" s="3">
        <v>2.5818059999999998</v>
      </c>
    </row>
    <row r="977" spans="1:21" hidden="1" x14ac:dyDescent="0.2">
      <c r="A977" s="22" t="s">
        <v>126</v>
      </c>
      <c r="B977" s="9" t="s">
        <v>454</v>
      </c>
      <c r="C977" s="10" t="s">
        <v>27</v>
      </c>
      <c r="D977" s="10" t="s">
        <v>980</v>
      </c>
      <c r="E977" s="2"/>
      <c r="F977" s="2"/>
      <c r="G977" s="2"/>
      <c r="H977" s="2"/>
      <c r="I977" s="2"/>
      <c r="J977" s="2"/>
      <c r="K977" s="2">
        <v>1.091672</v>
      </c>
      <c r="L977" s="2">
        <v>1.858033</v>
      </c>
      <c r="M977" s="2">
        <v>1.642075</v>
      </c>
      <c r="N977" s="2">
        <v>4.1208010000000002</v>
      </c>
      <c r="O977" s="2">
        <v>0.49459500000000001</v>
      </c>
      <c r="P977" s="2">
        <v>5.0716479999999997</v>
      </c>
      <c r="Q977" s="2">
        <v>4.7937079999999996</v>
      </c>
      <c r="R977" s="2">
        <v>0.68787799999999999</v>
      </c>
      <c r="S977" s="2">
        <v>0.54198900000000005</v>
      </c>
      <c r="T977" s="2">
        <v>0.49493100000000001</v>
      </c>
      <c r="U977" s="2">
        <v>11.506249</v>
      </c>
    </row>
    <row r="978" spans="1:21" hidden="1" x14ac:dyDescent="0.2">
      <c r="A978" s="22" t="s">
        <v>126</v>
      </c>
      <c r="B978" s="9" t="s">
        <v>454</v>
      </c>
      <c r="C978" s="10" t="s">
        <v>28</v>
      </c>
      <c r="D978" s="10" t="s">
        <v>980</v>
      </c>
      <c r="E978" s="3"/>
      <c r="F978" s="3"/>
      <c r="G978" s="3"/>
      <c r="H978" s="3"/>
      <c r="I978" s="3"/>
      <c r="J978" s="3"/>
      <c r="K978" s="3">
        <v>1.609677</v>
      </c>
      <c r="L978" s="3">
        <v>0.91675499999999999</v>
      </c>
      <c r="M978" s="3">
        <v>1.256969</v>
      </c>
      <c r="N978" s="3">
        <v>1.3460319999999999</v>
      </c>
      <c r="O978" s="3">
        <v>1.026573</v>
      </c>
      <c r="P978" s="3">
        <v>1.146131</v>
      </c>
      <c r="Q978" s="3">
        <v>1.070749</v>
      </c>
      <c r="R978" s="3">
        <v>1.025879</v>
      </c>
      <c r="S978" s="3">
        <v>1.028394</v>
      </c>
      <c r="T978" s="3">
        <v>0.99150499999999997</v>
      </c>
      <c r="U978" s="3">
        <v>0.42236800000000002</v>
      </c>
    </row>
    <row r="979" spans="1:21" hidden="1" x14ac:dyDescent="0.2">
      <c r="A979" s="22" t="s">
        <v>126</v>
      </c>
      <c r="B979" s="9" t="s">
        <v>454</v>
      </c>
      <c r="C979" s="10" t="s">
        <v>29</v>
      </c>
      <c r="D979" s="10" t="s">
        <v>980</v>
      </c>
      <c r="E979" s="2"/>
      <c r="F979" s="2"/>
      <c r="G979" s="2"/>
      <c r="H979" s="2"/>
      <c r="I979" s="2"/>
      <c r="J979" s="2"/>
      <c r="K979" s="2">
        <v>9.3131000000000005E-2</v>
      </c>
      <c r="L979" s="2">
        <v>0.101712</v>
      </c>
      <c r="M979" s="2">
        <v>0.189194</v>
      </c>
      <c r="N979" s="2">
        <v>0.16981099999999999</v>
      </c>
      <c r="O979" s="2">
        <v>3.6929999999999998E-2</v>
      </c>
      <c r="P979" s="2">
        <v>6.8878999999999996E-2</v>
      </c>
      <c r="Q979" s="2">
        <v>7.3209999999999997E-2</v>
      </c>
      <c r="R979" s="2">
        <v>0.111966</v>
      </c>
      <c r="S979" s="2">
        <v>4.86E-4</v>
      </c>
      <c r="T979" s="2"/>
      <c r="U979" s="2">
        <v>1.737654</v>
      </c>
    </row>
    <row r="980" spans="1:21" hidden="1" x14ac:dyDescent="0.2">
      <c r="A980" s="23" t="s">
        <v>126</v>
      </c>
      <c r="B980" s="9" t="s">
        <v>454</v>
      </c>
      <c r="C980" s="9" t="s">
        <v>30</v>
      </c>
      <c r="D980" s="9"/>
      <c r="E980" s="3"/>
      <c r="F980" s="3"/>
      <c r="G980" s="3">
        <v>221.04828499999999</v>
      </c>
      <c r="H980" s="3">
        <v>216.423519</v>
      </c>
      <c r="I980" s="3">
        <v>250.19596100000001</v>
      </c>
      <c r="J980" s="3">
        <v>230.73230000000001</v>
      </c>
      <c r="K980" s="3">
        <v>127.296656</v>
      </c>
      <c r="L980" s="3">
        <v>149.81390500000001</v>
      </c>
      <c r="M980" s="3">
        <v>168.91387499999999</v>
      </c>
      <c r="N980" s="3">
        <v>116.398779</v>
      </c>
      <c r="O980" s="3"/>
      <c r="P980" s="3"/>
      <c r="Q980" s="3"/>
      <c r="R980" s="3"/>
      <c r="S980" s="3">
        <v>1.7201690000000001</v>
      </c>
      <c r="T980" s="3"/>
      <c r="U980" s="3"/>
    </row>
    <row r="981" spans="1:21" hidden="1" x14ac:dyDescent="0.2">
      <c r="A981" s="21" t="s">
        <v>127</v>
      </c>
      <c r="B981" s="9" t="s">
        <v>510</v>
      </c>
      <c r="C981" s="9" t="s">
        <v>20</v>
      </c>
      <c r="D981" s="9"/>
      <c r="E981" s="2"/>
      <c r="F981" s="2"/>
      <c r="G981" s="2">
        <v>10.622961</v>
      </c>
      <c r="H981" s="2">
        <v>9.6132340000000003</v>
      </c>
      <c r="I981" s="2">
        <v>11.809139999999999</v>
      </c>
      <c r="J981" s="2">
        <v>41.055273</v>
      </c>
      <c r="K981" s="2">
        <v>14.963392000000001</v>
      </c>
      <c r="L981" s="2">
        <v>11.852482</v>
      </c>
      <c r="M981" s="2">
        <v>19.782523000000001</v>
      </c>
      <c r="N981" s="2">
        <v>29.833053</v>
      </c>
      <c r="O981" s="2">
        <v>28.245728</v>
      </c>
      <c r="P981" s="2">
        <v>12.091355999999999</v>
      </c>
      <c r="Q981" s="2">
        <v>5.5877949999999998</v>
      </c>
      <c r="R981" s="2">
        <v>14.218957</v>
      </c>
      <c r="S981" s="2">
        <v>36.013311999999999</v>
      </c>
      <c r="T981" s="2">
        <v>36.639302000000001</v>
      </c>
      <c r="U981" s="2">
        <v>23.584617999999999</v>
      </c>
    </row>
    <row r="982" spans="1:21" hidden="1" x14ac:dyDescent="0.2">
      <c r="A982" s="22" t="s">
        <v>127</v>
      </c>
      <c r="B982" s="9" t="s">
        <v>510</v>
      </c>
      <c r="C982" s="10" t="s">
        <v>22</v>
      </c>
      <c r="D982" s="10"/>
      <c r="E982" s="3"/>
      <c r="F982" s="3"/>
      <c r="G982" s="3"/>
      <c r="H982" s="3"/>
      <c r="I982" s="3"/>
      <c r="J982" s="3"/>
      <c r="K982" s="3">
        <v>2.3765900000000002</v>
      </c>
      <c r="L982" s="3"/>
      <c r="M982" s="3">
        <v>12.600168999999999</v>
      </c>
      <c r="N982" s="3">
        <v>19.982858</v>
      </c>
      <c r="O982" s="3">
        <v>17.987076999999999</v>
      </c>
      <c r="P982" s="3">
        <v>2.4620299999999999</v>
      </c>
      <c r="Q982" s="3">
        <v>0.86077000000000004</v>
      </c>
      <c r="R982" s="3">
        <v>0.90123900000000001</v>
      </c>
      <c r="S982" s="3">
        <v>25.717915999999999</v>
      </c>
      <c r="T982" s="3">
        <v>15.522481000000001</v>
      </c>
      <c r="U982" s="3">
        <v>5.5598599999999996</v>
      </c>
    </row>
    <row r="983" spans="1:21" hidden="1" x14ac:dyDescent="0.2">
      <c r="A983" s="22" t="s">
        <v>127</v>
      </c>
      <c r="B983" s="9" t="s">
        <v>510</v>
      </c>
      <c r="C983" s="10" t="s">
        <v>23</v>
      </c>
      <c r="D983" s="10"/>
      <c r="E983" s="2"/>
      <c r="F983" s="2"/>
      <c r="G983" s="2">
        <v>6.6312999999999997E-2</v>
      </c>
      <c r="H983" s="2">
        <v>3.6089999999999998E-3</v>
      </c>
      <c r="I983" s="2">
        <v>6.5510000000000004E-3</v>
      </c>
      <c r="J983" s="2">
        <v>1.073008</v>
      </c>
      <c r="K983" s="2">
        <v>0.42186299999999999</v>
      </c>
      <c r="L983" s="2">
        <v>0.11704000000000001</v>
      </c>
      <c r="M983" s="2">
        <v>3.0696000000000001E-2</v>
      </c>
      <c r="N983" s="2">
        <v>0.94301400000000002</v>
      </c>
      <c r="O983" s="2">
        <v>1.8259999999999998E-2</v>
      </c>
      <c r="P983" s="2">
        <v>0.51544100000000004</v>
      </c>
      <c r="Q983" s="2"/>
      <c r="R983" s="2"/>
      <c r="S983" s="2">
        <v>9.2909000000000005E-2</v>
      </c>
      <c r="T983" s="2"/>
      <c r="U983" s="2"/>
    </row>
    <row r="984" spans="1:21" hidden="1" x14ac:dyDescent="0.2">
      <c r="A984" s="22" t="s">
        <v>127</v>
      </c>
      <c r="B984" s="9" t="s">
        <v>510</v>
      </c>
      <c r="C984" s="10" t="s">
        <v>24</v>
      </c>
      <c r="D984" s="10"/>
      <c r="E984" s="3"/>
      <c r="F984" s="3"/>
      <c r="G984" s="3">
        <v>8.6140179999999997</v>
      </c>
      <c r="H984" s="3">
        <v>1.998105</v>
      </c>
      <c r="I984" s="3">
        <v>1.462731</v>
      </c>
      <c r="J984" s="3">
        <v>3.909767</v>
      </c>
      <c r="K984" s="3">
        <v>9.0862470000000002</v>
      </c>
      <c r="L984" s="3">
        <v>10.191725999999999</v>
      </c>
      <c r="M984" s="3">
        <v>5.4029389999999999</v>
      </c>
      <c r="N984" s="3">
        <v>7.5381999999999998</v>
      </c>
      <c r="O984" s="3">
        <v>9.7966460000000009</v>
      </c>
      <c r="P984" s="3">
        <v>8.9012429999999991</v>
      </c>
      <c r="Q984" s="3">
        <v>4.4206919999999998</v>
      </c>
      <c r="R984" s="3">
        <v>12.435745000000001</v>
      </c>
      <c r="S984" s="3">
        <v>9.8762279999999993</v>
      </c>
      <c r="T984" s="3">
        <v>20.638311000000002</v>
      </c>
      <c r="U984" s="3">
        <v>17.244468999999999</v>
      </c>
    </row>
    <row r="985" spans="1:21" hidden="1" x14ac:dyDescent="0.2">
      <c r="A985" s="22" t="s">
        <v>127</v>
      </c>
      <c r="B985" s="9" t="s">
        <v>510</v>
      </c>
      <c r="C985" s="10" t="s">
        <v>25</v>
      </c>
      <c r="D985" s="10"/>
      <c r="E985" s="2"/>
      <c r="F985" s="2"/>
      <c r="G985" s="2"/>
      <c r="H985" s="2"/>
      <c r="I985" s="2"/>
      <c r="J985" s="2"/>
      <c r="K985" s="2"/>
      <c r="L985" s="2"/>
      <c r="M985" s="2"/>
      <c r="N985" s="2">
        <v>1.251755</v>
      </c>
      <c r="O985" s="2">
        <v>0.21643299999999999</v>
      </c>
      <c r="P985" s="2">
        <v>0.15210000000000001</v>
      </c>
      <c r="Q985" s="2">
        <v>0.173816</v>
      </c>
      <c r="R985" s="2">
        <v>0.71137700000000004</v>
      </c>
      <c r="S985" s="2">
        <v>8.7079000000000004E-2</v>
      </c>
      <c r="T985" s="2">
        <v>0.152588</v>
      </c>
      <c r="U985" s="2">
        <v>3.9954999999999997E-2</v>
      </c>
    </row>
    <row r="986" spans="1:21" hidden="1" x14ac:dyDescent="0.2">
      <c r="A986" s="22" t="s">
        <v>127</v>
      </c>
      <c r="B986" s="9" t="s">
        <v>510</v>
      </c>
      <c r="C986" s="10" t="s">
        <v>26</v>
      </c>
      <c r="D986" s="10" t="s">
        <v>980</v>
      </c>
      <c r="E986" s="3"/>
      <c r="F986" s="3"/>
      <c r="G986" s="3"/>
      <c r="H986" s="3"/>
      <c r="I986" s="3"/>
      <c r="J986" s="3"/>
      <c r="K986" s="3">
        <v>2.4677999999999999E-2</v>
      </c>
      <c r="L986" s="3">
        <v>2.0157999999999999E-2</v>
      </c>
      <c r="M986" s="3">
        <v>3.7911E-2</v>
      </c>
      <c r="N986" s="3">
        <v>3.2171999999999999E-2</v>
      </c>
      <c r="O986" s="3">
        <v>7.2623999999999994E-2</v>
      </c>
      <c r="P986" s="3">
        <v>5.9319999999999998E-2</v>
      </c>
      <c r="Q986" s="3">
        <v>0.13133500000000001</v>
      </c>
      <c r="R986" s="3">
        <v>0.169436</v>
      </c>
      <c r="S986" s="3">
        <v>0.23807300000000001</v>
      </c>
      <c r="T986" s="3">
        <v>0.32519399999999998</v>
      </c>
      <c r="U986" s="3">
        <v>9.8588999999999996E-2</v>
      </c>
    </row>
    <row r="987" spans="1:21" hidden="1" x14ac:dyDescent="0.2">
      <c r="A987" s="22" t="s">
        <v>127</v>
      </c>
      <c r="B987" s="9" t="s">
        <v>510</v>
      </c>
      <c r="C987" s="10" t="s">
        <v>27</v>
      </c>
      <c r="D987" s="10" t="s">
        <v>980</v>
      </c>
      <c r="E987" s="2"/>
      <c r="F987" s="2"/>
      <c r="G987" s="2"/>
      <c r="H987" s="2"/>
      <c r="I987" s="2"/>
      <c r="J987" s="2"/>
      <c r="K987" s="2"/>
      <c r="L987" s="2">
        <v>0.353103</v>
      </c>
      <c r="M987" s="2">
        <v>0.92393899999999995</v>
      </c>
      <c r="N987" s="2"/>
      <c r="O987" s="2">
        <v>9.9069000000000004E-2</v>
      </c>
      <c r="P987" s="2"/>
      <c r="Q987" s="2"/>
      <c r="R987" s="2"/>
      <c r="S987" s="2"/>
      <c r="T987" s="2"/>
      <c r="U987" s="2">
        <v>0.64137999999999995</v>
      </c>
    </row>
    <row r="988" spans="1:21" hidden="1" x14ac:dyDescent="0.2">
      <c r="A988" s="22" t="s">
        <v>127</v>
      </c>
      <c r="B988" s="9" t="s">
        <v>510</v>
      </c>
      <c r="C988" s="10" t="s">
        <v>28</v>
      </c>
      <c r="D988" s="10" t="s">
        <v>980</v>
      </c>
      <c r="E988" s="3"/>
      <c r="F988" s="3"/>
      <c r="G988" s="3"/>
      <c r="H988" s="3"/>
      <c r="I988" s="3"/>
      <c r="J988" s="3"/>
      <c r="K988" s="3"/>
      <c r="L988" s="3">
        <v>2.637E-3</v>
      </c>
      <c r="M988" s="3">
        <v>1.7470000000000001E-3</v>
      </c>
      <c r="N988" s="3">
        <v>1.9910000000000001E-3</v>
      </c>
      <c r="O988" s="3">
        <v>1.3680000000000001E-3</v>
      </c>
      <c r="P988" s="3">
        <v>1.222E-3</v>
      </c>
      <c r="Q988" s="3">
        <v>1.1820000000000001E-3</v>
      </c>
      <c r="R988" s="3">
        <v>1.16E-3</v>
      </c>
      <c r="S988" s="3">
        <v>1.1069999999999999E-3</v>
      </c>
      <c r="T988" s="3">
        <v>7.2800000000000002E-4</v>
      </c>
      <c r="U988" s="3">
        <v>3.6499999999999998E-4</v>
      </c>
    </row>
    <row r="989" spans="1:21" hidden="1" x14ac:dyDescent="0.2">
      <c r="A989" s="22" t="s">
        <v>127</v>
      </c>
      <c r="B989" s="9" t="s">
        <v>510</v>
      </c>
      <c r="C989" s="10" t="s">
        <v>29</v>
      </c>
      <c r="D989" s="10" t="s">
        <v>980</v>
      </c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>
        <v>5.4251000000000001E-2</v>
      </c>
      <c r="P989" s="2"/>
      <c r="Q989" s="2"/>
      <c r="R989" s="2"/>
      <c r="S989" s="2"/>
      <c r="T989" s="2"/>
      <c r="U989" s="2"/>
    </row>
    <row r="990" spans="1:21" hidden="1" x14ac:dyDescent="0.2">
      <c r="A990" s="23" t="s">
        <v>127</v>
      </c>
      <c r="B990" s="9" t="s">
        <v>510</v>
      </c>
      <c r="C990" s="9" t="s">
        <v>30</v>
      </c>
      <c r="D990" s="9"/>
      <c r="E990" s="3"/>
      <c r="F990" s="3"/>
      <c r="G990" s="3">
        <v>1.9426300000000001</v>
      </c>
      <c r="H990" s="3">
        <v>7.6115199999999996</v>
      </c>
      <c r="I990" s="3">
        <v>10.339858</v>
      </c>
      <c r="J990" s="3">
        <v>36.072498000000003</v>
      </c>
      <c r="K990" s="3">
        <v>3.054014</v>
      </c>
      <c r="L990" s="3">
        <v>1.167818</v>
      </c>
      <c r="M990" s="3">
        <v>0.78512199999999999</v>
      </c>
      <c r="N990" s="3">
        <v>8.3062999999999998E-2</v>
      </c>
      <c r="O990" s="3"/>
      <c r="P990" s="3"/>
      <c r="Q990" s="3"/>
      <c r="R990" s="3"/>
      <c r="S990" s="3"/>
      <c r="T990" s="3"/>
      <c r="U990" s="3"/>
    </row>
    <row r="991" spans="1:21" hidden="1" x14ac:dyDescent="0.2">
      <c r="A991" s="21" t="s">
        <v>128</v>
      </c>
      <c r="B991" s="9" t="s">
        <v>518</v>
      </c>
      <c r="C991" s="9" t="s">
        <v>20</v>
      </c>
      <c r="D991" s="9"/>
      <c r="E991" s="2"/>
      <c r="F991" s="2"/>
      <c r="G991" s="2">
        <v>305.69087400000001</v>
      </c>
      <c r="H991" s="2">
        <v>310.83322099999998</v>
      </c>
      <c r="I991" s="2">
        <v>265.34253000000001</v>
      </c>
      <c r="J991" s="2">
        <v>310.07619899999997</v>
      </c>
      <c r="K991" s="2">
        <v>530.69093099999998</v>
      </c>
      <c r="L991" s="2">
        <v>484.98913299999998</v>
      </c>
      <c r="M991" s="2">
        <v>489.86028499999998</v>
      </c>
      <c r="N991" s="2">
        <v>388.39180499999998</v>
      </c>
      <c r="O991" s="2">
        <v>407.98936099999997</v>
      </c>
      <c r="P991" s="2">
        <v>383.68634600000001</v>
      </c>
      <c r="Q991" s="2">
        <v>322.69168100000002</v>
      </c>
      <c r="R991" s="2">
        <v>497.62650600000001</v>
      </c>
      <c r="S991" s="2">
        <v>301.01733400000001</v>
      </c>
      <c r="T991" s="2">
        <v>456.274002</v>
      </c>
      <c r="U991" s="2">
        <v>310.55774100000002</v>
      </c>
    </row>
    <row r="992" spans="1:21" hidden="1" x14ac:dyDescent="0.2">
      <c r="A992" s="22" t="s">
        <v>128</v>
      </c>
      <c r="B992" s="9" t="s">
        <v>518</v>
      </c>
      <c r="C992" s="10" t="s">
        <v>22</v>
      </c>
      <c r="D992" s="10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>
        <v>4.5238630000000004</v>
      </c>
      <c r="P992" s="3">
        <v>13.513087000000001</v>
      </c>
      <c r="Q992" s="3">
        <v>10.814826999999999</v>
      </c>
      <c r="R992" s="3">
        <v>146.77294499999999</v>
      </c>
      <c r="S992" s="3">
        <v>4.9075610000000003</v>
      </c>
      <c r="T992" s="3">
        <v>157.86173099999999</v>
      </c>
      <c r="U992" s="3">
        <v>0.11322599999999999</v>
      </c>
    </row>
    <row r="993" spans="1:21" hidden="1" x14ac:dyDescent="0.2">
      <c r="A993" s="22" t="s">
        <v>128</v>
      </c>
      <c r="B993" s="9" t="s">
        <v>518</v>
      </c>
      <c r="C993" s="10" t="s">
        <v>23</v>
      </c>
      <c r="D993" s="10"/>
      <c r="E993" s="2"/>
      <c r="F993" s="2"/>
      <c r="G993" s="2">
        <v>7.9776220000000002</v>
      </c>
      <c r="H993" s="2">
        <v>9.0568170000000006</v>
      </c>
      <c r="I993" s="2">
        <v>13.738185</v>
      </c>
      <c r="J993" s="2">
        <v>16.350054</v>
      </c>
      <c r="K993" s="2">
        <v>12.63997</v>
      </c>
      <c r="L993" s="2">
        <v>12.081723999999999</v>
      </c>
      <c r="M993" s="2">
        <v>11.757529</v>
      </c>
      <c r="N993" s="2">
        <v>9.4137679999999992</v>
      </c>
      <c r="O993" s="2">
        <v>44.950781999999997</v>
      </c>
      <c r="P993" s="2">
        <v>35.012435000000004</v>
      </c>
      <c r="Q993" s="2">
        <v>38.545704999999998</v>
      </c>
      <c r="R993" s="2">
        <v>35.538117999999997</v>
      </c>
      <c r="S993" s="2">
        <v>27.349637999999999</v>
      </c>
      <c r="T993" s="2">
        <v>39.17671</v>
      </c>
      <c r="U993" s="2">
        <v>48.213845999999997</v>
      </c>
    </row>
    <row r="994" spans="1:21" hidden="1" x14ac:dyDescent="0.2">
      <c r="A994" s="22" t="s">
        <v>128</v>
      </c>
      <c r="B994" s="9" t="s">
        <v>518</v>
      </c>
      <c r="C994" s="10" t="s">
        <v>24</v>
      </c>
      <c r="D994" s="10"/>
      <c r="E994" s="3"/>
      <c r="F994" s="3"/>
      <c r="G994" s="3">
        <v>0.99465400000000004</v>
      </c>
      <c r="H994" s="3">
        <v>0.49877300000000002</v>
      </c>
      <c r="I994" s="3">
        <v>2.3818589999999999</v>
      </c>
      <c r="J994" s="3">
        <v>7.9390460000000003</v>
      </c>
      <c r="K994" s="3">
        <v>77.732566000000006</v>
      </c>
      <c r="L994" s="3">
        <v>60.728239000000002</v>
      </c>
      <c r="M994" s="3">
        <v>71.976325000000003</v>
      </c>
      <c r="N994" s="3">
        <v>189.63008099999999</v>
      </c>
      <c r="O994" s="3">
        <v>315.32032800000002</v>
      </c>
      <c r="P994" s="3">
        <v>292.00094200000001</v>
      </c>
      <c r="Q994" s="3">
        <v>240.42586299999999</v>
      </c>
      <c r="R994" s="3">
        <v>286.94900000000001</v>
      </c>
      <c r="S994" s="3">
        <v>238.239622</v>
      </c>
      <c r="T994" s="3">
        <v>236.02817400000001</v>
      </c>
      <c r="U994" s="3">
        <v>239.343177</v>
      </c>
    </row>
    <row r="995" spans="1:21" hidden="1" x14ac:dyDescent="0.2">
      <c r="A995" s="22" t="s">
        <v>128</v>
      </c>
      <c r="B995" s="9" t="s">
        <v>518</v>
      </c>
      <c r="C995" s="10" t="s">
        <v>25</v>
      </c>
      <c r="D995" s="10"/>
      <c r="E995" s="2"/>
      <c r="F995" s="2"/>
      <c r="G995" s="2"/>
      <c r="H995" s="2"/>
      <c r="I995" s="2"/>
      <c r="J995" s="2"/>
      <c r="K995" s="2"/>
      <c r="L995" s="2"/>
      <c r="M995" s="2"/>
      <c r="N995" s="2">
        <v>13.148705</v>
      </c>
      <c r="O995" s="2">
        <v>39.710296999999997</v>
      </c>
      <c r="P995" s="2">
        <v>39.938685</v>
      </c>
      <c r="Q995" s="2">
        <v>29.210471999999999</v>
      </c>
      <c r="R995" s="2">
        <v>24.751071</v>
      </c>
      <c r="S995" s="2">
        <v>23.275528000000001</v>
      </c>
      <c r="T995" s="2">
        <v>19.199244</v>
      </c>
      <c r="U995" s="2">
        <v>20.141745</v>
      </c>
    </row>
    <row r="996" spans="1:21" hidden="1" x14ac:dyDescent="0.2">
      <c r="A996" s="22" t="s">
        <v>128</v>
      </c>
      <c r="B996" s="9" t="s">
        <v>518</v>
      </c>
      <c r="C996" s="10" t="s">
        <v>26</v>
      </c>
      <c r="D996" s="10" t="s">
        <v>980</v>
      </c>
      <c r="E996" s="3"/>
      <c r="F996" s="3"/>
      <c r="G996" s="3"/>
      <c r="H996" s="3"/>
      <c r="I996" s="3"/>
      <c r="J996" s="3"/>
      <c r="K996" s="3">
        <v>2.3905400000000001</v>
      </c>
      <c r="L996" s="3">
        <v>2.4558309999999999</v>
      </c>
      <c r="M996" s="3">
        <v>1.898387</v>
      </c>
      <c r="N996" s="3">
        <v>2.6455860000000002</v>
      </c>
      <c r="O996" s="3">
        <v>2.3589790000000002</v>
      </c>
      <c r="P996" s="3">
        <v>2.3211529999999998</v>
      </c>
      <c r="Q996" s="3">
        <v>2.6648450000000001</v>
      </c>
      <c r="R996" s="3">
        <v>2.6189119999999999</v>
      </c>
      <c r="S996" s="3">
        <v>2.5524520000000002</v>
      </c>
      <c r="T996" s="3">
        <v>2.6636289999999998</v>
      </c>
      <c r="U996" s="3">
        <v>2.172787</v>
      </c>
    </row>
    <row r="997" spans="1:21" hidden="1" x14ac:dyDescent="0.2">
      <c r="A997" s="22" t="s">
        <v>128</v>
      </c>
      <c r="B997" s="9" t="s">
        <v>518</v>
      </c>
      <c r="C997" s="10" t="s">
        <v>27</v>
      </c>
      <c r="D997" s="10" t="s">
        <v>980</v>
      </c>
      <c r="E997" s="2"/>
      <c r="F997" s="2"/>
      <c r="G997" s="2"/>
      <c r="H997" s="2"/>
      <c r="I997" s="2"/>
      <c r="J997" s="2"/>
      <c r="K997" s="2">
        <v>169.36443299999999</v>
      </c>
      <c r="L997" s="2">
        <v>175.057322</v>
      </c>
      <c r="M997" s="2">
        <v>140.310609</v>
      </c>
      <c r="N997" s="2"/>
      <c r="O997" s="2"/>
      <c r="P997" s="2">
        <v>0.46213700000000002</v>
      </c>
      <c r="Q997" s="2">
        <v>0.39320699999999997</v>
      </c>
      <c r="R997" s="2">
        <v>0.32497300000000001</v>
      </c>
      <c r="S997" s="2">
        <v>0.25610899999999998</v>
      </c>
      <c r="T997" s="2">
        <v>0.18861700000000001</v>
      </c>
      <c r="U997" s="2">
        <v>0.12590899999999999</v>
      </c>
    </row>
    <row r="998" spans="1:21" hidden="1" x14ac:dyDescent="0.2">
      <c r="A998" s="22" t="s">
        <v>128</v>
      </c>
      <c r="B998" s="9" t="s">
        <v>518</v>
      </c>
      <c r="C998" s="10" t="s">
        <v>28</v>
      </c>
      <c r="D998" s="10" t="s">
        <v>980</v>
      </c>
      <c r="E998" s="3"/>
      <c r="F998" s="3"/>
      <c r="G998" s="3"/>
      <c r="H998" s="3"/>
      <c r="I998" s="3"/>
      <c r="J998" s="3"/>
      <c r="K998" s="3">
        <v>0.85901400000000006</v>
      </c>
      <c r="L998" s="3">
        <v>0.72644900000000001</v>
      </c>
      <c r="M998" s="3">
        <v>0.70363600000000004</v>
      </c>
      <c r="N998" s="3">
        <v>0.61011099999999996</v>
      </c>
      <c r="O998" s="3">
        <v>0.85309199999999996</v>
      </c>
      <c r="P998" s="3">
        <v>0.21971299999999999</v>
      </c>
      <c r="Q998" s="3">
        <v>0.49623200000000001</v>
      </c>
      <c r="R998" s="3">
        <v>0.484371</v>
      </c>
      <c r="S998" s="3">
        <v>1.0149820000000001</v>
      </c>
      <c r="T998" s="3">
        <v>1.128546</v>
      </c>
      <c r="U998" s="3">
        <v>0.22275200000000001</v>
      </c>
    </row>
    <row r="999" spans="1:21" hidden="1" x14ac:dyDescent="0.2">
      <c r="A999" s="22" t="s">
        <v>128</v>
      </c>
      <c r="B999" s="9" t="s">
        <v>518</v>
      </c>
      <c r="C999" s="10" t="s">
        <v>29</v>
      </c>
      <c r="D999" s="10" t="s">
        <v>980</v>
      </c>
      <c r="E999" s="2"/>
      <c r="F999" s="2"/>
      <c r="G999" s="2"/>
      <c r="H999" s="2"/>
      <c r="I999" s="2"/>
      <c r="J999" s="2"/>
      <c r="K999" s="2">
        <v>0.54067299999999996</v>
      </c>
      <c r="L999" s="2">
        <v>0.65354800000000002</v>
      </c>
      <c r="M999" s="2">
        <v>0.52673199999999998</v>
      </c>
      <c r="N999" s="2">
        <v>0.25364599999999998</v>
      </c>
      <c r="O999" s="2">
        <v>0.27201999999999998</v>
      </c>
      <c r="P999" s="2">
        <v>0.218194</v>
      </c>
      <c r="Q999" s="2">
        <v>0.14052999999999999</v>
      </c>
      <c r="R999" s="2">
        <v>0.187116</v>
      </c>
      <c r="S999" s="2">
        <v>2.9219999999999999E-2</v>
      </c>
      <c r="T999" s="2">
        <v>2.7351E-2</v>
      </c>
      <c r="U999" s="2">
        <v>0.224299</v>
      </c>
    </row>
    <row r="1000" spans="1:21" hidden="1" x14ac:dyDescent="0.2">
      <c r="A1000" s="23" t="s">
        <v>128</v>
      </c>
      <c r="B1000" s="9" t="s">
        <v>518</v>
      </c>
      <c r="C1000" s="9" t="s">
        <v>30</v>
      </c>
      <c r="D1000" s="9"/>
      <c r="E1000" s="3"/>
      <c r="F1000" s="3"/>
      <c r="G1000" s="3">
        <v>296.71859799999999</v>
      </c>
      <c r="H1000" s="3">
        <v>301.27763099999999</v>
      </c>
      <c r="I1000" s="3">
        <v>249.222486</v>
      </c>
      <c r="J1000" s="3">
        <v>285.78709900000001</v>
      </c>
      <c r="K1000" s="3">
        <v>267.16373499999997</v>
      </c>
      <c r="L1000" s="3">
        <v>233.28602000000001</v>
      </c>
      <c r="M1000" s="3">
        <v>262.68706700000001</v>
      </c>
      <c r="N1000" s="3">
        <v>172.689908</v>
      </c>
      <c r="O1000" s="3"/>
      <c r="P1000" s="3"/>
      <c r="Q1000" s="3"/>
      <c r="R1000" s="3"/>
      <c r="S1000" s="3">
        <v>3.3922219999999998</v>
      </c>
      <c r="T1000" s="3"/>
      <c r="U1000" s="3"/>
    </row>
    <row r="1001" spans="1:21" hidden="1" x14ac:dyDescent="0.2">
      <c r="A1001" s="21" t="s">
        <v>129</v>
      </c>
      <c r="B1001" s="9" t="s">
        <v>530</v>
      </c>
      <c r="C1001" s="9" t="s">
        <v>20</v>
      </c>
      <c r="D1001" s="9"/>
      <c r="E1001" s="2"/>
      <c r="F1001" s="2"/>
      <c r="G1001" s="2">
        <v>166.15464900000001</v>
      </c>
      <c r="H1001" s="2">
        <v>216.17856599999999</v>
      </c>
      <c r="I1001" s="2">
        <v>294.32192500000002</v>
      </c>
      <c r="J1001" s="2">
        <v>560.17208500000004</v>
      </c>
      <c r="K1001" s="2">
        <v>567.35876399999995</v>
      </c>
      <c r="L1001" s="2">
        <v>600.00607400000001</v>
      </c>
      <c r="M1001" s="2">
        <v>760.07495700000004</v>
      </c>
      <c r="N1001" s="2">
        <v>1462.930734</v>
      </c>
      <c r="O1001" s="2">
        <v>3694.5711660000002</v>
      </c>
      <c r="P1001" s="2">
        <v>1546.296951</v>
      </c>
      <c r="Q1001" s="2">
        <v>1185.397172</v>
      </c>
      <c r="R1001" s="2">
        <v>1057.937461</v>
      </c>
      <c r="S1001" s="2">
        <v>971.041112</v>
      </c>
      <c r="T1001" s="2">
        <v>1055.697635</v>
      </c>
      <c r="U1001" s="2">
        <v>1086.273005</v>
      </c>
    </row>
    <row r="1002" spans="1:21" hidden="1" x14ac:dyDescent="0.2">
      <c r="A1002" s="22" t="s">
        <v>129</v>
      </c>
      <c r="B1002" s="9" t="s">
        <v>530</v>
      </c>
      <c r="C1002" s="10" t="s">
        <v>22</v>
      </c>
      <c r="D1002" s="10"/>
      <c r="E1002" s="3"/>
      <c r="F1002" s="3"/>
      <c r="G1002" s="3"/>
      <c r="H1002" s="3"/>
      <c r="I1002" s="3"/>
      <c r="J1002" s="3">
        <v>50.186858999999998</v>
      </c>
      <c r="K1002" s="3">
        <v>70.365542000000005</v>
      </c>
      <c r="L1002" s="3">
        <v>31.942381000000001</v>
      </c>
      <c r="M1002" s="3">
        <v>52.907964999999997</v>
      </c>
      <c r="N1002" s="3">
        <v>91.964459000000005</v>
      </c>
      <c r="O1002" s="3">
        <v>248.429845</v>
      </c>
      <c r="P1002" s="3">
        <v>42.362371000000003</v>
      </c>
      <c r="Q1002" s="3">
        <v>48.947457</v>
      </c>
      <c r="R1002" s="3">
        <v>71.079594</v>
      </c>
      <c r="S1002" s="3">
        <v>68.687905000000001</v>
      </c>
      <c r="T1002" s="3">
        <v>76.130477999999997</v>
      </c>
      <c r="U1002" s="3">
        <v>74.744804000000002</v>
      </c>
    </row>
    <row r="1003" spans="1:21" hidden="1" x14ac:dyDescent="0.2">
      <c r="A1003" s="22" t="s">
        <v>129</v>
      </c>
      <c r="B1003" s="9" t="s">
        <v>530</v>
      </c>
      <c r="C1003" s="10" t="s">
        <v>23</v>
      </c>
      <c r="D1003" s="10"/>
      <c r="E1003" s="2"/>
      <c r="F1003" s="2"/>
      <c r="G1003" s="2">
        <v>3.96285</v>
      </c>
      <c r="H1003" s="2">
        <v>7.3220910000000003</v>
      </c>
      <c r="I1003" s="2">
        <v>9.384779</v>
      </c>
      <c r="J1003" s="2">
        <v>6.1904159999999999</v>
      </c>
      <c r="K1003" s="2">
        <v>6.2069080000000003</v>
      </c>
      <c r="L1003" s="2">
        <v>8.1232539999999993</v>
      </c>
      <c r="M1003" s="2">
        <v>6.2581689999999996</v>
      </c>
      <c r="N1003" s="2">
        <v>44.161175</v>
      </c>
      <c r="O1003" s="2">
        <v>369.06867399999999</v>
      </c>
      <c r="P1003" s="2">
        <v>221.15893800000001</v>
      </c>
      <c r="Q1003" s="2">
        <v>99.939021999999994</v>
      </c>
      <c r="R1003" s="2">
        <v>82.480371000000005</v>
      </c>
      <c r="S1003" s="2">
        <v>66.946119999999993</v>
      </c>
      <c r="T1003" s="2">
        <v>74.035077000000001</v>
      </c>
      <c r="U1003" s="2">
        <v>125.229416</v>
      </c>
    </row>
    <row r="1004" spans="1:21" hidden="1" x14ac:dyDescent="0.2">
      <c r="A1004" s="22" t="s">
        <v>129</v>
      </c>
      <c r="B1004" s="9" t="s">
        <v>530</v>
      </c>
      <c r="C1004" s="10" t="s">
        <v>24</v>
      </c>
      <c r="D1004" s="10"/>
      <c r="E1004" s="3"/>
      <c r="F1004" s="3"/>
      <c r="G1004" s="3">
        <v>1.9084E-2</v>
      </c>
      <c r="H1004" s="3">
        <v>15.422356000000001</v>
      </c>
      <c r="I1004" s="3">
        <v>18.274318999999998</v>
      </c>
      <c r="J1004" s="3">
        <v>19.281312</v>
      </c>
      <c r="K1004" s="3">
        <v>81.792889000000002</v>
      </c>
      <c r="L1004" s="3">
        <v>89.142229</v>
      </c>
      <c r="M1004" s="3">
        <v>108.679108</v>
      </c>
      <c r="N1004" s="3">
        <v>588.15690600000005</v>
      </c>
      <c r="O1004" s="3">
        <v>2062.1445990000002</v>
      </c>
      <c r="P1004" s="3">
        <v>1186.9587329999999</v>
      </c>
      <c r="Q1004" s="3">
        <v>956.83032400000002</v>
      </c>
      <c r="R1004" s="3">
        <v>839.20196799999997</v>
      </c>
      <c r="S1004" s="3">
        <v>779.127161</v>
      </c>
      <c r="T1004" s="3">
        <v>853.98433699999998</v>
      </c>
      <c r="U1004" s="3">
        <v>846.75548800000001</v>
      </c>
    </row>
    <row r="1005" spans="1:21" hidden="1" x14ac:dyDescent="0.2">
      <c r="A1005" s="22" t="s">
        <v>129</v>
      </c>
      <c r="B1005" s="9" t="s">
        <v>530</v>
      </c>
      <c r="C1005" s="10" t="s">
        <v>25</v>
      </c>
      <c r="D1005" s="10"/>
      <c r="E1005" s="2"/>
      <c r="F1005" s="2"/>
      <c r="G1005" s="2"/>
      <c r="H1005" s="2"/>
      <c r="I1005" s="2"/>
      <c r="J1005" s="2"/>
      <c r="K1005" s="2"/>
      <c r="L1005" s="2"/>
      <c r="M1005" s="2"/>
      <c r="N1005" s="2">
        <v>50.471595000000001</v>
      </c>
      <c r="O1005" s="2">
        <v>91.619277999999994</v>
      </c>
      <c r="P1005" s="2">
        <v>81.214451999999994</v>
      </c>
      <c r="Q1005" s="2">
        <v>64.487221000000005</v>
      </c>
      <c r="R1005" s="2">
        <v>52.148173999999997</v>
      </c>
      <c r="S1005" s="2">
        <v>40.553089999999997</v>
      </c>
      <c r="T1005" s="2">
        <v>41.348433</v>
      </c>
      <c r="U1005" s="2">
        <v>29.432884999999999</v>
      </c>
    </row>
    <row r="1006" spans="1:21" hidden="1" x14ac:dyDescent="0.2">
      <c r="A1006" s="22" t="s">
        <v>129</v>
      </c>
      <c r="B1006" s="9" t="s">
        <v>530</v>
      </c>
      <c r="C1006" s="10" t="s">
        <v>26</v>
      </c>
      <c r="D1006" s="10" t="s">
        <v>980</v>
      </c>
      <c r="E1006" s="3"/>
      <c r="F1006" s="3"/>
      <c r="G1006" s="3"/>
      <c r="H1006" s="3"/>
      <c r="I1006" s="3"/>
      <c r="J1006" s="3"/>
      <c r="K1006" s="3">
        <v>10.450206</v>
      </c>
      <c r="L1006" s="3">
        <v>10.272556</v>
      </c>
      <c r="M1006" s="3">
        <v>5.7291150000000002</v>
      </c>
      <c r="N1006" s="3">
        <v>6.5275160000000003</v>
      </c>
      <c r="O1006" s="3">
        <v>23.776316999999999</v>
      </c>
      <c r="P1006" s="3">
        <v>6.5559139999999996</v>
      </c>
      <c r="Q1006" s="3">
        <v>9.6327479999999994</v>
      </c>
      <c r="R1006" s="3">
        <v>8.6995269999999998</v>
      </c>
      <c r="S1006" s="3">
        <v>8.5420619999999996</v>
      </c>
      <c r="T1006" s="3">
        <v>7.5687329999999999</v>
      </c>
      <c r="U1006" s="3">
        <v>8.0536340000000006</v>
      </c>
    </row>
    <row r="1007" spans="1:21" hidden="1" x14ac:dyDescent="0.2">
      <c r="A1007" s="22" t="s">
        <v>129</v>
      </c>
      <c r="B1007" s="9" t="s">
        <v>530</v>
      </c>
      <c r="C1007" s="10" t="s">
        <v>27</v>
      </c>
      <c r="D1007" s="10" t="s">
        <v>980</v>
      </c>
      <c r="E1007" s="2"/>
      <c r="F1007" s="2"/>
      <c r="G1007" s="2"/>
      <c r="H1007" s="2"/>
      <c r="I1007" s="2"/>
      <c r="J1007" s="2"/>
      <c r="K1007" s="2">
        <v>17.805015000000001</v>
      </c>
      <c r="L1007" s="2">
        <v>52.974648000000002</v>
      </c>
      <c r="M1007" s="2">
        <v>5.5983349999999996</v>
      </c>
      <c r="N1007" s="2">
        <v>16.786915</v>
      </c>
      <c r="O1007" s="2">
        <v>896.61921600000005</v>
      </c>
      <c r="P1007" s="2">
        <v>4.3827360000000004</v>
      </c>
      <c r="Q1007" s="2">
        <v>1.263466</v>
      </c>
      <c r="R1007" s="2">
        <v>0.57224600000000003</v>
      </c>
      <c r="S1007" s="2">
        <v>0.51510800000000001</v>
      </c>
      <c r="T1007" s="2">
        <v>0.39740999999999999</v>
      </c>
      <c r="U1007" s="2">
        <v>0.25323499999999999</v>
      </c>
    </row>
    <row r="1008" spans="1:21" hidden="1" x14ac:dyDescent="0.2">
      <c r="A1008" s="22" t="s">
        <v>129</v>
      </c>
      <c r="B1008" s="9" t="s">
        <v>530</v>
      </c>
      <c r="C1008" s="10" t="s">
        <v>28</v>
      </c>
      <c r="D1008" s="10" t="s">
        <v>980</v>
      </c>
      <c r="E1008" s="3"/>
      <c r="F1008" s="3"/>
      <c r="G1008" s="3"/>
      <c r="H1008" s="3"/>
      <c r="I1008" s="3"/>
      <c r="J1008" s="3"/>
      <c r="K1008" s="3">
        <v>1.288902</v>
      </c>
      <c r="L1008" s="3">
        <v>1.2030670000000001</v>
      </c>
      <c r="M1008" s="3">
        <v>1.9996849999999999</v>
      </c>
      <c r="N1008" s="3">
        <v>1.954464</v>
      </c>
      <c r="O1008" s="3">
        <v>2.7738700000000001</v>
      </c>
      <c r="P1008" s="3">
        <v>3.643392</v>
      </c>
      <c r="Q1008" s="3">
        <v>4.2522339999999996</v>
      </c>
      <c r="R1008" s="3">
        <v>3.7067190000000001</v>
      </c>
      <c r="S1008" s="3">
        <v>2.5313560000000002</v>
      </c>
      <c r="T1008" s="3">
        <v>2.2331669999999999</v>
      </c>
      <c r="U1008" s="3">
        <v>1.792842</v>
      </c>
    </row>
    <row r="1009" spans="1:21" hidden="1" x14ac:dyDescent="0.2">
      <c r="A1009" s="22" t="s">
        <v>129</v>
      </c>
      <c r="B1009" s="9" t="s">
        <v>530</v>
      </c>
      <c r="C1009" s="10" t="s">
        <v>29</v>
      </c>
      <c r="D1009" s="10" t="s">
        <v>980</v>
      </c>
      <c r="E1009" s="2"/>
      <c r="F1009" s="2"/>
      <c r="G1009" s="2"/>
      <c r="H1009" s="2"/>
      <c r="I1009" s="2"/>
      <c r="J1009" s="2"/>
      <c r="K1009" s="2">
        <v>4.6396E-2</v>
      </c>
      <c r="L1009" s="2">
        <v>4.1219999999999998E-3</v>
      </c>
      <c r="M1009" s="2">
        <v>4.6788999999999997E-2</v>
      </c>
      <c r="N1009" s="2"/>
      <c r="O1009" s="2">
        <v>0.13936699999999999</v>
      </c>
      <c r="P1009" s="2">
        <v>2.0414999999999999E-2</v>
      </c>
      <c r="Q1009" s="2">
        <v>4.4699999999999997E-2</v>
      </c>
      <c r="R1009" s="2">
        <v>4.8862000000000003E-2</v>
      </c>
      <c r="S1009" s="2">
        <v>4.7039999999999998E-3</v>
      </c>
      <c r="T1009" s="2"/>
      <c r="U1009" s="2">
        <v>1.0701E-2</v>
      </c>
    </row>
    <row r="1010" spans="1:21" hidden="1" x14ac:dyDescent="0.2">
      <c r="A1010" s="23" t="s">
        <v>129</v>
      </c>
      <c r="B1010" s="9" t="s">
        <v>530</v>
      </c>
      <c r="C1010" s="9" t="s">
        <v>30</v>
      </c>
      <c r="D1010" s="9"/>
      <c r="E1010" s="3"/>
      <c r="F1010" s="3"/>
      <c r="G1010" s="3">
        <v>162.17271500000001</v>
      </c>
      <c r="H1010" s="3">
        <v>193.43411900000001</v>
      </c>
      <c r="I1010" s="3">
        <v>266.66282699999999</v>
      </c>
      <c r="J1010" s="3">
        <v>484.51349800000003</v>
      </c>
      <c r="K1010" s="3">
        <v>379.40290599999997</v>
      </c>
      <c r="L1010" s="3">
        <v>406.343817</v>
      </c>
      <c r="M1010" s="3">
        <v>578.85579099999995</v>
      </c>
      <c r="N1010" s="3">
        <v>662.90770399999997</v>
      </c>
      <c r="O1010" s="3"/>
      <c r="P1010" s="3"/>
      <c r="Q1010" s="3"/>
      <c r="R1010" s="3"/>
      <c r="S1010" s="3">
        <v>4.1336060000000003</v>
      </c>
      <c r="T1010" s="3"/>
      <c r="U1010" s="3"/>
    </row>
    <row r="1011" spans="1:21" hidden="1" x14ac:dyDescent="0.2">
      <c r="A1011" s="21" t="s">
        <v>130</v>
      </c>
      <c r="B1011" s="9" t="s">
        <v>539</v>
      </c>
      <c r="C1011" s="9" t="s">
        <v>20</v>
      </c>
      <c r="D1011" s="9"/>
      <c r="E1011" s="2"/>
      <c r="F1011" s="2"/>
      <c r="G1011" s="2">
        <v>457.16542099999998</v>
      </c>
      <c r="H1011" s="2">
        <v>334.463503</v>
      </c>
      <c r="I1011" s="2">
        <v>523.94797800000003</v>
      </c>
      <c r="J1011" s="2">
        <v>1136.501289</v>
      </c>
      <c r="K1011" s="2">
        <v>1811.381304</v>
      </c>
      <c r="L1011" s="2">
        <v>404.26673699999998</v>
      </c>
      <c r="M1011" s="2">
        <v>517.73705900000004</v>
      </c>
      <c r="N1011" s="2">
        <v>429.7158</v>
      </c>
      <c r="O1011" s="2">
        <v>614.53818899999999</v>
      </c>
      <c r="P1011" s="2">
        <v>590.76367400000004</v>
      </c>
      <c r="Q1011" s="2">
        <v>535.48193500000002</v>
      </c>
      <c r="R1011" s="2">
        <v>593.90927999999997</v>
      </c>
      <c r="S1011" s="2">
        <v>614.81978900000001</v>
      </c>
      <c r="T1011" s="2">
        <v>600.65988000000004</v>
      </c>
      <c r="U1011" s="2">
        <v>479.284289</v>
      </c>
    </row>
    <row r="1012" spans="1:21" hidden="1" x14ac:dyDescent="0.2">
      <c r="A1012" s="22" t="s">
        <v>130</v>
      </c>
      <c r="B1012" s="9" t="s">
        <v>539</v>
      </c>
      <c r="C1012" s="10" t="s">
        <v>22</v>
      </c>
      <c r="D1012" s="10"/>
      <c r="E1012" s="3"/>
      <c r="F1012" s="3"/>
      <c r="G1012" s="3"/>
      <c r="H1012" s="3"/>
      <c r="I1012" s="3">
        <v>100.283655</v>
      </c>
      <c r="J1012" s="3">
        <v>88.354266999999993</v>
      </c>
      <c r="K1012" s="3">
        <v>27.588932</v>
      </c>
      <c r="L1012" s="3">
        <v>4.6911000000000001E-2</v>
      </c>
      <c r="M1012" s="3">
        <v>11.995912000000001</v>
      </c>
      <c r="N1012" s="3">
        <v>95.080755999999994</v>
      </c>
      <c r="O1012" s="3">
        <v>88.212220000000002</v>
      </c>
      <c r="P1012" s="3">
        <v>93.459917000000004</v>
      </c>
      <c r="Q1012" s="3">
        <v>32.048338000000001</v>
      </c>
      <c r="R1012" s="3">
        <v>1.456561</v>
      </c>
      <c r="S1012" s="3">
        <v>177.30587399999999</v>
      </c>
      <c r="T1012" s="3">
        <v>177.38935000000001</v>
      </c>
      <c r="U1012" s="3">
        <v>21.953679999999999</v>
      </c>
    </row>
    <row r="1013" spans="1:21" hidden="1" x14ac:dyDescent="0.2">
      <c r="A1013" s="22" t="s">
        <v>130</v>
      </c>
      <c r="B1013" s="9" t="s">
        <v>539</v>
      </c>
      <c r="C1013" s="10" t="s">
        <v>23</v>
      </c>
      <c r="D1013" s="10"/>
      <c r="E1013" s="2"/>
      <c r="F1013" s="2"/>
      <c r="G1013" s="2">
        <v>5.6564769999999998</v>
      </c>
      <c r="H1013" s="2">
        <v>5.2386169999999996</v>
      </c>
      <c r="I1013" s="2">
        <v>9.6706099999999999</v>
      </c>
      <c r="J1013" s="2">
        <v>11.737575</v>
      </c>
      <c r="K1013" s="2">
        <v>5.7959440000000004</v>
      </c>
      <c r="L1013" s="2">
        <v>8.2834850000000007</v>
      </c>
      <c r="M1013" s="2">
        <v>9.6136440000000007</v>
      </c>
      <c r="N1013" s="2">
        <v>19.431092</v>
      </c>
      <c r="O1013" s="2">
        <v>22.913747999999998</v>
      </c>
      <c r="P1013" s="2">
        <v>30.482783000000001</v>
      </c>
      <c r="Q1013" s="2">
        <v>34.548775999999997</v>
      </c>
      <c r="R1013" s="2">
        <v>16.170991999999998</v>
      </c>
      <c r="S1013" s="2">
        <v>27.602501</v>
      </c>
      <c r="T1013" s="2">
        <v>24.773713000000001</v>
      </c>
      <c r="U1013" s="2">
        <v>34.44032</v>
      </c>
    </row>
    <row r="1014" spans="1:21" hidden="1" x14ac:dyDescent="0.2">
      <c r="A1014" s="22" t="s">
        <v>130</v>
      </c>
      <c r="B1014" s="9" t="s">
        <v>539</v>
      </c>
      <c r="C1014" s="10" t="s">
        <v>24</v>
      </c>
      <c r="D1014" s="10"/>
      <c r="E1014" s="3"/>
      <c r="F1014" s="3"/>
      <c r="G1014" s="3">
        <v>71.332369999999997</v>
      </c>
      <c r="H1014" s="3">
        <v>57.418478</v>
      </c>
      <c r="I1014" s="3">
        <v>83.755495999999994</v>
      </c>
      <c r="J1014" s="3">
        <v>103.289277</v>
      </c>
      <c r="K1014" s="3">
        <v>112.94212400000001</v>
      </c>
      <c r="L1014" s="3">
        <v>123.567348</v>
      </c>
      <c r="M1014" s="3">
        <v>132.381944</v>
      </c>
      <c r="N1014" s="3">
        <v>209.213641</v>
      </c>
      <c r="O1014" s="3">
        <v>485.47332899999998</v>
      </c>
      <c r="P1014" s="3">
        <v>439.36004200000002</v>
      </c>
      <c r="Q1014" s="3">
        <v>447.122773</v>
      </c>
      <c r="R1014" s="3">
        <v>554.21983599999999</v>
      </c>
      <c r="S1014" s="3">
        <v>390.84966900000001</v>
      </c>
      <c r="T1014" s="3">
        <v>383.58855</v>
      </c>
      <c r="U1014" s="3">
        <v>409.52438799999999</v>
      </c>
    </row>
    <row r="1015" spans="1:21" hidden="1" x14ac:dyDescent="0.2">
      <c r="A1015" s="22" t="s">
        <v>130</v>
      </c>
      <c r="B1015" s="9" t="s">
        <v>539</v>
      </c>
      <c r="C1015" s="10" t="s">
        <v>25</v>
      </c>
      <c r="D1015" s="10"/>
      <c r="E1015" s="2"/>
      <c r="F1015" s="2"/>
      <c r="G1015" s="2"/>
      <c r="H1015" s="2"/>
      <c r="I1015" s="2"/>
      <c r="J1015" s="2"/>
      <c r="K1015" s="2"/>
      <c r="L1015" s="2"/>
      <c r="M1015" s="2"/>
      <c r="N1015" s="2">
        <v>11.071580000000001</v>
      </c>
      <c r="O1015" s="2">
        <v>16.847467000000002</v>
      </c>
      <c r="P1015" s="2">
        <v>26.061692000000001</v>
      </c>
      <c r="Q1015" s="2">
        <v>20.542401999999999</v>
      </c>
      <c r="R1015" s="2">
        <v>20.397209</v>
      </c>
      <c r="S1015" s="2">
        <v>15.308598999999999</v>
      </c>
      <c r="T1015" s="2">
        <v>13.194732999999999</v>
      </c>
      <c r="U1015" s="2">
        <v>10.611345999999999</v>
      </c>
    </row>
    <row r="1016" spans="1:21" hidden="1" x14ac:dyDescent="0.2">
      <c r="A1016" s="22" t="s">
        <v>130</v>
      </c>
      <c r="B1016" s="9" t="s">
        <v>539</v>
      </c>
      <c r="C1016" s="10" t="s">
        <v>26</v>
      </c>
      <c r="D1016" s="10" t="s">
        <v>980</v>
      </c>
      <c r="E1016" s="3"/>
      <c r="F1016" s="3"/>
      <c r="G1016" s="3"/>
      <c r="H1016" s="3"/>
      <c r="I1016" s="3"/>
      <c r="J1016" s="3"/>
      <c r="K1016" s="3">
        <v>0.75315399999999999</v>
      </c>
      <c r="L1016" s="3">
        <v>1.2664949999999999</v>
      </c>
      <c r="M1016" s="3">
        <v>2.6103480000000001</v>
      </c>
      <c r="N1016" s="3">
        <v>1.4611510000000001</v>
      </c>
      <c r="O1016" s="3">
        <v>0.981263</v>
      </c>
      <c r="P1016" s="3">
        <v>1.343127</v>
      </c>
      <c r="Q1016" s="3">
        <v>1.078592</v>
      </c>
      <c r="R1016" s="3">
        <v>1.3000069999999999</v>
      </c>
      <c r="S1016" s="3">
        <v>1.600258</v>
      </c>
      <c r="T1016" s="3">
        <v>1.5278590000000001</v>
      </c>
      <c r="U1016" s="3">
        <v>1.192107</v>
      </c>
    </row>
    <row r="1017" spans="1:21" hidden="1" x14ac:dyDescent="0.2">
      <c r="A1017" s="22" t="s">
        <v>130</v>
      </c>
      <c r="B1017" s="9" t="s">
        <v>539</v>
      </c>
      <c r="C1017" s="10" t="s">
        <v>27</v>
      </c>
      <c r="D1017" s="10" t="s">
        <v>980</v>
      </c>
      <c r="E1017" s="2"/>
      <c r="F1017" s="2"/>
      <c r="G1017" s="2">
        <v>51.215045000000003</v>
      </c>
      <c r="H1017" s="2">
        <v>2.3841999999999999E-2</v>
      </c>
      <c r="I1017" s="2">
        <v>6.290063</v>
      </c>
      <c r="J1017" s="2">
        <v>19.535575999999999</v>
      </c>
      <c r="K1017" s="2">
        <v>483.68476099999998</v>
      </c>
      <c r="L1017" s="2">
        <v>81.436509999999998</v>
      </c>
      <c r="M1017" s="2">
        <v>118.85966999999999</v>
      </c>
      <c r="N1017" s="2"/>
      <c r="O1017" s="2"/>
      <c r="P1017" s="2"/>
      <c r="Q1017" s="2"/>
      <c r="R1017" s="2"/>
      <c r="S1017" s="2"/>
      <c r="T1017" s="2"/>
      <c r="U1017" s="2"/>
    </row>
    <row r="1018" spans="1:21" hidden="1" x14ac:dyDescent="0.2">
      <c r="A1018" s="22" t="s">
        <v>130</v>
      </c>
      <c r="B1018" s="9" t="s">
        <v>539</v>
      </c>
      <c r="C1018" s="10" t="s">
        <v>28</v>
      </c>
      <c r="D1018" s="10" t="s">
        <v>980</v>
      </c>
      <c r="E1018" s="3"/>
      <c r="F1018" s="3"/>
      <c r="G1018" s="3"/>
      <c r="H1018" s="3"/>
      <c r="I1018" s="3"/>
      <c r="J1018" s="3"/>
      <c r="K1018" s="3">
        <v>0.16158</v>
      </c>
      <c r="L1018" s="3">
        <v>0.37174299999999999</v>
      </c>
      <c r="M1018" s="3">
        <v>0.799983</v>
      </c>
      <c r="N1018" s="3">
        <v>0.40284199999999998</v>
      </c>
      <c r="O1018" s="3">
        <v>7.8987000000000002E-2</v>
      </c>
      <c r="P1018" s="3">
        <v>5.4697999999999997E-2</v>
      </c>
      <c r="Q1018" s="3">
        <v>0.13977999999999999</v>
      </c>
      <c r="R1018" s="3">
        <v>0.17835999999999999</v>
      </c>
      <c r="S1018" s="3">
        <v>0.118356</v>
      </c>
      <c r="T1018" s="3">
        <v>0.180813</v>
      </c>
      <c r="U1018" s="3">
        <v>5.3497999999999997E-2</v>
      </c>
    </row>
    <row r="1019" spans="1:21" hidden="1" x14ac:dyDescent="0.2">
      <c r="A1019" s="22" t="s">
        <v>130</v>
      </c>
      <c r="B1019" s="9" t="s">
        <v>539</v>
      </c>
      <c r="C1019" s="10" t="s">
        <v>29</v>
      </c>
      <c r="D1019" s="10" t="s">
        <v>980</v>
      </c>
      <c r="E1019" s="2"/>
      <c r="F1019" s="2"/>
      <c r="G1019" s="2"/>
      <c r="H1019" s="2"/>
      <c r="I1019" s="2"/>
      <c r="J1019" s="2"/>
      <c r="K1019" s="2">
        <v>2.3779999999999999E-3</v>
      </c>
      <c r="L1019" s="2">
        <v>7.7283000000000004E-2</v>
      </c>
      <c r="M1019" s="2">
        <v>0.105561</v>
      </c>
      <c r="N1019" s="2">
        <v>6.5523999999999999E-2</v>
      </c>
      <c r="O1019" s="2">
        <v>3.1175000000000001E-2</v>
      </c>
      <c r="P1019" s="2">
        <v>1.415E-3</v>
      </c>
      <c r="Q1019" s="2">
        <v>1.274E-3</v>
      </c>
      <c r="R1019" s="2">
        <v>0.18631500000000001</v>
      </c>
      <c r="S1019" s="2">
        <v>4.6909999999999999E-3</v>
      </c>
      <c r="T1019" s="2">
        <v>4.862E-3</v>
      </c>
      <c r="U1019" s="2">
        <v>1.50895</v>
      </c>
    </row>
    <row r="1020" spans="1:21" hidden="1" x14ac:dyDescent="0.2">
      <c r="A1020" s="23" t="s">
        <v>130</v>
      </c>
      <c r="B1020" s="9" t="s">
        <v>539</v>
      </c>
      <c r="C1020" s="9" t="s">
        <v>30</v>
      </c>
      <c r="D1020" s="9"/>
      <c r="E1020" s="3"/>
      <c r="F1020" s="3"/>
      <c r="G1020" s="3">
        <v>328.96152899999998</v>
      </c>
      <c r="H1020" s="3">
        <v>271.78256599999997</v>
      </c>
      <c r="I1020" s="3">
        <v>323.94815399999999</v>
      </c>
      <c r="J1020" s="3">
        <v>913.58459400000004</v>
      </c>
      <c r="K1020" s="3">
        <v>1180.4524309999999</v>
      </c>
      <c r="L1020" s="3">
        <v>189.216962</v>
      </c>
      <c r="M1020" s="3">
        <v>241.36999700000001</v>
      </c>
      <c r="N1020" s="3">
        <v>92.989214000000004</v>
      </c>
      <c r="O1020" s="3"/>
      <c r="P1020" s="3"/>
      <c r="Q1020" s="3"/>
      <c r="R1020" s="3"/>
      <c r="S1020" s="3">
        <v>2.0298409999999998</v>
      </c>
      <c r="T1020" s="3"/>
      <c r="U1020" s="3"/>
    </row>
    <row r="1021" spans="1:21" hidden="1" x14ac:dyDescent="0.2">
      <c r="A1021" s="21" t="s">
        <v>131</v>
      </c>
      <c r="B1021" s="9" t="s">
        <v>572</v>
      </c>
      <c r="C1021" s="9" t="s">
        <v>20</v>
      </c>
      <c r="D1021" s="9"/>
      <c r="E1021" s="2"/>
      <c r="F1021" s="2"/>
      <c r="G1021" s="2">
        <v>125.36224</v>
      </c>
      <c r="H1021" s="2">
        <v>79.277659</v>
      </c>
      <c r="I1021" s="2">
        <v>150.24714399999999</v>
      </c>
      <c r="J1021" s="2">
        <v>138.14880700000001</v>
      </c>
      <c r="K1021" s="2">
        <v>119.690562</v>
      </c>
      <c r="L1021" s="2">
        <v>95.158664999999999</v>
      </c>
      <c r="M1021" s="2">
        <v>135.10948300000001</v>
      </c>
      <c r="N1021" s="2">
        <v>170.06774899999999</v>
      </c>
      <c r="O1021" s="2">
        <v>173.04957200000001</v>
      </c>
      <c r="P1021" s="2">
        <v>84.769330999999994</v>
      </c>
      <c r="Q1021" s="2">
        <v>79.435056000000003</v>
      </c>
      <c r="R1021" s="2">
        <v>116.352059</v>
      </c>
      <c r="S1021" s="2">
        <v>113.866022</v>
      </c>
      <c r="T1021" s="2">
        <v>104.009922</v>
      </c>
      <c r="U1021" s="2">
        <v>83.689481000000001</v>
      </c>
    </row>
    <row r="1022" spans="1:21" hidden="1" x14ac:dyDescent="0.2">
      <c r="A1022" s="22" t="s">
        <v>131</v>
      </c>
      <c r="B1022" s="9" t="s">
        <v>572</v>
      </c>
      <c r="C1022" s="10" t="s">
        <v>22</v>
      </c>
      <c r="D1022" s="10"/>
      <c r="E1022" s="3"/>
      <c r="F1022" s="3"/>
      <c r="G1022" s="3"/>
      <c r="H1022" s="3"/>
      <c r="I1022" s="3"/>
      <c r="J1022" s="3"/>
      <c r="K1022" s="3">
        <v>17.835787</v>
      </c>
      <c r="L1022" s="3">
        <v>1.5999749999999999</v>
      </c>
      <c r="M1022" s="3">
        <v>9.1137239999999995</v>
      </c>
      <c r="N1022" s="3">
        <v>33.456744</v>
      </c>
      <c r="O1022" s="3">
        <v>49.903823000000003</v>
      </c>
      <c r="P1022" s="3">
        <v>10.333287</v>
      </c>
      <c r="Q1022" s="3">
        <v>0.33736100000000002</v>
      </c>
      <c r="R1022" s="3">
        <v>49.451498000000001</v>
      </c>
      <c r="S1022" s="3">
        <v>36.362178</v>
      </c>
      <c r="T1022" s="3">
        <v>21.720438000000001</v>
      </c>
      <c r="U1022" s="3">
        <v>7.3895059999999999</v>
      </c>
    </row>
    <row r="1023" spans="1:21" hidden="1" x14ac:dyDescent="0.2">
      <c r="A1023" s="22" t="s">
        <v>131</v>
      </c>
      <c r="B1023" s="9" t="s">
        <v>572</v>
      </c>
      <c r="C1023" s="10" t="s">
        <v>23</v>
      </c>
      <c r="D1023" s="10"/>
      <c r="E1023" s="2"/>
      <c r="F1023" s="2"/>
      <c r="G1023" s="2"/>
      <c r="H1023" s="2">
        <v>0.56824699999999995</v>
      </c>
      <c r="I1023" s="2">
        <v>8.7334999999999996E-2</v>
      </c>
      <c r="J1023" s="2">
        <v>0.18729999999999999</v>
      </c>
      <c r="K1023" s="2">
        <v>0.21099499999999999</v>
      </c>
      <c r="L1023" s="2">
        <v>0.47869899999999999</v>
      </c>
      <c r="M1023" s="2">
        <v>0.59096000000000004</v>
      </c>
      <c r="N1023" s="2">
        <v>1.825186</v>
      </c>
      <c r="O1023" s="2">
        <v>2.0880610000000002</v>
      </c>
      <c r="P1023" s="2">
        <v>8.641197</v>
      </c>
      <c r="Q1023" s="2">
        <v>4.9203489999999999</v>
      </c>
      <c r="R1023" s="2">
        <v>3.667389</v>
      </c>
      <c r="S1023" s="2">
        <v>6.9673790000000002</v>
      </c>
      <c r="T1023" s="2">
        <v>12.813596</v>
      </c>
      <c r="U1023" s="2">
        <v>8.2853860000000008</v>
      </c>
    </row>
    <row r="1024" spans="1:21" hidden="1" x14ac:dyDescent="0.2">
      <c r="A1024" s="22" t="s">
        <v>131</v>
      </c>
      <c r="B1024" s="9" t="s">
        <v>572</v>
      </c>
      <c r="C1024" s="10" t="s">
        <v>24</v>
      </c>
      <c r="D1024" s="10"/>
      <c r="E1024" s="3"/>
      <c r="F1024" s="3"/>
      <c r="G1024" s="3"/>
      <c r="H1024" s="3">
        <v>0.24498900000000001</v>
      </c>
      <c r="I1024" s="3">
        <v>2.6433309999999999</v>
      </c>
      <c r="J1024" s="3">
        <v>3.8964949999999998</v>
      </c>
      <c r="K1024" s="3">
        <v>46.627509000000003</v>
      </c>
      <c r="L1024" s="3">
        <v>57.430188999999999</v>
      </c>
      <c r="M1024" s="3">
        <v>74.566533000000007</v>
      </c>
      <c r="N1024" s="3">
        <v>87.009699999999995</v>
      </c>
      <c r="O1024" s="3">
        <v>91.635913000000002</v>
      </c>
      <c r="P1024" s="3">
        <v>55.833865000000003</v>
      </c>
      <c r="Q1024" s="3">
        <v>63.868336999999997</v>
      </c>
      <c r="R1024" s="3">
        <v>49.082591000000001</v>
      </c>
      <c r="S1024" s="3">
        <v>59.142206999999999</v>
      </c>
      <c r="T1024" s="3">
        <v>60.196911</v>
      </c>
      <c r="U1024" s="3">
        <v>59.687173999999999</v>
      </c>
    </row>
    <row r="1025" spans="1:21" hidden="1" x14ac:dyDescent="0.2">
      <c r="A1025" s="22" t="s">
        <v>131</v>
      </c>
      <c r="B1025" s="9" t="s">
        <v>572</v>
      </c>
      <c r="C1025" s="10" t="s">
        <v>25</v>
      </c>
      <c r="D1025" s="10"/>
      <c r="E1025" s="2"/>
      <c r="F1025" s="2"/>
      <c r="G1025" s="2"/>
      <c r="H1025" s="2"/>
      <c r="I1025" s="2"/>
      <c r="J1025" s="2"/>
      <c r="K1025" s="2"/>
      <c r="L1025" s="2"/>
      <c r="M1025" s="2"/>
      <c r="N1025" s="2">
        <v>5.3866290000000001</v>
      </c>
      <c r="O1025" s="2">
        <v>8.4209700000000005</v>
      </c>
      <c r="P1025" s="2">
        <v>8.5930330000000001</v>
      </c>
      <c r="Q1025" s="2">
        <v>6.9268850000000004</v>
      </c>
      <c r="R1025" s="2">
        <v>6.9416310000000001</v>
      </c>
      <c r="S1025" s="2">
        <v>6.819814</v>
      </c>
      <c r="T1025" s="2">
        <v>5.709784</v>
      </c>
      <c r="U1025" s="2">
        <v>7.1245010000000004</v>
      </c>
    </row>
    <row r="1026" spans="1:21" hidden="1" x14ac:dyDescent="0.2">
      <c r="A1026" s="22" t="s">
        <v>131</v>
      </c>
      <c r="B1026" s="9" t="s">
        <v>572</v>
      </c>
      <c r="C1026" s="10" t="s">
        <v>26</v>
      </c>
      <c r="D1026" s="10" t="s">
        <v>980</v>
      </c>
      <c r="E1026" s="3"/>
      <c r="F1026" s="3"/>
      <c r="G1026" s="3"/>
      <c r="H1026" s="3"/>
      <c r="I1026" s="3"/>
      <c r="J1026" s="3"/>
      <c r="K1026" s="3">
        <v>0.180586</v>
      </c>
      <c r="L1026" s="3">
        <v>0.16783300000000001</v>
      </c>
      <c r="M1026" s="3">
        <v>0.31835000000000002</v>
      </c>
      <c r="N1026" s="3">
        <v>0.61177000000000004</v>
      </c>
      <c r="O1026" s="3">
        <v>0.27074300000000001</v>
      </c>
      <c r="P1026" s="3">
        <v>0.62800900000000004</v>
      </c>
      <c r="Q1026" s="3">
        <v>0.77033499999999999</v>
      </c>
      <c r="R1026" s="3">
        <v>0.80004799999999998</v>
      </c>
      <c r="S1026" s="3">
        <v>1.1493279999999999</v>
      </c>
      <c r="T1026" s="3">
        <v>1.4145460000000001</v>
      </c>
      <c r="U1026" s="3">
        <v>0.88450600000000001</v>
      </c>
    </row>
    <row r="1027" spans="1:21" hidden="1" x14ac:dyDescent="0.2">
      <c r="A1027" s="22" t="s">
        <v>131</v>
      </c>
      <c r="B1027" s="9" t="s">
        <v>572</v>
      </c>
      <c r="C1027" s="10" t="s">
        <v>27</v>
      </c>
      <c r="D1027" s="10" t="s">
        <v>980</v>
      </c>
      <c r="E1027" s="2"/>
      <c r="F1027" s="2"/>
      <c r="G1027" s="2"/>
      <c r="H1027" s="2"/>
      <c r="I1027" s="2"/>
      <c r="J1027" s="2"/>
      <c r="K1027" s="2">
        <v>6.210515</v>
      </c>
      <c r="L1027" s="2">
        <v>5.0262880000000001</v>
      </c>
      <c r="M1027" s="2">
        <v>0.64930500000000002</v>
      </c>
      <c r="N1027" s="2"/>
      <c r="O1027" s="2">
        <v>20.253888</v>
      </c>
      <c r="P1027" s="2">
        <v>0.36583199999999999</v>
      </c>
      <c r="Q1027" s="2">
        <v>0.97229100000000002</v>
      </c>
      <c r="R1027" s="2">
        <v>5.1876790000000002</v>
      </c>
      <c r="S1027" s="2">
        <v>0.179789</v>
      </c>
      <c r="T1027" s="2">
        <v>0.15836500000000001</v>
      </c>
      <c r="U1027" s="2">
        <v>0.149975</v>
      </c>
    </row>
    <row r="1028" spans="1:21" hidden="1" x14ac:dyDescent="0.2">
      <c r="A1028" s="22" t="s">
        <v>131</v>
      </c>
      <c r="B1028" s="9" t="s">
        <v>572</v>
      </c>
      <c r="C1028" s="10" t="s">
        <v>28</v>
      </c>
      <c r="D1028" s="10" t="s">
        <v>980</v>
      </c>
      <c r="E1028" s="3"/>
      <c r="F1028" s="3"/>
      <c r="G1028" s="3"/>
      <c r="H1028" s="3"/>
      <c r="I1028" s="3"/>
      <c r="J1028" s="3"/>
      <c r="K1028" s="3">
        <v>0.111739</v>
      </c>
      <c r="L1028" s="3">
        <v>0.78012700000000001</v>
      </c>
      <c r="M1028" s="3">
        <v>0.87097800000000003</v>
      </c>
      <c r="N1028" s="3">
        <v>0.74418399999999996</v>
      </c>
      <c r="O1028" s="3">
        <v>0.46737800000000002</v>
      </c>
      <c r="P1028" s="3">
        <v>0.372616</v>
      </c>
      <c r="Q1028" s="3">
        <v>1.6394979999999999</v>
      </c>
      <c r="R1028" s="3">
        <v>1.211784</v>
      </c>
      <c r="S1028" s="3">
        <v>2.3622260000000002</v>
      </c>
      <c r="T1028" s="3">
        <v>1.9962819999999999</v>
      </c>
      <c r="U1028" s="3">
        <v>0.168433</v>
      </c>
    </row>
    <row r="1029" spans="1:21" hidden="1" x14ac:dyDescent="0.2">
      <c r="A1029" s="22" t="s">
        <v>131</v>
      </c>
      <c r="B1029" s="9" t="s">
        <v>572</v>
      </c>
      <c r="C1029" s="10" t="s">
        <v>29</v>
      </c>
      <c r="D1029" s="10" t="s">
        <v>980</v>
      </c>
      <c r="E1029" s="2"/>
      <c r="F1029" s="2"/>
      <c r="G1029" s="2"/>
      <c r="H1029" s="2"/>
      <c r="I1029" s="2"/>
      <c r="J1029" s="2"/>
      <c r="K1029" s="2"/>
      <c r="L1029" s="2">
        <v>1.5506000000000001E-2</v>
      </c>
      <c r="M1029" s="2">
        <v>3.039E-2</v>
      </c>
      <c r="N1029" s="2">
        <v>1.5499999999999999E-3</v>
      </c>
      <c r="O1029" s="2">
        <v>8.796E-3</v>
      </c>
      <c r="P1029" s="2">
        <v>5.4669999999999996E-3</v>
      </c>
      <c r="Q1029" s="2"/>
      <c r="R1029" s="2">
        <v>9.4389999999999995E-3</v>
      </c>
      <c r="S1029" s="2"/>
      <c r="T1029" s="2"/>
      <c r="U1029" s="2"/>
    </row>
    <row r="1030" spans="1:21" hidden="1" x14ac:dyDescent="0.2">
      <c r="A1030" s="23" t="s">
        <v>131</v>
      </c>
      <c r="B1030" s="9" t="s">
        <v>572</v>
      </c>
      <c r="C1030" s="9" t="s">
        <v>30</v>
      </c>
      <c r="D1030" s="9"/>
      <c r="E1030" s="3"/>
      <c r="F1030" s="3"/>
      <c r="G1030" s="3">
        <v>125.36224</v>
      </c>
      <c r="H1030" s="3">
        <v>78.464422999999996</v>
      </c>
      <c r="I1030" s="3">
        <v>147.51647800000001</v>
      </c>
      <c r="J1030" s="3">
        <v>134.065012</v>
      </c>
      <c r="K1030" s="3">
        <v>48.513430999999997</v>
      </c>
      <c r="L1030" s="3">
        <v>29.660048</v>
      </c>
      <c r="M1030" s="3">
        <v>48.969242999999999</v>
      </c>
      <c r="N1030" s="3">
        <v>41.031986000000003</v>
      </c>
      <c r="O1030" s="3"/>
      <c r="P1030" s="3">
        <v>-3.9750000000000002E-3</v>
      </c>
      <c r="Q1030" s="3"/>
      <c r="R1030" s="3"/>
      <c r="S1030" s="3">
        <v>0.88310100000000002</v>
      </c>
      <c r="T1030" s="3"/>
      <c r="U1030" s="3"/>
    </row>
    <row r="1031" spans="1:21" hidden="1" x14ac:dyDescent="0.2">
      <c r="A1031" s="21" t="s">
        <v>132</v>
      </c>
      <c r="B1031" s="9" t="s">
        <v>669</v>
      </c>
      <c r="C1031" s="9" t="s">
        <v>20</v>
      </c>
      <c r="D1031" s="9"/>
      <c r="E1031" s="2"/>
      <c r="F1031" s="2"/>
      <c r="G1031" s="2">
        <v>228.25791000000001</v>
      </c>
      <c r="H1031" s="2">
        <v>230.46206100000001</v>
      </c>
      <c r="I1031" s="2">
        <v>211.86224300000001</v>
      </c>
      <c r="J1031" s="2">
        <v>309.23482200000001</v>
      </c>
      <c r="K1031" s="2">
        <v>356.79882800000001</v>
      </c>
      <c r="L1031" s="2">
        <v>242.91561999999999</v>
      </c>
      <c r="M1031" s="2">
        <v>270.92361599999998</v>
      </c>
      <c r="N1031" s="2">
        <v>256.19085899999999</v>
      </c>
      <c r="O1031" s="2">
        <v>609.01115600000003</v>
      </c>
      <c r="P1031" s="2">
        <v>1022.977678</v>
      </c>
      <c r="Q1031" s="2">
        <v>497.02618999999999</v>
      </c>
      <c r="R1031" s="2">
        <v>716.67264799999998</v>
      </c>
      <c r="S1031" s="2">
        <v>852.14202499999999</v>
      </c>
      <c r="T1031" s="2">
        <v>510.86360500000001</v>
      </c>
      <c r="U1031" s="2">
        <v>876.83311600000002</v>
      </c>
    </row>
    <row r="1032" spans="1:21" hidden="1" x14ac:dyDescent="0.2">
      <c r="A1032" s="22" t="s">
        <v>132</v>
      </c>
      <c r="B1032" s="9" t="s">
        <v>669</v>
      </c>
      <c r="C1032" s="10" t="s">
        <v>22</v>
      </c>
      <c r="D1032" s="10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>
        <v>0.47429199999999999</v>
      </c>
      <c r="S1032" s="3">
        <v>0.78101399999999999</v>
      </c>
      <c r="T1032" s="3">
        <v>-1.235E-2</v>
      </c>
      <c r="U1032" s="3">
        <v>110.58655400000001</v>
      </c>
    </row>
    <row r="1033" spans="1:21" hidden="1" x14ac:dyDescent="0.2">
      <c r="A1033" s="22" t="s">
        <v>132</v>
      </c>
      <c r="B1033" s="9" t="s">
        <v>669</v>
      </c>
      <c r="C1033" s="10" t="s">
        <v>23</v>
      </c>
      <c r="D1033" s="10"/>
      <c r="E1033" s="2"/>
      <c r="F1033" s="2"/>
      <c r="G1033" s="2">
        <v>4.468153</v>
      </c>
      <c r="H1033" s="2">
        <v>1.271217</v>
      </c>
      <c r="I1033" s="2">
        <v>1.0443579999999999</v>
      </c>
      <c r="J1033" s="2">
        <v>1.451648</v>
      </c>
      <c r="K1033" s="2">
        <v>1.709965</v>
      </c>
      <c r="L1033" s="2">
        <v>1.574476</v>
      </c>
      <c r="M1033" s="2">
        <v>0.372751</v>
      </c>
      <c r="N1033" s="2">
        <v>1.818926</v>
      </c>
      <c r="O1033" s="2">
        <v>3.84978</v>
      </c>
      <c r="P1033" s="2">
        <v>3.9151099999999999</v>
      </c>
      <c r="Q1033" s="2">
        <v>8.0804550000000006</v>
      </c>
      <c r="R1033" s="2">
        <v>2.7141579999999998</v>
      </c>
      <c r="S1033" s="2">
        <v>1.876646</v>
      </c>
      <c r="T1033" s="2">
        <v>6.474399</v>
      </c>
      <c r="U1033" s="2">
        <v>7.4425739999999996</v>
      </c>
    </row>
    <row r="1034" spans="1:21" hidden="1" x14ac:dyDescent="0.2">
      <c r="A1034" s="22" t="s">
        <v>132</v>
      </c>
      <c r="B1034" s="9" t="s">
        <v>669</v>
      </c>
      <c r="C1034" s="10" t="s">
        <v>24</v>
      </c>
      <c r="D1034" s="10"/>
      <c r="E1034" s="3"/>
      <c r="F1034" s="3"/>
      <c r="G1034" s="3">
        <v>34.394914999999997</v>
      </c>
      <c r="H1034" s="3">
        <v>33.248252000000001</v>
      </c>
      <c r="I1034" s="3">
        <v>36.800961999999998</v>
      </c>
      <c r="J1034" s="3">
        <v>23.173642999999998</v>
      </c>
      <c r="K1034" s="3">
        <v>140.66025099999999</v>
      </c>
      <c r="L1034" s="3">
        <v>47.903647999999997</v>
      </c>
      <c r="M1034" s="3">
        <v>47.741205000000001</v>
      </c>
      <c r="N1034" s="3">
        <v>136.65609799999999</v>
      </c>
      <c r="O1034" s="3">
        <v>533.75734799999998</v>
      </c>
      <c r="P1034" s="3">
        <v>948.11508600000002</v>
      </c>
      <c r="Q1034" s="3">
        <v>416.39380999999997</v>
      </c>
      <c r="R1034" s="3">
        <v>637.95094200000005</v>
      </c>
      <c r="S1034" s="3">
        <v>765.96183399999995</v>
      </c>
      <c r="T1034" s="3">
        <v>433.78349900000001</v>
      </c>
      <c r="U1034" s="3">
        <v>691.113427</v>
      </c>
    </row>
    <row r="1035" spans="1:21" hidden="1" x14ac:dyDescent="0.2">
      <c r="A1035" s="22" t="s">
        <v>132</v>
      </c>
      <c r="B1035" s="9" t="s">
        <v>669</v>
      </c>
      <c r="C1035" s="10" t="s">
        <v>25</v>
      </c>
      <c r="D1035" s="10"/>
      <c r="E1035" s="2"/>
      <c r="F1035" s="2"/>
      <c r="G1035" s="2"/>
      <c r="H1035" s="2"/>
      <c r="I1035" s="2"/>
      <c r="J1035" s="2"/>
      <c r="K1035" s="2"/>
      <c r="L1035" s="2"/>
      <c r="M1035" s="2"/>
      <c r="N1035" s="2">
        <v>13.939550000000001</v>
      </c>
      <c r="O1035" s="2">
        <v>43.712198999999998</v>
      </c>
      <c r="P1035" s="2">
        <v>40.990127000000001</v>
      </c>
      <c r="Q1035" s="2">
        <v>33.737296000000001</v>
      </c>
      <c r="R1035" s="2">
        <v>36.210267999999999</v>
      </c>
      <c r="S1035" s="2">
        <v>38.241019000000001</v>
      </c>
      <c r="T1035" s="2">
        <v>29.147763000000001</v>
      </c>
      <c r="U1035" s="2">
        <v>31.078230999999999</v>
      </c>
    </row>
    <row r="1036" spans="1:21" hidden="1" x14ac:dyDescent="0.2">
      <c r="A1036" s="22" t="s">
        <v>132</v>
      </c>
      <c r="B1036" s="9" t="s">
        <v>669</v>
      </c>
      <c r="C1036" s="10" t="s">
        <v>26</v>
      </c>
      <c r="D1036" s="10" t="s">
        <v>980</v>
      </c>
      <c r="E1036" s="3"/>
      <c r="F1036" s="3"/>
      <c r="G1036" s="3"/>
      <c r="H1036" s="3"/>
      <c r="I1036" s="3"/>
      <c r="J1036" s="3"/>
      <c r="K1036" s="3">
        <v>33.513080000000002</v>
      </c>
      <c r="L1036" s="3">
        <v>31.333672</v>
      </c>
      <c r="M1036" s="3">
        <v>35.085203</v>
      </c>
      <c r="N1036" s="3">
        <v>31.308675000000001</v>
      </c>
      <c r="O1036" s="3">
        <v>26.456685</v>
      </c>
      <c r="P1036" s="3">
        <v>28.722377000000002</v>
      </c>
      <c r="Q1036" s="3">
        <v>33.57723</v>
      </c>
      <c r="R1036" s="3">
        <v>33.917881000000001</v>
      </c>
      <c r="S1036" s="3">
        <v>33.449440000000003</v>
      </c>
      <c r="T1036" s="3">
        <v>36.107425999999997</v>
      </c>
      <c r="U1036" s="3">
        <v>33.702286999999998</v>
      </c>
    </row>
    <row r="1037" spans="1:21" hidden="1" x14ac:dyDescent="0.2">
      <c r="A1037" s="22" t="s">
        <v>132</v>
      </c>
      <c r="B1037" s="9" t="s">
        <v>669</v>
      </c>
      <c r="C1037" s="10" t="s">
        <v>27</v>
      </c>
      <c r="D1037" s="10" t="s">
        <v>980</v>
      </c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</row>
    <row r="1038" spans="1:21" hidden="1" x14ac:dyDescent="0.2">
      <c r="A1038" s="22" t="s">
        <v>132</v>
      </c>
      <c r="B1038" s="9" t="s">
        <v>669</v>
      </c>
      <c r="C1038" s="10" t="s">
        <v>28</v>
      </c>
      <c r="D1038" s="10" t="s">
        <v>980</v>
      </c>
      <c r="E1038" s="3"/>
      <c r="F1038" s="3"/>
      <c r="G1038" s="3"/>
      <c r="H1038" s="3"/>
      <c r="I1038" s="3"/>
      <c r="J1038" s="3"/>
      <c r="K1038" s="3">
        <v>1.74261</v>
      </c>
      <c r="L1038" s="3">
        <v>1.4528380000000001</v>
      </c>
      <c r="M1038" s="3">
        <v>0.74668000000000001</v>
      </c>
      <c r="N1038" s="3">
        <v>1.1075600000000001</v>
      </c>
      <c r="O1038" s="3">
        <v>1.093637</v>
      </c>
      <c r="P1038" s="3">
        <v>1.107418</v>
      </c>
      <c r="Q1038" s="3">
        <v>5.0533469999999996</v>
      </c>
      <c r="R1038" s="3">
        <v>5.2515229999999997</v>
      </c>
      <c r="S1038" s="3">
        <v>4.5003089999999997</v>
      </c>
      <c r="T1038" s="3">
        <v>5.3606480000000003</v>
      </c>
      <c r="U1038" s="3">
        <v>2.8363299999999998</v>
      </c>
    </row>
    <row r="1039" spans="1:21" hidden="1" x14ac:dyDescent="0.2">
      <c r="A1039" s="22" t="s">
        <v>132</v>
      </c>
      <c r="B1039" s="9" t="s">
        <v>669</v>
      </c>
      <c r="C1039" s="10" t="s">
        <v>29</v>
      </c>
      <c r="D1039" s="10" t="s">
        <v>980</v>
      </c>
      <c r="E1039" s="2"/>
      <c r="F1039" s="2"/>
      <c r="G1039" s="2"/>
      <c r="H1039" s="2"/>
      <c r="I1039" s="2"/>
      <c r="J1039" s="2"/>
      <c r="K1039" s="2"/>
      <c r="L1039" s="2">
        <v>4.4236999999999999E-2</v>
      </c>
      <c r="M1039" s="2">
        <v>0.10234600000000001</v>
      </c>
      <c r="N1039" s="2">
        <v>0.60994700000000002</v>
      </c>
      <c r="O1039" s="2">
        <v>0.14150699999999999</v>
      </c>
      <c r="P1039" s="2">
        <v>0.12756000000000001</v>
      </c>
      <c r="Q1039" s="2">
        <v>0.18405199999999999</v>
      </c>
      <c r="R1039" s="2">
        <v>0.153584</v>
      </c>
      <c r="S1039" s="2">
        <v>6.7330000000000003E-3</v>
      </c>
      <c r="T1039" s="2">
        <v>2.2200000000000002E-3</v>
      </c>
      <c r="U1039" s="2">
        <v>7.3713000000000001E-2</v>
      </c>
    </row>
    <row r="1040" spans="1:21" hidden="1" x14ac:dyDescent="0.2">
      <c r="A1040" s="23" t="s">
        <v>132</v>
      </c>
      <c r="B1040" s="9" t="s">
        <v>669</v>
      </c>
      <c r="C1040" s="9" t="s">
        <v>30</v>
      </c>
      <c r="D1040" s="9"/>
      <c r="E1040" s="3"/>
      <c r="F1040" s="3"/>
      <c r="G1040" s="3">
        <v>189.39484200000001</v>
      </c>
      <c r="H1040" s="3">
        <v>195.94259199999999</v>
      </c>
      <c r="I1040" s="3">
        <v>174.01692299999999</v>
      </c>
      <c r="J1040" s="3">
        <v>284.609531</v>
      </c>
      <c r="K1040" s="3">
        <v>179.172922</v>
      </c>
      <c r="L1040" s="3">
        <v>160.60674900000001</v>
      </c>
      <c r="M1040" s="3">
        <v>186.87543099999999</v>
      </c>
      <c r="N1040" s="3">
        <v>70.750102999999996</v>
      </c>
      <c r="O1040" s="3"/>
      <c r="P1040" s="3"/>
      <c r="Q1040" s="3"/>
      <c r="R1040" s="3"/>
      <c r="S1040" s="3">
        <v>7.3250299999999999</v>
      </c>
      <c r="T1040" s="3"/>
      <c r="U1040" s="3"/>
    </row>
    <row r="1041" spans="1:21" hidden="1" x14ac:dyDescent="0.2">
      <c r="A1041" s="21" t="s">
        <v>133</v>
      </c>
      <c r="B1041" s="9" t="s">
        <v>688</v>
      </c>
      <c r="C1041" s="9" t="s">
        <v>20</v>
      </c>
      <c r="D1041" s="9"/>
      <c r="E1041" s="2"/>
      <c r="F1041" s="2"/>
      <c r="G1041" s="2">
        <v>45.797564999999999</v>
      </c>
      <c r="H1041" s="2">
        <v>41.106369999999998</v>
      </c>
      <c r="I1041" s="2">
        <v>43.490524999999998</v>
      </c>
      <c r="J1041" s="2">
        <v>23.929151999999998</v>
      </c>
      <c r="K1041" s="2">
        <v>28.366503000000002</v>
      </c>
      <c r="L1041" s="2">
        <v>26.760480000000001</v>
      </c>
      <c r="M1041" s="2">
        <v>28.648976999999999</v>
      </c>
      <c r="N1041" s="2">
        <v>42.021816000000001</v>
      </c>
      <c r="O1041" s="2">
        <v>26.725995000000001</v>
      </c>
      <c r="P1041" s="2">
        <v>42.257818</v>
      </c>
      <c r="Q1041" s="2">
        <v>36.469484000000001</v>
      </c>
      <c r="R1041" s="2">
        <v>49.347611999999998</v>
      </c>
      <c r="S1041" s="2">
        <v>32.971356</v>
      </c>
      <c r="T1041" s="2">
        <v>48.021656</v>
      </c>
      <c r="U1041" s="2">
        <v>38.754978000000001</v>
      </c>
    </row>
    <row r="1042" spans="1:21" hidden="1" x14ac:dyDescent="0.2">
      <c r="A1042" s="22" t="s">
        <v>133</v>
      </c>
      <c r="B1042" s="9" t="s">
        <v>688</v>
      </c>
      <c r="C1042" s="10" t="s">
        <v>22</v>
      </c>
      <c r="D1042" s="10"/>
      <c r="E1042" s="3"/>
      <c r="F1042" s="3"/>
      <c r="G1042" s="3"/>
      <c r="H1042" s="3"/>
      <c r="I1042" s="3"/>
      <c r="J1042" s="3"/>
      <c r="K1042" s="3">
        <v>17.120201999999999</v>
      </c>
      <c r="L1042" s="3"/>
      <c r="M1042" s="3">
        <v>17.609701999999999</v>
      </c>
      <c r="N1042" s="3"/>
      <c r="O1042" s="3">
        <v>7.673584</v>
      </c>
      <c r="P1042" s="3">
        <v>1.963398</v>
      </c>
      <c r="Q1042" s="3">
        <v>5.9801010000000003</v>
      </c>
      <c r="R1042" s="3">
        <v>5.3619490000000001</v>
      </c>
      <c r="S1042" s="3">
        <v>4.8315720000000004</v>
      </c>
      <c r="T1042" s="3"/>
      <c r="U1042" s="3"/>
    </row>
    <row r="1043" spans="1:21" hidden="1" x14ac:dyDescent="0.2">
      <c r="A1043" s="22" t="s">
        <v>133</v>
      </c>
      <c r="B1043" s="9" t="s">
        <v>688</v>
      </c>
      <c r="C1043" s="10" t="s">
        <v>23</v>
      </c>
      <c r="D1043" s="10"/>
      <c r="E1043" s="2"/>
      <c r="F1043" s="2"/>
      <c r="G1043" s="2"/>
      <c r="H1043" s="2"/>
      <c r="I1043" s="2"/>
      <c r="J1043" s="2"/>
      <c r="K1043" s="2"/>
      <c r="L1043" s="2">
        <v>1.5628E-2</v>
      </c>
      <c r="M1043" s="2"/>
      <c r="N1043" s="2">
        <v>0.24068000000000001</v>
      </c>
      <c r="O1043" s="2"/>
      <c r="P1043" s="2"/>
      <c r="Q1043" s="2"/>
      <c r="R1043" s="2"/>
      <c r="S1043" s="2"/>
      <c r="T1043" s="2"/>
      <c r="U1043" s="2"/>
    </row>
    <row r="1044" spans="1:21" hidden="1" x14ac:dyDescent="0.2">
      <c r="A1044" s="22" t="s">
        <v>133</v>
      </c>
      <c r="B1044" s="9" t="s">
        <v>688</v>
      </c>
      <c r="C1044" s="10" t="s">
        <v>24</v>
      </c>
      <c r="D1044" s="10"/>
      <c r="E1044" s="3"/>
      <c r="F1044" s="3"/>
      <c r="G1044" s="3"/>
      <c r="H1044" s="3"/>
      <c r="I1044" s="3"/>
      <c r="J1044" s="3"/>
      <c r="K1044" s="3">
        <v>5.6765850000000002</v>
      </c>
      <c r="L1044" s="3">
        <v>24.159697000000001</v>
      </c>
      <c r="M1044" s="3">
        <v>8.1780860000000004</v>
      </c>
      <c r="N1044" s="3">
        <v>34.356214000000001</v>
      </c>
      <c r="O1044" s="3">
        <v>18.247235</v>
      </c>
      <c r="P1044" s="3">
        <v>39.914360000000002</v>
      </c>
      <c r="Q1044" s="3">
        <v>29.715990000000001</v>
      </c>
      <c r="R1044" s="3">
        <v>43.223483999999999</v>
      </c>
      <c r="S1044" s="3">
        <v>27.352875000000001</v>
      </c>
      <c r="T1044" s="3">
        <v>47.075263999999997</v>
      </c>
      <c r="U1044" s="3">
        <v>38.714350000000003</v>
      </c>
    </row>
    <row r="1045" spans="1:21" hidden="1" x14ac:dyDescent="0.2">
      <c r="A1045" s="22" t="s">
        <v>133</v>
      </c>
      <c r="B1045" s="9" t="s">
        <v>688</v>
      </c>
      <c r="C1045" s="10" t="s">
        <v>25</v>
      </c>
      <c r="D1045" s="10"/>
      <c r="E1045" s="2"/>
      <c r="F1045" s="2"/>
      <c r="G1045" s="2"/>
      <c r="H1045" s="2"/>
      <c r="I1045" s="2"/>
      <c r="J1045" s="2"/>
      <c r="K1045" s="2"/>
      <c r="L1045" s="2"/>
      <c r="M1045" s="2"/>
      <c r="N1045" s="2">
        <v>0.951789</v>
      </c>
      <c r="O1045" s="2">
        <v>0.805176</v>
      </c>
      <c r="P1045" s="2">
        <v>0.38006000000000001</v>
      </c>
      <c r="Q1045" s="2">
        <v>9.8960999999999993E-2</v>
      </c>
      <c r="R1045" s="2">
        <v>7.8326000000000007E-2</v>
      </c>
      <c r="S1045" s="2">
        <v>6.7555000000000004E-2</v>
      </c>
      <c r="T1045" s="2">
        <v>2.5555999999999999E-2</v>
      </c>
      <c r="U1045" s="2">
        <v>4.0627999999999997E-2</v>
      </c>
    </row>
    <row r="1046" spans="1:21" hidden="1" x14ac:dyDescent="0.2">
      <c r="A1046" s="22" t="s">
        <v>133</v>
      </c>
      <c r="B1046" s="9" t="s">
        <v>688</v>
      </c>
      <c r="C1046" s="10" t="s">
        <v>26</v>
      </c>
      <c r="D1046" s="10" t="s">
        <v>980</v>
      </c>
      <c r="E1046" s="3"/>
      <c r="F1046" s="3"/>
      <c r="G1046" s="3"/>
      <c r="H1046" s="3"/>
      <c r="I1046" s="3"/>
      <c r="J1046" s="3"/>
      <c r="K1046" s="3">
        <v>1.4390999999999999E-2</v>
      </c>
      <c r="L1046" s="3"/>
      <c r="M1046" s="3">
        <v>1.3853000000000001E-2</v>
      </c>
      <c r="N1046" s="3">
        <v>6.4400000000000004E-3</v>
      </c>
      <c r="O1046" s="3"/>
      <c r="P1046" s="3"/>
      <c r="Q1046" s="3">
        <v>1.6927000000000001E-2</v>
      </c>
      <c r="R1046" s="3">
        <v>1.9511000000000001E-2</v>
      </c>
      <c r="S1046" s="3">
        <v>3.2344999999999999E-2</v>
      </c>
      <c r="T1046" s="3">
        <v>5.0102000000000001E-2</v>
      </c>
      <c r="U1046" s="3"/>
    </row>
    <row r="1047" spans="1:21" hidden="1" x14ac:dyDescent="0.2">
      <c r="A1047" s="22" t="s">
        <v>133</v>
      </c>
      <c r="B1047" s="9" t="s">
        <v>688</v>
      </c>
      <c r="C1047" s="10" t="s">
        <v>27</v>
      </c>
      <c r="D1047" s="10" t="s">
        <v>980</v>
      </c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</row>
    <row r="1048" spans="1:21" hidden="1" x14ac:dyDescent="0.2">
      <c r="A1048" s="22" t="s">
        <v>133</v>
      </c>
      <c r="B1048" s="9" t="s">
        <v>688</v>
      </c>
      <c r="C1048" s="10" t="s">
        <v>28</v>
      </c>
      <c r="D1048" s="10" t="s">
        <v>980</v>
      </c>
      <c r="E1048" s="3"/>
      <c r="F1048" s="3"/>
      <c r="G1048" s="3"/>
      <c r="H1048" s="3"/>
      <c r="I1048" s="3"/>
      <c r="J1048" s="3"/>
      <c r="K1048" s="3"/>
      <c r="L1048" s="3">
        <v>2.3000000000000001E-4</v>
      </c>
      <c r="M1048" s="3"/>
      <c r="N1048" s="3"/>
      <c r="O1048" s="3"/>
      <c r="P1048" s="3"/>
      <c r="Q1048" s="3">
        <v>0.65750500000000001</v>
      </c>
      <c r="R1048" s="3">
        <v>0.66434199999999999</v>
      </c>
      <c r="S1048" s="3">
        <v>0.68700899999999998</v>
      </c>
      <c r="T1048" s="3">
        <v>0.87073400000000001</v>
      </c>
      <c r="U1048" s="3"/>
    </row>
    <row r="1049" spans="1:21" hidden="1" x14ac:dyDescent="0.2">
      <c r="A1049" s="22" t="s">
        <v>133</v>
      </c>
      <c r="B1049" s="9" t="s">
        <v>688</v>
      </c>
      <c r="C1049" s="10" t="s">
        <v>29</v>
      </c>
      <c r="D1049" s="10" t="s">
        <v>980</v>
      </c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</row>
    <row r="1050" spans="1:21" hidden="1" x14ac:dyDescent="0.2">
      <c r="A1050" s="23" t="s">
        <v>133</v>
      </c>
      <c r="B1050" s="9" t="s">
        <v>688</v>
      </c>
      <c r="C1050" s="9" t="s">
        <v>30</v>
      </c>
      <c r="D1050" s="9"/>
      <c r="E1050" s="3"/>
      <c r="F1050" s="3"/>
      <c r="G1050" s="3">
        <v>45.797564999999999</v>
      </c>
      <c r="H1050" s="3">
        <v>41.106369999999998</v>
      </c>
      <c r="I1050" s="3">
        <v>43.490524999999998</v>
      </c>
      <c r="J1050" s="3">
        <v>23.929151999999998</v>
      </c>
      <c r="K1050" s="3">
        <v>5.5553249999999998</v>
      </c>
      <c r="L1050" s="3">
        <v>2.5849250000000001</v>
      </c>
      <c r="M1050" s="3">
        <v>2.8473359999999999</v>
      </c>
      <c r="N1050" s="3">
        <v>6.4666930000000002</v>
      </c>
      <c r="O1050" s="3"/>
      <c r="P1050" s="3"/>
      <c r="Q1050" s="3"/>
      <c r="R1050" s="3"/>
      <c r="S1050" s="3"/>
      <c r="T1050" s="3"/>
      <c r="U1050" s="3"/>
    </row>
    <row r="1051" spans="1:21" hidden="1" x14ac:dyDescent="0.2">
      <c r="A1051" s="21" t="s">
        <v>134</v>
      </c>
      <c r="B1051" s="9" t="s">
        <v>707</v>
      </c>
      <c r="C1051" s="9" t="s">
        <v>20</v>
      </c>
      <c r="D1051" s="9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</row>
    <row r="1052" spans="1:21" hidden="1" x14ac:dyDescent="0.2">
      <c r="A1052" s="22" t="s">
        <v>134</v>
      </c>
      <c r="B1052" s="9" t="s">
        <v>707</v>
      </c>
      <c r="C1052" s="10" t="s">
        <v>22</v>
      </c>
      <c r="D1052" s="10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</row>
    <row r="1053" spans="1:21" hidden="1" x14ac:dyDescent="0.2">
      <c r="A1053" s="22" t="s">
        <v>134</v>
      </c>
      <c r="B1053" s="9" t="s">
        <v>707</v>
      </c>
      <c r="C1053" s="10" t="s">
        <v>23</v>
      </c>
      <c r="D1053" s="10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</row>
    <row r="1054" spans="1:21" hidden="1" x14ac:dyDescent="0.2">
      <c r="A1054" s="22" t="s">
        <v>134</v>
      </c>
      <c r="B1054" s="9" t="s">
        <v>707</v>
      </c>
      <c r="C1054" s="10" t="s">
        <v>24</v>
      </c>
      <c r="D1054" s="10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</row>
    <row r="1055" spans="1:21" hidden="1" x14ac:dyDescent="0.2">
      <c r="A1055" s="22" t="s">
        <v>134</v>
      </c>
      <c r="B1055" s="9" t="s">
        <v>707</v>
      </c>
      <c r="C1055" s="10" t="s">
        <v>25</v>
      </c>
      <c r="D1055" s="10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</row>
    <row r="1056" spans="1:21" hidden="1" x14ac:dyDescent="0.2">
      <c r="A1056" s="22" t="s">
        <v>134</v>
      </c>
      <c r="B1056" s="9" t="s">
        <v>707</v>
      </c>
      <c r="C1056" s="10" t="s">
        <v>26</v>
      </c>
      <c r="D1056" s="10" t="s">
        <v>980</v>
      </c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</row>
    <row r="1057" spans="1:21" hidden="1" x14ac:dyDescent="0.2">
      <c r="A1057" s="22" t="s">
        <v>134</v>
      </c>
      <c r="B1057" s="9" t="s">
        <v>707</v>
      </c>
      <c r="C1057" s="10" t="s">
        <v>27</v>
      </c>
      <c r="D1057" s="10" t="s">
        <v>980</v>
      </c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</row>
    <row r="1058" spans="1:21" hidden="1" x14ac:dyDescent="0.2">
      <c r="A1058" s="22" t="s">
        <v>134</v>
      </c>
      <c r="B1058" s="9" t="s">
        <v>707</v>
      </c>
      <c r="C1058" s="10" t="s">
        <v>28</v>
      </c>
      <c r="D1058" s="10" t="s">
        <v>980</v>
      </c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</row>
    <row r="1059" spans="1:21" hidden="1" x14ac:dyDescent="0.2">
      <c r="A1059" s="22" t="s">
        <v>134</v>
      </c>
      <c r="B1059" s="9" t="s">
        <v>707</v>
      </c>
      <c r="C1059" s="10" t="s">
        <v>29</v>
      </c>
      <c r="D1059" s="10" t="s">
        <v>980</v>
      </c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</row>
    <row r="1060" spans="1:21" hidden="1" x14ac:dyDescent="0.2">
      <c r="A1060" s="23" t="s">
        <v>134</v>
      </c>
      <c r="B1060" s="9" t="s">
        <v>707</v>
      </c>
      <c r="C1060" s="9" t="s">
        <v>30</v>
      </c>
      <c r="D1060" s="9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</row>
    <row r="1061" spans="1:21" hidden="1" x14ac:dyDescent="0.2">
      <c r="A1061" s="21" t="s">
        <v>135</v>
      </c>
      <c r="B1061" s="9" t="s">
        <v>714</v>
      </c>
      <c r="C1061" s="9" t="s">
        <v>20</v>
      </c>
      <c r="D1061" s="9"/>
      <c r="E1061" s="2"/>
      <c r="F1061" s="2"/>
      <c r="G1061" s="2">
        <v>456.51612499999999</v>
      </c>
      <c r="H1061" s="2">
        <v>798.74431700000002</v>
      </c>
      <c r="I1061" s="2">
        <v>1418.888336</v>
      </c>
      <c r="J1061" s="2">
        <v>692.78247599999997</v>
      </c>
      <c r="K1061" s="2">
        <v>1849.5613390000001</v>
      </c>
      <c r="L1061" s="2">
        <v>624.77417500000001</v>
      </c>
      <c r="M1061" s="2">
        <v>612.46661700000004</v>
      </c>
      <c r="N1061" s="2">
        <v>711.61352399999998</v>
      </c>
      <c r="O1061" s="2">
        <v>622.27456199999995</v>
      </c>
      <c r="P1061" s="2">
        <v>549.09471699999995</v>
      </c>
      <c r="Q1061" s="2">
        <v>496.46818500000001</v>
      </c>
      <c r="R1061" s="2">
        <v>462.24044800000001</v>
      </c>
      <c r="S1061" s="2">
        <v>412.75792799999999</v>
      </c>
      <c r="T1061" s="2">
        <v>516.206052</v>
      </c>
      <c r="U1061" s="2">
        <v>499.95687299999997</v>
      </c>
    </row>
    <row r="1062" spans="1:21" hidden="1" x14ac:dyDescent="0.2">
      <c r="A1062" s="22" t="s">
        <v>135</v>
      </c>
      <c r="B1062" s="9" t="s">
        <v>714</v>
      </c>
      <c r="C1062" s="10" t="s">
        <v>22</v>
      </c>
      <c r="D1062" s="10"/>
      <c r="E1062" s="3"/>
      <c r="F1062" s="3"/>
      <c r="G1062" s="3">
        <v>12.174302000000001</v>
      </c>
      <c r="H1062" s="3">
        <v>54.224356999999998</v>
      </c>
      <c r="I1062" s="3">
        <v>84.831312999999994</v>
      </c>
      <c r="J1062" s="3"/>
      <c r="K1062" s="3">
        <v>135.66045299999999</v>
      </c>
      <c r="L1062" s="3">
        <v>71.923709000000002</v>
      </c>
      <c r="M1062" s="3">
        <v>46.549188999999998</v>
      </c>
      <c r="N1062" s="3">
        <v>99.441176999999996</v>
      </c>
      <c r="O1062" s="3">
        <v>30.822780999999999</v>
      </c>
      <c r="P1062" s="3">
        <v>24.299776999999999</v>
      </c>
      <c r="Q1062" s="3">
        <v>2.086732</v>
      </c>
      <c r="R1062" s="3">
        <v>42.804527999999998</v>
      </c>
      <c r="S1062" s="3">
        <v>43.6736</v>
      </c>
      <c r="T1062" s="3">
        <v>64.716824000000003</v>
      </c>
      <c r="U1062" s="3">
        <v>1.564308</v>
      </c>
    </row>
    <row r="1063" spans="1:21" hidden="1" x14ac:dyDescent="0.2">
      <c r="A1063" s="22" t="s">
        <v>135</v>
      </c>
      <c r="B1063" s="9" t="s">
        <v>714</v>
      </c>
      <c r="C1063" s="10" t="s">
        <v>23</v>
      </c>
      <c r="D1063" s="10"/>
      <c r="E1063" s="2"/>
      <c r="F1063" s="2"/>
      <c r="G1063" s="2">
        <v>8.4804019999999998</v>
      </c>
      <c r="H1063" s="2">
        <v>12.699191000000001</v>
      </c>
      <c r="I1063" s="2">
        <v>18.627790999999998</v>
      </c>
      <c r="J1063" s="2">
        <v>16.866806</v>
      </c>
      <c r="K1063" s="2">
        <v>11.356234000000001</v>
      </c>
      <c r="L1063" s="2">
        <v>16.146094000000002</v>
      </c>
      <c r="M1063" s="2">
        <v>10.431079</v>
      </c>
      <c r="N1063" s="2">
        <v>8.2211379999999998</v>
      </c>
      <c r="O1063" s="2">
        <v>55.062852999999997</v>
      </c>
      <c r="P1063" s="2">
        <v>43.331296999999999</v>
      </c>
      <c r="Q1063" s="2">
        <v>30.693947999999999</v>
      </c>
      <c r="R1063" s="2">
        <v>38.979312999999998</v>
      </c>
      <c r="S1063" s="2">
        <v>19.412184</v>
      </c>
      <c r="T1063" s="2">
        <v>23.867664999999999</v>
      </c>
      <c r="U1063" s="2">
        <v>27.216628</v>
      </c>
    </row>
    <row r="1064" spans="1:21" hidden="1" x14ac:dyDescent="0.2">
      <c r="A1064" s="22" t="s">
        <v>135</v>
      </c>
      <c r="B1064" s="9" t="s">
        <v>714</v>
      </c>
      <c r="C1064" s="10" t="s">
        <v>24</v>
      </c>
      <c r="D1064" s="10"/>
      <c r="E1064" s="3"/>
      <c r="F1064" s="3"/>
      <c r="G1064" s="3">
        <v>97.332082</v>
      </c>
      <c r="H1064" s="3">
        <v>117.765038</v>
      </c>
      <c r="I1064" s="3">
        <v>105.154741</v>
      </c>
      <c r="J1064" s="3">
        <v>73.207116999999997</v>
      </c>
      <c r="K1064" s="3">
        <v>133.755899</v>
      </c>
      <c r="L1064" s="3">
        <v>133.346259</v>
      </c>
      <c r="M1064" s="3">
        <v>136.96619799999999</v>
      </c>
      <c r="N1064" s="3">
        <v>261.53557499999999</v>
      </c>
      <c r="O1064" s="3">
        <v>500.03433799999999</v>
      </c>
      <c r="P1064" s="3">
        <v>451.57143400000001</v>
      </c>
      <c r="Q1064" s="3">
        <v>441.73948100000001</v>
      </c>
      <c r="R1064" s="3">
        <v>353.50367799999998</v>
      </c>
      <c r="S1064" s="3">
        <v>326.77960100000001</v>
      </c>
      <c r="T1064" s="3">
        <v>411.996467</v>
      </c>
      <c r="U1064" s="3">
        <v>455.92382700000002</v>
      </c>
    </row>
    <row r="1065" spans="1:21" hidden="1" x14ac:dyDescent="0.2">
      <c r="A1065" s="22" t="s">
        <v>135</v>
      </c>
      <c r="B1065" s="9" t="s">
        <v>714</v>
      </c>
      <c r="C1065" s="10" t="s">
        <v>25</v>
      </c>
      <c r="D1065" s="10"/>
      <c r="E1065" s="2"/>
      <c r="F1065" s="2"/>
      <c r="G1065" s="2"/>
      <c r="H1065" s="2"/>
      <c r="I1065" s="2"/>
      <c r="J1065" s="2"/>
      <c r="K1065" s="2"/>
      <c r="L1065" s="2"/>
      <c r="M1065" s="2"/>
      <c r="N1065" s="2">
        <v>10.344469999999999</v>
      </c>
      <c r="O1065" s="2">
        <v>31.050248</v>
      </c>
      <c r="P1065" s="2">
        <v>24.165675</v>
      </c>
      <c r="Q1065" s="2">
        <v>17.709299000000001</v>
      </c>
      <c r="R1065" s="2">
        <v>20.712520999999999</v>
      </c>
      <c r="S1065" s="2">
        <v>17.668244000000001</v>
      </c>
      <c r="T1065" s="2">
        <v>12.349380999999999</v>
      </c>
      <c r="U1065" s="2">
        <v>12.70101</v>
      </c>
    </row>
    <row r="1066" spans="1:21" hidden="1" x14ac:dyDescent="0.2">
      <c r="A1066" s="22" t="s">
        <v>135</v>
      </c>
      <c r="B1066" s="9" t="s">
        <v>714</v>
      </c>
      <c r="C1066" s="10" t="s">
        <v>26</v>
      </c>
      <c r="D1066" s="10" t="s">
        <v>980</v>
      </c>
      <c r="E1066" s="3"/>
      <c r="F1066" s="3"/>
      <c r="G1066" s="3"/>
      <c r="H1066" s="3"/>
      <c r="I1066" s="3"/>
      <c r="J1066" s="3"/>
      <c r="K1066" s="3">
        <v>0.74192199999999997</v>
      </c>
      <c r="L1066" s="3">
        <v>1.5096909999999999</v>
      </c>
      <c r="M1066" s="3">
        <v>1.4362539999999999</v>
      </c>
      <c r="N1066" s="3">
        <v>1.9442969999999999</v>
      </c>
      <c r="O1066" s="3">
        <v>1.4139949999999999</v>
      </c>
      <c r="P1066" s="3">
        <v>1.525944</v>
      </c>
      <c r="Q1066" s="3">
        <v>1.23089</v>
      </c>
      <c r="R1066" s="3">
        <v>1.601205</v>
      </c>
      <c r="S1066" s="3">
        <v>1.3758220000000001</v>
      </c>
      <c r="T1066" s="3">
        <v>1.616741</v>
      </c>
      <c r="U1066" s="3">
        <v>1.251072</v>
      </c>
    </row>
    <row r="1067" spans="1:21" hidden="1" x14ac:dyDescent="0.2">
      <c r="A1067" s="22" t="s">
        <v>135</v>
      </c>
      <c r="B1067" s="9" t="s">
        <v>714</v>
      </c>
      <c r="C1067" s="10" t="s">
        <v>27</v>
      </c>
      <c r="D1067" s="10" t="s">
        <v>980</v>
      </c>
      <c r="E1067" s="2"/>
      <c r="F1067" s="2"/>
      <c r="G1067" s="2">
        <v>12.026641</v>
      </c>
      <c r="H1067" s="2">
        <v>13.224517000000001</v>
      </c>
      <c r="I1067" s="2">
        <v>20.965968</v>
      </c>
      <c r="J1067" s="2">
        <v>38.051318000000002</v>
      </c>
      <c r="K1067" s="2">
        <v>465.80422499999997</v>
      </c>
      <c r="L1067" s="2">
        <v>4.622179</v>
      </c>
      <c r="M1067" s="2">
        <v>45.362758999999997</v>
      </c>
      <c r="N1067" s="2">
        <v>0.86236699999999999</v>
      </c>
      <c r="O1067" s="2">
        <v>0.56209299999999995</v>
      </c>
      <c r="P1067" s="2">
        <v>0.54002399999999995</v>
      </c>
      <c r="Q1067" s="2">
        <v>0.74803600000000003</v>
      </c>
      <c r="R1067" s="2">
        <v>0.77364500000000003</v>
      </c>
      <c r="S1067" s="2"/>
      <c r="T1067" s="2"/>
      <c r="U1067" s="2"/>
    </row>
    <row r="1068" spans="1:21" hidden="1" x14ac:dyDescent="0.2">
      <c r="A1068" s="22" t="s">
        <v>135</v>
      </c>
      <c r="B1068" s="9" t="s">
        <v>714</v>
      </c>
      <c r="C1068" s="10" t="s">
        <v>28</v>
      </c>
      <c r="D1068" s="10" t="s">
        <v>980</v>
      </c>
      <c r="E1068" s="3"/>
      <c r="F1068" s="3"/>
      <c r="G1068" s="3"/>
      <c r="H1068" s="3"/>
      <c r="I1068" s="3"/>
      <c r="J1068" s="3"/>
      <c r="K1068" s="3">
        <v>2.12982</v>
      </c>
      <c r="L1068" s="3">
        <v>2.6499060000000001</v>
      </c>
      <c r="M1068" s="3">
        <v>3.083923</v>
      </c>
      <c r="N1068" s="3">
        <v>3.0103390000000001</v>
      </c>
      <c r="O1068" s="3">
        <v>2.6987610000000002</v>
      </c>
      <c r="P1068" s="3">
        <v>2.7652410000000001</v>
      </c>
      <c r="Q1068" s="3">
        <v>1.5710630000000001</v>
      </c>
      <c r="R1068" s="3">
        <v>3.0157699999999998</v>
      </c>
      <c r="S1068" s="3">
        <v>1.3163419999999999</v>
      </c>
      <c r="T1068" s="3">
        <v>1.2276640000000001</v>
      </c>
      <c r="U1068" s="3">
        <v>0.96467499999999995</v>
      </c>
    </row>
    <row r="1069" spans="1:21" hidden="1" x14ac:dyDescent="0.2">
      <c r="A1069" s="22" t="s">
        <v>135</v>
      </c>
      <c r="B1069" s="9" t="s">
        <v>714</v>
      </c>
      <c r="C1069" s="10" t="s">
        <v>29</v>
      </c>
      <c r="D1069" s="10" t="s">
        <v>980</v>
      </c>
      <c r="E1069" s="2"/>
      <c r="F1069" s="2"/>
      <c r="G1069" s="2"/>
      <c r="H1069" s="2"/>
      <c r="I1069" s="2"/>
      <c r="J1069" s="2"/>
      <c r="K1069" s="2">
        <v>0.45519399999999999</v>
      </c>
      <c r="L1069" s="2">
        <v>0.14807300000000001</v>
      </c>
      <c r="M1069" s="2">
        <v>0.32777899999999999</v>
      </c>
      <c r="N1069" s="2">
        <v>0.47715099999999999</v>
      </c>
      <c r="O1069" s="2">
        <v>0.62949299999999997</v>
      </c>
      <c r="P1069" s="2">
        <v>0.89532500000000004</v>
      </c>
      <c r="Q1069" s="2">
        <v>0.68873600000000001</v>
      </c>
      <c r="R1069" s="2">
        <v>0.84978799999999999</v>
      </c>
      <c r="S1069" s="2">
        <v>0.53909600000000002</v>
      </c>
      <c r="T1069" s="2">
        <v>0.43131000000000003</v>
      </c>
      <c r="U1069" s="2">
        <v>0.33535300000000001</v>
      </c>
    </row>
    <row r="1070" spans="1:21" hidden="1" x14ac:dyDescent="0.2">
      <c r="A1070" s="23" t="s">
        <v>135</v>
      </c>
      <c r="B1070" s="9" t="s">
        <v>714</v>
      </c>
      <c r="C1070" s="9" t="s">
        <v>30</v>
      </c>
      <c r="D1070" s="9"/>
      <c r="E1070" s="3"/>
      <c r="F1070" s="3"/>
      <c r="G1070" s="3">
        <v>326.50269800000001</v>
      </c>
      <c r="H1070" s="3">
        <v>600.83121400000005</v>
      </c>
      <c r="I1070" s="3">
        <v>1189.3085229999999</v>
      </c>
      <c r="J1070" s="3">
        <v>564.65723500000001</v>
      </c>
      <c r="K1070" s="3">
        <v>1099.657592</v>
      </c>
      <c r="L1070" s="3">
        <v>394.42826400000001</v>
      </c>
      <c r="M1070" s="3">
        <v>368.30943600000001</v>
      </c>
      <c r="N1070" s="3">
        <v>325.77701000000002</v>
      </c>
      <c r="O1070" s="3"/>
      <c r="P1070" s="3"/>
      <c r="Q1070" s="3"/>
      <c r="R1070" s="3"/>
      <c r="S1070" s="3">
        <v>1.993039</v>
      </c>
      <c r="T1070" s="3"/>
      <c r="U1070" s="3"/>
    </row>
    <row r="1071" spans="1:21" hidden="1" x14ac:dyDescent="0.2">
      <c r="A1071" s="21" t="s">
        <v>136</v>
      </c>
      <c r="B1071" s="9" t="s">
        <v>744</v>
      </c>
      <c r="C1071" s="9" t="s">
        <v>20</v>
      </c>
      <c r="D1071" s="9"/>
      <c r="E1071" s="2"/>
      <c r="F1071" s="2"/>
      <c r="G1071" s="2">
        <v>29.647516</v>
      </c>
      <c r="H1071" s="2">
        <v>57.639245000000003</v>
      </c>
      <c r="I1071" s="2">
        <v>54.907541000000002</v>
      </c>
      <c r="J1071" s="2">
        <v>44.356180999999999</v>
      </c>
      <c r="K1071" s="2">
        <v>61.452790999999998</v>
      </c>
      <c r="L1071" s="2">
        <v>42.394399</v>
      </c>
      <c r="M1071" s="2">
        <v>45.318472</v>
      </c>
      <c r="N1071" s="2">
        <v>71.850708999999995</v>
      </c>
      <c r="O1071" s="2">
        <v>124.712237</v>
      </c>
      <c r="P1071" s="2">
        <v>105.361149</v>
      </c>
      <c r="Q1071" s="2">
        <v>59.071976999999997</v>
      </c>
      <c r="R1071" s="2">
        <v>49.503667</v>
      </c>
      <c r="S1071" s="2">
        <v>37.631331000000003</v>
      </c>
      <c r="T1071" s="2">
        <v>32.124082999999999</v>
      </c>
      <c r="U1071" s="2">
        <v>45.677480000000003</v>
      </c>
    </row>
    <row r="1072" spans="1:21" hidden="1" x14ac:dyDescent="0.2">
      <c r="A1072" s="22" t="s">
        <v>136</v>
      </c>
      <c r="B1072" s="9" t="s">
        <v>744</v>
      </c>
      <c r="C1072" s="10" t="s">
        <v>22</v>
      </c>
      <c r="D1072" s="10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</row>
    <row r="1073" spans="1:21" hidden="1" x14ac:dyDescent="0.2">
      <c r="A1073" s="22" t="s">
        <v>136</v>
      </c>
      <c r="B1073" s="9" t="s">
        <v>744</v>
      </c>
      <c r="C1073" s="10" t="s">
        <v>23</v>
      </c>
      <c r="D1073" s="10"/>
      <c r="E1073" s="2"/>
      <c r="F1073" s="2"/>
      <c r="G1073" s="2">
        <v>0.173739</v>
      </c>
      <c r="H1073" s="2">
        <v>0.46705999999999998</v>
      </c>
      <c r="I1073" s="2">
        <v>0.49398300000000001</v>
      </c>
      <c r="J1073" s="2">
        <v>0.22081700000000001</v>
      </c>
      <c r="K1073" s="2">
        <v>0.79414899999999999</v>
      </c>
      <c r="L1073" s="2">
        <v>0.85195100000000001</v>
      </c>
      <c r="M1073" s="2">
        <v>0.47074899999999997</v>
      </c>
      <c r="N1073" s="2">
        <v>0.677898</v>
      </c>
      <c r="O1073" s="2">
        <v>1.1104449999999999</v>
      </c>
      <c r="P1073" s="2">
        <v>3.546122</v>
      </c>
      <c r="Q1073" s="2">
        <v>2.1086019999999999</v>
      </c>
      <c r="R1073" s="2">
        <v>1.012078</v>
      </c>
      <c r="S1073" s="2">
        <v>0.42704700000000001</v>
      </c>
      <c r="T1073" s="2">
        <v>1.420863</v>
      </c>
      <c r="U1073" s="2">
        <v>1.0465530000000001</v>
      </c>
    </row>
    <row r="1074" spans="1:21" hidden="1" x14ac:dyDescent="0.2">
      <c r="A1074" s="22" t="s">
        <v>136</v>
      </c>
      <c r="B1074" s="9" t="s">
        <v>744</v>
      </c>
      <c r="C1074" s="10" t="s">
        <v>24</v>
      </c>
      <c r="D1074" s="10"/>
      <c r="E1074" s="3"/>
      <c r="F1074" s="3"/>
      <c r="G1074" s="3">
        <v>2.3848319999999998</v>
      </c>
      <c r="H1074" s="3">
        <v>0.26099</v>
      </c>
      <c r="I1074" s="3">
        <v>0.34868300000000002</v>
      </c>
      <c r="J1074" s="3">
        <v>0.34414099999999997</v>
      </c>
      <c r="K1074" s="3">
        <v>17.729745000000001</v>
      </c>
      <c r="L1074" s="3">
        <v>8.2463800000000003</v>
      </c>
      <c r="M1074" s="3">
        <v>7.1718479999999998</v>
      </c>
      <c r="N1074" s="3">
        <v>53.605668999999999</v>
      </c>
      <c r="O1074" s="3">
        <v>111.848461</v>
      </c>
      <c r="P1074" s="3">
        <v>89.211089000000001</v>
      </c>
      <c r="Q1074" s="3">
        <v>46.153430999999998</v>
      </c>
      <c r="R1074" s="3">
        <v>38.499448000000001</v>
      </c>
      <c r="S1074" s="3">
        <v>26.106086999999999</v>
      </c>
      <c r="T1074" s="3">
        <v>20.365219</v>
      </c>
      <c r="U1074" s="3">
        <v>36.994768000000001</v>
      </c>
    </row>
    <row r="1075" spans="1:21" hidden="1" x14ac:dyDescent="0.2">
      <c r="A1075" s="22" t="s">
        <v>136</v>
      </c>
      <c r="B1075" s="9" t="s">
        <v>744</v>
      </c>
      <c r="C1075" s="10" t="s">
        <v>25</v>
      </c>
      <c r="D1075" s="10"/>
      <c r="E1075" s="2"/>
      <c r="F1075" s="2"/>
      <c r="G1075" s="2"/>
      <c r="H1075" s="2"/>
      <c r="I1075" s="2"/>
      <c r="J1075" s="2"/>
      <c r="K1075" s="2"/>
      <c r="L1075" s="2"/>
      <c r="M1075" s="2"/>
      <c r="N1075" s="2">
        <v>5.4263269999999997</v>
      </c>
      <c r="O1075" s="2">
        <v>10.395897</v>
      </c>
      <c r="P1075" s="2">
        <v>10.453376</v>
      </c>
      <c r="Q1075" s="2">
        <v>8.8957359999999994</v>
      </c>
      <c r="R1075" s="2">
        <v>8.1732379999999996</v>
      </c>
      <c r="S1075" s="2">
        <v>8.5271930000000005</v>
      </c>
      <c r="T1075" s="2">
        <v>7.0922710000000002</v>
      </c>
      <c r="U1075" s="2">
        <v>6.2906610000000001</v>
      </c>
    </row>
    <row r="1076" spans="1:21" hidden="1" x14ac:dyDescent="0.2">
      <c r="A1076" s="22" t="s">
        <v>136</v>
      </c>
      <c r="B1076" s="9" t="s">
        <v>744</v>
      </c>
      <c r="C1076" s="10" t="s">
        <v>26</v>
      </c>
      <c r="D1076" s="10" t="s">
        <v>980</v>
      </c>
      <c r="E1076" s="3"/>
      <c r="F1076" s="3"/>
      <c r="G1076" s="3"/>
      <c r="H1076" s="3"/>
      <c r="I1076" s="3"/>
      <c r="J1076" s="3"/>
      <c r="K1076" s="3">
        <v>0.64035799999999998</v>
      </c>
      <c r="L1076" s="3">
        <v>1.0118130000000001</v>
      </c>
      <c r="M1076" s="3">
        <v>1.0354080000000001</v>
      </c>
      <c r="N1076" s="3">
        <v>1.5087969999999999</v>
      </c>
      <c r="O1076" s="3">
        <v>1.245781</v>
      </c>
      <c r="P1076" s="3">
        <v>1.700583</v>
      </c>
      <c r="Q1076" s="3">
        <v>1.1829000000000001</v>
      </c>
      <c r="R1076" s="3">
        <v>1.281091</v>
      </c>
      <c r="S1076" s="3">
        <v>1.3413079999999999</v>
      </c>
      <c r="T1076" s="3">
        <v>1.585172</v>
      </c>
      <c r="U1076" s="3">
        <v>1.209918</v>
      </c>
    </row>
    <row r="1077" spans="1:21" hidden="1" x14ac:dyDescent="0.2">
      <c r="A1077" s="22" t="s">
        <v>136</v>
      </c>
      <c r="B1077" s="9" t="s">
        <v>744</v>
      </c>
      <c r="C1077" s="10" t="s">
        <v>27</v>
      </c>
      <c r="D1077" s="10" t="s">
        <v>980</v>
      </c>
      <c r="E1077" s="2"/>
      <c r="F1077" s="2"/>
      <c r="G1077" s="2"/>
      <c r="H1077" s="2"/>
      <c r="I1077" s="2"/>
      <c r="J1077" s="2"/>
      <c r="K1077" s="2"/>
      <c r="L1077" s="2">
        <v>0.53023100000000001</v>
      </c>
      <c r="M1077" s="2">
        <v>0.45571499999999998</v>
      </c>
      <c r="N1077" s="2"/>
      <c r="O1077" s="2"/>
      <c r="P1077" s="2">
        <v>0.28117300000000001</v>
      </c>
      <c r="Q1077" s="2">
        <v>0.22667699999999999</v>
      </c>
      <c r="R1077" s="2">
        <v>0.17299100000000001</v>
      </c>
      <c r="S1077" s="2">
        <v>0.120709</v>
      </c>
      <c r="T1077" s="2">
        <v>7.3641999999999999E-2</v>
      </c>
      <c r="U1077" s="2">
        <v>3.4409000000000002E-2</v>
      </c>
    </row>
    <row r="1078" spans="1:21" hidden="1" x14ac:dyDescent="0.2">
      <c r="A1078" s="22" t="s">
        <v>136</v>
      </c>
      <c r="B1078" s="9" t="s">
        <v>744</v>
      </c>
      <c r="C1078" s="10" t="s">
        <v>28</v>
      </c>
      <c r="D1078" s="10" t="s">
        <v>980</v>
      </c>
      <c r="E1078" s="3"/>
      <c r="F1078" s="3"/>
      <c r="G1078" s="3"/>
      <c r="H1078" s="3"/>
      <c r="I1078" s="3"/>
      <c r="J1078" s="3"/>
      <c r="K1078" s="3">
        <v>0.16599900000000001</v>
      </c>
      <c r="L1078" s="3">
        <v>3.8474000000000001E-2</v>
      </c>
      <c r="M1078" s="3">
        <v>3.5511000000000001E-2</v>
      </c>
      <c r="N1078" s="3">
        <v>7.3151999999999995E-2</v>
      </c>
      <c r="O1078" s="3">
        <v>9.5769000000000007E-2</v>
      </c>
      <c r="P1078" s="3">
        <v>0.16140199999999999</v>
      </c>
      <c r="Q1078" s="3">
        <v>0.50463100000000005</v>
      </c>
      <c r="R1078" s="3">
        <v>0.363259</v>
      </c>
      <c r="S1078" s="3">
        <v>0.39638499999999999</v>
      </c>
      <c r="T1078" s="3">
        <v>1.586916</v>
      </c>
      <c r="U1078" s="3">
        <v>9.8252999999999993E-2</v>
      </c>
    </row>
    <row r="1079" spans="1:21" hidden="1" x14ac:dyDescent="0.2">
      <c r="A1079" s="22" t="s">
        <v>136</v>
      </c>
      <c r="B1079" s="9" t="s">
        <v>744</v>
      </c>
      <c r="C1079" s="10" t="s">
        <v>29</v>
      </c>
      <c r="D1079" s="10" t="s">
        <v>980</v>
      </c>
      <c r="E1079" s="2"/>
      <c r="F1079" s="2"/>
      <c r="G1079" s="2"/>
      <c r="H1079" s="2"/>
      <c r="I1079" s="2"/>
      <c r="J1079" s="2"/>
      <c r="K1079" s="2">
        <v>7.9299999999999998E-4</v>
      </c>
      <c r="L1079" s="2"/>
      <c r="M1079" s="2"/>
      <c r="N1079" s="2"/>
      <c r="O1079" s="2">
        <v>1.5883999999999999E-2</v>
      </c>
      <c r="P1079" s="2">
        <v>7.404E-3</v>
      </c>
      <c r="Q1079" s="2"/>
      <c r="R1079" s="2">
        <v>1.562E-3</v>
      </c>
      <c r="S1079" s="2"/>
      <c r="T1079" s="2"/>
      <c r="U1079" s="2">
        <v>2.918E-3</v>
      </c>
    </row>
    <row r="1080" spans="1:21" hidden="1" x14ac:dyDescent="0.2">
      <c r="A1080" s="23" t="s">
        <v>136</v>
      </c>
      <c r="B1080" s="9" t="s">
        <v>744</v>
      </c>
      <c r="C1080" s="9" t="s">
        <v>30</v>
      </c>
      <c r="D1080" s="9"/>
      <c r="E1080" s="3"/>
      <c r="F1080" s="3"/>
      <c r="G1080" s="3">
        <v>27.088944999999999</v>
      </c>
      <c r="H1080" s="3">
        <v>56.911194999999999</v>
      </c>
      <c r="I1080" s="3">
        <v>54.064875000000001</v>
      </c>
      <c r="J1080" s="3">
        <v>43.791223000000002</v>
      </c>
      <c r="K1080" s="3">
        <v>42.121746999999999</v>
      </c>
      <c r="L1080" s="3">
        <v>31.71555</v>
      </c>
      <c r="M1080" s="3">
        <v>36.149241000000004</v>
      </c>
      <c r="N1080" s="3">
        <v>10.558866</v>
      </c>
      <c r="O1080" s="3"/>
      <c r="P1080" s="3"/>
      <c r="Q1080" s="3"/>
      <c r="R1080" s="3"/>
      <c r="S1080" s="3">
        <v>0.71260199999999996</v>
      </c>
      <c r="T1080" s="3"/>
      <c r="U1080" s="3"/>
    </row>
    <row r="1081" spans="1:21" hidden="1" x14ac:dyDescent="0.2">
      <c r="A1081" s="21" t="s">
        <v>137</v>
      </c>
      <c r="B1081" s="9" t="s">
        <v>787</v>
      </c>
      <c r="C1081" s="9" t="s">
        <v>20</v>
      </c>
      <c r="D1081" s="9"/>
      <c r="E1081" s="2"/>
      <c r="F1081" s="2"/>
      <c r="G1081" s="2">
        <v>8.6286649999999998</v>
      </c>
      <c r="H1081" s="2">
        <v>0.212453</v>
      </c>
      <c r="I1081" s="2">
        <v>0.53665099999999999</v>
      </c>
      <c r="J1081" s="2">
        <v>1.4014899999999999</v>
      </c>
      <c r="K1081" s="2">
        <v>7.0136440000000002</v>
      </c>
      <c r="L1081" s="2">
        <v>1.838765</v>
      </c>
      <c r="M1081" s="2">
        <v>36.864806000000002</v>
      </c>
      <c r="N1081" s="2">
        <v>4.6063499999999999</v>
      </c>
      <c r="O1081" s="2">
        <v>8.617775</v>
      </c>
      <c r="P1081" s="2">
        <v>15.981812</v>
      </c>
      <c r="Q1081" s="2">
        <v>21.828077</v>
      </c>
      <c r="R1081" s="2">
        <v>13.780748000000001</v>
      </c>
      <c r="S1081" s="2"/>
      <c r="T1081" s="2"/>
      <c r="U1081" s="2"/>
    </row>
    <row r="1082" spans="1:21" hidden="1" x14ac:dyDescent="0.2">
      <c r="A1082" s="22" t="s">
        <v>137</v>
      </c>
      <c r="B1082" s="9" t="s">
        <v>787</v>
      </c>
      <c r="C1082" s="10" t="s">
        <v>22</v>
      </c>
      <c r="D1082" s="10"/>
      <c r="E1082" s="3"/>
      <c r="F1082" s="3"/>
      <c r="G1082" s="3"/>
      <c r="H1082" s="3"/>
      <c r="I1082" s="3"/>
      <c r="J1082" s="3"/>
      <c r="K1082" s="3"/>
      <c r="L1082" s="3"/>
      <c r="M1082" s="3">
        <v>6.5476939999999999</v>
      </c>
      <c r="N1082" s="3"/>
      <c r="O1082" s="3">
        <v>5.0999819999999998</v>
      </c>
      <c r="P1082" s="3">
        <v>13.421039</v>
      </c>
      <c r="Q1082" s="3">
        <v>17.525535999999999</v>
      </c>
      <c r="R1082" s="3">
        <v>12.157468</v>
      </c>
      <c r="S1082" s="3"/>
      <c r="T1082" s="3"/>
      <c r="U1082" s="3"/>
    </row>
    <row r="1083" spans="1:21" hidden="1" x14ac:dyDescent="0.2">
      <c r="A1083" s="22" t="s">
        <v>137</v>
      </c>
      <c r="B1083" s="9" t="s">
        <v>787</v>
      </c>
      <c r="C1083" s="10" t="s">
        <v>23</v>
      </c>
      <c r="D1083" s="10"/>
      <c r="E1083" s="2"/>
      <c r="F1083" s="2"/>
      <c r="G1083" s="2"/>
      <c r="H1083" s="2"/>
      <c r="I1083" s="2">
        <v>3.6754000000000002E-2</v>
      </c>
      <c r="J1083" s="2">
        <v>2.6527999999999999E-2</v>
      </c>
      <c r="K1083" s="2"/>
      <c r="L1083" s="2">
        <v>7.1249999999999994E-2</v>
      </c>
      <c r="M1083" s="2"/>
      <c r="N1083" s="2">
        <v>0.90009499999999998</v>
      </c>
      <c r="O1083" s="2">
        <v>0.22209000000000001</v>
      </c>
      <c r="P1083" s="2">
        <v>0.54571899999999995</v>
      </c>
      <c r="Q1083" s="2"/>
      <c r="R1083" s="2"/>
      <c r="S1083" s="2"/>
      <c r="T1083" s="2"/>
      <c r="U1083" s="2"/>
    </row>
    <row r="1084" spans="1:21" hidden="1" x14ac:dyDescent="0.2">
      <c r="A1084" s="22" t="s">
        <v>137</v>
      </c>
      <c r="B1084" s="9" t="s">
        <v>787</v>
      </c>
      <c r="C1084" s="10" t="s">
        <v>24</v>
      </c>
      <c r="D1084" s="10"/>
      <c r="E1084" s="3"/>
      <c r="F1084" s="3"/>
      <c r="G1084" s="3"/>
      <c r="H1084" s="3">
        <v>3.9737000000000001E-2</v>
      </c>
      <c r="I1084" s="3">
        <v>0.118922</v>
      </c>
      <c r="J1084" s="3">
        <v>0.11606</v>
      </c>
      <c r="K1084" s="3">
        <v>2.5058389999999999</v>
      </c>
      <c r="L1084" s="3">
        <v>0.70605700000000005</v>
      </c>
      <c r="M1084" s="3">
        <v>1.817507</v>
      </c>
      <c r="N1084" s="3">
        <v>1.7412529999999999</v>
      </c>
      <c r="O1084" s="3">
        <v>1.962486</v>
      </c>
      <c r="P1084" s="3">
        <v>1.9517880000000001</v>
      </c>
      <c r="Q1084" s="3">
        <v>0.83854799999999996</v>
      </c>
      <c r="R1084" s="3">
        <v>1.365335</v>
      </c>
      <c r="S1084" s="3"/>
      <c r="T1084" s="3"/>
      <c r="U1084" s="3"/>
    </row>
    <row r="1085" spans="1:21" hidden="1" x14ac:dyDescent="0.2">
      <c r="A1085" s="22" t="s">
        <v>137</v>
      </c>
      <c r="B1085" s="9" t="s">
        <v>787</v>
      </c>
      <c r="C1085" s="10" t="s">
        <v>25</v>
      </c>
      <c r="D1085" s="10"/>
      <c r="E1085" s="2"/>
      <c r="F1085" s="2"/>
      <c r="G1085" s="2"/>
      <c r="H1085" s="2"/>
      <c r="I1085" s="2"/>
      <c r="J1085" s="2"/>
      <c r="K1085" s="2"/>
      <c r="L1085" s="2"/>
      <c r="M1085" s="2"/>
      <c r="N1085" s="2">
        <v>0.97591799999999995</v>
      </c>
      <c r="O1085" s="2">
        <v>1.292891</v>
      </c>
      <c r="P1085" s="2">
        <v>4.6507E-2</v>
      </c>
      <c r="Q1085" s="2">
        <v>4.6299999999999998E-4</v>
      </c>
      <c r="R1085" s="2">
        <v>1.6478E-2</v>
      </c>
      <c r="S1085" s="2"/>
      <c r="T1085" s="2"/>
      <c r="U1085" s="2"/>
    </row>
    <row r="1086" spans="1:21" hidden="1" x14ac:dyDescent="0.2">
      <c r="A1086" s="22" t="s">
        <v>137</v>
      </c>
      <c r="B1086" s="9" t="s">
        <v>787</v>
      </c>
      <c r="C1086" s="10" t="s">
        <v>26</v>
      </c>
      <c r="D1086" s="10" t="s">
        <v>980</v>
      </c>
      <c r="E1086" s="3"/>
      <c r="F1086" s="3"/>
      <c r="G1086" s="3"/>
      <c r="H1086" s="3"/>
      <c r="I1086" s="3"/>
      <c r="J1086" s="3"/>
      <c r="K1086" s="3">
        <v>3.7017000000000001E-2</v>
      </c>
      <c r="L1086" s="3">
        <v>2.0157999999999999E-2</v>
      </c>
      <c r="M1086" s="3">
        <v>0.32369399999999998</v>
      </c>
      <c r="N1086" s="3">
        <v>1.2829E-2</v>
      </c>
      <c r="O1086" s="3">
        <v>3.9631E-2</v>
      </c>
      <c r="P1086" s="3">
        <v>1.6233000000000001E-2</v>
      </c>
      <c r="Q1086" s="3">
        <v>0.166323</v>
      </c>
      <c r="R1086" s="3">
        <v>0.240929</v>
      </c>
      <c r="S1086" s="3"/>
      <c r="T1086" s="3"/>
      <c r="U1086" s="3"/>
    </row>
    <row r="1087" spans="1:21" hidden="1" x14ac:dyDescent="0.2">
      <c r="A1087" s="22" t="s">
        <v>137</v>
      </c>
      <c r="B1087" s="9" t="s">
        <v>787</v>
      </c>
      <c r="C1087" s="10" t="s">
        <v>27</v>
      </c>
      <c r="D1087" s="10" t="s">
        <v>980</v>
      </c>
      <c r="E1087" s="2"/>
      <c r="F1087" s="2"/>
      <c r="G1087" s="2"/>
      <c r="H1087" s="2"/>
      <c r="I1087" s="2"/>
      <c r="J1087" s="2"/>
      <c r="K1087" s="2"/>
      <c r="L1087" s="2"/>
      <c r="M1087" s="2">
        <v>28.091027</v>
      </c>
      <c r="N1087" s="2"/>
      <c r="O1087" s="2"/>
      <c r="P1087" s="2"/>
      <c r="Q1087" s="2">
        <v>3.296659</v>
      </c>
      <c r="R1087" s="2"/>
      <c r="S1087" s="2"/>
      <c r="T1087" s="2"/>
      <c r="U1087" s="2"/>
    </row>
    <row r="1088" spans="1:21" hidden="1" x14ac:dyDescent="0.2">
      <c r="A1088" s="22" t="s">
        <v>137</v>
      </c>
      <c r="B1088" s="9" t="s">
        <v>787</v>
      </c>
      <c r="C1088" s="10" t="s">
        <v>28</v>
      </c>
      <c r="D1088" s="10" t="s">
        <v>980</v>
      </c>
      <c r="E1088" s="3"/>
      <c r="F1088" s="3"/>
      <c r="G1088" s="3"/>
      <c r="H1088" s="3"/>
      <c r="I1088" s="3"/>
      <c r="J1088" s="3"/>
      <c r="K1088" s="3"/>
      <c r="L1088" s="3">
        <v>9.6100000000000005E-4</v>
      </c>
      <c r="M1088" s="3">
        <v>9.1200000000000005E-4</v>
      </c>
      <c r="N1088" s="3">
        <v>2.8601999999999999E-2</v>
      </c>
      <c r="O1088" s="3">
        <v>6.9499999999999998E-4</v>
      </c>
      <c r="P1088" s="3">
        <v>5.5699999999999999E-4</v>
      </c>
      <c r="Q1088" s="3">
        <v>5.4799999999999998E-4</v>
      </c>
      <c r="R1088" s="3">
        <v>5.3799999999999996E-4</v>
      </c>
      <c r="S1088" s="3"/>
      <c r="T1088" s="3"/>
      <c r="U1088" s="3"/>
    </row>
    <row r="1089" spans="1:21" hidden="1" x14ac:dyDescent="0.2">
      <c r="A1089" s="22" t="s">
        <v>137</v>
      </c>
      <c r="B1089" s="9" t="s">
        <v>787</v>
      </c>
      <c r="C1089" s="10" t="s">
        <v>29</v>
      </c>
      <c r="D1089" s="10" t="s">
        <v>980</v>
      </c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</row>
    <row r="1090" spans="1:21" hidden="1" x14ac:dyDescent="0.2">
      <c r="A1090" s="23" t="s">
        <v>137</v>
      </c>
      <c r="B1090" s="9" t="s">
        <v>787</v>
      </c>
      <c r="C1090" s="9" t="s">
        <v>30</v>
      </c>
      <c r="D1090" s="9"/>
      <c r="E1090" s="3"/>
      <c r="F1090" s="3"/>
      <c r="G1090" s="3">
        <v>8.6286649999999998</v>
      </c>
      <c r="H1090" s="3">
        <v>0.17271600000000001</v>
      </c>
      <c r="I1090" s="3">
        <v>0.38097500000000001</v>
      </c>
      <c r="J1090" s="3">
        <v>1.258902</v>
      </c>
      <c r="K1090" s="3">
        <v>4.4707879999999998</v>
      </c>
      <c r="L1090" s="3">
        <v>1.0403389999999999</v>
      </c>
      <c r="M1090" s="3">
        <v>8.3972000000000005E-2</v>
      </c>
      <c r="N1090" s="3">
        <v>0.94765299999999997</v>
      </c>
      <c r="O1090" s="3"/>
      <c r="P1090" s="3">
        <v>-3.1000000000000001E-5</v>
      </c>
      <c r="Q1090" s="3"/>
      <c r="R1090" s="3"/>
      <c r="S1090" s="3"/>
      <c r="T1090" s="3"/>
      <c r="U1090" s="3"/>
    </row>
    <row r="1091" spans="1:21" hidden="1" x14ac:dyDescent="0.2">
      <c r="A1091" s="21" t="s">
        <v>138</v>
      </c>
      <c r="B1091" s="9" t="s">
        <v>792</v>
      </c>
      <c r="C1091" s="9" t="s">
        <v>20</v>
      </c>
      <c r="D1091" s="9"/>
      <c r="E1091" s="2"/>
      <c r="F1091" s="2"/>
      <c r="G1091" s="2">
        <v>24.234012</v>
      </c>
      <c r="H1091" s="2">
        <v>7.2786660000000003</v>
      </c>
      <c r="I1091" s="2">
        <v>8.1530919999999991</v>
      </c>
      <c r="J1091" s="2">
        <v>12.825824000000001</v>
      </c>
      <c r="K1091" s="2">
        <v>20.717399</v>
      </c>
      <c r="L1091" s="2">
        <v>14.280998</v>
      </c>
      <c r="M1091" s="2">
        <v>18.792808999999998</v>
      </c>
      <c r="N1091" s="2">
        <v>33.512749999999997</v>
      </c>
      <c r="O1091" s="2">
        <v>35.209679999999999</v>
      </c>
      <c r="P1091" s="2">
        <v>37.145451000000001</v>
      </c>
      <c r="Q1091" s="2">
        <v>27.673594999999999</v>
      </c>
      <c r="R1091" s="2">
        <v>24.714147000000001</v>
      </c>
      <c r="S1091" s="2">
        <v>16.000187</v>
      </c>
      <c r="T1091" s="2">
        <v>23.819780000000002</v>
      </c>
      <c r="U1091" s="2">
        <v>33.323543000000001</v>
      </c>
    </row>
    <row r="1092" spans="1:21" hidden="1" x14ac:dyDescent="0.2">
      <c r="A1092" s="22" t="s">
        <v>138</v>
      </c>
      <c r="B1092" s="9" t="s">
        <v>792</v>
      </c>
      <c r="C1092" s="10" t="s">
        <v>22</v>
      </c>
      <c r="D1092" s="10"/>
      <c r="E1092" s="3"/>
      <c r="F1092" s="3"/>
      <c r="G1092" s="3"/>
      <c r="H1092" s="3"/>
      <c r="I1092" s="3"/>
      <c r="J1092" s="3"/>
      <c r="K1092" s="3"/>
      <c r="L1092" s="3"/>
      <c r="M1092" s="3"/>
      <c r="N1092" s="3">
        <v>10.060586000000001</v>
      </c>
      <c r="O1092" s="3">
        <v>7.5220539999999998</v>
      </c>
      <c r="P1092" s="3">
        <v>5.3523339999999999</v>
      </c>
      <c r="Q1092" s="3">
        <v>3.5907650000000002</v>
      </c>
      <c r="R1092" s="3"/>
      <c r="S1092" s="3">
        <v>2.875502</v>
      </c>
      <c r="T1092" s="3"/>
      <c r="U1092" s="3"/>
    </row>
    <row r="1093" spans="1:21" hidden="1" x14ac:dyDescent="0.2">
      <c r="A1093" s="22" t="s">
        <v>138</v>
      </c>
      <c r="B1093" s="9" t="s">
        <v>792</v>
      </c>
      <c r="C1093" s="10" t="s">
        <v>23</v>
      </c>
      <c r="D1093" s="10"/>
      <c r="E1093" s="2"/>
      <c r="F1093" s="2"/>
      <c r="G1093" s="2">
        <v>9.2840000000000006E-3</v>
      </c>
      <c r="H1093" s="2"/>
      <c r="I1093" s="2">
        <v>4.7080999999999998E-2</v>
      </c>
      <c r="J1093" s="2">
        <v>8.8428000000000007E-2</v>
      </c>
      <c r="K1093" s="2">
        <v>3.3031999999999999E-2</v>
      </c>
      <c r="L1093" s="2">
        <v>0.19403100000000001</v>
      </c>
      <c r="M1093" s="2">
        <v>9.6258999999999997E-2</v>
      </c>
      <c r="N1093" s="2">
        <v>0.86515699999999995</v>
      </c>
      <c r="O1093" s="2">
        <v>1.8259999999999998E-2</v>
      </c>
      <c r="P1093" s="2">
        <v>0.91999500000000001</v>
      </c>
      <c r="Q1093" s="2">
        <v>2.4216000000000001E-2</v>
      </c>
      <c r="R1093" s="2">
        <v>5.3950999999999999E-2</v>
      </c>
      <c r="S1093" s="2">
        <v>0.21227199999999999</v>
      </c>
      <c r="T1093" s="2">
        <v>0.143372</v>
      </c>
      <c r="U1093" s="2"/>
    </row>
    <row r="1094" spans="1:21" hidden="1" x14ac:dyDescent="0.2">
      <c r="A1094" s="22" t="s">
        <v>138</v>
      </c>
      <c r="B1094" s="9" t="s">
        <v>792</v>
      </c>
      <c r="C1094" s="10" t="s">
        <v>24</v>
      </c>
      <c r="D1094" s="10"/>
      <c r="E1094" s="3"/>
      <c r="F1094" s="3"/>
      <c r="G1094" s="3">
        <v>9.9891850000000009</v>
      </c>
      <c r="H1094" s="3">
        <v>1.7089430000000001</v>
      </c>
      <c r="I1094" s="3">
        <v>2.335334</v>
      </c>
      <c r="J1094" s="3">
        <v>4.2275929999999997</v>
      </c>
      <c r="K1094" s="3">
        <v>16.876847000000001</v>
      </c>
      <c r="L1094" s="3">
        <v>10.55758</v>
      </c>
      <c r="M1094" s="3">
        <v>14.093881</v>
      </c>
      <c r="N1094" s="3">
        <v>18.023651000000001</v>
      </c>
      <c r="O1094" s="3">
        <v>23.039491999999999</v>
      </c>
      <c r="P1094" s="3">
        <v>29.453361999999998</v>
      </c>
      <c r="Q1094" s="3">
        <v>21.587892</v>
      </c>
      <c r="R1094" s="3">
        <v>22.976610999999998</v>
      </c>
      <c r="S1094" s="3">
        <v>11.250372</v>
      </c>
      <c r="T1094" s="3">
        <v>21.800101000000002</v>
      </c>
      <c r="U1094" s="3">
        <v>31.698429999999998</v>
      </c>
    </row>
    <row r="1095" spans="1:21" hidden="1" x14ac:dyDescent="0.2">
      <c r="A1095" s="22" t="s">
        <v>138</v>
      </c>
      <c r="B1095" s="9" t="s">
        <v>792</v>
      </c>
      <c r="C1095" s="10" t="s">
        <v>25</v>
      </c>
      <c r="D1095" s="10"/>
      <c r="E1095" s="2"/>
      <c r="F1095" s="2"/>
      <c r="G1095" s="2"/>
      <c r="H1095" s="2"/>
      <c r="I1095" s="2"/>
      <c r="J1095" s="2"/>
      <c r="K1095" s="2"/>
      <c r="L1095" s="2"/>
      <c r="M1095" s="2"/>
      <c r="N1095" s="2">
        <v>2.0602339999999999</v>
      </c>
      <c r="O1095" s="2">
        <v>4.2384040000000001</v>
      </c>
      <c r="P1095" s="2">
        <v>1.033231</v>
      </c>
      <c r="Q1095" s="2">
        <v>1.776964</v>
      </c>
      <c r="R1095" s="2">
        <v>1.0576449999999999</v>
      </c>
      <c r="S1095" s="2">
        <v>0.65380899999999997</v>
      </c>
      <c r="T1095" s="2">
        <v>0.84404199999999996</v>
      </c>
      <c r="U1095" s="2">
        <v>1.063102</v>
      </c>
    </row>
    <row r="1096" spans="1:21" hidden="1" x14ac:dyDescent="0.2">
      <c r="A1096" s="22" t="s">
        <v>138</v>
      </c>
      <c r="B1096" s="9" t="s">
        <v>792</v>
      </c>
      <c r="C1096" s="10" t="s">
        <v>26</v>
      </c>
      <c r="D1096" s="10" t="s">
        <v>980</v>
      </c>
      <c r="E1096" s="3"/>
      <c r="F1096" s="3"/>
      <c r="G1096" s="3"/>
      <c r="H1096" s="3"/>
      <c r="I1096" s="3"/>
      <c r="J1096" s="3"/>
      <c r="K1096" s="3">
        <v>0.23200299999999999</v>
      </c>
      <c r="L1096" s="3">
        <v>0.18912100000000001</v>
      </c>
      <c r="M1096" s="3">
        <v>0.20360200000000001</v>
      </c>
      <c r="N1096" s="3">
        <v>0.32966400000000001</v>
      </c>
      <c r="O1096" s="3">
        <v>0.16458200000000001</v>
      </c>
      <c r="P1096" s="3">
        <v>0.17143700000000001</v>
      </c>
      <c r="Q1096" s="3">
        <v>0.32390200000000002</v>
      </c>
      <c r="R1096" s="3">
        <v>0.33613399999999999</v>
      </c>
      <c r="S1096" s="3">
        <v>0.58167000000000002</v>
      </c>
      <c r="T1096" s="3">
        <v>0.61644100000000002</v>
      </c>
      <c r="U1096" s="3">
        <v>0.37690899999999999</v>
      </c>
    </row>
    <row r="1097" spans="1:21" hidden="1" x14ac:dyDescent="0.2">
      <c r="A1097" s="22" t="s">
        <v>138</v>
      </c>
      <c r="B1097" s="9" t="s">
        <v>792</v>
      </c>
      <c r="C1097" s="10" t="s">
        <v>27</v>
      </c>
      <c r="D1097" s="10" t="s">
        <v>980</v>
      </c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</row>
    <row r="1098" spans="1:21" hidden="1" x14ac:dyDescent="0.2">
      <c r="A1098" s="22" t="s">
        <v>138</v>
      </c>
      <c r="B1098" s="9" t="s">
        <v>792</v>
      </c>
      <c r="C1098" s="10" t="s">
        <v>28</v>
      </c>
      <c r="D1098" s="10" t="s">
        <v>980</v>
      </c>
      <c r="E1098" s="3"/>
      <c r="F1098" s="3"/>
      <c r="G1098" s="3"/>
      <c r="H1098" s="3"/>
      <c r="I1098" s="3"/>
      <c r="J1098" s="3"/>
      <c r="K1098" s="3">
        <v>0.41268199999999999</v>
      </c>
      <c r="L1098" s="3">
        <v>0.23308499999999999</v>
      </c>
      <c r="M1098" s="3">
        <v>0.22011500000000001</v>
      </c>
      <c r="N1098" s="3">
        <v>0.22849900000000001</v>
      </c>
      <c r="O1098" s="3">
        <v>0.22688800000000001</v>
      </c>
      <c r="P1098" s="3">
        <v>0.21509200000000001</v>
      </c>
      <c r="Q1098" s="3">
        <v>0.36985600000000002</v>
      </c>
      <c r="R1098" s="3">
        <v>0.28980600000000001</v>
      </c>
      <c r="S1098" s="3">
        <v>0.426562</v>
      </c>
      <c r="T1098" s="3">
        <v>0.41582400000000003</v>
      </c>
      <c r="U1098" s="3">
        <v>0.18510199999999999</v>
      </c>
    </row>
    <row r="1099" spans="1:21" hidden="1" x14ac:dyDescent="0.2">
      <c r="A1099" s="22" t="s">
        <v>138</v>
      </c>
      <c r="B1099" s="9" t="s">
        <v>792</v>
      </c>
      <c r="C1099" s="10" t="s">
        <v>29</v>
      </c>
      <c r="D1099" s="10" t="s">
        <v>980</v>
      </c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</row>
    <row r="1100" spans="1:21" hidden="1" x14ac:dyDescent="0.2">
      <c r="A1100" s="23" t="s">
        <v>138</v>
      </c>
      <c r="B1100" s="9" t="s">
        <v>792</v>
      </c>
      <c r="C1100" s="9" t="s">
        <v>30</v>
      </c>
      <c r="D1100" s="9"/>
      <c r="E1100" s="3"/>
      <c r="F1100" s="3"/>
      <c r="G1100" s="3">
        <v>14.235543</v>
      </c>
      <c r="H1100" s="3">
        <v>5.5697229999999998</v>
      </c>
      <c r="I1100" s="3">
        <v>5.7706770000000001</v>
      </c>
      <c r="J1100" s="3">
        <v>8.5098029999999998</v>
      </c>
      <c r="K1100" s="3">
        <v>3.1628349999999998</v>
      </c>
      <c r="L1100" s="3">
        <v>3.1071810000000002</v>
      </c>
      <c r="M1100" s="3">
        <v>4.1789519999999998</v>
      </c>
      <c r="N1100" s="3">
        <v>1.9449590000000001</v>
      </c>
      <c r="O1100" s="3"/>
      <c r="P1100" s="3"/>
      <c r="Q1100" s="3"/>
      <c r="R1100" s="3"/>
      <c r="S1100" s="3"/>
      <c r="T1100" s="3"/>
      <c r="U1100" s="3"/>
    </row>
    <row r="1101" spans="1:21" hidden="1" x14ac:dyDescent="0.2">
      <c r="A1101" s="21" t="s">
        <v>139</v>
      </c>
      <c r="B1101" s="9" t="s">
        <v>810</v>
      </c>
      <c r="C1101" s="9" t="s">
        <v>20</v>
      </c>
      <c r="D1101" s="9"/>
      <c r="E1101" s="2"/>
      <c r="F1101" s="2"/>
      <c r="G1101" s="2">
        <v>7.6412870000000002</v>
      </c>
      <c r="H1101" s="2">
        <v>4.8642479999999999</v>
      </c>
      <c r="I1101" s="2">
        <v>9.5269980000000007</v>
      </c>
      <c r="J1101" s="2">
        <v>8.9907819999999994</v>
      </c>
      <c r="K1101" s="2">
        <v>6.9763549999999999</v>
      </c>
      <c r="L1101" s="2">
        <v>55.847147999999997</v>
      </c>
      <c r="M1101" s="2">
        <v>22.394891000000001</v>
      </c>
      <c r="N1101" s="2">
        <v>23.732358999999999</v>
      </c>
      <c r="O1101" s="2">
        <v>12.848527000000001</v>
      </c>
      <c r="P1101" s="2">
        <v>18.434241</v>
      </c>
      <c r="Q1101" s="2">
        <v>10.356025000000001</v>
      </c>
      <c r="R1101" s="2">
        <v>10.76413</v>
      </c>
      <c r="S1101" s="2">
        <v>9.0266669999999998</v>
      </c>
      <c r="T1101" s="2">
        <v>19.139299000000001</v>
      </c>
      <c r="U1101" s="2">
        <v>21.276299999999999</v>
      </c>
    </row>
    <row r="1102" spans="1:21" hidden="1" x14ac:dyDescent="0.2">
      <c r="A1102" s="22" t="s">
        <v>139</v>
      </c>
      <c r="B1102" s="9" t="s">
        <v>810</v>
      </c>
      <c r="C1102" s="10" t="s">
        <v>22</v>
      </c>
      <c r="D1102" s="10"/>
      <c r="E1102" s="3"/>
      <c r="F1102" s="3"/>
      <c r="G1102" s="3"/>
      <c r="H1102" s="3"/>
      <c r="I1102" s="3"/>
      <c r="J1102" s="3"/>
      <c r="K1102" s="3"/>
      <c r="L1102" s="3"/>
      <c r="M1102" s="3"/>
      <c r="N1102" s="3">
        <v>5.4565890000000001</v>
      </c>
      <c r="O1102" s="3"/>
      <c r="P1102" s="3">
        <v>4.639621</v>
      </c>
      <c r="Q1102" s="3"/>
      <c r="R1102" s="3">
        <v>1.8848E-2</v>
      </c>
      <c r="S1102" s="3">
        <v>0.112203</v>
      </c>
      <c r="T1102" s="3"/>
      <c r="U1102" s="3"/>
    </row>
    <row r="1103" spans="1:21" hidden="1" x14ac:dyDescent="0.2">
      <c r="A1103" s="22" t="s">
        <v>139</v>
      </c>
      <c r="B1103" s="9" t="s">
        <v>810</v>
      </c>
      <c r="C1103" s="10" t="s">
        <v>23</v>
      </c>
      <c r="D1103" s="10"/>
      <c r="E1103" s="2"/>
      <c r="F1103" s="2"/>
      <c r="G1103" s="2"/>
      <c r="H1103" s="2">
        <v>1.9419999999999999E-3</v>
      </c>
      <c r="I1103" s="2">
        <v>0.33236500000000002</v>
      </c>
      <c r="J1103" s="2">
        <v>0.109144</v>
      </c>
      <c r="K1103" s="2"/>
      <c r="L1103" s="2"/>
      <c r="M1103" s="2"/>
      <c r="N1103" s="2">
        <v>0.89038899999999999</v>
      </c>
      <c r="O1103" s="2">
        <v>0.26637499999999997</v>
      </c>
      <c r="P1103" s="2">
        <v>0.55465900000000001</v>
      </c>
      <c r="Q1103" s="2"/>
      <c r="R1103" s="2"/>
      <c r="S1103" s="2">
        <v>0.35106500000000002</v>
      </c>
      <c r="T1103" s="2"/>
      <c r="U1103" s="2"/>
    </row>
    <row r="1104" spans="1:21" hidden="1" x14ac:dyDescent="0.2">
      <c r="A1104" s="22" t="s">
        <v>139</v>
      </c>
      <c r="B1104" s="9" t="s">
        <v>810</v>
      </c>
      <c r="C1104" s="10" t="s">
        <v>24</v>
      </c>
      <c r="D1104" s="10"/>
      <c r="E1104" s="3"/>
      <c r="F1104" s="3"/>
      <c r="G1104" s="3">
        <v>2.4733040000000002</v>
      </c>
      <c r="H1104" s="3">
        <v>0.68201699999999998</v>
      </c>
      <c r="I1104" s="3">
        <v>1.740761</v>
      </c>
      <c r="J1104" s="3">
        <v>4.0213890000000001</v>
      </c>
      <c r="K1104" s="3">
        <v>5.0066540000000002</v>
      </c>
      <c r="L1104" s="3">
        <v>15.230098999999999</v>
      </c>
      <c r="M1104" s="3">
        <v>18.521677</v>
      </c>
      <c r="N1104" s="3">
        <v>11.575452</v>
      </c>
      <c r="O1104" s="3">
        <v>9.8335869999999996</v>
      </c>
      <c r="P1104" s="3">
        <v>11.594716999999999</v>
      </c>
      <c r="Q1104" s="3">
        <v>9.0091599999999996</v>
      </c>
      <c r="R1104" s="3">
        <v>10.5465</v>
      </c>
      <c r="S1104" s="3">
        <v>8.2272010000000009</v>
      </c>
      <c r="T1104" s="3">
        <v>18.559616999999999</v>
      </c>
      <c r="U1104" s="3">
        <v>20.942263000000001</v>
      </c>
    </row>
    <row r="1105" spans="1:21" hidden="1" x14ac:dyDescent="0.2">
      <c r="A1105" s="22" t="s">
        <v>139</v>
      </c>
      <c r="B1105" s="9" t="s">
        <v>810</v>
      </c>
      <c r="C1105" s="10" t="s">
        <v>25</v>
      </c>
      <c r="D1105" s="10"/>
      <c r="E1105" s="2"/>
      <c r="F1105" s="2"/>
      <c r="G1105" s="2"/>
      <c r="H1105" s="2"/>
      <c r="I1105" s="2"/>
      <c r="J1105" s="2"/>
      <c r="K1105" s="2"/>
      <c r="L1105" s="2"/>
      <c r="M1105" s="2"/>
      <c r="N1105" s="2">
        <v>1.7976240000000001</v>
      </c>
      <c r="O1105" s="2">
        <v>2.6684730000000001</v>
      </c>
      <c r="P1105" s="2">
        <v>1.5699920000000001</v>
      </c>
      <c r="Q1105" s="2">
        <v>1.10226</v>
      </c>
      <c r="R1105" s="2">
        <v>5.6249E-2</v>
      </c>
      <c r="S1105" s="2">
        <v>0.106017</v>
      </c>
      <c r="T1105" s="2">
        <v>0.11881800000000001</v>
      </c>
      <c r="U1105" s="2">
        <v>0.210586</v>
      </c>
    </row>
    <row r="1106" spans="1:21" hidden="1" x14ac:dyDescent="0.2">
      <c r="A1106" s="22" t="s">
        <v>139</v>
      </c>
      <c r="B1106" s="9" t="s">
        <v>810</v>
      </c>
      <c r="C1106" s="10" t="s">
        <v>26</v>
      </c>
      <c r="D1106" s="10" t="s">
        <v>980</v>
      </c>
      <c r="E1106" s="3"/>
      <c r="F1106" s="3"/>
      <c r="G1106" s="3"/>
      <c r="H1106" s="3"/>
      <c r="I1106" s="3"/>
      <c r="J1106" s="3"/>
      <c r="K1106" s="3">
        <v>3.7017000000000001E-2</v>
      </c>
      <c r="L1106" s="3">
        <v>3.3598000000000003E-2</v>
      </c>
      <c r="M1106" s="3">
        <v>9.6035999999999996E-2</v>
      </c>
      <c r="N1106" s="3">
        <v>0.126744</v>
      </c>
      <c r="O1106" s="3">
        <v>7.9645999999999995E-2</v>
      </c>
      <c r="P1106" s="3">
        <v>7.4961E-2</v>
      </c>
      <c r="Q1106" s="3">
        <v>0.24432899999999999</v>
      </c>
      <c r="R1106" s="3">
        <v>0.142263</v>
      </c>
      <c r="S1106" s="3">
        <v>0.22996800000000001</v>
      </c>
      <c r="T1106" s="3">
        <v>0.46076800000000001</v>
      </c>
      <c r="U1106" s="3">
        <v>0.123372</v>
      </c>
    </row>
    <row r="1107" spans="1:21" hidden="1" x14ac:dyDescent="0.2">
      <c r="A1107" s="22" t="s">
        <v>139</v>
      </c>
      <c r="B1107" s="9" t="s">
        <v>810</v>
      </c>
      <c r="C1107" s="10" t="s">
        <v>27</v>
      </c>
      <c r="D1107" s="10" t="s">
        <v>980</v>
      </c>
      <c r="E1107" s="2"/>
      <c r="F1107" s="2"/>
      <c r="G1107" s="2"/>
      <c r="H1107" s="2"/>
      <c r="I1107" s="2"/>
      <c r="J1107" s="2"/>
      <c r="K1107" s="2"/>
      <c r="L1107" s="2">
        <v>37.875787000000003</v>
      </c>
      <c r="M1107" s="2"/>
      <c r="N1107" s="2"/>
      <c r="O1107" s="2"/>
      <c r="P1107" s="2"/>
      <c r="Q1107" s="2"/>
      <c r="R1107" s="2"/>
      <c r="S1107" s="2"/>
      <c r="T1107" s="2"/>
      <c r="U1107" s="2"/>
    </row>
    <row r="1108" spans="1:21" hidden="1" x14ac:dyDescent="0.2">
      <c r="A1108" s="22" t="s">
        <v>139</v>
      </c>
      <c r="B1108" s="9" t="s">
        <v>810</v>
      </c>
      <c r="C1108" s="10" t="s">
        <v>28</v>
      </c>
      <c r="D1108" s="10" t="s">
        <v>980</v>
      </c>
      <c r="E1108" s="3"/>
      <c r="F1108" s="3"/>
      <c r="G1108" s="3"/>
      <c r="H1108" s="3"/>
      <c r="I1108" s="3"/>
      <c r="J1108" s="3"/>
      <c r="K1108" s="3"/>
      <c r="L1108" s="3">
        <v>1.745E-3</v>
      </c>
      <c r="M1108" s="3">
        <v>1.15E-3</v>
      </c>
      <c r="N1108" s="3">
        <v>7.2400000000000003E-4</v>
      </c>
      <c r="O1108" s="3">
        <v>4.46E-4</v>
      </c>
      <c r="P1108" s="3">
        <v>2.9100000000000003E-4</v>
      </c>
      <c r="Q1108" s="3">
        <v>2.7599999999999999E-4</v>
      </c>
      <c r="R1108" s="3">
        <v>2.7E-4</v>
      </c>
      <c r="S1108" s="3">
        <v>2.13E-4</v>
      </c>
      <c r="T1108" s="3">
        <v>9.6000000000000002E-5</v>
      </c>
      <c r="U1108" s="3">
        <v>7.8999999999999996E-5</v>
      </c>
    </row>
    <row r="1109" spans="1:21" hidden="1" x14ac:dyDescent="0.2">
      <c r="A1109" s="22" t="s">
        <v>139</v>
      </c>
      <c r="B1109" s="9" t="s">
        <v>810</v>
      </c>
      <c r="C1109" s="10" t="s">
        <v>29</v>
      </c>
      <c r="D1109" s="10" t="s">
        <v>980</v>
      </c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</row>
    <row r="1110" spans="1:21" hidden="1" x14ac:dyDescent="0.2">
      <c r="A1110" s="23" t="s">
        <v>139</v>
      </c>
      <c r="B1110" s="9" t="s">
        <v>810</v>
      </c>
      <c r="C1110" s="9" t="s">
        <v>30</v>
      </c>
      <c r="D1110" s="9"/>
      <c r="E1110" s="3"/>
      <c r="F1110" s="3"/>
      <c r="G1110" s="3">
        <v>5.1679830000000004</v>
      </c>
      <c r="H1110" s="3">
        <v>4.1802890000000001</v>
      </c>
      <c r="I1110" s="3">
        <v>7.4538719999999996</v>
      </c>
      <c r="J1110" s="3">
        <v>4.8602489999999996</v>
      </c>
      <c r="K1110" s="3">
        <v>1.9326840000000001</v>
      </c>
      <c r="L1110" s="3">
        <v>2.7059190000000002</v>
      </c>
      <c r="M1110" s="3">
        <v>3.7760280000000002</v>
      </c>
      <c r="N1110" s="3">
        <v>3.8848370000000001</v>
      </c>
      <c r="O1110" s="3"/>
      <c r="P1110" s="3"/>
      <c r="Q1110" s="3"/>
      <c r="R1110" s="3"/>
      <c r="S1110" s="3"/>
      <c r="T1110" s="3"/>
      <c r="U1110" s="3"/>
    </row>
    <row r="1111" spans="1:21" hidden="1" x14ac:dyDescent="0.2">
      <c r="A1111" s="21" t="s">
        <v>140</v>
      </c>
      <c r="B1111" s="9" t="s">
        <v>907</v>
      </c>
      <c r="C1111" s="9" t="s">
        <v>20</v>
      </c>
      <c r="D1111" s="9"/>
      <c r="E1111" s="2"/>
      <c r="F1111" s="2"/>
      <c r="G1111" s="2">
        <v>3.9045480000000001</v>
      </c>
      <c r="H1111" s="2">
        <v>6.1352539999999998</v>
      </c>
      <c r="I1111" s="2">
        <v>11.273879000000001</v>
      </c>
      <c r="J1111" s="2">
        <v>8.2671320000000001</v>
      </c>
      <c r="K1111" s="2">
        <v>24.557175000000001</v>
      </c>
      <c r="L1111" s="2">
        <v>17.284521000000002</v>
      </c>
      <c r="M1111" s="2">
        <v>7.5906260000000003</v>
      </c>
      <c r="N1111" s="2">
        <v>6.6314010000000003</v>
      </c>
      <c r="O1111" s="2">
        <v>4.5144900000000003</v>
      </c>
      <c r="P1111" s="2"/>
      <c r="Q1111" s="2"/>
      <c r="R1111" s="2"/>
      <c r="S1111" s="2"/>
      <c r="T1111" s="2"/>
      <c r="U1111" s="2"/>
    </row>
    <row r="1112" spans="1:21" hidden="1" x14ac:dyDescent="0.2">
      <c r="A1112" s="22" t="s">
        <v>140</v>
      </c>
      <c r="B1112" s="9" t="s">
        <v>907</v>
      </c>
      <c r="C1112" s="10" t="s">
        <v>22</v>
      </c>
      <c r="D1112" s="10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</row>
    <row r="1113" spans="1:21" hidden="1" x14ac:dyDescent="0.2">
      <c r="A1113" s="22" t="s">
        <v>140</v>
      </c>
      <c r="B1113" s="9" t="s">
        <v>907</v>
      </c>
      <c r="C1113" s="10" t="s">
        <v>23</v>
      </c>
      <c r="D1113" s="10"/>
      <c r="E1113" s="2"/>
      <c r="F1113" s="2"/>
      <c r="G1113" s="2">
        <v>2.1219999999999999E-2</v>
      </c>
      <c r="H1113" s="2">
        <v>0.10953499999999999</v>
      </c>
      <c r="I1113" s="2">
        <v>0.124241</v>
      </c>
      <c r="J1113" s="2">
        <v>4.0410000000000003E-3</v>
      </c>
      <c r="K1113" s="2"/>
      <c r="L1113" s="2"/>
      <c r="M1113" s="2"/>
      <c r="N1113" s="2">
        <v>0.41783999999999999</v>
      </c>
      <c r="O1113" s="2">
        <v>9.6006999999999995E-2</v>
      </c>
      <c r="P1113" s="2"/>
      <c r="Q1113" s="2"/>
      <c r="R1113" s="2"/>
      <c r="S1113" s="2"/>
      <c r="T1113" s="2"/>
      <c r="U1113" s="2"/>
    </row>
    <row r="1114" spans="1:21" hidden="1" x14ac:dyDescent="0.2">
      <c r="A1114" s="22" t="s">
        <v>140</v>
      </c>
      <c r="B1114" s="9" t="s">
        <v>907</v>
      </c>
      <c r="C1114" s="10" t="s">
        <v>24</v>
      </c>
      <c r="D1114" s="10"/>
      <c r="E1114" s="3"/>
      <c r="F1114" s="3"/>
      <c r="G1114" s="3"/>
      <c r="H1114" s="3"/>
      <c r="I1114" s="3"/>
      <c r="J1114" s="3"/>
      <c r="K1114" s="3">
        <v>19.876446000000001</v>
      </c>
      <c r="L1114" s="3">
        <v>5.7833249999999996</v>
      </c>
      <c r="M1114" s="3">
        <v>4.1671899999999997</v>
      </c>
      <c r="N1114" s="3">
        <v>1.822659</v>
      </c>
      <c r="O1114" s="3">
        <v>2.5758109999999999</v>
      </c>
      <c r="P1114" s="3"/>
      <c r="Q1114" s="3"/>
      <c r="R1114" s="3"/>
      <c r="S1114" s="3"/>
      <c r="T1114" s="3"/>
      <c r="U1114" s="3"/>
    </row>
    <row r="1115" spans="1:21" hidden="1" x14ac:dyDescent="0.2">
      <c r="A1115" s="22" t="s">
        <v>140</v>
      </c>
      <c r="B1115" s="9" t="s">
        <v>907</v>
      </c>
      <c r="C1115" s="10" t="s">
        <v>25</v>
      </c>
      <c r="D1115" s="10"/>
      <c r="E1115" s="2"/>
      <c r="F1115" s="2"/>
      <c r="G1115" s="2"/>
      <c r="H1115" s="2"/>
      <c r="I1115" s="2"/>
      <c r="J1115" s="2"/>
      <c r="K1115" s="2"/>
      <c r="L1115" s="2"/>
      <c r="M1115" s="2"/>
      <c r="N1115" s="2">
        <v>1.2015009999999999</v>
      </c>
      <c r="O1115" s="2">
        <v>1.4887900000000001</v>
      </c>
      <c r="P1115" s="2"/>
      <c r="Q1115" s="2"/>
      <c r="R1115" s="2"/>
      <c r="S1115" s="2"/>
      <c r="T1115" s="2"/>
      <c r="U1115" s="2"/>
    </row>
    <row r="1116" spans="1:21" hidden="1" x14ac:dyDescent="0.2">
      <c r="A1116" s="22" t="s">
        <v>140</v>
      </c>
      <c r="B1116" s="9" t="s">
        <v>907</v>
      </c>
      <c r="C1116" s="10" t="s">
        <v>26</v>
      </c>
      <c r="D1116" s="10" t="s">
        <v>980</v>
      </c>
      <c r="E1116" s="3"/>
      <c r="F1116" s="3"/>
      <c r="G1116" s="3"/>
      <c r="H1116" s="3"/>
      <c r="I1116" s="3"/>
      <c r="J1116" s="3"/>
      <c r="K1116" s="3">
        <v>0.49515300000000001</v>
      </c>
      <c r="L1116" s="3">
        <v>0.58291899999999996</v>
      </c>
      <c r="M1116" s="3">
        <v>0.51368899999999995</v>
      </c>
      <c r="N1116" s="3">
        <v>0.42670799999999998</v>
      </c>
      <c r="O1116" s="3">
        <v>0.21728500000000001</v>
      </c>
      <c r="P1116" s="3"/>
      <c r="Q1116" s="3"/>
      <c r="R1116" s="3"/>
      <c r="S1116" s="3"/>
      <c r="T1116" s="3"/>
      <c r="U1116" s="3"/>
    </row>
    <row r="1117" spans="1:21" hidden="1" x14ac:dyDescent="0.2">
      <c r="A1117" s="22" t="s">
        <v>140</v>
      </c>
      <c r="B1117" s="9" t="s">
        <v>907</v>
      </c>
      <c r="C1117" s="10" t="s">
        <v>27</v>
      </c>
      <c r="D1117" s="10" t="s">
        <v>980</v>
      </c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</row>
    <row r="1118" spans="1:21" hidden="1" x14ac:dyDescent="0.2">
      <c r="A1118" s="22" t="s">
        <v>140</v>
      </c>
      <c r="B1118" s="9" t="s">
        <v>907</v>
      </c>
      <c r="C1118" s="10" t="s">
        <v>28</v>
      </c>
      <c r="D1118" s="10" t="s">
        <v>980</v>
      </c>
      <c r="E1118" s="3"/>
      <c r="F1118" s="3"/>
      <c r="G1118" s="3"/>
      <c r="H1118" s="3"/>
      <c r="I1118" s="3"/>
      <c r="J1118" s="3"/>
      <c r="K1118" s="3">
        <v>0.158193</v>
      </c>
      <c r="L1118" s="3">
        <v>0.24540999999999999</v>
      </c>
      <c r="M1118" s="3">
        <v>0.24234700000000001</v>
      </c>
      <c r="N1118" s="3">
        <v>0.19533900000000001</v>
      </c>
      <c r="O1118" s="3">
        <v>6.6338999999999995E-2</v>
      </c>
      <c r="P1118" s="3"/>
      <c r="Q1118" s="3"/>
      <c r="R1118" s="3"/>
      <c r="S1118" s="3"/>
      <c r="T1118" s="3"/>
      <c r="U1118" s="3"/>
    </row>
    <row r="1119" spans="1:21" hidden="1" x14ac:dyDescent="0.2">
      <c r="A1119" s="22" t="s">
        <v>140</v>
      </c>
      <c r="B1119" s="9" t="s">
        <v>907</v>
      </c>
      <c r="C1119" s="10" t="s">
        <v>29</v>
      </c>
      <c r="D1119" s="10" t="s">
        <v>980</v>
      </c>
      <c r="E1119" s="2"/>
      <c r="F1119" s="2"/>
      <c r="G1119" s="2"/>
      <c r="H1119" s="2"/>
      <c r="I1119" s="2"/>
      <c r="J1119" s="2"/>
      <c r="K1119" s="2"/>
      <c r="L1119" s="2"/>
      <c r="M1119" s="2">
        <v>5.1529999999999996E-3</v>
      </c>
      <c r="N1119" s="2"/>
      <c r="O1119" s="2">
        <v>7.0258000000000001E-2</v>
      </c>
      <c r="P1119" s="2"/>
      <c r="Q1119" s="2"/>
      <c r="R1119" s="2"/>
      <c r="S1119" s="2"/>
      <c r="T1119" s="2"/>
      <c r="U1119" s="2"/>
    </row>
    <row r="1120" spans="1:21" hidden="1" x14ac:dyDescent="0.2">
      <c r="A1120" s="23" t="s">
        <v>140</v>
      </c>
      <c r="B1120" s="9" t="s">
        <v>907</v>
      </c>
      <c r="C1120" s="9" t="s">
        <v>30</v>
      </c>
      <c r="D1120" s="9"/>
      <c r="E1120" s="3"/>
      <c r="F1120" s="3"/>
      <c r="G1120" s="3">
        <v>3.8833280000000001</v>
      </c>
      <c r="H1120" s="3">
        <v>6.0257189999999996</v>
      </c>
      <c r="I1120" s="3">
        <v>11.149637999999999</v>
      </c>
      <c r="J1120" s="3">
        <v>8.2630909999999993</v>
      </c>
      <c r="K1120" s="3">
        <v>4.0273830000000004</v>
      </c>
      <c r="L1120" s="3">
        <v>10.672867</v>
      </c>
      <c r="M1120" s="3">
        <v>2.6622469999999998</v>
      </c>
      <c r="N1120" s="3">
        <v>2.5673539999999999</v>
      </c>
      <c r="O1120" s="3"/>
      <c r="P1120" s="3"/>
      <c r="Q1120" s="3"/>
      <c r="R1120" s="3"/>
      <c r="S1120" s="3"/>
      <c r="T1120" s="3"/>
      <c r="U1120" s="3"/>
    </row>
    <row r="1121" spans="1:21" hidden="1" x14ac:dyDescent="0.2">
      <c r="A1121" s="21" t="s">
        <v>141</v>
      </c>
      <c r="B1121" s="9" t="s">
        <v>916</v>
      </c>
      <c r="C1121" s="9" t="s">
        <v>20</v>
      </c>
      <c r="D1121" s="9"/>
      <c r="E1121" s="2"/>
      <c r="F1121" s="2"/>
      <c r="G1121" s="2">
        <v>3.0469979999999999</v>
      </c>
      <c r="H1121" s="2">
        <v>1.3039719999999999</v>
      </c>
      <c r="I1121" s="2">
        <v>1.0057499999999999</v>
      </c>
      <c r="J1121" s="2">
        <v>3.3346300000000002</v>
      </c>
      <c r="K1121" s="2">
        <v>9.5674999999999996E-2</v>
      </c>
      <c r="L1121" s="2">
        <v>11.439411</v>
      </c>
      <c r="M1121" s="2"/>
      <c r="N1121" s="2"/>
      <c r="O1121" s="2"/>
      <c r="P1121" s="2"/>
      <c r="Q1121" s="2"/>
      <c r="R1121" s="2"/>
      <c r="S1121" s="2"/>
      <c r="T1121" s="2"/>
      <c r="U1121" s="2"/>
    </row>
    <row r="1122" spans="1:21" hidden="1" x14ac:dyDescent="0.2">
      <c r="A1122" s="22" t="s">
        <v>141</v>
      </c>
      <c r="B1122" s="9" t="s">
        <v>916</v>
      </c>
      <c r="C1122" s="10" t="s">
        <v>22</v>
      </c>
      <c r="D1122" s="10"/>
      <c r="E1122" s="3"/>
      <c r="F1122" s="3"/>
      <c r="G1122" s="3"/>
      <c r="H1122" s="3"/>
      <c r="I1122" s="3"/>
      <c r="J1122" s="3"/>
      <c r="K1122" s="3"/>
      <c r="L1122" s="3">
        <v>10.416990999999999</v>
      </c>
      <c r="M1122" s="3"/>
      <c r="N1122" s="3"/>
      <c r="O1122" s="3"/>
      <c r="P1122" s="3"/>
      <c r="Q1122" s="3"/>
      <c r="R1122" s="3"/>
      <c r="S1122" s="3"/>
      <c r="T1122" s="3"/>
      <c r="U1122" s="3"/>
    </row>
    <row r="1123" spans="1:21" hidden="1" x14ac:dyDescent="0.2">
      <c r="A1123" s="22" t="s">
        <v>141</v>
      </c>
      <c r="B1123" s="9" t="s">
        <v>916</v>
      </c>
      <c r="C1123" s="10" t="s">
        <v>23</v>
      </c>
      <c r="D1123" s="10"/>
      <c r="E1123" s="2"/>
      <c r="F1123" s="2"/>
      <c r="G1123" s="2"/>
      <c r="H1123" s="2"/>
      <c r="I1123" s="2"/>
      <c r="J1123" s="2"/>
      <c r="K1123" s="2"/>
      <c r="L1123" s="2">
        <v>0.106568</v>
      </c>
      <c r="M1123" s="2"/>
      <c r="N1123" s="2"/>
      <c r="O1123" s="2"/>
      <c r="P1123" s="2"/>
      <c r="Q1123" s="2"/>
      <c r="R1123" s="2"/>
      <c r="S1123" s="2"/>
      <c r="T1123" s="2"/>
      <c r="U1123" s="2"/>
    </row>
    <row r="1124" spans="1:21" hidden="1" x14ac:dyDescent="0.2">
      <c r="A1124" s="22" t="s">
        <v>141</v>
      </c>
      <c r="B1124" s="9" t="s">
        <v>916</v>
      </c>
      <c r="C1124" s="10" t="s">
        <v>24</v>
      </c>
      <c r="D1124" s="10"/>
      <c r="E1124" s="3"/>
      <c r="F1124" s="3"/>
      <c r="G1124" s="3"/>
      <c r="H1124" s="3"/>
      <c r="I1124" s="3"/>
      <c r="J1124" s="3"/>
      <c r="K1124" s="3">
        <v>1.5647000000000001E-2</v>
      </c>
      <c r="L1124" s="3"/>
      <c r="M1124" s="3"/>
      <c r="N1124" s="3"/>
      <c r="O1124" s="3"/>
      <c r="P1124" s="3"/>
      <c r="Q1124" s="3"/>
      <c r="R1124" s="3"/>
      <c r="S1124" s="3"/>
      <c r="T1124" s="3"/>
      <c r="U1124" s="3"/>
    </row>
    <row r="1125" spans="1:21" hidden="1" x14ac:dyDescent="0.2">
      <c r="A1125" s="22" t="s">
        <v>141</v>
      </c>
      <c r="B1125" s="9" t="s">
        <v>916</v>
      </c>
      <c r="C1125" s="10" t="s">
        <v>25</v>
      </c>
      <c r="D1125" s="10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</row>
    <row r="1126" spans="1:21" hidden="1" x14ac:dyDescent="0.2">
      <c r="A1126" s="22" t="s">
        <v>141</v>
      </c>
      <c r="B1126" s="9" t="s">
        <v>916</v>
      </c>
      <c r="C1126" s="10" t="s">
        <v>26</v>
      </c>
      <c r="D1126" s="10" t="s">
        <v>980</v>
      </c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</row>
    <row r="1127" spans="1:21" hidden="1" x14ac:dyDescent="0.2">
      <c r="A1127" s="22" t="s">
        <v>141</v>
      </c>
      <c r="B1127" s="9" t="s">
        <v>916</v>
      </c>
      <c r="C1127" s="10" t="s">
        <v>27</v>
      </c>
      <c r="D1127" s="10" t="s">
        <v>980</v>
      </c>
      <c r="E1127" s="2"/>
      <c r="F1127" s="2"/>
      <c r="G1127" s="2"/>
      <c r="H1127" s="2"/>
      <c r="I1127" s="2"/>
      <c r="J1127" s="2"/>
      <c r="K1127" s="2">
        <v>1.7552999999999999E-2</v>
      </c>
      <c r="L1127" s="2">
        <v>0.16913800000000001</v>
      </c>
      <c r="M1127" s="2"/>
      <c r="N1127" s="2"/>
      <c r="O1127" s="2"/>
      <c r="P1127" s="2"/>
      <c r="Q1127" s="2"/>
      <c r="R1127" s="2"/>
      <c r="S1127" s="2"/>
      <c r="T1127" s="2"/>
      <c r="U1127" s="2"/>
    </row>
    <row r="1128" spans="1:21" hidden="1" x14ac:dyDescent="0.2">
      <c r="A1128" s="22" t="s">
        <v>141</v>
      </c>
      <c r="B1128" s="9" t="s">
        <v>916</v>
      </c>
      <c r="C1128" s="10" t="s">
        <v>28</v>
      </c>
      <c r="D1128" s="10" t="s">
        <v>980</v>
      </c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</row>
    <row r="1129" spans="1:21" hidden="1" x14ac:dyDescent="0.2">
      <c r="A1129" s="22" t="s">
        <v>141</v>
      </c>
      <c r="B1129" s="9" t="s">
        <v>916</v>
      </c>
      <c r="C1129" s="10" t="s">
        <v>29</v>
      </c>
      <c r="D1129" s="10" t="s">
        <v>980</v>
      </c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</row>
    <row r="1130" spans="1:21" hidden="1" x14ac:dyDescent="0.2">
      <c r="A1130" s="23" t="s">
        <v>141</v>
      </c>
      <c r="B1130" s="9" t="s">
        <v>916</v>
      </c>
      <c r="C1130" s="9" t="s">
        <v>30</v>
      </c>
      <c r="D1130" s="9"/>
      <c r="E1130" s="3"/>
      <c r="F1130" s="3"/>
      <c r="G1130" s="3">
        <v>3.0469979999999999</v>
      </c>
      <c r="H1130" s="3">
        <v>1.3039719999999999</v>
      </c>
      <c r="I1130" s="3">
        <v>1.0057499999999999</v>
      </c>
      <c r="J1130" s="3">
        <v>3.3346300000000002</v>
      </c>
      <c r="K1130" s="3">
        <v>6.2475000000000003E-2</v>
      </c>
      <c r="L1130" s="3">
        <v>0.74671399999999999</v>
      </c>
      <c r="M1130" s="3"/>
      <c r="N1130" s="3"/>
      <c r="O1130" s="3"/>
      <c r="P1130" s="3"/>
      <c r="Q1130" s="3"/>
      <c r="R1130" s="3"/>
      <c r="S1130" s="3"/>
      <c r="T1130" s="3"/>
      <c r="U1130" s="3"/>
    </row>
    <row r="1131" spans="1:21" hidden="1" x14ac:dyDescent="0.2">
      <c r="A1131" s="21" t="s">
        <v>142</v>
      </c>
      <c r="B1131" s="9" t="e">
        <v>#N/A</v>
      </c>
      <c r="C1131" s="9" t="s">
        <v>20</v>
      </c>
      <c r="D1131" s="9"/>
      <c r="E1131" s="2"/>
      <c r="F1131" s="2"/>
      <c r="G1131" s="2">
        <v>48.877737000000003</v>
      </c>
      <c r="H1131" s="2">
        <v>59.150334999999998</v>
      </c>
      <c r="I1131" s="2">
        <v>46.622290999999997</v>
      </c>
      <c r="J1131" s="2">
        <v>81.553344999999993</v>
      </c>
      <c r="K1131" s="2">
        <v>66.764166000000003</v>
      </c>
      <c r="L1131" s="2">
        <v>71.933076999999997</v>
      </c>
      <c r="M1131" s="2">
        <v>52.961933000000002</v>
      </c>
      <c r="N1131" s="2">
        <v>63.268371000000002</v>
      </c>
      <c r="O1131" s="2">
        <v>122.767512</v>
      </c>
      <c r="P1131" s="2">
        <v>136.98808099999999</v>
      </c>
      <c r="Q1131" s="2">
        <v>203.31130999999999</v>
      </c>
      <c r="R1131" s="2">
        <v>124.540716</v>
      </c>
      <c r="S1131" s="2">
        <v>146.590992</v>
      </c>
      <c r="T1131" s="2">
        <v>161.704949</v>
      </c>
      <c r="U1131" s="2">
        <v>219.89832899999999</v>
      </c>
    </row>
    <row r="1132" spans="1:21" hidden="1" x14ac:dyDescent="0.2">
      <c r="A1132" s="22" t="s">
        <v>142</v>
      </c>
      <c r="B1132" s="9" t="e">
        <v>#N/A</v>
      </c>
      <c r="C1132" s="10" t="s">
        <v>22</v>
      </c>
      <c r="D1132" s="10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>
        <v>5.2365000000000002E-2</v>
      </c>
      <c r="S1132" s="3"/>
      <c r="T1132" s="3"/>
      <c r="U1132" s="3"/>
    </row>
    <row r="1133" spans="1:21" hidden="1" x14ac:dyDescent="0.2">
      <c r="A1133" s="22" t="s">
        <v>142</v>
      </c>
      <c r="B1133" s="9" t="e">
        <v>#N/A</v>
      </c>
      <c r="C1133" s="10" t="s">
        <v>23</v>
      </c>
      <c r="D1133" s="10"/>
      <c r="E1133" s="2"/>
      <c r="F1133" s="2"/>
      <c r="G1133" s="2">
        <v>0.19495899999999999</v>
      </c>
      <c r="H1133" s="2">
        <v>0.52027800000000002</v>
      </c>
      <c r="I1133" s="2"/>
      <c r="J1133" s="2"/>
      <c r="K1133" s="2"/>
      <c r="L1133" s="2">
        <v>1.127445</v>
      </c>
      <c r="M1133" s="2">
        <v>6.0276000000000003E-2</v>
      </c>
      <c r="N1133" s="2">
        <v>0.25997500000000001</v>
      </c>
      <c r="O1133" s="2">
        <v>37.581336999999998</v>
      </c>
      <c r="P1133" s="2">
        <v>51.235836999999997</v>
      </c>
      <c r="Q1133" s="2">
        <v>46.467646000000002</v>
      </c>
      <c r="R1133" s="2">
        <v>39.274628999999997</v>
      </c>
      <c r="S1133" s="2">
        <v>22.112089000000001</v>
      </c>
      <c r="T1133" s="2">
        <v>14.445679</v>
      </c>
      <c r="U1133" s="2">
        <v>90.454778000000005</v>
      </c>
    </row>
    <row r="1134" spans="1:21" hidden="1" x14ac:dyDescent="0.2">
      <c r="A1134" s="22" t="s">
        <v>142</v>
      </c>
      <c r="B1134" s="9" t="e">
        <v>#N/A</v>
      </c>
      <c r="C1134" s="10" t="s">
        <v>24</v>
      </c>
      <c r="D1134" s="10"/>
      <c r="E1134" s="3"/>
      <c r="F1134" s="3"/>
      <c r="G1134" s="3"/>
      <c r="H1134" s="3"/>
      <c r="I1134" s="3"/>
      <c r="J1134" s="3">
        <v>0.98137799999999997</v>
      </c>
      <c r="K1134" s="3">
        <v>6.6762519999999999</v>
      </c>
      <c r="L1134" s="3">
        <v>26.922957</v>
      </c>
      <c r="M1134" s="3">
        <v>8.0394640000000006</v>
      </c>
      <c r="N1134" s="3">
        <v>36.663499999999999</v>
      </c>
      <c r="O1134" s="3">
        <v>63.304529000000002</v>
      </c>
      <c r="P1134" s="3">
        <v>66.90898</v>
      </c>
      <c r="Q1134" s="3">
        <v>142.92843400000001</v>
      </c>
      <c r="R1134" s="3">
        <v>72.716783000000007</v>
      </c>
      <c r="S1134" s="3">
        <v>108.01255399999999</v>
      </c>
      <c r="T1134" s="3">
        <v>132.316847</v>
      </c>
      <c r="U1134" s="3">
        <v>115.591016</v>
      </c>
    </row>
    <row r="1135" spans="1:21" hidden="1" x14ac:dyDescent="0.2">
      <c r="A1135" s="22" t="s">
        <v>142</v>
      </c>
      <c r="B1135" s="9" t="e">
        <v>#N/A</v>
      </c>
      <c r="C1135" s="10" t="s">
        <v>25</v>
      </c>
      <c r="D1135" s="10"/>
      <c r="E1135" s="2"/>
      <c r="F1135" s="2"/>
      <c r="G1135" s="2"/>
      <c r="H1135" s="2"/>
      <c r="I1135" s="2"/>
      <c r="J1135" s="2"/>
      <c r="K1135" s="2"/>
      <c r="L1135" s="2"/>
      <c r="M1135" s="2"/>
      <c r="N1135" s="2">
        <v>1.0971610000000001</v>
      </c>
      <c r="O1135" s="2">
        <v>11.952082000000001</v>
      </c>
      <c r="P1135" s="2">
        <v>15.239329</v>
      </c>
      <c r="Q1135" s="2">
        <v>12.482903</v>
      </c>
      <c r="R1135" s="2">
        <v>9.7991109999999999</v>
      </c>
      <c r="S1135" s="2">
        <v>13.970326</v>
      </c>
      <c r="T1135" s="2">
        <v>13.910781999999999</v>
      </c>
      <c r="U1135" s="2">
        <v>13.395315</v>
      </c>
    </row>
    <row r="1136" spans="1:21" hidden="1" x14ac:dyDescent="0.2">
      <c r="A1136" s="22" t="s">
        <v>142</v>
      </c>
      <c r="B1136" s="9" t="e">
        <v>#N/A</v>
      </c>
      <c r="C1136" s="10" t="s">
        <v>26</v>
      </c>
      <c r="D1136" s="10" t="s">
        <v>980</v>
      </c>
      <c r="E1136" s="3"/>
      <c r="F1136" s="3"/>
      <c r="G1136" s="3"/>
      <c r="H1136" s="3"/>
      <c r="I1136" s="3"/>
      <c r="J1136" s="3"/>
      <c r="K1136" s="3">
        <v>1.6622999999999999E-2</v>
      </c>
      <c r="L1136" s="3">
        <v>1.6000000000000001E-4</v>
      </c>
      <c r="M1136" s="3">
        <v>1.14E-3</v>
      </c>
      <c r="N1136" s="3"/>
      <c r="O1136" s="3">
        <v>0.46265499999999998</v>
      </c>
      <c r="P1136" s="3">
        <v>3.602649</v>
      </c>
      <c r="Q1136" s="3">
        <v>1.4323269999999999</v>
      </c>
      <c r="R1136" s="3">
        <v>2.1494490000000002</v>
      </c>
      <c r="S1136" s="3">
        <v>2.1777259999999998</v>
      </c>
      <c r="T1136" s="3">
        <v>1.02925</v>
      </c>
      <c r="U1136" s="3">
        <v>0.45722000000000002</v>
      </c>
    </row>
    <row r="1137" spans="1:21" hidden="1" x14ac:dyDescent="0.2">
      <c r="A1137" s="22" t="s">
        <v>142</v>
      </c>
      <c r="B1137" s="9" t="e">
        <v>#N/A</v>
      </c>
      <c r="C1137" s="10" t="s">
        <v>27</v>
      </c>
      <c r="D1137" s="10" t="s">
        <v>980</v>
      </c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</row>
    <row r="1138" spans="1:21" hidden="1" x14ac:dyDescent="0.2">
      <c r="A1138" s="22" t="s">
        <v>142</v>
      </c>
      <c r="B1138" s="9" t="e">
        <v>#N/A</v>
      </c>
      <c r="C1138" s="10" t="s">
        <v>28</v>
      </c>
      <c r="D1138" s="10" t="s">
        <v>980</v>
      </c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>
        <v>9.464734</v>
      </c>
      <c r="P1138" s="3"/>
      <c r="Q1138" s="3"/>
      <c r="R1138" s="3">
        <v>0.54837899999999995</v>
      </c>
      <c r="S1138" s="3">
        <v>0.318297</v>
      </c>
      <c r="T1138" s="3">
        <v>2.3909999999999999E-3</v>
      </c>
      <c r="U1138" s="3"/>
    </row>
    <row r="1139" spans="1:21" hidden="1" x14ac:dyDescent="0.2">
      <c r="A1139" s="22" t="s">
        <v>142</v>
      </c>
      <c r="B1139" s="9" t="e">
        <v>#N/A</v>
      </c>
      <c r="C1139" s="10" t="s">
        <v>29</v>
      </c>
      <c r="D1139" s="10" t="s">
        <v>980</v>
      </c>
      <c r="E1139" s="2"/>
      <c r="F1139" s="2"/>
      <c r="G1139" s="2"/>
      <c r="H1139" s="2"/>
      <c r="I1139" s="2"/>
      <c r="J1139" s="2"/>
      <c r="K1139" s="2">
        <v>4.6080000000000001E-3</v>
      </c>
      <c r="L1139" s="2">
        <v>5.0633999999999998E-2</v>
      </c>
      <c r="M1139" s="2">
        <v>1.3726E-2</v>
      </c>
      <c r="N1139" s="2">
        <v>1.5499999999999999E-3</v>
      </c>
      <c r="O1139" s="2">
        <v>2.1749999999999999E-3</v>
      </c>
      <c r="P1139" s="2">
        <v>1.286E-3</v>
      </c>
      <c r="Q1139" s="2"/>
      <c r="R1139" s="2"/>
      <c r="S1139" s="2"/>
      <c r="T1139" s="2"/>
      <c r="U1139" s="2"/>
    </row>
    <row r="1140" spans="1:21" hidden="1" x14ac:dyDescent="0.2">
      <c r="A1140" s="23" t="s">
        <v>142</v>
      </c>
      <c r="B1140" s="9" t="e">
        <v>#N/A</v>
      </c>
      <c r="C1140" s="9" t="s">
        <v>30</v>
      </c>
      <c r="D1140" s="9"/>
      <c r="E1140" s="3"/>
      <c r="F1140" s="3"/>
      <c r="G1140" s="3">
        <v>48.682777999999999</v>
      </c>
      <c r="H1140" s="3">
        <v>58.630057000000001</v>
      </c>
      <c r="I1140" s="3">
        <v>46.622290999999997</v>
      </c>
      <c r="J1140" s="3">
        <v>80.571967000000001</v>
      </c>
      <c r="K1140" s="3">
        <v>60.066682999999998</v>
      </c>
      <c r="L1140" s="3">
        <v>43.831881000000003</v>
      </c>
      <c r="M1140" s="3">
        <v>44.847327</v>
      </c>
      <c r="N1140" s="3">
        <v>25.246185000000001</v>
      </c>
      <c r="O1140" s="3"/>
      <c r="P1140" s="3"/>
      <c r="Q1140" s="3"/>
      <c r="R1140" s="3"/>
      <c r="S1140" s="3"/>
      <c r="T1140" s="3"/>
      <c r="U1140" s="3"/>
    </row>
    <row r="1141" spans="1:21" hidden="1" x14ac:dyDescent="0.2">
      <c r="A1141" s="21" t="s">
        <v>143</v>
      </c>
      <c r="B1141" s="9" t="e">
        <v>#N/A</v>
      </c>
      <c r="C1141" s="9" t="s">
        <v>20</v>
      </c>
      <c r="D1141" s="9"/>
      <c r="E1141" s="2"/>
      <c r="F1141" s="2"/>
      <c r="G1141" s="2">
        <v>119.31009</v>
      </c>
      <c r="H1141" s="2">
        <v>168.64992100000001</v>
      </c>
      <c r="I1141" s="2">
        <v>202.15158600000001</v>
      </c>
      <c r="J1141" s="2">
        <v>221.10420400000001</v>
      </c>
      <c r="K1141" s="2">
        <v>215.45416399999999</v>
      </c>
      <c r="L1141" s="2">
        <v>255.276825</v>
      </c>
      <c r="M1141" s="2">
        <v>278.156722</v>
      </c>
      <c r="N1141" s="2">
        <v>292.92082099999999</v>
      </c>
      <c r="O1141" s="2">
        <v>306.207604</v>
      </c>
      <c r="P1141" s="2">
        <v>376.24835400000001</v>
      </c>
      <c r="Q1141" s="2">
        <v>506.50163199999997</v>
      </c>
      <c r="R1141" s="2">
        <v>407.30767200000003</v>
      </c>
      <c r="S1141" s="2">
        <v>416.63041600000003</v>
      </c>
      <c r="T1141" s="2">
        <v>417.11442399999999</v>
      </c>
      <c r="U1141" s="2">
        <v>458.311218</v>
      </c>
    </row>
    <row r="1142" spans="1:21" hidden="1" x14ac:dyDescent="0.2">
      <c r="A1142" s="22" t="s">
        <v>143</v>
      </c>
      <c r="B1142" s="9" t="e">
        <v>#N/A</v>
      </c>
      <c r="C1142" s="10" t="s">
        <v>22</v>
      </c>
      <c r="D1142" s="10"/>
      <c r="E1142" s="3"/>
      <c r="F1142" s="3"/>
      <c r="G1142" s="3"/>
      <c r="H1142" s="3"/>
      <c r="I1142" s="3"/>
      <c r="J1142" s="3"/>
      <c r="K1142" s="3">
        <v>0.88905299999999998</v>
      </c>
      <c r="L1142" s="3"/>
      <c r="M1142" s="3">
        <v>2.4531000000000001E-2</v>
      </c>
      <c r="N1142" s="3"/>
      <c r="O1142" s="3"/>
      <c r="P1142" s="3"/>
      <c r="Q1142" s="3"/>
      <c r="R1142" s="3"/>
      <c r="S1142" s="3"/>
      <c r="T1142" s="3"/>
      <c r="U1142" s="3"/>
    </row>
    <row r="1143" spans="1:21" hidden="1" x14ac:dyDescent="0.2">
      <c r="A1143" s="22" t="s">
        <v>143</v>
      </c>
      <c r="B1143" s="9" t="e">
        <v>#N/A</v>
      </c>
      <c r="C1143" s="10" t="s">
        <v>23</v>
      </c>
      <c r="D1143" s="10"/>
      <c r="E1143" s="2"/>
      <c r="F1143" s="2"/>
      <c r="G1143" s="2">
        <v>1.1312949999999999</v>
      </c>
      <c r="H1143" s="2">
        <v>7.3582020000000004</v>
      </c>
      <c r="I1143" s="2">
        <v>12.160247999999999</v>
      </c>
      <c r="J1143" s="2">
        <v>2.2102490000000001</v>
      </c>
      <c r="K1143" s="2">
        <v>3.7181350000000002</v>
      </c>
      <c r="L1143" s="2">
        <v>8.0880069999999993</v>
      </c>
      <c r="M1143" s="2">
        <v>2.2916059999999998</v>
      </c>
      <c r="N1143" s="2">
        <v>5.0539389999999997</v>
      </c>
      <c r="O1143" s="2">
        <v>42.597172999999998</v>
      </c>
      <c r="P1143" s="2">
        <v>36.582934999999999</v>
      </c>
      <c r="Q1143" s="2">
        <v>35.312035000000002</v>
      </c>
      <c r="R1143" s="2">
        <v>19.957878000000001</v>
      </c>
      <c r="S1143" s="2">
        <v>28.360292000000001</v>
      </c>
      <c r="T1143" s="2">
        <v>68.038933999999998</v>
      </c>
      <c r="U1143" s="2">
        <v>53.280161</v>
      </c>
    </row>
    <row r="1144" spans="1:21" hidden="1" x14ac:dyDescent="0.2">
      <c r="A1144" s="22" t="s">
        <v>143</v>
      </c>
      <c r="B1144" s="9" t="e">
        <v>#N/A</v>
      </c>
      <c r="C1144" s="10" t="s">
        <v>24</v>
      </c>
      <c r="D1144" s="10"/>
      <c r="E1144" s="3"/>
      <c r="F1144" s="3"/>
      <c r="G1144" s="3">
        <v>11.313452</v>
      </c>
      <c r="H1144" s="3">
        <v>8.8519649999999999</v>
      </c>
      <c r="I1144" s="3">
        <v>10.163612000000001</v>
      </c>
      <c r="J1144" s="3">
        <v>19.185471</v>
      </c>
      <c r="K1144" s="3">
        <v>66.349238999999997</v>
      </c>
      <c r="L1144" s="3">
        <v>62.388705000000002</v>
      </c>
      <c r="M1144" s="3">
        <v>100.05723399999999</v>
      </c>
      <c r="N1144" s="3">
        <v>97.975835000000004</v>
      </c>
      <c r="O1144" s="3">
        <v>221.21754799999999</v>
      </c>
      <c r="P1144" s="3">
        <v>294.563107</v>
      </c>
      <c r="Q1144" s="3">
        <v>436.69702699999999</v>
      </c>
      <c r="R1144" s="3">
        <v>329.70874500000002</v>
      </c>
      <c r="S1144" s="3">
        <v>317.48170099999999</v>
      </c>
      <c r="T1144" s="3">
        <v>325.82398000000001</v>
      </c>
      <c r="U1144" s="3">
        <v>358.74918700000001</v>
      </c>
    </row>
    <row r="1145" spans="1:21" hidden="1" x14ac:dyDescent="0.2">
      <c r="A1145" s="22" t="s">
        <v>143</v>
      </c>
      <c r="B1145" s="9" t="e">
        <v>#N/A</v>
      </c>
      <c r="C1145" s="10" t="s">
        <v>25</v>
      </c>
      <c r="D1145" s="10"/>
      <c r="E1145" s="2"/>
      <c r="F1145" s="2"/>
      <c r="G1145" s="2"/>
      <c r="H1145" s="2"/>
      <c r="I1145" s="2"/>
      <c r="J1145" s="2"/>
      <c r="K1145" s="2"/>
      <c r="L1145" s="2"/>
      <c r="M1145" s="2"/>
      <c r="N1145" s="2">
        <v>1.1414280000000001</v>
      </c>
      <c r="O1145" s="2">
        <v>19.185217000000002</v>
      </c>
      <c r="P1145" s="2">
        <v>17.014605</v>
      </c>
      <c r="Q1145" s="2">
        <v>9.0099920000000004</v>
      </c>
      <c r="R1145" s="2">
        <v>41.095157</v>
      </c>
      <c r="S1145" s="2">
        <v>44.468505999999998</v>
      </c>
      <c r="T1145" s="2">
        <v>19.739993999999999</v>
      </c>
      <c r="U1145" s="2">
        <v>11.268860999999999</v>
      </c>
    </row>
    <row r="1146" spans="1:21" hidden="1" x14ac:dyDescent="0.2">
      <c r="A1146" s="22" t="s">
        <v>143</v>
      </c>
      <c r="B1146" s="9" t="e">
        <v>#N/A</v>
      </c>
      <c r="C1146" s="10" t="s">
        <v>26</v>
      </c>
      <c r="D1146" s="10" t="s">
        <v>980</v>
      </c>
      <c r="E1146" s="3"/>
      <c r="F1146" s="3"/>
      <c r="G1146" s="3"/>
      <c r="H1146" s="3"/>
      <c r="I1146" s="3"/>
      <c r="J1146" s="3"/>
      <c r="K1146" s="3">
        <v>1.826106</v>
      </c>
      <c r="L1146" s="3">
        <v>1.1120140000000001</v>
      </c>
      <c r="M1146" s="3">
        <v>1.410426</v>
      </c>
      <c r="N1146" s="3">
        <v>2.6346440000000002</v>
      </c>
      <c r="O1146" s="3">
        <v>1.5857889999999999</v>
      </c>
      <c r="P1146" s="3">
        <v>0.228573</v>
      </c>
      <c r="Q1146" s="3">
        <v>4.1747350000000001</v>
      </c>
      <c r="R1146" s="3">
        <v>0.19652900000000001</v>
      </c>
      <c r="S1146" s="3">
        <v>9.1883000000000006E-2</v>
      </c>
      <c r="T1146" s="3">
        <v>9.4575999999999993E-2</v>
      </c>
      <c r="U1146" s="3">
        <v>0.89265700000000003</v>
      </c>
    </row>
    <row r="1147" spans="1:21" hidden="1" x14ac:dyDescent="0.2">
      <c r="A1147" s="22" t="s">
        <v>143</v>
      </c>
      <c r="B1147" s="9" t="e">
        <v>#N/A</v>
      </c>
      <c r="C1147" s="10" t="s">
        <v>27</v>
      </c>
      <c r="D1147" s="10" t="s">
        <v>980</v>
      </c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</row>
    <row r="1148" spans="1:21" hidden="1" x14ac:dyDescent="0.2">
      <c r="A1148" s="22" t="s">
        <v>143</v>
      </c>
      <c r="B1148" s="9" t="e">
        <v>#N/A</v>
      </c>
      <c r="C1148" s="10" t="s">
        <v>28</v>
      </c>
      <c r="D1148" s="10" t="s">
        <v>980</v>
      </c>
      <c r="E1148" s="3"/>
      <c r="F1148" s="3"/>
      <c r="G1148" s="3"/>
      <c r="H1148" s="3"/>
      <c r="I1148" s="3"/>
      <c r="J1148" s="3"/>
      <c r="K1148" s="3">
        <v>0.44794699999999998</v>
      </c>
      <c r="L1148" s="3">
        <v>0.29437400000000002</v>
      </c>
      <c r="M1148" s="3">
        <v>1.544716</v>
      </c>
      <c r="N1148" s="3">
        <v>3.1987290000000002</v>
      </c>
      <c r="O1148" s="3">
        <v>2.5873919999999999</v>
      </c>
      <c r="P1148" s="3">
        <v>3.4064260000000002</v>
      </c>
      <c r="Q1148" s="3">
        <v>1.853885</v>
      </c>
      <c r="R1148" s="3">
        <v>2.2521659999999999</v>
      </c>
      <c r="S1148" s="3">
        <v>5.0909040000000001</v>
      </c>
      <c r="T1148" s="3">
        <v>3.4169399999999999</v>
      </c>
      <c r="U1148" s="3">
        <v>33.86721</v>
      </c>
    </row>
    <row r="1149" spans="1:21" hidden="1" x14ac:dyDescent="0.2">
      <c r="A1149" s="22" t="s">
        <v>143</v>
      </c>
      <c r="B1149" s="9" t="e">
        <v>#N/A</v>
      </c>
      <c r="C1149" s="10" t="s">
        <v>29</v>
      </c>
      <c r="D1149" s="10" t="s">
        <v>980</v>
      </c>
      <c r="E1149" s="2"/>
      <c r="F1149" s="2"/>
      <c r="G1149" s="2"/>
      <c r="H1149" s="2"/>
      <c r="I1149" s="2"/>
      <c r="J1149" s="2"/>
      <c r="K1149" s="2">
        <v>4.2591950000000001</v>
      </c>
      <c r="L1149" s="2">
        <v>15.187186000000001</v>
      </c>
      <c r="M1149" s="2">
        <v>11.802429</v>
      </c>
      <c r="N1149" s="2">
        <v>15.085467</v>
      </c>
      <c r="O1149" s="2">
        <v>19.034485</v>
      </c>
      <c r="P1149" s="2">
        <v>23.719605999999999</v>
      </c>
      <c r="Q1149" s="2">
        <v>19.453958</v>
      </c>
      <c r="R1149" s="2">
        <v>14.097197</v>
      </c>
      <c r="S1149" s="2">
        <v>4.1146000000000002E-2</v>
      </c>
      <c r="T1149" s="2"/>
      <c r="U1149" s="2">
        <v>0.25314199999999998</v>
      </c>
    </row>
    <row r="1150" spans="1:21" hidden="1" x14ac:dyDescent="0.2">
      <c r="A1150" s="23" t="s">
        <v>143</v>
      </c>
      <c r="B1150" s="9" t="e">
        <v>#N/A</v>
      </c>
      <c r="C1150" s="9" t="s">
        <v>30</v>
      </c>
      <c r="D1150" s="9"/>
      <c r="E1150" s="3"/>
      <c r="F1150" s="3"/>
      <c r="G1150" s="3">
        <v>106.865343</v>
      </c>
      <c r="H1150" s="3">
        <v>152.43975399999999</v>
      </c>
      <c r="I1150" s="3">
        <v>179.82772600000001</v>
      </c>
      <c r="J1150" s="3">
        <v>199.708484</v>
      </c>
      <c r="K1150" s="3">
        <v>137.96448899999999</v>
      </c>
      <c r="L1150" s="3">
        <v>168.20653899999999</v>
      </c>
      <c r="M1150" s="3">
        <v>161.02578</v>
      </c>
      <c r="N1150" s="3">
        <v>167.83077900000001</v>
      </c>
      <c r="O1150" s="3"/>
      <c r="P1150" s="3">
        <v>0.73310200000000003</v>
      </c>
      <c r="Q1150" s="3"/>
      <c r="R1150" s="3"/>
      <c r="S1150" s="3">
        <v>21.095984000000001</v>
      </c>
      <c r="T1150" s="3"/>
      <c r="U1150" s="3"/>
    </row>
    <row r="1151" spans="1:21" hidden="1" x14ac:dyDescent="0.2">
      <c r="A1151" s="21" t="s">
        <v>144</v>
      </c>
      <c r="B1151" s="9" t="e">
        <v>#N/A</v>
      </c>
      <c r="C1151" s="9" t="s">
        <v>20</v>
      </c>
      <c r="D1151" s="9"/>
      <c r="E1151" s="2"/>
      <c r="F1151" s="2"/>
      <c r="G1151" s="2">
        <v>3526.5492939999999</v>
      </c>
      <c r="H1151" s="2">
        <v>3975.401828</v>
      </c>
      <c r="I1151" s="2">
        <v>4288.7693849999996</v>
      </c>
      <c r="J1151" s="2">
        <v>3577.5060950000002</v>
      </c>
      <c r="K1151" s="2">
        <v>5959.682573</v>
      </c>
      <c r="L1151" s="2">
        <v>3500.590725</v>
      </c>
      <c r="M1151" s="2">
        <v>3867.6335290000002</v>
      </c>
      <c r="N1151" s="2">
        <v>4041.4473149999999</v>
      </c>
      <c r="O1151" s="2">
        <v>4022.527889</v>
      </c>
      <c r="P1151" s="2">
        <v>4350.3162039999997</v>
      </c>
      <c r="Q1151" s="2">
        <v>4546.6748360000001</v>
      </c>
      <c r="R1151" s="2">
        <v>4032.0550589999998</v>
      </c>
      <c r="S1151" s="2">
        <v>4380.5097260000002</v>
      </c>
      <c r="T1151" s="2">
        <v>5247.1919980000002</v>
      </c>
      <c r="U1151" s="2">
        <v>4577.1408879999999</v>
      </c>
    </row>
    <row r="1152" spans="1:21" hidden="1" x14ac:dyDescent="0.2">
      <c r="A1152" s="22" t="s">
        <v>144</v>
      </c>
      <c r="B1152" s="9" t="e">
        <v>#N/A</v>
      </c>
      <c r="C1152" s="10" t="s">
        <v>22</v>
      </c>
      <c r="D1152" s="10"/>
      <c r="E1152" s="3"/>
      <c r="F1152" s="3"/>
      <c r="G1152" s="3">
        <v>64.084142</v>
      </c>
      <c r="H1152" s="3">
        <v>112.653819</v>
      </c>
      <c r="I1152" s="3">
        <v>48.382402999999996</v>
      </c>
      <c r="J1152" s="3">
        <v>44.792811</v>
      </c>
      <c r="K1152" s="3">
        <v>71.325042999999994</v>
      </c>
      <c r="L1152" s="3">
        <v>97.623931999999996</v>
      </c>
      <c r="M1152" s="3">
        <v>19.511520000000001</v>
      </c>
      <c r="N1152" s="3">
        <v>76.738480999999993</v>
      </c>
      <c r="O1152" s="3">
        <v>36.327626000000002</v>
      </c>
      <c r="P1152" s="3">
        <v>228.169555</v>
      </c>
      <c r="Q1152" s="3">
        <v>123.94830899999999</v>
      </c>
      <c r="R1152" s="3">
        <v>279.33726799999999</v>
      </c>
      <c r="S1152" s="3">
        <v>172.48258200000001</v>
      </c>
      <c r="T1152" s="3">
        <v>566.635807</v>
      </c>
      <c r="U1152" s="3">
        <v>519.62463600000001</v>
      </c>
    </row>
    <row r="1153" spans="1:21" hidden="1" x14ac:dyDescent="0.2">
      <c r="A1153" s="22" t="s">
        <v>144</v>
      </c>
      <c r="B1153" s="9" t="e">
        <v>#N/A</v>
      </c>
      <c r="C1153" s="10" t="s">
        <v>23</v>
      </c>
      <c r="D1153" s="10"/>
      <c r="E1153" s="2"/>
      <c r="F1153" s="2"/>
      <c r="G1153" s="2">
        <v>68.757262999999995</v>
      </c>
      <c r="H1153" s="2">
        <v>93.031339000000003</v>
      </c>
      <c r="I1153" s="2">
        <v>122.66240999999999</v>
      </c>
      <c r="J1153" s="2">
        <v>110.88799299999999</v>
      </c>
      <c r="K1153" s="2">
        <v>66.283783</v>
      </c>
      <c r="L1153" s="2">
        <v>90.749055999999996</v>
      </c>
      <c r="M1153" s="2">
        <v>74.451156999999995</v>
      </c>
      <c r="N1153" s="2">
        <v>81.453851999999998</v>
      </c>
      <c r="O1153" s="2">
        <v>348.465281</v>
      </c>
      <c r="P1153" s="2">
        <v>274.62367699999999</v>
      </c>
      <c r="Q1153" s="2">
        <v>311.69215000000003</v>
      </c>
      <c r="R1153" s="2">
        <v>682.06534199999999</v>
      </c>
      <c r="S1153" s="2">
        <v>390.648258</v>
      </c>
      <c r="T1153" s="2">
        <v>480.34698800000001</v>
      </c>
      <c r="U1153" s="2">
        <v>479.74382600000001</v>
      </c>
    </row>
    <row r="1154" spans="1:21" hidden="1" x14ac:dyDescent="0.2">
      <c r="A1154" s="22" t="s">
        <v>144</v>
      </c>
      <c r="B1154" s="9" t="e">
        <v>#N/A</v>
      </c>
      <c r="C1154" s="10" t="s">
        <v>24</v>
      </c>
      <c r="D1154" s="10"/>
      <c r="E1154" s="3"/>
      <c r="F1154" s="3"/>
      <c r="G1154" s="3">
        <v>177.75807599999999</v>
      </c>
      <c r="H1154" s="3">
        <v>170.509882</v>
      </c>
      <c r="I1154" s="3">
        <v>196.283038</v>
      </c>
      <c r="J1154" s="3">
        <v>164.83949000000001</v>
      </c>
      <c r="K1154" s="3">
        <v>782.18437200000005</v>
      </c>
      <c r="L1154" s="3">
        <v>853.07709999999997</v>
      </c>
      <c r="M1154" s="3">
        <v>1022.971587</v>
      </c>
      <c r="N1154" s="3">
        <v>2022.760503</v>
      </c>
      <c r="O1154" s="3">
        <v>2933.6301039999998</v>
      </c>
      <c r="P1154" s="3">
        <v>3249.6493700000001</v>
      </c>
      <c r="Q1154" s="3">
        <v>3565.6847640000001</v>
      </c>
      <c r="R1154" s="3">
        <v>2470.6396209999998</v>
      </c>
      <c r="S1154" s="3">
        <v>3221.0996810000001</v>
      </c>
      <c r="T1154" s="3">
        <v>3597.6177189999999</v>
      </c>
      <c r="U1154" s="3">
        <v>3045.7281830000002</v>
      </c>
    </row>
    <row r="1155" spans="1:21" hidden="1" x14ac:dyDescent="0.2">
      <c r="A1155" s="22" t="s">
        <v>144</v>
      </c>
      <c r="B1155" s="9" t="e">
        <v>#N/A</v>
      </c>
      <c r="C1155" s="10" t="s">
        <v>25</v>
      </c>
      <c r="D1155" s="10"/>
      <c r="E1155" s="2"/>
      <c r="F1155" s="2"/>
      <c r="G1155" s="2"/>
      <c r="H1155" s="2"/>
      <c r="I1155" s="2"/>
      <c r="J1155" s="2"/>
      <c r="K1155" s="2"/>
      <c r="L1155" s="2"/>
      <c r="M1155" s="2"/>
      <c r="N1155" s="2">
        <v>83.487966999999998</v>
      </c>
      <c r="O1155" s="2">
        <v>413.76975700000003</v>
      </c>
      <c r="P1155" s="2">
        <v>374.12447100000003</v>
      </c>
      <c r="Q1155" s="2">
        <v>314.03732200000002</v>
      </c>
      <c r="R1155" s="2">
        <v>378.654177</v>
      </c>
      <c r="S1155" s="2">
        <v>362.232912</v>
      </c>
      <c r="T1155" s="2">
        <v>317.42549100000002</v>
      </c>
      <c r="U1155" s="2">
        <v>333.92229500000002</v>
      </c>
    </row>
    <row r="1156" spans="1:21" hidden="1" x14ac:dyDescent="0.2">
      <c r="A1156" s="22" t="s">
        <v>144</v>
      </c>
      <c r="B1156" s="9" t="e">
        <v>#N/A</v>
      </c>
      <c r="C1156" s="10" t="s">
        <v>26</v>
      </c>
      <c r="D1156" s="10" t="s">
        <v>980</v>
      </c>
      <c r="E1156" s="3"/>
      <c r="F1156" s="3"/>
      <c r="G1156" s="3"/>
      <c r="H1156" s="3"/>
      <c r="I1156" s="3"/>
      <c r="J1156" s="3"/>
      <c r="K1156" s="3">
        <v>102.807193</v>
      </c>
      <c r="L1156" s="3">
        <v>113.75456200000001</v>
      </c>
      <c r="M1156" s="3">
        <v>136.192318</v>
      </c>
      <c r="N1156" s="3">
        <v>148.298779</v>
      </c>
      <c r="O1156" s="3">
        <v>136.56992199999999</v>
      </c>
      <c r="P1156" s="3">
        <v>142.92863299999999</v>
      </c>
      <c r="Q1156" s="3">
        <v>168.87564900000001</v>
      </c>
      <c r="R1156" s="3">
        <v>169.80177900000001</v>
      </c>
      <c r="S1156" s="3">
        <v>165.67584199999999</v>
      </c>
      <c r="T1156" s="3">
        <v>178.25883400000001</v>
      </c>
      <c r="U1156" s="3">
        <v>173.72486900000001</v>
      </c>
    </row>
    <row r="1157" spans="1:21" hidden="1" x14ac:dyDescent="0.2">
      <c r="A1157" s="22" t="s">
        <v>144</v>
      </c>
      <c r="B1157" s="9" t="e">
        <v>#N/A</v>
      </c>
      <c r="C1157" s="10" t="s">
        <v>27</v>
      </c>
      <c r="D1157" s="10" t="s">
        <v>980</v>
      </c>
      <c r="E1157" s="2"/>
      <c r="F1157" s="2"/>
      <c r="G1157" s="2">
        <v>38.230142000000001</v>
      </c>
      <c r="H1157" s="2">
        <v>40.492609000000002</v>
      </c>
      <c r="I1157" s="2">
        <v>53.220469999999999</v>
      </c>
      <c r="J1157" s="2">
        <v>45.576711000000003</v>
      </c>
      <c r="K1157" s="2">
        <v>674.43122900000003</v>
      </c>
      <c r="L1157" s="2">
        <v>16.826322000000001</v>
      </c>
      <c r="M1157" s="2">
        <v>26.327764999999999</v>
      </c>
      <c r="N1157" s="2">
        <v>14.213414</v>
      </c>
      <c r="O1157" s="2">
        <v>119.566475</v>
      </c>
      <c r="P1157" s="2">
        <v>52.920026999999997</v>
      </c>
      <c r="Q1157" s="2">
        <v>23.282812</v>
      </c>
      <c r="R1157" s="2">
        <v>15.136742999999999</v>
      </c>
      <c r="S1157" s="2">
        <v>10.118288</v>
      </c>
      <c r="T1157" s="2">
        <v>82.123063000000002</v>
      </c>
      <c r="U1157" s="2">
        <v>0.37806800000000002</v>
      </c>
    </row>
    <row r="1158" spans="1:21" hidden="1" x14ac:dyDescent="0.2">
      <c r="A1158" s="22" t="s">
        <v>144</v>
      </c>
      <c r="B1158" s="9" t="e">
        <v>#N/A</v>
      </c>
      <c r="C1158" s="10" t="s">
        <v>28</v>
      </c>
      <c r="D1158" s="10" t="s">
        <v>980</v>
      </c>
      <c r="E1158" s="3"/>
      <c r="F1158" s="3"/>
      <c r="G1158" s="3"/>
      <c r="H1158" s="3"/>
      <c r="I1158" s="3"/>
      <c r="J1158" s="3"/>
      <c r="K1158" s="3">
        <v>14.841282</v>
      </c>
      <c r="L1158" s="3">
        <v>19.575475000000001</v>
      </c>
      <c r="M1158" s="3">
        <v>29.891916999999999</v>
      </c>
      <c r="N1158" s="3">
        <v>33.266271000000003</v>
      </c>
      <c r="O1158" s="3">
        <v>26.733381000000001</v>
      </c>
      <c r="P1158" s="3">
        <v>22.391203000000001</v>
      </c>
      <c r="Q1158" s="3">
        <v>34.491110999999997</v>
      </c>
      <c r="R1158" s="3">
        <v>31.605715</v>
      </c>
      <c r="S1158" s="3">
        <v>25.327221000000002</v>
      </c>
      <c r="T1158" s="3">
        <v>23.844072000000001</v>
      </c>
      <c r="U1158" s="3">
        <v>11.861224999999999</v>
      </c>
    </row>
    <row r="1159" spans="1:21" hidden="1" x14ac:dyDescent="0.2">
      <c r="A1159" s="22" t="s">
        <v>144</v>
      </c>
      <c r="B1159" s="9" t="e">
        <v>#N/A</v>
      </c>
      <c r="C1159" s="10" t="s">
        <v>29</v>
      </c>
      <c r="D1159" s="10" t="s">
        <v>980</v>
      </c>
      <c r="E1159" s="2"/>
      <c r="F1159" s="2"/>
      <c r="G1159" s="2"/>
      <c r="H1159" s="2"/>
      <c r="I1159" s="2"/>
      <c r="J1159" s="2"/>
      <c r="K1159" s="2">
        <v>16.276754</v>
      </c>
      <c r="L1159" s="2">
        <v>4.8079229999999997</v>
      </c>
      <c r="M1159" s="2">
        <v>6.8112139999999997</v>
      </c>
      <c r="N1159" s="2">
        <v>9.2259019999999996</v>
      </c>
      <c r="O1159" s="2">
        <v>7.4653429999999998</v>
      </c>
      <c r="P1159" s="2">
        <v>5.3668100000000001</v>
      </c>
      <c r="Q1159" s="2">
        <v>4.6627190000000001</v>
      </c>
      <c r="R1159" s="2">
        <v>4.8144140000000002</v>
      </c>
      <c r="S1159" s="2">
        <v>2.073582</v>
      </c>
      <c r="T1159" s="2">
        <v>0.94002399999999997</v>
      </c>
      <c r="U1159" s="2">
        <v>12.157786</v>
      </c>
    </row>
    <row r="1160" spans="1:21" hidden="1" x14ac:dyDescent="0.2">
      <c r="A1160" s="23" t="s">
        <v>144</v>
      </c>
      <c r="B1160" s="9" t="e">
        <v>#N/A</v>
      </c>
      <c r="C1160" s="9" t="s">
        <v>30</v>
      </c>
      <c r="D1160" s="9"/>
      <c r="E1160" s="3"/>
      <c r="F1160" s="3"/>
      <c r="G1160" s="3">
        <v>3177.7196709999998</v>
      </c>
      <c r="H1160" s="3">
        <v>3558.7141790000001</v>
      </c>
      <c r="I1160" s="3">
        <v>3868.2210639999998</v>
      </c>
      <c r="J1160" s="3">
        <v>3211.4090900000001</v>
      </c>
      <c r="K1160" s="3">
        <v>4231.5329170000014</v>
      </c>
      <c r="L1160" s="3">
        <v>2304.1763550000001</v>
      </c>
      <c r="M1160" s="3">
        <v>2551.4760510000001</v>
      </c>
      <c r="N1160" s="3">
        <v>1572.002146</v>
      </c>
      <c r="O1160" s="3"/>
      <c r="P1160" s="3">
        <v>0.142458</v>
      </c>
      <c r="Q1160" s="3"/>
      <c r="R1160" s="3"/>
      <c r="S1160" s="3">
        <v>30.85136</v>
      </c>
      <c r="T1160" s="3"/>
      <c r="U1160" s="3"/>
    </row>
    <row r="1161" spans="1:21" hidden="1" x14ac:dyDescent="0.2">
      <c r="A1161" s="21" t="s">
        <v>145</v>
      </c>
      <c r="B1161" s="9" t="s">
        <v>276</v>
      </c>
      <c r="C1161" s="9" t="s">
        <v>20</v>
      </c>
      <c r="D1161" s="9"/>
      <c r="E1161" s="2"/>
      <c r="F1161" s="2"/>
      <c r="G1161" s="2">
        <v>63.164836999999999</v>
      </c>
      <c r="H1161" s="2">
        <v>142.08290199999999</v>
      </c>
      <c r="I1161" s="2">
        <v>110.77886100000001</v>
      </c>
      <c r="J1161" s="2">
        <v>95.178974999999994</v>
      </c>
      <c r="K1161" s="2">
        <v>125.222066</v>
      </c>
      <c r="L1161" s="2">
        <v>123.44884</v>
      </c>
      <c r="M1161" s="2">
        <v>126.581272</v>
      </c>
      <c r="N1161" s="2">
        <v>124.97914400000001</v>
      </c>
      <c r="O1161" s="2">
        <v>139.06743499999999</v>
      </c>
      <c r="P1161" s="2">
        <v>109.642993</v>
      </c>
      <c r="Q1161" s="2">
        <v>172.37900300000001</v>
      </c>
      <c r="R1161" s="2">
        <v>74.353937999999999</v>
      </c>
      <c r="S1161" s="2">
        <v>70.772150999999994</v>
      </c>
      <c r="T1161" s="2">
        <v>152.43770900000001</v>
      </c>
      <c r="U1161" s="2">
        <v>75.291256000000004</v>
      </c>
    </row>
    <row r="1162" spans="1:21" hidden="1" x14ac:dyDescent="0.2">
      <c r="A1162" s="22" t="s">
        <v>145</v>
      </c>
      <c r="B1162" s="9" t="s">
        <v>276</v>
      </c>
      <c r="C1162" s="10" t="s">
        <v>22</v>
      </c>
      <c r="D1162" s="10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>
        <v>2.4386999999999999E-2</v>
      </c>
    </row>
    <row r="1163" spans="1:21" hidden="1" x14ac:dyDescent="0.2">
      <c r="A1163" s="22" t="s">
        <v>145</v>
      </c>
      <c r="B1163" s="9" t="s">
        <v>276</v>
      </c>
      <c r="C1163" s="10" t="s">
        <v>23</v>
      </c>
      <c r="D1163" s="10"/>
      <c r="E1163" s="2"/>
      <c r="F1163" s="2"/>
      <c r="G1163" s="2">
        <v>0.14190900000000001</v>
      </c>
      <c r="H1163" s="2">
        <v>0.236093</v>
      </c>
      <c r="I1163" s="2">
        <v>4.0793410000000003</v>
      </c>
      <c r="J1163" s="2">
        <v>3.4776729999999998</v>
      </c>
      <c r="K1163" s="2">
        <v>0.67031799999999997</v>
      </c>
      <c r="L1163" s="2">
        <v>1.631734</v>
      </c>
      <c r="M1163" s="2">
        <v>0.680508</v>
      </c>
      <c r="N1163" s="2">
        <v>0.38315500000000002</v>
      </c>
      <c r="O1163" s="2">
        <v>1.656976</v>
      </c>
      <c r="P1163" s="2">
        <v>1.968734</v>
      </c>
      <c r="Q1163" s="2">
        <v>1.597731</v>
      </c>
      <c r="R1163" s="2">
        <v>1.809067</v>
      </c>
      <c r="S1163" s="2">
        <v>2.0885379999999998</v>
      </c>
      <c r="T1163" s="2">
        <v>5.1747059999999996</v>
      </c>
      <c r="U1163" s="2">
        <v>5.281955</v>
      </c>
    </row>
    <row r="1164" spans="1:21" hidden="1" x14ac:dyDescent="0.2">
      <c r="A1164" s="22" t="s">
        <v>145</v>
      </c>
      <c r="B1164" s="9" t="s">
        <v>276</v>
      </c>
      <c r="C1164" s="10" t="s">
        <v>24</v>
      </c>
      <c r="D1164" s="10"/>
      <c r="E1164" s="3"/>
      <c r="F1164" s="3"/>
      <c r="G1164" s="3">
        <v>10.541164999999999</v>
      </c>
      <c r="H1164" s="3">
        <v>6.3818080000000004</v>
      </c>
      <c r="I1164" s="3">
        <v>6.8879229999999998</v>
      </c>
      <c r="J1164" s="3">
        <v>4.9157700000000002</v>
      </c>
      <c r="K1164" s="3">
        <v>58.044699999999999</v>
      </c>
      <c r="L1164" s="3">
        <v>49.637802000000001</v>
      </c>
      <c r="M1164" s="3">
        <v>51.456868</v>
      </c>
      <c r="N1164" s="3">
        <v>49.275596999999998</v>
      </c>
      <c r="O1164" s="3">
        <v>93.045304000000002</v>
      </c>
      <c r="P1164" s="3">
        <v>74.145700000000005</v>
      </c>
      <c r="Q1164" s="3">
        <v>136.98216400000001</v>
      </c>
      <c r="R1164" s="3">
        <v>35.563175999999999</v>
      </c>
      <c r="S1164" s="3">
        <v>33.075859999999999</v>
      </c>
      <c r="T1164" s="3">
        <v>38.337068000000002</v>
      </c>
      <c r="U1164" s="3">
        <v>43.115048999999999</v>
      </c>
    </row>
    <row r="1165" spans="1:21" hidden="1" x14ac:dyDescent="0.2">
      <c r="A1165" s="22" t="s">
        <v>145</v>
      </c>
      <c r="B1165" s="9" t="s">
        <v>276</v>
      </c>
      <c r="C1165" s="10" t="s">
        <v>25</v>
      </c>
      <c r="D1165" s="10"/>
      <c r="E1165" s="2"/>
      <c r="F1165" s="2"/>
      <c r="G1165" s="2"/>
      <c r="H1165" s="2"/>
      <c r="I1165" s="2"/>
      <c r="J1165" s="2"/>
      <c r="K1165" s="2"/>
      <c r="L1165" s="2"/>
      <c r="M1165" s="2"/>
      <c r="N1165" s="2">
        <v>3.698728</v>
      </c>
      <c r="O1165" s="2">
        <v>29.823411</v>
      </c>
      <c r="P1165" s="2">
        <v>22.134226000000002</v>
      </c>
      <c r="Q1165" s="2">
        <v>18.715987999999999</v>
      </c>
      <c r="R1165" s="2">
        <v>21.038395000000001</v>
      </c>
      <c r="S1165" s="2">
        <v>20.955736000000002</v>
      </c>
      <c r="T1165" s="2">
        <v>16.942070000000001</v>
      </c>
      <c r="U1165" s="2">
        <v>16.985209000000001</v>
      </c>
    </row>
    <row r="1166" spans="1:21" hidden="1" x14ac:dyDescent="0.2">
      <c r="A1166" s="22" t="s">
        <v>145</v>
      </c>
      <c r="B1166" s="9" t="s">
        <v>276</v>
      </c>
      <c r="C1166" s="10" t="s">
        <v>26</v>
      </c>
      <c r="D1166" s="10" t="s">
        <v>980</v>
      </c>
      <c r="E1166" s="3"/>
      <c r="F1166" s="3"/>
      <c r="G1166" s="3"/>
      <c r="H1166" s="3"/>
      <c r="I1166" s="3"/>
      <c r="J1166" s="3"/>
      <c r="K1166" s="3">
        <v>7.7556240000000001</v>
      </c>
      <c r="L1166" s="3">
        <v>8.9046579999999995</v>
      </c>
      <c r="M1166" s="3">
        <v>10.631030000000001</v>
      </c>
      <c r="N1166" s="3">
        <v>12.353604000000001</v>
      </c>
      <c r="O1166" s="3">
        <v>12.886134999999999</v>
      </c>
      <c r="P1166" s="3">
        <v>10.533810000000001</v>
      </c>
      <c r="Q1166" s="3">
        <v>13.470777999999999</v>
      </c>
      <c r="R1166" s="3">
        <v>12.725127000000001</v>
      </c>
      <c r="S1166" s="3">
        <v>11.152044999999999</v>
      </c>
      <c r="T1166" s="3">
        <v>10.253354</v>
      </c>
      <c r="U1166" s="3">
        <v>9.1541429999999995</v>
      </c>
    </row>
    <row r="1167" spans="1:21" hidden="1" x14ac:dyDescent="0.2">
      <c r="A1167" s="22" t="s">
        <v>145</v>
      </c>
      <c r="B1167" s="9" t="s">
        <v>276</v>
      </c>
      <c r="C1167" s="10" t="s">
        <v>27</v>
      </c>
      <c r="D1167" s="10" t="s">
        <v>980</v>
      </c>
      <c r="E1167" s="2"/>
      <c r="F1167" s="2"/>
      <c r="G1167" s="2"/>
      <c r="H1167" s="2"/>
      <c r="I1167" s="2"/>
      <c r="J1167" s="2"/>
      <c r="K1167" s="2">
        <v>0.19506699999999999</v>
      </c>
      <c r="L1167" s="2">
        <v>3.9022929999999998</v>
      </c>
      <c r="M1167" s="2"/>
      <c r="N1167" s="2"/>
      <c r="O1167" s="2"/>
      <c r="P1167" s="2"/>
      <c r="Q1167" s="2"/>
      <c r="R1167" s="2">
        <v>2.1332580000000001</v>
      </c>
      <c r="S1167" s="2"/>
      <c r="T1167" s="2">
        <v>80.522605999999996</v>
      </c>
      <c r="U1167" s="2"/>
    </row>
    <row r="1168" spans="1:21" hidden="1" x14ac:dyDescent="0.2">
      <c r="A1168" s="22" t="s">
        <v>145</v>
      </c>
      <c r="B1168" s="9" t="s">
        <v>276</v>
      </c>
      <c r="C1168" s="10" t="s">
        <v>28</v>
      </c>
      <c r="D1168" s="10" t="s">
        <v>980</v>
      </c>
      <c r="E1168" s="3"/>
      <c r="F1168" s="3"/>
      <c r="G1168" s="3"/>
      <c r="H1168" s="3"/>
      <c r="I1168" s="3"/>
      <c r="J1168" s="3"/>
      <c r="K1168" s="3">
        <v>2.0698660000000002</v>
      </c>
      <c r="L1168" s="3">
        <v>2.2722199999999999</v>
      </c>
      <c r="M1168" s="3">
        <v>2.6674630000000001</v>
      </c>
      <c r="N1168" s="3">
        <v>1.922803</v>
      </c>
      <c r="O1168" s="3">
        <v>1.610252</v>
      </c>
      <c r="P1168" s="3">
        <v>0.83664099999999997</v>
      </c>
      <c r="Q1168" s="3">
        <v>1.611097</v>
      </c>
      <c r="R1168" s="3">
        <v>1.0299560000000001</v>
      </c>
      <c r="S1168" s="3">
        <v>0.97859499999999999</v>
      </c>
      <c r="T1168" s="3">
        <v>1.207905</v>
      </c>
      <c r="U1168" s="3">
        <v>0.72091700000000003</v>
      </c>
    </row>
    <row r="1169" spans="1:21" hidden="1" x14ac:dyDescent="0.2">
      <c r="A1169" s="22" t="s">
        <v>145</v>
      </c>
      <c r="B1169" s="9" t="s">
        <v>276</v>
      </c>
      <c r="C1169" s="10" t="s">
        <v>29</v>
      </c>
      <c r="D1169" s="10" t="s">
        <v>980</v>
      </c>
      <c r="E1169" s="2"/>
      <c r="F1169" s="2"/>
      <c r="G1169" s="2"/>
      <c r="H1169" s="2"/>
      <c r="I1169" s="2"/>
      <c r="J1169" s="2"/>
      <c r="K1169" s="2">
        <v>0.186058</v>
      </c>
      <c r="L1169" s="2">
        <v>2.1978999999999999E-2</v>
      </c>
      <c r="M1169" s="2">
        <v>0.12834300000000001</v>
      </c>
      <c r="N1169" s="2">
        <v>0.305006</v>
      </c>
      <c r="O1169" s="2">
        <v>4.5357000000000001E-2</v>
      </c>
      <c r="P1169" s="2">
        <v>2.3882E-2</v>
      </c>
      <c r="Q1169" s="2">
        <v>1.245E-3</v>
      </c>
      <c r="R1169" s="2">
        <v>5.4959000000000001E-2</v>
      </c>
      <c r="S1169" s="2">
        <v>3.0367000000000002E-2</v>
      </c>
      <c r="T1169" s="2"/>
      <c r="U1169" s="2">
        <v>9.5960000000000004E-3</v>
      </c>
    </row>
    <row r="1170" spans="1:21" hidden="1" x14ac:dyDescent="0.2">
      <c r="A1170" s="23" t="s">
        <v>145</v>
      </c>
      <c r="B1170" s="9" t="s">
        <v>276</v>
      </c>
      <c r="C1170" s="9" t="s">
        <v>30</v>
      </c>
      <c r="D1170" s="9"/>
      <c r="E1170" s="3"/>
      <c r="F1170" s="3"/>
      <c r="G1170" s="3">
        <v>52.481763000000001</v>
      </c>
      <c r="H1170" s="3">
        <v>135.465001</v>
      </c>
      <c r="I1170" s="3">
        <v>99.811597000000006</v>
      </c>
      <c r="J1170" s="3">
        <v>86.785532000000003</v>
      </c>
      <c r="K1170" s="3">
        <v>56.300432999999998</v>
      </c>
      <c r="L1170" s="3">
        <v>57.078153999999998</v>
      </c>
      <c r="M1170" s="3">
        <v>61.017060000000001</v>
      </c>
      <c r="N1170" s="3">
        <v>57.040250999999998</v>
      </c>
      <c r="O1170" s="3"/>
      <c r="P1170" s="3"/>
      <c r="Q1170" s="3"/>
      <c r="R1170" s="3"/>
      <c r="S1170" s="3">
        <v>2.4910100000000002</v>
      </c>
      <c r="T1170" s="3"/>
      <c r="U1170" s="3"/>
    </row>
    <row r="1171" spans="1:21" hidden="1" x14ac:dyDescent="0.2">
      <c r="A1171" s="21" t="s">
        <v>146</v>
      </c>
      <c r="B1171" s="9" t="s">
        <v>313</v>
      </c>
      <c r="C1171" s="9" t="s">
        <v>20</v>
      </c>
      <c r="D1171" s="9"/>
      <c r="E1171" s="2"/>
      <c r="F1171" s="2"/>
      <c r="G1171" s="2">
        <v>1165.348749</v>
      </c>
      <c r="H1171" s="2">
        <v>908.24707100000001</v>
      </c>
      <c r="I1171" s="2">
        <v>1202.8603029999999</v>
      </c>
      <c r="J1171" s="2">
        <v>645.24261200000001</v>
      </c>
      <c r="K1171" s="2">
        <v>2514.2993329999999</v>
      </c>
      <c r="L1171" s="2">
        <v>500.12654199999997</v>
      </c>
      <c r="M1171" s="2">
        <v>527.55187699999999</v>
      </c>
      <c r="N1171" s="2">
        <v>661.26753399999996</v>
      </c>
      <c r="O1171" s="2">
        <v>773.60170800000003</v>
      </c>
      <c r="P1171" s="2">
        <v>644.21757600000001</v>
      </c>
      <c r="Q1171" s="2">
        <v>621.59496999999999</v>
      </c>
      <c r="R1171" s="2">
        <v>646.37062000000003</v>
      </c>
      <c r="S1171" s="2">
        <v>638.372612</v>
      </c>
      <c r="T1171" s="2">
        <v>839.68831699999998</v>
      </c>
      <c r="U1171" s="2">
        <v>751.67957000000001</v>
      </c>
    </row>
    <row r="1172" spans="1:21" hidden="1" x14ac:dyDescent="0.2">
      <c r="A1172" s="22" t="s">
        <v>146</v>
      </c>
      <c r="B1172" s="9" t="s">
        <v>313</v>
      </c>
      <c r="C1172" s="10" t="s">
        <v>22</v>
      </c>
      <c r="D1172" s="10"/>
      <c r="E1172" s="3"/>
      <c r="F1172" s="3"/>
      <c r="G1172" s="3">
        <v>54.393289000000003</v>
      </c>
      <c r="H1172" s="3">
        <v>86.771799000000001</v>
      </c>
      <c r="I1172" s="3">
        <v>38.678361000000002</v>
      </c>
      <c r="J1172" s="3">
        <v>15.460025999999999</v>
      </c>
      <c r="K1172" s="3">
        <v>9.9342199999999998</v>
      </c>
      <c r="L1172" s="3"/>
      <c r="M1172" s="3">
        <v>4.3366699999999998</v>
      </c>
      <c r="N1172" s="3">
        <v>2.142077</v>
      </c>
      <c r="O1172" s="3">
        <v>8.9745519999999992</v>
      </c>
      <c r="P1172" s="3">
        <v>27.704782999999999</v>
      </c>
      <c r="Q1172" s="3">
        <v>35.140033000000003</v>
      </c>
      <c r="R1172" s="3">
        <v>127.65213900000001</v>
      </c>
      <c r="S1172" s="3">
        <v>114.909758</v>
      </c>
      <c r="T1172" s="3">
        <v>276.66203300000001</v>
      </c>
      <c r="U1172" s="3">
        <v>260.87104499999998</v>
      </c>
    </row>
    <row r="1173" spans="1:21" hidden="1" x14ac:dyDescent="0.2">
      <c r="A1173" s="22" t="s">
        <v>146</v>
      </c>
      <c r="B1173" s="9" t="s">
        <v>313</v>
      </c>
      <c r="C1173" s="10" t="s">
        <v>23</v>
      </c>
      <c r="D1173" s="10"/>
      <c r="E1173" s="2"/>
      <c r="F1173" s="2"/>
      <c r="G1173" s="2">
        <v>14.286099999999999</v>
      </c>
      <c r="H1173" s="2">
        <v>21.005386999999999</v>
      </c>
      <c r="I1173" s="2">
        <v>23.321469</v>
      </c>
      <c r="J1173" s="2">
        <v>20.998844999999999</v>
      </c>
      <c r="K1173" s="2">
        <v>12.146819000000001</v>
      </c>
      <c r="L1173" s="2">
        <v>19.604628999999999</v>
      </c>
      <c r="M1173" s="2">
        <v>18.150791000000002</v>
      </c>
      <c r="N1173" s="2">
        <v>21.221658999999999</v>
      </c>
      <c r="O1173" s="2">
        <v>57.580188</v>
      </c>
      <c r="P1173" s="2">
        <v>42.470948</v>
      </c>
      <c r="Q1173" s="2">
        <v>50.974469999999997</v>
      </c>
      <c r="R1173" s="2">
        <v>45.888185999999997</v>
      </c>
      <c r="S1173" s="2">
        <v>41.541828000000002</v>
      </c>
      <c r="T1173" s="2">
        <v>36.896664999999999</v>
      </c>
      <c r="U1173" s="2">
        <v>33.368394000000002</v>
      </c>
    </row>
    <row r="1174" spans="1:21" hidden="1" x14ac:dyDescent="0.2">
      <c r="A1174" s="22" t="s">
        <v>146</v>
      </c>
      <c r="B1174" s="9" t="s">
        <v>313</v>
      </c>
      <c r="C1174" s="10" t="s">
        <v>24</v>
      </c>
      <c r="D1174" s="10"/>
      <c r="E1174" s="3"/>
      <c r="F1174" s="3"/>
      <c r="G1174" s="3">
        <v>91.248515999999995</v>
      </c>
      <c r="H1174" s="3">
        <v>87.433413999999999</v>
      </c>
      <c r="I1174" s="3">
        <v>105.16618800000001</v>
      </c>
      <c r="J1174" s="3">
        <v>62.819958999999997</v>
      </c>
      <c r="K1174" s="3">
        <v>88.588753999999994</v>
      </c>
      <c r="L1174" s="3">
        <v>74.593579000000005</v>
      </c>
      <c r="M1174" s="3">
        <v>98.332059999999998</v>
      </c>
      <c r="N1174" s="3">
        <v>261.06085100000001</v>
      </c>
      <c r="O1174" s="3">
        <v>559.18478600000003</v>
      </c>
      <c r="P1174" s="3">
        <v>528.92977900000005</v>
      </c>
      <c r="Q1174" s="3">
        <v>496.70691799999997</v>
      </c>
      <c r="R1174" s="3">
        <v>426.95876500000003</v>
      </c>
      <c r="S1174" s="3">
        <v>439.77261399999998</v>
      </c>
      <c r="T1174" s="3">
        <v>496.56509399999999</v>
      </c>
      <c r="U1174" s="3">
        <v>425.94339400000001</v>
      </c>
    </row>
    <row r="1175" spans="1:21" hidden="1" x14ac:dyDescent="0.2">
      <c r="A1175" s="22" t="s">
        <v>146</v>
      </c>
      <c r="B1175" s="9" t="s">
        <v>313</v>
      </c>
      <c r="C1175" s="10" t="s">
        <v>25</v>
      </c>
      <c r="D1175" s="10"/>
      <c r="E1175" s="2"/>
      <c r="F1175" s="2"/>
      <c r="G1175" s="2"/>
      <c r="H1175" s="2"/>
      <c r="I1175" s="2"/>
      <c r="J1175" s="2"/>
      <c r="K1175" s="2"/>
      <c r="L1175" s="2"/>
      <c r="M1175" s="2"/>
      <c r="N1175" s="2">
        <v>10.557248</v>
      </c>
      <c r="O1175" s="2">
        <v>35.383305</v>
      </c>
      <c r="P1175" s="2">
        <v>36.128236999999999</v>
      </c>
      <c r="Q1175" s="2">
        <v>30.476973999999998</v>
      </c>
      <c r="R1175" s="2">
        <v>38.488408999999997</v>
      </c>
      <c r="S1175" s="2">
        <v>35.156436999999997</v>
      </c>
      <c r="T1175" s="2">
        <v>24.435921</v>
      </c>
      <c r="U1175" s="2">
        <v>26.107379000000002</v>
      </c>
    </row>
    <row r="1176" spans="1:21" hidden="1" x14ac:dyDescent="0.2">
      <c r="A1176" s="22" t="s">
        <v>146</v>
      </c>
      <c r="B1176" s="9" t="s">
        <v>313</v>
      </c>
      <c r="C1176" s="10" t="s">
        <v>26</v>
      </c>
      <c r="D1176" s="10" t="s">
        <v>980</v>
      </c>
      <c r="E1176" s="3"/>
      <c r="F1176" s="3"/>
      <c r="G1176" s="3"/>
      <c r="H1176" s="3"/>
      <c r="I1176" s="3"/>
      <c r="J1176" s="3"/>
      <c r="K1176" s="3">
        <v>3.9138419999999998</v>
      </c>
      <c r="L1176" s="3">
        <v>4.5531110000000004</v>
      </c>
      <c r="M1176" s="3">
        <v>5.2091890000000003</v>
      </c>
      <c r="N1176" s="3">
        <v>6.0052989999999999</v>
      </c>
      <c r="O1176" s="3">
        <v>4.062087</v>
      </c>
      <c r="P1176" s="3">
        <v>4.1132770000000001</v>
      </c>
      <c r="Q1176" s="3">
        <v>3.9822929999999999</v>
      </c>
      <c r="R1176" s="3">
        <v>4.0634569999999997</v>
      </c>
      <c r="S1176" s="3">
        <v>4.025773</v>
      </c>
      <c r="T1176" s="3">
        <v>3.8551069999999998</v>
      </c>
      <c r="U1176" s="3">
        <v>4.2390819999999998</v>
      </c>
    </row>
    <row r="1177" spans="1:21" hidden="1" x14ac:dyDescent="0.2">
      <c r="A1177" s="22" t="s">
        <v>146</v>
      </c>
      <c r="B1177" s="9" t="s">
        <v>313</v>
      </c>
      <c r="C1177" s="10" t="s">
        <v>27</v>
      </c>
      <c r="D1177" s="10" t="s">
        <v>980</v>
      </c>
      <c r="E1177" s="2"/>
      <c r="F1177" s="2"/>
      <c r="G1177" s="2">
        <v>25.705776</v>
      </c>
      <c r="H1177" s="2">
        <v>26.592666000000001</v>
      </c>
      <c r="I1177" s="2">
        <v>35.342868000000003</v>
      </c>
      <c r="J1177" s="2">
        <v>30.579097000000001</v>
      </c>
      <c r="K1177" s="2">
        <v>552.76648299999999</v>
      </c>
      <c r="L1177" s="2"/>
      <c r="M1177" s="2">
        <v>2.5853470000000001</v>
      </c>
      <c r="N1177" s="2">
        <v>1.486885</v>
      </c>
      <c r="O1177" s="2">
        <v>105.779211</v>
      </c>
      <c r="P1177" s="2"/>
      <c r="Q1177" s="2"/>
      <c r="R1177" s="2"/>
      <c r="S1177" s="2"/>
      <c r="T1177" s="2"/>
      <c r="U1177" s="2"/>
    </row>
    <row r="1178" spans="1:21" hidden="1" x14ac:dyDescent="0.2">
      <c r="A1178" s="22" t="s">
        <v>146</v>
      </c>
      <c r="B1178" s="9" t="s">
        <v>313</v>
      </c>
      <c r="C1178" s="10" t="s">
        <v>28</v>
      </c>
      <c r="D1178" s="10" t="s">
        <v>980</v>
      </c>
      <c r="E1178" s="3"/>
      <c r="F1178" s="3"/>
      <c r="G1178" s="3"/>
      <c r="H1178" s="3"/>
      <c r="I1178" s="3"/>
      <c r="J1178" s="3"/>
      <c r="K1178" s="3">
        <v>1.629146</v>
      </c>
      <c r="L1178" s="3">
        <v>2.5805669999999998</v>
      </c>
      <c r="M1178" s="3">
        <v>4.0517019999999997</v>
      </c>
      <c r="N1178" s="3">
        <v>4.6081060000000003</v>
      </c>
      <c r="O1178" s="3">
        <v>2.0952410000000001</v>
      </c>
      <c r="P1178" s="3">
        <v>4.7384690000000003</v>
      </c>
      <c r="Q1178" s="3">
        <v>4.1025679999999998</v>
      </c>
      <c r="R1178" s="3">
        <v>3.2215410000000002</v>
      </c>
      <c r="S1178" s="3">
        <v>1.2939670000000001</v>
      </c>
      <c r="T1178" s="3">
        <v>1.259123</v>
      </c>
      <c r="U1178" s="3">
        <v>1.118249</v>
      </c>
    </row>
    <row r="1179" spans="1:21" hidden="1" x14ac:dyDescent="0.2">
      <c r="A1179" s="22" t="s">
        <v>146</v>
      </c>
      <c r="B1179" s="9" t="s">
        <v>313</v>
      </c>
      <c r="C1179" s="10" t="s">
        <v>29</v>
      </c>
      <c r="D1179" s="10" t="s">
        <v>980</v>
      </c>
      <c r="E1179" s="2"/>
      <c r="F1179" s="2"/>
      <c r="G1179" s="2"/>
      <c r="H1179" s="2"/>
      <c r="I1179" s="2"/>
      <c r="J1179" s="2"/>
      <c r="K1179" s="2">
        <v>0.53226399999999996</v>
      </c>
      <c r="L1179" s="2">
        <v>0.41114400000000001</v>
      </c>
      <c r="M1179" s="2">
        <v>0.82388099999999997</v>
      </c>
      <c r="N1179" s="2">
        <v>0.63497800000000004</v>
      </c>
      <c r="O1179" s="2">
        <v>0.54233799999999999</v>
      </c>
      <c r="P1179" s="2">
        <v>0.132273</v>
      </c>
      <c r="Q1179" s="2">
        <v>0.21171400000000001</v>
      </c>
      <c r="R1179" s="2">
        <v>9.8123000000000002E-2</v>
      </c>
      <c r="S1179" s="2">
        <v>0.13710800000000001</v>
      </c>
      <c r="T1179" s="2">
        <v>1.4374E-2</v>
      </c>
      <c r="U1179" s="2">
        <v>3.2027E-2</v>
      </c>
    </row>
    <row r="1180" spans="1:21" hidden="1" x14ac:dyDescent="0.2">
      <c r="A1180" s="23" t="s">
        <v>146</v>
      </c>
      <c r="B1180" s="9" t="s">
        <v>313</v>
      </c>
      <c r="C1180" s="9" t="s">
        <v>30</v>
      </c>
      <c r="D1180" s="9"/>
      <c r="E1180" s="3"/>
      <c r="F1180" s="3"/>
      <c r="G1180" s="3">
        <v>979.71506799999997</v>
      </c>
      <c r="H1180" s="3">
        <v>686.443805</v>
      </c>
      <c r="I1180" s="3">
        <v>1000.351417</v>
      </c>
      <c r="J1180" s="3">
        <v>515.38468499999999</v>
      </c>
      <c r="K1180" s="3">
        <v>1844.7878049999999</v>
      </c>
      <c r="L1180" s="3">
        <v>398.383512</v>
      </c>
      <c r="M1180" s="3">
        <v>394.06223699999998</v>
      </c>
      <c r="N1180" s="3">
        <v>353.550431</v>
      </c>
      <c r="O1180" s="3"/>
      <c r="P1180" s="3">
        <v>-1.9000000000000001E-4</v>
      </c>
      <c r="Q1180" s="3"/>
      <c r="R1180" s="3"/>
      <c r="S1180" s="3">
        <v>1.5351269999999999</v>
      </c>
      <c r="T1180" s="3"/>
      <c r="U1180" s="3"/>
    </row>
    <row r="1181" spans="1:21" hidden="1" x14ac:dyDescent="0.2">
      <c r="A1181" s="21" t="s">
        <v>147</v>
      </c>
      <c r="B1181" s="9" t="s">
        <v>327</v>
      </c>
      <c r="C1181" s="9" t="s">
        <v>20</v>
      </c>
      <c r="D1181" s="9"/>
      <c r="E1181" s="2"/>
      <c r="F1181" s="2"/>
      <c r="G1181" s="2">
        <v>385.29347799999999</v>
      </c>
      <c r="H1181" s="2">
        <v>430.79818399999999</v>
      </c>
      <c r="I1181" s="2">
        <v>371.17832099999998</v>
      </c>
      <c r="J1181" s="2">
        <v>396.49434100000002</v>
      </c>
      <c r="K1181" s="2">
        <v>363.50456200000002</v>
      </c>
      <c r="L1181" s="2">
        <v>418.95511199999999</v>
      </c>
      <c r="M1181" s="2">
        <v>525.06513500000005</v>
      </c>
      <c r="N1181" s="2">
        <v>534.05998499999998</v>
      </c>
      <c r="O1181" s="2">
        <v>550.13194699999997</v>
      </c>
      <c r="P1181" s="2">
        <v>826.10964200000001</v>
      </c>
      <c r="Q1181" s="2">
        <v>1436.7521650000001</v>
      </c>
      <c r="R1181" s="2">
        <v>1087.700572</v>
      </c>
      <c r="S1181" s="2">
        <v>973.26105900000005</v>
      </c>
      <c r="T1181" s="2">
        <v>1186.5480170000001</v>
      </c>
      <c r="U1181" s="2">
        <v>880.47520799999995</v>
      </c>
    </row>
    <row r="1182" spans="1:21" hidden="1" x14ac:dyDescent="0.2">
      <c r="A1182" s="22" t="s">
        <v>147</v>
      </c>
      <c r="B1182" s="9" t="s">
        <v>327</v>
      </c>
      <c r="C1182" s="10" t="s">
        <v>22</v>
      </c>
      <c r="D1182" s="10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</row>
    <row r="1183" spans="1:21" hidden="1" x14ac:dyDescent="0.2">
      <c r="A1183" s="22" t="s">
        <v>147</v>
      </c>
      <c r="B1183" s="9" t="s">
        <v>327</v>
      </c>
      <c r="C1183" s="10" t="s">
        <v>23</v>
      </c>
      <c r="D1183" s="10"/>
      <c r="E1183" s="2"/>
      <c r="F1183" s="2"/>
      <c r="G1183" s="2">
        <v>16.568545</v>
      </c>
      <c r="H1183" s="2">
        <v>17.234366000000001</v>
      </c>
      <c r="I1183" s="2">
        <v>22.032084999999999</v>
      </c>
      <c r="J1183" s="2">
        <v>22.177078999999999</v>
      </c>
      <c r="K1183" s="2">
        <v>14.231064</v>
      </c>
      <c r="L1183" s="2">
        <v>16.708092000000001</v>
      </c>
      <c r="M1183" s="2">
        <v>12.291353000000001</v>
      </c>
      <c r="N1183" s="2">
        <v>7.6321589999999997</v>
      </c>
      <c r="O1183" s="2">
        <v>43.021822999999998</v>
      </c>
      <c r="P1183" s="2">
        <v>12.625041</v>
      </c>
      <c r="Q1183" s="2">
        <v>67.928661000000005</v>
      </c>
      <c r="R1183" s="2">
        <v>479.524316</v>
      </c>
      <c r="S1183" s="2">
        <v>106.859002</v>
      </c>
      <c r="T1183" s="2">
        <v>170.34659199999999</v>
      </c>
      <c r="U1183" s="2">
        <v>179.93929399999999</v>
      </c>
    </row>
    <row r="1184" spans="1:21" hidden="1" x14ac:dyDescent="0.2">
      <c r="A1184" s="22" t="s">
        <v>147</v>
      </c>
      <c r="B1184" s="9" t="s">
        <v>327</v>
      </c>
      <c r="C1184" s="10" t="s">
        <v>24</v>
      </c>
      <c r="D1184" s="10"/>
      <c r="E1184" s="3"/>
      <c r="F1184" s="3"/>
      <c r="G1184" s="3">
        <v>21.861646</v>
      </c>
      <c r="H1184" s="3">
        <v>18.324164</v>
      </c>
      <c r="I1184" s="3">
        <v>15.869578000000001</v>
      </c>
      <c r="J1184" s="3">
        <v>15.67788</v>
      </c>
      <c r="K1184" s="3">
        <v>116.55855099999999</v>
      </c>
      <c r="L1184" s="3">
        <v>120.370215</v>
      </c>
      <c r="M1184" s="3">
        <v>246.99759299999999</v>
      </c>
      <c r="N1184" s="3">
        <v>255.93647100000001</v>
      </c>
      <c r="O1184" s="3">
        <v>368.238517</v>
      </c>
      <c r="P1184" s="3">
        <v>680.48192800000004</v>
      </c>
      <c r="Q1184" s="3">
        <v>1233.6890539999999</v>
      </c>
      <c r="R1184" s="3">
        <v>465.41974399999998</v>
      </c>
      <c r="S1184" s="3">
        <v>719.087761</v>
      </c>
      <c r="T1184" s="3">
        <v>877.02280800000005</v>
      </c>
      <c r="U1184" s="3">
        <v>558.96983299999999</v>
      </c>
    </row>
    <row r="1185" spans="1:21" hidden="1" x14ac:dyDescent="0.2">
      <c r="A1185" s="22" t="s">
        <v>147</v>
      </c>
      <c r="B1185" s="9" t="s">
        <v>327</v>
      </c>
      <c r="C1185" s="10" t="s">
        <v>25</v>
      </c>
      <c r="D1185" s="10"/>
      <c r="E1185" s="2"/>
      <c r="F1185" s="2"/>
      <c r="G1185" s="2"/>
      <c r="H1185" s="2"/>
      <c r="I1185" s="2"/>
      <c r="J1185" s="2"/>
      <c r="K1185" s="2"/>
      <c r="L1185" s="2"/>
      <c r="M1185" s="2"/>
      <c r="N1185" s="2">
        <v>18.065639999999998</v>
      </c>
      <c r="O1185" s="2">
        <v>83.680181000000005</v>
      </c>
      <c r="P1185" s="2">
        <v>71.058160000000001</v>
      </c>
      <c r="Q1185" s="2">
        <v>62.365516</v>
      </c>
      <c r="R1185" s="2">
        <v>71.079352999999998</v>
      </c>
      <c r="S1185" s="2">
        <v>69.198142000000004</v>
      </c>
      <c r="T1185" s="2">
        <v>64.603784000000005</v>
      </c>
      <c r="U1185" s="2">
        <v>76.192194999999998</v>
      </c>
    </row>
    <row r="1186" spans="1:21" hidden="1" x14ac:dyDescent="0.2">
      <c r="A1186" s="22" t="s">
        <v>147</v>
      </c>
      <c r="B1186" s="9" t="s">
        <v>327</v>
      </c>
      <c r="C1186" s="10" t="s">
        <v>26</v>
      </c>
      <c r="D1186" s="10" t="s">
        <v>980</v>
      </c>
      <c r="E1186" s="3"/>
      <c r="F1186" s="3"/>
      <c r="G1186" s="3"/>
      <c r="H1186" s="3"/>
      <c r="I1186" s="3"/>
      <c r="J1186" s="3"/>
      <c r="K1186" s="3">
        <v>31.168119999999998</v>
      </c>
      <c r="L1186" s="3">
        <v>32.249688999999996</v>
      </c>
      <c r="M1186" s="3">
        <v>38.371862</v>
      </c>
      <c r="N1186" s="3">
        <v>47.740135000000002</v>
      </c>
      <c r="O1186" s="3">
        <v>48.895403000000002</v>
      </c>
      <c r="P1186" s="3">
        <v>50.116007000000003</v>
      </c>
      <c r="Q1186" s="3">
        <v>57.148130000000002</v>
      </c>
      <c r="R1186" s="3">
        <v>60.347448999999997</v>
      </c>
      <c r="S1186" s="3">
        <v>62.724223000000002</v>
      </c>
      <c r="T1186" s="3">
        <v>66.489160999999996</v>
      </c>
      <c r="U1186" s="3">
        <v>61.490386000000001</v>
      </c>
    </row>
    <row r="1187" spans="1:21" hidden="1" x14ac:dyDescent="0.2">
      <c r="A1187" s="22" t="s">
        <v>147</v>
      </c>
      <c r="B1187" s="9" t="s">
        <v>327</v>
      </c>
      <c r="C1187" s="10" t="s">
        <v>27</v>
      </c>
      <c r="D1187" s="10" t="s">
        <v>980</v>
      </c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>
        <v>7.2468349999999999</v>
      </c>
      <c r="Q1187" s="2">
        <v>6.8920820000000003</v>
      </c>
      <c r="R1187" s="2">
        <v>4.54819</v>
      </c>
      <c r="S1187" s="2">
        <v>1.0573090000000001</v>
      </c>
      <c r="T1187" s="2">
        <v>0.17639099999999999</v>
      </c>
      <c r="U1187" s="2"/>
    </row>
    <row r="1188" spans="1:21" hidden="1" x14ac:dyDescent="0.2">
      <c r="A1188" s="22" t="s">
        <v>147</v>
      </c>
      <c r="B1188" s="9" t="s">
        <v>327</v>
      </c>
      <c r="C1188" s="10" t="s">
        <v>28</v>
      </c>
      <c r="D1188" s="10" t="s">
        <v>980</v>
      </c>
      <c r="E1188" s="3"/>
      <c r="F1188" s="3"/>
      <c r="G1188" s="3"/>
      <c r="H1188" s="3"/>
      <c r="I1188" s="3"/>
      <c r="J1188" s="3"/>
      <c r="K1188" s="3">
        <v>4.7099599999999997</v>
      </c>
      <c r="L1188" s="3">
        <v>5.9152069999999997</v>
      </c>
      <c r="M1188" s="3">
        <v>5.6143299999999998</v>
      </c>
      <c r="N1188" s="3">
        <v>6.3660269999999999</v>
      </c>
      <c r="O1188" s="3">
        <v>5.3997010000000003</v>
      </c>
      <c r="P1188" s="3">
        <v>4.392118</v>
      </c>
      <c r="Q1188" s="3">
        <v>8.5692059999999994</v>
      </c>
      <c r="R1188" s="3">
        <v>6.5028620000000004</v>
      </c>
      <c r="S1188" s="3">
        <v>6.5171250000000001</v>
      </c>
      <c r="T1188" s="3">
        <v>7.8565329999999998</v>
      </c>
      <c r="U1188" s="3">
        <v>3.7789670000000002</v>
      </c>
    </row>
    <row r="1189" spans="1:21" hidden="1" x14ac:dyDescent="0.2">
      <c r="A1189" s="22" t="s">
        <v>147</v>
      </c>
      <c r="B1189" s="9" t="s">
        <v>327</v>
      </c>
      <c r="C1189" s="10" t="s">
        <v>29</v>
      </c>
      <c r="D1189" s="10" t="s">
        <v>980</v>
      </c>
      <c r="E1189" s="2"/>
      <c r="F1189" s="2"/>
      <c r="G1189" s="2"/>
      <c r="H1189" s="2"/>
      <c r="I1189" s="2"/>
      <c r="J1189" s="2"/>
      <c r="K1189" s="2">
        <v>0.169598</v>
      </c>
      <c r="L1189" s="2">
        <v>0.42326399999999997</v>
      </c>
      <c r="M1189" s="2">
        <v>0.62794099999999997</v>
      </c>
      <c r="N1189" s="2">
        <v>2.2050079999999999</v>
      </c>
      <c r="O1189" s="2">
        <v>0.89632199999999995</v>
      </c>
      <c r="P1189" s="2">
        <v>0.189553</v>
      </c>
      <c r="Q1189" s="2">
        <v>0.15951599999999999</v>
      </c>
      <c r="R1189" s="2">
        <v>0.27865800000000002</v>
      </c>
      <c r="S1189" s="2">
        <v>7.7965999999999994E-2</v>
      </c>
      <c r="T1189" s="2">
        <v>5.2748000000000003E-2</v>
      </c>
      <c r="U1189" s="2">
        <v>0.104533</v>
      </c>
    </row>
    <row r="1190" spans="1:21" hidden="1" x14ac:dyDescent="0.2">
      <c r="A1190" s="23" t="s">
        <v>147</v>
      </c>
      <c r="B1190" s="9" t="s">
        <v>327</v>
      </c>
      <c r="C1190" s="9" t="s">
        <v>30</v>
      </c>
      <c r="D1190" s="9"/>
      <c r="E1190" s="3"/>
      <c r="F1190" s="3"/>
      <c r="G1190" s="3">
        <v>346.86328700000001</v>
      </c>
      <c r="H1190" s="3">
        <v>395.23965399999997</v>
      </c>
      <c r="I1190" s="3">
        <v>333.276658</v>
      </c>
      <c r="J1190" s="3">
        <v>358.63938200000001</v>
      </c>
      <c r="K1190" s="3">
        <v>196.667269</v>
      </c>
      <c r="L1190" s="3">
        <v>243.288645</v>
      </c>
      <c r="M1190" s="3">
        <v>221.16205600000001</v>
      </c>
      <c r="N1190" s="3">
        <v>196.11454499999999</v>
      </c>
      <c r="O1190" s="3"/>
      <c r="P1190" s="3"/>
      <c r="Q1190" s="3"/>
      <c r="R1190" s="3"/>
      <c r="S1190" s="3">
        <v>7.7395310000000004</v>
      </c>
      <c r="T1190" s="3"/>
      <c r="U1190" s="3"/>
    </row>
    <row r="1191" spans="1:21" hidden="1" x14ac:dyDescent="0.2">
      <c r="A1191" s="21" t="s">
        <v>148</v>
      </c>
      <c r="B1191" s="9" t="s">
        <v>362</v>
      </c>
      <c r="C1191" s="9" t="s">
        <v>20</v>
      </c>
      <c r="D1191" s="9"/>
      <c r="E1191" s="2"/>
      <c r="F1191" s="2"/>
      <c r="G1191" s="2">
        <v>53.227935000000002</v>
      </c>
      <c r="H1191" s="2">
        <v>85.870098999999996</v>
      </c>
      <c r="I1191" s="2">
        <v>87.260508000000002</v>
      </c>
      <c r="J1191" s="2">
        <v>137.74481299999999</v>
      </c>
      <c r="K1191" s="2">
        <v>109.667072</v>
      </c>
      <c r="L1191" s="2">
        <v>110.516159</v>
      </c>
      <c r="M1191" s="2">
        <v>101.716611</v>
      </c>
      <c r="N1191" s="2">
        <v>90.666357000000005</v>
      </c>
      <c r="O1191" s="2">
        <v>188.66348400000001</v>
      </c>
      <c r="P1191" s="2">
        <v>161.89947599999999</v>
      </c>
      <c r="Q1191" s="2">
        <v>123.196956</v>
      </c>
      <c r="R1191" s="2">
        <v>81.704475000000002</v>
      </c>
      <c r="S1191" s="2">
        <v>229.120204</v>
      </c>
      <c r="T1191" s="2">
        <v>86.748808999999994</v>
      </c>
      <c r="U1191" s="2">
        <v>224.23260400000001</v>
      </c>
    </row>
    <row r="1192" spans="1:21" hidden="1" x14ac:dyDescent="0.2">
      <c r="A1192" s="22" t="s">
        <v>148</v>
      </c>
      <c r="B1192" s="9" t="s">
        <v>362</v>
      </c>
      <c r="C1192" s="10" t="s">
        <v>22</v>
      </c>
      <c r="D1192" s="10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>
        <v>1.022459</v>
      </c>
      <c r="S1192" s="3"/>
      <c r="T1192" s="3">
        <v>0.41072700000000001</v>
      </c>
      <c r="U1192" s="3"/>
    </row>
    <row r="1193" spans="1:21" hidden="1" x14ac:dyDescent="0.2">
      <c r="A1193" s="22" t="s">
        <v>148</v>
      </c>
      <c r="B1193" s="9" t="s">
        <v>362</v>
      </c>
      <c r="C1193" s="10" t="s">
        <v>23</v>
      </c>
      <c r="D1193" s="10"/>
      <c r="E1193" s="2"/>
      <c r="F1193" s="2"/>
      <c r="G1193" s="2">
        <v>3.5873539999999999</v>
      </c>
      <c r="H1193" s="2">
        <v>2.76559</v>
      </c>
      <c r="I1193" s="2">
        <v>3.5786850000000001</v>
      </c>
      <c r="J1193" s="2">
        <v>2.1875360000000001</v>
      </c>
      <c r="K1193" s="2">
        <v>1.4103000000000001</v>
      </c>
      <c r="L1193" s="2">
        <v>2.0280279999999999</v>
      </c>
      <c r="M1193" s="2">
        <v>1.9169609999999999</v>
      </c>
      <c r="N1193" s="2">
        <v>1.2953710000000001</v>
      </c>
      <c r="O1193" s="2">
        <v>4.9164820000000002</v>
      </c>
      <c r="P1193" s="2">
        <v>2.0756540000000001</v>
      </c>
      <c r="Q1193" s="2">
        <v>6.5964859999999996</v>
      </c>
      <c r="R1193" s="2">
        <v>2.17719</v>
      </c>
      <c r="S1193" s="2">
        <v>1.3898250000000001</v>
      </c>
      <c r="T1193" s="2">
        <v>2.8346800000000001</v>
      </c>
      <c r="U1193" s="2">
        <v>1.8860250000000001</v>
      </c>
    </row>
    <row r="1194" spans="1:21" hidden="1" x14ac:dyDescent="0.2">
      <c r="A1194" s="22" t="s">
        <v>148</v>
      </c>
      <c r="B1194" s="9" t="s">
        <v>362</v>
      </c>
      <c r="C1194" s="10" t="s">
        <v>24</v>
      </c>
      <c r="D1194" s="10"/>
      <c r="E1194" s="3"/>
      <c r="F1194" s="3"/>
      <c r="G1194" s="3">
        <v>3.0481060000000002</v>
      </c>
      <c r="H1194" s="3">
        <v>6.7130799999999997</v>
      </c>
      <c r="I1194" s="3">
        <v>13.256088</v>
      </c>
      <c r="J1194" s="3">
        <v>14.257503</v>
      </c>
      <c r="K1194" s="3">
        <v>39.648417000000002</v>
      </c>
      <c r="L1194" s="3">
        <v>39.793813999999998</v>
      </c>
      <c r="M1194" s="3">
        <v>14.516889000000001</v>
      </c>
      <c r="N1194" s="3">
        <v>15.511234</v>
      </c>
      <c r="O1194" s="3">
        <v>139.840789</v>
      </c>
      <c r="P1194" s="3">
        <v>117.888425</v>
      </c>
      <c r="Q1194" s="3">
        <v>83.526884999999993</v>
      </c>
      <c r="R1194" s="3">
        <v>40.410411000000003</v>
      </c>
      <c r="S1194" s="3">
        <v>192.95694399999999</v>
      </c>
      <c r="T1194" s="3">
        <v>51.893697000000003</v>
      </c>
      <c r="U1194" s="3">
        <v>188.19386299999999</v>
      </c>
    </row>
    <row r="1195" spans="1:21" hidden="1" x14ac:dyDescent="0.2">
      <c r="A1195" s="22" t="s">
        <v>148</v>
      </c>
      <c r="B1195" s="9" t="s">
        <v>362</v>
      </c>
      <c r="C1195" s="10" t="s">
        <v>25</v>
      </c>
      <c r="D1195" s="10"/>
      <c r="E1195" s="2"/>
      <c r="F1195" s="2"/>
      <c r="G1195" s="2"/>
      <c r="H1195" s="2"/>
      <c r="I1195" s="2"/>
      <c r="J1195" s="2"/>
      <c r="K1195" s="2"/>
      <c r="L1195" s="2"/>
      <c r="M1195" s="2"/>
      <c r="N1195" s="2">
        <v>4.2523330000000001</v>
      </c>
      <c r="O1195" s="2">
        <v>30.006685000000001</v>
      </c>
      <c r="P1195" s="2">
        <v>27.895284</v>
      </c>
      <c r="Q1195" s="2">
        <v>17.973668</v>
      </c>
      <c r="R1195" s="2">
        <v>22.649248</v>
      </c>
      <c r="S1195" s="2">
        <v>19.365409</v>
      </c>
      <c r="T1195" s="2">
        <v>16.099471000000001</v>
      </c>
      <c r="U1195" s="2">
        <v>20.710236999999999</v>
      </c>
    </row>
    <row r="1196" spans="1:21" hidden="1" x14ac:dyDescent="0.2">
      <c r="A1196" s="22" t="s">
        <v>148</v>
      </c>
      <c r="B1196" s="9" t="s">
        <v>362</v>
      </c>
      <c r="C1196" s="10" t="s">
        <v>26</v>
      </c>
      <c r="D1196" s="10" t="s">
        <v>980</v>
      </c>
      <c r="E1196" s="3"/>
      <c r="F1196" s="3"/>
      <c r="G1196" s="3"/>
      <c r="H1196" s="3"/>
      <c r="I1196" s="3"/>
      <c r="J1196" s="3"/>
      <c r="K1196" s="3">
        <v>9.6858219999999999</v>
      </c>
      <c r="L1196" s="3">
        <v>9.9607220000000005</v>
      </c>
      <c r="M1196" s="3">
        <v>11.564840999999999</v>
      </c>
      <c r="N1196" s="3">
        <v>14.415575</v>
      </c>
      <c r="O1196" s="3">
        <v>12.327458999999999</v>
      </c>
      <c r="P1196" s="3">
        <v>12.823425</v>
      </c>
      <c r="Q1196" s="3">
        <v>13.392745</v>
      </c>
      <c r="R1196" s="3">
        <v>12.740847</v>
      </c>
      <c r="S1196" s="3">
        <v>12.353046000000001</v>
      </c>
      <c r="T1196" s="3">
        <v>13.555747</v>
      </c>
      <c r="U1196" s="3">
        <v>12.359783</v>
      </c>
    </row>
    <row r="1197" spans="1:21" hidden="1" x14ac:dyDescent="0.2">
      <c r="A1197" s="22" t="s">
        <v>148</v>
      </c>
      <c r="B1197" s="9" t="s">
        <v>362</v>
      </c>
      <c r="C1197" s="10" t="s">
        <v>27</v>
      </c>
      <c r="D1197" s="10" t="s">
        <v>980</v>
      </c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</row>
    <row r="1198" spans="1:21" hidden="1" x14ac:dyDescent="0.2">
      <c r="A1198" s="22" t="s">
        <v>148</v>
      </c>
      <c r="B1198" s="9" t="s">
        <v>362</v>
      </c>
      <c r="C1198" s="10" t="s">
        <v>28</v>
      </c>
      <c r="D1198" s="10" t="s">
        <v>980</v>
      </c>
      <c r="E1198" s="3"/>
      <c r="F1198" s="3"/>
      <c r="G1198" s="3"/>
      <c r="H1198" s="3"/>
      <c r="I1198" s="3"/>
      <c r="J1198" s="3"/>
      <c r="K1198" s="3">
        <v>1.089772</v>
      </c>
      <c r="L1198" s="3">
        <v>1.636517</v>
      </c>
      <c r="M1198" s="3">
        <v>1.8192710000000001</v>
      </c>
      <c r="N1198" s="3">
        <v>1.5093430000000001</v>
      </c>
      <c r="O1198" s="3">
        <v>1.550333</v>
      </c>
      <c r="P1198" s="3">
        <v>1.2108699999999999</v>
      </c>
      <c r="Q1198" s="3">
        <v>1.7054069999999999</v>
      </c>
      <c r="R1198" s="3">
        <v>2.6907359999999998</v>
      </c>
      <c r="S1198" s="3">
        <v>2.0893959999999998</v>
      </c>
      <c r="T1198" s="3">
        <v>1.947184</v>
      </c>
      <c r="U1198" s="3">
        <v>1.0793790000000001</v>
      </c>
    </row>
    <row r="1199" spans="1:21" hidden="1" x14ac:dyDescent="0.2">
      <c r="A1199" s="22" t="s">
        <v>148</v>
      </c>
      <c r="B1199" s="9" t="s">
        <v>362</v>
      </c>
      <c r="C1199" s="10" t="s">
        <v>29</v>
      </c>
      <c r="D1199" s="10" t="s">
        <v>980</v>
      </c>
      <c r="E1199" s="2"/>
      <c r="F1199" s="2"/>
      <c r="G1199" s="2"/>
      <c r="H1199" s="2"/>
      <c r="I1199" s="2"/>
      <c r="J1199" s="2"/>
      <c r="K1199" s="2">
        <v>2.6523999999999999E-2</v>
      </c>
      <c r="L1199" s="2">
        <v>0.43560700000000002</v>
      </c>
      <c r="M1199" s="2">
        <v>5.1770999999999998E-2</v>
      </c>
      <c r="N1199" s="2">
        <v>0.21149200000000001</v>
      </c>
      <c r="O1199" s="2">
        <v>2.1735999999999998E-2</v>
      </c>
      <c r="P1199" s="2">
        <v>5.8180000000000003E-3</v>
      </c>
      <c r="Q1199" s="2">
        <v>1.7650000000000001E-3</v>
      </c>
      <c r="R1199" s="2">
        <v>1.3584000000000001E-2</v>
      </c>
      <c r="S1199" s="2">
        <v>2.5847999999999999E-2</v>
      </c>
      <c r="T1199" s="2">
        <v>7.3029999999999996E-3</v>
      </c>
      <c r="U1199" s="2">
        <v>3.3170000000000001E-3</v>
      </c>
    </row>
    <row r="1200" spans="1:21" hidden="1" x14ac:dyDescent="0.2">
      <c r="A1200" s="23" t="s">
        <v>148</v>
      </c>
      <c r="B1200" s="9" t="s">
        <v>362</v>
      </c>
      <c r="C1200" s="9" t="s">
        <v>30</v>
      </c>
      <c r="D1200" s="9"/>
      <c r="E1200" s="3"/>
      <c r="F1200" s="3"/>
      <c r="G1200" s="3">
        <v>46.592475</v>
      </c>
      <c r="H1200" s="3">
        <v>76.391429000000002</v>
      </c>
      <c r="I1200" s="3">
        <v>70.425735000000003</v>
      </c>
      <c r="J1200" s="3">
        <v>121.299774</v>
      </c>
      <c r="K1200" s="3">
        <v>57.806237000000003</v>
      </c>
      <c r="L1200" s="3">
        <v>56.661470999999999</v>
      </c>
      <c r="M1200" s="3">
        <v>71.846878000000004</v>
      </c>
      <c r="N1200" s="3">
        <v>53.471009000000002</v>
      </c>
      <c r="O1200" s="3"/>
      <c r="P1200" s="3"/>
      <c r="Q1200" s="3"/>
      <c r="R1200" s="3"/>
      <c r="S1200" s="3">
        <v>0.93973600000000002</v>
      </c>
      <c r="T1200" s="3"/>
      <c r="U1200" s="3"/>
    </row>
    <row r="1201" spans="1:21" hidden="1" x14ac:dyDescent="0.2">
      <c r="A1201" s="21" t="s">
        <v>149</v>
      </c>
      <c r="B1201" s="9" t="s">
        <v>392</v>
      </c>
      <c r="C1201" s="9" t="s">
        <v>20</v>
      </c>
      <c r="D1201" s="9"/>
      <c r="E1201" s="2"/>
      <c r="F1201" s="2"/>
      <c r="G1201" s="2">
        <v>612.466992</v>
      </c>
      <c r="H1201" s="2">
        <v>1035.8604620000001</v>
      </c>
      <c r="I1201" s="2">
        <v>669.67187899999999</v>
      </c>
      <c r="J1201" s="2">
        <v>812.78041199999996</v>
      </c>
      <c r="K1201" s="2">
        <v>1140.3682650000001</v>
      </c>
      <c r="L1201" s="2">
        <v>758.99690699999996</v>
      </c>
      <c r="M1201" s="2">
        <v>1024.9705180000001</v>
      </c>
      <c r="N1201" s="2">
        <v>983.02894100000003</v>
      </c>
      <c r="O1201" s="2">
        <v>701.23791200000005</v>
      </c>
      <c r="P1201" s="2">
        <v>1003.40824</v>
      </c>
      <c r="Q1201" s="2">
        <v>765.20279900000003</v>
      </c>
      <c r="R1201" s="2">
        <v>827.55262400000004</v>
      </c>
      <c r="S1201" s="2">
        <v>1151.0512200000001</v>
      </c>
      <c r="T1201" s="2">
        <v>1420.218198</v>
      </c>
      <c r="U1201" s="2">
        <v>1167.3552589999999</v>
      </c>
    </row>
    <row r="1202" spans="1:21" hidden="1" x14ac:dyDescent="0.2">
      <c r="A1202" s="22" t="s">
        <v>149</v>
      </c>
      <c r="B1202" s="9" t="s">
        <v>392</v>
      </c>
      <c r="C1202" s="10" t="s">
        <v>22</v>
      </c>
      <c r="D1202" s="10"/>
      <c r="E1202" s="3"/>
      <c r="F1202" s="3"/>
      <c r="G1202" s="3"/>
      <c r="H1202" s="3"/>
      <c r="I1202" s="3"/>
      <c r="J1202" s="3"/>
      <c r="K1202" s="3"/>
      <c r="L1202" s="3">
        <v>6.8831000000000003E-2</v>
      </c>
      <c r="M1202" s="3"/>
      <c r="N1202" s="3"/>
      <c r="O1202" s="3">
        <v>5.9784090000000001</v>
      </c>
      <c r="P1202" s="3">
        <v>3.527355</v>
      </c>
      <c r="Q1202" s="3">
        <v>4.6170809999999998</v>
      </c>
      <c r="R1202" s="3">
        <v>9.5780000000000004E-2</v>
      </c>
      <c r="S1202" s="3">
        <v>0.33838400000000002</v>
      </c>
      <c r="T1202" s="3">
        <v>190.56725299999999</v>
      </c>
      <c r="U1202" s="3">
        <v>172.112042</v>
      </c>
    </row>
    <row r="1203" spans="1:21" hidden="1" x14ac:dyDescent="0.2">
      <c r="A1203" s="22" t="s">
        <v>149</v>
      </c>
      <c r="B1203" s="9" t="s">
        <v>392</v>
      </c>
      <c r="C1203" s="10" t="s">
        <v>23</v>
      </c>
      <c r="D1203" s="10"/>
      <c r="E1203" s="2"/>
      <c r="F1203" s="2"/>
      <c r="G1203" s="2">
        <v>6.7816219999999996</v>
      </c>
      <c r="H1203" s="2">
        <v>12.42578</v>
      </c>
      <c r="I1203" s="2">
        <v>11.692698</v>
      </c>
      <c r="J1203" s="2">
        <v>14.623647</v>
      </c>
      <c r="K1203" s="2">
        <v>7.2330819999999996</v>
      </c>
      <c r="L1203" s="2">
        <v>16.288276</v>
      </c>
      <c r="M1203" s="2">
        <v>10.958297</v>
      </c>
      <c r="N1203" s="2">
        <v>23.062389</v>
      </c>
      <c r="O1203" s="2">
        <v>90.906621999999999</v>
      </c>
      <c r="P1203" s="2">
        <v>94.229521000000005</v>
      </c>
      <c r="Q1203" s="2">
        <v>100.74005200000001</v>
      </c>
      <c r="R1203" s="2">
        <v>83.075472000000005</v>
      </c>
      <c r="S1203" s="2">
        <v>166.474726</v>
      </c>
      <c r="T1203" s="2">
        <v>153.97469100000001</v>
      </c>
      <c r="U1203" s="2">
        <v>148.12599800000001</v>
      </c>
    </row>
    <row r="1204" spans="1:21" hidden="1" x14ac:dyDescent="0.2">
      <c r="A1204" s="22" t="s">
        <v>149</v>
      </c>
      <c r="B1204" s="9" t="s">
        <v>392</v>
      </c>
      <c r="C1204" s="10" t="s">
        <v>24</v>
      </c>
      <c r="D1204" s="10"/>
      <c r="E1204" s="3"/>
      <c r="F1204" s="3"/>
      <c r="G1204" s="3">
        <v>6.1523870000000001</v>
      </c>
      <c r="H1204" s="3">
        <v>5.9077349999999997</v>
      </c>
      <c r="I1204" s="3">
        <v>5.6845080000000001</v>
      </c>
      <c r="J1204" s="3">
        <v>6.8509060000000002</v>
      </c>
      <c r="K1204" s="3">
        <v>67.175146999999996</v>
      </c>
      <c r="L1204" s="3">
        <v>46.350436000000002</v>
      </c>
      <c r="M1204" s="3">
        <v>50.721879000000001</v>
      </c>
      <c r="N1204" s="3">
        <v>701.578844</v>
      </c>
      <c r="O1204" s="3">
        <v>529.69436399999995</v>
      </c>
      <c r="P1204" s="3">
        <v>832.75302799999997</v>
      </c>
      <c r="Q1204" s="3">
        <v>586.60574099999997</v>
      </c>
      <c r="R1204" s="3">
        <v>667.22714499999995</v>
      </c>
      <c r="S1204" s="3">
        <v>904.38617799999997</v>
      </c>
      <c r="T1204" s="3">
        <v>1004.658181</v>
      </c>
      <c r="U1204" s="3">
        <v>765.24247000000003</v>
      </c>
    </row>
    <row r="1205" spans="1:21" hidden="1" x14ac:dyDescent="0.2">
      <c r="A1205" s="22" t="s">
        <v>149</v>
      </c>
      <c r="B1205" s="9" t="s">
        <v>392</v>
      </c>
      <c r="C1205" s="10" t="s">
        <v>25</v>
      </c>
      <c r="D1205" s="10"/>
      <c r="E1205" s="2"/>
      <c r="F1205" s="2"/>
      <c r="G1205" s="2"/>
      <c r="H1205" s="2"/>
      <c r="I1205" s="2"/>
      <c r="J1205" s="2"/>
      <c r="K1205" s="2"/>
      <c r="L1205" s="2"/>
      <c r="M1205" s="2"/>
      <c r="N1205" s="2">
        <v>5.5175609999999997</v>
      </c>
      <c r="O1205" s="2">
        <v>44.763815000000001</v>
      </c>
      <c r="P1205" s="2">
        <v>41.547913000000001</v>
      </c>
      <c r="Q1205" s="2">
        <v>29.941746999999999</v>
      </c>
      <c r="R1205" s="2">
        <v>36.579424000000003</v>
      </c>
      <c r="S1205" s="2">
        <v>35.841051999999998</v>
      </c>
      <c r="T1205" s="2">
        <v>31.602627999999999</v>
      </c>
      <c r="U1205" s="2">
        <v>42.864949000000003</v>
      </c>
    </row>
    <row r="1206" spans="1:21" hidden="1" x14ac:dyDescent="0.2">
      <c r="A1206" s="22" t="s">
        <v>149</v>
      </c>
      <c r="B1206" s="9" t="s">
        <v>392</v>
      </c>
      <c r="C1206" s="10" t="s">
        <v>26</v>
      </c>
      <c r="D1206" s="10" t="s">
        <v>980</v>
      </c>
      <c r="E1206" s="3"/>
      <c r="F1206" s="3"/>
      <c r="G1206" s="3"/>
      <c r="H1206" s="3"/>
      <c r="I1206" s="3"/>
      <c r="J1206" s="3"/>
      <c r="K1206" s="3">
        <v>23.362089000000001</v>
      </c>
      <c r="L1206" s="3">
        <v>25.931875999999999</v>
      </c>
      <c r="M1206" s="3">
        <v>29.719576</v>
      </c>
      <c r="N1206" s="3">
        <v>30.449745</v>
      </c>
      <c r="O1206" s="3">
        <v>27.537519</v>
      </c>
      <c r="P1206" s="3">
        <v>28.321265</v>
      </c>
      <c r="Q1206" s="3">
        <v>33.255585000000004</v>
      </c>
      <c r="R1206" s="3">
        <v>31.451512999999998</v>
      </c>
      <c r="S1206" s="3">
        <v>31.573405000000001</v>
      </c>
      <c r="T1206" s="3">
        <v>35.30491</v>
      </c>
      <c r="U1206" s="3">
        <v>35.456012000000001</v>
      </c>
    </row>
    <row r="1207" spans="1:21" hidden="1" x14ac:dyDescent="0.2">
      <c r="A1207" s="22" t="s">
        <v>149</v>
      </c>
      <c r="B1207" s="9" t="s">
        <v>392</v>
      </c>
      <c r="C1207" s="10" t="s">
        <v>27</v>
      </c>
      <c r="D1207" s="10" t="s">
        <v>980</v>
      </c>
      <c r="E1207" s="2"/>
      <c r="F1207" s="2"/>
      <c r="G1207" s="2"/>
      <c r="H1207" s="2"/>
      <c r="I1207" s="2"/>
      <c r="J1207" s="2"/>
      <c r="K1207" s="2"/>
      <c r="L1207" s="2">
        <v>3.1683000000000003E-2</v>
      </c>
      <c r="M1207" s="2">
        <v>2.8284E-2</v>
      </c>
      <c r="N1207" s="2"/>
      <c r="O1207" s="2"/>
      <c r="P1207" s="2">
        <v>1.8645999999999999E-2</v>
      </c>
      <c r="Q1207" s="2">
        <v>1.5344E-2</v>
      </c>
      <c r="R1207" s="2">
        <v>1.2089000000000001E-2</v>
      </c>
      <c r="S1207" s="2">
        <v>8.8350000000000008E-3</v>
      </c>
      <c r="T1207" s="2">
        <v>5.646E-3</v>
      </c>
      <c r="U1207" s="2">
        <v>2.4229999999999998E-3</v>
      </c>
    </row>
    <row r="1208" spans="1:21" hidden="1" x14ac:dyDescent="0.2">
      <c r="A1208" s="22" t="s">
        <v>149</v>
      </c>
      <c r="B1208" s="9" t="s">
        <v>392</v>
      </c>
      <c r="C1208" s="10" t="s">
        <v>28</v>
      </c>
      <c r="D1208" s="10" t="s">
        <v>980</v>
      </c>
      <c r="E1208" s="3"/>
      <c r="F1208" s="3"/>
      <c r="G1208" s="3"/>
      <c r="H1208" s="3"/>
      <c r="I1208" s="3"/>
      <c r="J1208" s="3"/>
      <c r="K1208" s="3">
        <v>1.8542650000000001</v>
      </c>
      <c r="L1208" s="3">
        <v>1.5084390000000001</v>
      </c>
      <c r="M1208" s="3">
        <v>2.3088869999999999</v>
      </c>
      <c r="N1208" s="3">
        <v>2.321558</v>
      </c>
      <c r="O1208" s="3">
        <v>1.1822029999999999</v>
      </c>
      <c r="P1208" s="3">
        <v>2.0769700000000002</v>
      </c>
      <c r="Q1208" s="3">
        <v>9.9246990000000004</v>
      </c>
      <c r="R1208" s="3">
        <v>8.7450670000000006</v>
      </c>
      <c r="S1208" s="3">
        <v>7.0454359999999996</v>
      </c>
      <c r="T1208" s="3">
        <v>4.0982820000000002</v>
      </c>
      <c r="U1208" s="3">
        <v>1.562916</v>
      </c>
    </row>
    <row r="1209" spans="1:21" hidden="1" x14ac:dyDescent="0.2">
      <c r="A1209" s="22" t="s">
        <v>149</v>
      </c>
      <c r="B1209" s="9" t="s">
        <v>392</v>
      </c>
      <c r="C1209" s="10" t="s">
        <v>29</v>
      </c>
      <c r="D1209" s="10" t="s">
        <v>980</v>
      </c>
      <c r="E1209" s="2"/>
      <c r="F1209" s="2"/>
      <c r="G1209" s="2"/>
      <c r="H1209" s="2"/>
      <c r="I1209" s="2"/>
      <c r="J1209" s="2"/>
      <c r="K1209" s="2">
        <v>13.829183</v>
      </c>
      <c r="L1209" s="2">
        <v>0.63540399999999997</v>
      </c>
      <c r="M1209" s="2">
        <v>0.61912100000000003</v>
      </c>
      <c r="N1209" s="2">
        <v>0.49902299999999999</v>
      </c>
      <c r="O1209" s="2">
        <v>1.1749799999999999</v>
      </c>
      <c r="P1209" s="2">
        <v>0.78338699999999994</v>
      </c>
      <c r="Q1209" s="2">
        <v>0.10255</v>
      </c>
      <c r="R1209" s="2">
        <v>0.36613400000000001</v>
      </c>
      <c r="S1209" s="2">
        <v>0.227242</v>
      </c>
      <c r="T1209" s="2">
        <v>6.607E-3</v>
      </c>
      <c r="U1209" s="2">
        <v>1.9884489999999999</v>
      </c>
    </row>
    <row r="1210" spans="1:21" hidden="1" x14ac:dyDescent="0.2">
      <c r="A1210" s="23" t="s">
        <v>149</v>
      </c>
      <c r="B1210" s="9" t="s">
        <v>392</v>
      </c>
      <c r="C1210" s="9" t="s">
        <v>30</v>
      </c>
      <c r="D1210" s="9"/>
      <c r="E1210" s="3"/>
      <c r="F1210" s="3"/>
      <c r="G1210" s="3">
        <v>599.53298299999994</v>
      </c>
      <c r="H1210" s="3">
        <v>1017.526947</v>
      </c>
      <c r="I1210" s="3">
        <v>652.29467299999999</v>
      </c>
      <c r="J1210" s="3">
        <v>791.30585900000005</v>
      </c>
      <c r="K1210" s="3">
        <v>1026.914499</v>
      </c>
      <c r="L1210" s="3">
        <v>668.181962</v>
      </c>
      <c r="M1210" s="3">
        <v>930.61447399999997</v>
      </c>
      <c r="N1210" s="3">
        <v>219.59982099999999</v>
      </c>
      <c r="O1210" s="3"/>
      <c r="P1210" s="3">
        <v>0.15015500000000001</v>
      </c>
      <c r="Q1210" s="3"/>
      <c r="R1210" s="3"/>
      <c r="S1210" s="3">
        <v>5.1559619999999997</v>
      </c>
      <c r="T1210" s="3"/>
      <c r="U1210" s="3"/>
    </row>
    <row r="1211" spans="1:21" hidden="1" x14ac:dyDescent="0.2">
      <c r="A1211" s="21" t="s">
        <v>150</v>
      </c>
      <c r="B1211" s="9" t="s">
        <v>448</v>
      </c>
      <c r="C1211" s="9" t="s">
        <v>20</v>
      </c>
      <c r="D1211" s="9"/>
      <c r="E1211" s="2"/>
      <c r="F1211" s="2"/>
      <c r="G1211" s="2">
        <v>321.06874399999998</v>
      </c>
      <c r="H1211" s="2">
        <v>268.50796100000002</v>
      </c>
      <c r="I1211" s="2">
        <v>279.90675499999998</v>
      </c>
      <c r="J1211" s="2">
        <v>294.61719799999997</v>
      </c>
      <c r="K1211" s="2">
        <v>271.957424</v>
      </c>
      <c r="L1211" s="2">
        <v>249.563241</v>
      </c>
      <c r="M1211" s="2">
        <v>281.28371900000002</v>
      </c>
      <c r="N1211" s="2">
        <v>249.988664</v>
      </c>
      <c r="O1211" s="2">
        <v>225.68512100000001</v>
      </c>
      <c r="P1211" s="2">
        <v>228.743236</v>
      </c>
      <c r="Q1211" s="2">
        <v>208.87766400000001</v>
      </c>
      <c r="R1211" s="2">
        <v>204.406724</v>
      </c>
      <c r="S1211" s="2">
        <v>207.89774399999999</v>
      </c>
      <c r="T1211" s="2">
        <v>388.68129599999997</v>
      </c>
      <c r="U1211" s="2">
        <v>306.47855900000002</v>
      </c>
    </row>
    <row r="1212" spans="1:21" hidden="1" x14ac:dyDescent="0.2">
      <c r="A1212" s="22" t="s">
        <v>150</v>
      </c>
      <c r="B1212" s="9" t="s">
        <v>448</v>
      </c>
      <c r="C1212" s="10" t="s">
        <v>22</v>
      </c>
      <c r="D1212" s="10"/>
      <c r="E1212" s="3"/>
      <c r="F1212" s="3"/>
      <c r="G1212" s="3"/>
      <c r="H1212" s="3"/>
      <c r="I1212" s="3"/>
      <c r="J1212" s="3"/>
      <c r="K1212" s="3">
        <v>0.83245199999999997</v>
      </c>
      <c r="L1212" s="3">
        <v>0.22015799999999999</v>
      </c>
      <c r="M1212" s="3"/>
      <c r="N1212" s="3"/>
      <c r="O1212" s="3">
        <v>0.10994900000000001</v>
      </c>
      <c r="P1212" s="3">
        <v>15.208113000000001</v>
      </c>
      <c r="Q1212" s="3">
        <v>28.013683</v>
      </c>
      <c r="R1212" s="3">
        <v>14.125123</v>
      </c>
      <c r="S1212" s="3">
        <v>10.206505999999999</v>
      </c>
      <c r="T1212" s="3">
        <v>10.883202000000001</v>
      </c>
      <c r="U1212" s="3">
        <v>17.799083</v>
      </c>
    </row>
    <row r="1213" spans="1:21" hidden="1" x14ac:dyDescent="0.2">
      <c r="A1213" s="22" t="s">
        <v>150</v>
      </c>
      <c r="B1213" s="9" t="s">
        <v>448</v>
      </c>
      <c r="C1213" s="10" t="s">
        <v>23</v>
      </c>
      <c r="D1213" s="10"/>
      <c r="E1213" s="2"/>
      <c r="F1213" s="2"/>
      <c r="G1213" s="2">
        <v>2.7315969999999998</v>
      </c>
      <c r="H1213" s="2">
        <v>10.962438000000001</v>
      </c>
      <c r="I1213" s="2">
        <v>12.227326</v>
      </c>
      <c r="J1213" s="2">
        <v>17.012513999999999</v>
      </c>
      <c r="K1213" s="2">
        <v>11.113655</v>
      </c>
      <c r="L1213" s="2">
        <v>8.9593520000000009</v>
      </c>
      <c r="M1213" s="2">
        <v>5.069566</v>
      </c>
      <c r="N1213" s="2">
        <v>8.5576410000000003</v>
      </c>
      <c r="O1213" s="2">
        <v>19.792159000000002</v>
      </c>
      <c r="P1213" s="2">
        <v>21.652455</v>
      </c>
      <c r="Q1213" s="2">
        <v>18.863541999999999</v>
      </c>
      <c r="R1213" s="2">
        <v>16.852658000000002</v>
      </c>
      <c r="S1213" s="2">
        <v>20.948080999999998</v>
      </c>
      <c r="T1213" s="2">
        <v>17.963964000000001</v>
      </c>
      <c r="U1213" s="2">
        <v>21.163499000000002</v>
      </c>
    </row>
    <row r="1214" spans="1:21" hidden="1" x14ac:dyDescent="0.2">
      <c r="A1214" s="22" t="s">
        <v>150</v>
      </c>
      <c r="B1214" s="9" t="s">
        <v>448</v>
      </c>
      <c r="C1214" s="10" t="s">
        <v>24</v>
      </c>
      <c r="D1214" s="10"/>
      <c r="E1214" s="3"/>
      <c r="F1214" s="3"/>
      <c r="G1214" s="3">
        <v>12.076568</v>
      </c>
      <c r="H1214" s="3">
        <v>8.4888429999999993</v>
      </c>
      <c r="I1214" s="3">
        <v>7.3211360000000001</v>
      </c>
      <c r="J1214" s="3">
        <v>10.815512999999999</v>
      </c>
      <c r="K1214" s="3">
        <v>52.114918000000003</v>
      </c>
      <c r="L1214" s="3">
        <v>65.150171999999998</v>
      </c>
      <c r="M1214" s="3">
        <v>68.801979000000003</v>
      </c>
      <c r="N1214" s="3">
        <v>78.698179999999994</v>
      </c>
      <c r="O1214" s="3">
        <v>163.06505000000001</v>
      </c>
      <c r="P1214" s="3">
        <v>155.928462</v>
      </c>
      <c r="Q1214" s="3">
        <v>129.25664599999999</v>
      </c>
      <c r="R1214" s="3">
        <v>140.38531699999999</v>
      </c>
      <c r="S1214" s="3">
        <v>141.658886</v>
      </c>
      <c r="T1214" s="3">
        <v>330.28693500000003</v>
      </c>
      <c r="U1214" s="3">
        <v>239.69138000000001</v>
      </c>
    </row>
    <row r="1215" spans="1:21" hidden="1" x14ac:dyDescent="0.2">
      <c r="A1215" s="22" t="s">
        <v>150</v>
      </c>
      <c r="B1215" s="9" t="s">
        <v>448</v>
      </c>
      <c r="C1215" s="10" t="s">
        <v>25</v>
      </c>
      <c r="D1215" s="10"/>
      <c r="E1215" s="2"/>
      <c r="F1215" s="2"/>
      <c r="G1215" s="2"/>
      <c r="H1215" s="2"/>
      <c r="I1215" s="2"/>
      <c r="J1215" s="2"/>
      <c r="K1215" s="2"/>
      <c r="L1215" s="2"/>
      <c r="M1215" s="2"/>
      <c r="N1215" s="2">
        <v>8.7894919999999992</v>
      </c>
      <c r="O1215" s="2">
        <v>35.100354000000003</v>
      </c>
      <c r="P1215" s="2">
        <v>28.270371000000001</v>
      </c>
      <c r="Q1215" s="2">
        <v>24.129731</v>
      </c>
      <c r="R1215" s="2">
        <v>24.784330000000001</v>
      </c>
      <c r="S1215" s="2">
        <v>24.971367999999998</v>
      </c>
      <c r="T1215" s="2">
        <v>19.966553000000001</v>
      </c>
      <c r="U1215" s="2">
        <v>18.263974999999999</v>
      </c>
    </row>
    <row r="1216" spans="1:21" hidden="1" x14ac:dyDescent="0.2">
      <c r="A1216" s="22" t="s">
        <v>150</v>
      </c>
      <c r="B1216" s="9" t="s">
        <v>448</v>
      </c>
      <c r="C1216" s="10" t="s">
        <v>26</v>
      </c>
      <c r="D1216" s="10" t="s">
        <v>980</v>
      </c>
      <c r="E1216" s="3"/>
      <c r="F1216" s="3"/>
      <c r="G1216" s="3"/>
      <c r="H1216" s="3"/>
      <c r="I1216" s="3"/>
      <c r="J1216" s="3"/>
      <c r="K1216" s="3">
        <v>5.5023980000000003</v>
      </c>
      <c r="L1216" s="3">
        <v>7.3122410000000002</v>
      </c>
      <c r="M1216" s="3">
        <v>6.8367000000000004</v>
      </c>
      <c r="N1216" s="3">
        <v>8.1738289999999996</v>
      </c>
      <c r="O1216" s="3">
        <v>6.5332489999999996</v>
      </c>
      <c r="P1216" s="3">
        <v>6.7537880000000001</v>
      </c>
      <c r="Q1216" s="3">
        <v>7.6161880000000002</v>
      </c>
      <c r="R1216" s="3">
        <v>7.31881</v>
      </c>
      <c r="S1216" s="3">
        <v>7.4217620000000002</v>
      </c>
      <c r="T1216" s="3">
        <v>9.1252250000000004</v>
      </c>
      <c r="U1216" s="3">
        <v>9.0134600000000002</v>
      </c>
    </row>
    <row r="1217" spans="1:21" hidden="1" x14ac:dyDescent="0.2">
      <c r="A1217" s="22" t="s">
        <v>150</v>
      </c>
      <c r="B1217" s="9" t="s">
        <v>448</v>
      </c>
      <c r="C1217" s="10" t="s">
        <v>27</v>
      </c>
      <c r="D1217" s="10" t="s">
        <v>980</v>
      </c>
      <c r="E1217" s="2"/>
      <c r="F1217" s="2"/>
      <c r="G1217" s="2"/>
      <c r="H1217" s="2"/>
      <c r="I1217" s="2"/>
      <c r="J1217" s="2"/>
      <c r="K1217" s="2">
        <v>2.6324350000000001</v>
      </c>
      <c r="L1217" s="2"/>
      <c r="M1217" s="2">
        <v>10.600785999999999</v>
      </c>
      <c r="N1217" s="2">
        <v>0.30700100000000002</v>
      </c>
      <c r="O1217" s="2"/>
      <c r="P1217" s="2"/>
      <c r="Q1217" s="2"/>
      <c r="R1217" s="2"/>
      <c r="S1217" s="2"/>
      <c r="T1217" s="2"/>
      <c r="U1217" s="2"/>
    </row>
    <row r="1218" spans="1:21" hidden="1" x14ac:dyDescent="0.2">
      <c r="A1218" s="22" t="s">
        <v>150</v>
      </c>
      <c r="B1218" s="9" t="s">
        <v>448</v>
      </c>
      <c r="C1218" s="10" t="s">
        <v>28</v>
      </c>
      <c r="D1218" s="10" t="s">
        <v>980</v>
      </c>
      <c r="E1218" s="3"/>
      <c r="F1218" s="3"/>
      <c r="G1218" s="3"/>
      <c r="H1218" s="3"/>
      <c r="I1218" s="3"/>
      <c r="J1218" s="3"/>
      <c r="K1218" s="3">
        <v>0.73818099999999998</v>
      </c>
      <c r="L1218" s="3">
        <v>1.830786</v>
      </c>
      <c r="M1218" s="3">
        <v>1.845931</v>
      </c>
      <c r="N1218" s="3">
        <v>1.7878620000000001</v>
      </c>
      <c r="O1218" s="3">
        <v>0.99422500000000003</v>
      </c>
      <c r="P1218" s="3">
        <v>0.84720600000000001</v>
      </c>
      <c r="Q1218" s="3">
        <v>0.94499699999999998</v>
      </c>
      <c r="R1218" s="3">
        <v>0.86586300000000005</v>
      </c>
      <c r="S1218" s="3">
        <v>0.44522</v>
      </c>
      <c r="T1218" s="3">
        <v>0.44986700000000002</v>
      </c>
      <c r="U1218" s="3">
        <v>0.51550099999999999</v>
      </c>
    </row>
    <row r="1219" spans="1:21" hidden="1" x14ac:dyDescent="0.2">
      <c r="A1219" s="22" t="s">
        <v>150</v>
      </c>
      <c r="B1219" s="9" t="s">
        <v>448</v>
      </c>
      <c r="C1219" s="10" t="s">
        <v>29</v>
      </c>
      <c r="D1219" s="10" t="s">
        <v>980</v>
      </c>
      <c r="E1219" s="2"/>
      <c r="F1219" s="2"/>
      <c r="G1219" s="2"/>
      <c r="H1219" s="2"/>
      <c r="I1219" s="2"/>
      <c r="J1219" s="2"/>
      <c r="K1219" s="2">
        <v>0.223108</v>
      </c>
      <c r="L1219" s="2">
        <v>-2.3726000000000001E-2</v>
      </c>
      <c r="M1219" s="2">
        <v>0.65183400000000002</v>
      </c>
      <c r="N1219" s="2">
        <v>0.833233</v>
      </c>
      <c r="O1219" s="2">
        <v>9.0135000000000007E-2</v>
      </c>
      <c r="P1219" s="2">
        <v>8.2840999999999998E-2</v>
      </c>
      <c r="Q1219" s="2">
        <v>5.2877E-2</v>
      </c>
      <c r="R1219" s="2">
        <v>7.4622999999999995E-2</v>
      </c>
      <c r="S1219" s="2">
        <v>6.3643000000000005E-2</v>
      </c>
      <c r="T1219" s="2">
        <v>5.5500000000000002E-3</v>
      </c>
      <c r="U1219" s="2">
        <v>3.1661000000000002E-2</v>
      </c>
    </row>
    <row r="1220" spans="1:21" hidden="1" x14ac:dyDescent="0.2">
      <c r="A1220" s="23" t="s">
        <v>150</v>
      </c>
      <c r="B1220" s="9" t="s">
        <v>448</v>
      </c>
      <c r="C1220" s="9" t="s">
        <v>30</v>
      </c>
      <c r="D1220" s="9"/>
      <c r="E1220" s="3"/>
      <c r="F1220" s="3"/>
      <c r="G1220" s="3">
        <v>306.26057900000001</v>
      </c>
      <c r="H1220" s="3">
        <v>249.05668</v>
      </c>
      <c r="I1220" s="3">
        <v>260.358293</v>
      </c>
      <c r="J1220" s="3">
        <v>266.78917100000001</v>
      </c>
      <c r="K1220" s="3">
        <v>198.80027699999999</v>
      </c>
      <c r="L1220" s="3">
        <v>166.11425800000001</v>
      </c>
      <c r="M1220" s="3">
        <v>187.476923</v>
      </c>
      <c r="N1220" s="3">
        <v>142.84142600000001</v>
      </c>
      <c r="O1220" s="3"/>
      <c r="P1220" s="3"/>
      <c r="Q1220" s="3"/>
      <c r="R1220" s="3"/>
      <c r="S1220" s="3">
        <v>2.1822780000000002</v>
      </c>
      <c r="T1220" s="3"/>
      <c r="U1220" s="3"/>
    </row>
    <row r="1221" spans="1:21" hidden="1" x14ac:dyDescent="0.2">
      <c r="A1221" s="21" t="s">
        <v>151</v>
      </c>
      <c r="B1221" s="9" t="s">
        <v>528</v>
      </c>
      <c r="C1221" s="9" t="s">
        <v>20</v>
      </c>
      <c r="D1221" s="9"/>
      <c r="E1221" s="2"/>
      <c r="F1221" s="2"/>
      <c r="G1221" s="2">
        <v>70.707116999999997</v>
      </c>
      <c r="H1221" s="2">
        <v>89.522311000000002</v>
      </c>
      <c r="I1221" s="2">
        <v>122.122711</v>
      </c>
      <c r="J1221" s="2">
        <v>159.42440999999999</v>
      </c>
      <c r="K1221" s="2">
        <v>421.48448000000002</v>
      </c>
      <c r="L1221" s="2">
        <v>67.090342000000007</v>
      </c>
      <c r="M1221" s="2">
        <v>108.85616</v>
      </c>
      <c r="N1221" s="2">
        <v>165.23192599999999</v>
      </c>
      <c r="O1221" s="2">
        <v>154.14096000000001</v>
      </c>
      <c r="P1221" s="2">
        <v>139.819434</v>
      </c>
      <c r="Q1221" s="2">
        <v>112.39397599999999</v>
      </c>
      <c r="R1221" s="2">
        <v>105.510723</v>
      </c>
      <c r="S1221" s="2">
        <v>136.38591400000001</v>
      </c>
      <c r="T1221" s="2">
        <v>61.117355000000003</v>
      </c>
      <c r="U1221" s="2">
        <v>87.734857000000005</v>
      </c>
    </row>
    <row r="1222" spans="1:21" hidden="1" x14ac:dyDescent="0.2">
      <c r="A1222" s="22" t="s">
        <v>151</v>
      </c>
      <c r="B1222" s="9" t="s">
        <v>528</v>
      </c>
      <c r="C1222" s="10" t="s">
        <v>22</v>
      </c>
      <c r="D1222" s="10"/>
      <c r="E1222" s="3"/>
      <c r="F1222" s="3"/>
      <c r="G1222" s="3">
        <v>9.6908530000000006</v>
      </c>
      <c r="H1222" s="3">
        <v>25.882020000000001</v>
      </c>
      <c r="I1222" s="3">
        <v>9.7040419999999994</v>
      </c>
      <c r="J1222" s="3">
        <v>29.332785000000001</v>
      </c>
      <c r="K1222" s="3">
        <v>45.194823999999997</v>
      </c>
      <c r="L1222" s="3">
        <v>1.584722</v>
      </c>
      <c r="M1222" s="3">
        <v>6.7645239999999998</v>
      </c>
      <c r="N1222" s="3">
        <v>7.5383779999999998</v>
      </c>
      <c r="O1222" s="3">
        <v>17.725978000000001</v>
      </c>
      <c r="P1222" s="3">
        <v>16.853476000000001</v>
      </c>
      <c r="Q1222" s="3">
        <v>22.903532999999999</v>
      </c>
      <c r="R1222" s="3">
        <v>40.557324999999999</v>
      </c>
      <c r="S1222" s="3">
        <v>1.051701</v>
      </c>
      <c r="T1222" s="3">
        <v>17.274705999999998</v>
      </c>
      <c r="U1222" s="3">
        <v>38.086342999999999</v>
      </c>
    </row>
    <row r="1223" spans="1:21" hidden="1" x14ac:dyDescent="0.2">
      <c r="A1223" s="22" t="s">
        <v>151</v>
      </c>
      <c r="B1223" s="9" t="s">
        <v>528</v>
      </c>
      <c r="C1223" s="10" t="s">
        <v>23</v>
      </c>
      <c r="D1223" s="10"/>
      <c r="E1223" s="2"/>
      <c r="F1223" s="2"/>
      <c r="G1223" s="2"/>
      <c r="H1223" s="2">
        <v>8.3560000000000006E-3</v>
      </c>
      <c r="I1223" s="2">
        <v>3.3100999999999998E-2</v>
      </c>
      <c r="J1223" s="2">
        <v>8.0809999999999996E-3</v>
      </c>
      <c r="K1223" s="2"/>
      <c r="L1223" s="2">
        <v>6.7702999999999999E-2</v>
      </c>
      <c r="M1223" s="2">
        <v>5.1942000000000002E-2</v>
      </c>
      <c r="N1223" s="2">
        <v>1.114886</v>
      </c>
      <c r="O1223" s="2">
        <v>25.459263</v>
      </c>
      <c r="P1223" s="2">
        <v>28.475425000000001</v>
      </c>
      <c r="Q1223" s="2">
        <v>0.39490599999999998</v>
      </c>
      <c r="R1223" s="2">
        <v>2.9731480000000001</v>
      </c>
      <c r="S1223" s="2">
        <v>1.09737</v>
      </c>
      <c r="T1223" s="2">
        <v>2.434965</v>
      </c>
      <c r="U1223" s="2">
        <v>5.6246270000000003</v>
      </c>
    </row>
    <row r="1224" spans="1:21" hidden="1" x14ac:dyDescent="0.2">
      <c r="A1224" s="22" t="s">
        <v>151</v>
      </c>
      <c r="B1224" s="9" t="s">
        <v>528</v>
      </c>
      <c r="C1224" s="10" t="s">
        <v>24</v>
      </c>
      <c r="D1224" s="10"/>
      <c r="E1224" s="3"/>
      <c r="F1224" s="3"/>
      <c r="G1224" s="3">
        <v>7.8879780000000004</v>
      </c>
      <c r="H1224" s="3">
        <v>8.1340719999999997</v>
      </c>
      <c r="I1224" s="3">
        <v>7.507701</v>
      </c>
      <c r="J1224" s="3">
        <v>6.0689989999999998</v>
      </c>
      <c r="K1224" s="3">
        <v>24.570743</v>
      </c>
      <c r="L1224" s="3">
        <v>24.401184000000001</v>
      </c>
      <c r="M1224" s="3">
        <v>28.659016000000001</v>
      </c>
      <c r="N1224" s="3">
        <v>61.413817000000002</v>
      </c>
      <c r="O1224" s="3">
        <v>103.111125</v>
      </c>
      <c r="P1224" s="3">
        <v>83.934841000000006</v>
      </c>
      <c r="Q1224" s="3">
        <v>80.834011000000004</v>
      </c>
      <c r="R1224" s="3">
        <v>55.402211999999999</v>
      </c>
      <c r="S1224" s="3">
        <v>126.722804</v>
      </c>
      <c r="T1224" s="3">
        <v>36.563020999999999</v>
      </c>
      <c r="U1224" s="3">
        <v>40.515165000000003</v>
      </c>
    </row>
    <row r="1225" spans="1:21" hidden="1" x14ac:dyDescent="0.2">
      <c r="A1225" s="22" t="s">
        <v>151</v>
      </c>
      <c r="B1225" s="9" t="s">
        <v>528</v>
      </c>
      <c r="C1225" s="10" t="s">
        <v>25</v>
      </c>
      <c r="D1225" s="10"/>
      <c r="E1225" s="2"/>
      <c r="F1225" s="2"/>
      <c r="G1225" s="2"/>
      <c r="H1225" s="2"/>
      <c r="I1225" s="2"/>
      <c r="J1225" s="2"/>
      <c r="K1225" s="2"/>
      <c r="L1225" s="2"/>
      <c r="M1225" s="2"/>
      <c r="N1225" s="2">
        <v>3.0310290000000002</v>
      </c>
      <c r="O1225" s="2">
        <v>7.7106389999999996</v>
      </c>
      <c r="P1225" s="2">
        <v>10.343033</v>
      </c>
      <c r="Q1225" s="2">
        <v>7.3326219999999998</v>
      </c>
      <c r="R1225" s="2">
        <v>5.7893860000000004</v>
      </c>
      <c r="S1225" s="2">
        <v>6.5344220000000002</v>
      </c>
      <c r="T1225" s="2">
        <v>3.3363299999999998</v>
      </c>
      <c r="U1225" s="2">
        <v>3.0608610000000001</v>
      </c>
    </row>
    <row r="1226" spans="1:21" hidden="1" x14ac:dyDescent="0.2">
      <c r="A1226" s="22" t="s">
        <v>151</v>
      </c>
      <c r="B1226" s="9" t="s">
        <v>528</v>
      </c>
      <c r="C1226" s="10" t="s">
        <v>26</v>
      </c>
      <c r="D1226" s="10" t="s">
        <v>980</v>
      </c>
      <c r="E1226" s="3"/>
      <c r="F1226" s="3"/>
      <c r="G1226" s="3"/>
      <c r="H1226" s="3"/>
      <c r="I1226" s="3"/>
      <c r="J1226" s="3"/>
      <c r="K1226" s="3">
        <v>0.255492</v>
      </c>
      <c r="L1226" s="3">
        <v>0.350665</v>
      </c>
      <c r="M1226" s="3">
        <v>0.114554</v>
      </c>
      <c r="N1226" s="3">
        <v>0.18959599999999999</v>
      </c>
      <c r="O1226" s="3">
        <v>0.125775</v>
      </c>
      <c r="P1226" s="3">
        <v>0.20521</v>
      </c>
      <c r="Q1226" s="3">
        <v>0.410584</v>
      </c>
      <c r="R1226" s="3">
        <v>0.33680700000000002</v>
      </c>
      <c r="S1226" s="3">
        <v>0.48974200000000001</v>
      </c>
      <c r="T1226" s="3">
        <v>0.90139499999999995</v>
      </c>
      <c r="U1226" s="3">
        <v>0.44445800000000002</v>
      </c>
    </row>
    <row r="1227" spans="1:21" hidden="1" x14ac:dyDescent="0.2">
      <c r="A1227" s="22" t="s">
        <v>151</v>
      </c>
      <c r="B1227" s="9" t="s">
        <v>528</v>
      </c>
      <c r="C1227" s="10" t="s">
        <v>27</v>
      </c>
      <c r="D1227" s="10" t="s">
        <v>980</v>
      </c>
      <c r="E1227" s="2"/>
      <c r="F1227" s="2"/>
      <c r="G1227" s="2">
        <v>12.524367</v>
      </c>
      <c r="H1227" s="2">
        <v>13.899941999999999</v>
      </c>
      <c r="I1227" s="2">
        <v>17.877602</v>
      </c>
      <c r="J1227" s="2">
        <v>14.997615</v>
      </c>
      <c r="K1227" s="2">
        <v>101.161445</v>
      </c>
      <c r="L1227" s="2"/>
      <c r="M1227" s="2"/>
      <c r="N1227" s="2">
        <v>7.0243E-2</v>
      </c>
      <c r="O1227" s="2"/>
      <c r="P1227" s="2"/>
      <c r="Q1227" s="2"/>
      <c r="R1227" s="2"/>
      <c r="S1227" s="2"/>
      <c r="T1227" s="2"/>
      <c r="U1227" s="2"/>
    </row>
    <row r="1228" spans="1:21" hidden="1" x14ac:dyDescent="0.2">
      <c r="A1228" s="22" t="s">
        <v>151</v>
      </c>
      <c r="B1228" s="9" t="s">
        <v>528</v>
      </c>
      <c r="C1228" s="10" t="s">
        <v>28</v>
      </c>
      <c r="D1228" s="10" t="s">
        <v>980</v>
      </c>
      <c r="E1228" s="3"/>
      <c r="F1228" s="3"/>
      <c r="G1228" s="3"/>
      <c r="H1228" s="3"/>
      <c r="I1228" s="3"/>
      <c r="J1228" s="3"/>
      <c r="K1228" s="3"/>
      <c r="L1228" s="3">
        <v>9.7610000000000006E-3</v>
      </c>
      <c r="M1228" s="3">
        <v>8.6770000000000007E-3</v>
      </c>
      <c r="N1228" s="3">
        <v>1.0392E-2</v>
      </c>
      <c r="O1228" s="3">
        <v>8.1799999999999998E-3</v>
      </c>
      <c r="P1228" s="3">
        <v>7.4489999999999999E-3</v>
      </c>
      <c r="Q1228" s="3">
        <v>0.51832</v>
      </c>
      <c r="R1228" s="3">
        <v>0.441527</v>
      </c>
      <c r="S1228" s="3">
        <v>0.39892300000000003</v>
      </c>
      <c r="T1228" s="3">
        <v>0.60693799999999998</v>
      </c>
      <c r="U1228" s="3">
        <v>3.4030000000000002E-3</v>
      </c>
    </row>
    <row r="1229" spans="1:21" hidden="1" x14ac:dyDescent="0.2">
      <c r="A1229" s="22" t="s">
        <v>151</v>
      </c>
      <c r="B1229" s="9" t="s">
        <v>528</v>
      </c>
      <c r="C1229" s="10" t="s">
        <v>29</v>
      </c>
      <c r="D1229" s="10" t="s">
        <v>980</v>
      </c>
      <c r="E1229" s="2"/>
      <c r="F1229" s="2"/>
      <c r="G1229" s="2"/>
      <c r="H1229" s="2"/>
      <c r="I1229" s="2"/>
      <c r="J1229" s="2"/>
      <c r="K1229" s="2"/>
      <c r="L1229" s="2">
        <v>0.27864800000000001</v>
      </c>
      <c r="M1229" s="2">
        <v>5.7229999999999998E-3</v>
      </c>
      <c r="N1229" s="2"/>
      <c r="O1229" s="2"/>
      <c r="P1229" s="2"/>
      <c r="Q1229" s="2"/>
      <c r="R1229" s="2">
        <v>1.0318000000000001E-2</v>
      </c>
      <c r="S1229" s="2"/>
      <c r="T1229" s="2"/>
      <c r="U1229" s="2"/>
    </row>
    <row r="1230" spans="1:21" hidden="1" x14ac:dyDescent="0.2">
      <c r="A1230" s="23" t="s">
        <v>151</v>
      </c>
      <c r="B1230" s="9" t="s">
        <v>528</v>
      </c>
      <c r="C1230" s="9" t="s">
        <v>30</v>
      </c>
      <c r="D1230" s="9"/>
      <c r="E1230" s="3"/>
      <c r="F1230" s="3"/>
      <c r="G1230" s="3">
        <v>40.603918999999998</v>
      </c>
      <c r="H1230" s="3">
        <v>41.597920999999999</v>
      </c>
      <c r="I1230" s="3">
        <v>87.000264999999999</v>
      </c>
      <c r="J1230" s="3">
        <v>109.01693</v>
      </c>
      <c r="K1230" s="3">
        <v>250.301976</v>
      </c>
      <c r="L1230" s="3">
        <v>40.397658999999997</v>
      </c>
      <c r="M1230" s="3">
        <v>73.251723999999996</v>
      </c>
      <c r="N1230" s="3">
        <v>91.863585</v>
      </c>
      <c r="O1230" s="3"/>
      <c r="P1230" s="3"/>
      <c r="Q1230" s="3"/>
      <c r="R1230" s="3"/>
      <c r="S1230" s="3">
        <v>9.0952000000000005E-2</v>
      </c>
      <c r="T1230" s="3"/>
      <c r="U1230" s="3"/>
    </row>
    <row r="1231" spans="1:21" hidden="1" x14ac:dyDescent="0.2">
      <c r="A1231" s="21" t="s">
        <v>152</v>
      </c>
      <c r="B1231" s="9" t="s">
        <v>748</v>
      </c>
      <c r="C1231" s="9" t="s">
        <v>20</v>
      </c>
      <c r="D1231" s="9"/>
      <c r="E1231" s="2"/>
      <c r="F1231" s="2"/>
      <c r="G1231" s="2">
        <v>63.109437999999997</v>
      </c>
      <c r="H1231" s="2">
        <v>123.914975</v>
      </c>
      <c r="I1231" s="2">
        <v>126.584114</v>
      </c>
      <c r="J1231" s="2">
        <v>103.503801</v>
      </c>
      <c r="K1231" s="2">
        <v>119.029582</v>
      </c>
      <c r="L1231" s="2">
        <v>157.623423</v>
      </c>
      <c r="M1231" s="2">
        <v>169.52017499999999</v>
      </c>
      <c r="N1231" s="2">
        <v>192.99452600000001</v>
      </c>
      <c r="O1231" s="2">
        <v>173.42206899999999</v>
      </c>
      <c r="P1231" s="2">
        <v>140.643452</v>
      </c>
      <c r="Q1231" s="2">
        <v>153.64080200000001</v>
      </c>
      <c r="R1231" s="2">
        <v>170.62693300000001</v>
      </c>
      <c r="S1231" s="2">
        <v>125.80307000000001</v>
      </c>
      <c r="T1231" s="2">
        <v>131.77141700000001</v>
      </c>
      <c r="U1231" s="2">
        <v>157.94914299999999</v>
      </c>
    </row>
    <row r="1232" spans="1:21" hidden="1" x14ac:dyDescent="0.2">
      <c r="A1232" s="22" t="s">
        <v>152</v>
      </c>
      <c r="B1232" s="9" t="s">
        <v>748</v>
      </c>
      <c r="C1232" s="10" t="s">
        <v>22</v>
      </c>
      <c r="D1232" s="10"/>
      <c r="E1232" s="3"/>
      <c r="F1232" s="3"/>
      <c r="G1232" s="3"/>
      <c r="H1232" s="3"/>
      <c r="I1232" s="3"/>
      <c r="J1232" s="3"/>
      <c r="K1232" s="3"/>
      <c r="L1232" s="3">
        <v>8.5635870000000001</v>
      </c>
      <c r="M1232" s="3">
        <v>8.3990939999999998</v>
      </c>
      <c r="N1232" s="3">
        <v>7.8354749999999997</v>
      </c>
      <c r="O1232" s="3">
        <v>3.0355279999999998</v>
      </c>
      <c r="P1232" s="3">
        <v>16.522476000000001</v>
      </c>
      <c r="Q1232" s="3">
        <v>12.755533</v>
      </c>
      <c r="R1232" s="3">
        <v>65.740283000000005</v>
      </c>
      <c r="S1232" s="3">
        <v>8.0857250000000001</v>
      </c>
      <c r="T1232" s="3">
        <v>16.160263</v>
      </c>
      <c r="U1232" s="3">
        <v>3.7914080000000001</v>
      </c>
    </row>
    <row r="1233" spans="1:21" hidden="1" x14ac:dyDescent="0.2">
      <c r="A1233" s="22" t="s">
        <v>152</v>
      </c>
      <c r="B1233" s="9" t="s">
        <v>748</v>
      </c>
      <c r="C1233" s="10" t="s">
        <v>23</v>
      </c>
      <c r="D1233" s="10"/>
      <c r="E1233" s="2"/>
      <c r="F1233" s="2"/>
      <c r="G1233" s="2">
        <v>1.8262529999999999</v>
      </c>
      <c r="H1233" s="2">
        <v>3.624069</v>
      </c>
      <c r="I1233" s="2">
        <v>3.3052359999999998</v>
      </c>
      <c r="J1233" s="2">
        <v>5.1761439999999999</v>
      </c>
      <c r="K1233" s="2">
        <v>3.4226169999999998</v>
      </c>
      <c r="L1233" s="2">
        <v>3.6428579999999999</v>
      </c>
      <c r="M1233" s="2">
        <v>3.416172</v>
      </c>
      <c r="N1233" s="2">
        <v>1.662696</v>
      </c>
      <c r="O1233" s="2">
        <v>4.6816230000000001</v>
      </c>
      <c r="P1233" s="2">
        <v>3.5095100000000001</v>
      </c>
      <c r="Q1233" s="2">
        <v>3.788367</v>
      </c>
      <c r="R1233" s="2">
        <v>4.9717120000000001</v>
      </c>
      <c r="S1233" s="2">
        <v>4.3951560000000001</v>
      </c>
      <c r="T1233" s="2">
        <v>7.3825269999999996</v>
      </c>
      <c r="U1233" s="2">
        <v>3.267935</v>
      </c>
    </row>
    <row r="1234" spans="1:21" hidden="1" x14ac:dyDescent="0.2">
      <c r="A1234" s="22" t="s">
        <v>152</v>
      </c>
      <c r="B1234" s="9" t="s">
        <v>748</v>
      </c>
      <c r="C1234" s="10" t="s">
        <v>24</v>
      </c>
      <c r="D1234" s="10"/>
      <c r="E1234" s="3"/>
      <c r="F1234" s="3"/>
      <c r="G1234" s="3">
        <v>2.4474580000000001</v>
      </c>
      <c r="H1234" s="3">
        <v>2.5783130000000001</v>
      </c>
      <c r="I1234" s="3">
        <v>1.137006</v>
      </c>
      <c r="J1234" s="3">
        <v>1.114018</v>
      </c>
      <c r="K1234" s="3">
        <v>59.489944999999999</v>
      </c>
      <c r="L1234" s="3">
        <v>71.840174000000005</v>
      </c>
      <c r="M1234" s="3">
        <v>76.295689999999993</v>
      </c>
      <c r="N1234" s="3">
        <v>115.920484</v>
      </c>
      <c r="O1234" s="3">
        <v>141.541245</v>
      </c>
      <c r="P1234" s="3">
        <v>100.433058</v>
      </c>
      <c r="Q1234" s="3">
        <v>119.936339</v>
      </c>
      <c r="R1234" s="3">
        <v>79.170831000000007</v>
      </c>
      <c r="S1234" s="3">
        <v>91.861804000000006</v>
      </c>
      <c r="T1234" s="3">
        <v>90.846295999999995</v>
      </c>
      <c r="U1234" s="3">
        <v>134.80310900000001</v>
      </c>
    </row>
    <row r="1235" spans="1:21" hidden="1" x14ac:dyDescent="0.2">
      <c r="A1235" s="22" t="s">
        <v>152</v>
      </c>
      <c r="B1235" s="9" t="s">
        <v>748</v>
      </c>
      <c r="C1235" s="10" t="s">
        <v>25</v>
      </c>
      <c r="D1235" s="10"/>
      <c r="E1235" s="2"/>
      <c r="F1235" s="2"/>
      <c r="G1235" s="2"/>
      <c r="H1235" s="2"/>
      <c r="I1235" s="2"/>
      <c r="J1235" s="2"/>
      <c r="K1235" s="2"/>
      <c r="L1235" s="2"/>
      <c r="M1235" s="2"/>
      <c r="N1235" s="2">
        <v>8.8647329999999993</v>
      </c>
      <c r="O1235" s="2">
        <v>23.065275</v>
      </c>
      <c r="P1235" s="2">
        <v>17.760956</v>
      </c>
      <c r="Q1235" s="2">
        <v>15.415996</v>
      </c>
      <c r="R1235" s="2">
        <v>18.339418999999999</v>
      </c>
      <c r="S1235" s="2">
        <v>17.570622</v>
      </c>
      <c r="T1235" s="2">
        <v>14.959628</v>
      </c>
      <c r="U1235" s="2">
        <v>14.510438000000001</v>
      </c>
    </row>
    <row r="1236" spans="1:21" hidden="1" x14ac:dyDescent="0.2">
      <c r="A1236" s="22" t="s">
        <v>152</v>
      </c>
      <c r="B1236" s="9" t="s">
        <v>748</v>
      </c>
      <c r="C1236" s="10" t="s">
        <v>26</v>
      </c>
      <c r="D1236" s="10" t="s">
        <v>980</v>
      </c>
      <c r="E1236" s="3"/>
      <c r="F1236" s="3"/>
      <c r="G1236" s="3"/>
      <c r="H1236" s="3"/>
      <c r="I1236" s="3"/>
      <c r="J1236" s="3"/>
      <c r="K1236" s="3">
        <v>0.90141199999999999</v>
      </c>
      <c r="L1236" s="3">
        <v>1.0976049999999999</v>
      </c>
      <c r="M1236" s="3">
        <v>1.39442</v>
      </c>
      <c r="N1236" s="3">
        <v>1.7702739999999999</v>
      </c>
      <c r="O1236" s="3">
        <v>0.92925800000000003</v>
      </c>
      <c r="P1236" s="3">
        <v>1.586929</v>
      </c>
      <c r="Q1236" s="3">
        <v>1.1754039999999999</v>
      </c>
      <c r="R1236" s="3">
        <v>1.7779180000000001</v>
      </c>
      <c r="S1236" s="3">
        <v>1.6911769999999999</v>
      </c>
      <c r="T1236" s="3">
        <v>1.580103</v>
      </c>
      <c r="U1236" s="3">
        <v>1.1979690000000001</v>
      </c>
    </row>
    <row r="1237" spans="1:21" hidden="1" x14ac:dyDescent="0.2">
      <c r="A1237" s="22" t="s">
        <v>152</v>
      </c>
      <c r="B1237" s="9" t="s">
        <v>748</v>
      </c>
      <c r="C1237" s="10" t="s">
        <v>27</v>
      </c>
      <c r="D1237" s="10" t="s">
        <v>980</v>
      </c>
      <c r="E1237" s="2"/>
      <c r="F1237" s="2"/>
      <c r="G1237" s="2"/>
      <c r="H1237" s="2"/>
      <c r="I1237" s="2"/>
      <c r="J1237" s="2"/>
      <c r="K1237" s="2"/>
      <c r="L1237" s="2">
        <v>1.4500500000000001</v>
      </c>
      <c r="M1237" s="2">
        <v>1.1749039999999999</v>
      </c>
      <c r="N1237" s="2"/>
      <c r="O1237" s="2"/>
      <c r="P1237" s="2">
        <v>0.75933600000000001</v>
      </c>
      <c r="Q1237" s="2">
        <v>0.52259900000000004</v>
      </c>
      <c r="R1237" s="2">
        <v>0.509239</v>
      </c>
      <c r="S1237" s="2">
        <v>0.39732400000000001</v>
      </c>
      <c r="T1237" s="2">
        <v>0.280024</v>
      </c>
      <c r="U1237" s="2">
        <v>0.27649499999999999</v>
      </c>
    </row>
    <row r="1238" spans="1:21" hidden="1" x14ac:dyDescent="0.2">
      <c r="A1238" s="22" t="s">
        <v>152</v>
      </c>
      <c r="B1238" s="9" t="s">
        <v>748</v>
      </c>
      <c r="C1238" s="10" t="s">
        <v>28</v>
      </c>
      <c r="D1238" s="10" t="s">
        <v>980</v>
      </c>
      <c r="E1238" s="3"/>
      <c r="F1238" s="3"/>
      <c r="G1238" s="3"/>
      <c r="H1238" s="3"/>
      <c r="I1238" s="3"/>
      <c r="J1238" s="3"/>
      <c r="K1238" s="3">
        <v>0.20096</v>
      </c>
      <c r="L1238" s="3">
        <v>5.3432E-2</v>
      </c>
      <c r="M1238" s="3">
        <v>0.121207</v>
      </c>
      <c r="N1238" s="3">
        <v>0.21479000000000001</v>
      </c>
      <c r="O1238" s="3">
        <v>0.109851</v>
      </c>
      <c r="P1238" s="3">
        <v>6.9397E-2</v>
      </c>
      <c r="Q1238" s="3">
        <v>4.6564000000000001E-2</v>
      </c>
      <c r="R1238" s="3">
        <v>5.1117000000000003E-2</v>
      </c>
      <c r="S1238" s="3">
        <v>0.105306</v>
      </c>
      <c r="T1238" s="3">
        <v>0.557589</v>
      </c>
      <c r="U1238" s="3">
        <v>5.7999999999999996E-3</v>
      </c>
    </row>
    <row r="1239" spans="1:21" hidden="1" x14ac:dyDescent="0.2">
      <c r="A1239" s="22" t="s">
        <v>152</v>
      </c>
      <c r="B1239" s="9" t="s">
        <v>748</v>
      </c>
      <c r="C1239" s="10" t="s">
        <v>29</v>
      </c>
      <c r="D1239" s="10" t="s">
        <v>980</v>
      </c>
      <c r="E1239" s="2"/>
      <c r="F1239" s="2"/>
      <c r="G1239" s="2"/>
      <c r="H1239" s="2"/>
      <c r="I1239" s="2"/>
      <c r="J1239" s="2"/>
      <c r="K1239" s="2">
        <v>6.0038000000000001E-2</v>
      </c>
      <c r="L1239" s="2">
        <v>4.2440000000000004E-3</v>
      </c>
      <c r="M1239" s="2">
        <v>5.7618999999999997E-2</v>
      </c>
      <c r="N1239" s="2">
        <v>7.3904999999999998E-2</v>
      </c>
      <c r="O1239" s="2">
        <v>5.9289000000000001E-2</v>
      </c>
      <c r="P1239" s="2">
        <v>5.8180000000000003E-3</v>
      </c>
      <c r="Q1239" s="2"/>
      <c r="R1239" s="2">
        <v>6.6414000000000001E-2</v>
      </c>
      <c r="S1239" s="2">
        <v>4.5820000000000001E-3</v>
      </c>
      <c r="T1239" s="2">
        <v>4.9870000000000001E-3</v>
      </c>
      <c r="U1239" s="2">
        <v>9.5989000000000005E-2</v>
      </c>
    </row>
    <row r="1240" spans="1:21" hidden="1" x14ac:dyDescent="0.2">
      <c r="A1240" s="23" t="s">
        <v>152</v>
      </c>
      <c r="B1240" s="9" t="s">
        <v>748</v>
      </c>
      <c r="C1240" s="9" t="s">
        <v>30</v>
      </c>
      <c r="D1240" s="9"/>
      <c r="E1240" s="3"/>
      <c r="F1240" s="3"/>
      <c r="G1240" s="3">
        <v>58.835726999999999</v>
      </c>
      <c r="H1240" s="3">
        <v>117.712593</v>
      </c>
      <c r="I1240" s="3">
        <v>122.14187200000001</v>
      </c>
      <c r="J1240" s="3">
        <v>97.213639000000001</v>
      </c>
      <c r="K1240" s="3">
        <v>54.954610000000002</v>
      </c>
      <c r="L1240" s="3">
        <v>70.971473000000003</v>
      </c>
      <c r="M1240" s="3">
        <v>78.661068999999998</v>
      </c>
      <c r="N1240" s="3">
        <v>56.652169000000001</v>
      </c>
      <c r="O1240" s="3"/>
      <c r="P1240" s="3">
        <v>-4.0280000000000003E-3</v>
      </c>
      <c r="Q1240" s="3"/>
      <c r="R1240" s="3"/>
      <c r="S1240" s="3">
        <v>1.6913739999999999</v>
      </c>
      <c r="T1240" s="3"/>
      <c r="U1240" s="3"/>
    </row>
    <row r="1241" spans="1:21" hidden="1" x14ac:dyDescent="0.2">
      <c r="A1241" s="21" t="s">
        <v>153</v>
      </c>
      <c r="B1241" s="9" t="s">
        <v>750</v>
      </c>
      <c r="C1241" s="9" t="s">
        <v>20</v>
      </c>
      <c r="D1241" s="9"/>
      <c r="E1241" s="2"/>
      <c r="F1241" s="2"/>
      <c r="G1241" s="2">
        <v>636.63365399999998</v>
      </c>
      <c r="H1241" s="2">
        <v>682.40875400000004</v>
      </c>
      <c r="I1241" s="2">
        <v>679.66137600000002</v>
      </c>
      <c r="J1241" s="2">
        <v>717.07576200000005</v>
      </c>
      <c r="K1241" s="2">
        <v>655.84732399999996</v>
      </c>
      <c r="L1241" s="2">
        <v>719.199119</v>
      </c>
      <c r="M1241" s="2">
        <v>634.38919699999997</v>
      </c>
      <c r="N1241" s="2">
        <v>605.60206400000004</v>
      </c>
      <c r="O1241" s="2">
        <v>659.30710999999997</v>
      </c>
      <c r="P1241" s="2">
        <v>695.32837099999995</v>
      </c>
      <c r="Q1241" s="2">
        <v>507.86892699999999</v>
      </c>
      <c r="R1241" s="2">
        <v>483.97169600000001</v>
      </c>
      <c r="S1241" s="2">
        <v>481.21180199999998</v>
      </c>
      <c r="T1241" s="2">
        <v>529.94648500000005</v>
      </c>
      <c r="U1241" s="2">
        <v>473.39272299999999</v>
      </c>
    </row>
    <row r="1242" spans="1:21" hidden="1" x14ac:dyDescent="0.2">
      <c r="A1242" s="22" t="s">
        <v>153</v>
      </c>
      <c r="B1242" s="9" t="s">
        <v>750</v>
      </c>
      <c r="C1242" s="10" t="s">
        <v>22</v>
      </c>
      <c r="D1242" s="10"/>
      <c r="E1242" s="3"/>
      <c r="F1242" s="3"/>
      <c r="G1242" s="3"/>
      <c r="H1242" s="3"/>
      <c r="I1242" s="3"/>
      <c r="J1242" s="3"/>
      <c r="K1242" s="3">
        <v>15.363545999999999</v>
      </c>
      <c r="L1242" s="3">
        <v>0.27473500000000001</v>
      </c>
      <c r="M1242" s="3"/>
      <c r="N1242" s="3">
        <v>18.403321999999999</v>
      </c>
      <c r="O1242" s="3"/>
      <c r="P1242" s="3">
        <v>145.77979500000001</v>
      </c>
      <c r="Q1242" s="3">
        <v>20.510134999999998</v>
      </c>
      <c r="R1242" s="3">
        <v>25.845478</v>
      </c>
      <c r="S1242" s="3">
        <v>33.891196000000001</v>
      </c>
      <c r="T1242" s="3">
        <v>50.806828000000003</v>
      </c>
      <c r="U1242" s="3">
        <v>26.749842000000001</v>
      </c>
    </row>
    <row r="1243" spans="1:21" hidden="1" x14ac:dyDescent="0.2">
      <c r="A1243" s="22" t="s">
        <v>153</v>
      </c>
      <c r="B1243" s="9" t="s">
        <v>750</v>
      </c>
      <c r="C1243" s="10" t="s">
        <v>23</v>
      </c>
      <c r="D1243" s="10"/>
      <c r="E1243" s="2"/>
      <c r="F1243" s="2"/>
      <c r="G1243" s="2">
        <v>18.249019000000001</v>
      </c>
      <c r="H1243" s="2">
        <v>21.314859999999999</v>
      </c>
      <c r="I1243" s="2">
        <v>20.892118</v>
      </c>
      <c r="J1243" s="2">
        <v>17.943693</v>
      </c>
      <c r="K1243" s="2">
        <v>8.5037020000000005</v>
      </c>
      <c r="L1243" s="2">
        <v>10.949612</v>
      </c>
      <c r="M1243" s="2">
        <v>9.8564100000000003</v>
      </c>
      <c r="N1243" s="2">
        <v>11.507220999999999</v>
      </c>
      <c r="O1243" s="2">
        <v>40.509717000000002</v>
      </c>
      <c r="P1243" s="2">
        <v>33.328823</v>
      </c>
      <c r="Q1243" s="2">
        <v>30.912362999999999</v>
      </c>
      <c r="R1243" s="2">
        <v>31.704156000000001</v>
      </c>
      <c r="S1243" s="2">
        <v>30.690882999999999</v>
      </c>
      <c r="T1243" s="2">
        <v>42.870752000000003</v>
      </c>
      <c r="U1243" s="2">
        <v>38.098660000000002</v>
      </c>
    </row>
    <row r="1244" spans="1:21" hidden="1" x14ac:dyDescent="0.2">
      <c r="A1244" s="22" t="s">
        <v>153</v>
      </c>
      <c r="B1244" s="9" t="s">
        <v>750</v>
      </c>
      <c r="C1244" s="10" t="s">
        <v>24</v>
      </c>
      <c r="D1244" s="10"/>
      <c r="E1244" s="3"/>
      <c r="F1244" s="3"/>
      <c r="G1244" s="3">
        <v>6.4830750000000004</v>
      </c>
      <c r="H1244" s="3">
        <v>14.297998</v>
      </c>
      <c r="I1244" s="3">
        <v>20.41752</v>
      </c>
      <c r="J1244" s="3">
        <v>25.546075999999999</v>
      </c>
      <c r="K1244" s="3">
        <v>200.101572</v>
      </c>
      <c r="L1244" s="3">
        <v>237.285788</v>
      </c>
      <c r="M1244" s="3">
        <v>261.78229499999998</v>
      </c>
      <c r="N1244" s="3">
        <v>344.10786100000001</v>
      </c>
      <c r="O1244" s="3">
        <v>539.51671299999998</v>
      </c>
      <c r="P1244" s="3">
        <v>401.082223</v>
      </c>
      <c r="Q1244" s="3">
        <v>380.46066100000002</v>
      </c>
      <c r="R1244" s="3">
        <v>357.42468200000002</v>
      </c>
      <c r="S1244" s="3">
        <v>344.84911399999999</v>
      </c>
      <c r="T1244" s="3">
        <v>380.65237999999999</v>
      </c>
      <c r="U1244" s="3">
        <v>350.187138</v>
      </c>
    </row>
    <row r="1245" spans="1:21" hidden="1" x14ac:dyDescent="0.2">
      <c r="A1245" s="22" t="s">
        <v>153</v>
      </c>
      <c r="B1245" s="9" t="s">
        <v>750</v>
      </c>
      <c r="C1245" s="10" t="s">
        <v>25</v>
      </c>
      <c r="D1245" s="10"/>
      <c r="E1245" s="2"/>
      <c r="F1245" s="2"/>
      <c r="G1245" s="2"/>
      <c r="H1245" s="2"/>
      <c r="I1245" s="2"/>
      <c r="J1245" s="2"/>
      <c r="K1245" s="2"/>
      <c r="L1245" s="2"/>
      <c r="M1245" s="2"/>
      <c r="N1245" s="2">
        <v>9.6112389999999994</v>
      </c>
      <c r="O1245" s="2">
        <v>48.320777</v>
      </c>
      <c r="P1245" s="2">
        <v>51.417976000000003</v>
      </c>
      <c r="Q1245" s="2">
        <v>41.407403000000002</v>
      </c>
      <c r="R1245" s="2">
        <v>43.533047000000003</v>
      </c>
      <c r="S1245" s="2">
        <v>44.661462999999998</v>
      </c>
      <c r="T1245" s="2">
        <v>37.982368000000001</v>
      </c>
      <c r="U1245" s="2">
        <v>43.407046999999999</v>
      </c>
    </row>
    <row r="1246" spans="1:21" hidden="1" x14ac:dyDescent="0.2">
      <c r="A1246" s="22" t="s">
        <v>153</v>
      </c>
      <c r="B1246" s="9" t="s">
        <v>750</v>
      </c>
      <c r="C1246" s="10" t="s">
        <v>26</v>
      </c>
      <c r="D1246" s="10" t="s">
        <v>980</v>
      </c>
      <c r="E1246" s="3"/>
      <c r="F1246" s="3"/>
      <c r="G1246" s="3"/>
      <c r="H1246" s="3"/>
      <c r="I1246" s="3"/>
      <c r="J1246" s="3"/>
      <c r="K1246" s="3">
        <v>11.944169</v>
      </c>
      <c r="L1246" s="3">
        <v>13.683782000000001</v>
      </c>
      <c r="M1246" s="3">
        <v>15.376602999999999</v>
      </c>
      <c r="N1246" s="3">
        <v>16.464772</v>
      </c>
      <c r="O1246" s="3">
        <v>14.409746999999999</v>
      </c>
      <c r="P1246" s="3">
        <v>14.500629999999999</v>
      </c>
      <c r="Q1246" s="3">
        <v>14.337300000000001</v>
      </c>
      <c r="R1246" s="3">
        <v>13.559517</v>
      </c>
      <c r="S1246" s="3">
        <v>13.410182000000001</v>
      </c>
      <c r="T1246" s="3">
        <v>13.642329</v>
      </c>
      <c r="U1246" s="3">
        <v>12.91269</v>
      </c>
    </row>
    <row r="1247" spans="1:21" hidden="1" x14ac:dyDescent="0.2">
      <c r="A1247" s="22" t="s">
        <v>153</v>
      </c>
      <c r="B1247" s="9" t="s">
        <v>750</v>
      </c>
      <c r="C1247" s="10" t="s">
        <v>27</v>
      </c>
      <c r="D1247" s="10" t="s">
        <v>980</v>
      </c>
      <c r="E1247" s="2"/>
      <c r="F1247" s="2"/>
      <c r="G1247" s="2"/>
      <c r="H1247" s="2"/>
      <c r="I1247" s="2"/>
      <c r="J1247" s="2"/>
      <c r="K1247" s="2">
        <v>1.192143</v>
      </c>
      <c r="L1247" s="2">
        <v>11.442296000000001</v>
      </c>
      <c r="M1247" s="2">
        <v>11.938444</v>
      </c>
      <c r="N1247" s="2">
        <v>12.349285</v>
      </c>
      <c r="O1247" s="2">
        <v>13.787262999999999</v>
      </c>
      <c r="P1247" s="2">
        <v>44.895209000000001</v>
      </c>
      <c r="Q1247" s="2">
        <v>15.852786</v>
      </c>
      <c r="R1247" s="2">
        <v>7.933967</v>
      </c>
      <c r="S1247" s="2">
        <v>8.6548200000000008</v>
      </c>
      <c r="T1247" s="2">
        <v>1.138398</v>
      </c>
      <c r="U1247" s="2">
        <v>9.9150000000000002E-2</v>
      </c>
    </row>
    <row r="1248" spans="1:21" hidden="1" x14ac:dyDescent="0.2">
      <c r="A1248" s="22" t="s">
        <v>153</v>
      </c>
      <c r="B1248" s="9" t="s">
        <v>750</v>
      </c>
      <c r="C1248" s="10" t="s">
        <v>28</v>
      </c>
      <c r="D1248" s="10" t="s">
        <v>980</v>
      </c>
      <c r="E1248" s="3"/>
      <c r="F1248" s="3"/>
      <c r="G1248" s="3"/>
      <c r="H1248" s="3"/>
      <c r="I1248" s="3"/>
      <c r="J1248" s="3"/>
      <c r="K1248" s="3">
        <v>1.0170319999999999</v>
      </c>
      <c r="L1248" s="3">
        <v>2.2167530000000002</v>
      </c>
      <c r="M1248" s="3">
        <v>3.4871370000000002</v>
      </c>
      <c r="N1248" s="3">
        <v>3.6792729999999998</v>
      </c>
      <c r="O1248" s="3">
        <v>2.3429489999999999</v>
      </c>
      <c r="P1248" s="3">
        <v>4.2132329999999998</v>
      </c>
      <c r="Q1248" s="3">
        <v>3.7112880000000001</v>
      </c>
      <c r="R1248" s="3">
        <v>3.9233600000000002</v>
      </c>
      <c r="S1248" s="3">
        <v>2.431889</v>
      </c>
      <c r="T1248" s="3">
        <v>2.7636050000000001</v>
      </c>
      <c r="U1248" s="3">
        <v>1.8789199999999999</v>
      </c>
    </row>
    <row r="1249" spans="1:21" hidden="1" x14ac:dyDescent="0.2">
      <c r="A1249" s="22" t="s">
        <v>153</v>
      </c>
      <c r="B1249" s="9" t="s">
        <v>750</v>
      </c>
      <c r="C1249" s="10" t="s">
        <v>29</v>
      </c>
      <c r="D1249" s="10" t="s">
        <v>980</v>
      </c>
      <c r="E1249" s="2"/>
      <c r="F1249" s="2"/>
      <c r="G1249" s="2"/>
      <c r="H1249" s="2"/>
      <c r="I1249" s="2"/>
      <c r="J1249" s="2"/>
      <c r="K1249" s="2">
        <v>0.38067800000000002</v>
      </c>
      <c r="L1249" s="2">
        <v>0.15387500000000001</v>
      </c>
      <c r="M1249" s="2">
        <v>0.352074</v>
      </c>
      <c r="N1249" s="2">
        <v>0.88022999999999996</v>
      </c>
      <c r="O1249" s="2">
        <v>0.41994399999999998</v>
      </c>
      <c r="P1249" s="2">
        <v>0.110538</v>
      </c>
      <c r="Q1249" s="2">
        <v>0.67699100000000001</v>
      </c>
      <c r="R1249" s="2">
        <v>4.7489000000000003E-2</v>
      </c>
      <c r="S1249" s="2">
        <v>2.3196000000000001E-2</v>
      </c>
      <c r="T1249" s="2">
        <v>8.9825000000000002E-2</v>
      </c>
      <c r="U1249" s="2">
        <v>5.9276000000000002E-2</v>
      </c>
    </row>
    <row r="1250" spans="1:21" hidden="1" x14ac:dyDescent="0.2">
      <c r="A1250" s="23" t="s">
        <v>153</v>
      </c>
      <c r="B1250" s="9" t="s">
        <v>750</v>
      </c>
      <c r="C1250" s="9" t="s">
        <v>30</v>
      </c>
      <c r="D1250" s="9"/>
      <c r="E1250" s="3"/>
      <c r="F1250" s="3"/>
      <c r="G1250" s="3">
        <v>611.90156000000002</v>
      </c>
      <c r="H1250" s="3">
        <v>646.79589599999997</v>
      </c>
      <c r="I1250" s="3">
        <v>638.35173799999995</v>
      </c>
      <c r="J1250" s="3">
        <v>673.58599300000003</v>
      </c>
      <c r="K1250" s="3">
        <v>417.34448200000003</v>
      </c>
      <c r="L1250" s="3">
        <v>443.19227799999999</v>
      </c>
      <c r="M1250" s="3">
        <v>331.59623399999998</v>
      </c>
      <c r="N1250" s="3">
        <v>188.598861</v>
      </c>
      <c r="O1250" s="3"/>
      <c r="P1250" s="3">
        <v>-5.5999999999999999E-5</v>
      </c>
      <c r="Q1250" s="3"/>
      <c r="R1250" s="3"/>
      <c r="S1250" s="3">
        <v>2.599059</v>
      </c>
      <c r="T1250" s="3"/>
      <c r="U1250" s="3"/>
    </row>
    <row r="1251" spans="1:21" hidden="1" x14ac:dyDescent="0.2">
      <c r="A1251" s="21" t="s">
        <v>154</v>
      </c>
      <c r="B1251" s="9" t="s">
        <v>865</v>
      </c>
      <c r="C1251" s="9" t="s">
        <v>20</v>
      </c>
      <c r="D1251" s="9"/>
      <c r="E1251" s="2"/>
      <c r="F1251" s="2"/>
      <c r="G1251" s="2">
        <v>36.437741000000003</v>
      </c>
      <c r="H1251" s="2">
        <v>37.753253000000001</v>
      </c>
      <c r="I1251" s="2">
        <v>46.009520000000002</v>
      </c>
      <c r="J1251" s="2">
        <v>42.310273000000002</v>
      </c>
      <c r="K1251" s="2">
        <v>59.736567999999998</v>
      </c>
      <c r="L1251" s="2">
        <v>140.13467700000001</v>
      </c>
      <c r="M1251" s="2">
        <v>84.107082000000005</v>
      </c>
      <c r="N1251" s="2">
        <v>134.41664900000001</v>
      </c>
      <c r="O1251" s="2">
        <v>93.579098999999999</v>
      </c>
      <c r="P1251" s="2">
        <v>77.534267</v>
      </c>
      <c r="Q1251" s="2">
        <v>38.068466000000001</v>
      </c>
      <c r="R1251" s="2">
        <v>27.904807999999999</v>
      </c>
      <c r="S1251" s="2">
        <v>12.426024</v>
      </c>
      <c r="T1251" s="2">
        <v>17.478428000000001</v>
      </c>
      <c r="U1251" s="2">
        <v>18.841604</v>
      </c>
    </row>
    <row r="1252" spans="1:21" hidden="1" x14ac:dyDescent="0.2">
      <c r="A1252" s="22" t="s">
        <v>154</v>
      </c>
      <c r="B1252" s="9" t="s">
        <v>865</v>
      </c>
      <c r="C1252" s="10" t="s">
        <v>22</v>
      </c>
      <c r="D1252" s="10"/>
      <c r="E1252" s="3"/>
      <c r="F1252" s="3"/>
      <c r="G1252" s="3"/>
      <c r="H1252" s="3"/>
      <c r="I1252" s="3"/>
      <c r="J1252" s="3"/>
      <c r="K1252" s="3"/>
      <c r="L1252" s="3">
        <v>86.911899000000005</v>
      </c>
      <c r="M1252" s="3"/>
      <c r="N1252" s="3">
        <v>40.819229</v>
      </c>
      <c r="O1252" s="3"/>
      <c r="P1252" s="3"/>
      <c r="Q1252" s="3"/>
      <c r="R1252" s="3"/>
      <c r="S1252" s="3"/>
      <c r="T1252" s="3"/>
      <c r="U1252" s="3"/>
    </row>
    <row r="1253" spans="1:21" hidden="1" x14ac:dyDescent="0.2">
      <c r="A1253" s="22" t="s">
        <v>154</v>
      </c>
      <c r="B1253" s="9" t="s">
        <v>865</v>
      </c>
      <c r="C1253" s="10" t="s">
        <v>23</v>
      </c>
      <c r="D1253" s="10"/>
      <c r="E1253" s="2"/>
      <c r="F1253" s="2"/>
      <c r="G1253" s="2">
        <v>1.190977</v>
      </c>
      <c r="H1253" s="2">
        <v>2.4160900000000001</v>
      </c>
      <c r="I1253" s="2">
        <v>2.4822440000000001</v>
      </c>
      <c r="J1253" s="2">
        <v>2.028375</v>
      </c>
      <c r="K1253" s="2">
        <v>0.365174</v>
      </c>
      <c r="L1253" s="2">
        <v>9.6402000000000002E-2</v>
      </c>
      <c r="M1253" s="2">
        <v>5.6820000000000002E-2</v>
      </c>
      <c r="N1253" s="2">
        <v>0.43550699999999998</v>
      </c>
      <c r="O1253" s="2">
        <v>0.921624</v>
      </c>
      <c r="P1253" s="2">
        <v>2.249387</v>
      </c>
      <c r="Q1253" s="2">
        <v>1.0273699999999999</v>
      </c>
      <c r="R1253" s="2">
        <v>1.436931</v>
      </c>
      <c r="S1253" s="2">
        <v>1.633866</v>
      </c>
      <c r="T1253" s="2">
        <v>0.79924300000000004</v>
      </c>
      <c r="U1253" s="2">
        <v>2.201873</v>
      </c>
    </row>
    <row r="1254" spans="1:21" hidden="1" x14ac:dyDescent="0.2">
      <c r="A1254" s="22" t="s">
        <v>154</v>
      </c>
      <c r="B1254" s="9" t="s">
        <v>865</v>
      </c>
      <c r="C1254" s="10" t="s">
        <v>24</v>
      </c>
      <c r="D1254" s="10"/>
      <c r="E1254" s="3"/>
      <c r="F1254" s="3"/>
      <c r="G1254" s="3">
        <v>2.4942470000000001</v>
      </c>
      <c r="H1254" s="3">
        <v>2.202995</v>
      </c>
      <c r="I1254" s="3">
        <v>2.0286279999999999</v>
      </c>
      <c r="J1254" s="3">
        <v>2.898917</v>
      </c>
      <c r="K1254" s="3">
        <v>11.455803</v>
      </c>
      <c r="L1254" s="3">
        <v>35.770279000000002</v>
      </c>
      <c r="M1254" s="3">
        <v>51.888565</v>
      </c>
      <c r="N1254" s="3">
        <v>42.179664000000002</v>
      </c>
      <c r="O1254" s="3">
        <v>87.451577999999998</v>
      </c>
      <c r="P1254" s="3">
        <v>70.660428999999993</v>
      </c>
      <c r="Q1254" s="3">
        <v>32.669392999999999</v>
      </c>
      <c r="R1254" s="3">
        <v>23.187526999999999</v>
      </c>
      <c r="S1254" s="3">
        <v>8.8398439999999994</v>
      </c>
      <c r="T1254" s="3">
        <v>15.025111000000001</v>
      </c>
      <c r="U1254" s="3">
        <v>15.58825</v>
      </c>
    </row>
    <row r="1255" spans="1:21" hidden="1" x14ac:dyDescent="0.2">
      <c r="A1255" s="22" t="s">
        <v>154</v>
      </c>
      <c r="B1255" s="9" t="s">
        <v>865</v>
      </c>
      <c r="C1255" s="10" t="s">
        <v>25</v>
      </c>
      <c r="D1255" s="10"/>
      <c r="E1255" s="2"/>
      <c r="F1255" s="2"/>
      <c r="G1255" s="2"/>
      <c r="H1255" s="2"/>
      <c r="I1255" s="2"/>
      <c r="J1255" s="2"/>
      <c r="K1255" s="2"/>
      <c r="L1255" s="2"/>
      <c r="M1255" s="2"/>
      <c r="N1255" s="2">
        <v>0.95844300000000004</v>
      </c>
      <c r="O1255" s="2">
        <v>5.160291</v>
      </c>
      <c r="P1255" s="2">
        <v>4.582433</v>
      </c>
      <c r="Q1255" s="2">
        <v>4.1997249999999999</v>
      </c>
      <c r="R1255" s="2">
        <v>2.6350579999999999</v>
      </c>
      <c r="S1255" s="2">
        <v>0.83341699999999996</v>
      </c>
      <c r="T1255" s="2">
        <v>0.88277700000000003</v>
      </c>
      <c r="U1255" s="2">
        <v>0.158526</v>
      </c>
    </row>
    <row r="1256" spans="1:21" hidden="1" x14ac:dyDescent="0.2">
      <c r="A1256" s="22" t="s">
        <v>154</v>
      </c>
      <c r="B1256" s="9" t="s">
        <v>865</v>
      </c>
      <c r="C1256" s="10" t="s">
        <v>26</v>
      </c>
      <c r="D1256" s="10" t="s">
        <v>980</v>
      </c>
      <c r="E1256" s="3"/>
      <c r="F1256" s="3"/>
      <c r="G1256" s="3"/>
      <c r="H1256" s="3"/>
      <c r="I1256" s="3"/>
      <c r="J1256" s="3"/>
      <c r="K1256" s="3">
        <v>0.4506</v>
      </c>
      <c r="L1256" s="3">
        <v>0.41997400000000001</v>
      </c>
      <c r="M1256" s="3">
        <v>1.3021E-2</v>
      </c>
      <c r="N1256" s="3">
        <v>7.3034000000000002E-2</v>
      </c>
      <c r="O1256" s="3">
        <v>4.4233000000000001E-2</v>
      </c>
      <c r="P1256" s="3">
        <v>2.4361000000000001E-2</v>
      </c>
      <c r="Q1256" s="3">
        <v>6.9464999999999999E-2</v>
      </c>
      <c r="R1256" s="3">
        <v>0.54382699999999995</v>
      </c>
      <c r="S1256" s="3">
        <v>0.54900499999999997</v>
      </c>
      <c r="T1256" s="3">
        <v>0.72127200000000002</v>
      </c>
      <c r="U1256" s="3">
        <v>0.78273400000000004</v>
      </c>
    </row>
    <row r="1257" spans="1:21" hidden="1" x14ac:dyDescent="0.2">
      <c r="A1257" s="22" t="s">
        <v>154</v>
      </c>
      <c r="B1257" s="9" t="s">
        <v>865</v>
      </c>
      <c r="C1257" s="10" t="s">
        <v>27</v>
      </c>
      <c r="D1257" s="10" t="s">
        <v>980</v>
      </c>
      <c r="E1257" s="2"/>
      <c r="F1257" s="2"/>
      <c r="G1257" s="2"/>
      <c r="H1257" s="2"/>
      <c r="I1257" s="2"/>
      <c r="J1257" s="2"/>
      <c r="K1257" s="2">
        <v>16.483656</v>
      </c>
      <c r="L1257" s="2"/>
      <c r="M1257" s="2"/>
      <c r="N1257" s="2"/>
      <c r="O1257" s="2"/>
      <c r="P1257" s="2"/>
      <c r="Q1257" s="2"/>
      <c r="R1257" s="2"/>
      <c r="S1257" s="2"/>
      <c r="T1257" s="2"/>
      <c r="U1257" s="2"/>
    </row>
    <row r="1258" spans="1:21" hidden="1" x14ac:dyDescent="0.2">
      <c r="A1258" s="22" t="s">
        <v>154</v>
      </c>
      <c r="B1258" s="9" t="s">
        <v>865</v>
      </c>
      <c r="C1258" s="10" t="s">
        <v>28</v>
      </c>
      <c r="D1258" s="10" t="s">
        <v>980</v>
      </c>
      <c r="E1258" s="3"/>
      <c r="F1258" s="3"/>
      <c r="G1258" s="3"/>
      <c r="H1258" s="3"/>
      <c r="I1258" s="3"/>
      <c r="J1258" s="3"/>
      <c r="K1258" s="3">
        <v>1.8002000000000001E-2</v>
      </c>
      <c r="L1258" s="3">
        <v>3.8667E-2</v>
      </c>
      <c r="M1258" s="3">
        <v>8.8380000000000004E-3</v>
      </c>
      <c r="N1258" s="3">
        <v>7.0870000000000004E-3</v>
      </c>
      <c r="O1258" s="3">
        <v>1.3730000000000001E-3</v>
      </c>
      <c r="P1258" s="3">
        <v>1.7656999999999999E-2</v>
      </c>
      <c r="Q1258" s="3">
        <v>2.8216999999999999E-2</v>
      </c>
      <c r="R1258" s="3">
        <v>2.8146999999999998E-2</v>
      </c>
      <c r="S1258" s="3">
        <v>2.6061999999999998E-2</v>
      </c>
      <c r="T1258" s="3">
        <v>3.1081999999999999E-2</v>
      </c>
      <c r="U1258" s="3">
        <v>2.8847999999999999E-2</v>
      </c>
    </row>
    <row r="1259" spans="1:21" hidden="1" x14ac:dyDescent="0.2">
      <c r="A1259" s="22" t="s">
        <v>154</v>
      </c>
      <c r="B1259" s="9" t="s">
        <v>865</v>
      </c>
      <c r="C1259" s="10" t="s">
        <v>29</v>
      </c>
      <c r="D1259" s="10" t="s">
        <v>980</v>
      </c>
      <c r="E1259" s="2"/>
      <c r="F1259" s="2"/>
      <c r="G1259" s="2"/>
      <c r="H1259" s="2"/>
      <c r="I1259" s="2"/>
      <c r="J1259" s="2"/>
      <c r="K1259" s="2"/>
      <c r="L1259" s="2"/>
      <c r="M1259" s="2">
        <v>5.1400000000000003E-4</v>
      </c>
      <c r="N1259" s="2"/>
      <c r="O1259" s="2"/>
      <c r="P1259" s="2"/>
      <c r="Q1259" s="2">
        <v>7.4296000000000001E-2</v>
      </c>
      <c r="R1259" s="2">
        <v>7.3317999999999994E-2</v>
      </c>
      <c r="S1259" s="2"/>
      <c r="T1259" s="2">
        <v>1.8943000000000002E-2</v>
      </c>
      <c r="U1259" s="2">
        <v>8.1373000000000001E-2</v>
      </c>
    </row>
    <row r="1260" spans="1:21" hidden="1" x14ac:dyDescent="0.2">
      <c r="A1260" s="23" t="s">
        <v>154</v>
      </c>
      <c r="B1260" s="9" t="s">
        <v>865</v>
      </c>
      <c r="C1260" s="9" t="s">
        <v>30</v>
      </c>
      <c r="D1260" s="9"/>
      <c r="E1260" s="3"/>
      <c r="F1260" s="3"/>
      <c r="G1260" s="3">
        <v>32.752516999999997</v>
      </c>
      <c r="H1260" s="3">
        <v>33.134168000000003</v>
      </c>
      <c r="I1260" s="3">
        <v>41.498648000000003</v>
      </c>
      <c r="J1260" s="3">
        <v>37.382981000000001</v>
      </c>
      <c r="K1260" s="3">
        <v>30.963332999999999</v>
      </c>
      <c r="L1260" s="3">
        <v>16.897455999999998</v>
      </c>
      <c r="M1260" s="3">
        <v>32.139324000000002</v>
      </c>
      <c r="N1260" s="3">
        <v>49.943685000000002</v>
      </c>
      <c r="O1260" s="3"/>
      <c r="P1260" s="3"/>
      <c r="Q1260" s="3"/>
      <c r="R1260" s="3"/>
      <c r="S1260" s="3">
        <v>0.54383000000000004</v>
      </c>
      <c r="T1260" s="3"/>
      <c r="U1260" s="3"/>
    </row>
    <row r="1261" spans="1:21" hidden="1" x14ac:dyDescent="0.2">
      <c r="A1261" s="21" t="s">
        <v>155</v>
      </c>
      <c r="B1261" s="9" t="s">
        <v>939</v>
      </c>
      <c r="C1261" s="9" t="s">
        <v>20</v>
      </c>
      <c r="D1261" s="9"/>
      <c r="E1261" s="2"/>
      <c r="F1261" s="2"/>
      <c r="G1261" s="2">
        <v>12.763816</v>
      </c>
      <c r="H1261" s="2">
        <v>18.398793999999999</v>
      </c>
      <c r="I1261" s="2">
        <v>18.876695999999999</v>
      </c>
      <c r="J1261" s="2">
        <v>29.998494000000001</v>
      </c>
      <c r="K1261" s="2">
        <v>26.840616000000001</v>
      </c>
      <c r="L1261" s="2">
        <v>42.506045</v>
      </c>
      <c r="M1261" s="2">
        <v>38.2988</v>
      </c>
      <c r="N1261" s="2">
        <v>59.269761000000003</v>
      </c>
      <c r="O1261" s="2">
        <v>53.247011000000001</v>
      </c>
      <c r="P1261" s="2">
        <v>36.747100000000003</v>
      </c>
      <c r="Q1261" s="2">
        <v>22.813206000000001</v>
      </c>
      <c r="R1261" s="2">
        <v>40.246378</v>
      </c>
      <c r="S1261" s="2">
        <v>86.403153000000003</v>
      </c>
      <c r="T1261" s="2">
        <v>51.081066999999997</v>
      </c>
      <c r="U1261" s="2">
        <v>24.974131</v>
      </c>
    </row>
    <row r="1262" spans="1:21" hidden="1" x14ac:dyDescent="0.2">
      <c r="A1262" s="22" t="s">
        <v>155</v>
      </c>
      <c r="B1262" s="9" t="s">
        <v>939</v>
      </c>
      <c r="C1262" s="10" t="s">
        <v>22</v>
      </c>
      <c r="D1262" s="10"/>
      <c r="E1262" s="3"/>
      <c r="F1262" s="3"/>
      <c r="G1262" s="3"/>
      <c r="H1262" s="3"/>
      <c r="I1262" s="3"/>
      <c r="J1262" s="3"/>
      <c r="K1262" s="3"/>
      <c r="L1262" s="3"/>
      <c r="M1262" s="3">
        <v>1.1232000000000001E-2</v>
      </c>
      <c r="N1262" s="3"/>
      <c r="O1262" s="3"/>
      <c r="P1262" s="3">
        <v>2.5603549999999999</v>
      </c>
      <c r="Q1262" s="3"/>
      <c r="R1262" s="3">
        <v>4.2986810000000002</v>
      </c>
      <c r="S1262" s="3">
        <v>3.9993120000000002</v>
      </c>
      <c r="T1262" s="3">
        <v>3.8707950000000002</v>
      </c>
      <c r="U1262" s="3">
        <v>0.19048799999999999</v>
      </c>
    </row>
    <row r="1263" spans="1:21" hidden="1" x14ac:dyDescent="0.2">
      <c r="A1263" s="22" t="s">
        <v>155</v>
      </c>
      <c r="B1263" s="9" t="s">
        <v>939</v>
      </c>
      <c r="C1263" s="10" t="s">
        <v>23</v>
      </c>
      <c r="D1263" s="10"/>
      <c r="E1263" s="2"/>
      <c r="F1263" s="2"/>
      <c r="G1263" s="2">
        <v>3.1829999999999997E-2</v>
      </c>
      <c r="H1263" s="2">
        <v>0.178012</v>
      </c>
      <c r="I1263" s="2">
        <v>0.90971100000000005</v>
      </c>
      <c r="J1263" s="2">
        <v>1.0364260000000001</v>
      </c>
      <c r="K1263" s="2">
        <v>1.57765</v>
      </c>
      <c r="L1263" s="2">
        <v>1.1128100000000001</v>
      </c>
      <c r="M1263" s="2">
        <v>0.37067800000000001</v>
      </c>
      <c r="N1263" s="2">
        <v>0.79049400000000003</v>
      </c>
      <c r="O1263" s="2">
        <v>0.94098099999999996</v>
      </c>
      <c r="P1263" s="2">
        <v>0.73495299999999997</v>
      </c>
      <c r="Q1263" s="2">
        <v>0.76455399999999996</v>
      </c>
      <c r="R1263" s="2">
        <v>1.2391760000000001</v>
      </c>
      <c r="S1263" s="2">
        <v>0.80157100000000003</v>
      </c>
      <c r="T1263" s="2">
        <v>1.1657789999999999</v>
      </c>
      <c r="U1263" s="2">
        <v>0.91479500000000002</v>
      </c>
    </row>
    <row r="1264" spans="1:21" hidden="1" x14ac:dyDescent="0.2">
      <c r="A1264" s="22" t="s">
        <v>155</v>
      </c>
      <c r="B1264" s="9" t="s">
        <v>939</v>
      </c>
      <c r="C1264" s="10" t="s">
        <v>24</v>
      </c>
      <c r="D1264" s="10"/>
      <c r="E1264" s="3"/>
      <c r="F1264" s="3"/>
      <c r="G1264" s="3">
        <v>1.606233</v>
      </c>
      <c r="H1264" s="3">
        <v>0.27577200000000002</v>
      </c>
      <c r="I1264" s="3">
        <v>2.1365720000000001</v>
      </c>
      <c r="J1264" s="3">
        <v>3.4019819999999998</v>
      </c>
      <c r="K1264" s="3">
        <v>10.910957</v>
      </c>
      <c r="L1264" s="3">
        <v>13.592608999999999</v>
      </c>
      <c r="M1264" s="3">
        <v>9.2995680000000007</v>
      </c>
      <c r="N1264" s="3">
        <v>28.449058999999998</v>
      </c>
      <c r="O1264" s="3">
        <v>39.123399999999997</v>
      </c>
      <c r="P1264" s="3">
        <v>24.918013999999999</v>
      </c>
      <c r="Q1264" s="3">
        <v>15.031459999999999</v>
      </c>
      <c r="R1264" s="3">
        <v>26.513161</v>
      </c>
      <c r="S1264" s="3">
        <v>73.068832</v>
      </c>
      <c r="T1264" s="3">
        <v>38.256833</v>
      </c>
      <c r="U1264" s="3">
        <v>16.372273</v>
      </c>
    </row>
    <row r="1265" spans="1:21" hidden="1" x14ac:dyDescent="0.2">
      <c r="A1265" s="22" t="s">
        <v>155</v>
      </c>
      <c r="B1265" s="9" t="s">
        <v>939</v>
      </c>
      <c r="C1265" s="10" t="s">
        <v>25</v>
      </c>
      <c r="D1265" s="10"/>
      <c r="E1265" s="2"/>
      <c r="F1265" s="2"/>
      <c r="G1265" s="2"/>
      <c r="H1265" s="2"/>
      <c r="I1265" s="2"/>
      <c r="J1265" s="2"/>
      <c r="K1265" s="2"/>
      <c r="L1265" s="2"/>
      <c r="M1265" s="2"/>
      <c r="N1265" s="2">
        <v>2.6984940000000002</v>
      </c>
      <c r="O1265" s="2">
        <v>11.686869</v>
      </c>
      <c r="P1265" s="2">
        <v>7.3768459999999996</v>
      </c>
      <c r="Q1265" s="2">
        <v>5.4474109999999998</v>
      </c>
      <c r="R1265" s="2">
        <v>6.4606279999999998</v>
      </c>
      <c r="S1265" s="2">
        <v>5.7610840000000003</v>
      </c>
      <c r="T1265" s="2">
        <v>5.210998</v>
      </c>
      <c r="U1265" s="2">
        <v>6.3601549999999998</v>
      </c>
    </row>
    <row r="1266" spans="1:21" hidden="1" x14ac:dyDescent="0.2">
      <c r="A1266" s="22" t="s">
        <v>155</v>
      </c>
      <c r="B1266" s="9" t="s">
        <v>939</v>
      </c>
      <c r="C1266" s="10" t="s">
        <v>26</v>
      </c>
      <c r="D1266" s="10" t="s">
        <v>980</v>
      </c>
      <c r="E1266" s="3"/>
      <c r="F1266" s="3"/>
      <c r="G1266" s="3"/>
      <c r="H1266" s="3"/>
      <c r="I1266" s="3"/>
      <c r="J1266" s="3"/>
      <c r="K1266" s="3">
        <v>1.223568</v>
      </c>
      <c r="L1266" s="3">
        <v>1.2204390000000001</v>
      </c>
      <c r="M1266" s="3">
        <v>2.515441</v>
      </c>
      <c r="N1266" s="3">
        <v>1.793104</v>
      </c>
      <c r="O1266" s="3">
        <v>1.108188</v>
      </c>
      <c r="P1266" s="3">
        <v>0.95561200000000002</v>
      </c>
      <c r="Q1266" s="3">
        <v>1.32264</v>
      </c>
      <c r="R1266" s="3">
        <v>1.1871149999999999</v>
      </c>
      <c r="S1266" s="3">
        <v>0.98177000000000003</v>
      </c>
      <c r="T1266" s="3">
        <v>1.9373130000000001</v>
      </c>
      <c r="U1266" s="3">
        <v>1.0568470000000001</v>
      </c>
    </row>
    <row r="1267" spans="1:21" hidden="1" x14ac:dyDescent="0.2">
      <c r="A1267" s="22" t="s">
        <v>155</v>
      </c>
      <c r="B1267" s="9" t="s">
        <v>939</v>
      </c>
      <c r="C1267" s="10" t="s">
        <v>27</v>
      </c>
      <c r="D1267" s="10" t="s">
        <v>980</v>
      </c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</row>
    <row r="1268" spans="1:21" hidden="1" x14ac:dyDescent="0.2">
      <c r="A1268" s="22" t="s">
        <v>155</v>
      </c>
      <c r="B1268" s="9" t="s">
        <v>939</v>
      </c>
      <c r="C1268" s="10" t="s">
        <v>28</v>
      </c>
      <c r="D1268" s="10" t="s">
        <v>980</v>
      </c>
      <c r="E1268" s="3"/>
      <c r="F1268" s="3"/>
      <c r="G1268" s="3"/>
      <c r="H1268" s="3"/>
      <c r="I1268" s="3"/>
      <c r="J1268" s="3"/>
      <c r="K1268" s="3">
        <v>0.30932500000000002</v>
      </c>
      <c r="L1268" s="3">
        <v>0.31099399999999999</v>
      </c>
      <c r="M1268" s="3">
        <v>0.36745</v>
      </c>
      <c r="N1268" s="3">
        <v>0.34374100000000002</v>
      </c>
      <c r="O1268" s="3">
        <v>0.378251</v>
      </c>
      <c r="P1268" s="3">
        <v>0.20132</v>
      </c>
      <c r="Q1268" s="3">
        <v>0.247141</v>
      </c>
      <c r="R1268" s="3">
        <v>0.54242500000000005</v>
      </c>
      <c r="S1268" s="3">
        <v>0.46498600000000001</v>
      </c>
      <c r="T1268" s="3">
        <v>0.63934899999999995</v>
      </c>
      <c r="U1268" s="3">
        <v>7.9573000000000005E-2</v>
      </c>
    </row>
    <row r="1269" spans="1:21" hidden="1" x14ac:dyDescent="0.2">
      <c r="A1269" s="22" t="s">
        <v>155</v>
      </c>
      <c r="B1269" s="9" t="s">
        <v>939</v>
      </c>
      <c r="C1269" s="10" t="s">
        <v>29</v>
      </c>
      <c r="D1269" s="10" t="s">
        <v>980</v>
      </c>
      <c r="E1269" s="2"/>
      <c r="F1269" s="2"/>
      <c r="G1269" s="2"/>
      <c r="H1269" s="2"/>
      <c r="I1269" s="2"/>
      <c r="J1269" s="2"/>
      <c r="K1269" s="2">
        <v>3.5562000000000003E-2</v>
      </c>
      <c r="L1269" s="2">
        <v>7.5979999999999997E-3</v>
      </c>
      <c r="M1269" s="2">
        <v>5.3672999999999998E-2</v>
      </c>
      <c r="N1269" s="2">
        <v>2.2512000000000001E-2</v>
      </c>
      <c r="O1269" s="2">
        <v>9.3220000000000004E-3</v>
      </c>
      <c r="P1269" s="2"/>
      <c r="Q1269" s="2"/>
      <c r="R1269" s="2">
        <v>5.1919999999999996E-3</v>
      </c>
      <c r="S1269" s="2"/>
      <c r="T1269" s="2"/>
      <c r="U1269" s="2"/>
    </row>
    <row r="1270" spans="1:21" hidden="1" x14ac:dyDescent="0.2">
      <c r="A1270" s="23" t="s">
        <v>155</v>
      </c>
      <c r="B1270" s="9" t="s">
        <v>939</v>
      </c>
      <c r="C1270" s="9" t="s">
        <v>30</v>
      </c>
      <c r="D1270" s="9"/>
      <c r="E1270" s="3"/>
      <c r="F1270" s="3"/>
      <c r="G1270" s="3">
        <v>11.125753</v>
      </c>
      <c r="H1270" s="3">
        <v>17.94501</v>
      </c>
      <c r="I1270" s="3">
        <v>15.830413</v>
      </c>
      <c r="J1270" s="3">
        <v>25.560085999999998</v>
      </c>
      <c r="K1270" s="3">
        <v>12.783554000000001</v>
      </c>
      <c r="L1270" s="3">
        <v>26.261595</v>
      </c>
      <c r="M1270" s="3">
        <v>25.680758000000001</v>
      </c>
      <c r="N1270" s="3">
        <v>25.172357000000002</v>
      </c>
      <c r="O1270" s="3"/>
      <c r="P1270" s="3"/>
      <c r="Q1270" s="3"/>
      <c r="R1270" s="3"/>
      <c r="S1270" s="3">
        <v>1.3255980000000001</v>
      </c>
      <c r="T1270" s="3"/>
      <c r="U1270" s="3"/>
    </row>
    <row r="1271" spans="1:21" hidden="1" x14ac:dyDescent="0.2">
      <c r="A1271" s="21" t="s">
        <v>156</v>
      </c>
      <c r="B1271" s="9" t="s">
        <v>945</v>
      </c>
      <c r="C1271" s="9" t="s">
        <v>20</v>
      </c>
      <c r="D1271" s="9"/>
      <c r="E1271" s="2"/>
      <c r="F1271" s="2"/>
      <c r="G1271" s="2">
        <v>59.592671000000003</v>
      </c>
      <c r="H1271" s="2">
        <v>81.491180999999997</v>
      </c>
      <c r="I1271" s="2">
        <v>38.498072000000001</v>
      </c>
      <c r="J1271" s="2">
        <v>62.112172999999999</v>
      </c>
      <c r="K1271" s="2">
        <v>59.012920000000001</v>
      </c>
      <c r="L1271" s="2">
        <v>62.342260000000003</v>
      </c>
      <c r="M1271" s="2">
        <v>50.725275000000003</v>
      </c>
      <c r="N1271" s="2">
        <v>51.939162000000003</v>
      </c>
      <c r="O1271" s="2">
        <v>48.931185999999997</v>
      </c>
      <c r="P1271" s="2">
        <v>46.343930999999998</v>
      </c>
      <c r="Q1271" s="2">
        <v>46.074759</v>
      </c>
      <c r="R1271" s="2">
        <v>37.629967000000001</v>
      </c>
      <c r="S1271" s="2">
        <v>38.030472000000003</v>
      </c>
      <c r="T1271" s="2">
        <v>40.637810000000002</v>
      </c>
      <c r="U1271" s="2">
        <v>46.947620000000001</v>
      </c>
    </row>
    <row r="1272" spans="1:21" hidden="1" x14ac:dyDescent="0.2">
      <c r="A1272" s="22" t="s">
        <v>156</v>
      </c>
      <c r="B1272" s="9" t="s">
        <v>945</v>
      </c>
      <c r="C1272" s="10" t="s">
        <v>22</v>
      </c>
      <c r="D1272" s="10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>
        <v>1.3202E-2</v>
      </c>
      <c r="Q1272" s="3">
        <v>8.3110000000000007E-3</v>
      </c>
      <c r="R1272" s="3"/>
      <c r="S1272" s="3"/>
      <c r="T1272" s="3"/>
      <c r="U1272" s="3"/>
    </row>
    <row r="1273" spans="1:21" hidden="1" x14ac:dyDescent="0.2">
      <c r="A1273" s="22" t="s">
        <v>156</v>
      </c>
      <c r="B1273" s="9" t="s">
        <v>945</v>
      </c>
      <c r="C1273" s="10" t="s">
        <v>23</v>
      </c>
      <c r="D1273" s="10"/>
      <c r="E1273" s="2"/>
      <c r="F1273" s="2"/>
      <c r="G1273" s="2">
        <v>0.22811600000000001</v>
      </c>
      <c r="H1273" s="2">
        <v>0.30988100000000002</v>
      </c>
      <c r="I1273" s="2">
        <v>0.69664000000000004</v>
      </c>
      <c r="J1273" s="2">
        <v>0.27449000000000001</v>
      </c>
      <c r="K1273" s="2">
        <v>0.59342600000000001</v>
      </c>
      <c r="L1273" s="2">
        <v>0.82755000000000001</v>
      </c>
      <c r="M1273" s="2">
        <v>0.561056</v>
      </c>
      <c r="N1273" s="2">
        <v>0.60657300000000003</v>
      </c>
      <c r="O1273" s="2">
        <v>1.60795</v>
      </c>
      <c r="P1273" s="2">
        <v>0.60683699999999996</v>
      </c>
      <c r="Q1273" s="2">
        <v>1.153257</v>
      </c>
      <c r="R1273" s="2">
        <v>1.0408139999999999</v>
      </c>
      <c r="S1273" s="2">
        <v>1.252194</v>
      </c>
      <c r="T1273" s="2">
        <v>1.4837</v>
      </c>
      <c r="U1273" s="2">
        <v>1.22899</v>
      </c>
    </row>
    <row r="1274" spans="1:21" hidden="1" x14ac:dyDescent="0.2">
      <c r="A1274" s="22" t="s">
        <v>156</v>
      </c>
      <c r="B1274" s="9" t="s">
        <v>945</v>
      </c>
      <c r="C1274" s="10" t="s">
        <v>24</v>
      </c>
      <c r="D1274" s="10"/>
      <c r="E1274" s="3"/>
      <c r="F1274" s="3"/>
      <c r="G1274" s="3">
        <v>2.7215729999999998</v>
      </c>
      <c r="H1274" s="3">
        <v>2.5904989999999999</v>
      </c>
      <c r="I1274" s="3">
        <v>2.25739</v>
      </c>
      <c r="J1274" s="3">
        <v>0.882019</v>
      </c>
      <c r="K1274" s="3">
        <v>14.886908999999999</v>
      </c>
      <c r="L1274" s="3">
        <v>11.44697</v>
      </c>
      <c r="M1274" s="3">
        <v>7.8211430000000002</v>
      </c>
      <c r="N1274" s="3">
        <v>20.880188</v>
      </c>
      <c r="O1274" s="3">
        <v>27.358801</v>
      </c>
      <c r="P1274" s="3">
        <v>29.554834</v>
      </c>
      <c r="Q1274" s="3">
        <v>29.316921000000001</v>
      </c>
      <c r="R1274" s="3">
        <v>19.877593000000001</v>
      </c>
      <c r="S1274" s="3">
        <v>19.654561000000001</v>
      </c>
      <c r="T1274" s="3">
        <v>21.641898999999999</v>
      </c>
      <c r="U1274" s="3">
        <v>23.572257</v>
      </c>
    </row>
    <row r="1275" spans="1:21" hidden="1" x14ac:dyDescent="0.2">
      <c r="A1275" s="22" t="s">
        <v>156</v>
      </c>
      <c r="B1275" s="9" t="s">
        <v>945</v>
      </c>
      <c r="C1275" s="10" t="s">
        <v>25</v>
      </c>
      <c r="D1275" s="10"/>
      <c r="E1275" s="2"/>
      <c r="F1275" s="2"/>
      <c r="G1275" s="2"/>
      <c r="H1275" s="2"/>
      <c r="I1275" s="2"/>
      <c r="J1275" s="2"/>
      <c r="K1275" s="2"/>
      <c r="L1275" s="2"/>
      <c r="M1275" s="2"/>
      <c r="N1275" s="2">
        <v>1.302155</v>
      </c>
      <c r="O1275" s="2">
        <v>11.249351000000001</v>
      </c>
      <c r="P1275" s="2">
        <v>7.4505109999999997</v>
      </c>
      <c r="Q1275" s="2">
        <v>6.7708779999999997</v>
      </c>
      <c r="R1275" s="2">
        <v>7.2855080000000001</v>
      </c>
      <c r="S1275" s="2">
        <v>7.5956910000000004</v>
      </c>
      <c r="T1275" s="2">
        <v>8.2864310000000003</v>
      </c>
      <c r="U1275" s="2">
        <v>4.6260180000000002</v>
      </c>
    </row>
    <row r="1276" spans="1:21" hidden="1" x14ac:dyDescent="0.2">
      <c r="A1276" s="22" t="s">
        <v>156</v>
      </c>
      <c r="B1276" s="9" t="s">
        <v>945</v>
      </c>
      <c r="C1276" s="10" t="s">
        <v>26</v>
      </c>
      <c r="D1276" s="10" t="s">
        <v>980</v>
      </c>
      <c r="E1276" s="3"/>
      <c r="F1276" s="3"/>
      <c r="G1276" s="3"/>
      <c r="H1276" s="3"/>
      <c r="I1276" s="3"/>
      <c r="J1276" s="3"/>
      <c r="K1276" s="3">
        <v>6.0305600000000004</v>
      </c>
      <c r="L1276" s="3">
        <v>6.4423550000000001</v>
      </c>
      <c r="M1276" s="3">
        <v>7.0893430000000004</v>
      </c>
      <c r="N1276" s="3">
        <v>7.8920919999999999</v>
      </c>
      <c r="O1276" s="3">
        <v>7.0321660000000001</v>
      </c>
      <c r="P1276" s="3">
        <v>7.6650460000000002</v>
      </c>
      <c r="Q1276" s="3">
        <v>7.7521750000000003</v>
      </c>
      <c r="R1276" s="3">
        <v>7.7353459999999998</v>
      </c>
      <c r="S1276" s="3">
        <v>7.5037760000000002</v>
      </c>
      <c r="T1276" s="3">
        <v>7.701308</v>
      </c>
      <c r="U1276" s="3">
        <v>7.4695410000000004</v>
      </c>
    </row>
    <row r="1277" spans="1:21" hidden="1" x14ac:dyDescent="0.2">
      <c r="A1277" s="22" t="s">
        <v>156</v>
      </c>
      <c r="B1277" s="9" t="s">
        <v>945</v>
      </c>
      <c r="C1277" s="10" t="s">
        <v>27</v>
      </c>
      <c r="D1277" s="10" t="s">
        <v>980</v>
      </c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</row>
    <row r="1278" spans="1:21" hidden="1" x14ac:dyDescent="0.2">
      <c r="A1278" s="22" t="s">
        <v>156</v>
      </c>
      <c r="B1278" s="9" t="s">
        <v>945</v>
      </c>
      <c r="C1278" s="10" t="s">
        <v>28</v>
      </c>
      <c r="D1278" s="10" t="s">
        <v>980</v>
      </c>
      <c r="E1278" s="3"/>
      <c r="F1278" s="3"/>
      <c r="G1278" s="3"/>
      <c r="H1278" s="3"/>
      <c r="I1278" s="3"/>
      <c r="J1278" s="3"/>
      <c r="K1278" s="3">
        <v>0.88111099999999998</v>
      </c>
      <c r="L1278" s="3">
        <v>0.90850699999999995</v>
      </c>
      <c r="M1278" s="3">
        <v>1.1219140000000001</v>
      </c>
      <c r="N1278" s="3">
        <v>1.166293</v>
      </c>
      <c r="O1278" s="3">
        <v>1.650207</v>
      </c>
      <c r="P1278" s="3">
        <v>1.0424279999999999</v>
      </c>
      <c r="Q1278" s="3">
        <v>1.0732170000000001</v>
      </c>
      <c r="R1278" s="3">
        <v>1.5696380000000001</v>
      </c>
      <c r="S1278" s="3">
        <v>1.934488</v>
      </c>
      <c r="T1278" s="3">
        <v>1.4399139999999999</v>
      </c>
      <c r="U1278" s="3">
        <v>0.56338900000000003</v>
      </c>
    </row>
    <row r="1279" spans="1:21" hidden="1" x14ac:dyDescent="0.2">
      <c r="A1279" s="22" t="s">
        <v>156</v>
      </c>
      <c r="B1279" s="9" t="s">
        <v>945</v>
      </c>
      <c r="C1279" s="10" t="s">
        <v>29</v>
      </c>
      <c r="D1279" s="10" t="s">
        <v>980</v>
      </c>
      <c r="E1279" s="2"/>
      <c r="F1279" s="2"/>
      <c r="G1279" s="2"/>
      <c r="H1279" s="2"/>
      <c r="I1279" s="2"/>
      <c r="J1279" s="2"/>
      <c r="K1279" s="2">
        <v>8.5900000000000004E-2</v>
      </c>
      <c r="L1279" s="2">
        <v>9.6805000000000002E-2</v>
      </c>
      <c r="M1279" s="2">
        <v>3.6923999999999998E-2</v>
      </c>
      <c r="N1279" s="2"/>
      <c r="O1279" s="2">
        <v>3.2710999999999997E-2</v>
      </c>
      <c r="P1279" s="2">
        <v>1.1073E-2</v>
      </c>
      <c r="Q1279" s="2"/>
      <c r="R1279" s="2">
        <v>0.121068</v>
      </c>
      <c r="S1279" s="2">
        <v>8.9761999999999995E-2</v>
      </c>
      <c r="T1279" s="2">
        <v>8.4557999999999994E-2</v>
      </c>
      <c r="U1279" s="2">
        <v>9.487425</v>
      </c>
    </row>
    <row r="1280" spans="1:21" hidden="1" x14ac:dyDescent="0.2">
      <c r="A1280" s="23" t="s">
        <v>156</v>
      </c>
      <c r="B1280" s="9" t="s">
        <v>945</v>
      </c>
      <c r="C1280" s="9" t="s">
        <v>30</v>
      </c>
      <c r="D1280" s="9"/>
      <c r="E1280" s="3"/>
      <c r="F1280" s="3"/>
      <c r="G1280" s="3">
        <v>56.642982000000003</v>
      </c>
      <c r="H1280" s="3">
        <v>78.590800999999999</v>
      </c>
      <c r="I1280" s="3">
        <v>35.544041999999997</v>
      </c>
      <c r="J1280" s="3">
        <v>60.955663999999999</v>
      </c>
      <c r="K1280" s="3">
        <v>36.535013999999997</v>
      </c>
      <c r="L1280" s="3">
        <v>42.620072999999998</v>
      </c>
      <c r="M1280" s="3">
        <v>34.094895000000001</v>
      </c>
      <c r="N1280" s="3">
        <v>20.091861000000002</v>
      </c>
      <c r="O1280" s="3"/>
      <c r="P1280" s="3"/>
      <c r="Q1280" s="3"/>
      <c r="R1280" s="3"/>
      <c r="S1280" s="3"/>
      <c r="T1280" s="3"/>
      <c r="U1280" s="3"/>
    </row>
    <row r="1281" spans="1:21" hidden="1" x14ac:dyDescent="0.2">
      <c r="A1281" s="21" t="s">
        <v>157</v>
      </c>
      <c r="B1281" s="9" t="e">
        <v>#N/A</v>
      </c>
      <c r="C1281" s="9" t="s">
        <v>20</v>
      </c>
      <c r="D1281" s="9"/>
      <c r="E1281" s="2"/>
      <c r="F1281" s="2"/>
      <c r="G1281" s="2">
        <v>46.734116</v>
      </c>
      <c r="H1281" s="2">
        <v>70.545876000000007</v>
      </c>
      <c r="I1281" s="2">
        <v>535.36028999999996</v>
      </c>
      <c r="J1281" s="2">
        <v>81.022825999999995</v>
      </c>
      <c r="K1281" s="2">
        <v>92.712378000000001</v>
      </c>
      <c r="L1281" s="2">
        <v>150.088052</v>
      </c>
      <c r="M1281" s="2">
        <v>194.56773200000001</v>
      </c>
      <c r="N1281" s="2">
        <v>188.002647</v>
      </c>
      <c r="O1281" s="2">
        <v>261.512832</v>
      </c>
      <c r="P1281" s="2">
        <v>239.87848600000001</v>
      </c>
      <c r="Q1281" s="2">
        <v>337.81114200000002</v>
      </c>
      <c r="R1281" s="2">
        <v>244.075593</v>
      </c>
      <c r="S1281" s="2">
        <v>229.774283</v>
      </c>
      <c r="T1281" s="2">
        <v>340.83711699999998</v>
      </c>
      <c r="U1281" s="2">
        <v>361.78835600000002</v>
      </c>
    </row>
    <row r="1282" spans="1:21" hidden="1" x14ac:dyDescent="0.2">
      <c r="A1282" s="22" t="s">
        <v>157</v>
      </c>
      <c r="B1282" s="9" t="e">
        <v>#N/A</v>
      </c>
      <c r="C1282" s="10" t="s">
        <v>22</v>
      </c>
      <c r="D1282" s="10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>
        <v>0.50321000000000005</v>
      </c>
      <c r="P1282" s="3"/>
      <c r="Q1282" s="3"/>
      <c r="R1282" s="3"/>
      <c r="S1282" s="3"/>
      <c r="T1282" s="3"/>
      <c r="U1282" s="3"/>
    </row>
    <row r="1283" spans="1:21" hidden="1" x14ac:dyDescent="0.2">
      <c r="A1283" s="22" t="s">
        <v>157</v>
      </c>
      <c r="B1283" s="9" t="e">
        <v>#N/A</v>
      </c>
      <c r="C1283" s="10" t="s">
        <v>23</v>
      </c>
      <c r="D1283" s="10"/>
      <c r="E1283" s="2"/>
      <c r="F1283" s="2"/>
      <c r="G1283" s="2">
        <v>3.1339399999999999</v>
      </c>
      <c r="H1283" s="2">
        <v>0.55041700000000005</v>
      </c>
      <c r="I1283" s="2">
        <v>17.411754999999999</v>
      </c>
      <c r="J1283" s="2">
        <v>3.943489</v>
      </c>
      <c r="K1283" s="2">
        <v>5.0159729999999998</v>
      </c>
      <c r="L1283" s="2">
        <v>8.8320120000000006</v>
      </c>
      <c r="M1283" s="2">
        <v>11.070603</v>
      </c>
      <c r="N1283" s="2">
        <v>3.1841110000000001</v>
      </c>
      <c r="O1283" s="2">
        <v>56.469867999999998</v>
      </c>
      <c r="P1283" s="2">
        <v>30.696383000000001</v>
      </c>
      <c r="Q1283" s="2">
        <v>26.950399000000001</v>
      </c>
      <c r="R1283" s="2">
        <v>9.3725039999999993</v>
      </c>
      <c r="S1283" s="2">
        <v>11.475213999999999</v>
      </c>
      <c r="T1283" s="2">
        <v>37.018718999999997</v>
      </c>
      <c r="U1283" s="2">
        <v>38.641787000000001</v>
      </c>
    </row>
    <row r="1284" spans="1:21" hidden="1" x14ac:dyDescent="0.2">
      <c r="A1284" s="22" t="s">
        <v>157</v>
      </c>
      <c r="B1284" s="9" t="e">
        <v>#N/A</v>
      </c>
      <c r="C1284" s="10" t="s">
        <v>24</v>
      </c>
      <c r="D1284" s="10"/>
      <c r="E1284" s="3"/>
      <c r="F1284" s="3"/>
      <c r="G1284" s="3">
        <v>9.1891250000000007</v>
      </c>
      <c r="H1284" s="3">
        <v>7.1811920000000002</v>
      </c>
      <c r="I1284" s="3">
        <v>6.6128</v>
      </c>
      <c r="J1284" s="3">
        <v>9.5899459999999994</v>
      </c>
      <c r="K1284" s="3">
        <v>38.637959000000002</v>
      </c>
      <c r="L1284" s="3">
        <v>62.844073000000002</v>
      </c>
      <c r="M1284" s="3">
        <v>56.398035</v>
      </c>
      <c r="N1284" s="3">
        <v>47.748247999999997</v>
      </c>
      <c r="O1284" s="3">
        <v>142.458426</v>
      </c>
      <c r="P1284" s="3">
        <v>148.93864500000001</v>
      </c>
      <c r="Q1284" s="3">
        <v>240.66857400000001</v>
      </c>
      <c r="R1284" s="3">
        <v>133.09904499999999</v>
      </c>
      <c r="S1284" s="3">
        <v>125.16448</v>
      </c>
      <c r="T1284" s="3">
        <v>215.868403</v>
      </c>
      <c r="U1284" s="3">
        <v>243.53403</v>
      </c>
    </row>
    <row r="1285" spans="1:21" hidden="1" x14ac:dyDescent="0.2">
      <c r="A1285" s="22" t="s">
        <v>157</v>
      </c>
      <c r="B1285" s="9" t="e">
        <v>#N/A</v>
      </c>
      <c r="C1285" s="10" t="s">
        <v>25</v>
      </c>
      <c r="D1285" s="10"/>
      <c r="E1285" s="2"/>
      <c r="F1285" s="2"/>
      <c r="G1285" s="2"/>
      <c r="H1285" s="2"/>
      <c r="I1285" s="2"/>
      <c r="J1285" s="2"/>
      <c r="K1285" s="2"/>
      <c r="L1285" s="2"/>
      <c r="M1285" s="2"/>
      <c r="N1285" s="2">
        <v>6.1408719999999999</v>
      </c>
      <c r="O1285" s="2">
        <v>47.818807</v>
      </c>
      <c r="P1285" s="2">
        <v>48.158546000000001</v>
      </c>
      <c r="Q1285" s="2">
        <v>49.859653000000002</v>
      </c>
      <c r="R1285" s="2">
        <v>79.992001999999999</v>
      </c>
      <c r="S1285" s="2">
        <v>73.788062999999994</v>
      </c>
      <c r="T1285" s="2">
        <v>73.116553999999994</v>
      </c>
      <c r="U1285" s="2">
        <v>60.675299000000003</v>
      </c>
    </row>
    <row r="1286" spans="1:21" hidden="1" x14ac:dyDescent="0.2">
      <c r="A1286" s="22" t="s">
        <v>157</v>
      </c>
      <c r="B1286" s="9" t="e">
        <v>#N/A</v>
      </c>
      <c r="C1286" s="10" t="s">
        <v>26</v>
      </c>
      <c r="D1286" s="10" t="s">
        <v>980</v>
      </c>
      <c r="E1286" s="3"/>
      <c r="F1286" s="3"/>
      <c r="G1286" s="3"/>
      <c r="H1286" s="3"/>
      <c r="I1286" s="3"/>
      <c r="J1286" s="3"/>
      <c r="K1286" s="3">
        <v>0.61350000000000005</v>
      </c>
      <c r="L1286" s="3">
        <v>1.6274489999999999</v>
      </c>
      <c r="M1286" s="3">
        <v>7.3557379999999997</v>
      </c>
      <c r="N1286" s="3">
        <v>0.97772300000000001</v>
      </c>
      <c r="O1286" s="3">
        <v>0.67869599999999997</v>
      </c>
      <c r="P1286" s="3">
        <v>5.3292659999999996</v>
      </c>
      <c r="Q1286" s="3">
        <v>14.942359</v>
      </c>
      <c r="R1286" s="3">
        <v>16.014032</v>
      </c>
      <c r="S1286" s="3">
        <v>11.799934</v>
      </c>
      <c r="T1286" s="3">
        <v>13.191614</v>
      </c>
      <c r="U1286" s="3">
        <v>18.147739000000001</v>
      </c>
    </row>
    <row r="1287" spans="1:21" hidden="1" x14ac:dyDescent="0.2">
      <c r="A1287" s="22" t="s">
        <v>157</v>
      </c>
      <c r="B1287" s="9" t="e">
        <v>#N/A</v>
      </c>
      <c r="C1287" s="10" t="s">
        <v>27</v>
      </c>
      <c r="D1287" s="10" t="s">
        <v>980</v>
      </c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</row>
    <row r="1288" spans="1:21" hidden="1" x14ac:dyDescent="0.2">
      <c r="A1288" s="22" t="s">
        <v>157</v>
      </c>
      <c r="B1288" s="9" t="e">
        <v>#N/A</v>
      </c>
      <c r="C1288" s="10" t="s">
        <v>28</v>
      </c>
      <c r="D1288" s="10" t="s">
        <v>980</v>
      </c>
      <c r="E1288" s="3"/>
      <c r="F1288" s="3"/>
      <c r="G1288" s="3"/>
      <c r="H1288" s="3"/>
      <c r="I1288" s="3"/>
      <c r="J1288" s="3"/>
      <c r="K1288" s="3">
        <v>0.32366099999999998</v>
      </c>
      <c r="L1288" s="3">
        <v>0.29362500000000002</v>
      </c>
      <c r="M1288" s="3">
        <v>6.4691090000000004</v>
      </c>
      <c r="N1288" s="3">
        <v>9.3289980000000003</v>
      </c>
      <c r="O1288" s="3">
        <v>9.4106159999999992</v>
      </c>
      <c r="P1288" s="3">
        <v>2.7374450000000001</v>
      </c>
      <c r="Q1288" s="3">
        <v>2.0083929999999999</v>
      </c>
      <c r="R1288" s="3">
        <v>1.993476</v>
      </c>
      <c r="S1288" s="3">
        <v>1.595828</v>
      </c>
      <c r="T1288" s="3">
        <v>0.98669799999999996</v>
      </c>
      <c r="U1288" s="3">
        <v>0.52536300000000002</v>
      </c>
    </row>
    <row r="1289" spans="1:21" hidden="1" x14ac:dyDescent="0.2">
      <c r="A1289" s="22" t="s">
        <v>157</v>
      </c>
      <c r="B1289" s="9" t="e">
        <v>#N/A</v>
      </c>
      <c r="C1289" s="10" t="s">
        <v>29</v>
      </c>
      <c r="D1289" s="10" t="s">
        <v>980</v>
      </c>
      <c r="E1289" s="2"/>
      <c r="F1289" s="2"/>
      <c r="G1289" s="2"/>
      <c r="H1289" s="2"/>
      <c r="I1289" s="2"/>
      <c r="J1289" s="2"/>
      <c r="K1289" s="2">
        <v>0.74784099999999998</v>
      </c>
      <c r="L1289" s="2">
        <v>2.3630800000000001</v>
      </c>
      <c r="M1289" s="2">
        <v>3.4017940000000002</v>
      </c>
      <c r="N1289" s="2">
        <v>3.5605159999999998</v>
      </c>
      <c r="O1289" s="2">
        <v>4.1732089999999999</v>
      </c>
      <c r="P1289" s="2">
        <v>4.0216250000000002</v>
      </c>
      <c r="Q1289" s="2">
        <v>3.381764</v>
      </c>
      <c r="R1289" s="2">
        <v>3.6045340000000001</v>
      </c>
      <c r="S1289" s="2">
        <v>1.393866</v>
      </c>
      <c r="T1289" s="2">
        <v>0.65512899999999996</v>
      </c>
      <c r="U1289" s="2">
        <v>0.26413799999999998</v>
      </c>
    </row>
    <row r="1290" spans="1:21" hidden="1" x14ac:dyDescent="0.2">
      <c r="A1290" s="23" t="s">
        <v>157</v>
      </c>
      <c r="B1290" s="9" t="e">
        <v>#N/A</v>
      </c>
      <c r="C1290" s="9" t="s">
        <v>30</v>
      </c>
      <c r="D1290" s="9"/>
      <c r="E1290" s="3"/>
      <c r="F1290" s="3"/>
      <c r="G1290" s="3">
        <v>34.411051</v>
      </c>
      <c r="H1290" s="3">
        <v>62.814267000000001</v>
      </c>
      <c r="I1290" s="3">
        <v>511.335735</v>
      </c>
      <c r="J1290" s="3">
        <v>67.489390999999998</v>
      </c>
      <c r="K1290" s="3">
        <v>47.373443999999999</v>
      </c>
      <c r="L1290" s="3">
        <v>74.127813000000003</v>
      </c>
      <c r="M1290" s="3">
        <v>109.87245299999999</v>
      </c>
      <c r="N1290" s="3">
        <v>117.062179</v>
      </c>
      <c r="O1290" s="3"/>
      <c r="P1290" s="3">
        <v>-3.424E-3</v>
      </c>
      <c r="Q1290" s="3"/>
      <c r="R1290" s="3"/>
      <c r="S1290" s="3">
        <v>4.5568980000000003</v>
      </c>
      <c r="T1290" s="3"/>
      <c r="U1290" s="3"/>
    </row>
    <row r="1291" spans="1:21" hidden="1" x14ac:dyDescent="0.2">
      <c r="A1291" s="21" t="s">
        <v>158</v>
      </c>
      <c r="B1291" s="9" t="e">
        <v>#N/A</v>
      </c>
      <c r="C1291" s="9" t="s">
        <v>20</v>
      </c>
      <c r="D1291" s="9"/>
      <c r="E1291" s="2"/>
      <c r="F1291" s="2"/>
      <c r="G1291" s="2">
        <v>281.42125099999998</v>
      </c>
      <c r="H1291" s="2">
        <v>346.32832200000001</v>
      </c>
      <c r="I1291" s="2">
        <v>356.61625500000002</v>
      </c>
      <c r="J1291" s="2">
        <v>461.82699400000001</v>
      </c>
      <c r="K1291" s="2">
        <v>346.87119899999999</v>
      </c>
      <c r="L1291" s="2">
        <v>431.39821899999998</v>
      </c>
      <c r="M1291" s="2">
        <v>1024.6797750000001</v>
      </c>
      <c r="N1291" s="2">
        <v>810.974648</v>
      </c>
      <c r="O1291" s="2">
        <v>1249.540565</v>
      </c>
      <c r="P1291" s="2">
        <v>1203.964318</v>
      </c>
      <c r="Q1291" s="2">
        <v>1031.464516</v>
      </c>
      <c r="R1291" s="2">
        <v>1546.512373</v>
      </c>
      <c r="S1291" s="2">
        <v>1295.2106060000001</v>
      </c>
      <c r="T1291" s="2">
        <v>1371.593785</v>
      </c>
      <c r="U1291" s="2">
        <v>671.22093500000005</v>
      </c>
    </row>
    <row r="1292" spans="1:21" hidden="1" x14ac:dyDescent="0.2">
      <c r="A1292" s="22" t="s">
        <v>158</v>
      </c>
      <c r="B1292" s="9" t="e">
        <v>#N/A</v>
      </c>
      <c r="C1292" s="10" t="s">
        <v>22</v>
      </c>
      <c r="D1292" s="10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</row>
    <row r="1293" spans="1:21" hidden="1" x14ac:dyDescent="0.2">
      <c r="A1293" s="22" t="s">
        <v>158</v>
      </c>
      <c r="B1293" s="9" t="e">
        <v>#N/A</v>
      </c>
      <c r="C1293" s="10" t="s">
        <v>23</v>
      </c>
      <c r="D1293" s="10"/>
      <c r="E1293" s="2"/>
      <c r="F1293" s="2"/>
      <c r="G1293" s="2">
        <v>2.4538229999999999</v>
      </c>
      <c r="H1293" s="2">
        <v>12.386025</v>
      </c>
      <c r="I1293" s="2">
        <v>4.828411</v>
      </c>
      <c r="J1293" s="2">
        <v>21.536961999999999</v>
      </c>
      <c r="K1293" s="2">
        <v>3.836417</v>
      </c>
      <c r="L1293" s="2">
        <v>2.6642839999999999</v>
      </c>
      <c r="M1293" s="2">
        <v>3.8925920000000001</v>
      </c>
      <c r="N1293" s="2">
        <v>61.439140000000002</v>
      </c>
      <c r="O1293" s="2">
        <v>288.43632500000001</v>
      </c>
      <c r="P1293" s="2">
        <v>153.207471</v>
      </c>
      <c r="Q1293" s="2">
        <v>110.07175100000001</v>
      </c>
      <c r="R1293" s="2">
        <v>88.459636000000003</v>
      </c>
      <c r="S1293" s="2">
        <v>91.303314</v>
      </c>
      <c r="T1293" s="2">
        <v>97.309504000000004</v>
      </c>
      <c r="U1293" s="2">
        <v>139.79228699999999</v>
      </c>
    </row>
    <row r="1294" spans="1:21" hidden="1" x14ac:dyDescent="0.2">
      <c r="A1294" s="22" t="s">
        <v>158</v>
      </c>
      <c r="B1294" s="9" t="e">
        <v>#N/A</v>
      </c>
      <c r="C1294" s="10" t="s">
        <v>24</v>
      </c>
      <c r="D1294" s="10"/>
      <c r="E1294" s="3"/>
      <c r="F1294" s="3"/>
      <c r="G1294" s="3">
        <v>5.1135840000000004</v>
      </c>
      <c r="H1294" s="3">
        <v>5.2810040000000003</v>
      </c>
      <c r="I1294" s="3">
        <v>3.8855819999999999</v>
      </c>
      <c r="J1294" s="3">
        <v>6.1966109999999999</v>
      </c>
      <c r="K1294" s="3">
        <v>78.521794</v>
      </c>
      <c r="L1294" s="3">
        <v>88.450417000000002</v>
      </c>
      <c r="M1294" s="3">
        <v>501.02854500000001</v>
      </c>
      <c r="N1294" s="3">
        <v>438.049082</v>
      </c>
      <c r="O1294" s="3">
        <v>327.42905999999999</v>
      </c>
      <c r="P1294" s="3">
        <v>392.67075899999998</v>
      </c>
      <c r="Q1294" s="3">
        <v>294.505583</v>
      </c>
      <c r="R1294" s="3">
        <v>642.54349200000001</v>
      </c>
      <c r="S1294" s="3">
        <v>524.89361099999996</v>
      </c>
      <c r="T1294" s="3">
        <v>424.13380899999999</v>
      </c>
      <c r="U1294" s="3">
        <v>467.97243099999997</v>
      </c>
    </row>
    <row r="1295" spans="1:21" hidden="1" x14ac:dyDescent="0.2">
      <c r="A1295" s="22" t="s">
        <v>158</v>
      </c>
      <c r="B1295" s="9" t="e">
        <v>#N/A</v>
      </c>
      <c r="C1295" s="10" t="s">
        <v>25</v>
      </c>
      <c r="D1295" s="10"/>
      <c r="E1295" s="2"/>
      <c r="F1295" s="2"/>
      <c r="G1295" s="2"/>
      <c r="H1295" s="2"/>
      <c r="I1295" s="2"/>
      <c r="J1295" s="2"/>
      <c r="K1295" s="2"/>
      <c r="L1295" s="2"/>
      <c r="M1295" s="2"/>
      <c r="N1295" s="2">
        <v>16.714245999999999</v>
      </c>
      <c r="O1295" s="2">
        <v>56.240676000000001</v>
      </c>
      <c r="P1295" s="2">
        <v>55.168447</v>
      </c>
      <c r="Q1295" s="2">
        <v>38.051240999999997</v>
      </c>
      <c r="R1295" s="2">
        <v>25.970790000000001</v>
      </c>
      <c r="S1295" s="2">
        <v>19.248645</v>
      </c>
      <c r="T1295" s="2">
        <v>23.068481999999999</v>
      </c>
      <c r="U1295" s="2">
        <v>18.370253000000002</v>
      </c>
    </row>
    <row r="1296" spans="1:21" hidden="1" x14ac:dyDescent="0.2">
      <c r="A1296" s="22" t="s">
        <v>158</v>
      </c>
      <c r="B1296" s="9" t="e">
        <v>#N/A</v>
      </c>
      <c r="C1296" s="10" t="s">
        <v>26</v>
      </c>
      <c r="D1296" s="10" t="s">
        <v>980</v>
      </c>
      <c r="E1296" s="3"/>
      <c r="F1296" s="3"/>
      <c r="G1296" s="3"/>
      <c r="H1296" s="3"/>
      <c r="I1296" s="3"/>
      <c r="J1296" s="3"/>
      <c r="K1296" s="3">
        <v>14.179888999999999</v>
      </c>
      <c r="L1296" s="3">
        <v>16.615537</v>
      </c>
      <c r="M1296" s="3">
        <v>25.340906</v>
      </c>
      <c r="N1296" s="3">
        <v>21.374969</v>
      </c>
      <c r="O1296" s="3">
        <v>23.056469</v>
      </c>
      <c r="P1296" s="3">
        <v>30.444389999999999</v>
      </c>
      <c r="Q1296" s="3">
        <v>16.603432999999999</v>
      </c>
      <c r="R1296" s="3">
        <v>11.401681</v>
      </c>
      <c r="S1296" s="3">
        <v>17.763566000000001</v>
      </c>
      <c r="T1296" s="3">
        <v>10.732013999999999</v>
      </c>
      <c r="U1296" s="3">
        <v>10.933292</v>
      </c>
    </row>
    <row r="1297" spans="1:21" hidden="1" x14ac:dyDescent="0.2">
      <c r="A1297" s="22" t="s">
        <v>158</v>
      </c>
      <c r="B1297" s="9" t="e">
        <v>#N/A</v>
      </c>
      <c r="C1297" s="10" t="s">
        <v>27</v>
      </c>
      <c r="D1297" s="10" t="s">
        <v>980</v>
      </c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</row>
    <row r="1298" spans="1:21" hidden="1" x14ac:dyDescent="0.2">
      <c r="A1298" s="22" t="s">
        <v>158</v>
      </c>
      <c r="B1298" s="9" t="e">
        <v>#N/A</v>
      </c>
      <c r="C1298" s="10" t="s">
        <v>28</v>
      </c>
      <c r="D1298" s="10" t="s">
        <v>980</v>
      </c>
      <c r="E1298" s="3"/>
      <c r="F1298" s="3"/>
      <c r="G1298" s="3"/>
      <c r="H1298" s="3"/>
      <c r="I1298" s="3"/>
      <c r="J1298" s="3"/>
      <c r="K1298" s="3">
        <v>5.2083240000000002</v>
      </c>
      <c r="L1298" s="3">
        <v>0.79533799999999999</v>
      </c>
      <c r="M1298" s="3">
        <v>29.855394</v>
      </c>
      <c r="N1298" s="3">
        <v>23.455919999999999</v>
      </c>
      <c r="O1298" s="3">
        <v>553.28967</v>
      </c>
      <c r="P1298" s="3">
        <v>569.82847400000003</v>
      </c>
      <c r="Q1298" s="3">
        <v>571.494686</v>
      </c>
      <c r="R1298" s="3">
        <v>777.72870899999998</v>
      </c>
      <c r="S1298" s="3">
        <v>641.65389800000003</v>
      </c>
      <c r="T1298" s="3">
        <v>816.17595900000003</v>
      </c>
      <c r="U1298" s="3">
        <v>33.836502000000003</v>
      </c>
    </row>
    <row r="1299" spans="1:21" hidden="1" x14ac:dyDescent="0.2">
      <c r="A1299" s="22" t="s">
        <v>158</v>
      </c>
      <c r="B1299" s="9" t="e">
        <v>#N/A</v>
      </c>
      <c r="C1299" s="10" t="s">
        <v>29</v>
      </c>
      <c r="D1299" s="10" t="s">
        <v>980</v>
      </c>
      <c r="E1299" s="2"/>
      <c r="F1299" s="2"/>
      <c r="G1299" s="2"/>
      <c r="H1299" s="2"/>
      <c r="I1299" s="2"/>
      <c r="J1299" s="2"/>
      <c r="K1299" s="2">
        <v>38.356983</v>
      </c>
      <c r="L1299" s="2">
        <v>2.6924489999999999</v>
      </c>
      <c r="M1299" s="2">
        <v>1.554745</v>
      </c>
      <c r="N1299" s="2">
        <v>0.90474500000000002</v>
      </c>
      <c r="O1299" s="2">
        <v>1.088365</v>
      </c>
      <c r="P1299" s="2">
        <v>0.87319899999999995</v>
      </c>
      <c r="Q1299" s="2">
        <v>0.73782199999999998</v>
      </c>
      <c r="R1299" s="2">
        <v>0.40806500000000001</v>
      </c>
      <c r="S1299" s="2">
        <v>0.34757199999999999</v>
      </c>
      <c r="T1299" s="2">
        <v>0.17401700000000001</v>
      </c>
      <c r="U1299" s="2">
        <v>0.31617000000000001</v>
      </c>
    </row>
    <row r="1300" spans="1:21" hidden="1" x14ac:dyDescent="0.2">
      <c r="A1300" s="23" t="s">
        <v>158</v>
      </c>
      <c r="B1300" s="9" t="e">
        <v>#N/A</v>
      </c>
      <c r="C1300" s="9" t="s">
        <v>30</v>
      </c>
      <c r="D1300" s="9"/>
      <c r="E1300" s="3"/>
      <c r="F1300" s="3"/>
      <c r="G1300" s="3">
        <v>273.85384399999998</v>
      </c>
      <c r="H1300" s="3">
        <v>328.661293</v>
      </c>
      <c r="I1300" s="3">
        <v>347.90226200000001</v>
      </c>
      <c r="J1300" s="3">
        <v>434.09342099999998</v>
      </c>
      <c r="K1300" s="3">
        <v>206.76779199999999</v>
      </c>
      <c r="L1300" s="3">
        <v>320.18019399999997</v>
      </c>
      <c r="M1300" s="3">
        <v>463.00759299999999</v>
      </c>
      <c r="N1300" s="3">
        <v>249.03654599999999</v>
      </c>
      <c r="O1300" s="3"/>
      <c r="P1300" s="3">
        <v>1.7715780000000001</v>
      </c>
      <c r="Q1300" s="3"/>
      <c r="R1300" s="3"/>
      <c r="S1300" s="3"/>
      <c r="T1300" s="3"/>
      <c r="U1300" s="3"/>
    </row>
    <row r="1301" spans="1:21" hidden="1" x14ac:dyDescent="0.2">
      <c r="A1301" s="21" t="s">
        <v>159</v>
      </c>
      <c r="B1301" s="9" t="e">
        <v>#N/A</v>
      </c>
      <c r="C1301" s="9" t="s">
        <v>20</v>
      </c>
      <c r="D1301" s="9"/>
      <c r="E1301" s="2"/>
      <c r="F1301" s="2"/>
      <c r="G1301" s="2">
        <v>24060.199229999998</v>
      </c>
      <c r="H1301" s="2">
        <v>28094.830481000001</v>
      </c>
      <c r="I1301" s="2">
        <v>28741.896565999999</v>
      </c>
      <c r="J1301" s="2">
        <v>52801.301266000002</v>
      </c>
      <c r="K1301" s="2">
        <v>38599.437112</v>
      </c>
      <c r="L1301" s="2">
        <v>38974.713601000003</v>
      </c>
      <c r="M1301" s="2">
        <v>43913.153316999997</v>
      </c>
      <c r="N1301" s="2">
        <v>40322.819554000002</v>
      </c>
      <c r="O1301" s="2">
        <v>41625.772551000002</v>
      </c>
      <c r="P1301" s="2">
        <v>40699.286596999998</v>
      </c>
      <c r="Q1301" s="2">
        <v>38950.327853000003</v>
      </c>
      <c r="R1301" s="2">
        <v>49155.035058000001</v>
      </c>
      <c r="S1301" s="2">
        <v>46281.667362</v>
      </c>
      <c r="T1301" s="2">
        <v>56887.634548000002</v>
      </c>
      <c r="U1301" s="2">
        <v>56415.506221000003</v>
      </c>
    </row>
    <row r="1302" spans="1:21" hidden="1" x14ac:dyDescent="0.2">
      <c r="A1302" s="22" t="s">
        <v>159</v>
      </c>
      <c r="B1302" s="9" t="e">
        <v>#N/A</v>
      </c>
      <c r="C1302" s="10" t="s">
        <v>22</v>
      </c>
      <c r="D1302" s="10"/>
      <c r="E1302" s="3"/>
      <c r="F1302" s="3"/>
      <c r="G1302" s="3">
        <v>2006.6793600000001</v>
      </c>
      <c r="H1302" s="3">
        <v>1960.1517570000001</v>
      </c>
      <c r="I1302" s="3">
        <v>1925.607156</v>
      </c>
      <c r="J1302" s="3">
        <v>1090.9847070000001</v>
      </c>
      <c r="K1302" s="3">
        <v>1607.5684570000001</v>
      </c>
      <c r="L1302" s="3">
        <v>2348.0549740000001</v>
      </c>
      <c r="M1302" s="3">
        <v>2219.5685910000002</v>
      </c>
      <c r="N1302" s="3">
        <v>3520.1620790000002</v>
      </c>
      <c r="O1302" s="3">
        <v>2589.0945400000001</v>
      </c>
      <c r="P1302" s="3">
        <v>1931.9845210000001</v>
      </c>
      <c r="Q1302" s="3">
        <v>1920.510589</v>
      </c>
      <c r="R1302" s="3">
        <v>5356.0107289999996</v>
      </c>
      <c r="S1302" s="3">
        <v>3254.3243990000001</v>
      </c>
      <c r="T1302" s="3">
        <v>4185.6652039999999</v>
      </c>
      <c r="U1302" s="3">
        <v>3055.530616</v>
      </c>
    </row>
    <row r="1303" spans="1:21" hidden="1" x14ac:dyDescent="0.2">
      <c r="A1303" s="22" t="s">
        <v>159</v>
      </c>
      <c r="B1303" s="9" t="e">
        <v>#N/A</v>
      </c>
      <c r="C1303" s="10" t="s">
        <v>23</v>
      </c>
      <c r="D1303" s="10"/>
      <c r="E1303" s="2"/>
      <c r="F1303" s="2"/>
      <c r="G1303" s="2">
        <v>141.906068</v>
      </c>
      <c r="H1303" s="2">
        <v>210.71687399999999</v>
      </c>
      <c r="I1303" s="2">
        <v>297.86251600000003</v>
      </c>
      <c r="J1303" s="2">
        <v>292.15591000000001</v>
      </c>
      <c r="K1303" s="2">
        <v>153.72407899999999</v>
      </c>
      <c r="L1303" s="2">
        <v>323.78134499999999</v>
      </c>
      <c r="M1303" s="2">
        <v>243.76006799999999</v>
      </c>
      <c r="N1303" s="2">
        <v>402.64799799999997</v>
      </c>
      <c r="O1303" s="2">
        <v>3799.6562739999999</v>
      </c>
      <c r="P1303" s="2">
        <v>4806.9488609999999</v>
      </c>
      <c r="Q1303" s="2">
        <v>4987.6340129999999</v>
      </c>
      <c r="R1303" s="2">
        <v>5466.1219609999998</v>
      </c>
      <c r="S1303" s="2">
        <v>5891.8267070000002</v>
      </c>
      <c r="T1303" s="2">
        <v>6548.2555810000003</v>
      </c>
      <c r="U1303" s="2">
        <v>7190.5662080000002</v>
      </c>
    </row>
    <row r="1304" spans="1:21" hidden="1" x14ac:dyDescent="0.2">
      <c r="A1304" s="22" t="s">
        <v>159</v>
      </c>
      <c r="B1304" s="9" t="e">
        <v>#N/A</v>
      </c>
      <c r="C1304" s="10" t="s">
        <v>24</v>
      </c>
      <c r="D1304" s="10"/>
      <c r="E1304" s="3"/>
      <c r="F1304" s="3"/>
      <c r="G1304" s="3">
        <v>3635.925667</v>
      </c>
      <c r="H1304" s="3">
        <v>2784.2182619999999</v>
      </c>
      <c r="I1304" s="3">
        <v>3333.2790129999998</v>
      </c>
      <c r="J1304" s="3">
        <v>4060.0608269999998</v>
      </c>
      <c r="K1304" s="3">
        <v>16123.760294</v>
      </c>
      <c r="L1304" s="3">
        <v>12196.565951</v>
      </c>
      <c r="M1304" s="3">
        <v>13934.862044</v>
      </c>
      <c r="N1304" s="3">
        <v>25057.029912000002</v>
      </c>
      <c r="O1304" s="3">
        <v>31163.580055999999</v>
      </c>
      <c r="P1304" s="3">
        <v>30388.680381999999</v>
      </c>
      <c r="Q1304" s="3">
        <v>28815.016921999999</v>
      </c>
      <c r="R1304" s="3">
        <v>31575.522903000001</v>
      </c>
      <c r="S1304" s="3">
        <v>33091.384510000004</v>
      </c>
      <c r="T1304" s="3">
        <v>42827.539082000003</v>
      </c>
      <c r="U1304" s="3">
        <v>42985.308674</v>
      </c>
    </row>
    <row r="1305" spans="1:21" hidden="1" x14ac:dyDescent="0.2">
      <c r="A1305" s="22" t="s">
        <v>159</v>
      </c>
      <c r="B1305" s="9" t="e">
        <v>#N/A</v>
      </c>
      <c r="C1305" s="10" t="s">
        <v>25</v>
      </c>
      <c r="D1305" s="10"/>
      <c r="E1305" s="2"/>
      <c r="F1305" s="2"/>
      <c r="G1305" s="2"/>
      <c r="H1305" s="2"/>
      <c r="I1305" s="2"/>
      <c r="J1305" s="2"/>
      <c r="K1305" s="2"/>
      <c r="L1305" s="2"/>
      <c r="M1305" s="2"/>
      <c r="N1305" s="2">
        <v>558.90726900000004</v>
      </c>
      <c r="O1305" s="2">
        <v>2013.5230529999999</v>
      </c>
      <c r="P1305" s="2">
        <v>1505.658516</v>
      </c>
      <c r="Q1305" s="2">
        <v>1314.9220310000001</v>
      </c>
      <c r="R1305" s="2">
        <v>1510.8867250000001</v>
      </c>
      <c r="S1305" s="2">
        <v>1354.433528</v>
      </c>
      <c r="T1305" s="2">
        <v>1590.3859219999999</v>
      </c>
      <c r="U1305" s="2">
        <v>1390.7886800000001</v>
      </c>
    </row>
    <row r="1306" spans="1:21" hidden="1" x14ac:dyDescent="0.2">
      <c r="A1306" s="22" t="s">
        <v>159</v>
      </c>
      <c r="B1306" s="9" t="e">
        <v>#N/A</v>
      </c>
      <c r="C1306" s="10" t="s">
        <v>26</v>
      </c>
      <c r="D1306" s="10" t="s">
        <v>980</v>
      </c>
      <c r="E1306" s="3"/>
      <c r="F1306" s="3"/>
      <c r="G1306" s="3"/>
      <c r="H1306" s="3"/>
      <c r="I1306" s="3"/>
      <c r="J1306" s="3"/>
      <c r="K1306" s="3">
        <v>980.23952199999997</v>
      </c>
      <c r="L1306" s="3">
        <v>1104.670243</v>
      </c>
      <c r="M1306" s="3">
        <v>1139.268409</v>
      </c>
      <c r="N1306" s="3">
        <v>1329.2409270000001</v>
      </c>
      <c r="O1306" s="3">
        <v>1474.8438490000001</v>
      </c>
      <c r="P1306" s="3">
        <v>1524.0669580000001</v>
      </c>
      <c r="Q1306" s="3">
        <v>1326.4281820000001</v>
      </c>
      <c r="R1306" s="3">
        <v>1306.0849040000001</v>
      </c>
      <c r="S1306" s="3">
        <v>1310.274195</v>
      </c>
      <c r="T1306" s="3">
        <v>1262.363239</v>
      </c>
      <c r="U1306" s="3">
        <v>1204.01567</v>
      </c>
    </row>
    <row r="1307" spans="1:21" hidden="1" x14ac:dyDescent="0.2">
      <c r="A1307" s="22" t="s">
        <v>159</v>
      </c>
      <c r="B1307" s="9" t="e">
        <v>#N/A</v>
      </c>
      <c r="C1307" s="10" t="s">
        <v>27</v>
      </c>
      <c r="D1307" s="10" t="s">
        <v>980</v>
      </c>
      <c r="E1307" s="2"/>
      <c r="F1307" s="2"/>
      <c r="G1307" s="2"/>
      <c r="H1307" s="2"/>
      <c r="I1307" s="2"/>
      <c r="J1307" s="2"/>
      <c r="K1307" s="2">
        <v>4299.0769389999996</v>
      </c>
      <c r="L1307" s="2">
        <v>5048.0465510000004</v>
      </c>
      <c r="M1307" s="2">
        <v>6952.4060900000004</v>
      </c>
      <c r="N1307" s="2">
        <v>62.629085000000003</v>
      </c>
      <c r="O1307" s="2">
        <v>225.814494</v>
      </c>
      <c r="P1307" s="2">
        <v>144.13269199999999</v>
      </c>
      <c r="Q1307" s="2">
        <v>119.362127</v>
      </c>
      <c r="R1307" s="2">
        <v>3575.9592130000001</v>
      </c>
      <c r="S1307" s="2">
        <v>1035.9822569999999</v>
      </c>
      <c r="T1307" s="2">
        <v>138.873704</v>
      </c>
      <c r="U1307" s="2">
        <v>106.976876</v>
      </c>
    </row>
    <row r="1308" spans="1:21" hidden="1" x14ac:dyDescent="0.2">
      <c r="A1308" s="22" t="s">
        <v>159</v>
      </c>
      <c r="B1308" s="9" t="e">
        <v>#N/A</v>
      </c>
      <c r="C1308" s="10" t="s">
        <v>28</v>
      </c>
      <c r="D1308" s="10" t="s">
        <v>980</v>
      </c>
      <c r="E1308" s="3"/>
      <c r="F1308" s="3"/>
      <c r="G1308" s="3"/>
      <c r="H1308" s="3"/>
      <c r="I1308" s="3"/>
      <c r="J1308" s="3">
        <v>57.948996999999999</v>
      </c>
      <c r="K1308" s="3">
        <v>156.95573300000001</v>
      </c>
      <c r="L1308" s="3">
        <v>80.612733000000006</v>
      </c>
      <c r="M1308" s="3">
        <v>200.886833</v>
      </c>
      <c r="N1308" s="3">
        <v>181.81628699999999</v>
      </c>
      <c r="O1308" s="3">
        <v>195.348196</v>
      </c>
      <c r="P1308" s="3">
        <v>241.077122</v>
      </c>
      <c r="Q1308" s="3">
        <v>300.20772199999999</v>
      </c>
      <c r="R1308" s="3">
        <v>204.416223</v>
      </c>
      <c r="S1308" s="3">
        <v>340.94192399999997</v>
      </c>
      <c r="T1308" s="3">
        <v>332.96068500000001</v>
      </c>
      <c r="U1308" s="3">
        <v>353.85207700000001</v>
      </c>
    </row>
    <row r="1309" spans="1:21" hidden="1" x14ac:dyDescent="0.2">
      <c r="A1309" s="22" t="s">
        <v>159</v>
      </c>
      <c r="B1309" s="9" t="e">
        <v>#N/A</v>
      </c>
      <c r="C1309" s="10" t="s">
        <v>29</v>
      </c>
      <c r="D1309" s="10" t="s">
        <v>980</v>
      </c>
      <c r="E1309" s="2"/>
      <c r="F1309" s="2"/>
      <c r="G1309" s="2"/>
      <c r="H1309" s="2"/>
      <c r="I1309" s="2"/>
      <c r="J1309" s="2"/>
      <c r="K1309" s="2">
        <v>188.92434900000001</v>
      </c>
      <c r="L1309" s="2">
        <v>150.58494300000001</v>
      </c>
      <c r="M1309" s="2">
        <v>127.344084</v>
      </c>
      <c r="N1309" s="2">
        <v>126.828041</v>
      </c>
      <c r="O1309" s="2">
        <v>163.909175</v>
      </c>
      <c r="P1309" s="2">
        <v>146.040063</v>
      </c>
      <c r="Q1309" s="2">
        <v>166.24626699999999</v>
      </c>
      <c r="R1309" s="2">
        <v>160.0324</v>
      </c>
      <c r="S1309" s="2">
        <v>2.4998420000000001</v>
      </c>
      <c r="T1309" s="2">
        <v>1.5911310000000001</v>
      </c>
      <c r="U1309" s="2">
        <v>128.46742</v>
      </c>
    </row>
    <row r="1310" spans="1:21" hidden="1" x14ac:dyDescent="0.2">
      <c r="A1310" s="23" t="s">
        <v>159</v>
      </c>
      <c r="B1310" s="9" t="e">
        <v>#N/A</v>
      </c>
      <c r="C1310" s="9" t="s">
        <v>30</v>
      </c>
      <c r="D1310" s="9"/>
      <c r="E1310" s="3"/>
      <c r="F1310" s="3"/>
      <c r="G1310" s="3">
        <v>18275.688135</v>
      </c>
      <c r="H1310" s="3">
        <v>23139.743588000001</v>
      </c>
      <c r="I1310" s="3">
        <v>23185.147881000001</v>
      </c>
      <c r="J1310" s="3">
        <v>47300.150824999997</v>
      </c>
      <c r="K1310" s="3">
        <v>15089.187739000001</v>
      </c>
      <c r="L1310" s="3">
        <v>17722.396861000001</v>
      </c>
      <c r="M1310" s="3">
        <v>19095.057197999999</v>
      </c>
      <c r="N1310" s="3">
        <v>9083.5579560000006</v>
      </c>
      <c r="O1310" s="3">
        <v>2.9139999999999999E-3</v>
      </c>
      <c r="P1310" s="3">
        <v>10.697482000000001</v>
      </c>
      <c r="Q1310" s="3"/>
      <c r="R1310" s="3"/>
      <c r="S1310" s="3"/>
      <c r="T1310" s="3"/>
      <c r="U1310" s="3"/>
    </row>
    <row r="1311" spans="1:21" hidden="1" x14ac:dyDescent="0.2">
      <c r="A1311" s="21" t="s">
        <v>160</v>
      </c>
      <c r="B1311" s="9" t="e">
        <v>#N/A</v>
      </c>
      <c r="C1311" s="9" t="s">
        <v>20</v>
      </c>
      <c r="D1311" s="9"/>
      <c r="E1311" s="2"/>
      <c r="F1311" s="2"/>
      <c r="G1311" s="2">
        <v>8608.6295929999997</v>
      </c>
      <c r="H1311" s="2">
        <v>10003.097855</v>
      </c>
      <c r="I1311" s="2">
        <v>9512.0483569999997</v>
      </c>
      <c r="J1311" s="2">
        <v>11364.823403</v>
      </c>
      <c r="K1311" s="2">
        <v>11045.823095</v>
      </c>
      <c r="L1311" s="2">
        <v>11464.465217999999</v>
      </c>
      <c r="M1311" s="2">
        <v>11281.993995000001</v>
      </c>
      <c r="N1311" s="2">
        <v>12178.572784</v>
      </c>
      <c r="O1311" s="2">
        <v>12215.298011000001</v>
      </c>
      <c r="P1311" s="2">
        <v>11383.130692000001</v>
      </c>
      <c r="Q1311" s="2">
        <v>11516.104305000001</v>
      </c>
      <c r="R1311" s="2">
        <v>12097.063365</v>
      </c>
      <c r="S1311" s="2">
        <v>12040.427976999999</v>
      </c>
      <c r="T1311" s="2">
        <v>11666.367076</v>
      </c>
      <c r="U1311" s="2">
        <v>11273.772784999999</v>
      </c>
    </row>
    <row r="1312" spans="1:21" hidden="1" x14ac:dyDescent="0.2">
      <c r="A1312" s="22" t="s">
        <v>160</v>
      </c>
      <c r="B1312" s="9" t="e">
        <v>#N/A</v>
      </c>
      <c r="C1312" s="10" t="s">
        <v>22</v>
      </c>
      <c r="D1312" s="10"/>
      <c r="E1312" s="3"/>
      <c r="F1312" s="3"/>
      <c r="G1312" s="3">
        <v>117.356497</v>
      </c>
      <c r="H1312" s="3">
        <v>396.050389</v>
      </c>
      <c r="I1312" s="3">
        <v>141.69653299999999</v>
      </c>
      <c r="J1312" s="3">
        <v>117.507344</v>
      </c>
      <c r="K1312" s="3">
        <v>337.07076499999999</v>
      </c>
      <c r="L1312" s="3">
        <v>832.72644000000003</v>
      </c>
      <c r="M1312" s="3">
        <v>517.89451699999995</v>
      </c>
      <c r="N1312" s="3">
        <v>1801.176659</v>
      </c>
      <c r="O1312" s="3">
        <v>1340.335703</v>
      </c>
      <c r="P1312" s="3">
        <v>778.91015600000003</v>
      </c>
      <c r="Q1312" s="3">
        <v>713.52171499999997</v>
      </c>
      <c r="R1312" s="3">
        <v>1140.1146229999999</v>
      </c>
      <c r="S1312" s="3">
        <v>1101.6048430000001</v>
      </c>
      <c r="T1312" s="3">
        <v>999.38253599999996</v>
      </c>
      <c r="U1312" s="3">
        <v>630.69939599999998</v>
      </c>
    </row>
    <row r="1313" spans="1:21" hidden="1" x14ac:dyDescent="0.2">
      <c r="A1313" s="22" t="s">
        <v>160</v>
      </c>
      <c r="B1313" s="9" t="e">
        <v>#N/A</v>
      </c>
      <c r="C1313" s="10" t="s">
        <v>23</v>
      </c>
      <c r="D1313" s="10"/>
      <c r="E1313" s="2"/>
      <c r="F1313" s="2"/>
      <c r="G1313" s="2">
        <v>41.683661999999998</v>
      </c>
      <c r="H1313" s="2">
        <v>74.651013000000006</v>
      </c>
      <c r="I1313" s="2">
        <v>92.394906000000006</v>
      </c>
      <c r="J1313" s="2">
        <v>93.033833000000001</v>
      </c>
      <c r="K1313" s="2">
        <v>72.021815000000004</v>
      </c>
      <c r="L1313" s="2">
        <v>85.246559000000005</v>
      </c>
      <c r="M1313" s="2">
        <v>99.202783999999994</v>
      </c>
      <c r="N1313" s="2">
        <v>82.137974999999997</v>
      </c>
      <c r="O1313" s="2">
        <v>635.15331900000001</v>
      </c>
      <c r="P1313" s="2">
        <v>641.53756799999996</v>
      </c>
      <c r="Q1313" s="2">
        <v>571.53989899999999</v>
      </c>
      <c r="R1313" s="2">
        <v>519.59745499999997</v>
      </c>
      <c r="S1313" s="2">
        <v>560.83182499999998</v>
      </c>
      <c r="T1313" s="2">
        <v>471.78211900000002</v>
      </c>
      <c r="U1313" s="2">
        <v>465.098094</v>
      </c>
    </row>
    <row r="1314" spans="1:21" hidden="1" x14ac:dyDescent="0.2">
      <c r="A1314" s="22" t="s">
        <v>160</v>
      </c>
      <c r="B1314" s="9" t="e">
        <v>#N/A</v>
      </c>
      <c r="C1314" s="10" t="s">
        <v>24</v>
      </c>
      <c r="D1314" s="10"/>
      <c r="E1314" s="3"/>
      <c r="F1314" s="3"/>
      <c r="G1314" s="3">
        <v>993.16542400000003</v>
      </c>
      <c r="H1314" s="3">
        <v>921.14321199999995</v>
      </c>
      <c r="I1314" s="3">
        <v>901.00028599999996</v>
      </c>
      <c r="J1314" s="3">
        <v>781.491221</v>
      </c>
      <c r="K1314" s="3">
        <v>5708.2436520000001</v>
      </c>
      <c r="L1314" s="3">
        <v>5588.4760829999996</v>
      </c>
      <c r="M1314" s="3">
        <v>5953.4541660000004</v>
      </c>
      <c r="N1314" s="3">
        <v>6888.1188389999998</v>
      </c>
      <c r="O1314" s="3">
        <v>8642.0497909999995</v>
      </c>
      <c r="P1314" s="3">
        <v>8409.6138919999994</v>
      </c>
      <c r="Q1314" s="3">
        <v>8947.6020160000007</v>
      </c>
      <c r="R1314" s="3">
        <v>9206.8781469999994</v>
      </c>
      <c r="S1314" s="3">
        <v>9122.8641590000007</v>
      </c>
      <c r="T1314" s="3">
        <v>8920.5431779999999</v>
      </c>
      <c r="U1314" s="3">
        <v>9006.5817100000004</v>
      </c>
    </row>
    <row r="1315" spans="1:21" hidden="1" x14ac:dyDescent="0.2">
      <c r="A1315" s="22" t="s">
        <v>160</v>
      </c>
      <c r="B1315" s="9" t="e">
        <v>#N/A</v>
      </c>
      <c r="C1315" s="10" t="s">
        <v>25</v>
      </c>
      <c r="D1315" s="10"/>
      <c r="E1315" s="2"/>
      <c r="F1315" s="2"/>
      <c r="G1315" s="2"/>
      <c r="H1315" s="2"/>
      <c r="I1315" s="2"/>
      <c r="J1315" s="2"/>
      <c r="K1315" s="2"/>
      <c r="L1315" s="2"/>
      <c r="M1315" s="2"/>
      <c r="N1315" s="2">
        <v>210.31947099999999</v>
      </c>
      <c r="O1315" s="2">
        <v>580.15473999999995</v>
      </c>
      <c r="P1315" s="2">
        <v>512.01283799999999</v>
      </c>
      <c r="Q1315" s="2">
        <v>462.04103600000002</v>
      </c>
      <c r="R1315" s="2">
        <v>507.41961199999997</v>
      </c>
      <c r="S1315" s="2">
        <v>499.64204899999999</v>
      </c>
      <c r="T1315" s="2">
        <v>539.87381100000005</v>
      </c>
      <c r="U1315" s="2">
        <v>493.86946499999999</v>
      </c>
    </row>
    <row r="1316" spans="1:21" hidden="1" x14ac:dyDescent="0.2">
      <c r="A1316" s="22" t="s">
        <v>160</v>
      </c>
      <c r="B1316" s="9" t="e">
        <v>#N/A</v>
      </c>
      <c r="C1316" s="10" t="s">
        <v>26</v>
      </c>
      <c r="D1316" s="10" t="s">
        <v>980</v>
      </c>
      <c r="E1316" s="3"/>
      <c r="F1316" s="3"/>
      <c r="G1316" s="3"/>
      <c r="H1316" s="3"/>
      <c r="I1316" s="3"/>
      <c r="J1316" s="3"/>
      <c r="K1316" s="3">
        <v>617.65907600000003</v>
      </c>
      <c r="L1316" s="3">
        <v>604.07300099999998</v>
      </c>
      <c r="M1316" s="3">
        <v>538.05500199999994</v>
      </c>
      <c r="N1316" s="3">
        <v>824.41714200000001</v>
      </c>
      <c r="O1316" s="3">
        <v>896.52039400000001</v>
      </c>
      <c r="P1316" s="3">
        <v>896.10404100000005</v>
      </c>
      <c r="Q1316" s="3">
        <v>710.67306399999995</v>
      </c>
      <c r="R1316" s="3">
        <v>646.22195199999999</v>
      </c>
      <c r="S1316" s="3">
        <v>676.96345599999995</v>
      </c>
      <c r="T1316" s="3">
        <v>602.68003899999997</v>
      </c>
      <c r="U1316" s="3">
        <v>575.06095400000004</v>
      </c>
    </row>
    <row r="1317" spans="1:21" hidden="1" x14ac:dyDescent="0.2">
      <c r="A1317" s="22" t="s">
        <v>160</v>
      </c>
      <c r="B1317" s="9" t="e">
        <v>#N/A</v>
      </c>
      <c r="C1317" s="10" t="s">
        <v>27</v>
      </c>
      <c r="D1317" s="10" t="s">
        <v>980</v>
      </c>
      <c r="E1317" s="2"/>
      <c r="F1317" s="2"/>
      <c r="G1317" s="2"/>
      <c r="H1317" s="2"/>
      <c r="I1317" s="2"/>
      <c r="J1317" s="2"/>
      <c r="K1317" s="2">
        <v>288.23110100000002</v>
      </c>
      <c r="L1317" s="2">
        <v>68.144765000000007</v>
      </c>
      <c r="M1317" s="2">
        <v>20.493742999999998</v>
      </c>
      <c r="N1317" s="2">
        <v>24.082055</v>
      </c>
      <c r="O1317" s="2">
        <v>57.930773000000002</v>
      </c>
      <c r="P1317" s="2">
        <v>79.560478000000003</v>
      </c>
      <c r="Q1317" s="2">
        <v>38.288331999999997</v>
      </c>
      <c r="R1317" s="2">
        <v>11.119633</v>
      </c>
      <c r="S1317" s="2">
        <v>36.037782999999997</v>
      </c>
      <c r="T1317" s="2">
        <v>81.805476999999996</v>
      </c>
      <c r="U1317" s="2">
        <v>69.676432000000005</v>
      </c>
    </row>
    <row r="1318" spans="1:21" hidden="1" x14ac:dyDescent="0.2">
      <c r="A1318" s="22" t="s">
        <v>160</v>
      </c>
      <c r="B1318" s="9" t="e">
        <v>#N/A</v>
      </c>
      <c r="C1318" s="10" t="s">
        <v>28</v>
      </c>
      <c r="D1318" s="10" t="s">
        <v>980</v>
      </c>
      <c r="E1318" s="3"/>
      <c r="F1318" s="3"/>
      <c r="G1318" s="3"/>
      <c r="H1318" s="3"/>
      <c r="I1318" s="3"/>
      <c r="J1318" s="3"/>
      <c r="K1318" s="3">
        <v>18.274504</v>
      </c>
      <c r="L1318" s="3">
        <v>22.873771999999999</v>
      </c>
      <c r="M1318" s="3">
        <v>35.567957</v>
      </c>
      <c r="N1318" s="3">
        <v>34.782325</v>
      </c>
      <c r="O1318" s="3">
        <v>35.354044999999999</v>
      </c>
      <c r="P1318" s="3">
        <v>40.526173</v>
      </c>
      <c r="Q1318" s="3">
        <v>44.760728999999998</v>
      </c>
      <c r="R1318" s="3">
        <v>44.311416000000001</v>
      </c>
      <c r="S1318" s="3">
        <v>42.321815999999998</v>
      </c>
      <c r="T1318" s="3">
        <v>50.266233999999997</v>
      </c>
      <c r="U1318" s="3">
        <v>31.999542999999999</v>
      </c>
    </row>
    <row r="1319" spans="1:21" hidden="1" x14ac:dyDescent="0.2">
      <c r="A1319" s="22" t="s">
        <v>160</v>
      </c>
      <c r="B1319" s="9" t="e">
        <v>#N/A</v>
      </c>
      <c r="C1319" s="10" t="s">
        <v>29</v>
      </c>
      <c r="D1319" s="10" t="s">
        <v>980</v>
      </c>
      <c r="E1319" s="2"/>
      <c r="F1319" s="2"/>
      <c r="G1319" s="2"/>
      <c r="H1319" s="2"/>
      <c r="I1319" s="2"/>
      <c r="J1319" s="2"/>
      <c r="K1319" s="2">
        <v>11.678143</v>
      </c>
      <c r="L1319" s="2">
        <v>21.877096999999999</v>
      </c>
      <c r="M1319" s="2">
        <v>14.860093000000001</v>
      </c>
      <c r="N1319" s="2">
        <v>20.214233</v>
      </c>
      <c r="O1319" s="2">
        <v>27.796332</v>
      </c>
      <c r="P1319" s="2">
        <v>29.278089999999999</v>
      </c>
      <c r="Q1319" s="2">
        <v>27.677513999999999</v>
      </c>
      <c r="R1319" s="2">
        <v>21.400527</v>
      </c>
      <c r="S1319" s="2">
        <v>0.162046</v>
      </c>
      <c r="T1319" s="2">
        <v>3.3681999999999997E-2</v>
      </c>
      <c r="U1319" s="2">
        <v>0.78719099999999997</v>
      </c>
    </row>
    <row r="1320" spans="1:21" hidden="1" x14ac:dyDescent="0.2">
      <c r="A1320" s="23" t="s">
        <v>160</v>
      </c>
      <c r="B1320" s="9" t="e">
        <v>#N/A</v>
      </c>
      <c r="C1320" s="9" t="s">
        <v>30</v>
      </c>
      <c r="D1320" s="9"/>
      <c r="E1320" s="3"/>
      <c r="F1320" s="3"/>
      <c r="G1320" s="3">
        <v>7456.4240099999997</v>
      </c>
      <c r="H1320" s="3">
        <v>8611.2532410000003</v>
      </c>
      <c r="I1320" s="3">
        <v>8376.9566319999994</v>
      </c>
      <c r="J1320" s="3">
        <v>10372.791004999999</v>
      </c>
      <c r="K1320" s="3">
        <v>3992.6440389999998</v>
      </c>
      <c r="L1320" s="3">
        <v>4241.047501</v>
      </c>
      <c r="M1320" s="3">
        <v>4102.465733</v>
      </c>
      <c r="N1320" s="3">
        <v>2293.3240850000002</v>
      </c>
      <c r="O1320" s="3">
        <v>2.9139999999999999E-3</v>
      </c>
      <c r="P1320" s="3">
        <v>-4.4125439999999996</v>
      </c>
      <c r="Q1320" s="3"/>
      <c r="R1320" s="3"/>
      <c r="S1320" s="3"/>
      <c r="T1320" s="3"/>
      <c r="U1320" s="3"/>
    </row>
    <row r="1321" spans="1:21" hidden="1" x14ac:dyDescent="0.2">
      <c r="A1321" s="21" t="s">
        <v>161</v>
      </c>
      <c r="B1321" s="9" t="s">
        <v>334</v>
      </c>
      <c r="C1321" s="9" t="s">
        <v>20</v>
      </c>
      <c r="D1321" s="9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</row>
    <row r="1322" spans="1:21" hidden="1" x14ac:dyDescent="0.2">
      <c r="A1322" s="22" t="s">
        <v>161</v>
      </c>
      <c r="B1322" s="9" t="s">
        <v>334</v>
      </c>
      <c r="C1322" s="10" t="s">
        <v>22</v>
      </c>
      <c r="D1322" s="10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</row>
    <row r="1323" spans="1:21" hidden="1" x14ac:dyDescent="0.2">
      <c r="A1323" s="22" t="s">
        <v>161</v>
      </c>
      <c r="B1323" s="9" t="s">
        <v>334</v>
      </c>
      <c r="C1323" s="10" t="s">
        <v>23</v>
      </c>
      <c r="D1323" s="10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</row>
    <row r="1324" spans="1:21" hidden="1" x14ac:dyDescent="0.2">
      <c r="A1324" s="22" t="s">
        <v>161</v>
      </c>
      <c r="B1324" s="9" t="s">
        <v>334</v>
      </c>
      <c r="C1324" s="10" t="s">
        <v>24</v>
      </c>
      <c r="D1324" s="10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</row>
    <row r="1325" spans="1:21" hidden="1" x14ac:dyDescent="0.2">
      <c r="A1325" s="22" t="s">
        <v>161</v>
      </c>
      <c r="B1325" s="9" t="s">
        <v>334</v>
      </c>
      <c r="C1325" s="10" t="s">
        <v>25</v>
      </c>
      <c r="D1325" s="10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</row>
    <row r="1326" spans="1:21" hidden="1" x14ac:dyDescent="0.2">
      <c r="A1326" s="22" t="s">
        <v>161</v>
      </c>
      <c r="B1326" s="9" t="s">
        <v>334</v>
      </c>
      <c r="C1326" s="10" t="s">
        <v>26</v>
      </c>
      <c r="D1326" s="10" t="s">
        <v>980</v>
      </c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</row>
    <row r="1327" spans="1:21" hidden="1" x14ac:dyDescent="0.2">
      <c r="A1327" s="22" t="s">
        <v>161</v>
      </c>
      <c r="B1327" s="9" t="s">
        <v>334</v>
      </c>
      <c r="C1327" s="10" t="s">
        <v>27</v>
      </c>
      <c r="D1327" s="10" t="s">
        <v>980</v>
      </c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</row>
    <row r="1328" spans="1:21" hidden="1" x14ac:dyDescent="0.2">
      <c r="A1328" s="22" t="s">
        <v>161</v>
      </c>
      <c r="B1328" s="9" t="s">
        <v>334</v>
      </c>
      <c r="C1328" s="10" t="s">
        <v>28</v>
      </c>
      <c r="D1328" s="10" t="s">
        <v>980</v>
      </c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</row>
    <row r="1329" spans="1:21" hidden="1" x14ac:dyDescent="0.2">
      <c r="A1329" s="22" t="s">
        <v>161</v>
      </c>
      <c r="B1329" s="9" t="s">
        <v>334</v>
      </c>
      <c r="C1329" s="10" t="s">
        <v>29</v>
      </c>
      <c r="D1329" s="10" t="s">
        <v>980</v>
      </c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</row>
    <row r="1330" spans="1:21" hidden="1" x14ac:dyDescent="0.2">
      <c r="A1330" s="23" t="s">
        <v>161</v>
      </c>
      <c r="B1330" s="9" t="s">
        <v>334</v>
      </c>
      <c r="C1330" s="9" t="s">
        <v>30</v>
      </c>
      <c r="D1330" s="9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</row>
    <row r="1331" spans="1:21" hidden="1" x14ac:dyDescent="0.2">
      <c r="A1331" s="21" t="s">
        <v>162</v>
      </c>
      <c r="B1331" s="9" t="s">
        <v>344</v>
      </c>
      <c r="C1331" s="9" t="s">
        <v>20</v>
      </c>
      <c r="D1331" s="9"/>
      <c r="E1331" s="2"/>
      <c r="F1331" s="2"/>
      <c r="G1331" s="2">
        <v>418.27824299999997</v>
      </c>
      <c r="H1331" s="2">
        <v>473.05829199999999</v>
      </c>
      <c r="I1331" s="2">
        <v>382.30109499999998</v>
      </c>
      <c r="J1331" s="2">
        <v>452.23038300000002</v>
      </c>
      <c r="K1331" s="2">
        <v>575.40506900000003</v>
      </c>
      <c r="L1331" s="2">
        <v>589.81693399999995</v>
      </c>
      <c r="M1331" s="2">
        <v>559.22427100000004</v>
      </c>
      <c r="N1331" s="2">
        <v>594.09199899999999</v>
      </c>
      <c r="O1331" s="2">
        <v>711.79466500000001</v>
      </c>
      <c r="P1331" s="2">
        <v>746.39376400000003</v>
      </c>
      <c r="Q1331" s="2">
        <v>742.56702900000005</v>
      </c>
      <c r="R1331" s="2">
        <v>775.88941899999998</v>
      </c>
      <c r="S1331" s="2">
        <v>777.58100999999999</v>
      </c>
      <c r="T1331" s="2">
        <v>769.94068500000003</v>
      </c>
      <c r="U1331" s="2">
        <v>807.32242799999995</v>
      </c>
    </row>
    <row r="1332" spans="1:21" hidden="1" x14ac:dyDescent="0.2">
      <c r="A1332" s="22" t="s">
        <v>162</v>
      </c>
      <c r="B1332" s="9" t="s">
        <v>344</v>
      </c>
      <c r="C1332" s="10" t="s">
        <v>22</v>
      </c>
      <c r="D1332" s="10"/>
      <c r="E1332" s="3"/>
      <c r="F1332" s="3"/>
      <c r="G1332" s="3">
        <v>29.194030999999999</v>
      </c>
      <c r="H1332" s="3">
        <v>33.213515000000001</v>
      </c>
      <c r="I1332" s="3"/>
      <c r="J1332" s="3"/>
      <c r="K1332" s="3"/>
      <c r="L1332" s="3">
        <v>15.104018999999999</v>
      </c>
      <c r="M1332" s="3">
        <v>2.2969179999999998</v>
      </c>
      <c r="N1332" s="3">
        <v>5.006812</v>
      </c>
      <c r="O1332" s="3">
        <v>10.666130000000001</v>
      </c>
      <c r="P1332" s="3">
        <v>28.251017999999998</v>
      </c>
      <c r="Q1332" s="3">
        <v>8.2291720000000002</v>
      </c>
      <c r="R1332" s="3">
        <v>3.4173490000000002</v>
      </c>
      <c r="S1332" s="3">
        <v>8.189603</v>
      </c>
      <c r="T1332" s="3">
        <v>31.382148000000001</v>
      </c>
      <c r="U1332" s="3">
        <v>25.260997</v>
      </c>
    </row>
    <row r="1333" spans="1:21" hidden="1" x14ac:dyDescent="0.2">
      <c r="A1333" s="22" t="s">
        <v>162</v>
      </c>
      <c r="B1333" s="9" t="s">
        <v>344</v>
      </c>
      <c r="C1333" s="10" t="s">
        <v>23</v>
      </c>
      <c r="D1333" s="10"/>
      <c r="E1333" s="2"/>
      <c r="F1333" s="2"/>
      <c r="G1333" s="2">
        <v>5.6117480000000004</v>
      </c>
      <c r="H1333" s="2">
        <v>12.266726999999999</v>
      </c>
      <c r="I1333" s="2">
        <v>16.374963999999999</v>
      </c>
      <c r="J1333" s="2">
        <v>15.9437</v>
      </c>
      <c r="K1333" s="2">
        <v>13.525541</v>
      </c>
      <c r="L1333" s="2">
        <v>22.454131</v>
      </c>
      <c r="M1333" s="2">
        <v>20.869047999999999</v>
      </c>
      <c r="N1333" s="2">
        <v>12.296191</v>
      </c>
      <c r="O1333" s="2">
        <v>75.686340000000001</v>
      </c>
      <c r="P1333" s="2">
        <v>65.380973999999995</v>
      </c>
      <c r="Q1333" s="2">
        <v>104.526341</v>
      </c>
      <c r="R1333" s="2">
        <v>80.685250999999994</v>
      </c>
      <c r="S1333" s="2">
        <v>84.126056000000005</v>
      </c>
      <c r="T1333" s="2">
        <v>90.726337999999998</v>
      </c>
      <c r="U1333" s="2">
        <v>101.54608500000001</v>
      </c>
    </row>
    <row r="1334" spans="1:21" hidden="1" x14ac:dyDescent="0.2">
      <c r="A1334" s="22" t="s">
        <v>162</v>
      </c>
      <c r="B1334" s="9" t="s">
        <v>344</v>
      </c>
      <c r="C1334" s="10" t="s">
        <v>24</v>
      </c>
      <c r="D1334" s="10"/>
      <c r="E1334" s="3"/>
      <c r="F1334" s="3"/>
      <c r="G1334" s="3">
        <v>66.865285999999998</v>
      </c>
      <c r="H1334" s="3">
        <v>68.421542000000002</v>
      </c>
      <c r="I1334" s="3">
        <v>62.726711999999999</v>
      </c>
      <c r="J1334" s="3">
        <v>60.286949</v>
      </c>
      <c r="K1334" s="3">
        <v>135.95980499999999</v>
      </c>
      <c r="L1334" s="3">
        <v>176.41744499999999</v>
      </c>
      <c r="M1334" s="3">
        <v>198.64509100000001</v>
      </c>
      <c r="N1334" s="3">
        <v>331.13991199999998</v>
      </c>
      <c r="O1334" s="3">
        <v>573.01830399999994</v>
      </c>
      <c r="P1334" s="3">
        <v>595.30660399999999</v>
      </c>
      <c r="Q1334" s="3">
        <v>574.77057200000002</v>
      </c>
      <c r="R1334" s="3">
        <v>633.97511399999996</v>
      </c>
      <c r="S1334" s="3">
        <v>620.98082399999998</v>
      </c>
      <c r="T1334" s="3">
        <v>592.07481499999994</v>
      </c>
      <c r="U1334" s="3">
        <v>629.08494099999996</v>
      </c>
    </row>
    <row r="1335" spans="1:21" hidden="1" x14ac:dyDescent="0.2">
      <c r="A1335" s="22" t="s">
        <v>162</v>
      </c>
      <c r="B1335" s="9" t="s">
        <v>344</v>
      </c>
      <c r="C1335" s="10" t="s">
        <v>25</v>
      </c>
      <c r="D1335" s="10"/>
      <c r="E1335" s="2"/>
      <c r="F1335" s="2"/>
      <c r="G1335" s="2"/>
      <c r="H1335" s="2"/>
      <c r="I1335" s="2"/>
      <c r="J1335" s="2"/>
      <c r="K1335" s="2"/>
      <c r="L1335" s="2"/>
      <c r="M1335" s="2"/>
      <c r="N1335" s="2">
        <v>19.173255000000001</v>
      </c>
      <c r="O1335" s="2">
        <v>38.725549000000001</v>
      </c>
      <c r="P1335" s="2">
        <v>40.298299999999998</v>
      </c>
      <c r="Q1335" s="2">
        <v>36.289698999999999</v>
      </c>
      <c r="R1335" s="2">
        <v>37.920934000000003</v>
      </c>
      <c r="S1335" s="2">
        <v>35.202615999999999</v>
      </c>
      <c r="T1335" s="2">
        <v>37.422232000000001</v>
      </c>
      <c r="U1335" s="2">
        <v>33.919775999999999</v>
      </c>
    </row>
    <row r="1336" spans="1:21" hidden="1" x14ac:dyDescent="0.2">
      <c r="A1336" s="22" t="s">
        <v>162</v>
      </c>
      <c r="B1336" s="9" t="s">
        <v>344</v>
      </c>
      <c r="C1336" s="10" t="s">
        <v>26</v>
      </c>
      <c r="D1336" s="10" t="s">
        <v>980</v>
      </c>
      <c r="E1336" s="3"/>
      <c r="F1336" s="3"/>
      <c r="G1336" s="3"/>
      <c r="H1336" s="3"/>
      <c r="I1336" s="3"/>
      <c r="J1336" s="3"/>
      <c r="K1336" s="3">
        <v>9.4318159999999995</v>
      </c>
      <c r="L1336" s="3">
        <v>12.847094999999999</v>
      </c>
      <c r="M1336" s="3">
        <v>7.3176920000000001</v>
      </c>
      <c r="N1336" s="3">
        <v>16.822872</v>
      </c>
      <c r="O1336" s="3">
        <v>12.789002</v>
      </c>
      <c r="P1336" s="3">
        <v>16.447861</v>
      </c>
      <c r="Q1336" s="3">
        <v>17.050809999999998</v>
      </c>
      <c r="R1336" s="3">
        <v>18.231497999999998</v>
      </c>
      <c r="S1336" s="3">
        <v>27.351939999999999</v>
      </c>
      <c r="T1336" s="3">
        <v>16.366866999999999</v>
      </c>
      <c r="U1336" s="3">
        <v>15.068828999999999</v>
      </c>
    </row>
    <row r="1337" spans="1:21" hidden="1" x14ac:dyDescent="0.2">
      <c r="A1337" s="22" t="s">
        <v>162</v>
      </c>
      <c r="B1337" s="9" t="s">
        <v>344</v>
      </c>
      <c r="C1337" s="10" t="s">
        <v>27</v>
      </c>
      <c r="D1337" s="10" t="s">
        <v>980</v>
      </c>
      <c r="E1337" s="2"/>
      <c r="F1337" s="2"/>
      <c r="G1337" s="2"/>
      <c r="H1337" s="2"/>
      <c r="I1337" s="2"/>
      <c r="J1337" s="2"/>
      <c r="K1337" s="2">
        <v>86.761103000000006</v>
      </c>
      <c r="L1337" s="2">
        <v>1.1760390000000001</v>
      </c>
      <c r="M1337" s="2"/>
      <c r="N1337" s="2"/>
      <c r="O1337" s="2"/>
      <c r="P1337" s="2"/>
      <c r="Q1337" s="2"/>
      <c r="R1337" s="2"/>
      <c r="S1337" s="2"/>
      <c r="T1337" s="2"/>
      <c r="U1337" s="2">
        <v>0.97679199999999999</v>
      </c>
    </row>
    <row r="1338" spans="1:21" hidden="1" x14ac:dyDescent="0.2">
      <c r="A1338" s="22" t="s">
        <v>162</v>
      </c>
      <c r="B1338" s="9" t="s">
        <v>344</v>
      </c>
      <c r="C1338" s="10" t="s">
        <v>28</v>
      </c>
      <c r="D1338" s="10" t="s">
        <v>980</v>
      </c>
      <c r="E1338" s="3"/>
      <c r="F1338" s="3"/>
      <c r="G1338" s="3"/>
      <c r="H1338" s="3"/>
      <c r="I1338" s="3"/>
      <c r="J1338" s="3"/>
      <c r="K1338" s="3">
        <v>1.1060890000000001</v>
      </c>
      <c r="L1338" s="3">
        <v>1.068378</v>
      </c>
      <c r="M1338" s="3">
        <v>0.82366799999999996</v>
      </c>
      <c r="N1338" s="3">
        <v>1.0833809999999999</v>
      </c>
      <c r="O1338" s="3">
        <v>0.87344599999999994</v>
      </c>
      <c r="P1338" s="3">
        <v>0.86266900000000002</v>
      </c>
      <c r="Q1338" s="3">
        <v>1.7004349999999999</v>
      </c>
      <c r="R1338" s="3">
        <v>1.6367750000000001</v>
      </c>
      <c r="S1338" s="3">
        <v>1.684401</v>
      </c>
      <c r="T1338" s="3">
        <v>1.9649110000000001</v>
      </c>
      <c r="U1338" s="3">
        <v>1.3675170000000001</v>
      </c>
    </row>
    <row r="1339" spans="1:21" hidden="1" x14ac:dyDescent="0.2">
      <c r="A1339" s="22" t="s">
        <v>162</v>
      </c>
      <c r="B1339" s="9" t="s">
        <v>344</v>
      </c>
      <c r="C1339" s="10" t="s">
        <v>29</v>
      </c>
      <c r="D1339" s="10" t="s">
        <v>980</v>
      </c>
      <c r="E1339" s="2"/>
      <c r="F1339" s="2"/>
      <c r="G1339" s="2"/>
      <c r="H1339" s="2"/>
      <c r="I1339" s="2"/>
      <c r="J1339" s="2"/>
      <c r="K1339" s="2">
        <v>2.7740000000000001E-2</v>
      </c>
      <c r="L1339" s="2">
        <v>0.24199399999999999</v>
      </c>
      <c r="M1339" s="2">
        <v>9.7441E-2</v>
      </c>
      <c r="N1339" s="2">
        <v>0.22356000000000001</v>
      </c>
      <c r="O1339" s="2">
        <v>3.5894000000000002E-2</v>
      </c>
      <c r="P1339" s="2">
        <v>0.230099</v>
      </c>
      <c r="Q1339" s="2"/>
      <c r="R1339" s="2">
        <v>2.2498000000000001E-2</v>
      </c>
      <c r="S1339" s="2">
        <v>4.5569999999999999E-2</v>
      </c>
      <c r="T1339" s="2">
        <v>3.3739999999999998E-3</v>
      </c>
      <c r="U1339" s="2">
        <v>9.7490999999999994E-2</v>
      </c>
    </row>
    <row r="1340" spans="1:21" hidden="1" x14ac:dyDescent="0.2">
      <c r="A1340" s="23" t="s">
        <v>162</v>
      </c>
      <c r="B1340" s="9" t="s">
        <v>344</v>
      </c>
      <c r="C1340" s="9" t="s">
        <v>30</v>
      </c>
      <c r="D1340" s="9"/>
      <c r="E1340" s="3"/>
      <c r="F1340" s="3"/>
      <c r="G1340" s="3">
        <v>316.60717799999998</v>
      </c>
      <c r="H1340" s="3">
        <v>359.15650799999997</v>
      </c>
      <c r="I1340" s="3">
        <v>303.19941899999998</v>
      </c>
      <c r="J1340" s="3">
        <v>375.99973399999999</v>
      </c>
      <c r="K1340" s="3">
        <v>328.59297500000002</v>
      </c>
      <c r="L1340" s="3">
        <v>360.50783300000001</v>
      </c>
      <c r="M1340" s="3">
        <v>329.17441300000002</v>
      </c>
      <c r="N1340" s="3">
        <v>208.34601599999999</v>
      </c>
      <c r="O1340" s="3"/>
      <c r="P1340" s="3">
        <v>-0.38376100000000002</v>
      </c>
      <c r="Q1340" s="3"/>
      <c r="R1340" s="3"/>
      <c r="S1340" s="3"/>
      <c r="T1340" s="3"/>
      <c r="U1340" s="3"/>
    </row>
    <row r="1341" spans="1:21" hidden="1" x14ac:dyDescent="0.2">
      <c r="A1341" s="21" t="s">
        <v>163</v>
      </c>
      <c r="B1341" s="9" t="s">
        <v>365</v>
      </c>
      <c r="C1341" s="9" t="s">
        <v>20</v>
      </c>
      <c r="D1341" s="9"/>
      <c r="E1341" s="2"/>
      <c r="F1341" s="2"/>
      <c r="G1341" s="2">
        <v>2329.0603919999999</v>
      </c>
      <c r="H1341" s="2">
        <v>2439.0768349999998</v>
      </c>
      <c r="I1341" s="2">
        <v>2684.717893</v>
      </c>
      <c r="J1341" s="2">
        <v>3009.3843980000001</v>
      </c>
      <c r="K1341" s="2">
        <v>2557.0192550000002</v>
      </c>
      <c r="L1341" s="2">
        <v>2674.0991899999999</v>
      </c>
      <c r="M1341" s="2">
        <v>2610.6013889999999</v>
      </c>
      <c r="N1341" s="2">
        <v>2500.713491</v>
      </c>
      <c r="O1341" s="2">
        <v>2272.9246670000002</v>
      </c>
      <c r="P1341" s="2">
        <v>2237.2443739999999</v>
      </c>
      <c r="Q1341" s="2">
        <v>2019.7317439999999</v>
      </c>
      <c r="R1341" s="2">
        <v>1532.731552</v>
      </c>
      <c r="S1341" s="2">
        <v>1229.344321</v>
      </c>
      <c r="T1341" s="2">
        <v>1508.1993050000001</v>
      </c>
      <c r="U1341" s="2">
        <v>1490.5396049999999</v>
      </c>
    </row>
    <row r="1342" spans="1:21" hidden="1" x14ac:dyDescent="0.2">
      <c r="A1342" s="22" t="s">
        <v>163</v>
      </c>
      <c r="B1342" s="9" t="s">
        <v>365</v>
      </c>
      <c r="C1342" s="10" t="s">
        <v>22</v>
      </c>
      <c r="D1342" s="10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>
        <v>1.437071</v>
      </c>
      <c r="P1342" s="3">
        <v>2.6229999999999999E-3</v>
      </c>
      <c r="Q1342" s="3">
        <v>1.6509999999999999E-3</v>
      </c>
      <c r="R1342" s="3"/>
      <c r="S1342" s="3"/>
      <c r="T1342" s="3"/>
      <c r="U1342" s="3">
        <v>165.874157</v>
      </c>
    </row>
    <row r="1343" spans="1:21" hidden="1" x14ac:dyDescent="0.2">
      <c r="A1343" s="22" t="s">
        <v>163</v>
      </c>
      <c r="B1343" s="9" t="s">
        <v>365</v>
      </c>
      <c r="C1343" s="10" t="s">
        <v>23</v>
      </c>
      <c r="D1343" s="10"/>
      <c r="E1343" s="2"/>
      <c r="F1343" s="2"/>
      <c r="G1343" s="2">
        <v>1.634112</v>
      </c>
      <c r="H1343" s="2">
        <v>8.7311239999999994</v>
      </c>
      <c r="I1343" s="2">
        <v>5.615583</v>
      </c>
      <c r="J1343" s="2">
        <v>6.85968</v>
      </c>
      <c r="K1343" s="2">
        <v>12.365218</v>
      </c>
      <c r="L1343" s="2">
        <v>12.069089999999999</v>
      </c>
      <c r="M1343" s="2">
        <v>19.785886000000001</v>
      </c>
      <c r="N1343" s="2">
        <v>10.110728</v>
      </c>
      <c r="O1343" s="2">
        <v>52.358404</v>
      </c>
      <c r="P1343" s="2">
        <v>34.210557999999999</v>
      </c>
      <c r="Q1343" s="2">
        <v>31.382263999999999</v>
      </c>
      <c r="R1343" s="2">
        <v>9.0819969999999994</v>
      </c>
      <c r="S1343" s="2">
        <v>8.2141610000000007</v>
      </c>
      <c r="T1343" s="2">
        <v>12.269925000000001</v>
      </c>
      <c r="U1343" s="2">
        <v>15.732827</v>
      </c>
    </row>
    <row r="1344" spans="1:21" hidden="1" x14ac:dyDescent="0.2">
      <c r="A1344" s="22" t="s">
        <v>163</v>
      </c>
      <c r="B1344" s="9" t="s">
        <v>365</v>
      </c>
      <c r="C1344" s="10" t="s">
        <v>24</v>
      </c>
      <c r="D1344" s="10"/>
      <c r="E1344" s="3"/>
      <c r="F1344" s="3"/>
      <c r="G1344" s="3">
        <v>345.90652</v>
      </c>
      <c r="H1344" s="3">
        <v>243.11292800000001</v>
      </c>
      <c r="I1344" s="3">
        <v>153.30821599999999</v>
      </c>
      <c r="J1344" s="3">
        <v>165.86989399999999</v>
      </c>
      <c r="K1344" s="3">
        <v>1454.214322</v>
      </c>
      <c r="L1344" s="3">
        <v>1523.820471</v>
      </c>
      <c r="M1344" s="3">
        <v>1413.4456749999999</v>
      </c>
      <c r="N1344" s="3">
        <v>1545.209012</v>
      </c>
      <c r="O1344" s="3">
        <v>1506.4459179999999</v>
      </c>
      <c r="P1344" s="3">
        <v>1526.0505880000001</v>
      </c>
      <c r="Q1344" s="3">
        <v>1504.265412</v>
      </c>
      <c r="R1344" s="3">
        <v>1095.1624509999999</v>
      </c>
      <c r="S1344" s="3">
        <v>792.00094000000001</v>
      </c>
      <c r="T1344" s="3">
        <v>1046.7777100000001</v>
      </c>
      <c r="U1344" s="3">
        <v>868.53163700000005</v>
      </c>
    </row>
    <row r="1345" spans="1:21" hidden="1" x14ac:dyDescent="0.2">
      <c r="A1345" s="22" t="s">
        <v>163</v>
      </c>
      <c r="B1345" s="9" t="s">
        <v>365</v>
      </c>
      <c r="C1345" s="10" t="s">
        <v>25</v>
      </c>
      <c r="D1345" s="10"/>
      <c r="E1345" s="2"/>
      <c r="F1345" s="2"/>
      <c r="G1345" s="2"/>
      <c r="H1345" s="2"/>
      <c r="I1345" s="2"/>
      <c r="J1345" s="2"/>
      <c r="K1345" s="2"/>
      <c r="L1345" s="2"/>
      <c r="M1345" s="2"/>
      <c r="N1345" s="2">
        <v>40.058745999999999</v>
      </c>
      <c r="O1345" s="2">
        <v>125.458006</v>
      </c>
      <c r="P1345" s="2">
        <v>92.263971999999995</v>
      </c>
      <c r="Q1345" s="2">
        <v>73.495383000000004</v>
      </c>
      <c r="R1345" s="2">
        <v>101.783372</v>
      </c>
      <c r="S1345" s="2">
        <v>96.253336000000004</v>
      </c>
      <c r="T1345" s="2">
        <v>110.84183299999999</v>
      </c>
      <c r="U1345" s="2">
        <v>114.70925099999999</v>
      </c>
    </row>
    <row r="1346" spans="1:21" hidden="1" x14ac:dyDescent="0.2">
      <c r="A1346" s="22" t="s">
        <v>163</v>
      </c>
      <c r="B1346" s="9" t="s">
        <v>365</v>
      </c>
      <c r="C1346" s="10" t="s">
        <v>26</v>
      </c>
      <c r="D1346" s="10" t="s">
        <v>980</v>
      </c>
      <c r="E1346" s="3"/>
      <c r="F1346" s="3"/>
      <c r="G1346" s="3"/>
      <c r="H1346" s="3"/>
      <c r="I1346" s="3"/>
      <c r="J1346" s="3"/>
      <c r="K1346" s="3">
        <v>374.21233699999999</v>
      </c>
      <c r="L1346" s="3">
        <v>360.193466</v>
      </c>
      <c r="M1346" s="3">
        <v>341.99129599999998</v>
      </c>
      <c r="N1346" s="3">
        <v>543.72290199999998</v>
      </c>
      <c r="O1346" s="3">
        <v>580.18478000000005</v>
      </c>
      <c r="P1346" s="3">
        <v>579.10577799999999</v>
      </c>
      <c r="Q1346" s="3">
        <v>397.46256799999998</v>
      </c>
      <c r="R1346" s="3">
        <v>314.33730100000002</v>
      </c>
      <c r="S1346" s="3">
        <v>320.97596199999998</v>
      </c>
      <c r="T1346" s="3">
        <v>318.88171399999999</v>
      </c>
      <c r="U1346" s="3">
        <v>316.64728400000001</v>
      </c>
    </row>
    <row r="1347" spans="1:21" hidden="1" x14ac:dyDescent="0.2">
      <c r="A1347" s="22" t="s">
        <v>163</v>
      </c>
      <c r="B1347" s="9" t="s">
        <v>365</v>
      </c>
      <c r="C1347" s="10" t="s">
        <v>27</v>
      </c>
      <c r="D1347" s="10" t="s">
        <v>980</v>
      </c>
      <c r="E1347" s="2"/>
      <c r="F1347" s="2"/>
      <c r="G1347" s="2"/>
      <c r="H1347" s="2"/>
      <c r="I1347" s="2"/>
      <c r="J1347" s="2"/>
      <c r="K1347" s="2">
        <v>0.14255000000000001</v>
      </c>
      <c r="L1347" s="2"/>
      <c r="M1347" s="2"/>
      <c r="N1347" s="2"/>
      <c r="O1347" s="2"/>
      <c r="P1347" s="2"/>
      <c r="Q1347" s="2"/>
      <c r="R1347" s="2"/>
      <c r="S1347" s="2"/>
      <c r="T1347" s="2"/>
      <c r="U1347" s="2"/>
    </row>
    <row r="1348" spans="1:21" hidden="1" x14ac:dyDescent="0.2">
      <c r="A1348" s="22" t="s">
        <v>163</v>
      </c>
      <c r="B1348" s="9" t="s">
        <v>365</v>
      </c>
      <c r="C1348" s="10" t="s">
        <v>28</v>
      </c>
      <c r="D1348" s="10" t="s">
        <v>980</v>
      </c>
      <c r="E1348" s="3"/>
      <c r="F1348" s="3"/>
      <c r="G1348" s="3"/>
      <c r="H1348" s="3"/>
      <c r="I1348" s="3"/>
      <c r="J1348" s="3"/>
      <c r="K1348" s="3">
        <v>4.0446569999999999</v>
      </c>
      <c r="L1348" s="3">
        <v>5.1220850000000002</v>
      </c>
      <c r="M1348" s="3">
        <v>7.2639719999999999</v>
      </c>
      <c r="N1348" s="3">
        <v>7.1419769999999998</v>
      </c>
      <c r="O1348" s="3">
        <v>6.9147249999999998</v>
      </c>
      <c r="P1348" s="3">
        <v>5.5245559999999996</v>
      </c>
      <c r="Q1348" s="3">
        <v>13.028774</v>
      </c>
      <c r="R1348" s="3">
        <v>12.218408999999999</v>
      </c>
      <c r="S1348" s="3">
        <v>11.874280000000001</v>
      </c>
      <c r="T1348" s="3">
        <v>19.419179</v>
      </c>
      <c r="U1348" s="3">
        <v>8.4737969999999994</v>
      </c>
    </row>
    <row r="1349" spans="1:21" hidden="1" x14ac:dyDescent="0.2">
      <c r="A1349" s="22" t="s">
        <v>163</v>
      </c>
      <c r="B1349" s="9" t="s">
        <v>365</v>
      </c>
      <c r="C1349" s="10" t="s">
        <v>29</v>
      </c>
      <c r="D1349" s="10" t="s">
        <v>980</v>
      </c>
      <c r="E1349" s="2"/>
      <c r="F1349" s="2"/>
      <c r="G1349" s="2"/>
      <c r="H1349" s="2"/>
      <c r="I1349" s="2"/>
      <c r="J1349" s="2"/>
      <c r="K1349" s="2">
        <v>1.275209</v>
      </c>
      <c r="L1349" s="2">
        <v>0.70156300000000005</v>
      </c>
      <c r="M1349" s="2">
        <v>0.97955899999999996</v>
      </c>
      <c r="N1349" s="2">
        <v>0.134849</v>
      </c>
      <c r="O1349" s="2">
        <v>0.12576300000000001</v>
      </c>
      <c r="P1349" s="2">
        <v>0.19422200000000001</v>
      </c>
      <c r="Q1349" s="2">
        <v>9.5691999999999999E-2</v>
      </c>
      <c r="R1349" s="2">
        <v>0.14802199999999999</v>
      </c>
      <c r="S1349" s="2">
        <v>2.5642000000000002E-2</v>
      </c>
      <c r="T1349" s="2">
        <v>8.9440000000000006E-3</v>
      </c>
      <c r="U1349" s="2">
        <v>0.57065200000000005</v>
      </c>
    </row>
    <row r="1350" spans="1:21" hidden="1" x14ac:dyDescent="0.2">
      <c r="A1350" s="23" t="s">
        <v>163</v>
      </c>
      <c r="B1350" s="9" t="s">
        <v>365</v>
      </c>
      <c r="C1350" s="9" t="s">
        <v>30</v>
      </c>
      <c r="D1350" s="9"/>
      <c r="E1350" s="3"/>
      <c r="F1350" s="3"/>
      <c r="G1350" s="3">
        <v>1981.5197599999999</v>
      </c>
      <c r="H1350" s="3">
        <v>2187.2327829999999</v>
      </c>
      <c r="I1350" s="3">
        <v>2525.7940939999999</v>
      </c>
      <c r="J1350" s="3">
        <v>2836.6548240000002</v>
      </c>
      <c r="K1350" s="3">
        <v>710.76496199999997</v>
      </c>
      <c r="L1350" s="3">
        <v>772.19251499999996</v>
      </c>
      <c r="M1350" s="3">
        <v>827.13500099999999</v>
      </c>
      <c r="N1350" s="3">
        <v>354.33527700000002</v>
      </c>
      <c r="O1350" s="3"/>
      <c r="P1350" s="3">
        <v>-0.10792300000000001</v>
      </c>
      <c r="Q1350" s="3"/>
      <c r="R1350" s="3"/>
      <c r="S1350" s="3"/>
      <c r="T1350" s="3"/>
      <c r="U1350" s="3"/>
    </row>
    <row r="1351" spans="1:21" hidden="1" x14ac:dyDescent="0.2">
      <c r="A1351" s="21" t="s">
        <v>164</v>
      </c>
      <c r="B1351" s="9" t="s">
        <v>590</v>
      </c>
      <c r="C1351" s="9" t="s">
        <v>20</v>
      </c>
      <c r="D1351" s="9"/>
      <c r="E1351" s="2"/>
      <c r="F1351" s="2"/>
      <c r="G1351" s="2">
        <v>256.56959499999999</v>
      </c>
      <c r="H1351" s="2">
        <v>107.378623</v>
      </c>
      <c r="I1351" s="2">
        <v>118.295722</v>
      </c>
      <c r="J1351" s="2">
        <v>70.051270000000002</v>
      </c>
      <c r="K1351" s="2">
        <v>49.951951000000001</v>
      </c>
      <c r="L1351" s="2">
        <v>98.683291999999994</v>
      </c>
      <c r="M1351" s="2">
        <v>213.28220999999999</v>
      </c>
      <c r="N1351" s="2">
        <v>62.504286</v>
      </c>
      <c r="O1351" s="2">
        <v>75.334770000000006</v>
      </c>
      <c r="P1351" s="2">
        <v>84.642802000000003</v>
      </c>
      <c r="Q1351" s="2">
        <v>73.020123999999996</v>
      </c>
      <c r="R1351" s="2">
        <v>68.874965000000003</v>
      </c>
      <c r="S1351" s="2">
        <v>77.159308999999993</v>
      </c>
      <c r="T1351" s="2">
        <v>130.034223</v>
      </c>
      <c r="U1351" s="2">
        <v>121.894559</v>
      </c>
    </row>
    <row r="1352" spans="1:21" hidden="1" x14ac:dyDescent="0.2">
      <c r="A1352" s="22" t="s">
        <v>164</v>
      </c>
      <c r="B1352" s="9" t="s">
        <v>590</v>
      </c>
      <c r="C1352" s="10" t="s">
        <v>22</v>
      </c>
      <c r="D1352" s="10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</row>
    <row r="1353" spans="1:21" hidden="1" x14ac:dyDescent="0.2">
      <c r="A1353" s="22" t="s">
        <v>164</v>
      </c>
      <c r="B1353" s="9" t="s">
        <v>590</v>
      </c>
      <c r="C1353" s="10" t="s">
        <v>23</v>
      </c>
      <c r="D1353" s="10"/>
      <c r="E1353" s="2"/>
      <c r="F1353" s="2"/>
      <c r="G1353" s="2"/>
      <c r="H1353" s="2"/>
      <c r="I1353" s="2">
        <v>4.7699999999999999E-3</v>
      </c>
      <c r="J1353" s="2">
        <v>8.3893999999999996E-2</v>
      </c>
      <c r="K1353" s="2">
        <v>0.202483</v>
      </c>
      <c r="L1353" s="2">
        <v>2.4649000000000001E-2</v>
      </c>
      <c r="M1353" s="2">
        <v>0.94661899999999999</v>
      </c>
      <c r="N1353" s="2">
        <v>3.8096459999999999</v>
      </c>
      <c r="O1353" s="2">
        <v>4.6358309999999996</v>
      </c>
      <c r="P1353" s="2">
        <v>2.8474309999999998</v>
      </c>
      <c r="Q1353" s="2">
        <v>8.3343849999999993</v>
      </c>
      <c r="R1353" s="2">
        <v>3.3027380000000002</v>
      </c>
      <c r="S1353" s="2">
        <v>6.1514519999999999</v>
      </c>
      <c r="T1353" s="2">
        <v>8.8546720000000008</v>
      </c>
      <c r="U1353" s="2">
        <v>5.351515</v>
      </c>
    </row>
    <row r="1354" spans="1:21" hidden="1" x14ac:dyDescent="0.2">
      <c r="A1354" s="22" t="s">
        <v>164</v>
      </c>
      <c r="B1354" s="9" t="s">
        <v>590</v>
      </c>
      <c r="C1354" s="10" t="s">
        <v>24</v>
      </c>
      <c r="D1354" s="10"/>
      <c r="E1354" s="3"/>
      <c r="F1354" s="3"/>
      <c r="G1354" s="3">
        <v>0.54649999999999999</v>
      </c>
      <c r="H1354" s="3">
        <v>0.18466099999999999</v>
      </c>
      <c r="I1354" s="3">
        <v>0.40847499999999998</v>
      </c>
      <c r="J1354" s="3">
        <v>0.68432999999999999</v>
      </c>
      <c r="K1354" s="3">
        <v>4.8742869999999998</v>
      </c>
      <c r="L1354" s="3">
        <v>6.6816019999999998</v>
      </c>
      <c r="M1354" s="3">
        <v>10.485153</v>
      </c>
      <c r="N1354" s="3">
        <v>31.536225999999999</v>
      </c>
      <c r="O1354" s="3">
        <v>69.484133999999997</v>
      </c>
      <c r="P1354" s="3">
        <v>77.636493999999999</v>
      </c>
      <c r="Q1354" s="3">
        <v>62.05209</v>
      </c>
      <c r="R1354" s="3">
        <v>61.487409999999997</v>
      </c>
      <c r="S1354" s="3">
        <v>58.830081999999997</v>
      </c>
      <c r="T1354" s="3">
        <v>65.032104000000004</v>
      </c>
      <c r="U1354" s="3">
        <v>60.025008999999997</v>
      </c>
    </row>
    <row r="1355" spans="1:21" hidden="1" x14ac:dyDescent="0.2">
      <c r="A1355" s="22" t="s">
        <v>164</v>
      </c>
      <c r="B1355" s="9" t="s">
        <v>590</v>
      </c>
      <c r="C1355" s="10" t="s">
        <v>25</v>
      </c>
      <c r="D1355" s="10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>
        <v>0.34052300000000002</v>
      </c>
      <c r="P1355" s="2">
        <v>1.176882</v>
      </c>
      <c r="Q1355" s="2">
        <v>0.90849299999999999</v>
      </c>
      <c r="R1355" s="2">
        <v>2.162541</v>
      </c>
      <c r="S1355" s="2">
        <v>0.78137699999999999</v>
      </c>
      <c r="T1355" s="2">
        <v>2.0972659999999999</v>
      </c>
      <c r="U1355" s="2">
        <v>0.67799699999999996</v>
      </c>
    </row>
    <row r="1356" spans="1:21" hidden="1" x14ac:dyDescent="0.2">
      <c r="A1356" s="22" t="s">
        <v>164</v>
      </c>
      <c r="B1356" s="9" t="s">
        <v>590</v>
      </c>
      <c r="C1356" s="10" t="s">
        <v>26</v>
      </c>
      <c r="D1356" s="10" t="s">
        <v>980</v>
      </c>
      <c r="E1356" s="3"/>
      <c r="F1356" s="3"/>
      <c r="G1356" s="3"/>
      <c r="H1356" s="3"/>
      <c r="I1356" s="3"/>
      <c r="J1356" s="3"/>
      <c r="K1356" s="3">
        <v>1.1643650000000001</v>
      </c>
      <c r="L1356" s="3">
        <v>0.82077999999999995</v>
      </c>
      <c r="M1356" s="3">
        <v>1.205341</v>
      </c>
      <c r="N1356" s="3">
        <v>0.92876499999999995</v>
      </c>
      <c r="O1356" s="3">
        <v>0.874282</v>
      </c>
      <c r="P1356" s="3">
        <v>0.69083399999999995</v>
      </c>
      <c r="Q1356" s="3">
        <v>0.90044599999999997</v>
      </c>
      <c r="R1356" s="3">
        <v>0.78803599999999996</v>
      </c>
      <c r="S1356" s="3">
        <v>10.534295</v>
      </c>
      <c r="T1356" s="3">
        <v>1.164914</v>
      </c>
      <c r="U1356" s="3">
        <v>0.50992899999999997</v>
      </c>
    </row>
    <row r="1357" spans="1:21" hidden="1" x14ac:dyDescent="0.2">
      <c r="A1357" s="22" t="s">
        <v>164</v>
      </c>
      <c r="B1357" s="9" t="s">
        <v>590</v>
      </c>
      <c r="C1357" s="10" t="s">
        <v>27</v>
      </c>
      <c r="D1357" s="10" t="s">
        <v>980</v>
      </c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>
        <v>51.795234999999998</v>
      </c>
      <c r="U1357" s="2">
        <v>54.712730999999998</v>
      </c>
    </row>
    <row r="1358" spans="1:21" hidden="1" x14ac:dyDescent="0.2">
      <c r="A1358" s="22" t="s">
        <v>164</v>
      </c>
      <c r="B1358" s="9" t="s">
        <v>590</v>
      </c>
      <c r="C1358" s="10" t="s">
        <v>28</v>
      </c>
      <c r="D1358" s="10" t="s">
        <v>980</v>
      </c>
      <c r="E1358" s="3"/>
      <c r="F1358" s="3"/>
      <c r="G1358" s="3"/>
      <c r="H1358" s="3"/>
      <c r="I1358" s="3"/>
      <c r="J1358" s="3"/>
      <c r="K1358" s="3"/>
      <c r="L1358" s="3">
        <v>0.86873</v>
      </c>
      <c r="M1358" s="3">
        <v>1.359693</v>
      </c>
      <c r="N1358" s="3">
        <v>0.85507500000000003</v>
      </c>
      <c r="O1358" s="3"/>
      <c r="P1358" s="3">
        <v>1.334795</v>
      </c>
      <c r="Q1358" s="3">
        <v>0.82471000000000005</v>
      </c>
      <c r="R1358" s="3">
        <v>1.093985</v>
      </c>
      <c r="S1358" s="3">
        <v>0.85094700000000001</v>
      </c>
      <c r="T1358" s="3">
        <v>1.0900319999999999</v>
      </c>
      <c r="U1358" s="3">
        <v>0.61737799999999998</v>
      </c>
    </row>
    <row r="1359" spans="1:21" hidden="1" x14ac:dyDescent="0.2">
      <c r="A1359" s="22" t="s">
        <v>164</v>
      </c>
      <c r="B1359" s="9" t="s">
        <v>590</v>
      </c>
      <c r="C1359" s="10" t="s">
        <v>29</v>
      </c>
      <c r="D1359" s="10" t="s">
        <v>980</v>
      </c>
      <c r="E1359" s="2"/>
      <c r="F1359" s="2"/>
      <c r="G1359" s="2"/>
      <c r="H1359" s="2"/>
      <c r="I1359" s="2"/>
      <c r="J1359" s="2"/>
      <c r="K1359" s="2">
        <v>0.10106800000000001</v>
      </c>
      <c r="L1359" s="2">
        <v>2.0200000000000001E-3</v>
      </c>
      <c r="M1359" s="2">
        <v>5.8869999999999999E-3</v>
      </c>
      <c r="N1359" s="2"/>
      <c r="O1359" s="2"/>
      <c r="P1359" s="2"/>
      <c r="Q1359" s="2"/>
      <c r="R1359" s="2">
        <v>4.0254999999999999E-2</v>
      </c>
      <c r="S1359" s="2">
        <v>1.1155999999999999E-2</v>
      </c>
      <c r="T1359" s="2"/>
      <c r="U1359" s="2"/>
    </row>
    <row r="1360" spans="1:21" hidden="1" x14ac:dyDescent="0.2">
      <c r="A1360" s="23" t="s">
        <v>164</v>
      </c>
      <c r="B1360" s="9" t="s">
        <v>590</v>
      </c>
      <c r="C1360" s="9" t="s">
        <v>30</v>
      </c>
      <c r="D1360" s="9"/>
      <c r="E1360" s="3"/>
      <c r="F1360" s="3"/>
      <c r="G1360" s="3">
        <v>256.02309500000001</v>
      </c>
      <c r="H1360" s="3">
        <v>107.193962</v>
      </c>
      <c r="I1360" s="3">
        <v>117.88247699999999</v>
      </c>
      <c r="J1360" s="3">
        <v>69.283045999999999</v>
      </c>
      <c r="K1360" s="3">
        <v>43.609748000000003</v>
      </c>
      <c r="L1360" s="3">
        <v>90.285511</v>
      </c>
      <c r="M1360" s="3">
        <v>199.279517</v>
      </c>
      <c r="N1360" s="3">
        <v>25.374573999999999</v>
      </c>
      <c r="O1360" s="3"/>
      <c r="P1360" s="3">
        <v>0.95636600000000005</v>
      </c>
      <c r="Q1360" s="3"/>
      <c r="R1360" s="3"/>
      <c r="S1360" s="3"/>
      <c r="T1360" s="3"/>
      <c r="U1360" s="3"/>
    </row>
    <row r="1361" spans="1:21" hidden="1" x14ac:dyDescent="0.2">
      <c r="A1361" s="21" t="s">
        <v>165</v>
      </c>
      <c r="B1361" s="9" t="s">
        <v>372</v>
      </c>
      <c r="C1361" s="9" t="s">
        <v>20</v>
      </c>
      <c r="D1361" s="9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</row>
    <row r="1362" spans="1:21" hidden="1" x14ac:dyDescent="0.2">
      <c r="A1362" s="22" t="s">
        <v>165</v>
      </c>
      <c r="B1362" s="9" t="s">
        <v>372</v>
      </c>
      <c r="C1362" s="10" t="s">
        <v>22</v>
      </c>
      <c r="D1362" s="10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</row>
    <row r="1363" spans="1:21" hidden="1" x14ac:dyDescent="0.2">
      <c r="A1363" s="22" t="s">
        <v>165</v>
      </c>
      <c r="B1363" s="9" t="s">
        <v>372</v>
      </c>
      <c r="C1363" s="10" t="s">
        <v>23</v>
      </c>
      <c r="D1363" s="10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</row>
    <row r="1364" spans="1:21" hidden="1" x14ac:dyDescent="0.2">
      <c r="A1364" s="22" t="s">
        <v>165</v>
      </c>
      <c r="B1364" s="9" t="s">
        <v>372</v>
      </c>
      <c r="C1364" s="10" t="s">
        <v>24</v>
      </c>
      <c r="D1364" s="10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</row>
    <row r="1365" spans="1:21" hidden="1" x14ac:dyDescent="0.2">
      <c r="A1365" s="22" t="s">
        <v>165</v>
      </c>
      <c r="B1365" s="9" t="s">
        <v>372</v>
      </c>
      <c r="C1365" s="10" t="s">
        <v>25</v>
      </c>
      <c r="D1365" s="10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</row>
    <row r="1366" spans="1:21" hidden="1" x14ac:dyDescent="0.2">
      <c r="A1366" s="22" t="s">
        <v>165</v>
      </c>
      <c r="B1366" s="9" t="s">
        <v>372</v>
      </c>
      <c r="C1366" s="10" t="s">
        <v>26</v>
      </c>
      <c r="D1366" s="10" t="s">
        <v>980</v>
      </c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</row>
    <row r="1367" spans="1:21" hidden="1" x14ac:dyDescent="0.2">
      <c r="A1367" s="22" t="s">
        <v>165</v>
      </c>
      <c r="B1367" s="9" t="s">
        <v>372</v>
      </c>
      <c r="C1367" s="10" t="s">
        <v>27</v>
      </c>
      <c r="D1367" s="10" t="s">
        <v>980</v>
      </c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</row>
    <row r="1368" spans="1:21" hidden="1" x14ac:dyDescent="0.2">
      <c r="A1368" s="22" t="s">
        <v>165</v>
      </c>
      <c r="B1368" s="9" t="s">
        <v>372</v>
      </c>
      <c r="C1368" s="10" t="s">
        <v>28</v>
      </c>
      <c r="D1368" s="10" t="s">
        <v>980</v>
      </c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</row>
    <row r="1369" spans="1:21" hidden="1" x14ac:dyDescent="0.2">
      <c r="A1369" s="22" t="s">
        <v>165</v>
      </c>
      <c r="B1369" s="9" t="s">
        <v>372</v>
      </c>
      <c r="C1369" s="10" t="s">
        <v>29</v>
      </c>
      <c r="D1369" s="10" t="s">
        <v>980</v>
      </c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</row>
    <row r="1370" spans="1:21" hidden="1" x14ac:dyDescent="0.2">
      <c r="A1370" s="23" t="s">
        <v>165</v>
      </c>
      <c r="B1370" s="9" t="s">
        <v>372</v>
      </c>
      <c r="C1370" s="9" t="s">
        <v>30</v>
      </c>
      <c r="D1370" s="9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</row>
    <row r="1371" spans="1:21" hidden="1" x14ac:dyDescent="0.2">
      <c r="A1371" s="21" t="s">
        <v>166</v>
      </c>
      <c r="B1371" s="9" t="s">
        <v>549</v>
      </c>
      <c r="C1371" s="9" t="s">
        <v>20</v>
      </c>
      <c r="D1371" s="9"/>
      <c r="E1371" s="2"/>
      <c r="F1371" s="2"/>
      <c r="G1371" s="2">
        <v>1670.3846980000001</v>
      </c>
      <c r="H1371" s="2">
        <v>2172.0998730000001</v>
      </c>
      <c r="I1371" s="2">
        <v>1483.9673170000001</v>
      </c>
      <c r="J1371" s="2">
        <v>2792.3682039999999</v>
      </c>
      <c r="K1371" s="2">
        <v>2890.1555410000001</v>
      </c>
      <c r="L1371" s="2">
        <v>2716.6510699999999</v>
      </c>
      <c r="M1371" s="2">
        <v>3192.0083960000002</v>
      </c>
      <c r="N1371" s="2">
        <v>3067.465326</v>
      </c>
      <c r="O1371" s="2">
        <v>3077.2875519999998</v>
      </c>
      <c r="P1371" s="2">
        <v>2150.4281820000001</v>
      </c>
      <c r="Q1371" s="2">
        <v>1896.5983639999999</v>
      </c>
      <c r="R1371" s="2">
        <v>2160.8561279999999</v>
      </c>
      <c r="S1371" s="2">
        <v>1912.998695</v>
      </c>
      <c r="T1371" s="2">
        <v>2092.114967</v>
      </c>
      <c r="U1371" s="2">
        <v>2119.793212</v>
      </c>
    </row>
    <row r="1372" spans="1:21" hidden="1" x14ac:dyDescent="0.2">
      <c r="A1372" s="22" t="s">
        <v>166</v>
      </c>
      <c r="B1372" s="9" t="s">
        <v>549</v>
      </c>
      <c r="C1372" s="10" t="s">
        <v>22</v>
      </c>
      <c r="D1372" s="10"/>
      <c r="E1372" s="3"/>
      <c r="F1372" s="3"/>
      <c r="G1372" s="3"/>
      <c r="H1372" s="3"/>
      <c r="I1372" s="3"/>
      <c r="J1372" s="3"/>
      <c r="K1372" s="3">
        <v>179.12260000000001</v>
      </c>
      <c r="L1372" s="3">
        <v>421.16730899999999</v>
      </c>
      <c r="M1372" s="3">
        <v>202.734981</v>
      </c>
      <c r="N1372" s="3">
        <v>512.01779399999998</v>
      </c>
      <c r="O1372" s="3">
        <v>492.822768</v>
      </c>
      <c r="P1372" s="3">
        <v>167.656769</v>
      </c>
      <c r="Q1372" s="3">
        <v>147.96956900000001</v>
      </c>
      <c r="R1372" s="3">
        <v>415.22708799999998</v>
      </c>
      <c r="S1372" s="3">
        <v>234.30380600000001</v>
      </c>
      <c r="T1372" s="3">
        <v>325.31082700000002</v>
      </c>
      <c r="U1372" s="3">
        <v>268.70786700000002</v>
      </c>
    </row>
    <row r="1373" spans="1:21" hidden="1" x14ac:dyDescent="0.2">
      <c r="A1373" s="22" t="s">
        <v>166</v>
      </c>
      <c r="B1373" s="9" t="s">
        <v>549</v>
      </c>
      <c r="C1373" s="10" t="s">
        <v>23</v>
      </c>
      <c r="D1373" s="10"/>
      <c r="E1373" s="2"/>
      <c r="F1373" s="2"/>
      <c r="G1373" s="2">
        <v>12.172366999999999</v>
      </c>
      <c r="H1373" s="2">
        <v>15.008100000000001</v>
      </c>
      <c r="I1373" s="2">
        <v>21.078372000000002</v>
      </c>
      <c r="J1373" s="2">
        <v>26.859902000000002</v>
      </c>
      <c r="K1373" s="2">
        <v>7.9383869999999996</v>
      </c>
      <c r="L1373" s="2">
        <v>10.670391</v>
      </c>
      <c r="M1373" s="2">
        <v>12.325851</v>
      </c>
      <c r="N1373" s="2">
        <v>18.454364999999999</v>
      </c>
      <c r="O1373" s="2">
        <v>162.56156999999999</v>
      </c>
      <c r="P1373" s="2">
        <v>146.48682400000001</v>
      </c>
      <c r="Q1373" s="2">
        <v>140.90965199999999</v>
      </c>
      <c r="R1373" s="2">
        <v>110.615509</v>
      </c>
      <c r="S1373" s="2">
        <v>92.068894</v>
      </c>
      <c r="T1373" s="2">
        <v>67.970738999999995</v>
      </c>
      <c r="U1373" s="2">
        <v>101.643018</v>
      </c>
    </row>
    <row r="1374" spans="1:21" hidden="1" x14ac:dyDescent="0.2">
      <c r="A1374" s="22" t="s">
        <v>166</v>
      </c>
      <c r="B1374" s="9" t="s">
        <v>549</v>
      </c>
      <c r="C1374" s="10" t="s">
        <v>24</v>
      </c>
      <c r="D1374" s="10"/>
      <c r="E1374" s="3"/>
      <c r="F1374" s="3"/>
      <c r="G1374" s="3">
        <v>126.506393</v>
      </c>
      <c r="H1374" s="3">
        <v>119.973747</v>
      </c>
      <c r="I1374" s="3">
        <v>157.606077</v>
      </c>
      <c r="J1374" s="3">
        <v>100.481447</v>
      </c>
      <c r="K1374" s="3">
        <v>1325.046705</v>
      </c>
      <c r="L1374" s="3">
        <v>1018.66326</v>
      </c>
      <c r="M1374" s="3">
        <v>1887.4394850000001</v>
      </c>
      <c r="N1374" s="3">
        <v>1756.623484</v>
      </c>
      <c r="O1374" s="3">
        <v>2143.0867239999998</v>
      </c>
      <c r="P1374" s="3">
        <v>1543.0357750000001</v>
      </c>
      <c r="Q1374" s="3">
        <v>1379.667741</v>
      </c>
      <c r="R1374" s="3">
        <v>1396.43868</v>
      </c>
      <c r="S1374" s="3">
        <v>1317.7861809999999</v>
      </c>
      <c r="T1374" s="3">
        <v>1429.663313</v>
      </c>
      <c r="U1374" s="3">
        <v>1540.1033239999999</v>
      </c>
    </row>
    <row r="1375" spans="1:21" hidden="1" x14ac:dyDescent="0.2">
      <c r="A1375" s="22" t="s">
        <v>166</v>
      </c>
      <c r="B1375" s="9" t="s">
        <v>549</v>
      </c>
      <c r="C1375" s="10" t="s">
        <v>25</v>
      </c>
      <c r="D1375" s="10"/>
      <c r="E1375" s="2"/>
      <c r="F1375" s="2"/>
      <c r="G1375" s="2"/>
      <c r="H1375" s="2"/>
      <c r="I1375" s="2"/>
      <c r="J1375" s="2"/>
      <c r="K1375" s="2"/>
      <c r="L1375" s="2"/>
      <c r="M1375" s="2"/>
      <c r="N1375" s="2">
        <v>42.311453999999998</v>
      </c>
      <c r="O1375" s="2">
        <v>132.08861400000001</v>
      </c>
      <c r="P1375" s="2">
        <v>129.368731</v>
      </c>
      <c r="Q1375" s="2">
        <v>113.932277</v>
      </c>
      <c r="R1375" s="2">
        <v>127.57487399999999</v>
      </c>
      <c r="S1375" s="2">
        <v>135.77833000000001</v>
      </c>
      <c r="T1375" s="2">
        <v>144.878863</v>
      </c>
      <c r="U1375" s="2">
        <v>106.228104</v>
      </c>
    </row>
    <row r="1376" spans="1:21" hidden="1" x14ac:dyDescent="0.2">
      <c r="A1376" s="22" t="s">
        <v>166</v>
      </c>
      <c r="B1376" s="9" t="s">
        <v>549</v>
      </c>
      <c r="C1376" s="10" t="s">
        <v>26</v>
      </c>
      <c r="D1376" s="10" t="s">
        <v>980</v>
      </c>
      <c r="E1376" s="3"/>
      <c r="F1376" s="3"/>
      <c r="G1376" s="3"/>
      <c r="H1376" s="3"/>
      <c r="I1376" s="3"/>
      <c r="J1376" s="3"/>
      <c r="K1376" s="3">
        <v>79.938293999999999</v>
      </c>
      <c r="L1376" s="3">
        <v>88.143315999999999</v>
      </c>
      <c r="M1376" s="3">
        <v>71.097928999999993</v>
      </c>
      <c r="N1376" s="3">
        <v>83.823926999999998</v>
      </c>
      <c r="O1376" s="3">
        <v>90.565129999999996</v>
      </c>
      <c r="P1376" s="3">
        <v>81.637919999999994</v>
      </c>
      <c r="Q1376" s="3">
        <v>90.322303000000005</v>
      </c>
      <c r="R1376" s="3">
        <v>99.474653000000004</v>
      </c>
      <c r="S1376" s="3">
        <v>99.225643000000005</v>
      </c>
      <c r="T1376" s="3">
        <v>96.589973000000001</v>
      </c>
      <c r="U1376" s="3">
        <v>89.359204000000005</v>
      </c>
    </row>
    <row r="1377" spans="1:21" hidden="1" x14ac:dyDescent="0.2">
      <c r="A1377" s="22" t="s">
        <v>166</v>
      </c>
      <c r="B1377" s="9" t="s">
        <v>549</v>
      </c>
      <c r="C1377" s="10" t="s">
        <v>27</v>
      </c>
      <c r="D1377" s="10" t="s">
        <v>980</v>
      </c>
      <c r="E1377" s="2"/>
      <c r="F1377" s="2"/>
      <c r="G1377" s="2"/>
      <c r="H1377" s="2"/>
      <c r="I1377" s="2"/>
      <c r="J1377" s="2"/>
      <c r="K1377" s="2">
        <v>116.941762</v>
      </c>
      <c r="L1377" s="2">
        <v>58.301819000000002</v>
      </c>
      <c r="M1377" s="2">
        <v>13.407890999999999</v>
      </c>
      <c r="N1377" s="2">
        <v>17.086010999999999</v>
      </c>
      <c r="O1377" s="2">
        <v>49.911681000000002</v>
      </c>
      <c r="P1377" s="2">
        <v>78.724264000000005</v>
      </c>
      <c r="Q1377" s="2">
        <v>20.576165</v>
      </c>
      <c r="R1377" s="2">
        <v>7.595364</v>
      </c>
      <c r="S1377" s="2">
        <v>29.619225</v>
      </c>
      <c r="T1377" s="2">
        <v>23.774436999999999</v>
      </c>
      <c r="U1377" s="2">
        <v>7.9023250000000003</v>
      </c>
    </row>
    <row r="1378" spans="1:21" hidden="1" x14ac:dyDescent="0.2">
      <c r="A1378" s="22" t="s">
        <v>166</v>
      </c>
      <c r="B1378" s="9" t="s">
        <v>549</v>
      </c>
      <c r="C1378" s="10" t="s">
        <v>28</v>
      </c>
      <c r="D1378" s="10" t="s">
        <v>980</v>
      </c>
      <c r="E1378" s="3"/>
      <c r="F1378" s="3"/>
      <c r="G1378" s="3"/>
      <c r="H1378" s="3"/>
      <c r="I1378" s="3"/>
      <c r="J1378" s="3"/>
      <c r="K1378" s="3">
        <v>1.139764</v>
      </c>
      <c r="L1378" s="3">
        <v>1.8641890000000001</v>
      </c>
      <c r="M1378" s="3">
        <v>1.6012919999999999</v>
      </c>
      <c r="N1378" s="3">
        <v>1.575218</v>
      </c>
      <c r="O1378" s="3">
        <v>1.1990639999999999</v>
      </c>
      <c r="P1378" s="3">
        <v>7.3698740000000003</v>
      </c>
      <c r="Q1378" s="3">
        <v>3.21183</v>
      </c>
      <c r="R1378" s="3">
        <v>3.9241130000000002</v>
      </c>
      <c r="S1378" s="3">
        <v>4.2088830000000002</v>
      </c>
      <c r="T1378" s="3">
        <v>3.9222090000000001</v>
      </c>
      <c r="U1378" s="3">
        <v>5.8383310000000002</v>
      </c>
    </row>
    <row r="1379" spans="1:21" hidden="1" x14ac:dyDescent="0.2">
      <c r="A1379" s="22" t="s">
        <v>166</v>
      </c>
      <c r="B1379" s="9" t="s">
        <v>549</v>
      </c>
      <c r="C1379" s="10" t="s">
        <v>29</v>
      </c>
      <c r="D1379" s="10" t="s">
        <v>980</v>
      </c>
      <c r="E1379" s="2"/>
      <c r="F1379" s="2"/>
      <c r="G1379" s="2"/>
      <c r="H1379" s="2"/>
      <c r="I1379" s="2"/>
      <c r="J1379" s="2"/>
      <c r="K1379" s="2">
        <v>0.804284</v>
      </c>
      <c r="L1379" s="2">
        <v>0.14655599999999999</v>
      </c>
      <c r="M1379" s="2">
        <v>0.31096099999999999</v>
      </c>
      <c r="N1379" s="2">
        <v>0.272198</v>
      </c>
      <c r="O1379" s="2">
        <v>5.0490870000000001</v>
      </c>
      <c r="P1379" s="2">
        <v>3.7497000000000003E-2</v>
      </c>
      <c r="Q1379" s="2">
        <v>8.8269999999999998E-3</v>
      </c>
      <c r="R1379" s="2">
        <v>5.8469999999999998E-3</v>
      </c>
      <c r="S1379" s="2">
        <v>7.7330000000000003E-3</v>
      </c>
      <c r="T1379" s="2">
        <v>4.6059999999999999E-3</v>
      </c>
      <c r="U1379" s="2">
        <v>1.1039E-2</v>
      </c>
    </row>
    <row r="1380" spans="1:21" hidden="1" x14ac:dyDescent="0.2">
      <c r="A1380" s="23" t="s">
        <v>166</v>
      </c>
      <c r="B1380" s="9" t="s">
        <v>549</v>
      </c>
      <c r="C1380" s="9" t="s">
        <v>30</v>
      </c>
      <c r="D1380" s="9"/>
      <c r="E1380" s="3"/>
      <c r="F1380" s="3"/>
      <c r="G1380" s="3">
        <v>1531.7059380000001</v>
      </c>
      <c r="H1380" s="3">
        <v>2037.1180260000001</v>
      </c>
      <c r="I1380" s="3">
        <v>1305.282868</v>
      </c>
      <c r="J1380" s="3">
        <v>2665.0268550000001</v>
      </c>
      <c r="K1380" s="3">
        <v>1179.223745</v>
      </c>
      <c r="L1380" s="3">
        <v>1117.6942300000001</v>
      </c>
      <c r="M1380" s="3">
        <v>1003.090006</v>
      </c>
      <c r="N1380" s="3">
        <v>635.30087500000002</v>
      </c>
      <c r="O1380" s="3">
        <v>2.9139999999999999E-3</v>
      </c>
      <c r="P1380" s="3">
        <v>-3.889472</v>
      </c>
      <c r="Q1380" s="3"/>
      <c r="R1380" s="3"/>
      <c r="S1380" s="3"/>
      <c r="T1380" s="3"/>
      <c r="U1380" s="3"/>
    </row>
    <row r="1381" spans="1:21" hidden="1" x14ac:dyDescent="0.2">
      <c r="A1381" s="21" t="s">
        <v>167</v>
      </c>
      <c r="B1381" s="9" t="s">
        <v>600</v>
      </c>
      <c r="C1381" s="9" t="s">
        <v>20</v>
      </c>
      <c r="D1381" s="9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</row>
    <row r="1382" spans="1:21" hidden="1" x14ac:dyDescent="0.2">
      <c r="A1382" s="22" t="s">
        <v>167</v>
      </c>
      <c r="B1382" s="9" t="s">
        <v>600</v>
      </c>
      <c r="C1382" s="10" t="s">
        <v>22</v>
      </c>
      <c r="D1382" s="10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</row>
    <row r="1383" spans="1:21" hidden="1" x14ac:dyDescent="0.2">
      <c r="A1383" s="22" t="s">
        <v>167</v>
      </c>
      <c r="B1383" s="9" t="s">
        <v>600</v>
      </c>
      <c r="C1383" s="10" t="s">
        <v>23</v>
      </c>
      <c r="D1383" s="10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</row>
    <row r="1384" spans="1:21" hidden="1" x14ac:dyDescent="0.2">
      <c r="A1384" s="22" t="s">
        <v>167</v>
      </c>
      <c r="B1384" s="9" t="s">
        <v>600</v>
      </c>
      <c r="C1384" s="10" t="s">
        <v>24</v>
      </c>
      <c r="D1384" s="10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</row>
    <row r="1385" spans="1:21" hidden="1" x14ac:dyDescent="0.2">
      <c r="A1385" s="22" t="s">
        <v>167</v>
      </c>
      <c r="B1385" s="9" t="s">
        <v>600</v>
      </c>
      <c r="C1385" s="10" t="s">
        <v>25</v>
      </c>
      <c r="D1385" s="10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</row>
    <row r="1386" spans="1:21" hidden="1" x14ac:dyDescent="0.2">
      <c r="A1386" s="22" t="s">
        <v>167</v>
      </c>
      <c r="B1386" s="9" t="s">
        <v>600</v>
      </c>
      <c r="C1386" s="10" t="s">
        <v>26</v>
      </c>
      <c r="D1386" s="10" t="s">
        <v>980</v>
      </c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</row>
    <row r="1387" spans="1:21" hidden="1" x14ac:dyDescent="0.2">
      <c r="A1387" s="22" t="s">
        <v>167</v>
      </c>
      <c r="B1387" s="9" t="s">
        <v>600</v>
      </c>
      <c r="C1387" s="10" t="s">
        <v>27</v>
      </c>
      <c r="D1387" s="10" t="s">
        <v>980</v>
      </c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</row>
    <row r="1388" spans="1:21" hidden="1" x14ac:dyDescent="0.2">
      <c r="A1388" s="22" t="s">
        <v>167</v>
      </c>
      <c r="B1388" s="9" t="s">
        <v>600</v>
      </c>
      <c r="C1388" s="10" t="s">
        <v>28</v>
      </c>
      <c r="D1388" s="10" t="s">
        <v>980</v>
      </c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</row>
    <row r="1389" spans="1:21" hidden="1" x14ac:dyDescent="0.2">
      <c r="A1389" s="22" t="s">
        <v>167</v>
      </c>
      <c r="B1389" s="9" t="s">
        <v>600</v>
      </c>
      <c r="C1389" s="10" t="s">
        <v>29</v>
      </c>
      <c r="D1389" s="10" t="s">
        <v>980</v>
      </c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</row>
    <row r="1390" spans="1:21" hidden="1" x14ac:dyDescent="0.2">
      <c r="A1390" s="23" t="s">
        <v>167</v>
      </c>
      <c r="B1390" s="9" t="s">
        <v>600</v>
      </c>
      <c r="C1390" s="9" t="s">
        <v>30</v>
      </c>
      <c r="D1390" s="9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</row>
    <row r="1391" spans="1:21" hidden="1" x14ac:dyDescent="0.2">
      <c r="A1391" s="21" t="s">
        <v>168</v>
      </c>
      <c r="B1391" s="9" t="s">
        <v>612</v>
      </c>
      <c r="C1391" s="9" t="s">
        <v>20</v>
      </c>
      <c r="D1391" s="9"/>
      <c r="E1391" s="2"/>
      <c r="F1391" s="2"/>
      <c r="G1391" s="2">
        <v>227.44931199999999</v>
      </c>
      <c r="H1391" s="2">
        <v>272.95515899999998</v>
      </c>
      <c r="I1391" s="2">
        <v>227.152187</v>
      </c>
      <c r="J1391" s="2">
        <v>246.31882400000001</v>
      </c>
      <c r="K1391" s="2">
        <v>285.13109500000002</v>
      </c>
      <c r="L1391" s="2">
        <v>307.781205</v>
      </c>
      <c r="M1391" s="2">
        <v>300.77119199999999</v>
      </c>
      <c r="N1391" s="2">
        <v>349.17590999999999</v>
      </c>
      <c r="O1391" s="2">
        <v>407.47950600000001</v>
      </c>
      <c r="P1391" s="2">
        <v>386.08776</v>
      </c>
      <c r="Q1391" s="2">
        <v>403.79923400000001</v>
      </c>
      <c r="R1391" s="2">
        <v>409.44967400000002</v>
      </c>
      <c r="S1391" s="2">
        <v>444.87601899999999</v>
      </c>
      <c r="T1391" s="2">
        <v>548.67035899999996</v>
      </c>
      <c r="U1391" s="2">
        <v>478.66992699999997</v>
      </c>
    </row>
    <row r="1392" spans="1:21" hidden="1" x14ac:dyDescent="0.2">
      <c r="A1392" s="22" t="s">
        <v>168</v>
      </c>
      <c r="B1392" s="9" t="s">
        <v>612</v>
      </c>
      <c r="C1392" s="10" t="s">
        <v>22</v>
      </c>
      <c r="D1392" s="10"/>
      <c r="E1392" s="3"/>
      <c r="F1392" s="3"/>
      <c r="G1392" s="3">
        <v>15.831992</v>
      </c>
      <c r="H1392" s="3">
        <v>15.902573</v>
      </c>
      <c r="I1392" s="3">
        <v>13.510642000000001</v>
      </c>
      <c r="J1392" s="3">
        <v>10.369851000000001</v>
      </c>
      <c r="K1392" s="3">
        <v>8.5920459999999999</v>
      </c>
      <c r="L1392" s="3">
        <v>4.4935859999999996</v>
      </c>
      <c r="M1392" s="3">
        <v>27.292684000000001</v>
      </c>
      <c r="N1392" s="3">
        <v>36.601281</v>
      </c>
      <c r="O1392" s="3">
        <v>23.635380000000001</v>
      </c>
      <c r="P1392" s="3">
        <v>14.842871000000001</v>
      </c>
      <c r="Q1392" s="3">
        <v>18.822665000000001</v>
      </c>
      <c r="R1392" s="3">
        <v>21.940591000000001</v>
      </c>
      <c r="S1392" s="3">
        <v>5.0970630000000003</v>
      </c>
      <c r="T1392" s="3">
        <v>17.366181999999998</v>
      </c>
      <c r="U1392" s="3">
        <v>6.8318370000000002</v>
      </c>
    </row>
    <row r="1393" spans="1:21" hidden="1" x14ac:dyDescent="0.2">
      <c r="A1393" s="22" t="s">
        <v>168</v>
      </c>
      <c r="B1393" s="9" t="s">
        <v>612</v>
      </c>
      <c r="C1393" s="10" t="s">
        <v>23</v>
      </c>
      <c r="D1393" s="10"/>
      <c r="E1393" s="2"/>
      <c r="F1393" s="2"/>
      <c r="G1393" s="2">
        <v>0.40716000000000002</v>
      </c>
      <c r="H1393" s="2">
        <v>3.4959039999999999</v>
      </c>
      <c r="I1393" s="2">
        <v>4.2824609999999996</v>
      </c>
      <c r="J1393" s="2">
        <v>3.8115700000000001</v>
      </c>
      <c r="K1393" s="2">
        <v>6.5868830000000003</v>
      </c>
      <c r="L1393" s="2">
        <v>6.7814560000000004</v>
      </c>
      <c r="M1393" s="2">
        <v>7.9547670000000004</v>
      </c>
      <c r="N1393" s="2">
        <v>5.5698489999999996</v>
      </c>
      <c r="O1393" s="2">
        <v>33.542427000000004</v>
      </c>
      <c r="P1393" s="2">
        <v>41.769781999999999</v>
      </c>
      <c r="Q1393" s="2">
        <v>34.185431999999999</v>
      </c>
      <c r="R1393" s="2">
        <v>38.032891999999997</v>
      </c>
      <c r="S1393" s="2">
        <v>47.178502999999999</v>
      </c>
      <c r="T1393" s="2">
        <v>35.210140000000003</v>
      </c>
      <c r="U1393" s="2">
        <v>33.087358999999999</v>
      </c>
    </row>
    <row r="1394" spans="1:21" hidden="1" x14ac:dyDescent="0.2">
      <c r="A1394" s="22" t="s">
        <v>168</v>
      </c>
      <c r="B1394" s="9" t="s">
        <v>612</v>
      </c>
      <c r="C1394" s="10" t="s">
        <v>24</v>
      </c>
      <c r="D1394" s="10"/>
      <c r="E1394" s="3"/>
      <c r="F1394" s="3"/>
      <c r="G1394" s="3">
        <v>44.417130999999998</v>
      </c>
      <c r="H1394" s="3">
        <v>52.464464</v>
      </c>
      <c r="I1394" s="3">
        <v>30.087249</v>
      </c>
      <c r="J1394" s="3">
        <v>50.853447000000003</v>
      </c>
      <c r="K1394" s="3">
        <v>93.676630000000003</v>
      </c>
      <c r="L1394" s="3">
        <v>117.56132599999999</v>
      </c>
      <c r="M1394" s="3">
        <v>119.79797499999999</v>
      </c>
      <c r="N1394" s="3">
        <v>165.731224</v>
      </c>
      <c r="O1394" s="3">
        <v>314.05096900000001</v>
      </c>
      <c r="P1394" s="3">
        <v>291.327338</v>
      </c>
      <c r="Q1394" s="3">
        <v>313.80492299999997</v>
      </c>
      <c r="R1394" s="3">
        <v>310.01672600000001</v>
      </c>
      <c r="S1394" s="3">
        <v>349.82929200000001</v>
      </c>
      <c r="T1394" s="3">
        <v>458.01682</v>
      </c>
      <c r="U1394" s="3">
        <v>399.49206800000002</v>
      </c>
    </row>
    <row r="1395" spans="1:21" hidden="1" x14ac:dyDescent="0.2">
      <c r="A1395" s="22" t="s">
        <v>168</v>
      </c>
      <c r="B1395" s="9" t="s">
        <v>612</v>
      </c>
      <c r="C1395" s="10" t="s">
        <v>25</v>
      </c>
      <c r="D1395" s="10"/>
      <c r="E1395" s="2"/>
      <c r="F1395" s="2"/>
      <c r="G1395" s="2"/>
      <c r="H1395" s="2"/>
      <c r="I1395" s="2"/>
      <c r="J1395" s="2"/>
      <c r="K1395" s="2"/>
      <c r="L1395" s="2"/>
      <c r="M1395" s="2"/>
      <c r="N1395" s="2">
        <v>8.4762920000000008</v>
      </c>
      <c r="O1395" s="2">
        <v>22.650576999999998</v>
      </c>
      <c r="P1395" s="2">
        <v>24.383590999999999</v>
      </c>
      <c r="Q1395" s="2">
        <v>23.166855000000002</v>
      </c>
      <c r="R1395" s="2">
        <v>22.704591000000001</v>
      </c>
      <c r="S1395" s="2">
        <v>24.755946000000002</v>
      </c>
      <c r="T1395" s="2">
        <v>23.351019999999998</v>
      </c>
      <c r="U1395" s="2">
        <v>25.873714</v>
      </c>
    </row>
    <row r="1396" spans="1:21" hidden="1" x14ac:dyDescent="0.2">
      <c r="A1396" s="22" t="s">
        <v>168</v>
      </c>
      <c r="B1396" s="9" t="s">
        <v>612</v>
      </c>
      <c r="C1396" s="10" t="s">
        <v>26</v>
      </c>
      <c r="D1396" s="10" t="s">
        <v>980</v>
      </c>
      <c r="E1396" s="3"/>
      <c r="F1396" s="3"/>
      <c r="G1396" s="3"/>
      <c r="H1396" s="3"/>
      <c r="I1396" s="3"/>
      <c r="J1396" s="3"/>
      <c r="K1396" s="3">
        <v>7.659408</v>
      </c>
      <c r="L1396" s="3">
        <v>7.688383</v>
      </c>
      <c r="M1396" s="3">
        <v>4.8190749999999998</v>
      </c>
      <c r="N1396" s="3">
        <v>10.825049999999999</v>
      </c>
      <c r="O1396" s="3">
        <v>12.059849</v>
      </c>
      <c r="P1396" s="3">
        <v>12.075695</v>
      </c>
      <c r="Q1396" s="3">
        <v>11.412703</v>
      </c>
      <c r="R1396" s="3">
        <v>14.220067999999999</v>
      </c>
      <c r="S1396" s="3">
        <v>15.174433000000001</v>
      </c>
      <c r="T1396" s="3">
        <v>11.813280000000001</v>
      </c>
      <c r="U1396" s="3">
        <v>11.025644</v>
      </c>
    </row>
    <row r="1397" spans="1:21" hidden="1" x14ac:dyDescent="0.2">
      <c r="A1397" s="22" t="s">
        <v>168</v>
      </c>
      <c r="B1397" s="9" t="s">
        <v>612</v>
      </c>
      <c r="C1397" s="10" t="s">
        <v>27</v>
      </c>
      <c r="D1397" s="10" t="s">
        <v>980</v>
      </c>
      <c r="E1397" s="2"/>
      <c r="F1397" s="2"/>
      <c r="G1397" s="2"/>
      <c r="H1397" s="2"/>
      <c r="I1397" s="2"/>
      <c r="J1397" s="2"/>
      <c r="K1397" s="2">
        <v>1.652908</v>
      </c>
      <c r="L1397" s="2">
        <v>0.30483900000000003</v>
      </c>
      <c r="M1397" s="2">
        <v>5.5506E-2</v>
      </c>
      <c r="N1397" s="2">
        <v>2.4077999999999999E-2</v>
      </c>
      <c r="O1397" s="2">
        <v>1.2064999999999999E-2</v>
      </c>
      <c r="P1397" s="2"/>
      <c r="Q1397" s="2"/>
      <c r="R1397" s="2"/>
      <c r="S1397" s="2"/>
      <c r="T1397" s="2"/>
      <c r="U1397" s="2"/>
    </row>
    <row r="1398" spans="1:21" hidden="1" x14ac:dyDescent="0.2">
      <c r="A1398" s="22" t="s">
        <v>168</v>
      </c>
      <c r="B1398" s="9" t="s">
        <v>612</v>
      </c>
      <c r="C1398" s="10" t="s">
        <v>28</v>
      </c>
      <c r="D1398" s="10" t="s">
        <v>980</v>
      </c>
      <c r="E1398" s="3"/>
      <c r="F1398" s="3"/>
      <c r="G1398" s="3"/>
      <c r="H1398" s="3"/>
      <c r="I1398" s="3"/>
      <c r="J1398" s="3"/>
      <c r="K1398" s="3">
        <v>1.34493</v>
      </c>
      <c r="L1398" s="3">
        <v>1.3288329999999999</v>
      </c>
      <c r="M1398" s="3">
        <v>1.42781</v>
      </c>
      <c r="N1398" s="3">
        <v>1.317102</v>
      </c>
      <c r="O1398" s="3">
        <v>1.508578</v>
      </c>
      <c r="P1398" s="3">
        <v>1.7779659999999999</v>
      </c>
      <c r="Q1398" s="3">
        <v>2.403556</v>
      </c>
      <c r="R1398" s="3">
        <v>2.4727109999999999</v>
      </c>
      <c r="S1398" s="3">
        <v>2.8385379999999998</v>
      </c>
      <c r="T1398" s="3">
        <v>2.908944</v>
      </c>
      <c r="U1398" s="3">
        <v>2.355988</v>
      </c>
    </row>
    <row r="1399" spans="1:21" hidden="1" x14ac:dyDescent="0.2">
      <c r="A1399" s="22" t="s">
        <v>168</v>
      </c>
      <c r="B1399" s="9" t="s">
        <v>612</v>
      </c>
      <c r="C1399" s="10" t="s">
        <v>29</v>
      </c>
      <c r="D1399" s="10" t="s">
        <v>980</v>
      </c>
      <c r="E1399" s="2"/>
      <c r="F1399" s="2"/>
      <c r="G1399" s="2"/>
      <c r="H1399" s="2"/>
      <c r="I1399" s="2"/>
      <c r="J1399" s="2"/>
      <c r="K1399" s="2">
        <v>2.7193999999999999E-2</v>
      </c>
      <c r="L1399" s="2">
        <v>0.170208</v>
      </c>
      <c r="M1399" s="2">
        <v>0.121271</v>
      </c>
      <c r="N1399" s="2">
        <v>4.0638000000000001E-2</v>
      </c>
      <c r="O1399" s="2">
        <v>1.9661000000000001E-2</v>
      </c>
      <c r="P1399" s="2">
        <v>8.8699999999999994E-3</v>
      </c>
      <c r="Q1399" s="2">
        <v>3.0999999999999999E-3</v>
      </c>
      <c r="R1399" s="2">
        <v>6.2094999999999997E-2</v>
      </c>
      <c r="S1399" s="2">
        <v>2.2439999999999999E-3</v>
      </c>
      <c r="T1399" s="2">
        <v>3.973E-3</v>
      </c>
      <c r="U1399" s="2">
        <v>3.3170000000000001E-3</v>
      </c>
    </row>
    <row r="1400" spans="1:21" hidden="1" x14ac:dyDescent="0.2">
      <c r="A1400" s="23" t="s">
        <v>168</v>
      </c>
      <c r="B1400" s="9" t="s">
        <v>612</v>
      </c>
      <c r="C1400" s="9" t="s">
        <v>30</v>
      </c>
      <c r="D1400" s="9"/>
      <c r="E1400" s="3"/>
      <c r="F1400" s="3"/>
      <c r="G1400" s="3">
        <v>166.79302899999999</v>
      </c>
      <c r="H1400" s="3">
        <v>201.092218</v>
      </c>
      <c r="I1400" s="3">
        <v>179.27183500000001</v>
      </c>
      <c r="J1400" s="3">
        <v>181.28395599999999</v>
      </c>
      <c r="K1400" s="3">
        <v>165.59109599999999</v>
      </c>
      <c r="L1400" s="3">
        <v>169.452574</v>
      </c>
      <c r="M1400" s="3">
        <v>139.30210400000001</v>
      </c>
      <c r="N1400" s="3">
        <v>120.590396</v>
      </c>
      <c r="O1400" s="3"/>
      <c r="P1400" s="3">
        <v>-9.8352999999999996E-2</v>
      </c>
      <c r="Q1400" s="3"/>
      <c r="R1400" s="3"/>
      <c r="S1400" s="3"/>
      <c r="T1400" s="3"/>
      <c r="U1400" s="3"/>
    </row>
    <row r="1401" spans="1:21" hidden="1" x14ac:dyDescent="0.2">
      <c r="A1401" s="21" t="s">
        <v>169</v>
      </c>
      <c r="B1401" s="9" t="e">
        <v>#N/A</v>
      </c>
      <c r="C1401" s="9" t="s">
        <v>20</v>
      </c>
      <c r="D1401" s="9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</row>
    <row r="1402" spans="1:21" hidden="1" x14ac:dyDescent="0.2">
      <c r="A1402" s="22" t="s">
        <v>169</v>
      </c>
      <c r="B1402" s="9" t="e">
        <v>#N/A</v>
      </c>
      <c r="C1402" s="10" t="s">
        <v>22</v>
      </c>
      <c r="D1402" s="10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</row>
    <row r="1403" spans="1:21" hidden="1" x14ac:dyDescent="0.2">
      <c r="A1403" s="22" t="s">
        <v>169</v>
      </c>
      <c r="B1403" s="9" t="e">
        <v>#N/A</v>
      </c>
      <c r="C1403" s="10" t="s">
        <v>23</v>
      </c>
      <c r="D1403" s="10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</row>
    <row r="1404" spans="1:21" hidden="1" x14ac:dyDescent="0.2">
      <c r="A1404" s="22" t="s">
        <v>169</v>
      </c>
      <c r="B1404" s="9" t="e">
        <v>#N/A</v>
      </c>
      <c r="C1404" s="10" t="s">
        <v>24</v>
      </c>
      <c r="D1404" s="10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</row>
    <row r="1405" spans="1:21" hidden="1" x14ac:dyDescent="0.2">
      <c r="A1405" s="22" t="s">
        <v>169</v>
      </c>
      <c r="B1405" s="9" t="e">
        <v>#N/A</v>
      </c>
      <c r="C1405" s="10" t="s">
        <v>25</v>
      </c>
      <c r="D1405" s="10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</row>
    <row r="1406" spans="1:21" hidden="1" x14ac:dyDescent="0.2">
      <c r="A1406" s="22" t="s">
        <v>169</v>
      </c>
      <c r="B1406" s="9" t="e">
        <v>#N/A</v>
      </c>
      <c r="C1406" s="10" t="s">
        <v>26</v>
      </c>
      <c r="D1406" s="10" t="s">
        <v>980</v>
      </c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</row>
    <row r="1407" spans="1:21" hidden="1" x14ac:dyDescent="0.2">
      <c r="A1407" s="22" t="s">
        <v>169</v>
      </c>
      <c r="B1407" s="9" t="e">
        <v>#N/A</v>
      </c>
      <c r="C1407" s="10" t="s">
        <v>27</v>
      </c>
      <c r="D1407" s="10" t="s">
        <v>980</v>
      </c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</row>
    <row r="1408" spans="1:21" hidden="1" x14ac:dyDescent="0.2">
      <c r="A1408" s="22" t="s">
        <v>169</v>
      </c>
      <c r="B1408" s="9" t="e">
        <v>#N/A</v>
      </c>
      <c r="C1408" s="10" t="s">
        <v>28</v>
      </c>
      <c r="D1408" s="10" t="s">
        <v>980</v>
      </c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</row>
    <row r="1409" spans="1:21" hidden="1" x14ac:dyDescent="0.2">
      <c r="A1409" s="22" t="s">
        <v>169</v>
      </c>
      <c r="B1409" s="9" t="e">
        <v>#N/A</v>
      </c>
      <c r="C1409" s="10" t="s">
        <v>29</v>
      </c>
      <c r="D1409" s="10" t="s">
        <v>980</v>
      </c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</row>
    <row r="1410" spans="1:21" hidden="1" x14ac:dyDescent="0.2">
      <c r="A1410" s="23" t="s">
        <v>169</v>
      </c>
      <c r="B1410" s="9" t="e">
        <v>#N/A</v>
      </c>
      <c r="C1410" s="9" t="s">
        <v>30</v>
      </c>
      <c r="D1410" s="9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</row>
    <row r="1411" spans="1:21" hidden="1" x14ac:dyDescent="0.2">
      <c r="A1411" s="21" t="s">
        <v>170</v>
      </c>
      <c r="B1411" s="9" t="s">
        <v>650</v>
      </c>
      <c r="C1411" s="9" t="s">
        <v>20</v>
      </c>
      <c r="D1411" s="9"/>
      <c r="E1411" s="2"/>
      <c r="F1411" s="2"/>
      <c r="G1411" s="2">
        <v>139.02927700000001</v>
      </c>
      <c r="H1411" s="2">
        <v>238.40532999999999</v>
      </c>
      <c r="I1411" s="2">
        <v>415.663726</v>
      </c>
      <c r="J1411" s="2">
        <v>207.94573500000001</v>
      </c>
      <c r="K1411" s="2">
        <v>358.14315699999997</v>
      </c>
      <c r="L1411" s="2">
        <v>375.934889</v>
      </c>
      <c r="M1411" s="2">
        <v>249.97786500000001</v>
      </c>
      <c r="N1411" s="2">
        <v>253.18797699999999</v>
      </c>
      <c r="O1411" s="2">
        <v>170.48931999999999</v>
      </c>
      <c r="P1411" s="2">
        <v>204.72986800000001</v>
      </c>
      <c r="Q1411" s="2">
        <v>202.996025</v>
      </c>
      <c r="R1411" s="2">
        <v>185.05566899999999</v>
      </c>
      <c r="S1411" s="2">
        <v>144.92488</v>
      </c>
      <c r="T1411" s="2">
        <v>132.98082400000001</v>
      </c>
      <c r="U1411" s="2">
        <v>90.490378000000007</v>
      </c>
    </row>
    <row r="1412" spans="1:21" hidden="1" x14ac:dyDescent="0.2">
      <c r="A1412" s="22" t="s">
        <v>170</v>
      </c>
      <c r="B1412" s="9" t="s">
        <v>650</v>
      </c>
      <c r="C1412" s="10" t="s">
        <v>22</v>
      </c>
      <c r="D1412" s="10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</row>
    <row r="1413" spans="1:21" hidden="1" x14ac:dyDescent="0.2">
      <c r="A1413" s="22" t="s">
        <v>170</v>
      </c>
      <c r="B1413" s="9" t="s">
        <v>650</v>
      </c>
      <c r="C1413" s="10" t="s">
        <v>23</v>
      </c>
      <c r="D1413" s="10"/>
      <c r="E1413" s="2"/>
      <c r="F1413" s="2"/>
      <c r="G1413" s="2">
        <v>0.143236</v>
      </c>
      <c r="H1413" s="2">
        <v>0.34226400000000001</v>
      </c>
      <c r="I1413" s="2">
        <v>0.21957599999999999</v>
      </c>
      <c r="J1413" s="2">
        <v>0.64127100000000004</v>
      </c>
      <c r="K1413" s="2">
        <v>0.71723400000000004</v>
      </c>
      <c r="L1413" s="2">
        <v>0.75271900000000003</v>
      </c>
      <c r="M1413" s="2">
        <v>0.46999200000000002</v>
      </c>
      <c r="N1413" s="2">
        <v>0.238536</v>
      </c>
      <c r="O1413" s="2">
        <v>2.545064</v>
      </c>
      <c r="P1413" s="2">
        <v>8.3591180000000005</v>
      </c>
      <c r="Q1413" s="2">
        <v>2.2148870000000001</v>
      </c>
      <c r="R1413" s="2">
        <v>2.0954489999999999</v>
      </c>
      <c r="S1413" s="2">
        <v>3.976912</v>
      </c>
      <c r="T1413" s="2">
        <v>2.8092579999999998</v>
      </c>
      <c r="U1413" s="2">
        <v>1.596541</v>
      </c>
    </row>
    <row r="1414" spans="1:21" hidden="1" x14ac:dyDescent="0.2">
      <c r="A1414" s="22" t="s">
        <v>170</v>
      </c>
      <c r="B1414" s="9" t="s">
        <v>650</v>
      </c>
      <c r="C1414" s="10" t="s">
        <v>24</v>
      </c>
      <c r="D1414" s="10"/>
      <c r="E1414" s="3"/>
      <c r="F1414" s="3"/>
      <c r="G1414" s="3">
        <v>4.7011710000000004</v>
      </c>
      <c r="H1414" s="3">
        <v>4.3397050000000004</v>
      </c>
      <c r="I1414" s="3">
        <v>3.1053220000000001</v>
      </c>
      <c r="J1414" s="3">
        <v>3.2882500000000001</v>
      </c>
      <c r="K1414" s="3">
        <v>282.11076300000002</v>
      </c>
      <c r="L1414" s="3">
        <v>305.84489200000002</v>
      </c>
      <c r="M1414" s="3">
        <v>185.630841</v>
      </c>
      <c r="N1414" s="3">
        <v>214.83578900000001</v>
      </c>
      <c r="O1414" s="3">
        <v>136.64317</v>
      </c>
      <c r="P1414" s="3">
        <v>165.385502</v>
      </c>
      <c r="Q1414" s="3">
        <v>176.19340399999999</v>
      </c>
      <c r="R1414" s="3">
        <v>163.24553800000001</v>
      </c>
      <c r="S1414" s="3">
        <v>116.248525</v>
      </c>
      <c r="T1414" s="3">
        <v>108.51983199999999</v>
      </c>
      <c r="U1414" s="3">
        <v>67.808487999999997</v>
      </c>
    </row>
    <row r="1415" spans="1:21" hidden="1" x14ac:dyDescent="0.2">
      <c r="A1415" s="22" t="s">
        <v>170</v>
      </c>
      <c r="B1415" s="9" t="s">
        <v>650</v>
      </c>
      <c r="C1415" s="10" t="s">
        <v>25</v>
      </c>
      <c r="D1415" s="10"/>
      <c r="E1415" s="2"/>
      <c r="F1415" s="2"/>
      <c r="G1415" s="2"/>
      <c r="H1415" s="2"/>
      <c r="I1415" s="2"/>
      <c r="J1415" s="2"/>
      <c r="K1415" s="2"/>
      <c r="L1415" s="2"/>
      <c r="M1415" s="2"/>
      <c r="N1415" s="2">
        <v>4.2113519999999998</v>
      </c>
      <c r="O1415" s="2">
        <v>7.7969790000000003</v>
      </c>
      <c r="P1415" s="2">
        <v>6.1176719999999998</v>
      </c>
      <c r="Q1415" s="2">
        <v>5.4224059999999996</v>
      </c>
      <c r="R1415" s="2">
        <v>5.220046</v>
      </c>
      <c r="S1415" s="2">
        <v>5.4259380000000004</v>
      </c>
      <c r="T1415" s="2">
        <v>5.6240899999999998</v>
      </c>
      <c r="U1415" s="2">
        <v>7.9846430000000002</v>
      </c>
    </row>
    <row r="1416" spans="1:21" hidden="1" x14ac:dyDescent="0.2">
      <c r="A1416" s="22" t="s">
        <v>170</v>
      </c>
      <c r="B1416" s="9" t="s">
        <v>650</v>
      </c>
      <c r="C1416" s="10" t="s">
        <v>26</v>
      </c>
      <c r="D1416" s="10" t="s">
        <v>980</v>
      </c>
      <c r="E1416" s="3"/>
      <c r="F1416" s="3"/>
      <c r="G1416" s="3"/>
      <c r="H1416" s="3"/>
      <c r="I1416" s="3"/>
      <c r="J1416" s="3"/>
      <c r="K1416" s="3">
        <v>17.456841000000001</v>
      </c>
      <c r="L1416" s="3">
        <v>9.7151739999999993</v>
      </c>
      <c r="M1416" s="3">
        <v>8.6877969999999998</v>
      </c>
      <c r="N1416" s="3">
        <v>18.585854999999999</v>
      </c>
      <c r="O1416" s="3">
        <v>22.638909999999999</v>
      </c>
      <c r="P1416" s="3">
        <v>24.242553999999998</v>
      </c>
      <c r="Q1416" s="3">
        <v>18.269984000000001</v>
      </c>
      <c r="R1416" s="3">
        <v>13.493441000000001</v>
      </c>
      <c r="S1416" s="3">
        <v>17.446071</v>
      </c>
      <c r="T1416" s="3">
        <v>14.135545</v>
      </c>
      <c r="U1416" s="3">
        <v>12.584733</v>
      </c>
    </row>
    <row r="1417" spans="1:21" hidden="1" x14ac:dyDescent="0.2">
      <c r="A1417" s="22" t="s">
        <v>170</v>
      </c>
      <c r="B1417" s="9" t="s">
        <v>650</v>
      </c>
      <c r="C1417" s="10" t="s">
        <v>27</v>
      </c>
      <c r="D1417" s="10" t="s">
        <v>980</v>
      </c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</row>
    <row r="1418" spans="1:21" hidden="1" x14ac:dyDescent="0.2">
      <c r="A1418" s="22" t="s">
        <v>170</v>
      </c>
      <c r="B1418" s="9" t="s">
        <v>650</v>
      </c>
      <c r="C1418" s="10" t="s">
        <v>28</v>
      </c>
      <c r="D1418" s="10" t="s">
        <v>980</v>
      </c>
      <c r="E1418" s="3"/>
      <c r="F1418" s="3"/>
      <c r="G1418" s="3"/>
      <c r="H1418" s="3"/>
      <c r="I1418" s="3"/>
      <c r="J1418" s="3"/>
      <c r="K1418" s="3">
        <v>0.32212800000000003</v>
      </c>
      <c r="L1418" s="3">
        <v>0.75646100000000005</v>
      </c>
      <c r="M1418" s="3">
        <v>0.78406600000000004</v>
      </c>
      <c r="N1418" s="3">
        <v>0.931253</v>
      </c>
      <c r="O1418" s="3">
        <v>0.86519699999999999</v>
      </c>
      <c r="P1418" s="3">
        <v>0.62502199999999997</v>
      </c>
      <c r="Q1418" s="3">
        <v>0.89534400000000003</v>
      </c>
      <c r="R1418" s="3">
        <v>1.0011950000000001</v>
      </c>
      <c r="S1418" s="3">
        <v>1.8247500000000001</v>
      </c>
      <c r="T1418" s="3">
        <v>1.892099</v>
      </c>
      <c r="U1418" s="3">
        <v>0.51597300000000001</v>
      </c>
    </row>
    <row r="1419" spans="1:21" hidden="1" x14ac:dyDescent="0.2">
      <c r="A1419" s="22" t="s">
        <v>170</v>
      </c>
      <c r="B1419" s="9" t="s">
        <v>650</v>
      </c>
      <c r="C1419" s="10" t="s">
        <v>29</v>
      </c>
      <c r="D1419" s="10" t="s">
        <v>980</v>
      </c>
      <c r="E1419" s="2"/>
      <c r="F1419" s="2"/>
      <c r="G1419" s="2"/>
      <c r="H1419" s="2"/>
      <c r="I1419" s="2"/>
      <c r="J1419" s="2"/>
      <c r="K1419" s="2">
        <v>1.802217</v>
      </c>
      <c r="L1419" s="2">
        <v>3.0170000000000002E-3</v>
      </c>
      <c r="M1419" s="2">
        <v>4.0696999999999997E-2</v>
      </c>
      <c r="N1419" s="2">
        <v>6.9631999999999999E-2</v>
      </c>
      <c r="O1419" s="2"/>
      <c r="P1419" s="2"/>
      <c r="Q1419" s="2"/>
      <c r="R1419" s="2"/>
      <c r="S1419" s="2">
        <v>2.6840000000000002E-3</v>
      </c>
      <c r="T1419" s="2"/>
      <c r="U1419" s="2"/>
    </row>
    <row r="1420" spans="1:21" hidden="1" x14ac:dyDescent="0.2">
      <c r="A1420" s="23" t="s">
        <v>170</v>
      </c>
      <c r="B1420" s="9" t="s">
        <v>650</v>
      </c>
      <c r="C1420" s="9" t="s">
        <v>30</v>
      </c>
      <c r="D1420" s="9"/>
      <c r="E1420" s="3"/>
      <c r="F1420" s="3"/>
      <c r="G1420" s="3">
        <v>134.18486999999999</v>
      </c>
      <c r="H1420" s="3">
        <v>233.72336100000001</v>
      </c>
      <c r="I1420" s="3">
        <v>412.33882799999998</v>
      </c>
      <c r="J1420" s="3">
        <v>204.01621399999999</v>
      </c>
      <c r="K1420" s="3">
        <v>55.733974000000003</v>
      </c>
      <c r="L1420" s="3">
        <v>58.862625999999999</v>
      </c>
      <c r="M1420" s="3">
        <v>54.364471999999999</v>
      </c>
      <c r="N1420" s="3">
        <v>14.31556</v>
      </c>
      <c r="O1420" s="3"/>
      <c r="P1420" s="3"/>
      <c r="Q1420" s="3"/>
      <c r="R1420" s="3"/>
      <c r="S1420" s="3"/>
      <c r="T1420" s="3"/>
      <c r="U1420" s="3"/>
    </row>
    <row r="1421" spans="1:21" hidden="1" x14ac:dyDescent="0.2">
      <c r="A1421" s="21" t="s">
        <v>171</v>
      </c>
      <c r="B1421" s="9" t="s">
        <v>684</v>
      </c>
      <c r="C1421" s="9" t="s">
        <v>20</v>
      </c>
      <c r="D1421" s="9"/>
      <c r="E1421" s="2"/>
      <c r="F1421" s="2"/>
      <c r="G1421" s="2">
        <v>186.818431</v>
      </c>
      <c r="H1421" s="2">
        <v>224.20262500000001</v>
      </c>
      <c r="I1421" s="2">
        <v>220.412398</v>
      </c>
      <c r="J1421" s="2">
        <v>179.825264</v>
      </c>
      <c r="K1421" s="2">
        <v>173.023597</v>
      </c>
      <c r="L1421" s="2">
        <v>200.18535299999999</v>
      </c>
      <c r="M1421" s="2">
        <v>226.72861</v>
      </c>
      <c r="N1421" s="2">
        <v>301.64879000000002</v>
      </c>
      <c r="O1421" s="2">
        <v>315.29532699999999</v>
      </c>
      <c r="P1421" s="2">
        <v>351.02221500000002</v>
      </c>
      <c r="Q1421" s="2">
        <v>447.46881500000001</v>
      </c>
      <c r="R1421" s="2">
        <v>450.34401300000002</v>
      </c>
      <c r="S1421" s="2">
        <v>335.93308200000001</v>
      </c>
      <c r="T1421" s="2">
        <v>305.08095500000002</v>
      </c>
      <c r="U1421" s="2">
        <v>386.77131500000002</v>
      </c>
    </row>
    <row r="1422" spans="1:21" hidden="1" x14ac:dyDescent="0.2">
      <c r="A1422" s="22" t="s">
        <v>171</v>
      </c>
      <c r="B1422" s="9" t="s">
        <v>684</v>
      </c>
      <c r="C1422" s="10" t="s">
        <v>22</v>
      </c>
      <c r="D1422" s="10"/>
      <c r="E1422" s="3"/>
      <c r="F1422" s="3"/>
      <c r="G1422" s="3"/>
      <c r="H1422" s="3">
        <v>23.755797999999999</v>
      </c>
      <c r="I1422" s="3">
        <v>14.508212</v>
      </c>
      <c r="J1422" s="3"/>
      <c r="K1422" s="3"/>
      <c r="L1422" s="3"/>
      <c r="M1422" s="3"/>
      <c r="N1422" s="3">
        <v>69.867035000000001</v>
      </c>
      <c r="O1422" s="3"/>
      <c r="P1422" s="3">
        <v>27.445173</v>
      </c>
      <c r="Q1422" s="3">
        <v>14.786325</v>
      </c>
      <c r="R1422" s="3"/>
      <c r="S1422" s="3"/>
      <c r="T1422" s="3"/>
      <c r="U1422" s="3">
        <v>1.3213000000000001E-2</v>
      </c>
    </row>
    <row r="1423" spans="1:21" hidden="1" x14ac:dyDescent="0.2">
      <c r="A1423" s="22" t="s">
        <v>171</v>
      </c>
      <c r="B1423" s="9" t="s">
        <v>684</v>
      </c>
      <c r="C1423" s="10" t="s">
        <v>23</v>
      </c>
      <c r="D1423" s="10"/>
      <c r="E1423" s="2"/>
      <c r="F1423" s="2"/>
      <c r="G1423" s="2"/>
      <c r="H1423" s="2">
        <v>2.0014400000000001</v>
      </c>
      <c r="I1423" s="2">
        <v>2.08596</v>
      </c>
      <c r="J1423" s="2">
        <v>2.318292</v>
      </c>
      <c r="K1423" s="2">
        <v>3.1432929999999999</v>
      </c>
      <c r="L1423" s="2">
        <v>3.2338049999999998</v>
      </c>
      <c r="M1423" s="2">
        <v>2.943168</v>
      </c>
      <c r="N1423" s="2">
        <v>2.9594809999999998</v>
      </c>
      <c r="O1423" s="2">
        <v>13.676685000000001</v>
      </c>
      <c r="P1423" s="2">
        <v>9.1158819999999992</v>
      </c>
      <c r="Q1423" s="2">
        <v>7.1425099999999997</v>
      </c>
      <c r="R1423" s="2">
        <v>5.111885</v>
      </c>
      <c r="S1423" s="2">
        <v>4.3135450000000004</v>
      </c>
      <c r="T1423" s="2">
        <v>5.8636799999999996</v>
      </c>
      <c r="U1423" s="2">
        <v>4.2284680000000003</v>
      </c>
    </row>
    <row r="1424" spans="1:21" hidden="1" x14ac:dyDescent="0.2">
      <c r="A1424" s="22" t="s">
        <v>171</v>
      </c>
      <c r="B1424" s="9" t="s">
        <v>684</v>
      </c>
      <c r="C1424" s="10" t="s">
        <v>24</v>
      </c>
      <c r="D1424" s="10"/>
      <c r="E1424" s="3"/>
      <c r="F1424" s="3"/>
      <c r="G1424" s="3">
        <v>21.337758999999998</v>
      </c>
      <c r="H1424" s="3">
        <v>27.997218</v>
      </c>
      <c r="I1424" s="3">
        <v>41.876016</v>
      </c>
      <c r="J1424" s="3">
        <v>18.918271000000001</v>
      </c>
      <c r="K1424" s="3">
        <v>47.994427000000002</v>
      </c>
      <c r="L1424" s="3">
        <v>81.539568000000003</v>
      </c>
      <c r="M1424" s="3">
        <v>80.203833000000003</v>
      </c>
      <c r="N1424" s="3">
        <v>148.47630100000001</v>
      </c>
      <c r="O1424" s="3">
        <v>255.80599599999999</v>
      </c>
      <c r="P1424" s="3">
        <v>261.47128400000003</v>
      </c>
      <c r="Q1424" s="3">
        <v>382.12554899999998</v>
      </c>
      <c r="R1424" s="3">
        <v>401.43174299999998</v>
      </c>
      <c r="S1424" s="3">
        <v>287.50480399999998</v>
      </c>
      <c r="T1424" s="3">
        <v>251.00217699999999</v>
      </c>
      <c r="U1424" s="3">
        <v>342.22875099999999</v>
      </c>
    </row>
    <row r="1425" spans="1:21" hidden="1" x14ac:dyDescent="0.2">
      <c r="A1425" s="22" t="s">
        <v>171</v>
      </c>
      <c r="B1425" s="9" t="s">
        <v>684</v>
      </c>
      <c r="C1425" s="10" t="s">
        <v>25</v>
      </c>
      <c r="D1425" s="10"/>
      <c r="E1425" s="2"/>
      <c r="F1425" s="2"/>
      <c r="G1425" s="2"/>
      <c r="H1425" s="2"/>
      <c r="I1425" s="2"/>
      <c r="J1425" s="2"/>
      <c r="K1425" s="2"/>
      <c r="L1425" s="2"/>
      <c r="M1425" s="2"/>
      <c r="N1425" s="2">
        <v>4.6139169999999998</v>
      </c>
      <c r="O1425" s="2">
        <v>27.114585999999999</v>
      </c>
      <c r="P1425" s="2">
        <v>26.100196</v>
      </c>
      <c r="Q1425" s="2">
        <v>20.700033000000001</v>
      </c>
      <c r="R1425" s="2">
        <v>22.185375000000001</v>
      </c>
      <c r="S1425" s="2">
        <v>23.311406999999999</v>
      </c>
      <c r="T1425" s="2">
        <v>30.707046999999999</v>
      </c>
      <c r="U1425" s="2">
        <v>26.433992</v>
      </c>
    </row>
    <row r="1426" spans="1:21" hidden="1" x14ac:dyDescent="0.2">
      <c r="A1426" s="22" t="s">
        <v>171</v>
      </c>
      <c r="B1426" s="9" t="s">
        <v>684</v>
      </c>
      <c r="C1426" s="10" t="s">
        <v>26</v>
      </c>
      <c r="D1426" s="10" t="s">
        <v>980</v>
      </c>
      <c r="E1426" s="3"/>
      <c r="F1426" s="3"/>
      <c r="G1426" s="3"/>
      <c r="H1426" s="3"/>
      <c r="I1426" s="3"/>
      <c r="J1426" s="3"/>
      <c r="K1426" s="3">
        <v>14.651142999999999</v>
      </c>
      <c r="L1426" s="3">
        <v>14.723292000000001</v>
      </c>
      <c r="M1426" s="3">
        <v>13.234042000000001</v>
      </c>
      <c r="N1426" s="3">
        <v>18.764201</v>
      </c>
      <c r="O1426" s="3">
        <v>18.0151</v>
      </c>
      <c r="P1426" s="3">
        <v>24.684920000000002</v>
      </c>
      <c r="Q1426" s="3">
        <v>19.562234</v>
      </c>
      <c r="R1426" s="3">
        <v>19.253532</v>
      </c>
      <c r="S1426" s="3">
        <v>20.318269000000001</v>
      </c>
      <c r="T1426" s="3">
        <v>16.513195</v>
      </c>
      <c r="U1426" s="3">
        <v>13.135291</v>
      </c>
    </row>
    <row r="1427" spans="1:21" hidden="1" x14ac:dyDescent="0.2">
      <c r="A1427" s="22" t="s">
        <v>171</v>
      </c>
      <c r="B1427" s="9" t="s">
        <v>684</v>
      </c>
      <c r="C1427" s="10" t="s">
        <v>27</v>
      </c>
      <c r="D1427" s="10" t="s">
        <v>980</v>
      </c>
      <c r="E1427" s="2"/>
      <c r="F1427" s="2"/>
      <c r="G1427" s="2"/>
      <c r="H1427" s="2"/>
      <c r="I1427" s="2"/>
      <c r="J1427" s="2"/>
      <c r="K1427" s="2">
        <v>14.759271</v>
      </c>
      <c r="L1427" s="2">
        <v>0.70155599999999996</v>
      </c>
      <c r="M1427" s="2">
        <v>0.45769100000000001</v>
      </c>
      <c r="N1427" s="2">
        <v>0.49901699999999999</v>
      </c>
      <c r="O1427" s="2">
        <v>0.55682299999999996</v>
      </c>
      <c r="P1427" s="2"/>
      <c r="Q1427" s="2">
        <v>0.68319399999999997</v>
      </c>
      <c r="R1427" s="2"/>
      <c r="S1427" s="2"/>
      <c r="T1427" s="2"/>
      <c r="U1427" s="2"/>
    </row>
    <row r="1428" spans="1:21" hidden="1" x14ac:dyDescent="0.2">
      <c r="A1428" s="22" t="s">
        <v>171</v>
      </c>
      <c r="B1428" s="9" t="s">
        <v>684</v>
      </c>
      <c r="C1428" s="10" t="s">
        <v>28</v>
      </c>
      <c r="D1428" s="10" t="s">
        <v>980</v>
      </c>
      <c r="E1428" s="3"/>
      <c r="F1428" s="3"/>
      <c r="G1428" s="3"/>
      <c r="H1428" s="3"/>
      <c r="I1428" s="3"/>
      <c r="J1428" s="3"/>
      <c r="K1428" s="3">
        <v>0.29796</v>
      </c>
      <c r="L1428" s="3">
        <v>0.79514600000000002</v>
      </c>
      <c r="M1428" s="3">
        <v>1.4991369999999999</v>
      </c>
      <c r="N1428" s="3">
        <v>1.517075</v>
      </c>
      <c r="O1428" s="3">
        <v>0.126137</v>
      </c>
      <c r="P1428" s="3">
        <v>1.7884420000000001</v>
      </c>
      <c r="Q1428" s="3">
        <v>2.2377349999999998</v>
      </c>
      <c r="R1428" s="3">
        <v>2.1826780000000001</v>
      </c>
      <c r="S1428" s="3">
        <v>0.48505700000000002</v>
      </c>
      <c r="T1428" s="3">
        <v>0.99485599999999996</v>
      </c>
      <c r="U1428" s="3">
        <v>0.65776199999999996</v>
      </c>
    </row>
    <row r="1429" spans="1:21" hidden="1" x14ac:dyDescent="0.2">
      <c r="A1429" s="22" t="s">
        <v>171</v>
      </c>
      <c r="B1429" s="9" t="s">
        <v>684</v>
      </c>
      <c r="C1429" s="10" t="s">
        <v>29</v>
      </c>
      <c r="D1429" s="10" t="s">
        <v>980</v>
      </c>
      <c r="E1429" s="2"/>
      <c r="F1429" s="2"/>
      <c r="G1429" s="2"/>
      <c r="H1429" s="2"/>
      <c r="I1429" s="2"/>
      <c r="J1429" s="2"/>
      <c r="K1429" s="2">
        <v>5.0554000000000002E-2</v>
      </c>
      <c r="L1429" s="2"/>
      <c r="M1429" s="2">
        <v>3.2420000000000001E-3</v>
      </c>
      <c r="N1429" s="2">
        <v>2.8306999999999999E-2</v>
      </c>
      <c r="O1429" s="2"/>
      <c r="P1429" s="2">
        <v>0.48810700000000001</v>
      </c>
      <c r="Q1429" s="2">
        <v>0.231235</v>
      </c>
      <c r="R1429" s="2">
        <v>0.17879999999999999</v>
      </c>
      <c r="S1429" s="2"/>
      <c r="T1429" s="2"/>
      <c r="U1429" s="2">
        <v>7.3838000000000001E-2</v>
      </c>
    </row>
    <row r="1430" spans="1:21" hidden="1" x14ac:dyDescent="0.2">
      <c r="A1430" s="23" t="s">
        <v>171</v>
      </c>
      <c r="B1430" s="9" t="s">
        <v>684</v>
      </c>
      <c r="C1430" s="9" t="s">
        <v>30</v>
      </c>
      <c r="D1430" s="9"/>
      <c r="E1430" s="3"/>
      <c r="F1430" s="3"/>
      <c r="G1430" s="3">
        <v>165.480672</v>
      </c>
      <c r="H1430" s="3">
        <v>170.44816900000001</v>
      </c>
      <c r="I1430" s="3">
        <v>161.94220999999999</v>
      </c>
      <c r="J1430" s="3">
        <v>158.58870099999999</v>
      </c>
      <c r="K1430" s="3">
        <v>92.126948999999996</v>
      </c>
      <c r="L1430" s="3">
        <v>99.191986</v>
      </c>
      <c r="M1430" s="3">
        <v>128.387497</v>
      </c>
      <c r="N1430" s="3">
        <v>54.923456000000002</v>
      </c>
      <c r="O1430" s="3"/>
      <c r="P1430" s="3">
        <v>-7.1789000000000006E-2</v>
      </c>
      <c r="Q1430" s="3"/>
      <c r="R1430" s="3"/>
      <c r="S1430" s="3"/>
      <c r="T1430" s="3"/>
      <c r="U1430" s="3"/>
    </row>
    <row r="1431" spans="1:21" hidden="1" x14ac:dyDescent="0.2">
      <c r="A1431" s="21" t="s">
        <v>172</v>
      </c>
      <c r="B1431" s="9" t="s">
        <v>752</v>
      </c>
      <c r="C1431" s="9" t="s">
        <v>20</v>
      </c>
      <c r="D1431" s="9"/>
      <c r="E1431" s="2"/>
      <c r="F1431" s="2"/>
      <c r="G1431" s="2">
        <v>1042.3040840000001</v>
      </c>
      <c r="H1431" s="2">
        <v>1283.7274560000001</v>
      </c>
      <c r="I1431" s="2">
        <v>984.612122</v>
      </c>
      <c r="J1431" s="2">
        <v>1137.8907630000001</v>
      </c>
      <c r="K1431" s="2">
        <v>1216.854409</v>
      </c>
      <c r="L1431" s="2">
        <v>1250.5167019999999</v>
      </c>
      <c r="M1431" s="2">
        <v>872.78978900000004</v>
      </c>
      <c r="N1431" s="2">
        <v>1087.9774460000001</v>
      </c>
      <c r="O1431" s="2">
        <v>1279.605509</v>
      </c>
      <c r="P1431" s="2">
        <v>792.16409299999998</v>
      </c>
      <c r="Q1431" s="2">
        <v>838.73029499999996</v>
      </c>
      <c r="R1431" s="2">
        <v>936.88814600000001</v>
      </c>
      <c r="S1431" s="2">
        <v>1436.4483049999999</v>
      </c>
      <c r="T1431" s="2">
        <v>1264.2144229999999</v>
      </c>
      <c r="U1431" s="2">
        <v>967.80655999999999</v>
      </c>
    </row>
    <row r="1432" spans="1:21" hidden="1" x14ac:dyDescent="0.2">
      <c r="A1432" s="22" t="s">
        <v>172</v>
      </c>
      <c r="B1432" s="9" t="s">
        <v>752</v>
      </c>
      <c r="C1432" s="10" t="s">
        <v>22</v>
      </c>
      <c r="D1432" s="10"/>
      <c r="E1432" s="3"/>
      <c r="F1432" s="3"/>
      <c r="G1432" s="3"/>
      <c r="H1432" s="3"/>
      <c r="I1432" s="3"/>
      <c r="J1432" s="3"/>
      <c r="K1432" s="3"/>
      <c r="L1432" s="3"/>
      <c r="M1432" s="3"/>
      <c r="N1432" s="3">
        <v>84.863305999999994</v>
      </c>
      <c r="O1432" s="3">
        <v>217.91473300000001</v>
      </c>
      <c r="P1432" s="3">
        <v>14.484128999999999</v>
      </c>
      <c r="Q1432" s="3">
        <v>97.157122999999999</v>
      </c>
      <c r="R1432" s="3">
        <v>0.51309400000000005</v>
      </c>
      <c r="S1432" s="3">
        <v>253.249728</v>
      </c>
      <c r="T1432" s="3">
        <v>251.615452</v>
      </c>
      <c r="U1432" s="3">
        <v>5.7774850000000004</v>
      </c>
    </row>
    <row r="1433" spans="1:21" hidden="1" x14ac:dyDescent="0.2">
      <c r="A1433" s="22" t="s">
        <v>172</v>
      </c>
      <c r="B1433" s="9" t="s">
        <v>752</v>
      </c>
      <c r="C1433" s="10" t="s">
        <v>23</v>
      </c>
      <c r="D1433" s="10"/>
      <c r="E1433" s="2"/>
      <c r="F1433" s="2"/>
      <c r="G1433" s="2">
        <v>11.190619</v>
      </c>
      <c r="H1433" s="2">
        <v>13.439812</v>
      </c>
      <c r="I1433" s="2">
        <v>12.670047</v>
      </c>
      <c r="J1433" s="2">
        <v>11.821929000000001</v>
      </c>
      <c r="K1433" s="2">
        <v>8.9987349999999999</v>
      </c>
      <c r="L1433" s="2">
        <v>8.8684499999999993</v>
      </c>
      <c r="M1433" s="2">
        <v>8.9067070000000008</v>
      </c>
      <c r="N1433" s="2">
        <v>9.3379399999999997</v>
      </c>
      <c r="O1433" s="2">
        <v>78.378984000000003</v>
      </c>
      <c r="P1433" s="2">
        <v>61.473322000000003</v>
      </c>
      <c r="Q1433" s="2">
        <v>49.903312</v>
      </c>
      <c r="R1433" s="2">
        <v>98.255680999999996</v>
      </c>
      <c r="S1433" s="2">
        <v>126.63140199999999</v>
      </c>
      <c r="T1433" s="2">
        <v>46.700091999999998</v>
      </c>
      <c r="U1433" s="2">
        <v>51.594617999999997</v>
      </c>
    </row>
    <row r="1434" spans="1:21" hidden="1" x14ac:dyDescent="0.2">
      <c r="A1434" s="22" t="s">
        <v>172</v>
      </c>
      <c r="B1434" s="9" t="s">
        <v>752</v>
      </c>
      <c r="C1434" s="10" t="s">
        <v>24</v>
      </c>
      <c r="D1434" s="10"/>
      <c r="E1434" s="3"/>
      <c r="F1434" s="3"/>
      <c r="G1434" s="3">
        <v>6.9067869999999996</v>
      </c>
      <c r="H1434" s="3">
        <v>11.828253</v>
      </c>
      <c r="I1434" s="3">
        <v>17.390366</v>
      </c>
      <c r="J1434" s="3">
        <v>17.499542000000002</v>
      </c>
      <c r="K1434" s="3">
        <v>835.63129500000002</v>
      </c>
      <c r="L1434" s="3">
        <v>815.61996099999999</v>
      </c>
      <c r="M1434" s="3">
        <v>476.54342300000002</v>
      </c>
      <c r="N1434" s="3">
        <v>718.45877499999995</v>
      </c>
      <c r="O1434" s="3">
        <v>908.72963200000004</v>
      </c>
      <c r="P1434" s="3">
        <v>658.26863600000001</v>
      </c>
      <c r="Q1434" s="3">
        <v>637.30238399999996</v>
      </c>
      <c r="R1434" s="3">
        <v>768.72854099999995</v>
      </c>
      <c r="S1434" s="3">
        <v>978.07316300000002</v>
      </c>
      <c r="T1434" s="3">
        <v>897.25213399999996</v>
      </c>
      <c r="U1434" s="3">
        <v>852.96075499999995</v>
      </c>
    </row>
    <row r="1435" spans="1:21" hidden="1" x14ac:dyDescent="0.2">
      <c r="A1435" s="22" t="s">
        <v>172</v>
      </c>
      <c r="B1435" s="9" t="s">
        <v>752</v>
      </c>
      <c r="C1435" s="10" t="s">
        <v>25</v>
      </c>
      <c r="D1435" s="10"/>
      <c r="E1435" s="2"/>
      <c r="F1435" s="2"/>
      <c r="G1435" s="2"/>
      <c r="H1435" s="2"/>
      <c r="I1435" s="2"/>
      <c r="J1435" s="2"/>
      <c r="K1435" s="2"/>
      <c r="L1435" s="2"/>
      <c r="M1435" s="2"/>
      <c r="N1435" s="2">
        <v>24.462973999999999</v>
      </c>
      <c r="O1435" s="2">
        <v>48.370780000000003</v>
      </c>
      <c r="P1435" s="2">
        <v>37.822474999999997</v>
      </c>
      <c r="Q1435" s="2">
        <v>31.20532</v>
      </c>
      <c r="R1435" s="2">
        <v>40.897671000000003</v>
      </c>
      <c r="S1435" s="2">
        <v>47.99897</v>
      </c>
      <c r="T1435" s="2">
        <v>43.369849000000002</v>
      </c>
      <c r="U1435" s="2">
        <v>35.630386999999999</v>
      </c>
    </row>
    <row r="1436" spans="1:21" hidden="1" x14ac:dyDescent="0.2">
      <c r="A1436" s="22" t="s">
        <v>172</v>
      </c>
      <c r="B1436" s="9" t="s">
        <v>752</v>
      </c>
      <c r="C1436" s="10" t="s">
        <v>26</v>
      </c>
      <c r="D1436" s="10" t="s">
        <v>980</v>
      </c>
      <c r="E1436" s="3"/>
      <c r="F1436" s="3"/>
      <c r="G1436" s="3"/>
      <c r="H1436" s="3"/>
      <c r="I1436" s="3"/>
      <c r="J1436" s="3"/>
      <c r="K1436" s="3">
        <v>11.056547999999999</v>
      </c>
      <c r="L1436" s="3">
        <v>12.647247</v>
      </c>
      <c r="M1436" s="3">
        <v>6.3176119999999996</v>
      </c>
      <c r="N1436" s="3">
        <v>19.719473000000001</v>
      </c>
      <c r="O1436" s="3">
        <v>25.479267</v>
      </c>
      <c r="P1436" s="3">
        <v>18.565608000000001</v>
      </c>
      <c r="Q1436" s="3">
        <v>20.728283999999999</v>
      </c>
      <c r="R1436" s="3">
        <v>23.035429000000001</v>
      </c>
      <c r="S1436" s="3">
        <v>22.190227</v>
      </c>
      <c r="T1436" s="3">
        <v>16.530861999999999</v>
      </c>
      <c r="U1436" s="3">
        <v>15.43064</v>
      </c>
    </row>
    <row r="1437" spans="1:21" hidden="1" x14ac:dyDescent="0.2">
      <c r="A1437" s="22" t="s">
        <v>172</v>
      </c>
      <c r="B1437" s="9" t="s">
        <v>752</v>
      </c>
      <c r="C1437" s="10" t="s">
        <v>27</v>
      </c>
      <c r="D1437" s="10" t="s">
        <v>980</v>
      </c>
      <c r="E1437" s="2"/>
      <c r="F1437" s="2"/>
      <c r="G1437" s="2"/>
      <c r="H1437" s="2"/>
      <c r="I1437" s="2"/>
      <c r="J1437" s="2"/>
      <c r="K1437" s="2"/>
      <c r="L1437" s="2">
        <v>0.95967400000000003</v>
      </c>
      <c r="M1437" s="2">
        <v>0.82884500000000005</v>
      </c>
      <c r="N1437" s="2"/>
      <c r="O1437" s="2"/>
      <c r="P1437" s="2">
        <v>0.45243100000000003</v>
      </c>
      <c r="Q1437" s="2">
        <v>0.32485199999999997</v>
      </c>
      <c r="R1437" s="2">
        <v>3.3742800000000002</v>
      </c>
      <c r="S1437" s="2">
        <v>6.3425240000000001</v>
      </c>
      <c r="T1437" s="2">
        <v>6.2119749999999998</v>
      </c>
      <c r="U1437" s="2">
        <v>6.0742079999999996</v>
      </c>
    </row>
    <row r="1438" spans="1:21" hidden="1" x14ac:dyDescent="0.2">
      <c r="A1438" s="22" t="s">
        <v>172</v>
      </c>
      <c r="B1438" s="9" t="s">
        <v>752</v>
      </c>
      <c r="C1438" s="10" t="s">
        <v>28</v>
      </c>
      <c r="D1438" s="10" t="s">
        <v>980</v>
      </c>
      <c r="E1438" s="3"/>
      <c r="F1438" s="3"/>
      <c r="G1438" s="3"/>
      <c r="H1438" s="3"/>
      <c r="I1438" s="3"/>
      <c r="J1438" s="3"/>
      <c r="K1438" s="3">
        <v>0.38554699999999997</v>
      </c>
      <c r="L1438" s="3">
        <v>0.75226899999999997</v>
      </c>
      <c r="M1438" s="3">
        <v>0.368367</v>
      </c>
      <c r="N1438" s="3">
        <v>0.50722800000000001</v>
      </c>
      <c r="O1438" s="3">
        <v>0.67479999999999996</v>
      </c>
      <c r="P1438" s="3">
        <v>1.317715</v>
      </c>
      <c r="Q1438" s="3">
        <v>2.079237</v>
      </c>
      <c r="R1438" s="3">
        <v>2.0548109999999999</v>
      </c>
      <c r="S1438" s="3">
        <v>1.9551940000000001</v>
      </c>
      <c r="T1438" s="3">
        <v>2.5340590000000001</v>
      </c>
      <c r="U1438" s="3">
        <v>0.33846700000000002</v>
      </c>
    </row>
    <row r="1439" spans="1:21" hidden="1" x14ac:dyDescent="0.2">
      <c r="A1439" s="22" t="s">
        <v>172</v>
      </c>
      <c r="B1439" s="9" t="s">
        <v>752</v>
      </c>
      <c r="C1439" s="10" t="s">
        <v>29</v>
      </c>
      <c r="D1439" s="10" t="s">
        <v>980</v>
      </c>
      <c r="E1439" s="2"/>
      <c r="F1439" s="2"/>
      <c r="G1439" s="2"/>
      <c r="H1439" s="2"/>
      <c r="I1439" s="2"/>
      <c r="J1439" s="2"/>
      <c r="K1439" s="2">
        <v>1.1499250000000001</v>
      </c>
      <c r="L1439" s="2">
        <v>8.4631999999999999E-2</v>
      </c>
      <c r="M1439" s="2">
        <v>0.21482999999999999</v>
      </c>
      <c r="N1439" s="2">
        <v>0.17813899999999999</v>
      </c>
      <c r="O1439" s="2">
        <v>5.7313000000000003E-2</v>
      </c>
      <c r="P1439" s="2">
        <v>6.4675999999999997E-2</v>
      </c>
      <c r="Q1439" s="2">
        <v>2.9783E-2</v>
      </c>
      <c r="R1439" s="2">
        <v>2.8639000000000001E-2</v>
      </c>
      <c r="S1439" s="2">
        <v>7.097E-3</v>
      </c>
      <c r="T1439" s="2"/>
      <c r="U1439" s="2"/>
    </row>
    <row r="1440" spans="1:21" hidden="1" x14ac:dyDescent="0.2">
      <c r="A1440" s="23" t="s">
        <v>172</v>
      </c>
      <c r="B1440" s="9" t="s">
        <v>752</v>
      </c>
      <c r="C1440" s="9" t="s">
        <v>30</v>
      </c>
      <c r="D1440" s="9"/>
      <c r="E1440" s="3"/>
      <c r="F1440" s="3"/>
      <c r="G1440" s="3">
        <v>1024.206678</v>
      </c>
      <c r="H1440" s="3">
        <v>1258.4593910000001</v>
      </c>
      <c r="I1440" s="3">
        <v>954.55170899999996</v>
      </c>
      <c r="J1440" s="3">
        <v>1108.5692919999999</v>
      </c>
      <c r="K1440" s="3">
        <v>359.63235900000001</v>
      </c>
      <c r="L1440" s="3">
        <v>411.58446900000001</v>
      </c>
      <c r="M1440" s="3">
        <v>379.610005</v>
      </c>
      <c r="N1440" s="3">
        <v>230.449611</v>
      </c>
      <c r="O1440" s="3"/>
      <c r="P1440" s="3">
        <v>-0.28489900000000001</v>
      </c>
      <c r="Q1440" s="3"/>
      <c r="R1440" s="3"/>
      <c r="S1440" s="3"/>
      <c r="T1440" s="3"/>
      <c r="U1440" s="3"/>
    </row>
    <row r="1441" spans="1:21" hidden="1" x14ac:dyDescent="0.2">
      <c r="A1441" s="21" t="s">
        <v>173</v>
      </c>
      <c r="B1441" s="9" t="s">
        <v>838</v>
      </c>
      <c r="C1441" s="9" t="s">
        <v>20</v>
      </c>
      <c r="D1441" s="9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</row>
    <row r="1442" spans="1:21" hidden="1" x14ac:dyDescent="0.2">
      <c r="A1442" s="22" t="s">
        <v>173</v>
      </c>
      <c r="B1442" s="9" t="s">
        <v>838</v>
      </c>
      <c r="C1442" s="10" t="s">
        <v>22</v>
      </c>
      <c r="D1442" s="10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</row>
    <row r="1443" spans="1:21" hidden="1" x14ac:dyDescent="0.2">
      <c r="A1443" s="22" t="s">
        <v>173</v>
      </c>
      <c r="B1443" s="9" t="s">
        <v>838</v>
      </c>
      <c r="C1443" s="10" t="s">
        <v>23</v>
      </c>
      <c r="D1443" s="10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</row>
    <row r="1444" spans="1:21" hidden="1" x14ac:dyDescent="0.2">
      <c r="A1444" s="22" t="s">
        <v>173</v>
      </c>
      <c r="B1444" s="9" t="s">
        <v>838</v>
      </c>
      <c r="C1444" s="10" t="s">
        <v>24</v>
      </c>
      <c r="D1444" s="10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</row>
    <row r="1445" spans="1:21" hidden="1" x14ac:dyDescent="0.2">
      <c r="A1445" s="22" t="s">
        <v>173</v>
      </c>
      <c r="B1445" s="9" t="s">
        <v>838</v>
      </c>
      <c r="C1445" s="10" t="s">
        <v>25</v>
      </c>
      <c r="D1445" s="10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</row>
    <row r="1446" spans="1:21" hidden="1" x14ac:dyDescent="0.2">
      <c r="A1446" s="22" t="s">
        <v>173</v>
      </c>
      <c r="B1446" s="9" t="s">
        <v>838</v>
      </c>
      <c r="C1446" s="10" t="s">
        <v>26</v>
      </c>
      <c r="D1446" s="10" t="s">
        <v>980</v>
      </c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</row>
    <row r="1447" spans="1:21" hidden="1" x14ac:dyDescent="0.2">
      <c r="A1447" s="22" t="s">
        <v>173</v>
      </c>
      <c r="B1447" s="9" t="s">
        <v>838</v>
      </c>
      <c r="C1447" s="10" t="s">
        <v>27</v>
      </c>
      <c r="D1447" s="10" t="s">
        <v>980</v>
      </c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</row>
    <row r="1448" spans="1:21" hidden="1" x14ac:dyDescent="0.2">
      <c r="A1448" s="22" t="s">
        <v>173</v>
      </c>
      <c r="B1448" s="9" t="s">
        <v>838</v>
      </c>
      <c r="C1448" s="10" t="s">
        <v>28</v>
      </c>
      <c r="D1448" s="10" t="s">
        <v>980</v>
      </c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</row>
    <row r="1449" spans="1:21" hidden="1" x14ac:dyDescent="0.2">
      <c r="A1449" s="22" t="s">
        <v>173</v>
      </c>
      <c r="B1449" s="9" t="s">
        <v>838</v>
      </c>
      <c r="C1449" s="10" t="s">
        <v>29</v>
      </c>
      <c r="D1449" s="10" t="s">
        <v>980</v>
      </c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</row>
    <row r="1450" spans="1:21" hidden="1" x14ac:dyDescent="0.2">
      <c r="A1450" s="23" t="s">
        <v>173</v>
      </c>
      <c r="B1450" s="9" t="s">
        <v>838</v>
      </c>
      <c r="C1450" s="9" t="s">
        <v>30</v>
      </c>
      <c r="D1450" s="9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</row>
    <row r="1451" spans="1:21" hidden="1" x14ac:dyDescent="0.2">
      <c r="A1451" s="21" t="s">
        <v>174</v>
      </c>
      <c r="B1451" s="9" t="s">
        <v>884</v>
      </c>
      <c r="C1451" s="9" t="s">
        <v>20</v>
      </c>
      <c r="D1451" s="9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</row>
    <row r="1452" spans="1:21" hidden="1" x14ac:dyDescent="0.2">
      <c r="A1452" s="22" t="s">
        <v>174</v>
      </c>
      <c r="B1452" s="9" t="s">
        <v>884</v>
      </c>
      <c r="C1452" s="10" t="s">
        <v>22</v>
      </c>
      <c r="D1452" s="10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</row>
    <row r="1453" spans="1:21" hidden="1" x14ac:dyDescent="0.2">
      <c r="A1453" s="22" t="s">
        <v>174</v>
      </c>
      <c r="B1453" s="9" t="s">
        <v>884</v>
      </c>
      <c r="C1453" s="10" t="s">
        <v>23</v>
      </c>
      <c r="D1453" s="10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</row>
    <row r="1454" spans="1:21" hidden="1" x14ac:dyDescent="0.2">
      <c r="A1454" s="22" t="s">
        <v>174</v>
      </c>
      <c r="B1454" s="9" t="s">
        <v>884</v>
      </c>
      <c r="C1454" s="10" t="s">
        <v>24</v>
      </c>
      <c r="D1454" s="10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</row>
    <row r="1455" spans="1:21" hidden="1" x14ac:dyDescent="0.2">
      <c r="A1455" s="22" t="s">
        <v>174</v>
      </c>
      <c r="B1455" s="9" t="s">
        <v>884</v>
      </c>
      <c r="C1455" s="10" t="s">
        <v>25</v>
      </c>
      <c r="D1455" s="10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</row>
    <row r="1456" spans="1:21" hidden="1" x14ac:dyDescent="0.2">
      <c r="A1456" s="22" t="s">
        <v>174</v>
      </c>
      <c r="B1456" s="9" t="s">
        <v>884</v>
      </c>
      <c r="C1456" s="10" t="s">
        <v>26</v>
      </c>
      <c r="D1456" s="10" t="s">
        <v>980</v>
      </c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</row>
    <row r="1457" spans="1:21" hidden="1" x14ac:dyDescent="0.2">
      <c r="A1457" s="22" t="s">
        <v>174</v>
      </c>
      <c r="B1457" s="9" t="s">
        <v>884</v>
      </c>
      <c r="C1457" s="10" t="s">
        <v>27</v>
      </c>
      <c r="D1457" s="10" t="s">
        <v>980</v>
      </c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</row>
    <row r="1458" spans="1:21" hidden="1" x14ac:dyDescent="0.2">
      <c r="A1458" s="22" t="s">
        <v>174</v>
      </c>
      <c r="B1458" s="9" t="s">
        <v>884</v>
      </c>
      <c r="C1458" s="10" t="s">
        <v>28</v>
      </c>
      <c r="D1458" s="10" t="s">
        <v>980</v>
      </c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</row>
    <row r="1459" spans="1:21" hidden="1" x14ac:dyDescent="0.2">
      <c r="A1459" s="22" t="s">
        <v>174</v>
      </c>
      <c r="B1459" s="9" t="s">
        <v>884</v>
      </c>
      <c r="C1459" s="10" t="s">
        <v>29</v>
      </c>
      <c r="D1459" s="10" t="s">
        <v>980</v>
      </c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</row>
    <row r="1460" spans="1:21" hidden="1" x14ac:dyDescent="0.2">
      <c r="A1460" s="23" t="s">
        <v>174</v>
      </c>
      <c r="B1460" s="9" t="s">
        <v>884</v>
      </c>
      <c r="C1460" s="9" t="s">
        <v>30</v>
      </c>
      <c r="D1460" s="9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</row>
    <row r="1461" spans="1:21" hidden="1" x14ac:dyDescent="0.2">
      <c r="A1461" s="21" t="s">
        <v>175</v>
      </c>
      <c r="B1461" s="9" t="s">
        <v>896</v>
      </c>
      <c r="C1461" s="9" t="s">
        <v>20</v>
      </c>
      <c r="D1461" s="9"/>
      <c r="E1461" s="2"/>
      <c r="F1461" s="2"/>
      <c r="G1461" s="2">
        <v>782.86289099999999</v>
      </c>
      <c r="H1461" s="2">
        <v>744.727665</v>
      </c>
      <c r="I1461" s="2">
        <v>949.70322199999998</v>
      </c>
      <c r="J1461" s="2">
        <v>851.87832100000003</v>
      </c>
      <c r="K1461" s="2">
        <v>594.36261300000001</v>
      </c>
      <c r="L1461" s="2">
        <v>351.91684099999998</v>
      </c>
      <c r="M1461" s="2">
        <v>294.026229</v>
      </c>
      <c r="N1461" s="2">
        <v>253.21408299999999</v>
      </c>
      <c r="O1461" s="2">
        <v>376.076752</v>
      </c>
      <c r="P1461" s="2">
        <v>455.47524499999997</v>
      </c>
      <c r="Q1461" s="2">
        <v>406.97682099999997</v>
      </c>
      <c r="R1461" s="2">
        <v>799.81934000000001</v>
      </c>
      <c r="S1461" s="2">
        <v>609.75682200000006</v>
      </c>
      <c r="T1461" s="2">
        <v>346.82307800000001</v>
      </c>
      <c r="U1461" s="2">
        <v>581.19403999999997</v>
      </c>
    </row>
    <row r="1462" spans="1:21" hidden="1" x14ac:dyDescent="0.2">
      <c r="A1462" s="22" t="s">
        <v>175</v>
      </c>
      <c r="B1462" s="9" t="s">
        <v>896</v>
      </c>
      <c r="C1462" s="10" t="s">
        <v>22</v>
      </c>
      <c r="D1462" s="10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</row>
    <row r="1463" spans="1:21" hidden="1" x14ac:dyDescent="0.2">
      <c r="A1463" s="22" t="s">
        <v>175</v>
      </c>
      <c r="B1463" s="9" t="s">
        <v>896</v>
      </c>
      <c r="C1463" s="10" t="s">
        <v>23</v>
      </c>
      <c r="D1463" s="10"/>
      <c r="E1463" s="2"/>
      <c r="F1463" s="2"/>
      <c r="G1463" s="2">
        <v>2.217498</v>
      </c>
      <c r="H1463" s="2">
        <v>3.0225819999999999</v>
      </c>
      <c r="I1463" s="2">
        <v>3.1457359999999999</v>
      </c>
      <c r="J1463" s="2">
        <v>2.7735370000000001</v>
      </c>
      <c r="K1463" s="2">
        <v>3.7211280000000002</v>
      </c>
      <c r="L1463" s="2">
        <v>3.6270609999999999</v>
      </c>
      <c r="M1463" s="2">
        <v>3.4288750000000001</v>
      </c>
      <c r="N1463" s="2">
        <v>2.8369749999999998</v>
      </c>
      <c r="O1463" s="2">
        <v>19.078185999999999</v>
      </c>
      <c r="P1463" s="2">
        <v>8.3908710000000006</v>
      </c>
      <c r="Q1463" s="2">
        <v>10.862674999999999</v>
      </c>
      <c r="R1463" s="2">
        <v>9.1829630000000009</v>
      </c>
      <c r="S1463" s="2">
        <v>12.216056</v>
      </c>
      <c r="T1463" s="2">
        <v>10.593014999999999</v>
      </c>
      <c r="U1463" s="2">
        <v>25.118262000000001</v>
      </c>
    </row>
    <row r="1464" spans="1:21" hidden="1" x14ac:dyDescent="0.2">
      <c r="A1464" s="22" t="s">
        <v>175</v>
      </c>
      <c r="B1464" s="9" t="s">
        <v>896</v>
      </c>
      <c r="C1464" s="10" t="s">
        <v>24</v>
      </c>
      <c r="D1464" s="10"/>
      <c r="E1464" s="3"/>
      <c r="F1464" s="3"/>
      <c r="G1464" s="3">
        <v>2.5567829999999998</v>
      </c>
      <c r="H1464" s="3">
        <v>12.501855000000001</v>
      </c>
      <c r="I1464" s="3">
        <v>32.987327999999998</v>
      </c>
      <c r="J1464" s="3">
        <v>9.7290340000000004</v>
      </c>
      <c r="K1464" s="3">
        <v>322.82874700000002</v>
      </c>
      <c r="L1464" s="3">
        <v>142.542145</v>
      </c>
      <c r="M1464" s="3">
        <v>118.844517</v>
      </c>
      <c r="N1464" s="3">
        <v>148.83612500000001</v>
      </c>
      <c r="O1464" s="3">
        <v>296.28110299999997</v>
      </c>
      <c r="P1464" s="3">
        <v>384.43367899999998</v>
      </c>
      <c r="Q1464" s="3">
        <v>340.08519999999999</v>
      </c>
      <c r="R1464" s="3">
        <v>737.70732999999996</v>
      </c>
      <c r="S1464" s="3">
        <v>545.68701199999998</v>
      </c>
      <c r="T1464" s="3">
        <v>297.563379</v>
      </c>
      <c r="U1464" s="3">
        <v>514.63727400000005</v>
      </c>
    </row>
    <row r="1465" spans="1:21" hidden="1" x14ac:dyDescent="0.2">
      <c r="A1465" s="22" t="s">
        <v>175</v>
      </c>
      <c r="B1465" s="9" t="s">
        <v>896</v>
      </c>
      <c r="C1465" s="10" t="s">
        <v>25</v>
      </c>
      <c r="D1465" s="10"/>
      <c r="E1465" s="2"/>
      <c r="F1465" s="2"/>
      <c r="G1465" s="2"/>
      <c r="H1465" s="2"/>
      <c r="I1465" s="2"/>
      <c r="J1465" s="2"/>
      <c r="K1465" s="2"/>
      <c r="L1465" s="2"/>
      <c r="M1465" s="2"/>
      <c r="N1465" s="2">
        <v>10.610028</v>
      </c>
      <c r="O1465" s="2">
        <v>29.451156000000001</v>
      </c>
      <c r="P1465" s="2">
        <v>28.242798000000001</v>
      </c>
      <c r="Q1465" s="2">
        <v>27.687407</v>
      </c>
      <c r="R1465" s="2">
        <v>25.659641000000001</v>
      </c>
      <c r="S1465" s="2">
        <v>22.901012000000001</v>
      </c>
      <c r="T1465" s="2">
        <v>23.599188000000002</v>
      </c>
      <c r="U1465" s="2">
        <v>29.453279999999999</v>
      </c>
    </row>
    <row r="1466" spans="1:21" hidden="1" x14ac:dyDescent="0.2">
      <c r="A1466" s="22" t="s">
        <v>175</v>
      </c>
      <c r="B1466" s="9" t="s">
        <v>896</v>
      </c>
      <c r="C1466" s="10" t="s">
        <v>26</v>
      </c>
      <c r="D1466" s="10" t="s">
        <v>980</v>
      </c>
      <c r="E1466" s="3"/>
      <c r="F1466" s="3"/>
      <c r="G1466" s="3"/>
      <c r="H1466" s="3"/>
      <c r="I1466" s="3"/>
      <c r="J1466" s="3"/>
      <c r="K1466" s="3">
        <v>16.482026999999999</v>
      </c>
      <c r="L1466" s="3">
        <v>15.444158</v>
      </c>
      <c r="M1466" s="3">
        <v>16.128551000000002</v>
      </c>
      <c r="N1466" s="3">
        <v>22.421664</v>
      </c>
      <c r="O1466" s="3">
        <v>29.335245</v>
      </c>
      <c r="P1466" s="3">
        <v>31.972597</v>
      </c>
      <c r="Q1466" s="3">
        <v>25.827629999999999</v>
      </c>
      <c r="R1466" s="3">
        <v>24.874537</v>
      </c>
      <c r="S1466" s="3">
        <v>25.703281</v>
      </c>
      <c r="T1466" s="3">
        <v>12.351096</v>
      </c>
      <c r="U1466" s="3">
        <v>11.09395</v>
      </c>
    </row>
    <row r="1467" spans="1:21" hidden="1" x14ac:dyDescent="0.2">
      <c r="A1467" s="22" t="s">
        <v>175</v>
      </c>
      <c r="B1467" s="9" t="s">
        <v>896</v>
      </c>
      <c r="C1467" s="10" t="s">
        <v>27</v>
      </c>
      <c r="D1467" s="10" t="s">
        <v>980</v>
      </c>
      <c r="E1467" s="2"/>
      <c r="F1467" s="2"/>
      <c r="G1467" s="2"/>
      <c r="H1467" s="2"/>
      <c r="I1467" s="2"/>
      <c r="J1467" s="2"/>
      <c r="K1467" s="2"/>
      <c r="L1467" s="2">
        <v>1.9115690000000001</v>
      </c>
      <c r="M1467" s="2"/>
      <c r="N1467" s="2"/>
      <c r="O1467" s="2"/>
      <c r="P1467" s="2"/>
      <c r="Q1467" s="2"/>
      <c r="R1467" s="2"/>
      <c r="S1467" s="2"/>
      <c r="T1467" s="2"/>
      <c r="U1467" s="2"/>
    </row>
    <row r="1468" spans="1:21" hidden="1" x14ac:dyDescent="0.2">
      <c r="A1468" s="22" t="s">
        <v>175</v>
      </c>
      <c r="B1468" s="9" t="s">
        <v>896</v>
      </c>
      <c r="C1468" s="10" t="s">
        <v>28</v>
      </c>
      <c r="D1468" s="10" t="s">
        <v>980</v>
      </c>
      <c r="E1468" s="3"/>
      <c r="F1468" s="3"/>
      <c r="G1468" s="3"/>
      <c r="H1468" s="3"/>
      <c r="I1468" s="3"/>
      <c r="J1468" s="3"/>
      <c r="K1468" s="3">
        <v>1.3039430000000001</v>
      </c>
      <c r="L1468" s="3">
        <v>1.769649</v>
      </c>
      <c r="M1468" s="3">
        <v>1.629016</v>
      </c>
      <c r="N1468" s="3">
        <v>1.7130540000000001</v>
      </c>
      <c r="O1468" s="3">
        <v>1.8662939999999999</v>
      </c>
      <c r="P1468" s="3">
        <v>2.4333930000000001</v>
      </c>
      <c r="Q1468" s="3">
        <v>2.5033979999999998</v>
      </c>
      <c r="R1468" s="3">
        <v>2.379775</v>
      </c>
      <c r="S1468" s="3">
        <v>3.211789</v>
      </c>
      <c r="T1468" s="3">
        <v>2.709829</v>
      </c>
      <c r="U1468" s="3">
        <v>0.887957</v>
      </c>
    </row>
    <row r="1469" spans="1:21" hidden="1" x14ac:dyDescent="0.2">
      <c r="A1469" s="22" t="s">
        <v>175</v>
      </c>
      <c r="B1469" s="9" t="s">
        <v>896</v>
      </c>
      <c r="C1469" s="10" t="s">
        <v>29</v>
      </c>
      <c r="D1469" s="10" t="s">
        <v>980</v>
      </c>
      <c r="E1469" s="2"/>
      <c r="F1469" s="2"/>
      <c r="G1469" s="2"/>
      <c r="H1469" s="2"/>
      <c r="I1469" s="2"/>
      <c r="J1469" s="2"/>
      <c r="K1469" s="2">
        <v>3.3292470000000001</v>
      </c>
      <c r="L1469" s="2">
        <v>7.8178999999999998E-2</v>
      </c>
      <c r="M1469" s="2">
        <v>0.223083</v>
      </c>
      <c r="N1469" s="2">
        <v>0.187837</v>
      </c>
      <c r="O1469" s="2">
        <v>6.4768000000000006E-2</v>
      </c>
      <c r="P1469" s="2">
        <v>2.9382999999999999E-2</v>
      </c>
      <c r="Q1469" s="2">
        <v>1.0511E-2</v>
      </c>
      <c r="R1469" s="2">
        <v>1.5094E-2</v>
      </c>
      <c r="S1469" s="2">
        <v>3.7671999999999997E-2</v>
      </c>
      <c r="T1469" s="2">
        <v>6.5709999999999996E-3</v>
      </c>
      <c r="U1469" s="2">
        <v>3.3170000000000001E-3</v>
      </c>
    </row>
    <row r="1470" spans="1:21" hidden="1" x14ac:dyDescent="0.2">
      <c r="A1470" s="23" t="s">
        <v>175</v>
      </c>
      <c r="B1470" s="9" t="s">
        <v>896</v>
      </c>
      <c r="C1470" s="9" t="s">
        <v>30</v>
      </c>
      <c r="D1470" s="9"/>
      <c r="E1470" s="3"/>
      <c r="F1470" s="3"/>
      <c r="G1470" s="3">
        <v>778.08861000000002</v>
      </c>
      <c r="H1470" s="3">
        <v>729.20322799999997</v>
      </c>
      <c r="I1470" s="3">
        <v>913.57015799999999</v>
      </c>
      <c r="J1470" s="3">
        <v>839.37575000000004</v>
      </c>
      <c r="K1470" s="3">
        <v>246.69752099999999</v>
      </c>
      <c r="L1470" s="3">
        <v>186.54408000000001</v>
      </c>
      <c r="M1470" s="3">
        <v>153.772187</v>
      </c>
      <c r="N1470" s="3">
        <v>66.608400000000003</v>
      </c>
      <c r="O1470" s="3"/>
      <c r="P1470" s="3">
        <v>-2.7476E-2</v>
      </c>
      <c r="Q1470" s="3"/>
      <c r="R1470" s="3"/>
      <c r="S1470" s="3"/>
      <c r="T1470" s="3"/>
      <c r="U1470" s="3"/>
    </row>
    <row r="1471" spans="1:21" hidden="1" x14ac:dyDescent="0.2">
      <c r="A1471" s="21" t="s">
        <v>176</v>
      </c>
      <c r="B1471" s="9" t="s">
        <v>898</v>
      </c>
      <c r="C1471" s="9" t="s">
        <v>20</v>
      </c>
      <c r="D1471" s="9"/>
      <c r="E1471" s="2"/>
      <c r="F1471" s="2"/>
      <c r="G1471" s="2">
        <v>271.21797199999997</v>
      </c>
      <c r="H1471" s="2">
        <v>193.148573</v>
      </c>
      <c r="I1471" s="2">
        <v>167.47427400000001</v>
      </c>
      <c r="J1471" s="2">
        <v>214.65148199999999</v>
      </c>
      <c r="K1471" s="2">
        <v>229.71019000000001</v>
      </c>
      <c r="L1471" s="2">
        <v>272.53795600000001</v>
      </c>
      <c r="M1471" s="2">
        <v>251.622669</v>
      </c>
      <c r="N1471" s="2">
        <v>206.531655</v>
      </c>
      <c r="O1471" s="2">
        <v>260.73606999999998</v>
      </c>
      <c r="P1471" s="2">
        <v>230.21556899999999</v>
      </c>
      <c r="Q1471" s="2">
        <v>238.14247599999999</v>
      </c>
      <c r="R1471" s="2">
        <v>219.65223499999999</v>
      </c>
      <c r="S1471" s="2">
        <v>219.293038</v>
      </c>
      <c r="T1471" s="2">
        <v>215.12977100000001</v>
      </c>
      <c r="U1471" s="2">
        <v>223.795288</v>
      </c>
    </row>
    <row r="1472" spans="1:21" hidden="1" x14ac:dyDescent="0.2">
      <c r="A1472" s="22" t="s">
        <v>176</v>
      </c>
      <c r="B1472" s="9" t="s">
        <v>898</v>
      </c>
      <c r="C1472" s="10" t="s">
        <v>22</v>
      </c>
      <c r="D1472" s="10"/>
      <c r="E1472" s="3"/>
      <c r="F1472" s="3"/>
      <c r="G1472" s="3"/>
      <c r="H1472" s="3">
        <v>4.9673410000000002</v>
      </c>
      <c r="I1472" s="3"/>
      <c r="J1472" s="3">
        <v>5.5963640000000003</v>
      </c>
      <c r="K1472" s="3">
        <v>3.6748829999999999</v>
      </c>
      <c r="L1472" s="3"/>
      <c r="M1472" s="3">
        <v>1.02352</v>
      </c>
      <c r="N1472" s="3">
        <v>7.1974609999999997</v>
      </c>
      <c r="O1472" s="3">
        <v>12.742917</v>
      </c>
      <c r="P1472" s="3">
        <v>7.3288000000000006E-2</v>
      </c>
      <c r="Q1472" s="3"/>
      <c r="R1472" s="3">
        <v>1.9398040000000001</v>
      </c>
      <c r="S1472" s="3">
        <v>9.7335759999999993</v>
      </c>
      <c r="T1472" s="3">
        <v>11.041383</v>
      </c>
      <c r="U1472" s="3">
        <v>6.8312910000000002</v>
      </c>
    </row>
    <row r="1473" spans="1:21" hidden="1" x14ac:dyDescent="0.2">
      <c r="A1473" s="22" t="s">
        <v>176</v>
      </c>
      <c r="B1473" s="9" t="s">
        <v>898</v>
      </c>
      <c r="C1473" s="10" t="s">
        <v>23</v>
      </c>
      <c r="D1473" s="10"/>
      <c r="E1473" s="2"/>
      <c r="F1473" s="2"/>
      <c r="G1473" s="2">
        <v>1.4608019999999999</v>
      </c>
      <c r="H1473" s="2">
        <v>2.7001019999999998</v>
      </c>
      <c r="I1473" s="2">
        <v>2.6994630000000002</v>
      </c>
      <c r="J1473" s="2">
        <v>2.7710409999999999</v>
      </c>
      <c r="K1473" s="2">
        <v>3.8861189999999999</v>
      </c>
      <c r="L1473" s="2">
        <v>2.9102510000000001</v>
      </c>
      <c r="M1473" s="2">
        <v>6.5734440000000003</v>
      </c>
      <c r="N1473" s="2">
        <v>2.8354810000000001</v>
      </c>
      <c r="O1473" s="2">
        <v>43.578608000000003</v>
      </c>
      <c r="P1473" s="2">
        <v>39.091473999999998</v>
      </c>
      <c r="Q1473" s="2">
        <v>26.165956000000001</v>
      </c>
      <c r="R1473" s="2">
        <v>16.030567999999999</v>
      </c>
      <c r="S1473" s="2">
        <v>20.520263</v>
      </c>
      <c r="T1473" s="2">
        <v>19.668285999999998</v>
      </c>
      <c r="U1473" s="2">
        <v>12.272145</v>
      </c>
    </row>
    <row r="1474" spans="1:21" hidden="1" x14ac:dyDescent="0.2">
      <c r="A1474" s="22" t="s">
        <v>176</v>
      </c>
      <c r="B1474" s="9" t="s">
        <v>898</v>
      </c>
      <c r="C1474" s="10" t="s">
        <v>24</v>
      </c>
      <c r="D1474" s="10"/>
      <c r="E1474" s="3"/>
      <c r="F1474" s="3"/>
      <c r="G1474" s="3"/>
      <c r="H1474" s="3">
        <v>0.45414100000000002</v>
      </c>
      <c r="I1474" s="3">
        <v>1.0796190000000001</v>
      </c>
      <c r="J1474" s="3">
        <v>0.83632300000000004</v>
      </c>
      <c r="K1474" s="3">
        <v>39.501427</v>
      </c>
      <c r="L1474" s="3">
        <v>27.913091000000001</v>
      </c>
      <c r="M1474" s="3">
        <v>30.320623999999999</v>
      </c>
      <c r="N1474" s="3">
        <v>82.717056999999997</v>
      </c>
      <c r="O1474" s="3">
        <v>158.10978900000001</v>
      </c>
      <c r="P1474" s="3">
        <v>144.05014199999999</v>
      </c>
      <c r="Q1474" s="3">
        <v>169.70716200000001</v>
      </c>
      <c r="R1474" s="3">
        <v>168.118593</v>
      </c>
      <c r="S1474" s="3">
        <v>162.39670899999999</v>
      </c>
      <c r="T1474" s="3">
        <v>152.10296600000001</v>
      </c>
      <c r="U1474" s="3">
        <v>180.99632399999999</v>
      </c>
    </row>
    <row r="1475" spans="1:21" hidden="1" x14ac:dyDescent="0.2">
      <c r="A1475" s="22" t="s">
        <v>176</v>
      </c>
      <c r="B1475" s="9" t="s">
        <v>898</v>
      </c>
      <c r="C1475" s="10" t="s">
        <v>25</v>
      </c>
      <c r="D1475" s="10"/>
      <c r="E1475" s="2"/>
      <c r="F1475" s="2"/>
      <c r="G1475" s="2"/>
      <c r="H1475" s="2"/>
      <c r="I1475" s="2"/>
      <c r="J1475" s="2"/>
      <c r="K1475" s="2"/>
      <c r="L1475" s="2"/>
      <c r="M1475" s="2"/>
      <c r="N1475" s="2">
        <v>7.0972619999999997</v>
      </c>
      <c r="O1475" s="2">
        <v>39.242117</v>
      </c>
      <c r="P1475" s="2">
        <v>39.184981999999998</v>
      </c>
      <c r="Q1475" s="2">
        <v>34.371614000000001</v>
      </c>
      <c r="R1475" s="2">
        <v>24.879414000000001</v>
      </c>
      <c r="S1475" s="2">
        <v>17.448696999999999</v>
      </c>
      <c r="T1475" s="2">
        <v>22.538408</v>
      </c>
      <c r="U1475" s="2">
        <v>14.950094999999999</v>
      </c>
    </row>
    <row r="1476" spans="1:21" hidden="1" x14ac:dyDescent="0.2">
      <c r="A1476" s="22" t="s">
        <v>176</v>
      </c>
      <c r="B1476" s="9" t="s">
        <v>898</v>
      </c>
      <c r="C1476" s="10" t="s">
        <v>26</v>
      </c>
      <c r="D1476" s="10" t="s">
        <v>980</v>
      </c>
      <c r="E1476" s="3"/>
      <c r="F1476" s="3"/>
      <c r="G1476" s="3"/>
      <c r="H1476" s="3"/>
      <c r="I1476" s="3"/>
      <c r="J1476" s="3"/>
      <c r="K1476" s="3">
        <v>4.3184290000000001</v>
      </c>
      <c r="L1476" s="3">
        <v>3.7788170000000001</v>
      </c>
      <c r="M1476" s="3">
        <v>3.892007</v>
      </c>
      <c r="N1476" s="3">
        <v>4.3364500000000001</v>
      </c>
      <c r="O1476" s="3">
        <v>5.3530540000000002</v>
      </c>
      <c r="P1476" s="3">
        <v>5.1525340000000002</v>
      </c>
      <c r="Q1476" s="3">
        <v>7.0853719999999996</v>
      </c>
      <c r="R1476" s="3">
        <v>8.2462769999999992</v>
      </c>
      <c r="S1476" s="3">
        <v>8.4841080000000009</v>
      </c>
      <c r="T1476" s="3">
        <v>9.3621440000000007</v>
      </c>
      <c r="U1476" s="3">
        <v>8.4383970000000001</v>
      </c>
    </row>
    <row r="1477" spans="1:21" hidden="1" x14ac:dyDescent="0.2">
      <c r="A1477" s="22" t="s">
        <v>176</v>
      </c>
      <c r="B1477" s="9" t="s">
        <v>898</v>
      </c>
      <c r="C1477" s="10" t="s">
        <v>27</v>
      </c>
      <c r="D1477" s="10" t="s">
        <v>980</v>
      </c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</row>
    <row r="1478" spans="1:21" hidden="1" x14ac:dyDescent="0.2">
      <c r="A1478" s="22" t="s">
        <v>176</v>
      </c>
      <c r="B1478" s="9" t="s">
        <v>898</v>
      </c>
      <c r="C1478" s="10" t="s">
        <v>28</v>
      </c>
      <c r="D1478" s="10" t="s">
        <v>980</v>
      </c>
      <c r="E1478" s="3"/>
      <c r="F1478" s="3"/>
      <c r="G1478" s="3"/>
      <c r="H1478" s="3"/>
      <c r="I1478" s="3"/>
      <c r="J1478" s="3"/>
      <c r="K1478" s="3">
        <v>0.92418599999999995</v>
      </c>
      <c r="L1478" s="3">
        <v>0.122419</v>
      </c>
      <c r="M1478" s="3">
        <v>0.50275000000000003</v>
      </c>
      <c r="N1478" s="3">
        <v>0.72319900000000004</v>
      </c>
      <c r="O1478" s="3">
        <v>1.70895</v>
      </c>
      <c r="P1478" s="3">
        <v>3.1243560000000001</v>
      </c>
      <c r="Q1478" s="3">
        <v>0.81237199999999998</v>
      </c>
      <c r="R1478" s="3">
        <v>0.43404399999999999</v>
      </c>
      <c r="S1478" s="3">
        <v>0.69240999999999997</v>
      </c>
      <c r="T1478" s="3">
        <v>0.41658400000000001</v>
      </c>
      <c r="U1478" s="3">
        <v>0.30703599999999998</v>
      </c>
    </row>
    <row r="1479" spans="1:21" hidden="1" x14ac:dyDescent="0.2">
      <c r="A1479" s="22" t="s">
        <v>176</v>
      </c>
      <c r="B1479" s="9" t="s">
        <v>898</v>
      </c>
      <c r="C1479" s="10" t="s">
        <v>29</v>
      </c>
      <c r="D1479" s="10" t="s">
        <v>980</v>
      </c>
      <c r="E1479" s="2"/>
      <c r="F1479" s="2"/>
      <c r="G1479" s="2"/>
      <c r="H1479" s="2"/>
      <c r="I1479" s="2"/>
      <c r="J1479" s="2"/>
      <c r="K1479" s="2"/>
      <c r="L1479" s="2"/>
      <c r="M1479" s="2">
        <v>0.17058000000000001</v>
      </c>
      <c r="N1479" s="2">
        <v>2.3220000000000001E-2</v>
      </c>
      <c r="O1479" s="2">
        <v>6.3500000000000004E-4</v>
      </c>
      <c r="P1479" s="2"/>
      <c r="Q1479" s="2"/>
      <c r="R1479" s="2">
        <v>3.5349999999999999E-3</v>
      </c>
      <c r="S1479" s="2">
        <v>1.7274999999999999E-2</v>
      </c>
      <c r="T1479" s="2"/>
      <c r="U1479" s="2"/>
    </row>
    <row r="1480" spans="1:21" hidden="1" x14ac:dyDescent="0.2">
      <c r="A1480" s="23" t="s">
        <v>176</v>
      </c>
      <c r="B1480" s="9" t="s">
        <v>898</v>
      </c>
      <c r="C1480" s="9" t="s">
        <v>30</v>
      </c>
      <c r="D1480" s="9"/>
      <c r="E1480" s="3"/>
      <c r="F1480" s="3"/>
      <c r="G1480" s="3">
        <v>269.75716999999997</v>
      </c>
      <c r="H1480" s="3">
        <v>185.02698899999999</v>
      </c>
      <c r="I1480" s="3">
        <v>163.69519199999999</v>
      </c>
      <c r="J1480" s="3">
        <v>205.447754</v>
      </c>
      <c r="K1480" s="3">
        <v>177.405146</v>
      </c>
      <c r="L1480" s="3">
        <v>237.813378</v>
      </c>
      <c r="M1480" s="3">
        <v>209.13974400000001</v>
      </c>
      <c r="N1480" s="3">
        <v>101.601525</v>
      </c>
      <c r="O1480" s="3"/>
      <c r="P1480" s="3">
        <v>-0.46120699999999998</v>
      </c>
      <c r="Q1480" s="3"/>
      <c r="R1480" s="3"/>
      <c r="S1480" s="3"/>
      <c r="T1480" s="3"/>
      <c r="U1480" s="3"/>
    </row>
    <row r="1481" spans="1:21" hidden="1" x14ac:dyDescent="0.2">
      <c r="A1481" s="21" t="s">
        <v>177</v>
      </c>
      <c r="B1481" s="9" t="s">
        <v>952</v>
      </c>
      <c r="C1481" s="9" t="s">
        <v>20</v>
      </c>
      <c r="D1481" s="9"/>
      <c r="E1481" s="2"/>
      <c r="F1481" s="2"/>
      <c r="G1481" s="2">
        <v>1242.4627989999999</v>
      </c>
      <c r="H1481" s="2">
        <v>1740.437956</v>
      </c>
      <c r="I1481" s="2">
        <v>1725.17651</v>
      </c>
      <c r="J1481" s="2">
        <v>1775.288933</v>
      </c>
      <c r="K1481" s="2">
        <v>1913.3095579999999</v>
      </c>
      <c r="L1481" s="2">
        <v>2438.8593030000002</v>
      </c>
      <c r="M1481" s="2">
        <v>2355.8607200000001</v>
      </c>
      <c r="N1481" s="2">
        <v>3342.5399640000001</v>
      </c>
      <c r="O1481" s="2">
        <v>3114.5022490000001</v>
      </c>
      <c r="P1481" s="2">
        <v>3532.8693199999998</v>
      </c>
      <c r="Q1481" s="2">
        <v>4012.7598189999999</v>
      </c>
      <c r="R1481" s="2">
        <v>4306.0827870000003</v>
      </c>
      <c r="S1481" s="2">
        <v>4583.422982</v>
      </c>
      <c r="T1481" s="2">
        <v>4048.865828</v>
      </c>
      <c r="U1481" s="2">
        <v>3768.3913219999999</v>
      </c>
    </row>
    <row r="1482" spans="1:21" hidden="1" x14ac:dyDescent="0.2">
      <c r="A1482" s="22" t="s">
        <v>177</v>
      </c>
      <c r="B1482" s="9" t="s">
        <v>952</v>
      </c>
      <c r="C1482" s="10" t="s">
        <v>22</v>
      </c>
      <c r="D1482" s="10"/>
      <c r="E1482" s="3"/>
      <c r="F1482" s="3"/>
      <c r="G1482" s="3">
        <v>72.330472999999998</v>
      </c>
      <c r="H1482" s="3">
        <v>318.211163</v>
      </c>
      <c r="I1482" s="3">
        <v>113.677679</v>
      </c>
      <c r="J1482" s="3">
        <v>101.54113</v>
      </c>
      <c r="K1482" s="3">
        <v>145.68123600000001</v>
      </c>
      <c r="L1482" s="3">
        <v>391.96152499999999</v>
      </c>
      <c r="M1482" s="3">
        <v>284.54641600000002</v>
      </c>
      <c r="N1482" s="3">
        <v>1085.546204</v>
      </c>
      <c r="O1482" s="3">
        <v>581.11670300000003</v>
      </c>
      <c r="P1482" s="3">
        <v>526.15428599999996</v>
      </c>
      <c r="Q1482" s="3">
        <v>426.55520999999999</v>
      </c>
      <c r="R1482" s="3">
        <v>697.07669599999997</v>
      </c>
      <c r="S1482" s="3">
        <v>591.03106600000001</v>
      </c>
      <c r="T1482" s="3">
        <v>362.66654299999999</v>
      </c>
      <c r="U1482" s="3">
        <v>151.402548</v>
      </c>
    </row>
    <row r="1483" spans="1:21" hidden="1" x14ac:dyDescent="0.2">
      <c r="A1483" s="22" t="s">
        <v>177</v>
      </c>
      <c r="B1483" s="9" t="s">
        <v>952</v>
      </c>
      <c r="C1483" s="10" t="s">
        <v>23</v>
      </c>
      <c r="D1483" s="10"/>
      <c r="E1483" s="2"/>
      <c r="F1483" s="2"/>
      <c r="G1483" s="2">
        <v>5.1644290000000002</v>
      </c>
      <c r="H1483" s="2">
        <v>13.178656</v>
      </c>
      <c r="I1483" s="2">
        <v>15.091691000000001</v>
      </c>
      <c r="J1483" s="2">
        <v>15.508013999999999</v>
      </c>
      <c r="K1483" s="2">
        <v>10.640836</v>
      </c>
      <c r="L1483" s="2">
        <v>13.488659</v>
      </c>
      <c r="M1483" s="2">
        <v>13.684177999999999</v>
      </c>
      <c r="N1483" s="2">
        <v>11.81776</v>
      </c>
      <c r="O1483" s="2">
        <v>110.815595</v>
      </c>
      <c r="P1483" s="2">
        <v>128.90837200000001</v>
      </c>
      <c r="Q1483" s="2">
        <v>91.135104999999996</v>
      </c>
      <c r="R1483" s="2">
        <v>84.198695000000001</v>
      </c>
      <c r="S1483" s="2">
        <v>82.703930999999997</v>
      </c>
      <c r="T1483" s="2">
        <v>87.776565000000005</v>
      </c>
      <c r="U1483" s="2">
        <v>46.084795999999997</v>
      </c>
    </row>
    <row r="1484" spans="1:21" hidden="1" x14ac:dyDescent="0.2">
      <c r="A1484" s="22" t="s">
        <v>177</v>
      </c>
      <c r="B1484" s="9" t="s">
        <v>952</v>
      </c>
      <c r="C1484" s="10" t="s">
        <v>24</v>
      </c>
      <c r="D1484" s="10"/>
      <c r="E1484" s="3"/>
      <c r="F1484" s="3"/>
      <c r="G1484" s="3">
        <v>354.80267900000001</v>
      </c>
      <c r="H1484" s="3">
        <v>362.99390699999998</v>
      </c>
      <c r="I1484" s="3">
        <v>387.07173499999999</v>
      </c>
      <c r="J1484" s="3">
        <v>341.08756299999999</v>
      </c>
      <c r="K1484" s="3">
        <v>1100.7762540000001</v>
      </c>
      <c r="L1484" s="3">
        <v>1340.9721529999999</v>
      </c>
      <c r="M1484" s="3">
        <v>1414.0176309999999</v>
      </c>
      <c r="N1484" s="3">
        <v>1691.631541</v>
      </c>
      <c r="O1484" s="3">
        <v>2222.2728200000001</v>
      </c>
      <c r="P1484" s="3">
        <v>2694.523389</v>
      </c>
      <c r="Q1484" s="3">
        <v>3289.9607259999998</v>
      </c>
      <c r="R1484" s="3">
        <v>3326.3434320000001</v>
      </c>
      <c r="S1484" s="3">
        <v>3721.0735909999999</v>
      </c>
      <c r="T1484" s="3">
        <v>3427.9541760000002</v>
      </c>
      <c r="U1484" s="3">
        <v>3407.8089709999999</v>
      </c>
    </row>
    <row r="1485" spans="1:21" hidden="1" x14ac:dyDescent="0.2">
      <c r="A1485" s="22" t="s">
        <v>177</v>
      </c>
      <c r="B1485" s="9" t="s">
        <v>952</v>
      </c>
      <c r="C1485" s="10" t="s">
        <v>25</v>
      </c>
      <c r="D1485" s="10"/>
      <c r="E1485" s="2"/>
      <c r="F1485" s="2"/>
      <c r="G1485" s="2"/>
      <c r="H1485" s="2"/>
      <c r="I1485" s="2"/>
      <c r="J1485" s="2"/>
      <c r="K1485" s="2"/>
      <c r="L1485" s="2"/>
      <c r="M1485" s="2"/>
      <c r="N1485" s="2">
        <v>36.542760999999999</v>
      </c>
      <c r="O1485" s="2">
        <v>88.623026999999993</v>
      </c>
      <c r="P1485" s="2">
        <v>75.205516000000003</v>
      </c>
      <c r="Q1485" s="2">
        <v>78.748293000000004</v>
      </c>
      <c r="R1485" s="2">
        <v>81.044053000000005</v>
      </c>
      <c r="S1485" s="2">
        <v>72.623343000000006</v>
      </c>
      <c r="T1485" s="2">
        <v>74.827173000000002</v>
      </c>
      <c r="U1485" s="2">
        <v>76.593138999999994</v>
      </c>
    </row>
    <row r="1486" spans="1:21" hidden="1" x14ac:dyDescent="0.2">
      <c r="A1486" s="22" t="s">
        <v>177</v>
      </c>
      <c r="B1486" s="9" t="s">
        <v>952</v>
      </c>
      <c r="C1486" s="10" t="s">
        <v>26</v>
      </c>
      <c r="D1486" s="10" t="s">
        <v>980</v>
      </c>
      <c r="E1486" s="3"/>
      <c r="F1486" s="3"/>
      <c r="G1486" s="3"/>
      <c r="H1486" s="3"/>
      <c r="I1486" s="3"/>
      <c r="J1486" s="3"/>
      <c r="K1486" s="3">
        <v>80.936696999999995</v>
      </c>
      <c r="L1486" s="3">
        <v>77.058102000000005</v>
      </c>
      <c r="M1486" s="3">
        <v>59.711633999999997</v>
      </c>
      <c r="N1486" s="3">
        <v>84.269763999999995</v>
      </c>
      <c r="O1486" s="3">
        <v>98.740014000000002</v>
      </c>
      <c r="P1486" s="3">
        <v>100.83102700000001</v>
      </c>
      <c r="Q1486" s="3">
        <v>101.063777</v>
      </c>
      <c r="R1486" s="3">
        <v>109.318017</v>
      </c>
      <c r="S1486" s="3">
        <v>108.53597499999999</v>
      </c>
      <c r="T1486" s="3">
        <v>88.312928999999997</v>
      </c>
      <c r="U1486" s="3">
        <v>81.101185000000001</v>
      </c>
    </row>
    <row r="1487" spans="1:21" hidden="1" x14ac:dyDescent="0.2">
      <c r="A1487" s="22" t="s">
        <v>177</v>
      </c>
      <c r="B1487" s="9" t="s">
        <v>952</v>
      </c>
      <c r="C1487" s="10" t="s">
        <v>27</v>
      </c>
      <c r="D1487" s="10" t="s">
        <v>980</v>
      </c>
      <c r="E1487" s="2"/>
      <c r="F1487" s="2"/>
      <c r="G1487" s="2"/>
      <c r="H1487" s="2"/>
      <c r="I1487" s="2"/>
      <c r="J1487" s="2"/>
      <c r="K1487" s="2">
        <v>67.973506</v>
      </c>
      <c r="L1487" s="2">
        <v>4.7892700000000001</v>
      </c>
      <c r="M1487" s="2">
        <v>5.7438120000000001</v>
      </c>
      <c r="N1487" s="2">
        <v>6.4729489999999998</v>
      </c>
      <c r="O1487" s="2">
        <v>7.4502030000000001</v>
      </c>
      <c r="P1487" s="2">
        <v>0.38378299999999999</v>
      </c>
      <c r="Q1487" s="2">
        <v>16.704121000000001</v>
      </c>
      <c r="R1487" s="2">
        <v>0.14998900000000001</v>
      </c>
      <c r="S1487" s="2">
        <v>7.6034000000000004E-2</v>
      </c>
      <c r="T1487" s="2">
        <v>2.383E-2</v>
      </c>
      <c r="U1487" s="2">
        <v>1.0376E-2</v>
      </c>
    </row>
    <row r="1488" spans="1:21" hidden="1" x14ac:dyDescent="0.2">
      <c r="A1488" s="22" t="s">
        <v>177</v>
      </c>
      <c r="B1488" s="9" t="s">
        <v>952</v>
      </c>
      <c r="C1488" s="10" t="s">
        <v>28</v>
      </c>
      <c r="D1488" s="10" t="s">
        <v>980</v>
      </c>
      <c r="E1488" s="3"/>
      <c r="F1488" s="3"/>
      <c r="G1488" s="3"/>
      <c r="H1488" s="3"/>
      <c r="I1488" s="3"/>
      <c r="J1488" s="3"/>
      <c r="K1488" s="3">
        <v>5.386228</v>
      </c>
      <c r="L1488" s="3">
        <v>4.7744910000000003</v>
      </c>
      <c r="M1488" s="3">
        <v>7.4301550000000001</v>
      </c>
      <c r="N1488" s="3">
        <v>6.4591710000000004</v>
      </c>
      <c r="O1488" s="3">
        <v>5.4600020000000002</v>
      </c>
      <c r="P1488" s="3">
        <v>6.3422179999999999</v>
      </c>
      <c r="Q1488" s="3">
        <v>8.0232299999999999</v>
      </c>
      <c r="R1488" s="3">
        <v>7.4018949999999997</v>
      </c>
      <c r="S1488" s="3">
        <v>7.374072</v>
      </c>
      <c r="T1488" s="3">
        <v>7.2983979999999997</v>
      </c>
      <c r="U1488" s="3">
        <v>5.3637670000000002</v>
      </c>
    </row>
    <row r="1489" spans="1:21" hidden="1" x14ac:dyDescent="0.2">
      <c r="A1489" s="22" t="s">
        <v>177</v>
      </c>
      <c r="B1489" s="9" t="s">
        <v>952</v>
      </c>
      <c r="C1489" s="10" t="s">
        <v>29</v>
      </c>
      <c r="D1489" s="10" t="s">
        <v>980</v>
      </c>
      <c r="E1489" s="2"/>
      <c r="F1489" s="2"/>
      <c r="G1489" s="2"/>
      <c r="H1489" s="2"/>
      <c r="I1489" s="2"/>
      <c r="J1489" s="2"/>
      <c r="K1489" s="2">
        <v>0.216282</v>
      </c>
      <c r="L1489" s="2">
        <v>0.95734399999999997</v>
      </c>
      <c r="M1489" s="2">
        <v>0.45476100000000003</v>
      </c>
      <c r="N1489" s="2">
        <v>0.28093200000000002</v>
      </c>
      <c r="O1489" s="2">
        <v>2.3885E-2</v>
      </c>
      <c r="P1489" s="2">
        <v>0.56278700000000004</v>
      </c>
      <c r="Q1489" s="2">
        <v>0.569357</v>
      </c>
      <c r="R1489" s="2">
        <v>0.55001</v>
      </c>
      <c r="S1489" s="2">
        <v>4.9699999999999996E-3</v>
      </c>
      <c r="T1489" s="2">
        <v>6.2139999999999999E-3</v>
      </c>
      <c r="U1489" s="2">
        <v>2.6540000000000001E-2</v>
      </c>
    </row>
    <row r="1490" spans="1:21" hidden="1" x14ac:dyDescent="0.2">
      <c r="A1490" s="23" t="s">
        <v>177</v>
      </c>
      <c r="B1490" s="9" t="s">
        <v>952</v>
      </c>
      <c r="C1490" s="9" t="s">
        <v>30</v>
      </c>
      <c r="D1490" s="9"/>
      <c r="E1490" s="3"/>
      <c r="F1490" s="3"/>
      <c r="G1490" s="3">
        <v>810.16521799999998</v>
      </c>
      <c r="H1490" s="3">
        <v>1046.05423</v>
      </c>
      <c r="I1490" s="3">
        <v>1209.335405</v>
      </c>
      <c r="J1490" s="3">
        <v>1317.1522259999999</v>
      </c>
      <c r="K1490" s="3">
        <v>501.69851899999998</v>
      </c>
      <c r="L1490" s="3">
        <v>604.85775899999999</v>
      </c>
      <c r="M1490" s="3">
        <v>570.27213300000005</v>
      </c>
      <c r="N1490" s="3">
        <v>419.51888200000002</v>
      </c>
      <c r="O1490" s="3"/>
      <c r="P1490" s="3">
        <v>-4.2057999999999998E-2</v>
      </c>
      <c r="Q1490" s="3"/>
      <c r="R1490" s="3"/>
      <c r="S1490" s="3"/>
      <c r="T1490" s="3"/>
      <c r="U1490" s="3"/>
    </row>
    <row r="1491" spans="1:21" hidden="1" x14ac:dyDescent="0.2">
      <c r="A1491" s="21" t="s">
        <v>178</v>
      </c>
      <c r="B1491" s="9" t="e">
        <v>#N/A</v>
      </c>
      <c r="C1491" s="9" t="s">
        <v>20</v>
      </c>
      <c r="D1491" s="9"/>
      <c r="E1491" s="2"/>
      <c r="F1491" s="2"/>
      <c r="G1491" s="2">
        <v>42.191924</v>
      </c>
      <c r="H1491" s="2">
        <v>113.87945000000001</v>
      </c>
      <c r="I1491" s="2">
        <v>152.57189500000001</v>
      </c>
      <c r="J1491" s="2">
        <v>426.98982000000001</v>
      </c>
      <c r="K1491" s="2">
        <v>202.756674</v>
      </c>
      <c r="L1491" s="2">
        <v>187.482483</v>
      </c>
      <c r="M1491" s="2">
        <v>155.10065499999999</v>
      </c>
      <c r="N1491" s="2">
        <v>159.52184700000001</v>
      </c>
      <c r="O1491" s="2">
        <v>153.77164300000001</v>
      </c>
      <c r="P1491" s="2">
        <v>211.857439</v>
      </c>
      <c r="Q1491" s="2">
        <v>233.313571</v>
      </c>
      <c r="R1491" s="2">
        <v>251.41941499999999</v>
      </c>
      <c r="S1491" s="2">
        <v>268.68945100000002</v>
      </c>
      <c r="T1491" s="2">
        <v>304.31265300000001</v>
      </c>
      <c r="U1491" s="2">
        <v>237.104142</v>
      </c>
    </row>
    <row r="1492" spans="1:21" hidden="1" x14ac:dyDescent="0.2">
      <c r="A1492" s="22" t="s">
        <v>178</v>
      </c>
      <c r="B1492" s="9" t="e">
        <v>#N/A</v>
      </c>
      <c r="C1492" s="10" t="s">
        <v>22</v>
      </c>
      <c r="D1492" s="10"/>
      <c r="E1492" s="3"/>
      <c r="F1492" s="3"/>
      <c r="G1492" s="3"/>
      <c r="H1492" s="3"/>
      <c r="I1492" s="3"/>
      <c r="J1492" s="3"/>
      <c r="K1492" s="3"/>
      <c r="L1492" s="3"/>
      <c r="M1492" s="3"/>
      <c r="N1492" s="3">
        <v>7.6768000000000003E-2</v>
      </c>
      <c r="O1492" s="3"/>
      <c r="P1492" s="3"/>
      <c r="Q1492" s="3"/>
      <c r="R1492" s="3"/>
      <c r="S1492" s="3"/>
      <c r="T1492" s="3"/>
      <c r="U1492" s="3"/>
    </row>
    <row r="1493" spans="1:21" hidden="1" x14ac:dyDescent="0.2">
      <c r="A1493" s="22" t="s">
        <v>178</v>
      </c>
      <c r="B1493" s="9" t="e">
        <v>#N/A</v>
      </c>
      <c r="C1493" s="10" t="s">
        <v>23</v>
      </c>
      <c r="D1493" s="10"/>
      <c r="E1493" s="2"/>
      <c r="F1493" s="2"/>
      <c r="G1493" s="2">
        <v>1.681691</v>
      </c>
      <c r="H1493" s="2">
        <v>0.46430199999999999</v>
      </c>
      <c r="I1493" s="2">
        <v>9.1262830000000008</v>
      </c>
      <c r="J1493" s="2">
        <v>3.6410019999999998</v>
      </c>
      <c r="K1493" s="2">
        <v>0.29595300000000002</v>
      </c>
      <c r="L1493" s="2">
        <v>0.36589300000000002</v>
      </c>
      <c r="M1493" s="2">
        <v>1.314254</v>
      </c>
      <c r="N1493" s="2">
        <v>1.871014</v>
      </c>
      <c r="O1493" s="2">
        <v>38.295636000000002</v>
      </c>
      <c r="P1493" s="2">
        <v>95.502955</v>
      </c>
      <c r="Q1493" s="2">
        <v>64.777395999999996</v>
      </c>
      <c r="R1493" s="2">
        <v>63.003830000000001</v>
      </c>
      <c r="S1493" s="2">
        <v>72.730633999999995</v>
      </c>
      <c r="T1493" s="2">
        <v>83.339421999999999</v>
      </c>
      <c r="U1493" s="2">
        <v>66.842454000000004</v>
      </c>
    </row>
    <row r="1494" spans="1:21" hidden="1" x14ac:dyDescent="0.2">
      <c r="A1494" s="22" t="s">
        <v>178</v>
      </c>
      <c r="B1494" s="9" t="e">
        <v>#N/A</v>
      </c>
      <c r="C1494" s="10" t="s">
        <v>24</v>
      </c>
      <c r="D1494" s="10"/>
      <c r="E1494" s="3"/>
      <c r="F1494" s="3"/>
      <c r="G1494" s="3">
        <v>18.618417999999998</v>
      </c>
      <c r="H1494" s="3">
        <v>16.870788999999998</v>
      </c>
      <c r="I1494" s="3">
        <v>13.353161999999999</v>
      </c>
      <c r="J1494" s="3">
        <v>11.956168</v>
      </c>
      <c r="K1494" s="3">
        <v>65.629007000000001</v>
      </c>
      <c r="L1494" s="3">
        <v>30.900161000000001</v>
      </c>
      <c r="M1494" s="3">
        <v>18.079898</v>
      </c>
      <c r="N1494" s="3">
        <v>52.923406999999997</v>
      </c>
      <c r="O1494" s="3">
        <v>58.121248000000001</v>
      </c>
      <c r="P1494" s="3">
        <v>68.124426999999997</v>
      </c>
      <c r="Q1494" s="3">
        <v>117.666838</v>
      </c>
      <c r="R1494" s="3">
        <v>144.222565</v>
      </c>
      <c r="S1494" s="3">
        <v>172.45302899999999</v>
      </c>
      <c r="T1494" s="3">
        <v>194.583742</v>
      </c>
      <c r="U1494" s="3">
        <v>142.90416300000001</v>
      </c>
    </row>
    <row r="1495" spans="1:21" hidden="1" x14ac:dyDescent="0.2">
      <c r="A1495" s="22" t="s">
        <v>178</v>
      </c>
      <c r="B1495" s="9" t="e">
        <v>#N/A</v>
      </c>
      <c r="C1495" s="10" t="s">
        <v>25</v>
      </c>
      <c r="D1495" s="10"/>
      <c r="E1495" s="2"/>
      <c r="F1495" s="2"/>
      <c r="G1495" s="2"/>
      <c r="H1495" s="2"/>
      <c r="I1495" s="2"/>
      <c r="J1495" s="2"/>
      <c r="K1495" s="2"/>
      <c r="L1495" s="2"/>
      <c r="M1495" s="2"/>
      <c r="N1495" s="2">
        <v>12.761419999999999</v>
      </c>
      <c r="O1495" s="2">
        <v>20.292815999999998</v>
      </c>
      <c r="P1495" s="2">
        <v>11.847715000000001</v>
      </c>
      <c r="Q1495" s="2">
        <v>16.113264999999998</v>
      </c>
      <c r="R1495" s="2">
        <v>15.387103</v>
      </c>
      <c r="S1495" s="2">
        <v>17.161042999999999</v>
      </c>
      <c r="T1495" s="2">
        <v>20.616833</v>
      </c>
      <c r="U1495" s="2">
        <v>21.415108</v>
      </c>
    </row>
    <row r="1496" spans="1:21" hidden="1" x14ac:dyDescent="0.2">
      <c r="A1496" s="22" t="s">
        <v>178</v>
      </c>
      <c r="B1496" s="9" t="e">
        <v>#N/A</v>
      </c>
      <c r="C1496" s="10" t="s">
        <v>26</v>
      </c>
      <c r="D1496" s="10" t="s">
        <v>980</v>
      </c>
      <c r="E1496" s="3"/>
      <c r="F1496" s="3"/>
      <c r="G1496" s="3"/>
      <c r="H1496" s="3"/>
      <c r="I1496" s="3"/>
      <c r="J1496" s="3"/>
      <c r="K1496" s="3">
        <v>0.35117199999999998</v>
      </c>
      <c r="L1496" s="3">
        <v>1.013174</v>
      </c>
      <c r="M1496" s="3">
        <v>3.652021</v>
      </c>
      <c r="N1496" s="3">
        <v>0.196215</v>
      </c>
      <c r="O1496" s="3">
        <v>0.48576799999999998</v>
      </c>
      <c r="P1496" s="3">
        <v>0.69670299999999996</v>
      </c>
      <c r="Q1496" s="3">
        <v>0.986954</v>
      </c>
      <c r="R1496" s="3">
        <v>0.94916199999999995</v>
      </c>
      <c r="S1496" s="3">
        <v>1.0232490000000001</v>
      </c>
      <c r="T1496" s="3">
        <v>0.65752100000000002</v>
      </c>
      <c r="U1496" s="3">
        <v>0.66585300000000003</v>
      </c>
    </row>
    <row r="1497" spans="1:21" hidden="1" x14ac:dyDescent="0.2">
      <c r="A1497" s="22" t="s">
        <v>178</v>
      </c>
      <c r="B1497" s="9" t="e">
        <v>#N/A</v>
      </c>
      <c r="C1497" s="10" t="s">
        <v>27</v>
      </c>
      <c r="D1497" s="10" t="s">
        <v>980</v>
      </c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</row>
    <row r="1498" spans="1:21" hidden="1" x14ac:dyDescent="0.2">
      <c r="A1498" s="22" t="s">
        <v>178</v>
      </c>
      <c r="B1498" s="9" t="e">
        <v>#N/A</v>
      </c>
      <c r="C1498" s="10" t="s">
        <v>28</v>
      </c>
      <c r="D1498" s="10" t="s">
        <v>980</v>
      </c>
      <c r="E1498" s="3"/>
      <c r="F1498" s="3"/>
      <c r="G1498" s="3"/>
      <c r="H1498" s="3"/>
      <c r="I1498" s="3"/>
      <c r="J1498" s="3"/>
      <c r="K1498" s="3">
        <v>2.019072</v>
      </c>
      <c r="L1498" s="3">
        <v>3.651122</v>
      </c>
      <c r="M1498" s="3">
        <v>10.878034</v>
      </c>
      <c r="N1498" s="3">
        <v>10.958589999999999</v>
      </c>
      <c r="O1498" s="3">
        <v>14.156853</v>
      </c>
      <c r="P1498" s="3">
        <v>8.0251640000000002</v>
      </c>
      <c r="Q1498" s="3">
        <v>7.040108</v>
      </c>
      <c r="R1498" s="3">
        <v>7.5110250000000001</v>
      </c>
      <c r="S1498" s="3">
        <v>5.3214959999999998</v>
      </c>
      <c r="T1498" s="3">
        <v>5.1151350000000004</v>
      </c>
      <c r="U1498" s="3">
        <v>5.275569</v>
      </c>
    </row>
    <row r="1499" spans="1:21" hidden="1" x14ac:dyDescent="0.2">
      <c r="A1499" s="22" t="s">
        <v>178</v>
      </c>
      <c r="B1499" s="9" t="e">
        <v>#N/A</v>
      </c>
      <c r="C1499" s="10" t="s">
        <v>29</v>
      </c>
      <c r="D1499" s="10" t="s">
        <v>980</v>
      </c>
      <c r="E1499" s="2"/>
      <c r="F1499" s="2"/>
      <c r="G1499" s="2"/>
      <c r="H1499" s="2"/>
      <c r="I1499" s="2"/>
      <c r="J1499" s="2"/>
      <c r="K1499" s="2">
        <v>2.8944260000000002</v>
      </c>
      <c r="L1499" s="2">
        <v>19.491586000000002</v>
      </c>
      <c r="M1499" s="2">
        <v>12.237780000000001</v>
      </c>
      <c r="N1499" s="2">
        <v>18.774922</v>
      </c>
      <c r="O1499" s="2">
        <v>22.419322000000001</v>
      </c>
      <c r="P1499" s="2">
        <v>27.662448000000001</v>
      </c>
      <c r="Q1499" s="2">
        <v>26.729009999999999</v>
      </c>
      <c r="R1499" s="2">
        <v>20.34573</v>
      </c>
      <c r="S1499" s="2"/>
      <c r="T1499" s="2"/>
      <c r="U1499" s="2">
        <v>9.9500000000000001E-4</v>
      </c>
    </row>
    <row r="1500" spans="1:21" hidden="1" x14ac:dyDescent="0.2">
      <c r="A1500" s="23" t="s">
        <v>178</v>
      </c>
      <c r="B1500" s="9" t="e">
        <v>#N/A</v>
      </c>
      <c r="C1500" s="9" t="s">
        <v>30</v>
      </c>
      <c r="D1500" s="9"/>
      <c r="E1500" s="3"/>
      <c r="F1500" s="3"/>
      <c r="G1500" s="3">
        <v>21.891815000000001</v>
      </c>
      <c r="H1500" s="3">
        <v>96.544359</v>
      </c>
      <c r="I1500" s="3">
        <v>130.09245000000001</v>
      </c>
      <c r="J1500" s="3">
        <v>411.39265</v>
      </c>
      <c r="K1500" s="3">
        <v>131.56704400000001</v>
      </c>
      <c r="L1500" s="3">
        <v>132.06054700000001</v>
      </c>
      <c r="M1500" s="3">
        <v>108.93866800000001</v>
      </c>
      <c r="N1500" s="3">
        <v>61.959510999999999</v>
      </c>
      <c r="O1500" s="3"/>
      <c r="P1500" s="3">
        <v>-1.9729999999999999E-3</v>
      </c>
      <c r="Q1500" s="3"/>
      <c r="R1500" s="3"/>
      <c r="S1500" s="3"/>
      <c r="T1500" s="3"/>
      <c r="U1500" s="3"/>
    </row>
    <row r="1501" spans="1:21" x14ac:dyDescent="0.2">
      <c r="A1501" s="21" t="s">
        <v>179</v>
      </c>
      <c r="B1501" s="9" t="e">
        <v>#N/A</v>
      </c>
      <c r="C1501" s="9" t="s">
        <v>20</v>
      </c>
      <c r="D1501" s="9"/>
      <c r="E1501" s="2"/>
      <c r="F1501" s="2"/>
      <c r="G1501" s="2">
        <v>13231.066336</v>
      </c>
      <c r="H1501" s="2">
        <v>12424.194251999999</v>
      </c>
      <c r="I1501" s="2">
        <v>11851.040123000001</v>
      </c>
      <c r="J1501" s="2">
        <v>13513.126872000001</v>
      </c>
      <c r="K1501" s="2">
        <v>13689.808961000001</v>
      </c>
      <c r="L1501" s="2">
        <v>14073.050074000001</v>
      </c>
      <c r="M1501" s="2">
        <v>17057.573349999999</v>
      </c>
      <c r="N1501" s="2">
        <v>18792.145535</v>
      </c>
      <c r="O1501" s="2">
        <v>21244.675880999999</v>
      </c>
      <c r="P1501" s="2">
        <v>21761.481795</v>
      </c>
      <c r="Q1501" s="2">
        <v>19824.730282</v>
      </c>
      <c r="R1501" s="2">
        <v>26345.763014</v>
      </c>
      <c r="S1501" s="2">
        <v>22688.039679000001</v>
      </c>
      <c r="T1501" s="2">
        <v>24404.270810000002</v>
      </c>
      <c r="U1501" s="2">
        <v>23449.911431</v>
      </c>
    </row>
    <row r="1502" spans="1:21" x14ac:dyDescent="0.2">
      <c r="A1502" s="22" t="s">
        <v>179</v>
      </c>
      <c r="B1502" s="9" t="e">
        <v>#N/A</v>
      </c>
      <c r="C1502" s="10" t="s">
        <v>22</v>
      </c>
      <c r="D1502" s="10"/>
      <c r="E1502" s="3"/>
      <c r="F1502" s="3"/>
      <c r="G1502" s="3">
        <v>1889.3228630000001</v>
      </c>
      <c r="H1502" s="3">
        <v>1564.101371</v>
      </c>
      <c r="I1502" s="3">
        <v>1783.910621</v>
      </c>
      <c r="J1502" s="3">
        <v>973.47736399999997</v>
      </c>
      <c r="K1502" s="3">
        <v>1062.5643230000001</v>
      </c>
      <c r="L1502" s="3">
        <v>1467.111193</v>
      </c>
      <c r="M1502" s="3">
        <v>1072.8064220000001</v>
      </c>
      <c r="N1502" s="3">
        <v>1353.8156899999999</v>
      </c>
      <c r="O1502" s="3">
        <v>803.02330800000004</v>
      </c>
      <c r="P1502" s="3">
        <v>654.65117899999996</v>
      </c>
      <c r="Q1502" s="3">
        <v>601.33207400000003</v>
      </c>
      <c r="R1502" s="3">
        <v>3311.2156230000001</v>
      </c>
      <c r="S1502" s="3">
        <v>1568.061121</v>
      </c>
      <c r="T1502" s="3">
        <v>2375.3214889999999</v>
      </c>
      <c r="U1502" s="3">
        <v>1318.7656480000001</v>
      </c>
    </row>
    <row r="1503" spans="1:21" x14ac:dyDescent="0.2">
      <c r="A1503" s="22" t="s">
        <v>179</v>
      </c>
      <c r="B1503" s="9" t="e">
        <v>#N/A</v>
      </c>
      <c r="C1503" s="10" t="s">
        <v>23</v>
      </c>
      <c r="D1503" s="10"/>
      <c r="E1503" s="2"/>
      <c r="F1503" s="2"/>
      <c r="G1503" s="2">
        <v>89.111536000000001</v>
      </c>
      <c r="H1503" s="2">
        <v>109.193172</v>
      </c>
      <c r="I1503" s="2">
        <v>148.638757</v>
      </c>
      <c r="J1503" s="2">
        <v>139.938998</v>
      </c>
      <c r="K1503" s="2">
        <v>62.498843000000001</v>
      </c>
      <c r="L1503" s="2">
        <v>186.28626700000001</v>
      </c>
      <c r="M1503" s="2">
        <v>119.0878</v>
      </c>
      <c r="N1503" s="2">
        <v>197.86675500000001</v>
      </c>
      <c r="O1503" s="2">
        <v>2456.5328460000001</v>
      </c>
      <c r="P1503" s="2">
        <v>2932.3109399999998</v>
      </c>
      <c r="Q1503" s="2">
        <v>3107.2817530000002</v>
      </c>
      <c r="R1503" s="2">
        <v>2347.6174310000001</v>
      </c>
      <c r="S1503" s="2">
        <v>2603.6740880000002</v>
      </c>
      <c r="T1503" s="2">
        <v>2946.3584810000002</v>
      </c>
      <c r="U1503" s="2">
        <v>2779.2272079999998</v>
      </c>
    </row>
    <row r="1504" spans="1:21" x14ac:dyDescent="0.2">
      <c r="A1504" s="22" t="s">
        <v>179</v>
      </c>
      <c r="B1504" s="9" t="e">
        <v>#N/A</v>
      </c>
      <c r="C1504" s="10" t="s">
        <v>24</v>
      </c>
      <c r="D1504" s="10"/>
      <c r="E1504" s="3"/>
      <c r="F1504" s="3"/>
      <c r="G1504" s="3">
        <v>2525.1233520000001</v>
      </c>
      <c r="H1504" s="3">
        <v>1748.557802</v>
      </c>
      <c r="I1504" s="3">
        <v>2320.2856510000001</v>
      </c>
      <c r="J1504" s="3">
        <v>2808.2262390000001</v>
      </c>
      <c r="K1504" s="3">
        <v>5468.0799580000003</v>
      </c>
      <c r="L1504" s="3">
        <v>4651.8515369999996</v>
      </c>
      <c r="M1504" s="3">
        <v>5619.3089190000001</v>
      </c>
      <c r="N1504" s="3">
        <v>12168.057412</v>
      </c>
      <c r="O1504" s="3">
        <v>16505.230981000001</v>
      </c>
      <c r="P1504" s="3">
        <v>17014.512669</v>
      </c>
      <c r="Q1504" s="3">
        <v>14955.000538</v>
      </c>
      <c r="R1504" s="3">
        <v>15972.614455999999</v>
      </c>
      <c r="S1504" s="3">
        <v>16555.657138999999</v>
      </c>
      <c r="T1504" s="3">
        <v>17918.651860999998</v>
      </c>
      <c r="U1504" s="3">
        <v>18370.997017999998</v>
      </c>
    </row>
    <row r="1505" spans="1:21" x14ac:dyDescent="0.2">
      <c r="A1505" s="22" t="s">
        <v>179</v>
      </c>
      <c r="B1505" s="9" t="e">
        <v>#N/A</v>
      </c>
      <c r="C1505" s="10" t="s">
        <v>25</v>
      </c>
      <c r="D1505" s="10"/>
      <c r="E1505" s="2"/>
      <c r="F1505" s="2"/>
      <c r="G1505" s="2"/>
      <c r="H1505" s="2"/>
      <c r="I1505" s="2"/>
      <c r="J1505" s="2"/>
      <c r="K1505" s="2"/>
      <c r="L1505" s="2"/>
      <c r="M1505" s="2"/>
      <c r="N1505" s="2">
        <v>207.580084</v>
      </c>
      <c r="O1505" s="2">
        <v>929.225459</v>
      </c>
      <c r="P1505" s="2">
        <v>666.57356300000004</v>
      </c>
      <c r="Q1505" s="2">
        <v>594.29034799999999</v>
      </c>
      <c r="R1505" s="2">
        <v>677.89923899999997</v>
      </c>
      <c r="S1505" s="2">
        <v>595.91843600000004</v>
      </c>
      <c r="T1505" s="2">
        <v>698.16102100000001</v>
      </c>
      <c r="U1505" s="2">
        <v>545.13964399999998</v>
      </c>
    </row>
    <row r="1506" spans="1:21" x14ac:dyDescent="0.2">
      <c r="A1506" s="22" t="s">
        <v>179</v>
      </c>
      <c r="B1506" s="9" t="e">
        <v>#N/A</v>
      </c>
      <c r="C1506" s="10" t="s">
        <v>26</v>
      </c>
      <c r="D1506" s="10" t="s">
        <v>980</v>
      </c>
      <c r="E1506" s="3"/>
      <c r="F1506" s="3"/>
      <c r="G1506" s="3"/>
      <c r="H1506" s="3"/>
      <c r="I1506" s="3"/>
      <c r="J1506" s="3"/>
      <c r="K1506" s="3">
        <v>161.47894299999999</v>
      </c>
      <c r="L1506" s="3">
        <v>151.578339</v>
      </c>
      <c r="M1506" s="3">
        <v>162.10490300000001</v>
      </c>
      <c r="N1506" s="3">
        <v>208.42561599999999</v>
      </c>
      <c r="O1506" s="3">
        <v>238.13277299999999</v>
      </c>
      <c r="P1506" s="3">
        <v>261.41043999999999</v>
      </c>
      <c r="Q1506" s="3">
        <v>288.95664699999998</v>
      </c>
      <c r="R1506" s="3">
        <v>306.39583800000003</v>
      </c>
      <c r="S1506" s="3">
        <v>312.45922200000001</v>
      </c>
      <c r="T1506" s="3">
        <v>334.259411</v>
      </c>
      <c r="U1506" s="3">
        <v>325.506213</v>
      </c>
    </row>
    <row r="1507" spans="1:21" x14ac:dyDescent="0.2">
      <c r="A1507" s="22" t="s">
        <v>179</v>
      </c>
      <c r="B1507" s="9" t="e">
        <v>#N/A</v>
      </c>
      <c r="C1507" s="10" t="s">
        <v>27</v>
      </c>
      <c r="D1507" s="10" t="s">
        <v>980</v>
      </c>
      <c r="E1507" s="2"/>
      <c r="F1507" s="2"/>
      <c r="G1507" s="2"/>
      <c r="H1507" s="2"/>
      <c r="I1507" s="2"/>
      <c r="J1507" s="2"/>
      <c r="K1507" s="2">
        <v>497.24982899999998</v>
      </c>
      <c r="L1507" s="2">
        <v>288.97882499999997</v>
      </c>
      <c r="M1507" s="2">
        <v>846.70312999999999</v>
      </c>
      <c r="N1507" s="2">
        <v>24.091919999999998</v>
      </c>
      <c r="O1507" s="2">
        <v>143.97836000000001</v>
      </c>
      <c r="P1507" s="2">
        <v>63.641804</v>
      </c>
      <c r="Q1507" s="2">
        <v>80.181809000000001</v>
      </c>
      <c r="R1507" s="2">
        <v>3563.949775</v>
      </c>
      <c r="S1507" s="2">
        <v>999.94447400000001</v>
      </c>
      <c r="T1507" s="2">
        <v>57.068227</v>
      </c>
      <c r="U1507" s="2">
        <v>24.418745000000001</v>
      </c>
    </row>
    <row r="1508" spans="1:21" x14ac:dyDescent="0.2">
      <c r="A1508" s="22" t="s">
        <v>179</v>
      </c>
      <c r="B1508" s="9" t="e">
        <v>#N/A</v>
      </c>
      <c r="C1508" s="10" t="s">
        <v>28</v>
      </c>
      <c r="D1508" s="10" t="s">
        <v>980</v>
      </c>
      <c r="E1508" s="3"/>
      <c r="F1508" s="3"/>
      <c r="G1508" s="3"/>
      <c r="H1508" s="3"/>
      <c r="I1508" s="3"/>
      <c r="J1508" s="3"/>
      <c r="K1508" s="3">
        <v>18.073727999999999</v>
      </c>
      <c r="L1508" s="3">
        <v>17.048268</v>
      </c>
      <c r="M1508" s="3">
        <v>25.495508000000001</v>
      </c>
      <c r="N1508" s="3">
        <v>25.740029</v>
      </c>
      <c r="O1508" s="3">
        <v>52.523601999999997</v>
      </c>
      <c r="P1508" s="3">
        <v>54.248949000000003</v>
      </c>
      <c r="Q1508" s="3">
        <v>74.668304000000006</v>
      </c>
      <c r="R1508" s="3">
        <v>61.601958000000003</v>
      </c>
      <c r="S1508" s="3">
        <v>50.640757999999998</v>
      </c>
      <c r="T1508" s="3">
        <v>73.163194000000004</v>
      </c>
      <c r="U1508" s="3">
        <v>78.907320999999996</v>
      </c>
    </row>
    <row r="1509" spans="1:21" x14ac:dyDescent="0.2">
      <c r="A1509" s="22" t="s">
        <v>179</v>
      </c>
      <c r="B1509" s="9" t="e">
        <v>#N/A</v>
      </c>
      <c r="C1509" s="10" t="s">
        <v>29</v>
      </c>
      <c r="D1509" s="10" t="s">
        <v>980</v>
      </c>
      <c r="E1509" s="2"/>
      <c r="F1509" s="2"/>
      <c r="G1509" s="2"/>
      <c r="H1509" s="2"/>
      <c r="I1509" s="2"/>
      <c r="J1509" s="2"/>
      <c r="K1509" s="2">
        <v>29.478435999999999</v>
      </c>
      <c r="L1509" s="2">
        <v>112.894712</v>
      </c>
      <c r="M1509" s="2">
        <v>89.576316000000006</v>
      </c>
      <c r="N1509" s="2">
        <v>93.377221000000006</v>
      </c>
      <c r="O1509" s="2">
        <v>116.028552</v>
      </c>
      <c r="P1509" s="2">
        <v>107.045334</v>
      </c>
      <c r="Q1509" s="2">
        <v>123.018809</v>
      </c>
      <c r="R1509" s="2">
        <v>104.468694</v>
      </c>
      <c r="S1509" s="2">
        <v>1.6844410000000001</v>
      </c>
      <c r="T1509" s="2">
        <v>1.287126</v>
      </c>
      <c r="U1509" s="2">
        <v>6.9496339999999996</v>
      </c>
    </row>
    <row r="1510" spans="1:21" x14ac:dyDescent="0.2">
      <c r="A1510" s="23" t="s">
        <v>179</v>
      </c>
      <c r="B1510" s="9" t="e">
        <v>#N/A</v>
      </c>
      <c r="C1510" s="9" t="s">
        <v>30</v>
      </c>
      <c r="D1510" s="9"/>
      <c r="E1510" s="3"/>
      <c r="F1510" s="3"/>
      <c r="G1510" s="3">
        <v>8727.5085849999996</v>
      </c>
      <c r="H1510" s="3">
        <v>9002.341907</v>
      </c>
      <c r="I1510" s="3">
        <v>7598.2050939999999</v>
      </c>
      <c r="J1510" s="3">
        <v>9591.4842709999994</v>
      </c>
      <c r="K1510" s="3">
        <v>6390.3849010000004</v>
      </c>
      <c r="L1510" s="3">
        <v>7197.3009330000004</v>
      </c>
      <c r="M1510" s="3">
        <v>9122.4903520000007</v>
      </c>
      <c r="N1510" s="3">
        <v>4513.1908080000003</v>
      </c>
      <c r="O1510" s="3"/>
      <c r="P1510" s="3">
        <v>7.0869169999999997</v>
      </c>
      <c r="Q1510" s="3"/>
      <c r="R1510" s="3"/>
      <c r="S1510" s="3"/>
      <c r="T1510" s="3"/>
      <c r="U1510" s="3"/>
    </row>
    <row r="1511" spans="1:21" hidden="1" x14ac:dyDescent="0.2">
      <c r="A1511" s="21" t="s">
        <v>180</v>
      </c>
      <c r="B1511" s="9" t="s">
        <v>251</v>
      </c>
      <c r="C1511" s="9" t="s">
        <v>20</v>
      </c>
      <c r="D1511" s="9"/>
      <c r="E1511" s="2"/>
      <c r="F1511" s="2"/>
      <c r="G1511" s="2">
        <v>1273.0978970000001</v>
      </c>
      <c r="H1511" s="2">
        <v>1535.0174119999999</v>
      </c>
      <c r="I1511" s="2">
        <v>2042.6035440000001</v>
      </c>
      <c r="J1511" s="2">
        <v>2993.1491980000001</v>
      </c>
      <c r="K1511" s="2">
        <v>2974.5375899999999</v>
      </c>
      <c r="L1511" s="2">
        <v>3738.83914</v>
      </c>
      <c r="M1511" s="2">
        <v>4503.5468170000004</v>
      </c>
      <c r="N1511" s="2">
        <v>5530.1435430000001</v>
      </c>
      <c r="O1511" s="2">
        <v>6356.9979670000002</v>
      </c>
      <c r="P1511" s="2">
        <v>6303.6264270000001</v>
      </c>
      <c r="Q1511" s="2">
        <v>6102.7279230000004</v>
      </c>
      <c r="R1511" s="2">
        <v>4736.2316790000004</v>
      </c>
      <c r="S1511" s="2">
        <v>4611.5893919999999</v>
      </c>
      <c r="T1511" s="2">
        <v>4302.7991350000002</v>
      </c>
      <c r="U1511" s="2">
        <v>4172.106213</v>
      </c>
    </row>
    <row r="1512" spans="1:21" hidden="1" x14ac:dyDescent="0.2">
      <c r="A1512" s="22" t="s">
        <v>180</v>
      </c>
      <c r="B1512" s="9" t="s">
        <v>251</v>
      </c>
      <c r="C1512" s="10" t="s">
        <v>22</v>
      </c>
      <c r="D1512" s="10"/>
      <c r="E1512" s="3"/>
      <c r="F1512" s="3"/>
      <c r="G1512" s="3"/>
      <c r="H1512" s="3"/>
      <c r="I1512" s="3">
        <v>87.427711000000002</v>
      </c>
      <c r="J1512" s="3">
        <v>84.822130000000001</v>
      </c>
      <c r="K1512" s="3">
        <v>47.378140999999999</v>
      </c>
      <c r="L1512" s="3">
        <v>175.11032700000001</v>
      </c>
      <c r="M1512" s="3">
        <v>39.246164999999998</v>
      </c>
      <c r="N1512" s="3">
        <v>90.413211000000004</v>
      </c>
      <c r="O1512" s="3">
        <v>29.353427</v>
      </c>
      <c r="P1512" s="3">
        <v>17.367827999999999</v>
      </c>
      <c r="Q1512" s="3">
        <v>16.659694999999999</v>
      </c>
      <c r="R1512" s="3">
        <v>47.682321999999999</v>
      </c>
      <c r="S1512" s="3"/>
      <c r="T1512" s="3">
        <v>8.1455249999999992</v>
      </c>
      <c r="U1512" s="3">
        <v>11.774443</v>
      </c>
    </row>
    <row r="1513" spans="1:21" hidden="1" x14ac:dyDescent="0.2">
      <c r="A1513" s="22" t="s">
        <v>180</v>
      </c>
      <c r="B1513" s="9" t="s">
        <v>251</v>
      </c>
      <c r="C1513" s="10" t="s">
        <v>23</v>
      </c>
      <c r="D1513" s="10"/>
      <c r="E1513" s="2"/>
      <c r="F1513" s="2"/>
      <c r="G1513" s="2">
        <v>16.267092999999999</v>
      </c>
      <c r="H1513" s="2">
        <v>21.780895999999998</v>
      </c>
      <c r="I1513" s="2">
        <v>37.878588000000001</v>
      </c>
      <c r="J1513" s="2">
        <v>20.562263000000002</v>
      </c>
      <c r="K1513" s="2">
        <v>12.586861000000001</v>
      </c>
      <c r="L1513" s="2">
        <v>30.285789000000001</v>
      </c>
      <c r="M1513" s="2">
        <v>24.776899</v>
      </c>
      <c r="N1513" s="2">
        <v>83.132436999999996</v>
      </c>
      <c r="O1513" s="2">
        <v>1088.562598</v>
      </c>
      <c r="P1513" s="2">
        <v>1730.900727</v>
      </c>
      <c r="Q1513" s="2">
        <v>2007.787542</v>
      </c>
      <c r="R1513" s="2">
        <v>1283.6394740000001</v>
      </c>
      <c r="S1513" s="2">
        <v>1684.866579</v>
      </c>
      <c r="T1513" s="2">
        <v>1761.58322</v>
      </c>
      <c r="U1513" s="2">
        <v>1758.262575</v>
      </c>
    </row>
    <row r="1514" spans="1:21" hidden="1" x14ac:dyDescent="0.2">
      <c r="A1514" s="22" t="s">
        <v>180</v>
      </c>
      <c r="B1514" s="9" t="s">
        <v>251</v>
      </c>
      <c r="C1514" s="10" t="s">
        <v>24</v>
      </c>
      <c r="D1514" s="10"/>
      <c r="E1514" s="3"/>
      <c r="F1514" s="3"/>
      <c r="G1514" s="3">
        <v>27.221283</v>
      </c>
      <c r="H1514" s="3">
        <v>116.04781699999999</v>
      </c>
      <c r="I1514" s="3">
        <v>167.59531100000001</v>
      </c>
      <c r="J1514" s="3">
        <v>221.59504799999999</v>
      </c>
      <c r="K1514" s="3">
        <v>507.956098</v>
      </c>
      <c r="L1514" s="3">
        <v>603.95440799999994</v>
      </c>
      <c r="M1514" s="3">
        <v>594.43115499999999</v>
      </c>
      <c r="N1514" s="3">
        <v>3954.950934</v>
      </c>
      <c r="O1514" s="3">
        <v>4730.4752280000002</v>
      </c>
      <c r="P1514" s="3">
        <v>4310.0122009999995</v>
      </c>
      <c r="Q1514" s="3">
        <v>3810.1031809999999</v>
      </c>
      <c r="R1514" s="3">
        <v>3102.6883029999999</v>
      </c>
      <c r="S1514" s="3">
        <v>2705.8540250000001</v>
      </c>
      <c r="T1514" s="3">
        <v>2298.6936209999999</v>
      </c>
      <c r="U1514" s="3">
        <v>2233.9286240000001</v>
      </c>
    </row>
    <row r="1515" spans="1:21" hidden="1" x14ac:dyDescent="0.2">
      <c r="A1515" s="22" t="s">
        <v>180</v>
      </c>
      <c r="B1515" s="9" t="s">
        <v>251</v>
      </c>
      <c r="C1515" s="10" t="s">
        <v>25</v>
      </c>
      <c r="D1515" s="10"/>
      <c r="E1515" s="2"/>
      <c r="F1515" s="2"/>
      <c r="G1515" s="2"/>
      <c r="H1515" s="2"/>
      <c r="I1515" s="2"/>
      <c r="J1515" s="2"/>
      <c r="K1515" s="2"/>
      <c r="L1515" s="2"/>
      <c r="M1515" s="2"/>
      <c r="N1515" s="2">
        <v>77.600166000000002</v>
      </c>
      <c r="O1515" s="2">
        <v>359.06621200000001</v>
      </c>
      <c r="P1515" s="2">
        <v>203.755752</v>
      </c>
      <c r="Q1515" s="2">
        <v>229.38908900000001</v>
      </c>
      <c r="R1515" s="2">
        <v>261.77489000000003</v>
      </c>
      <c r="S1515" s="2">
        <v>180.80129099999999</v>
      </c>
      <c r="T1515" s="2">
        <v>189.923194</v>
      </c>
      <c r="U1515" s="2">
        <v>141.06915799999999</v>
      </c>
    </row>
    <row r="1516" spans="1:21" hidden="1" x14ac:dyDescent="0.2">
      <c r="A1516" s="22" t="s">
        <v>180</v>
      </c>
      <c r="B1516" s="9" t="s">
        <v>251</v>
      </c>
      <c r="C1516" s="10" t="s">
        <v>26</v>
      </c>
      <c r="D1516" s="10" t="s">
        <v>980</v>
      </c>
      <c r="E1516" s="3"/>
      <c r="F1516" s="3"/>
      <c r="G1516" s="3"/>
      <c r="H1516" s="3"/>
      <c r="I1516" s="3"/>
      <c r="J1516" s="3"/>
      <c r="K1516" s="3">
        <v>2.9269440000000002</v>
      </c>
      <c r="L1516" s="3">
        <v>3.492486</v>
      </c>
      <c r="M1516" s="3">
        <v>3.3588559999999998</v>
      </c>
      <c r="N1516" s="3">
        <v>5.4516840000000002</v>
      </c>
      <c r="O1516" s="3">
        <v>6.7050380000000001</v>
      </c>
      <c r="P1516" s="3">
        <v>7.171303</v>
      </c>
      <c r="Q1516" s="3">
        <v>11.197811</v>
      </c>
      <c r="R1516" s="3">
        <v>18.544581000000001</v>
      </c>
      <c r="S1516" s="3">
        <v>11.228971</v>
      </c>
      <c r="T1516" s="3">
        <v>11.389583</v>
      </c>
      <c r="U1516" s="3">
        <v>13.136048000000001</v>
      </c>
    </row>
    <row r="1517" spans="1:21" hidden="1" x14ac:dyDescent="0.2">
      <c r="A1517" s="22" t="s">
        <v>180</v>
      </c>
      <c r="B1517" s="9" t="s">
        <v>251</v>
      </c>
      <c r="C1517" s="10" t="s">
        <v>27</v>
      </c>
      <c r="D1517" s="10" t="s">
        <v>980</v>
      </c>
      <c r="E1517" s="2"/>
      <c r="F1517" s="2"/>
      <c r="G1517" s="2"/>
      <c r="H1517" s="2"/>
      <c r="I1517" s="2"/>
      <c r="J1517" s="2"/>
      <c r="K1517" s="2"/>
      <c r="L1517" s="2">
        <v>59.383257</v>
      </c>
      <c r="M1517" s="2">
        <v>12.748049999999999</v>
      </c>
      <c r="N1517" s="2"/>
      <c r="O1517" s="2">
        <v>119.512418</v>
      </c>
      <c r="P1517" s="2">
        <v>0.92025999999999997</v>
      </c>
      <c r="Q1517" s="2"/>
      <c r="R1517" s="2">
        <v>6.6925549999999996</v>
      </c>
      <c r="S1517" s="2">
        <v>9.04922</v>
      </c>
      <c r="T1517" s="2">
        <v>10.591920999999999</v>
      </c>
      <c r="U1517" s="2">
        <v>6.0308640000000002</v>
      </c>
    </row>
    <row r="1518" spans="1:21" hidden="1" x14ac:dyDescent="0.2">
      <c r="A1518" s="22" t="s">
        <v>180</v>
      </c>
      <c r="B1518" s="9" t="s">
        <v>251</v>
      </c>
      <c r="C1518" s="10" t="s">
        <v>28</v>
      </c>
      <c r="D1518" s="10" t="s">
        <v>980</v>
      </c>
      <c r="E1518" s="3"/>
      <c r="F1518" s="3"/>
      <c r="G1518" s="3"/>
      <c r="H1518" s="3"/>
      <c r="I1518" s="3"/>
      <c r="J1518" s="3"/>
      <c r="K1518" s="3">
        <v>0.90176000000000001</v>
      </c>
      <c r="L1518" s="3">
        <v>1.031679</v>
      </c>
      <c r="M1518" s="3">
        <v>2.2577240000000001</v>
      </c>
      <c r="N1518" s="3">
        <v>2.5419659999999999</v>
      </c>
      <c r="O1518" s="3">
        <v>21.400127999999999</v>
      </c>
      <c r="P1518" s="3">
        <v>27.685659999999999</v>
      </c>
      <c r="Q1518" s="3">
        <v>25.010664999999999</v>
      </c>
      <c r="R1518" s="3">
        <v>11.683612</v>
      </c>
      <c r="S1518" s="3">
        <v>18.800986999999999</v>
      </c>
      <c r="T1518" s="3">
        <v>22.458938</v>
      </c>
      <c r="U1518" s="3">
        <v>4.0138959999999999</v>
      </c>
    </row>
    <row r="1519" spans="1:21" hidden="1" x14ac:dyDescent="0.2">
      <c r="A1519" s="22" t="s">
        <v>180</v>
      </c>
      <c r="B1519" s="9" t="s">
        <v>251</v>
      </c>
      <c r="C1519" s="10" t="s">
        <v>29</v>
      </c>
      <c r="D1519" s="10" t="s">
        <v>980</v>
      </c>
      <c r="E1519" s="2"/>
      <c r="F1519" s="2"/>
      <c r="G1519" s="2"/>
      <c r="H1519" s="2"/>
      <c r="I1519" s="2"/>
      <c r="J1519" s="2"/>
      <c r="K1519" s="2">
        <v>8.3769399999999994</v>
      </c>
      <c r="L1519" s="2">
        <v>4.9082220000000003</v>
      </c>
      <c r="M1519" s="2">
        <v>2.7664420000000001</v>
      </c>
      <c r="N1519" s="2">
        <v>1.1572119999999999</v>
      </c>
      <c r="O1519" s="2">
        <v>1.9229179999999999</v>
      </c>
      <c r="P1519" s="2">
        <v>4.5681180000000001</v>
      </c>
      <c r="Q1519" s="2">
        <v>2.5799400000000001</v>
      </c>
      <c r="R1519" s="2">
        <v>3.5259420000000001</v>
      </c>
      <c r="S1519" s="2">
        <v>0.98831899999999995</v>
      </c>
      <c r="T1519" s="2">
        <v>1.3133000000000001E-2</v>
      </c>
      <c r="U1519" s="2">
        <v>3.8906049999999999</v>
      </c>
    </row>
    <row r="1520" spans="1:21" hidden="1" x14ac:dyDescent="0.2">
      <c r="A1520" s="23" t="s">
        <v>180</v>
      </c>
      <c r="B1520" s="9" t="s">
        <v>251</v>
      </c>
      <c r="C1520" s="9" t="s">
        <v>30</v>
      </c>
      <c r="D1520" s="9"/>
      <c r="E1520" s="3"/>
      <c r="F1520" s="3"/>
      <c r="G1520" s="3">
        <v>1229.6095210000001</v>
      </c>
      <c r="H1520" s="3">
        <v>1397.188699</v>
      </c>
      <c r="I1520" s="3">
        <v>1749.7019339999999</v>
      </c>
      <c r="J1520" s="3">
        <v>2666.1697570000001</v>
      </c>
      <c r="K1520" s="3">
        <v>2394.4108460000002</v>
      </c>
      <c r="L1520" s="3">
        <v>2860.6729719999998</v>
      </c>
      <c r="M1520" s="3">
        <v>3823.961526</v>
      </c>
      <c r="N1520" s="3">
        <v>1314.895933</v>
      </c>
      <c r="O1520" s="3"/>
      <c r="P1520" s="3">
        <v>1.244578</v>
      </c>
      <c r="Q1520" s="3"/>
      <c r="R1520" s="3"/>
      <c r="S1520" s="3"/>
      <c r="T1520" s="3"/>
      <c r="U1520" s="3"/>
    </row>
    <row r="1521" spans="1:21" hidden="1" x14ac:dyDescent="0.2">
      <c r="A1521" s="21" t="s">
        <v>181</v>
      </c>
      <c r="B1521" s="9" t="s">
        <v>278</v>
      </c>
      <c r="C1521" s="9" t="s">
        <v>20</v>
      </c>
      <c r="D1521" s="9"/>
      <c r="E1521" s="2"/>
      <c r="F1521" s="2"/>
      <c r="G1521" s="2">
        <v>347.853228</v>
      </c>
      <c r="H1521" s="2">
        <v>286.68555099999998</v>
      </c>
      <c r="I1521" s="2">
        <v>277.88951500000002</v>
      </c>
      <c r="J1521" s="2">
        <v>261.42181199999999</v>
      </c>
      <c r="K1521" s="2">
        <v>256.471135</v>
      </c>
      <c r="L1521" s="2">
        <v>275.902987</v>
      </c>
      <c r="M1521" s="2">
        <v>311.27677599999998</v>
      </c>
      <c r="N1521" s="2">
        <v>415.773324</v>
      </c>
      <c r="O1521" s="2">
        <v>360.33219200000002</v>
      </c>
      <c r="P1521" s="2">
        <v>395.67213600000002</v>
      </c>
      <c r="Q1521" s="2">
        <v>305.70938699999999</v>
      </c>
      <c r="R1521" s="2">
        <v>293.46137700000003</v>
      </c>
      <c r="S1521" s="2">
        <v>276.68341900000001</v>
      </c>
      <c r="T1521" s="2">
        <v>407.81376999999998</v>
      </c>
      <c r="U1521" s="2">
        <v>408.00214499999998</v>
      </c>
    </row>
    <row r="1522" spans="1:21" hidden="1" x14ac:dyDescent="0.2">
      <c r="A1522" s="22" t="s">
        <v>181</v>
      </c>
      <c r="B1522" s="9" t="s">
        <v>278</v>
      </c>
      <c r="C1522" s="10" t="s">
        <v>22</v>
      </c>
      <c r="D1522" s="10"/>
      <c r="E1522" s="3"/>
      <c r="F1522" s="3"/>
      <c r="G1522" s="3">
        <v>82.260012000000003</v>
      </c>
      <c r="H1522" s="3">
        <v>84.394216</v>
      </c>
      <c r="I1522" s="3">
        <v>54.129140999999997</v>
      </c>
      <c r="J1522" s="3">
        <v>10.381106000000001</v>
      </c>
      <c r="K1522" s="3">
        <v>37.224958999999998</v>
      </c>
      <c r="L1522" s="3">
        <v>39.402258000000003</v>
      </c>
      <c r="M1522" s="3">
        <v>24.702907</v>
      </c>
      <c r="N1522" s="3">
        <v>88.772319999999993</v>
      </c>
      <c r="O1522" s="3">
        <v>53.861888999999998</v>
      </c>
      <c r="P1522" s="3">
        <v>132.42228299999999</v>
      </c>
      <c r="Q1522" s="3">
        <v>107.999707</v>
      </c>
      <c r="R1522" s="3">
        <v>89.579694000000003</v>
      </c>
      <c r="S1522" s="3">
        <v>16.548224000000001</v>
      </c>
      <c r="T1522" s="3">
        <v>59.169956999999997</v>
      </c>
      <c r="U1522" s="3">
        <v>77.437850999999995</v>
      </c>
    </row>
    <row r="1523" spans="1:21" hidden="1" x14ac:dyDescent="0.2">
      <c r="A1523" s="22" t="s">
        <v>181</v>
      </c>
      <c r="B1523" s="9" t="s">
        <v>278</v>
      </c>
      <c r="C1523" s="10" t="s">
        <v>23</v>
      </c>
      <c r="D1523" s="10"/>
      <c r="E1523" s="2"/>
      <c r="F1523" s="2"/>
      <c r="G1523" s="2">
        <v>1.183019</v>
      </c>
      <c r="H1523" s="2">
        <v>1.457573</v>
      </c>
      <c r="I1523" s="2">
        <v>1.922507</v>
      </c>
      <c r="J1523" s="2">
        <v>1.7111890000000001</v>
      </c>
      <c r="K1523" s="2">
        <v>0.94197699999999995</v>
      </c>
      <c r="L1523" s="2">
        <v>1.162814</v>
      </c>
      <c r="M1523" s="2">
        <v>0.68339300000000003</v>
      </c>
      <c r="N1523" s="2">
        <v>1.5465679999999999</v>
      </c>
      <c r="O1523" s="2">
        <v>1.8350519999999999</v>
      </c>
      <c r="P1523" s="2">
        <v>2.2882899999999999</v>
      </c>
      <c r="Q1523" s="2">
        <v>1.317385</v>
      </c>
      <c r="R1523" s="2">
        <v>3.0308190000000002</v>
      </c>
      <c r="S1523" s="2">
        <v>3.5068090000000001</v>
      </c>
      <c r="T1523" s="2">
        <v>5.6404769999999997</v>
      </c>
      <c r="U1523" s="2">
        <v>7.651986</v>
      </c>
    </row>
    <row r="1524" spans="1:21" hidden="1" x14ac:dyDescent="0.2">
      <c r="A1524" s="22" t="s">
        <v>181</v>
      </c>
      <c r="B1524" s="9" t="s">
        <v>278</v>
      </c>
      <c r="C1524" s="10" t="s">
        <v>24</v>
      </c>
      <c r="D1524" s="10"/>
      <c r="E1524" s="3"/>
      <c r="F1524" s="3"/>
      <c r="G1524" s="3">
        <v>44.440238000000001</v>
      </c>
      <c r="H1524" s="3">
        <v>45.038248000000003</v>
      </c>
      <c r="I1524" s="3">
        <v>66.452695000000006</v>
      </c>
      <c r="J1524" s="3">
        <v>41.985190000000003</v>
      </c>
      <c r="K1524" s="3">
        <v>71.127819000000002</v>
      </c>
      <c r="L1524" s="3">
        <v>89.084325000000007</v>
      </c>
      <c r="M1524" s="3">
        <v>136.167734</v>
      </c>
      <c r="N1524" s="3">
        <v>250.81383500000001</v>
      </c>
      <c r="O1524" s="3">
        <v>275.39014300000002</v>
      </c>
      <c r="P1524" s="3">
        <v>240.87321299999999</v>
      </c>
      <c r="Q1524" s="3">
        <v>178.442936</v>
      </c>
      <c r="R1524" s="3">
        <v>176.706737</v>
      </c>
      <c r="S1524" s="3">
        <v>236.83489499999999</v>
      </c>
      <c r="T1524" s="3">
        <v>322.31710399999997</v>
      </c>
      <c r="U1524" s="3">
        <v>302.748087</v>
      </c>
    </row>
    <row r="1525" spans="1:21" hidden="1" x14ac:dyDescent="0.2">
      <c r="A1525" s="22" t="s">
        <v>181</v>
      </c>
      <c r="B1525" s="9" t="s">
        <v>278</v>
      </c>
      <c r="C1525" s="10" t="s">
        <v>25</v>
      </c>
      <c r="D1525" s="10"/>
      <c r="E1525" s="2"/>
      <c r="F1525" s="2"/>
      <c r="G1525" s="2"/>
      <c r="H1525" s="2"/>
      <c r="I1525" s="2"/>
      <c r="J1525" s="2"/>
      <c r="K1525" s="2"/>
      <c r="L1525" s="2"/>
      <c r="M1525" s="2"/>
      <c r="N1525" s="2">
        <v>7.9714600000000004</v>
      </c>
      <c r="O1525" s="2">
        <v>21.892918000000002</v>
      </c>
      <c r="P1525" s="2">
        <v>12.925299000000001</v>
      </c>
      <c r="Q1525" s="2">
        <v>7.4191019999999996</v>
      </c>
      <c r="R1525" s="2">
        <v>9.651821</v>
      </c>
      <c r="S1525" s="2">
        <v>7.5012259999999999</v>
      </c>
      <c r="T1525" s="2">
        <v>8.2199460000000002</v>
      </c>
      <c r="U1525" s="2">
        <v>8.4956150000000008</v>
      </c>
    </row>
    <row r="1526" spans="1:21" hidden="1" x14ac:dyDescent="0.2">
      <c r="A1526" s="22" t="s">
        <v>181</v>
      </c>
      <c r="B1526" s="9" t="s">
        <v>278</v>
      </c>
      <c r="C1526" s="10" t="s">
        <v>26</v>
      </c>
      <c r="D1526" s="10" t="s">
        <v>980</v>
      </c>
      <c r="E1526" s="3"/>
      <c r="F1526" s="3"/>
      <c r="G1526" s="3"/>
      <c r="H1526" s="3"/>
      <c r="I1526" s="3"/>
      <c r="J1526" s="3"/>
      <c r="K1526" s="3">
        <v>14.491987</v>
      </c>
      <c r="L1526" s="3">
        <v>7.9563230000000003</v>
      </c>
      <c r="M1526" s="3">
        <v>5.1780530000000002</v>
      </c>
      <c r="N1526" s="3">
        <v>6.1522249999999996</v>
      </c>
      <c r="O1526" s="3">
        <v>6.626925</v>
      </c>
      <c r="P1526" s="3">
        <v>6.4463650000000001</v>
      </c>
      <c r="Q1526" s="3">
        <v>9.0274380000000001</v>
      </c>
      <c r="R1526" s="3">
        <v>12.847825</v>
      </c>
      <c r="S1526" s="3">
        <v>11.117727</v>
      </c>
      <c r="T1526" s="3">
        <v>10.932090000000001</v>
      </c>
      <c r="U1526" s="3">
        <v>10.823276</v>
      </c>
    </row>
    <row r="1527" spans="1:21" hidden="1" x14ac:dyDescent="0.2">
      <c r="A1527" s="22" t="s">
        <v>181</v>
      </c>
      <c r="B1527" s="9" t="s">
        <v>278</v>
      </c>
      <c r="C1527" s="10" t="s">
        <v>27</v>
      </c>
      <c r="D1527" s="10" t="s">
        <v>980</v>
      </c>
      <c r="E1527" s="2"/>
      <c r="F1527" s="2"/>
      <c r="G1527" s="2"/>
      <c r="H1527" s="2"/>
      <c r="I1527" s="2"/>
      <c r="J1527" s="2"/>
      <c r="K1527" s="2">
        <v>3.633632</v>
      </c>
      <c r="L1527" s="2">
        <v>0.97273500000000002</v>
      </c>
      <c r="M1527" s="2">
        <v>1.296492</v>
      </c>
      <c r="N1527" s="2"/>
      <c r="O1527" s="2"/>
      <c r="P1527" s="2"/>
      <c r="Q1527" s="2"/>
      <c r="R1527" s="2"/>
      <c r="S1527" s="2"/>
      <c r="T1527" s="2"/>
      <c r="U1527" s="2"/>
    </row>
    <row r="1528" spans="1:21" hidden="1" x14ac:dyDescent="0.2">
      <c r="A1528" s="22" t="s">
        <v>181</v>
      </c>
      <c r="B1528" s="9" t="s">
        <v>278</v>
      </c>
      <c r="C1528" s="10" t="s">
        <v>28</v>
      </c>
      <c r="D1528" s="10" t="s">
        <v>980</v>
      </c>
      <c r="E1528" s="3"/>
      <c r="F1528" s="3"/>
      <c r="G1528" s="3"/>
      <c r="H1528" s="3"/>
      <c r="I1528" s="3"/>
      <c r="J1528" s="3"/>
      <c r="K1528" s="3">
        <v>0.28663100000000002</v>
      </c>
      <c r="L1528" s="3">
        <v>0.28651599999999999</v>
      </c>
      <c r="M1528" s="3">
        <v>0.59136900000000003</v>
      </c>
      <c r="N1528" s="3">
        <v>0.63877700000000004</v>
      </c>
      <c r="O1528" s="3">
        <v>0.59216400000000002</v>
      </c>
      <c r="P1528" s="3">
        <v>0.527895</v>
      </c>
      <c r="Q1528" s="3">
        <v>1.2581150000000001</v>
      </c>
      <c r="R1528" s="3">
        <v>1.1532420000000001</v>
      </c>
      <c r="S1528" s="3">
        <v>1.1686650000000001</v>
      </c>
      <c r="T1528" s="3">
        <v>1.4309369999999999</v>
      </c>
      <c r="U1528" s="3">
        <v>0.33028200000000002</v>
      </c>
    </row>
    <row r="1529" spans="1:21" hidden="1" x14ac:dyDescent="0.2">
      <c r="A1529" s="22" t="s">
        <v>181</v>
      </c>
      <c r="B1529" s="9" t="s">
        <v>278</v>
      </c>
      <c r="C1529" s="10" t="s">
        <v>29</v>
      </c>
      <c r="D1529" s="10" t="s">
        <v>980</v>
      </c>
      <c r="E1529" s="2"/>
      <c r="F1529" s="2"/>
      <c r="G1529" s="2"/>
      <c r="H1529" s="2"/>
      <c r="I1529" s="2"/>
      <c r="J1529" s="2"/>
      <c r="K1529" s="2">
        <v>0.54048600000000002</v>
      </c>
      <c r="L1529" s="2">
        <v>2.3570000000000001E-2</v>
      </c>
      <c r="M1529" s="2">
        <v>0.10176200000000001</v>
      </c>
      <c r="N1529" s="2">
        <v>6.5750000000000003E-2</v>
      </c>
      <c r="O1529" s="2">
        <v>0.133101</v>
      </c>
      <c r="P1529" s="2">
        <v>0.18879099999999999</v>
      </c>
      <c r="Q1529" s="2">
        <v>0.244704</v>
      </c>
      <c r="R1529" s="2">
        <v>0.49123899999999998</v>
      </c>
      <c r="S1529" s="2">
        <v>5.8729999999999997E-3</v>
      </c>
      <c r="T1529" s="2">
        <v>0.103259</v>
      </c>
      <c r="U1529" s="2">
        <v>0.51504799999999995</v>
      </c>
    </row>
    <row r="1530" spans="1:21" hidden="1" x14ac:dyDescent="0.2">
      <c r="A1530" s="23" t="s">
        <v>181</v>
      </c>
      <c r="B1530" s="9" t="s">
        <v>278</v>
      </c>
      <c r="C1530" s="9" t="s">
        <v>30</v>
      </c>
      <c r="D1530" s="9"/>
      <c r="E1530" s="3"/>
      <c r="F1530" s="3"/>
      <c r="G1530" s="3">
        <v>219.96995899999999</v>
      </c>
      <c r="H1530" s="3">
        <v>155.795514</v>
      </c>
      <c r="I1530" s="3">
        <v>155.38517200000001</v>
      </c>
      <c r="J1530" s="3">
        <v>207.34432699999999</v>
      </c>
      <c r="K1530" s="3">
        <v>128.22364400000001</v>
      </c>
      <c r="L1530" s="3">
        <v>137.01444599999999</v>
      </c>
      <c r="M1530" s="3">
        <v>142.55506600000001</v>
      </c>
      <c r="N1530" s="3">
        <v>59.812389000000003</v>
      </c>
      <c r="O1530" s="3"/>
      <c r="P1530" s="3"/>
      <c r="Q1530" s="3"/>
      <c r="R1530" s="3"/>
      <c r="S1530" s="3"/>
      <c r="T1530" s="3"/>
      <c r="U1530" s="3"/>
    </row>
    <row r="1531" spans="1:21" hidden="1" x14ac:dyDescent="0.2">
      <c r="A1531" s="21" t="s">
        <v>182</v>
      </c>
      <c r="B1531" s="9" t="s">
        <v>288</v>
      </c>
      <c r="C1531" s="9" t="s">
        <v>20</v>
      </c>
      <c r="D1531" s="9"/>
      <c r="E1531" s="2"/>
      <c r="F1531" s="2"/>
      <c r="G1531" s="2">
        <v>358.51931999999999</v>
      </c>
      <c r="H1531" s="2">
        <v>315.88278200000002</v>
      </c>
      <c r="I1531" s="2">
        <v>168.511</v>
      </c>
      <c r="J1531" s="2">
        <v>237.87185199999999</v>
      </c>
      <c r="K1531" s="2">
        <v>201.517842</v>
      </c>
      <c r="L1531" s="2">
        <v>185.78854000000001</v>
      </c>
      <c r="M1531" s="2">
        <v>176.81993900000001</v>
      </c>
      <c r="N1531" s="2">
        <v>205.57666599999999</v>
      </c>
      <c r="O1531" s="2">
        <v>176.112697</v>
      </c>
      <c r="P1531" s="2">
        <v>269.41185200000001</v>
      </c>
      <c r="Q1531" s="2">
        <v>279.39092599999998</v>
      </c>
      <c r="R1531" s="2">
        <v>254.192736</v>
      </c>
      <c r="S1531" s="2">
        <v>250.059709</v>
      </c>
      <c r="T1531" s="2">
        <v>164.33928299999999</v>
      </c>
      <c r="U1531" s="2">
        <v>184.454748</v>
      </c>
    </row>
    <row r="1532" spans="1:21" hidden="1" x14ac:dyDescent="0.2">
      <c r="A1532" s="22" t="s">
        <v>182</v>
      </c>
      <c r="B1532" s="9" t="s">
        <v>288</v>
      </c>
      <c r="C1532" s="10" t="s">
        <v>22</v>
      </c>
      <c r="D1532" s="10"/>
      <c r="E1532" s="3"/>
      <c r="F1532" s="3"/>
      <c r="G1532" s="3">
        <v>54.923039000000003</v>
      </c>
      <c r="H1532" s="3">
        <v>83.949742000000001</v>
      </c>
      <c r="I1532" s="3"/>
      <c r="J1532" s="3">
        <v>20.365822999999999</v>
      </c>
      <c r="K1532" s="3">
        <v>19.479268000000001</v>
      </c>
      <c r="L1532" s="3"/>
      <c r="M1532" s="3">
        <v>0.46794999999999998</v>
      </c>
      <c r="N1532" s="3">
        <v>1.2341850000000001</v>
      </c>
      <c r="O1532" s="3"/>
      <c r="P1532" s="3">
        <v>8.2655759999999994</v>
      </c>
      <c r="Q1532" s="3">
        <v>14.170025000000001</v>
      </c>
      <c r="R1532" s="3">
        <v>0.53413200000000005</v>
      </c>
      <c r="S1532" s="3">
        <v>0.868757</v>
      </c>
      <c r="T1532" s="3">
        <v>14.429823000000001</v>
      </c>
      <c r="U1532" s="3">
        <v>8.1778619999999993</v>
      </c>
    </row>
    <row r="1533" spans="1:21" hidden="1" x14ac:dyDescent="0.2">
      <c r="A1533" s="22" t="s">
        <v>182</v>
      </c>
      <c r="B1533" s="9" t="s">
        <v>288</v>
      </c>
      <c r="C1533" s="10" t="s">
        <v>23</v>
      </c>
      <c r="D1533" s="10"/>
      <c r="E1533" s="2"/>
      <c r="F1533" s="2"/>
      <c r="G1533" s="2">
        <v>0.23691400000000001</v>
      </c>
      <c r="H1533" s="2">
        <v>2.1727080000000001</v>
      </c>
      <c r="I1533" s="2">
        <v>0.72567999999999999</v>
      </c>
      <c r="J1533" s="2">
        <v>1.171265</v>
      </c>
      <c r="K1533" s="2">
        <v>0.92339599999999999</v>
      </c>
      <c r="L1533" s="2">
        <v>1.6934800000000001</v>
      </c>
      <c r="M1533" s="2">
        <v>1.3318680000000001</v>
      </c>
      <c r="N1533" s="2">
        <v>1.778502</v>
      </c>
      <c r="O1533" s="2">
        <v>1.696882</v>
      </c>
      <c r="P1533" s="2">
        <v>2.3951549999999999</v>
      </c>
      <c r="Q1533" s="2">
        <v>3.568079</v>
      </c>
      <c r="R1533" s="2">
        <v>2.8471959999999998</v>
      </c>
      <c r="S1533" s="2">
        <v>2.1995239999999998</v>
      </c>
      <c r="T1533" s="2">
        <v>2.7766850000000001</v>
      </c>
      <c r="U1533" s="2">
        <v>1.9306369999999999</v>
      </c>
    </row>
    <row r="1534" spans="1:21" hidden="1" x14ac:dyDescent="0.2">
      <c r="A1534" s="22" t="s">
        <v>182</v>
      </c>
      <c r="B1534" s="9" t="s">
        <v>288</v>
      </c>
      <c r="C1534" s="10" t="s">
        <v>24</v>
      </c>
      <c r="D1534" s="10"/>
      <c r="E1534" s="3"/>
      <c r="F1534" s="3"/>
      <c r="G1534" s="3">
        <v>37.987586999999998</v>
      </c>
      <c r="H1534" s="3">
        <v>49.940052000000001</v>
      </c>
      <c r="I1534" s="3">
        <v>54.044719000000001</v>
      </c>
      <c r="J1534" s="3">
        <v>52.213873999999997</v>
      </c>
      <c r="K1534" s="3">
        <v>81.328011000000004</v>
      </c>
      <c r="L1534" s="3">
        <v>101.262877</v>
      </c>
      <c r="M1534" s="3">
        <v>83.524230000000003</v>
      </c>
      <c r="N1534" s="3">
        <v>163.78184099999999</v>
      </c>
      <c r="O1534" s="3">
        <v>146.20541700000001</v>
      </c>
      <c r="P1534" s="3">
        <v>236.612011</v>
      </c>
      <c r="Q1534" s="3">
        <v>241.467716</v>
      </c>
      <c r="R1534" s="3">
        <v>229.499999</v>
      </c>
      <c r="S1534" s="3">
        <v>226.047256</v>
      </c>
      <c r="T1534" s="3">
        <v>120.903531</v>
      </c>
      <c r="U1534" s="3">
        <v>154.74156400000001</v>
      </c>
    </row>
    <row r="1535" spans="1:21" hidden="1" x14ac:dyDescent="0.2">
      <c r="A1535" s="22" t="s">
        <v>182</v>
      </c>
      <c r="B1535" s="9" t="s">
        <v>288</v>
      </c>
      <c r="C1535" s="10" t="s">
        <v>25</v>
      </c>
      <c r="D1535" s="10"/>
      <c r="E1535" s="2"/>
      <c r="F1535" s="2"/>
      <c r="G1535" s="2"/>
      <c r="H1535" s="2"/>
      <c r="I1535" s="2"/>
      <c r="J1535" s="2"/>
      <c r="K1535" s="2"/>
      <c r="L1535" s="2"/>
      <c r="M1535" s="2"/>
      <c r="N1535" s="2">
        <v>1.920264</v>
      </c>
      <c r="O1535" s="2">
        <v>21.454132000000001</v>
      </c>
      <c r="P1535" s="2">
        <v>14.500638</v>
      </c>
      <c r="Q1535" s="2">
        <v>10.579962</v>
      </c>
      <c r="R1535" s="2">
        <v>10.178328</v>
      </c>
      <c r="S1535" s="2">
        <v>10.301205</v>
      </c>
      <c r="T1535" s="2">
        <v>14.556126000000001</v>
      </c>
      <c r="U1535" s="2">
        <v>9.7928499999999996</v>
      </c>
    </row>
    <row r="1536" spans="1:21" hidden="1" x14ac:dyDescent="0.2">
      <c r="A1536" s="22" t="s">
        <v>182</v>
      </c>
      <c r="B1536" s="9" t="s">
        <v>288</v>
      </c>
      <c r="C1536" s="10" t="s">
        <v>26</v>
      </c>
      <c r="D1536" s="10" t="s">
        <v>980</v>
      </c>
      <c r="E1536" s="3"/>
      <c r="F1536" s="3"/>
      <c r="G1536" s="3"/>
      <c r="H1536" s="3"/>
      <c r="I1536" s="3"/>
      <c r="J1536" s="3"/>
      <c r="K1536" s="3">
        <v>4.1350030000000002</v>
      </c>
      <c r="L1536" s="3">
        <v>4.0261529999999999</v>
      </c>
      <c r="M1536" s="3">
        <v>4.2023799999999998</v>
      </c>
      <c r="N1536" s="3">
        <v>5.5399609999999999</v>
      </c>
      <c r="O1536" s="3">
        <v>6.279045</v>
      </c>
      <c r="P1536" s="3">
        <v>7.3101000000000003</v>
      </c>
      <c r="Q1536" s="3">
        <v>8.0956299999999999</v>
      </c>
      <c r="R1536" s="3">
        <v>8.9294930000000008</v>
      </c>
      <c r="S1536" s="3">
        <v>8.6203040000000009</v>
      </c>
      <c r="T1536" s="3">
        <v>9.0416270000000001</v>
      </c>
      <c r="U1536" s="3">
        <v>9.1200469999999996</v>
      </c>
    </row>
    <row r="1537" spans="1:21" hidden="1" x14ac:dyDescent="0.2">
      <c r="A1537" s="22" t="s">
        <v>182</v>
      </c>
      <c r="B1537" s="9" t="s">
        <v>288</v>
      </c>
      <c r="C1537" s="10" t="s">
        <v>27</v>
      </c>
      <c r="D1537" s="10" t="s">
        <v>980</v>
      </c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</row>
    <row r="1538" spans="1:21" hidden="1" x14ac:dyDescent="0.2">
      <c r="A1538" s="22" t="s">
        <v>182</v>
      </c>
      <c r="B1538" s="9" t="s">
        <v>288</v>
      </c>
      <c r="C1538" s="10" t="s">
        <v>28</v>
      </c>
      <c r="D1538" s="10" t="s">
        <v>980</v>
      </c>
      <c r="E1538" s="3"/>
      <c r="F1538" s="3"/>
      <c r="G1538" s="3"/>
      <c r="H1538" s="3"/>
      <c r="I1538" s="3"/>
      <c r="J1538" s="3"/>
      <c r="K1538" s="3">
        <v>0.24591299999999999</v>
      </c>
      <c r="L1538" s="3">
        <v>0.36521300000000001</v>
      </c>
      <c r="M1538" s="3">
        <v>0.478043</v>
      </c>
      <c r="N1538" s="3">
        <v>0.48461599999999999</v>
      </c>
      <c r="O1538" s="3">
        <v>0.47722100000000001</v>
      </c>
      <c r="P1538" s="3">
        <v>0.316467</v>
      </c>
      <c r="Q1538" s="3">
        <v>1.393896</v>
      </c>
      <c r="R1538" s="3">
        <v>2.0998670000000002</v>
      </c>
      <c r="S1538" s="3">
        <v>2.0226630000000001</v>
      </c>
      <c r="T1538" s="3">
        <v>2.631491</v>
      </c>
      <c r="U1538" s="3">
        <v>0.39643800000000001</v>
      </c>
    </row>
    <row r="1539" spans="1:21" hidden="1" x14ac:dyDescent="0.2">
      <c r="A1539" s="22" t="s">
        <v>182</v>
      </c>
      <c r="B1539" s="9" t="s">
        <v>288</v>
      </c>
      <c r="C1539" s="10" t="s">
        <v>29</v>
      </c>
      <c r="D1539" s="10" t="s">
        <v>980</v>
      </c>
      <c r="E1539" s="2"/>
      <c r="F1539" s="2"/>
      <c r="G1539" s="2"/>
      <c r="H1539" s="2"/>
      <c r="I1539" s="2"/>
      <c r="J1539" s="2"/>
      <c r="K1539" s="2">
        <v>1.2367170000000001</v>
      </c>
      <c r="L1539" s="2">
        <v>0.20341500000000001</v>
      </c>
      <c r="M1539" s="2">
        <v>6.7444000000000004E-2</v>
      </c>
      <c r="N1539" s="2">
        <v>3.0282E-2</v>
      </c>
      <c r="O1539" s="2"/>
      <c r="P1539" s="2">
        <v>1.1905000000000001E-2</v>
      </c>
      <c r="Q1539" s="2">
        <v>0.115618</v>
      </c>
      <c r="R1539" s="2">
        <v>0.10372099999999999</v>
      </c>
      <c r="S1539" s="2"/>
      <c r="T1539" s="2"/>
      <c r="U1539" s="2">
        <v>0.29535</v>
      </c>
    </row>
    <row r="1540" spans="1:21" hidden="1" x14ac:dyDescent="0.2">
      <c r="A1540" s="23" t="s">
        <v>182</v>
      </c>
      <c r="B1540" s="9" t="s">
        <v>288</v>
      </c>
      <c r="C1540" s="9" t="s">
        <v>30</v>
      </c>
      <c r="D1540" s="9"/>
      <c r="E1540" s="3"/>
      <c r="F1540" s="3"/>
      <c r="G1540" s="3">
        <v>265.37178</v>
      </c>
      <c r="H1540" s="3">
        <v>179.82028</v>
      </c>
      <c r="I1540" s="3">
        <v>113.740601</v>
      </c>
      <c r="J1540" s="3">
        <v>164.12089</v>
      </c>
      <c r="K1540" s="3">
        <v>94.169533999999999</v>
      </c>
      <c r="L1540" s="3">
        <v>78.237402000000003</v>
      </c>
      <c r="M1540" s="3">
        <v>86.748024000000001</v>
      </c>
      <c r="N1540" s="3">
        <v>30.807015</v>
      </c>
      <c r="O1540" s="3"/>
      <c r="P1540" s="3"/>
      <c r="Q1540" s="3"/>
      <c r="R1540" s="3"/>
      <c r="S1540" s="3"/>
      <c r="T1540" s="3"/>
      <c r="U1540" s="3"/>
    </row>
    <row r="1541" spans="1:21" hidden="1" x14ac:dyDescent="0.2">
      <c r="A1541" s="21" t="s">
        <v>183</v>
      </c>
      <c r="B1541" s="9" t="s">
        <v>296</v>
      </c>
      <c r="C1541" s="9" t="s">
        <v>20</v>
      </c>
      <c r="D1541" s="9"/>
      <c r="E1541" s="2"/>
      <c r="F1541" s="2"/>
      <c r="G1541" s="2">
        <v>1244.407794</v>
      </c>
      <c r="H1541" s="2">
        <v>1496.16201</v>
      </c>
      <c r="I1541" s="2">
        <v>1836.3850500000001</v>
      </c>
      <c r="J1541" s="2">
        <v>1538.3600670000001</v>
      </c>
      <c r="K1541" s="2">
        <v>1581.5026089999999</v>
      </c>
      <c r="L1541" s="2">
        <v>1594.960241</v>
      </c>
      <c r="M1541" s="2">
        <v>2609.969427</v>
      </c>
      <c r="N1541" s="2">
        <v>1400.4497739999999</v>
      </c>
      <c r="O1541" s="2">
        <v>1911.152454</v>
      </c>
      <c r="P1541" s="2">
        <v>1953.386859</v>
      </c>
      <c r="Q1541" s="2">
        <v>2621.3011529999999</v>
      </c>
      <c r="R1541" s="2">
        <v>3075.5525600000001</v>
      </c>
      <c r="S1541" s="2">
        <v>2872.0984790000002</v>
      </c>
      <c r="T1541" s="2">
        <v>3210.215342</v>
      </c>
      <c r="U1541" s="2">
        <v>3266.007149</v>
      </c>
    </row>
    <row r="1542" spans="1:21" hidden="1" x14ac:dyDescent="0.2">
      <c r="A1542" s="22" t="s">
        <v>183</v>
      </c>
      <c r="B1542" s="9" t="s">
        <v>296</v>
      </c>
      <c r="C1542" s="10" t="s">
        <v>22</v>
      </c>
      <c r="D1542" s="10"/>
      <c r="E1542" s="3"/>
      <c r="F1542" s="3"/>
      <c r="G1542" s="3"/>
      <c r="H1542" s="3">
        <v>448.25155000000001</v>
      </c>
      <c r="I1542" s="3">
        <v>492.381506</v>
      </c>
      <c r="J1542" s="3">
        <v>318.36974600000002</v>
      </c>
      <c r="K1542" s="3">
        <v>258.08826699999997</v>
      </c>
      <c r="L1542" s="3">
        <v>399.82463899999999</v>
      </c>
      <c r="M1542" s="3">
        <v>492.14184299999999</v>
      </c>
      <c r="N1542" s="3"/>
      <c r="O1542" s="3">
        <v>0.49210500000000001</v>
      </c>
      <c r="P1542" s="3">
        <v>5.2263909999999996</v>
      </c>
      <c r="Q1542" s="3">
        <v>132.80614399999999</v>
      </c>
      <c r="R1542" s="3">
        <v>387.34331300000002</v>
      </c>
      <c r="S1542" s="3">
        <v>144.50170199999999</v>
      </c>
      <c r="T1542" s="3">
        <v>284.998357</v>
      </c>
      <c r="U1542" s="3">
        <v>37.577804999999998</v>
      </c>
    </row>
    <row r="1543" spans="1:21" hidden="1" x14ac:dyDescent="0.2">
      <c r="A1543" s="22" t="s">
        <v>183</v>
      </c>
      <c r="B1543" s="9" t="s">
        <v>296</v>
      </c>
      <c r="C1543" s="10" t="s">
        <v>23</v>
      </c>
      <c r="D1543" s="10"/>
      <c r="E1543" s="2"/>
      <c r="F1543" s="2"/>
      <c r="G1543" s="2">
        <v>12.457043000000001</v>
      </c>
      <c r="H1543" s="2">
        <v>10.161538</v>
      </c>
      <c r="I1543" s="2">
        <v>15.209026</v>
      </c>
      <c r="J1543" s="2">
        <v>11.690321000000001</v>
      </c>
      <c r="K1543" s="2">
        <v>6.528384</v>
      </c>
      <c r="L1543" s="2">
        <v>51.989659000000003</v>
      </c>
      <c r="M1543" s="2">
        <v>27.748670000000001</v>
      </c>
      <c r="N1543" s="2">
        <v>48.606641000000003</v>
      </c>
      <c r="O1543" s="2">
        <v>224.36110400000001</v>
      </c>
      <c r="P1543" s="2">
        <v>229.43072599999999</v>
      </c>
      <c r="Q1543" s="2">
        <v>308.00419900000003</v>
      </c>
      <c r="R1543" s="2">
        <v>338.76548600000001</v>
      </c>
      <c r="S1543" s="2">
        <v>267.63557400000002</v>
      </c>
      <c r="T1543" s="2">
        <v>221.283806</v>
      </c>
      <c r="U1543" s="2">
        <v>138.49537799999999</v>
      </c>
    </row>
    <row r="1544" spans="1:21" hidden="1" x14ac:dyDescent="0.2">
      <c r="A1544" s="22" t="s">
        <v>183</v>
      </c>
      <c r="B1544" s="9" t="s">
        <v>296</v>
      </c>
      <c r="C1544" s="10" t="s">
        <v>24</v>
      </c>
      <c r="D1544" s="10"/>
      <c r="E1544" s="3"/>
      <c r="F1544" s="3"/>
      <c r="G1544" s="3">
        <v>410.95641499999999</v>
      </c>
      <c r="H1544" s="3">
        <v>256.39735200000001</v>
      </c>
      <c r="I1544" s="3">
        <v>357.53157099999999</v>
      </c>
      <c r="J1544" s="3">
        <v>390.14357100000001</v>
      </c>
      <c r="K1544" s="3">
        <v>465.51651900000002</v>
      </c>
      <c r="L1544" s="3">
        <v>380.95750800000002</v>
      </c>
      <c r="M1544" s="3">
        <v>570.73400100000003</v>
      </c>
      <c r="N1544" s="3">
        <v>759.69383000000005</v>
      </c>
      <c r="O1544" s="3">
        <v>1587.9892219999999</v>
      </c>
      <c r="P1544" s="3">
        <v>1621.02449</v>
      </c>
      <c r="Q1544" s="3">
        <v>2100.9903239999999</v>
      </c>
      <c r="R1544" s="3">
        <v>2257.3009729999999</v>
      </c>
      <c r="S1544" s="3">
        <v>2363.5670129999999</v>
      </c>
      <c r="T1544" s="3">
        <v>2609.3907680000002</v>
      </c>
      <c r="U1544" s="3">
        <v>3013.1155239999998</v>
      </c>
    </row>
    <row r="1545" spans="1:21" hidden="1" x14ac:dyDescent="0.2">
      <c r="A1545" s="22" t="s">
        <v>183</v>
      </c>
      <c r="B1545" s="9" t="s">
        <v>296</v>
      </c>
      <c r="C1545" s="10" t="s">
        <v>25</v>
      </c>
      <c r="D1545" s="10"/>
      <c r="E1545" s="2"/>
      <c r="F1545" s="2"/>
      <c r="G1545" s="2"/>
      <c r="H1545" s="2"/>
      <c r="I1545" s="2"/>
      <c r="J1545" s="2"/>
      <c r="K1545" s="2"/>
      <c r="L1545" s="2"/>
      <c r="M1545" s="2"/>
      <c r="N1545" s="2">
        <v>15.296898000000001</v>
      </c>
      <c r="O1545" s="2">
        <v>70.678190999999998</v>
      </c>
      <c r="P1545" s="2">
        <v>63.505704999999999</v>
      </c>
      <c r="Q1545" s="2">
        <v>46.889499999999998</v>
      </c>
      <c r="R1545" s="2">
        <v>57.894606000000003</v>
      </c>
      <c r="S1545" s="2">
        <v>59.822181</v>
      </c>
      <c r="T1545" s="2">
        <v>58.286613000000003</v>
      </c>
      <c r="U1545" s="2">
        <v>48.072769999999998</v>
      </c>
    </row>
    <row r="1546" spans="1:21" hidden="1" x14ac:dyDescent="0.2">
      <c r="A1546" s="22" t="s">
        <v>183</v>
      </c>
      <c r="B1546" s="9" t="s">
        <v>296</v>
      </c>
      <c r="C1546" s="10" t="s">
        <v>26</v>
      </c>
      <c r="D1546" s="10" t="s">
        <v>980</v>
      </c>
      <c r="E1546" s="3"/>
      <c r="F1546" s="3"/>
      <c r="G1546" s="3"/>
      <c r="H1546" s="3"/>
      <c r="I1546" s="3"/>
      <c r="J1546" s="3"/>
      <c r="K1546" s="3">
        <v>10.683881</v>
      </c>
      <c r="L1546" s="3">
        <v>10.152089</v>
      </c>
      <c r="M1546" s="3">
        <v>11.827396999999999</v>
      </c>
      <c r="N1546" s="3">
        <v>20.143242000000001</v>
      </c>
      <c r="O1546" s="3">
        <v>22.744727000000001</v>
      </c>
      <c r="P1546" s="3">
        <v>27.933727000000001</v>
      </c>
      <c r="Q1546" s="3">
        <v>27.010401000000002</v>
      </c>
      <c r="R1546" s="3">
        <v>28.448139999999999</v>
      </c>
      <c r="S1546" s="3">
        <v>32.321503999999997</v>
      </c>
      <c r="T1546" s="3">
        <v>31.033853000000001</v>
      </c>
      <c r="U1546" s="3">
        <v>27.143899000000001</v>
      </c>
    </row>
    <row r="1547" spans="1:21" hidden="1" x14ac:dyDescent="0.2">
      <c r="A1547" s="22" t="s">
        <v>183</v>
      </c>
      <c r="B1547" s="9" t="s">
        <v>296</v>
      </c>
      <c r="C1547" s="10" t="s">
        <v>27</v>
      </c>
      <c r="D1547" s="10" t="s">
        <v>980</v>
      </c>
      <c r="E1547" s="2"/>
      <c r="F1547" s="2"/>
      <c r="G1547" s="2"/>
      <c r="H1547" s="2"/>
      <c r="I1547" s="2"/>
      <c r="J1547" s="2"/>
      <c r="K1547" s="2">
        <v>258.19061499999998</v>
      </c>
      <c r="L1547" s="2">
        <v>136.586681</v>
      </c>
      <c r="M1547" s="2">
        <v>709.41343700000004</v>
      </c>
      <c r="N1547" s="2">
        <v>4.8286790000000002</v>
      </c>
      <c r="O1547" s="2">
        <v>4.5096910000000001</v>
      </c>
      <c r="P1547" s="2">
        <v>4.3480639999999999</v>
      </c>
      <c r="Q1547" s="2">
        <v>3.7344179999999998</v>
      </c>
      <c r="R1547" s="2">
        <v>2.9313530000000001</v>
      </c>
      <c r="S1547" s="2">
        <v>2.2331080000000001</v>
      </c>
      <c r="T1547" s="2">
        <v>1.715856</v>
      </c>
      <c r="U1547" s="2">
        <v>1.471244</v>
      </c>
    </row>
    <row r="1548" spans="1:21" hidden="1" x14ac:dyDescent="0.2">
      <c r="A1548" s="22" t="s">
        <v>183</v>
      </c>
      <c r="B1548" s="9" t="s">
        <v>296</v>
      </c>
      <c r="C1548" s="10" t="s">
        <v>28</v>
      </c>
      <c r="D1548" s="10" t="s">
        <v>980</v>
      </c>
      <c r="E1548" s="3"/>
      <c r="F1548" s="3"/>
      <c r="G1548" s="3"/>
      <c r="H1548" s="3"/>
      <c r="I1548" s="3"/>
      <c r="J1548" s="3"/>
      <c r="K1548" s="3">
        <v>0.53696699999999997</v>
      </c>
      <c r="L1548" s="3">
        <v>1.174428</v>
      </c>
      <c r="M1548" s="3">
        <v>2.008283</v>
      </c>
      <c r="N1548" s="3">
        <v>1.5157670000000001</v>
      </c>
      <c r="O1548" s="3">
        <v>0.15972800000000001</v>
      </c>
      <c r="P1548" s="3">
        <v>2.0914899999999998</v>
      </c>
      <c r="Q1548" s="3">
        <v>1.8661669999999999</v>
      </c>
      <c r="R1548" s="3">
        <v>2.7794699999999999</v>
      </c>
      <c r="S1548" s="3">
        <v>1.979446</v>
      </c>
      <c r="T1548" s="3">
        <v>3.3928980000000002</v>
      </c>
      <c r="U1548" s="3">
        <v>3.4075000000000001E-2</v>
      </c>
    </row>
    <row r="1549" spans="1:21" hidden="1" x14ac:dyDescent="0.2">
      <c r="A1549" s="22" t="s">
        <v>183</v>
      </c>
      <c r="B1549" s="9" t="s">
        <v>296</v>
      </c>
      <c r="C1549" s="10" t="s">
        <v>29</v>
      </c>
      <c r="D1549" s="10" t="s">
        <v>980</v>
      </c>
      <c r="E1549" s="2"/>
      <c r="F1549" s="2"/>
      <c r="G1549" s="2"/>
      <c r="H1549" s="2"/>
      <c r="I1549" s="2"/>
      <c r="J1549" s="2"/>
      <c r="K1549" s="2">
        <v>0.77413500000000002</v>
      </c>
      <c r="L1549" s="2">
        <v>0.19208800000000001</v>
      </c>
      <c r="M1549" s="2">
        <v>0.20505599999999999</v>
      </c>
      <c r="N1549" s="2">
        <v>0.38070500000000002</v>
      </c>
      <c r="O1549" s="2">
        <v>0.21768599999999999</v>
      </c>
      <c r="P1549" s="2">
        <v>1.1905000000000001E-2</v>
      </c>
      <c r="Q1549" s="2"/>
      <c r="R1549" s="2">
        <v>8.9219000000000007E-2</v>
      </c>
      <c r="S1549" s="2">
        <v>3.7950999999999999E-2</v>
      </c>
      <c r="T1549" s="2">
        <v>0.113191</v>
      </c>
      <c r="U1549" s="2">
        <v>9.6453999999999998E-2</v>
      </c>
    </row>
    <row r="1550" spans="1:21" hidden="1" x14ac:dyDescent="0.2">
      <c r="A1550" s="23" t="s">
        <v>183</v>
      </c>
      <c r="B1550" s="9" t="s">
        <v>296</v>
      </c>
      <c r="C1550" s="9" t="s">
        <v>30</v>
      </c>
      <c r="D1550" s="9"/>
      <c r="E1550" s="3"/>
      <c r="F1550" s="3"/>
      <c r="G1550" s="3">
        <v>820.99433599999998</v>
      </c>
      <c r="H1550" s="3">
        <v>781.35157000000004</v>
      </c>
      <c r="I1550" s="3">
        <v>971.26294700000005</v>
      </c>
      <c r="J1550" s="3">
        <v>818.156429</v>
      </c>
      <c r="K1550" s="3">
        <v>581.18384100000003</v>
      </c>
      <c r="L1550" s="3">
        <v>614.08314900000005</v>
      </c>
      <c r="M1550" s="3">
        <v>795.89074000000005</v>
      </c>
      <c r="N1550" s="3">
        <v>549.98401200000001</v>
      </c>
      <c r="O1550" s="3"/>
      <c r="P1550" s="3">
        <v>-0.185639</v>
      </c>
      <c r="Q1550" s="3"/>
      <c r="R1550" s="3"/>
      <c r="S1550" s="3"/>
      <c r="T1550" s="3"/>
      <c r="U1550" s="3"/>
    </row>
    <row r="1551" spans="1:21" hidden="1" x14ac:dyDescent="0.2">
      <c r="A1551" s="21" t="s">
        <v>184</v>
      </c>
      <c r="B1551" s="9" t="s">
        <v>311</v>
      </c>
      <c r="C1551" s="9" t="s">
        <v>20</v>
      </c>
      <c r="D1551" s="9"/>
      <c r="E1551" s="2"/>
      <c r="F1551" s="2"/>
      <c r="G1551" s="2">
        <v>43.829222000000001</v>
      </c>
      <c r="H1551" s="2">
        <v>68.724609000000001</v>
      </c>
      <c r="I1551" s="2">
        <v>71.815922</v>
      </c>
      <c r="J1551" s="2">
        <v>78.437608999999995</v>
      </c>
      <c r="K1551" s="2">
        <v>90.518345999999994</v>
      </c>
      <c r="L1551" s="2">
        <v>89.116343000000001</v>
      </c>
      <c r="M1551" s="2">
        <v>70.808862000000005</v>
      </c>
      <c r="N1551" s="2">
        <v>91.293338000000006</v>
      </c>
      <c r="O1551" s="2">
        <v>117.479812</v>
      </c>
      <c r="P1551" s="2">
        <v>120.390061</v>
      </c>
      <c r="Q1551" s="2">
        <v>144.24245300000001</v>
      </c>
      <c r="R1551" s="2">
        <v>124.90684899999999</v>
      </c>
      <c r="S1551" s="2">
        <v>132.200354</v>
      </c>
      <c r="T1551" s="2">
        <v>109.028108</v>
      </c>
      <c r="U1551" s="2">
        <v>62.881734999999999</v>
      </c>
    </row>
    <row r="1552" spans="1:21" hidden="1" x14ac:dyDescent="0.2">
      <c r="A1552" s="22" t="s">
        <v>184</v>
      </c>
      <c r="B1552" s="9" t="s">
        <v>311</v>
      </c>
      <c r="C1552" s="10" t="s">
        <v>22</v>
      </c>
      <c r="D1552" s="10"/>
      <c r="E1552" s="3"/>
      <c r="F1552" s="3"/>
      <c r="G1552" s="3"/>
      <c r="H1552" s="3"/>
      <c r="I1552" s="3"/>
      <c r="J1552" s="3"/>
      <c r="K1552" s="3">
        <v>16.053837999999999</v>
      </c>
      <c r="L1552" s="3"/>
      <c r="M1552" s="3">
        <v>5.7968900000000003</v>
      </c>
      <c r="N1552" s="3">
        <v>24.20383</v>
      </c>
      <c r="O1552" s="3">
        <v>2.3121049999999999</v>
      </c>
      <c r="P1552" s="3">
        <v>32.825107000000003</v>
      </c>
      <c r="Q1552" s="3">
        <v>44.344484999999999</v>
      </c>
      <c r="R1552" s="3">
        <v>7.5617539999999996</v>
      </c>
      <c r="S1552" s="3">
        <v>5.2921389999999997</v>
      </c>
      <c r="T1552" s="3">
        <v>37.027242000000001</v>
      </c>
      <c r="U1552" s="3">
        <v>2.5030079999999999</v>
      </c>
    </row>
    <row r="1553" spans="1:21" hidden="1" x14ac:dyDescent="0.2">
      <c r="A1553" s="22" t="s">
        <v>184</v>
      </c>
      <c r="B1553" s="9" t="s">
        <v>311</v>
      </c>
      <c r="C1553" s="10" t="s">
        <v>23</v>
      </c>
      <c r="D1553" s="10"/>
      <c r="E1553" s="2"/>
      <c r="F1553" s="2"/>
      <c r="G1553" s="2"/>
      <c r="H1553" s="2">
        <v>3.965795</v>
      </c>
      <c r="I1553" s="2">
        <v>4.1748909999999997</v>
      </c>
      <c r="J1553" s="2">
        <v>4.4366750000000001</v>
      </c>
      <c r="K1553" s="2">
        <v>1.498022</v>
      </c>
      <c r="L1553" s="2">
        <v>2.5229650000000001</v>
      </c>
      <c r="M1553" s="2">
        <v>8.3663000000000001E-2</v>
      </c>
      <c r="N1553" s="2">
        <v>1.2763070000000001</v>
      </c>
      <c r="O1553" s="2">
        <v>6.6360380000000001</v>
      </c>
      <c r="P1553" s="2">
        <v>4.4036280000000003</v>
      </c>
      <c r="Q1553" s="2">
        <v>2.4886569999999999</v>
      </c>
      <c r="R1553" s="2">
        <v>4.0495789999999996</v>
      </c>
      <c r="S1553" s="2">
        <v>3.7876979999999998</v>
      </c>
      <c r="T1553" s="2">
        <v>4.1200749999999999</v>
      </c>
      <c r="U1553" s="2">
        <v>3.040632</v>
      </c>
    </row>
    <row r="1554" spans="1:21" hidden="1" x14ac:dyDescent="0.2">
      <c r="A1554" s="22" t="s">
        <v>184</v>
      </c>
      <c r="B1554" s="9" t="s">
        <v>311</v>
      </c>
      <c r="C1554" s="10" t="s">
        <v>24</v>
      </c>
      <c r="D1554" s="10"/>
      <c r="E1554" s="3"/>
      <c r="F1554" s="3"/>
      <c r="G1554" s="3">
        <v>7.5031780000000001</v>
      </c>
      <c r="H1554" s="3">
        <v>8.6094310000000007</v>
      </c>
      <c r="I1554" s="3">
        <v>10.953651000000001</v>
      </c>
      <c r="J1554" s="3">
        <v>11.538663</v>
      </c>
      <c r="K1554" s="3">
        <v>31.851202000000001</v>
      </c>
      <c r="L1554" s="3">
        <v>26.717300999999999</v>
      </c>
      <c r="M1554" s="3">
        <v>28.217859000000001</v>
      </c>
      <c r="N1554" s="3">
        <v>42.519041999999999</v>
      </c>
      <c r="O1554" s="3">
        <v>99.692627000000002</v>
      </c>
      <c r="P1554" s="3">
        <v>72.959343000000004</v>
      </c>
      <c r="Q1554" s="3">
        <v>83.558814999999996</v>
      </c>
      <c r="R1554" s="3">
        <v>100.234813</v>
      </c>
      <c r="S1554" s="3">
        <v>109.44501</v>
      </c>
      <c r="T1554" s="3">
        <v>56.254807999999997</v>
      </c>
      <c r="U1554" s="3">
        <v>47.755718000000002</v>
      </c>
    </row>
    <row r="1555" spans="1:21" hidden="1" x14ac:dyDescent="0.2">
      <c r="A1555" s="22" t="s">
        <v>184</v>
      </c>
      <c r="B1555" s="9" t="s">
        <v>311</v>
      </c>
      <c r="C1555" s="10" t="s">
        <v>25</v>
      </c>
      <c r="D1555" s="10"/>
      <c r="E1555" s="2"/>
      <c r="F1555" s="2"/>
      <c r="G1555" s="2"/>
      <c r="H1555" s="2"/>
      <c r="I1555" s="2"/>
      <c r="J1555" s="2"/>
      <c r="K1555" s="2"/>
      <c r="L1555" s="2"/>
      <c r="M1555" s="2"/>
      <c r="N1555" s="2">
        <v>2.9187340000000002</v>
      </c>
      <c r="O1555" s="2">
        <v>4.3703529999999997</v>
      </c>
      <c r="P1555" s="2">
        <v>4.4718400000000003</v>
      </c>
      <c r="Q1555" s="2">
        <v>4.4426199999999998</v>
      </c>
      <c r="R1555" s="2">
        <v>4.8353219999999997</v>
      </c>
      <c r="S1555" s="2">
        <v>6.5324390000000001</v>
      </c>
      <c r="T1555" s="2">
        <v>5.2929769999999996</v>
      </c>
      <c r="U1555" s="2">
        <v>6.5904210000000001</v>
      </c>
    </row>
    <row r="1556" spans="1:21" hidden="1" x14ac:dyDescent="0.2">
      <c r="A1556" s="22" t="s">
        <v>184</v>
      </c>
      <c r="B1556" s="9" t="s">
        <v>311</v>
      </c>
      <c r="C1556" s="10" t="s">
        <v>26</v>
      </c>
      <c r="D1556" s="10" t="s">
        <v>980</v>
      </c>
      <c r="E1556" s="3"/>
      <c r="F1556" s="3"/>
      <c r="G1556" s="3"/>
      <c r="H1556" s="3"/>
      <c r="I1556" s="3"/>
      <c r="J1556" s="3"/>
      <c r="K1556" s="3">
        <v>1.359477</v>
      </c>
      <c r="L1556" s="3">
        <v>1.967055</v>
      </c>
      <c r="M1556" s="3">
        <v>2.3297349999999999</v>
      </c>
      <c r="N1556" s="3">
        <v>4.2550999999999997</v>
      </c>
      <c r="O1556" s="3">
        <v>4.4686890000000004</v>
      </c>
      <c r="P1556" s="3">
        <v>5.6305610000000001</v>
      </c>
      <c r="Q1556" s="3">
        <v>9.3097429999999992</v>
      </c>
      <c r="R1556" s="3">
        <v>7.9726800000000004</v>
      </c>
      <c r="S1556" s="3">
        <v>7.1430680000000004</v>
      </c>
      <c r="T1556" s="3">
        <v>6.3330060000000001</v>
      </c>
      <c r="U1556" s="3">
        <v>2.9919560000000001</v>
      </c>
    </row>
    <row r="1557" spans="1:21" hidden="1" x14ac:dyDescent="0.2">
      <c r="A1557" s="22" t="s">
        <v>184</v>
      </c>
      <c r="B1557" s="9" t="s">
        <v>311</v>
      </c>
      <c r="C1557" s="10" t="s">
        <v>27</v>
      </c>
      <c r="D1557" s="10" t="s">
        <v>980</v>
      </c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</row>
    <row r="1558" spans="1:21" hidden="1" x14ac:dyDescent="0.2">
      <c r="A1558" s="22" t="s">
        <v>184</v>
      </c>
      <c r="B1558" s="9" t="s">
        <v>311</v>
      </c>
      <c r="C1558" s="10" t="s">
        <v>28</v>
      </c>
      <c r="D1558" s="10" t="s">
        <v>980</v>
      </c>
      <c r="E1558" s="3"/>
      <c r="F1558" s="3"/>
      <c r="G1558" s="3"/>
      <c r="H1558" s="3"/>
      <c r="I1558" s="3"/>
      <c r="J1558" s="3"/>
      <c r="K1558" s="3">
        <v>0.172066</v>
      </c>
      <c r="L1558" s="3">
        <v>5.8270000000000002E-2</v>
      </c>
      <c r="M1558" s="3">
        <v>0.13079099999999999</v>
      </c>
      <c r="N1558" s="3">
        <v>2.9239999999999999E-3</v>
      </c>
      <c r="O1558" s="3"/>
      <c r="P1558" s="3">
        <v>9.9582000000000004E-2</v>
      </c>
      <c r="Q1558" s="3">
        <v>9.8132999999999998E-2</v>
      </c>
      <c r="R1558" s="3">
        <v>0.25270100000000001</v>
      </c>
      <c r="S1558" s="3"/>
      <c r="T1558" s="3"/>
      <c r="U1558" s="3"/>
    </row>
    <row r="1559" spans="1:21" hidden="1" x14ac:dyDescent="0.2">
      <c r="A1559" s="22" t="s">
        <v>184</v>
      </c>
      <c r="B1559" s="9" t="s">
        <v>311</v>
      </c>
      <c r="C1559" s="10" t="s">
        <v>29</v>
      </c>
      <c r="D1559" s="10" t="s">
        <v>980</v>
      </c>
      <c r="E1559" s="2"/>
      <c r="F1559" s="2"/>
      <c r="G1559" s="2"/>
      <c r="H1559" s="2"/>
      <c r="I1559" s="2"/>
      <c r="J1559" s="2"/>
      <c r="K1559" s="2">
        <v>9.5096E-2</v>
      </c>
      <c r="L1559" s="2"/>
      <c r="M1559" s="2"/>
      <c r="N1559" s="2"/>
      <c r="O1559" s="2"/>
      <c r="P1559" s="2"/>
      <c r="Q1559" s="2"/>
      <c r="R1559" s="2"/>
      <c r="S1559" s="2"/>
      <c r="T1559" s="2"/>
      <c r="U1559" s="2"/>
    </row>
    <row r="1560" spans="1:21" hidden="1" x14ac:dyDescent="0.2">
      <c r="A1560" s="23" t="s">
        <v>184</v>
      </c>
      <c r="B1560" s="9" t="s">
        <v>311</v>
      </c>
      <c r="C1560" s="9" t="s">
        <v>30</v>
      </c>
      <c r="D1560" s="9"/>
      <c r="E1560" s="3"/>
      <c r="F1560" s="3"/>
      <c r="G1560" s="3">
        <v>36.326044000000003</v>
      </c>
      <c r="H1560" s="3">
        <v>56.149383</v>
      </c>
      <c r="I1560" s="3">
        <v>56.687379999999997</v>
      </c>
      <c r="J1560" s="3">
        <v>62.462271000000001</v>
      </c>
      <c r="K1560" s="3">
        <v>39.488644999999998</v>
      </c>
      <c r="L1560" s="3">
        <v>57.850752</v>
      </c>
      <c r="M1560" s="3">
        <v>34.249924</v>
      </c>
      <c r="N1560" s="3">
        <v>16.117401000000001</v>
      </c>
      <c r="O1560" s="3"/>
      <c r="P1560" s="3"/>
      <c r="Q1560" s="3"/>
      <c r="R1560" s="3"/>
      <c r="S1560" s="3"/>
      <c r="T1560" s="3"/>
      <c r="U1560" s="3"/>
    </row>
    <row r="1561" spans="1:21" hidden="1" x14ac:dyDescent="0.2">
      <c r="A1561" s="21" t="s">
        <v>185</v>
      </c>
      <c r="B1561" s="9" t="s">
        <v>495</v>
      </c>
      <c r="C1561" s="9" t="s">
        <v>20</v>
      </c>
      <c r="D1561" s="9"/>
      <c r="E1561" s="2"/>
      <c r="F1561" s="2"/>
      <c r="G1561" s="2">
        <v>392.18908599999997</v>
      </c>
      <c r="H1561" s="2">
        <v>260.86345699999998</v>
      </c>
      <c r="I1561" s="2">
        <v>336.80710800000003</v>
      </c>
      <c r="J1561" s="2">
        <v>388.26772799999998</v>
      </c>
      <c r="K1561" s="2">
        <v>420.06759499999998</v>
      </c>
      <c r="L1561" s="2">
        <v>397.03732100000002</v>
      </c>
      <c r="M1561" s="2">
        <v>831.31576700000005</v>
      </c>
      <c r="N1561" s="2">
        <v>776.28689999999995</v>
      </c>
      <c r="O1561" s="2">
        <v>626.90155700000003</v>
      </c>
      <c r="P1561" s="2">
        <v>581.16429200000005</v>
      </c>
      <c r="Q1561" s="2">
        <v>661.97015299999998</v>
      </c>
      <c r="R1561" s="2">
        <v>650.82392000000004</v>
      </c>
      <c r="S1561" s="2">
        <v>619.85777099999996</v>
      </c>
      <c r="T1561" s="2">
        <v>564.593435</v>
      </c>
      <c r="U1561" s="2">
        <v>562.11528099999998</v>
      </c>
    </row>
    <row r="1562" spans="1:21" hidden="1" x14ac:dyDescent="0.2">
      <c r="A1562" s="22" t="s">
        <v>185</v>
      </c>
      <c r="B1562" s="9" t="s">
        <v>495</v>
      </c>
      <c r="C1562" s="10" t="s">
        <v>22</v>
      </c>
      <c r="D1562" s="10"/>
      <c r="E1562" s="3"/>
      <c r="F1562" s="3"/>
      <c r="G1562" s="3">
        <v>65.612121000000002</v>
      </c>
      <c r="H1562" s="3"/>
      <c r="I1562" s="3">
        <v>49.592686999999998</v>
      </c>
      <c r="J1562" s="3">
        <v>65.368977000000001</v>
      </c>
      <c r="K1562" s="3">
        <v>97.628415000000004</v>
      </c>
      <c r="L1562" s="3">
        <v>63.420690999999998</v>
      </c>
      <c r="M1562" s="3">
        <v>338.471518</v>
      </c>
      <c r="N1562" s="3">
        <v>217.354986</v>
      </c>
      <c r="O1562" s="3">
        <v>77.182355999999999</v>
      </c>
      <c r="P1562" s="3">
        <v>88.262186999999997</v>
      </c>
      <c r="Q1562" s="3">
        <v>88.353019000000003</v>
      </c>
      <c r="R1562" s="3">
        <v>59.608578999999999</v>
      </c>
      <c r="S1562" s="3">
        <v>41.877178999999998</v>
      </c>
      <c r="T1562" s="3">
        <v>117.909165</v>
      </c>
      <c r="U1562" s="3">
        <v>68.561206999999996</v>
      </c>
    </row>
    <row r="1563" spans="1:21" hidden="1" x14ac:dyDescent="0.2">
      <c r="A1563" s="22" t="s">
        <v>185</v>
      </c>
      <c r="B1563" s="9" t="s">
        <v>495</v>
      </c>
      <c r="C1563" s="10" t="s">
        <v>23</v>
      </c>
      <c r="D1563" s="10"/>
      <c r="E1563" s="2"/>
      <c r="F1563" s="2"/>
      <c r="G1563" s="2">
        <v>1.2347429999999999</v>
      </c>
      <c r="H1563" s="2">
        <v>3.5334089999999998</v>
      </c>
      <c r="I1563" s="2">
        <v>2.2369080000000001</v>
      </c>
      <c r="J1563" s="2">
        <v>2.7901379999999998</v>
      </c>
      <c r="K1563" s="2">
        <v>0.90514899999999998</v>
      </c>
      <c r="L1563" s="2">
        <v>2.4268420000000002</v>
      </c>
      <c r="M1563" s="2">
        <v>1.335766</v>
      </c>
      <c r="N1563" s="2">
        <v>1.9130020000000001</v>
      </c>
      <c r="O1563" s="2">
        <v>18.810390000000002</v>
      </c>
      <c r="P1563" s="2">
        <v>6.2971659999999998</v>
      </c>
      <c r="Q1563" s="2">
        <v>9.1966940000000008</v>
      </c>
      <c r="R1563" s="2">
        <v>45.303727000000002</v>
      </c>
      <c r="S1563" s="2">
        <v>8.7551369999999995</v>
      </c>
      <c r="T1563" s="2">
        <v>8.286346</v>
      </c>
      <c r="U1563" s="2">
        <v>12.207331</v>
      </c>
    </row>
    <row r="1564" spans="1:21" hidden="1" x14ac:dyDescent="0.2">
      <c r="A1564" s="22" t="s">
        <v>185</v>
      </c>
      <c r="B1564" s="9" t="s">
        <v>495</v>
      </c>
      <c r="C1564" s="10" t="s">
        <v>24</v>
      </c>
      <c r="D1564" s="10"/>
      <c r="E1564" s="3"/>
      <c r="F1564" s="3"/>
      <c r="G1564" s="3">
        <v>60.215795999999997</v>
      </c>
      <c r="H1564" s="3">
        <v>57.51108</v>
      </c>
      <c r="I1564" s="3">
        <v>46.591901</v>
      </c>
      <c r="J1564" s="3">
        <v>49.970247999999998</v>
      </c>
      <c r="K1564" s="3">
        <v>103.27703</v>
      </c>
      <c r="L1564" s="3">
        <v>100.71434600000001</v>
      </c>
      <c r="M1564" s="3">
        <v>149.30780799999999</v>
      </c>
      <c r="N1564" s="3">
        <v>368.29868299999998</v>
      </c>
      <c r="O1564" s="3">
        <v>436.05909600000001</v>
      </c>
      <c r="P1564" s="3">
        <v>406.67874599999999</v>
      </c>
      <c r="Q1564" s="3">
        <v>503.096654</v>
      </c>
      <c r="R1564" s="3">
        <v>472.91679199999999</v>
      </c>
      <c r="S1564" s="3">
        <v>515.91935699999999</v>
      </c>
      <c r="T1564" s="3">
        <v>371.88903699999997</v>
      </c>
      <c r="U1564" s="3">
        <v>427.78022299999998</v>
      </c>
    </row>
    <row r="1565" spans="1:21" hidden="1" x14ac:dyDescent="0.2">
      <c r="A1565" s="22" t="s">
        <v>185</v>
      </c>
      <c r="B1565" s="9" t="s">
        <v>495</v>
      </c>
      <c r="C1565" s="10" t="s">
        <v>25</v>
      </c>
      <c r="D1565" s="10"/>
      <c r="E1565" s="2"/>
      <c r="F1565" s="2"/>
      <c r="G1565" s="2"/>
      <c r="H1565" s="2"/>
      <c r="I1565" s="2"/>
      <c r="J1565" s="2"/>
      <c r="K1565" s="2"/>
      <c r="L1565" s="2"/>
      <c r="M1565" s="2"/>
      <c r="N1565" s="2">
        <v>11.643642</v>
      </c>
      <c r="O1565" s="2">
        <v>76.554236000000003</v>
      </c>
      <c r="P1565" s="2">
        <v>61.604103000000002</v>
      </c>
      <c r="Q1565" s="2">
        <v>40.784545000000001</v>
      </c>
      <c r="R1565" s="2">
        <v>51.199401000000002</v>
      </c>
      <c r="S1565" s="2">
        <v>34.812435000000001</v>
      </c>
      <c r="T1565" s="2">
        <v>46.665067999999998</v>
      </c>
      <c r="U1565" s="2">
        <v>34.072268000000001</v>
      </c>
    </row>
    <row r="1566" spans="1:21" hidden="1" x14ac:dyDescent="0.2">
      <c r="A1566" s="22" t="s">
        <v>185</v>
      </c>
      <c r="B1566" s="9" t="s">
        <v>495</v>
      </c>
      <c r="C1566" s="10" t="s">
        <v>26</v>
      </c>
      <c r="D1566" s="10" t="s">
        <v>980</v>
      </c>
      <c r="E1566" s="3"/>
      <c r="F1566" s="3"/>
      <c r="G1566" s="3"/>
      <c r="H1566" s="3"/>
      <c r="I1566" s="3"/>
      <c r="J1566" s="3"/>
      <c r="K1566" s="3">
        <v>20.999428000000002</v>
      </c>
      <c r="L1566" s="3">
        <v>18.854334999999999</v>
      </c>
      <c r="M1566" s="3">
        <v>17.099696000000002</v>
      </c>
      <c r="N1566" s="3">
        <v>18.970624999999998</v>
      </c>
      <c r="O1566" s="3">
        <v>17.907283</v>
      </c>
      <c r="P1566" s="3">
        <v>16.556187000000001</v>
      </c>
      <c r="Q1566" s="3">
        <v>15.993605000000001</v>
      </c>
      <c r="R1566" s="3">
        <v>17.392588</v>
      </c>
      <c r="S1566" s="3">
        <v>16.194198</v>
      </c>
      <c r="T1566" s="3">
        <v>16.898002999999999</v>
      </c>
      <c r="U1566" s="3">
        <v>18.081453</v>
      </c>
    </row>
    <row r="1567" spans="1:21" hidden="1" x14ac:dyDescent="0.2">
      <c r="A1567" s="22" t="s">
        <v>185</v>
      </c>
      <c r="B1567" s="9" t="s">
        <v>495</v>
      </c>
      <c r="C1567" s="10" t="s">
        <v>27</v>
      </c>
      <c r="D1567" s="10" t="s">
        <v>980</v>
      </c>
      <c r="E1567" s="2"/>
      <c r="F1567" s="2"/>
      <c r="G1567" s="2"/>
      <c r="H1567" s="2"/>
      <c r="I1567" s="2"/>
      <c r="J1567" s="2"/>
      <c r="K1567" s="2">
        <v>5.939686</v>
      </c>
      <c r="L1567" s="2">
        <v>52.233789999999999</v>
      </c>
      <c r="M1567" s="2">
        <v>3.0634009999999998</v>
      </c>
      <c r="N1567" s="2"/>
      <c r="O1567" s="2"/>
      <c r="P1567" s="2"/>
      <c r="Q1567" s="2"/>
      <c r="R1567" s="2"/>
      <c r="S1567" s="2"/>
      <c r="T1567" s="2"/>
      <c r="U1567" s="2"/>
    </row>
    <row r="1568" spans="1:21" hidden="1" x14ac:dyDescent="0.2">
      <c r="A1568" s="22" t="s">
        <v>185</v>
      </c>
      <c r="B1568" s="9" t="s">
        <v>495</v>
      </c>
      <c r="C1568" s="10" t="s">
        <v>28</v>
      </c>
      <c r="D1568" s="10" t="s">
        <v>980</v>
      </c>
      <c r="E1568" s="3"/>
      <c r="F1568" s="3"/>
      <c r="G1568" s="3"/>
      <c r="H1568" s="3"/>
      <c r="I1568" s="3"/>
      <c r="J1568" s="3"/>
      <c r="K1568" s="3">
        <v>1.1163190000000001</v>
      </c>
      <c r="L1568" s="3">
        <v>1.065153</v>
      </c>
      <c r="M1568" s="3">
        <v>1.8463350000000001</v>
      </c>
      <c r="N1568" s="3">
        <v>1.9444650000000001</v>
      </c>
      <c r="O1568" s="3">
        <v>0.31218800000000002</v>
      </c>
      <c r="P1568" s="3">
        <v>1.542478</v>
      </c>
      <c r="Q1568" s="3">
        <v>4.4002020000000002</v>
      </c>
      <c r="R1568" s="3">
        <v>3.8145790000000002</v>
      </c>
      <c r="S1568" s="3">
        <v>1.8808879999999999</v>
      </c>
      <c r="T1568" s="3">
        <v>2.27346</v>
      </c>
      <c r="U1568" s="3">
        <v>0.84265900000000005</v>
      </c>
    </row>
    <row r="1569" spans="1:21" hidden="1" x14ac:dyDescent="0.2">
      <c r="A1569" s="22" t="s">
        <v>185</v>
      </c>
      <c r="B1569" s="9" t="s">
        <v>495</v>
      </c>
      <c r="C1569" s="10" t="s">
        <v>29</v>
      </c>
      <c r="D1569" s="10" t="s">
        <v>980</v>
      </c>
      <c r="E1569" s="2"/>
      <c r="F1569" s="2"/>
      <c r="G1569" s="2"/>
      <c r="H1569" s="2"/>
      <c r="I1569" s="2"/>
      <c r="J1569" s="2"/>
      <c r="K1569" s="2">
        <v>0.214138</v>
      </c>
      <c r="L1569" s="2">
        <v>0.192387</v>
      </c>
      <c r="M1569" s="2">
        <v>7.0366999999999999E-2</v>
      </c>
      <c r="N1569" s="2">
        <v>7.5079999999999994E-2</v>
      </c>
      <c r="O1569" s="2">
        <v>7.6008000000000006E-2</v>
      </c>
      <c r="P1569" s="2">
        <v>0.22342500000000001</v>
      </c>
      <c r="Q1569" s="2">
        <v>0.14543400000000001</v>
      </c>
      <c r="R1569" s="2">
        <v>0.58825400000000005</v>
      </c>
      <c r="S1569" s="2">
        <v>0.41857699999999998</v>
      </c>
      <c r="T1569" s="2">
        <v>0.67235599999999995</v>
      </c>
      <c r="U1569" s="2">
        <v>0.57013999999999998</v>
      </c>
    </row>
    <row r="1570" spans="1:21" hidden="1" x14ac:dyDescent="0.2">
      <c r="A1570" s="23" t="s">
        <v>185</v>
      </c>
      <c r="B1570" s="9" t="s">
        <v>495</v>
      </c>
      <c r="C1570" s="9" t="s">
        <v>30</v>
      </c>
      <c r="D1570" s="9"/>
      <c r="E1570" s="3"/>
      <c r="F1570" s="3"/>
      <c r="G1570" s="3">
        <v>265.12642599999998</v>
      </c>
      <c r="H1570" s="3">
        <v>199.81896800000001</v>
      </c>
      <c r="I1570" s="3">
        <v>238.38561200000001</v>
      </c>
      <c r="J1570" s="3">
        <v>270.13836500000002</v>
      </c>
      <c r="K1570" s="3">
        <v>189.98742999999999</v>
      </c>
      <c r="L1570" s="3">
        <v>158.12977699999999</v>
      </c>
      <c r="M1570" s="3">
        <v>320.12087600000001</v>
      </c>
      <c r="N1570" s="3">
        <v>156.08641700000001</v>
      </c>
      <c r="O1570" s="3"/>
      <c r="P1570" s="3"/>
      <c r="Q1570" s="3"/>
      <c r="R1570" s="3"/>
      <c r="S1570" s="3"/>
      <c r="T1570" s="3"/>
      <c r="U1570" s="3"/>
    </row>
    <row r="1571" spans="1:21" hidden="1" x14ac:dyDescent="0.2">
      <c r="A1571" s="21" t="s">
        <v>186</v>
      </c>
      <c r="B1571" s="9" t="s">
        <v>547</v>
      </c>
      <c r="C1571" s="9" t="s">
        <v>20</v>
      </c>
      <c r="D1571" s="9"/>
      <c r="E1571" s="2"/>
      <c r="F1571" s="2"/>
      <c r="G1571" s="2">
        <v>3601.2743959999998</v>
      </c>
      <c r="H1571" s="2">
        <v>2581.3990309999999</v>
      </c>
      <c r="I1571" s="2">
        <v>3004.105227</v>
      </c>
      <c r="J1571" s="2">
        <v>3298.2883660000002</v>
      </c>
      <c r="K1571" s="2">
        <v>2980.601811</v>
      </c>
      <c r="L1571" s="2">
        <v>2804.1029100000001</v>
      </c>
      <c r="M1571" s="2">
        <v>3558.093249</v>
      </c>
      <c r="N1571" s="2">
        <v>3881.7402109999998</v>
      </c>
      <c r="O1571" s="2">
        <v>4207.8382300000003</v>
      </c>
      <c r="P1571" s="2">
        <v>4577.9790139999996</v>
      </c>
      <c r="Q1571" s="2">
        <v>3220.5141100000001</v>
      </c>
      <c r="R1571" s="2">
        <v>4135.4558909999996</v>
      </c>
      <c r="S1571" s="2">
        <v>4741.9999129999997</v>
      </c>
      <c r="T1571" s="2">
        <v>5494.8176309999999</v>
      </c>
      <c r="U1571" s="2">
        <v>5295.4416229999997</v>
      </c>
    </row>
    <row r="1572" spans="1:21" hidden="1" x14ac:dyDescent="0.2">
      <c r="A1572" s="22" t="s">
        <v>186</v>
      </c>
      <c r="B1572" s="9" t="s">
        <v>547</v>
      </c>
      <c r="C1572" s="10" t="s">
        <v>22</v>
      </c>
      <c r="D1572" s="10"/>
      <c r="E1572" s="3"/>
      <c r="F1572" s="3"/>
      <c r="G1572" s="3">
        <v>239.054947</v>
      </c>
      <c r="H1572" s="3"/>
      <c r="I1572" s="3">
        <v>171.044106</v>
      </c>
      <c r="J1572" s="3"/>
      <c r="K1572" s="3">
        <v>52.560279999999999</v>
      </c>
      <c r="L1572" s="3">
        <v>49.049571999999998</v>
      </c>
      <c r="M1572" s="3">
        <v>91.639713</v>
      </c>
      <c r="N1572" s="3">
        <v>75.494383999999997</v>
      </c>
      <c r="O1572" s="3">
        <v>55.065049999999999</v>
      </c>
      <c r="P1572" s="3">
        <v>41.414538999999998</v>
      </c>
      <c r="Q1572" s="3">
        <v>5.2763590000000002</v>
      </c>
      <c r="R1572" s="3">
        <v>138.51447899999999</v>
      </c>
      <c r="S1572" s="3">
        <v>152.26364899999999</v>
      </c>
      <c r="T1572" s="3">
        <v>75.418777000000006</v>
      </c>
      <c r="U1572" s="3">
        <v>38.254524000000004</v>
      </c>
    </row>
    <row r="1573" spans="1:21" hidden="1" x14ac:dyDescent="0.2">
      <c r="A1573" s="22" t="s">
        <v>186</v>
      </c>
      <c r="B1573" s="9" t="s">
        <v>547</v>
      </c>
      <c r="C1573" s="10" t="s">
        <v>23</v>
      </c>
      <c r="D1573" s="10"/>
      <c r="E1573" s="2"/>
      <c r="F1573" s="2"/>
      <c r="G1573" s="2">
        <v>32.788744000000001</v>
      </c>
      <c r="H1573" s="2">
        <v>32.825301000000003</v>
      </c>
      <c r="I1573" s="2">
        <v>43.558757999999997</v>
      </c>
      <c r="J1573" s="2">
        <v>48.361184999999999</v>
      </c>
      <c r="K1573" s="2">
        <v>14.553997000000001</v>
      </c>
      <c r="L1573" s="2">
        <v>38.322226999999998</v>
      </c>
      <c r="M1573" s="2">
        <v>16.232105000000001</v>
      </c>
      <c r="N1573" s="2">
        <v>12.663684999999999</v>
      </c>
      <c r="O1573" s="2">
        <v>124.031582</v>
      </c>
      <c r="P1573" s="2">
        <v>87.236272999999997</v>
      </c>
      <c r="Q1573" s="2">
        <v>82.598006999999996</v>
      </c>
      <c r="R1573" s="2">
        <v>44.552515</v>
      </c>
      <c r="S1573" s="2">
        <v>55.307875000000003</v>
      </c>
      <c r="T1573" s="2">
        <v>109.982337</v>
      </c>
      <c r="U1573" s="2">
        <v>75.364665000000002</v>
      </c>
    </row>
    <row r="1574" spans="1:21" hidden="1" x14ac:dyDescent="0.2">
      <c r="A1574" s="22" t="s">
        <v>186</v>
      </c>
      <c r="B1574" s="9" t="s">
        <v>547</v>
      </c>
      <c r="C1574" s="10" t="s">
        <v>24</v>
      </c>
      <c r="D1574" s="10"/>
      <c r="E1574" s="3"/>
      <c r="F1574" s="3"/>
      <c r="G1574" s="3">
        <v>1390.5591019999999</v>
      </c>
      <c r="H1574" s="3">
        <v>873.340103</v>
      </c>
      <c r="I1574" s="3">
        <v>1040.9042930000001</v>
      </c>
      <c r="J1574" s="3">
        <v>1426.3133089999999</v>
      </c>
      <c r="K1574" s="3">
        <v>2132.5353650000002</v>
      </c>
      <c r="L1574" s="3">
        <v>1912.1304769999999</v>
      </c>
      <c r="M1574" s="3">
        <v>2492.0737359999998</v>
      </c>
      <c r="N1574" s="3">
        <v>3034.9294060000002</v>
      </c>
      <c r="O1574" s="3">
        <v>3859.1222870000001</v>
      </c>
      <c r="P1574" s="3">
        <v>4277.9857590000001</v>
      </c>
      <c r="Q1574" s="3">
        <v>2949.757646</v>
      </c>
      <c r="R1574" s="3">
        <v>3748.5553530000002</v>
      </c>
      <c r="S1574" s="3">
        <v>4317.3912620000001</v>
      </c>
      <c r="T1574" s="3">
        <v>5043.0088619999997</v>
      </c>
      <c r="U1574" s="3">
        <v>4953.0631210000001</v>
      </c>
    </row>
    <row r="1575" spans="1:21" hidden="1" x14ac:dyDescent="0.2">
      <c r="A1575" s="22" t="s">
        <v>186</v>
      </c>
      <c r="B1575" s="9" t="s">
        <v>547</v>
      </c>
      <c r="C1575" s="10" t="s">
        <v>25</v>
      </c>
      <c r="D1575" s="10"/>
      <c r="E1575" s="2"/>
      <c r="F1575" s="2"/>
      <c r="G1575" s="2"/>
      <c r="H1575" s="2"/>
      <c r="I1575" s="2"/>
      <c r="J1575" s="2"/>
      <c r="K1575" s="2"/>
      <c r="L1575" s="2"/>
      <c r="M1575" s="2"/>
      <c r="N1575" s="2">
        <v>15.16324</v>
      </c>
      <c r="O1575" s="2">
        <v>100.539041</v>
      </c>
      <c r="P1575" s="2">
        <v>95.402493000000007</v>
      </c>
      <c r="Q1575" s="2">
        <v>84.157910000000001</v>
      </c>
      <c r="R1575" s="2">
        <v>101.674207</v>
      </c>
      <c r="S1575" s="2">
        <v>105.598423</v>
      </c>
      <c r="T1575" s="2">
        <v>136.88582700000001</v>
      </c>
      <c r="U1575" s="2">
        <v>101.634671</v>
      </c>
    </row>
    <row r="1576" spans="1:21" hidden="1" x14ac:dyDescent="0.2">
      <c r="A1576" s="22" t="s">
        <v>186</v>
      </c>
      <c r="B1576" s="9" t="s">
        <v>547</v>
      </c>
      <c r="C1576" s="10" t="s">
        <v>26</v>
      </c>
      <c r="D1576" s="10" t="s">
        <v>980</v>
      </c>
      <c r="E1576" s="3"/>
      <c r="F1576" s="3"/>
      <c r="G1576" s="3"/>
      <c r="H1576" s="3"/>
      <c r="I1576" s="3"/>
      <c r="J1576" s="3"/>
      <c r="K1576" s="3">
        <v>47.353707999999997</v>
      </c>
      <c r="L1576" s="3">
        <v>45.439632000000003</v>
      </c>
      <c r="M1576" s="3">
        <v>51.205717999999997</v>
      </c>
      <c r="N1576" s="3">
        <v>54.044443999999999</v>
      </c>
      <c r="O1576" s="3">
        <v>64.350660000000005</v>
      </c>
      <c r="P1576" s="3">
        <v>71.447991000000002</v>
      </c>
      <c r="Q1576" s="3">
        <v>80.289888000000005</v>
      </c>
      <c r="R1576" s="3">
        <v>89.211046999999994</v>
      </c>
      <c r="S1576" s="3">
        <v>101.02989700000001</v>
      </c>
      <c r="T1576" s="3">
        <v>119.225122</v>
      </c>
      <c r="U1576" s="3">
        <v>122.323295</v>
      </c>
    </row>
    <row r="1577" spans="1:21" hidden="1" x14ac:dyDescent="0.2">
      <c r="A1577" s="22" t="s">
        <v>186</v>
      </c>
      <c r="B1577" s="9" t="s">
        <v>547</v>
      </c>
      <c r="C1577" s="10" t="s">
        <v>27</v>
      </c>
      <c r="D1577" s="10" t="s">
        <v>980</v>
      </c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</row>
    <row r="1578" spans="1:21" hidden="1" x14ac:dyDescent="0.2">
      <c r="A1578" s="22" t="s">
        <v>186</v>
      </c>
      <c r="B1578" s="9" t="s">
        <v>547</v>
      </c>
      <c r="C1578" s="10" t="s">
        <v>28</v>
      </c>
      <c r="D1578" s="10" t="s">
        <v>980</v>
      </c>
      <c r="E1578" s="3"/>
      <c r="F1578" s="3"/>
      <c r="G1578" s="3"/>
      <c r="H1578" s="3"/>
      <c r="I1578" s="3"/>
      <c r="J1578" s="3"/>
      <c r="K1578" s="3">
        <v>2.580838</v>
      </c>
      <c r="L1578" s="3">
        <v>4.4037730000000002</v>
      </c>
      <c r="M1578" s="3">
        <v>6.601953</v>
      </c>
      <c r="N1578" s="3">
        <v>5.4215390000000001</v>
      </c>
      <c r="O1578" s="3">
        <v>4.1593689999999999</v>
      </c>
      <c r="P1578" s="3">
        <v>4.3077329999999998</v>
      </c>
      <c r="Q1578" s="3">
        <v>18.383635999999999</v>
      </c>
      <c r="R1578" s="3">
        <v>12.854509</v>
      </c>
      <c r="S1578" s="3">
        <v>10.344507999999999</v>
      </c>
      <c r="T1578" s="3">
        <v>10.278657000000001</v>
      </c>
      <c r="U1578" s="3">
        <v>4.6250989999999996</v>
      </c>
    </row>
    <row r="1579" spans="1:21" hidden="1" x14ac:dyDescent="0.2">
      <c r="A1579" s="22" t="s">
        <v>186</v>
      </c>
      <c r="B1579" s="9" t="s">
        <v>547</v>
      </c>
      <c r="C1579" s="10" t="s">
        <v>29</v>
      </c>
      <c r="D1579" s="10" t="s">
        <v>980</v>
      </c>
      <c r="E1579" s="2"/>
      <c r="F1579" s="2"/>
      <c r="G1579" s="2"/>
      <c r="H1579" s="2"/>
      <c r="I1579" s="2"/>
      <c r="J1579" s="2"/>
      <c r="K1579" s="2">
        <v>0.64841199999999999</v>
      </c>
      <c r="L1579" s="2">
        <v>0.241453</v>
      </c>
      <c r="M1579" s="2">
        <v>0.50179499999999999</v>
      </c>
      <c r="N1579" s="2">
        <v>1.234578</v>
      </c>
      <c r="O1579" s="2">
        <v>0.570241</v>
      </c>
      <c r="P1579" s="2">
        <v>0.27656799999999998</v>
      </c>
      <c r="Q1579" s="2">
        <v>5.0664000000000001E-2</v>
      </c>
      <c r="R1579" s="2">
        <v>9.3781000000000003E-2</v>
      </c>
      <c r="S1579" s="2">
        <v>6.4298999999999995E-2</v>
      </c>
      <c r="T1579" s="2">
        <v>1.8048999999999999E-2</v>
      </c>
      <c r="U1579" s="2">
        <v>0.17624799999999999</v>
      </c>
    </row>
    <row r="1580" spans="1:21" hidden="1" x14ac:dyDescent="0.2">
      <c r="A1580" s="23" t="s">
        <v>186</v>
      </c>
      <c r="B1580" s="9" t="s">
        <v>547</v>
      </c>
      <c r="C1580" s="9" t="s">
        <v>30</v>
      </c>
      <c r="D1580" s="9"/>
      <c r="E1580" s="3"/>
      <c r="F1580" s="3"/>
      <c r="G1580" s="3">
        <v>1938.8716030000001</v>
      </c>
      <c r="H1580" s="3">
        <v>1675.2336270000001</v>
      </c>
      <c r="I1580" s="3">
        <v>1748.59807</v>
      </c>
      <c r="J1580" s="3">
        <v>1823.6138719999999</v>
      </c>
      <c r="K1580" s="3">
        <v>730.36921099999995</v>
      </c>
      <c r="L1580" s="3">
        <v>754.51577599999996</v>
      </c>
      <c r="M1580" s="3">
        <v>899.83822899999996</v>
      </c>
      <c r="N1580" s="3">
        <v>682.78893500000004</v>
      </c>
      <c r="O1580" s="3"/>
      <c r="P1580" s="3">
        <v>-9.2341999999999994E-2</v>
      </c>
      <c r="Q1580" s="3"/>
      <c r="R1580" s="3"/>
      <c r="S1580" s="3"/>
      <c r="T1580" s="3"/>
      <c r="U1580" s="3"/>
    </row>
    <row r="1581" spans="1:21" hidden="1" x14ac:dyDescent="0.2">
      <c r="A1581" s="21" t="s">
        <v>187</v>
      </c>
      <c r="B1581" s="9" t="s">
        <v>582</v>
      </c>
      <c r="C1581" s="9" t="s">
        <v>20</v>
      </c>
      <c r="D1581" s="9"/>
      <c r="E1581" s="2"/>
      <c r="F1581" s="2"/>
      <c r="G1581" s="2">
        <v>191.66806800000001</v>
      </c>
      <c r="H1581" s="2">
        <v>253.253017</v>
      </c>
      <c r="I1581" s="2">
        <v>236.03977</v>
      </c>
      <c r="J1581" s="2">
        <v>179.294635</v>
      </c>
      <c r="K1581" s="2">
        <v>137.68032199999999</v>
      </c>
      <c r="L1581" s="2">
        <v>177.05838800000001</v>
      </c>
      <c r="M1581" s="2">
        <v>298.42964899999998</v>
      </c>
      <c r="N1581" s="2">
        <v>243.09875700000001</v>
      </c>
      <c r="O1581" s="2">
        <v>186.19463300000001</v>
      </c>
      <c r="P1581" s="2">
        <v>180.20959999999999</v>
      </c>
      <c r="Q1581" s="2">
        <v>117.89518700000001</v>
      </c>
      <c r="R1581" s="2">
        <v>128.369393</v>
      </c>
      <c r="S1581" s="2">
        <v>89.409987000000001</v>
      </c>
      <c r="T1581" s="2">
        <v>129.91551100000001</v>
      </c>
      <c r="U1581" s="2">
        <v>127.679061</v>
      </c>
    </row>
    <row r="1582" spans="1:21" hidden="1" x14ac:dyDescent="0.2">
      <c r="A1582" s="22" t="s">
        <v>187</v>
      </c>
      <c r="B1582" s="9" t="s">
        <v>582</v>
      </c>
      <c r="C1582" s="10" t="s">
        <v>22</v>
      </c>
      <c r="D1582" s="10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</row>
    <row r="1583" spans="1:21" hidden="1" x14ac:dyDescent="0.2">
      <c r="A1583" s="22" t="s">
        <v>187</v>
      </c>
      <c r="B1583" s="9" t="s">
        <v>582</v>
      </c>
      <c r="C1583" s="10" t="s">
        <v>23</v>
      </c>
      <c r="D1583" s="10"/>
      <c r="E1583" s="2"/>
      <c r="F1583" s="2"/>
      <c r="G1583" s="2">
        <v>2.469487</v>
      </c>
      <c r="H1583" s="2">
        <v>2.4518759999999999</v>
      </c>
      <c r="I1583" s="2">
        <v>2.675961</v>
      </c>
      <c r="J1583" s="2">
        <v>1.8772009999999999</v>
      </c>
      <c r="K1583" s="2">
        <v>0.77598800000000001</v>
      </c>
      <c r="L1583" s="2">
        <v>0.70345899999999995</v>
      </c>
      <c r="M1583" s="2">
        <v>0.42701499999999998</v>
      </c>
      <c r="N1583" s="2">
        <v>0.58989800000000003</v>
      </c>
      <c r="O1583" s="2">
        <v>1.960958</v>
      </c>
      <c r="P1583" s="2">
        <v>1.4048309999999999</v>
      </c>
      <c r="Q1583" s="2">
        <v>0.80048299999999994</v>
      </c>
      <c r="R1583" s="2">
        <v>2.4092730000000002</v>
      </c>
      <c r="S1583" s="2">
        <v>2.7946399999999998</v>
      </c>
      <c r="T1583" s="2">
        <v>2.2262629999999999</v>
      </c>
      <c r="U1583" s="2">
        <v>1.4052020000000001</v>
      </c>
    </row>
    <row r="1584" spans="1:21" hidden="1" x14ac:dyDescent="0.2">
      <c r="A1584" s="22" t="s">
        <v>187</v>
      </c>
      <c r="B1584" s="9" t="s">
        <v>582</v>
      </c>
      <c r="C1584" s="10" t="s">
        <v>24</v>
      </c>
      <c r="D1584" s="10"/>
      <c r="E1584" s="3"/>
      <c r="F1584" s="3"/>
      <c r="G1584" s="3">
        <v>4.8099170000000004</v>
      </c>
      <c r="H1584" s="3">
        <v>6.6996529999999996</v>
      </c>
      <c r="I1584" s="3">
        <v>9.0248629999999999</v>
      </c>
      <c r="J1584" s="3">
        <v>8.2959790000000009</v>
      </c>
      <c r="K1584" s="3">
        <v>45.382866999999997</v>
      </c>
      <c r="L1584" s="3">
        <v>54.828133000000001</v>
      </c>
      <c r="M1584" s="3">
        <v>69.540062000000006</v>
      </c>
      <c r="N1584" s="3">
        <v>179.539355</v>
      </c>
      <c r="O1584" s="3">
        <v>147.914401</v>
      </c>
      <c r="P1584" s="3">
        <v>143.745172</v>
      </c>
      <c r="Q1584" s="3">
        <v>88.983660999999998</v>
      </c>
      <c r="R1584" s="3">
        <v>96.473089000000002</v>
      </c>
      <c r="S1584" s="3">
        <v>61.235818999999999</v>
      </c>
      <c r="T1584" s="3">
        <v>79.539799000000002</v>
      </c>
      <c r="U1584" s="3">
        <v>98.035374000000004</v>
      </c>
    </row>
    <row r="1585" spans="1:21" hidden="1" x14ac:dyDescent="0.2">
      <c r="A1585" s="22" t="s">
        <v>187</v>
      </c>
      <c r="B1585" s="9" t="s">
        <v>582</v>
      </c>
      <c r="C1585" s="10" t="s">
        <v>25</v>
      </c>
      <c r="D1585" s="10"/>
      <c r="E1585" s="2"/>
      <c r="F1585" s="2"/>
      <c r="G1585" s="2"/>
      <c r="H1585" s="2"/>
      <c r="I1585" s="2"/>
      <c r="J1585" s="2"/>
      <c r="K1585" s="2"/>
      <c r="L1585" s="2"/>
      <c r="M1585" s="2"/>
      <c r="N1585" s="2">
        <v>1.693605</v>
      </c>
      <c r="O1585" s="2">
        <v>26.109919000000001</v>
      </c>
      <c r="P1585" s="2">
        <v>23.860313000000001</v>
      </c>
      <c r="Q1585" s="2">
        <v>15.846135</v>
      </c>
      <c r="R1585" s="2">
        <v>16.934695000000001</v>
      </c>
      <c r="S1585" s="2">
        <v>13.467598000000001</v>
      </c>
      <c r="T1585" s="2">
        <v>34.678018000000002</v>
      </c>
      <c r="U1585" s="2">
        <v>13.634214999999999</v>
      </c>
    </row>
    <row r="1586" spans="1:21" hidden="1" x14ac:dyDescent="0.2">
      <c r="A1586" s="22" t="s">
        <v>187</v>
      </c>
      <c r="B1586" s="9" t="s">
        <v>582</v>
      </c>
      <c r="C1586" s="10" t="s">
        <v>26</v>
      </c>
      <c r="D1586" s="10" t="s">
        <v>980</v>
      </c>
      <c r="E1586" s="3"/>
      <c r="F1586" s="3"/>
      <c r="G1586" s="3"/>
      <c r="H1586" s="3"/>
      <c r="I1586" s="3"/>
      <c r="J1586" s="3"/>
      <c r="K1586" s="3">
        <v>6.9865469999999998</v>
      </c>
      <c r="L1586" s="3">
        <v>7.2856529999999999</v>
      </c>
      <c r="M1586" s="3">
        <v>7.8474469999999998</v>
      </c>
      <c r="N1586" s="3">
        <v>8.7573869999999996</v>
      </c>
      <c r="O1586" s="3">
        <v>9.4499929999999992</v>
      </c>
      <c r="P1586" s="3">
        <v>10.451782</v>
      </c>
      <c r="Q1586" s="3">
        <v>10.244761</v>
      </c>
      <c r="R1586" s="3">
        <v>11.279351999999999</v>
      </c>
      <c r="S1586" s="3">
        <v>11.000133999999999</v>
      </c>
      <c r="T1586" s="3">
        <v>12.584763000000001</v>
      </c>
      <c r="U1586" s="3">
        <v>13.920574999999999</v>
      </c>
    </row>
    <row r="1587" spans="1:21" hidden="1" x14ac:dyDescent="0.2">
      <c r="A1587" s="22" t="s">
        <v>187</v>
      </c>
      <c r="B1587" s="9" t="s">
        <v>582</v>
      </c>
      <c r="C1587" s="10" t="s">
        <v>27</v>
      </c>
      <c r="D1587" s="10" t="s">
        <v>980</v>
      </c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</row>
    <row r="1588" spans="1:21" hidden="1" x14ac:dyDescent="0.2">
      <c r="A1588" s="22" t="s">
        <v>187</v>
      </c>
      <c r="B1588" s="9" t="s">
        <v>582</v>
      </c>
      <c r="C1588" s="10" t="s">
        <v>28</v>
      </c>
      <c r="D1588" s="10" t="s">
        <v>980</v>
      </c>
      <c r="E1588" s="3"/>
      <c r="F1588" s="3"/>
      <c r="G1588" s="3"/>
      <c r="H1588" s="3"/>
      <c r="I1588" s="3"/>
      <c r="J1588" s="3"/>
      <c r="K1588" s="3">
        <v>0.52075000000000005</v>
      </c>
      <c r="L1588" s="3">
        <v>0.618699</v>
      </c>
      <c r="M1588" s="3">
        <v>0.791296</v>
      </c>
      <c r="N1588" s="3">
        <v>0.82893499999999998</v>
      </c>
      <c r="O1588" s="3">
        <v>0.75936199999999998</v>
      </c>
      <c r="P1588" s="3">
        <v>0.54511600000000004</v>
      </c>
      <c r="Q1588" s="3">
        <v>1.7784009999999999</v>
      </c>
      <c r="R1588" s="3">
        <v>1.0365260000000001</v>
      </c>
      <c r="S1588" s="3">
        <v>0.91179600000000005</v>
      </c>
      <c r="T1588" s="3">
        <v>0.88666800000000001</v>
      </c>
      <c r="U1588" s="3">
        <v>0.58505499999999999</v>
      </c>
    </row>
    <row r="1589" spans="1:21" hidden="1" x14ac:dyDescent="0.2">
      <c r="A1589" s="22" t="s">
        <v>187</v>
      </c>
      <c r="B1589" s="9" t="s">
        <v>582</v>
      </c>
      <c r="C1589" s="10" t="s">
        <v>29</v>
      </c>
      <c r="D1589" s="10" t="s">
        <v>980</v>
      </c>
      <c r="E1589" s="2"/>
      <c r="F1589" s="2"/>
      <c r="G1589" s="2"/>
      <c r="H1589" s="2"/>
      <c r="I1589" s="2"/>
      <c r="J1589" s="2"/>
      <c r="K1589" s="2">
        <v>2.8247000000000001E-2</v>
      </c>
      <c r="L1589" s="2">
        <v>7.9904000000000003E-2</v>
      </c>
      <c r="M1589" s="2">
        <v>0.13639799999999999</v>
      </c>
      <c r="N1589" s="2"/>
      <c r="O1589" s="2"/>
      <c r="P1589" s="2">
        <v>0.20238600000000001</v>
      </c>
      <c r="Q1589" s="2">
        <v>0.24174599999999999</v>
      </c>
      <c r="R1589" s="2">
        <v>0.236458</v>
      </c>
      <c r="S1589" s="2"/>
      <c r="T1589" s="2"/>
      <c r="U1589" s="2">
        <v>9.8640000000000005E-2</v>
      </c>
    </row>
    <row r="1590" spans="1:21" hidden="1" x14ac:dyDescent="0.2">
      <c r="A1590" s="23" t="s">
        <v>187</v>
      </c>
      <c r="B1590" s="9" t="s">
        <v>582</v>
      </c>
      <c r="C1590" s="9" t="s">
        <v>30</v>
      </c>
      <c r="D1590" s="9"/>
      <c r="E1590" s="3"/>
      <c r="F1590" s="3"/>
      <c r="G1590" s="3">
        <v>184.38866400000001</v>
      </c>
      <c r="H1590" s="3">
        <v>244.10148799999999</v>
      </c>
      <c r="I1590" s="3">
        <v>224.33894599999999</v>
      </c>
      <c r="J1590" s="3">
        <v>169.121455</v>
      </c>
      <c r="K1590" s="3">
        <v>83.985923</v>
      </c>
      <c r="L1590" s="3">
        <v>113.54254</v>
      </c>
      <c r="M1590" s="3">
        <v>219.687431</v>
      </c>
      <c r="N1590" s="3">
        <v>51.689577</v>
      </c>
      <c r="O1590" s="3"/>
      <c r="P1590" s="3"/>
      <c r="Q1590" s="3"/>
      <c r="R1590" s="3"/>
      <c r="S1590" s="3"/>
      <c r="T1590" s="3"/>
      <c r="U1590" s="3"/>
    </row>
    <row r="1591" spans="1:21" hidden="1" x14ac:dyDescent="0.2">
      <c r="A1591" s="21" t="s">
        <v>188</v>
      </c>
      <c r="B1591" s="9" t="s">
        <v>608</v>
      </c>
      <c r="C1591" s="9" t="s">
        <v>20</v>
      </c>
      <c r="D1591" s="9"/>
      <c r="E1591" s="2"/>
      <c r="F1591" s="2"/>
      <c r="G1591" s="2">
        <v>186.80784800000001</v>
      </c>
      <c r="H1591" s="2">
        <v>209.444199</v>
      </c>
      <c r="I1591" s="2">
        <v>188.73868999999999</v>
      </c>
      <c r="J1591" s="2">
        <v>264.478633</v>
      </c>
      <c r="K1591" s="2">
        <v>206.53012100000001</v>
      </c>
      <c r="L1591" s="2">
        <v>206.00764899999999</v>
      </c>
      <c r="M1591" s="2">
        <v>266.58365700000002</v>
      </c>
      <c r="N1591" s="2">
        <v>230.987888</v>
      </c>
      <c r="O1591" s="2">
        <v>324.70543700000002</v>
      </c>
      <c r="P1591" s="2">
        <v>426.38008300000001</v>
      </c>
      <c r="Q1591" s="2">
        <v>354.09450800000002</v>
      </c>
      <c r="R1591" s="2">
        <v>357.950355</v>
      </c>
      <c r="S1591" s="2">
        <v>366.605819</v>
      </c>
      <c r="T1591" s="2">
        <v>816.31547499999999</v>
      </c>
      <c r="U1591" s="2">
        <v>611.92946600000005</v>
      </c>
    </row>
    <row r="1592" spans="1:21" hidden="1" x14ac:dyDescent="0.2">
      <c r="A1592" s="22" t="s">
        <v>188</v>
      </c>
      <c r="B1592" s="9" t="s">
        <v>608</v>
      </c>
      <c r="C1592" s="10" t="s">
        <v>22</v>
      </c>
      <c r="D1592" s="10"/>
      <c r="E1592" s="3"/>
      <c r="F1592" s="3"/>
      <c r="G1592" s="3">
        <v>20.474962999999999</v>
      </c>
      <c r="H1592" s="3">
        <v>41.665143999999998</v>
      </c>
      <c r="I1592" s="3">
        <v>31.077085</v>
      </c>
      <c r="J1592" s="3">
        <v>19.133804000000001</v>
      </c>
      <c r="K1592" s="3">
        <v>5.4499360000000001</v>
      </c>
      <c r="L1592" s="3">
        <v>9.0504010000000008</v>
      </c>
      <c r="M1592" s="3">
        <v>49.713892999999999</v>
      </c>
      <c r="N1592" s="3">
        <v>26.703790000000001</v>
      </c>
      <c r="O1592" s="3">
        <v>41.560934000000003</v>
      </c>
      <c r="P1592" s="3">
        <v>68.810916000000006</v>
      </c>
      <c r="Q1592" s="3">
        <v>36.971870000000003</v>
      </c>
      <c r="R1592" s="3">
        <v>64.554732999999999</v>
      </c>
      <c r="S1592" s="3">
        <v>52.546621999999999</v>
      </c>
      <c r="T1592" s="3">
        <v>93.631686999999999</v>
      </c>
      <c r="U1592" s="3">
        <v>74.839433</v>
      </c>
    </row>
    <row r="1593" spans="1:21" hidden="1" x14ac:dyDescent="0.2">
      <c r="A1593" s="22" t="s">
        <v>188</v>
      </c>
      <c r="B1593" s="9" t="s">
        <v>608</v>
      </c>
      <c r="C1593" s="10" t="s">
        <v>23</v>
      </c>
      <c r="D1593" s="10"/>
      <c r="E1593" s="2"/>
      <c r="F1593" s="2"/>
      <c r="G1593" s="2">
        <v>1.720153</v>
      </c>
      <c r="H1593" s="2">
        <v>2.5862970000000001</v>
      </c>
      <c r="I1593" s="2">
        <v>2.699567</v>
      </c>
      <c r="J1593" s="2">
        <v>3.0443920000000002</v>
      </c>
      <c r="K1593" s="2">
        <v>0.34830699999999998</v>
      </c>
      <c r="L1593" s="2">
        <v>0.45930599999999999</v>
      </c>
      <c r="M1593" s="2">
        <v>0.60430899999999999</v>
      </c>
      <c r="N1593" s="2">
        <v>0.88594099999999998</v>
      </c>
      <c r="O1593" s="2">
        <v>23.105602999999999</v>
      </c>
      <c r="P1593" s="2">
        <v>24.601863999999999</v>
      </c>
      <c r="Q1593" s="2">
        <v>6.8027110000000004</v>
      </c>
      <c r="R1593" s="2">
        <v>7.6143520000000002</v>
      </c>
      <c r="S1593" s="2">
        <v>13.691272</v>
      </c>
      <c r="T1593" s="2">
        <v>14.616426000000001</v>
      </c>
      <c r="U1593" s="2">
        <v>10.924657</v>
      </c>
    </row>
    <row r="1594" spans="1:21" hidden="1" x14ac:dyDescent="0.2">
      <c r="A1594" s="22" t="s">
        <v>188</v>
      </c>
      <c r="B1594" s="9" t="s">
        <v>608</v>
      </c>
      <c r="C1594" s="10" t="s">
        <v>24</v>
      </c>
      <c r="D1594" s="10"/>
      <c r="E1594" s="3"/>
      <c r="F1594" s="3"/>
      <c r="G1594" s="3">
        <v>45.228104000000002</v>
      </c>
      <c r="H1594" s="3">
        <v>32.932783000000001</v>
      </c>
      <c r="I1594" s="3">
        <v>31.747164999999999</v>
      </c>
      <c r="J1594" s="3">
        <v>47.577759999999998</v>
      </c>
      <c r="K1594" s="3">
        <v>77.844786999999997</v>
      </c>
      <c r="L1594" s="3">
        <v>74.742181000000002</v>
      </c>
      <c r="M1594" s="3">
        <v>56.854681999999997</v>
      </c>
      <c r="N1594" s="3">
        <v>119.864347</v>
      </c>
      <c r="O1594" s="3">
        <v>231.18223499999999</v>
      </c>
      <c r="P1594" s="3">
        <v>309.96959099999998</v>
      </c>
      <c r="Q1594" s="3">
        <v>288.89340700000002</v>
      </c>
      <c r="R1594" s="3">
        <v>265.36849599999999</v>
      </c>
      <c r="S1594" s="3">
        <v>275.97479600000003</v>
      </c>
      <c r="T1594" s="3">
        <v>663.80721500000004</v>
      </c>
      <c r="U1594" s="3">
        <v>486.957674</v>
      </c>
    </row>
    <row r="1595" spans="1:21" hidden="1" x14ac:dyDescent="0.2">
      <c r="A1595" s="22" t="s">
        <v>188</v>
      </c>
      <c r="B1595" s="9" t="s">
        <v>608</v>
      </c>
      <c r="C1595" s="10" t="s">
        <v>25</v>
      </c>
      <c r="D1595" s="10"/>
      <c r="E1595" s="2"/>
      <c r="F1595" s="2"/>
      <c r="G1595" s="2"/>
      <c r="H1595" s="2"/>
      <c r="I1595" s="2"/>
      <c r="J1595" s="2"/>
      <c r="K1595" s="2"/>
      <c r="L1595" s="2"/>
      <c r="M1595" s="2"/>
      <c r="N1595" s="2">
        <v>7.9413229999999997</v>
      </c>
      <c r="O1595" s="2">
        <v>20.511481</v>
      </c>
      <c r="P1595" s="2">
        <v>12.105798999999999</v>
      </c>
      <c r="Q1595" s="2">
        <v>10.692672</v>
      </c>
      <c r="R1595" s="2">
        <v>11.301137000000001</v>
      </c>
      <c r="S1595" s="2">
        <v>16.678909999999998</v>
      </c>
      <c r="T1595" s="2">
        <v>36.160206000000002</v>
      </c>
      <c r="U1595" s="2">
        <v>15.745988000000001</v>
      </c>
    </row>
    <row r="1596" spans="1:21" hidden="1" x14ac:dyDescent="0.2">
      <c r="A1596" s="22" t="s">
        <v>188</v>
      </c>
      <c r="B1596" s="9" t="s">
        <v>608</v>
      </c>
      <c r="C1596" s="10" t="s">
        <v>26</v>
      </c>
      <c r="D1596" s="10" t="s">
        <v>980</v>
      </c>
      <c r="E1596" s="3"/>
      <c r="F1596" s="3"/>
      <c r="G1596" s="3"/>
      <c r="H1596" s="3"/>
      <c r="I1596" s="3"/>
      <c r="J1596" s="3"/>
      <c r="K1596" s="3">
        <v>4.16343</v>
      </c>
      <c r="L1596" s="3">
        <v>5.0108769999999998</v>
      </c>
      <c r="M1596" s="3">
        <v>6.1642700000000001</v>
      </c>
      <c r="N1596" s="3">
        <v>7.9625170000000001</v>
      </c>
      <c r="O1596" s="3">
        <v>7.9660900000000003</v>
      </c>
      <c r="P1596" s="3">
        <v>8.9014430000000004</v>
      </c>
      <c r="Q1596" s="3">
        <v>8.7406500000000005</v>
      </c>
      <c r="R1596" s="3">
        <v>7.3196149999999998</v>
      </c>
      <c r="S1596" s="3">
        <v>7.2235670000000001</v>
      </c>
      <c r="T1596" s="3">
        <v>7.0369390000000003</v>
      </c>
      <c r="U1596" s="3">
        <v>7.3908860000000001</v>
      </c>
    </row>
    <row r="1597" spans="1:21" hidden="1" x14ac:dyDescent="0.2">
      <c r="A1597" s="22" t="s">
        <v>188</v>
      </c>
      <c r="B1597" s="9" t="s">
        <v>608</v>
      </c>
      <c r="C1597" s="10" t="s">
        <v>27</v>
      </c>
      <c r="D1597" s="10" t="s">
        <v>980</v>
      </c>
      <c r="E1597" s="2"/>
      <c r="F1597" s="2"/>
      <c r="G1597" s="2"/>
      <c r="H1597" s="2"/>
      <c r="I1597" s="2"/>
      <c r="J1597" s="2"/>
      <c r="K1597" s="2">
        <v>10.446303</v>
      </c>
      <c r="L1597" s="2">
        <v>0.709256</v>
      </c>
      <c r="M1597" s="2">
        <v>2.8240509999999999</v>
      </c>
      <c r="N1597" s="2">
        <v>4.708062</v>
      </c>
      <c r="O1597" s="2">
        <v>0.356433</v>
      </c>
      <c r="P1597" s="2">
        <v>0.173293</v>
      </c>
      <c r="Q1597" s="2"/>
      <c r="R1597" s="2"/>
      <c r="S1597" s="2"/>
      <c r="T1597" s="2"/>
      <c r="U1597" s="2">
        <v>15.567527999999999</v>
      </c>
    </row>
    <row r="1598" spans="1:21" hidden="1" x14ac:dyDescent="0.2">
      <c r="A1598" s="22" t="s">
        <v>188</v>
      </c>
      <c r="B1598" s="9" t="s">
        <v>608</v>
      </c>
      <c r="C1598" s="10" t="s">
        <v>28</v>
      </c>
      <c r="D1598" s="10" t="s">
        <v>980</v>
      </c>
      <c r="E1598" s="3"/>
      <c r="F1598" s="3"/>
      <c r="G1598" s="3"/>
      <c r="H1598" s="3"/>
      <c r="I1598" s="3"/>
      <c r="J1598" s="3"/>
      <c r="K1598" s="3">
        <v>0.46194099999999999</v>
      </c>
      <c r="L1598" s="3">
        <v>0.88923600000000003</v>
      </c>
      <c r="M1598" s="3">
        <v>0.96976200000000001</v>
      </c>
      <c r="N1598" s="3">
        <v>1.346041</v>
      </c>
      <c r="O1598" s="3">
        <v>2.2661000000000001E-2</v>
      </c>
      <c r="P1598" s="3">
        <v>1.436215</v>
      </c>
      <c r="Q1598" s="3">
        <v>1.807437</v>
      </c>
      <c r="R1598" s="3">
        <v>1.660172</v>
      </c>
      <c r="S1598" s="3">
        <v>0.49065199999999998</v>
      </c>
      <c r="T1598" s="3">
        <v>1.063002</v>
      </c>
      <c r="U1598" s="3">
        <v>0.48114899999999999</v>
      </c>
    </row>
    <row r="1599" spans="1:21" hidden="1" x14ac:dyDescent="0.2">
      <c r="A1599" s="22" t="s">
        <v>188</v>
      </c>
      <c r="B1599" s="9" t="s">
        <v>608</v>
      </c>
      <c r="C1599" s="10" t="s">
        <v>29</v>
      </c>
      <c r="D1599" s="10" t="s">
        <v>980</v>
      </c>
      <c r="E1599" s="2"/>
      <c r="F1599" s="2"/>
      <c r="G1599" s="2"/>
      <c r="H1599" s="2"/>
      <c r="I1599" s="2"/>
      <c r="J1599" s="2"/>
      <c r="K1599" s="2">
        <v>0.10288799999999999</v>
      </c>
      <c r="L1599" s="2">
        <v>1.1130000000000001E-3</v>
      </c>
      <c r="M1599" s="2">
        <v>1.078E-3</v>
      </c>
      <c r="N1599" s="2"/>
      <c r="O1599" s="2"/>
      <c r="P1599" s="2">
        <v>0.38096200000000002</v>
      </c>
      <c r="Q1599" s="2">
        <v>0.18576100000000001</v>
      </c>
      <c r="R1599" s="2">
        <v>0.13184999999999999</v>
      </c>
      <c r="S1599" s="2"/>
      <c r="T1599" s="2"/>
      <c r="U1599" s="2">
        <v>2.2151000000000001E-2</v>
      </c>
    </row>
    <row r="1600" spans="1:21" hidden="1" x14ac:dyDescent="0.2">
      <c r="A1600" s="23" t="s">
        <v>188</v>
      </c>
      <c r="B1600" s="9" t="s">
        <v>608</v>
      </c>
      <c r="C1600" s="9" t="s">
        <v>30</v>
      </c>
      <c r="D1600" s="9"/>
      <c r="E1600" s="3"/>
      <c r="F1600" s="3"/>
      <c r="G1600" s="3">
        <v>119.38462800000001</v>
      </c>
      <c r="H1600" s="3">
        <v>132.259975</v>
      </c>
      <c r="I1600" s="3">
        <v>123.214873</v>
      </c>
      <c r="J1600" s="3">
        <v>194.722677</v>
      </c>
      <c r="K1600" s="3">
        <v>107.712529</v>
      </c>
      <c r="L1600" s="3">
        <v>115.145279</v>
      </c>
      <c r="M1600" s="3">
        <v>149.45161200000001</v>
      </c>
      <c r="N1600" s="3">
        <v>61.575867000000002</v>
      </c>
      <c r="O1600" s="3"/>
      <c r="P1600" s="3"/>
      <c r="Q1600" s="3"/>
      <c r="R1600" s="3"/>
      <c r="S1600" s="3"/>
      <c r="T1600" s="3"/>
      <c r="U1600" s="3"/>
    </row>
    <row r="1601" spans="1:21" hidden="1" x14ac:dyDescent="0.2">
      <c r="A1601" s="21" t="s">
        <v>189</v>
      </c>
      <c r="B1601" s="9" t="s">
        <v>652</v>
      </c>
      <c r="C1601" s="9" t="s">
        <v>20</v>
      </c>
      <c r="D1601" s="9"/>
      <c r="E1601" s="2"/>
      <c r="F1601" s="2"/>
      <c r="G1601" s="2">
        <v>23.406154000000001</v>
      </c>
      <c r="H1601" s="2">
        <v>15.662431</v>
      </c>
      <c r="I1601" s="2">
        <v>19.054421000000001</v>
      </c>
      <c r="J1601" s="2">
        <v>48.860469999999999</v>
      </c>
      <c r="K1601" s="2">
        <v>33.450541000000001</v>
      </c>
      <c r="L1601" s="2">
        <v>32.705902999999999</v>
      </c>
      <c r="M1601" s="2">
        <v>24.961891999999999</v>
      </c>
      <c r="N1601" s="2">
        <v>38.450755999999998</v>
      </c>
      <c r="O1601" s="2">
        <v>105.31347100000001</v>
      </c>
      <c r="P1601" s="2">
        <v>50.292850000000001</v>
      </c>
      <c r="Q1601" s="2">
        <v>58.755833000000003</v>
      </c>
      <c r="R1601" s="2">
        <v>28.593081999999999</v>
      </c>
      <c r="S1601" s="2">
        <v>30.623453999999999</v>
      </c>
      <c r="T1601" s="2">
        <v>39.634382000000002</v>
      </c>
      <c r="U1601" s="2">
        <v>42.255889000000003</v>
      </c>
    </row>
    <row r="1602" spans="1:21" hidden="1" x14ac:dyDescent="0.2">
      <c r="A1602" s="22" t="s">
        <v>189</v>
      </c>
      <c r="B1602" s="9" t="s">
        <v>652</v>
      </c>
      <c r="C1602" s="10" t="s">
        <v>22</v>
      </c>
      <c r="D1602" s="10"/>
      <c r="E1602" s="3"/>
      <c r="F1602" s="3"/>
      <c r="G1602" s="3"/>
      <c r="H1602" s="3"/>
      <c r="I1602" s="3"/>
      <c r="J1602" s="3"/>
      <c r="K1602" s="3"/>
      <c r="L1602" s="3"/>
      <c r="M1602" s="3"/>
      <c r="N1602" s="3">
        <v>1.4967729999999999</v>
      </c>
      <c r="O1602" s="3">
        <v>13.553481</v>
      </c>
      <c r="P1602" s="3"/>
      <c r="Q1602" s="3"/>
      <c r="R1602" s="3">
        <v>0.16076599999999999</v>
      </c>
      <c r="S1602" s="3"/>
      <c r="T1602" s="3"/>
      <c r="U1602" s="3"/>
    </row>
    <row r="1603" spans="1:21" hidden="1" x14ac:dyDescent="0.2">
      <c r="A1603" s="22" t="s">
        <v>189</v>
      </c>
      <c r="B1603" s="9" t="s">
        <v>652</v>
      </c>
      <c r="C1603" s="10" t="s">
        <v>23</v>
      </c>
      <c r="D1603" s="10"/>
      <c r="E1603" s="2"/>
      <c r="F1603" s="2"/>
      <c r="G1603" s="2"/>
      <c r="H1603" s="2"/>
      <c r="I1603" s="2"/>
      <c r="J1603" s="2"/>
      <c r="K1603" s="2">
        <v>8.4170999999999996E-2</v>
      </c>
      <c r="L1603" s="2"/>
      <c r="M1603" s="2">
        <v>1.069571</v>
      </c>
      <c r="N1603" s="2">
        <v>0.105452</v>
      </c>
      <c r="O1603" s="2">
        <v>1.635796</v>
      </c>
      <c r="P1603" s="2">
        <v>7.8986980000000004</v>
      </c>
      <c r="Q1603" s="2">
        <v>1.0250710000000001</v>
      </c>
      <c r="R1603" s="2">
        <v>1.300103</v>
      </c>
      <c r="S1603" s="2">
        <v>1.3079799999999999</v>
      </c>
      <c r="T1603" s="2">
        <v>0.179836</v>
      </c>
      <c r="U1603" s="2">
        <v>1.6393279999999999</v>
      </c>
    </row>
    <row r="1604" spans="1:21" hidden="1" x14ac:dyDescent="0.2">
      <c r="A1604" s="22" t="s">
        <v>189</v>
      </c>
      <c r="B1604" s="9" t="s">
        <v>652</v>
      </c>
      <c r="C1604" s="10" t="s">
        <v>24</v>
      </c>
      <c r="D1604" s="10"/>
      <c r="E1604" s="3"/>
      <c r="F1604" s="3"/>
      <c r="G1604" s="3">
        <v>4.3400509999999999</v>
      </c>
      <c r="H1604" s="3">
        <v>4.8002359999999999</v>
      </c>
      <c r="I1604" s="3">
        <v>7.5268699999999997</v>
      </c>
      <c r="J1604" s="3">
        <v>11.645467999999999</v>
      </c>
      <c r="K1604" s="3">
        <v>9.2922729999999998</v>
      </c>
      <c r="L1604" s="3">
        <v>16.150041999999999</v>
      </c>
      <c r="M1604" s="3">
        <v>16.661377999999999</v>
      </c>
      <c r="N1604" s="3">
        <v>28.185390000000002</v>
      </c>
      <c r="O1604" s="3">
        <v>81.560506000000004</v>
      </c>
      <c r="P1604" s="3">
        <v>37.895243999999998</v>
      </c>
      <c r="Q1604" s="3">
        <v>47.990226</v>
      </c>
      <c r="R1604" s="3">
        <v>20.481842</v>
      </c>
      <c r="S1604" s="3">
        <v>23.391238999999999</v>
      </c>
      <c r="T1604" s="3">
        <v>34.314590000000003</v>
      </c>
      <c r="U1604" s="3">
        <v>36.386772999999998</v>
      </c>
    </row>
    <row r="1605" spans="1:21" hidden="1" x14ac:dyDescent="0.2">
      <c r="A1605" s="22" t="s">
        <v>189</v>
      </c>
      <c r="B1605" s="9" t="s">
        <v>652</v>
      </c>
      <c r="C1605" s="10" t="s">
        <v>25</v>
      </c>
      <c r="D1605" s="10"/>
      <c r="E1605" s="2"/>
      <c r="F1605" s="2"/>
      <c r="G1605" s="2"/>
      <c r="H1605" s="2"/>
      <c r="I1605" s="2"/>
      <c r="J1605" s="2"/>
      <c r="K1605" s="2"/>
      <c r="L1605" s="2"/>
      <c r="M1605" s="2"/>
      <c r="N1605" s="2">
        <v>1.235223</v>
      </c>
      <c r="O1605" s="2">
        <v>5.888922</v>
      </c>
      <c r="P1605" s="2">
        <v>1.9012869999999999</v>
      </c>
      <c r="Q1605" s="2">
        <v>5.7751809999999999</v>
      </c>
      <c r="R1605" s="2">
        <v>2.1924290000000002</v>
      </c>
      <c r="S1605" s="2">
        <v>2.5393490000000001</v>
      </c>
      <c r="T1605" s="2">
        <v>1.344562</v>
      </c>
      <c r="U1605" s="2">
        <v>1.4199059999999999</v>
      </c>
    </row>
    <row r="1606" spans="1:21" hidden="1" x14ac:dyDescent="0.2">
      <c r="A1606" s="22" t="s">
        <v>189</v>
      </c>
      <c r="B1606" s="9" t="s">
        <v>652</v>
      </c>
      <c r="C1606" s="10" t="s">
        <v>26</v>
      </c>
      <c r="D1606" s="10" t="s">
        <v>980</v>
      </c>
      <c r="E1606" s="3"/>
      <c r="F1606" s="3"/>
      <c r="G1606" s="3"/>
      <c r="H1606" s="3"/>
      <c r="I1606" s="3"/>
      <c r="J1606" s="3"/>
      <c r="K1606" s="3">
        <v>1.5082720000000001</v>
      </c>
      <c r="L1606" s="3">
        <v>1.2917190000000001</v>
      </c>
      <c r="M1606" s="3">
        <v>2.3982869999999998</v>
      </c>
      <c r="N1606" s="3">
        <v>2.5089410000000001</v>
      </c>
      <c r="O1606" s="3">
        <v>2.664377</v>
      </c>
      <c r="P1606" s="3">
        <v>2.596889</v>
      </c>
      <c r="Q1606" s="3">
        <v>3.9648590000000001</v>
      </c>
      <c r="R1606" s="3">
        <v>4.4579420000000001</v>
      </c>
      <c r="S1606" s="3">
        <v>3.3848859999999998</v>
      </c>
      <c r="T1606" s="3">
        <v>3.7953939999999999</v>
      </c>
      <c r="U1606" s="3">
        <v>2.8084519999999999</v>
      </c>
    </row>
    <row r="1607" spans="1:21" hidden="1" x14ac:dyDescent="0.2">
      <c r="A1607" s="22" t="s">
        <v>189</v>
      </c>
      <c r="B1607" s="9" t="s">
        <v>652</v>
      </c>
      <c r="C1607" s="10" t="s">
        <v>27</v>
      </c>
      <c r="D1607" s="10" t="s">
        <v>980</v>
      </c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</row>
    <row r="1608" spans="1:21" hidden="1" x14ac:dyDescent="0.2">
      <c r="A1608" s="22" t="s">
        <v>189</v>
      </c>
      <c r="B1608" s="9" t="s">
        <v>652</v>
      </c>
      <c r="C1608" s="10" t="s">
        <v>28</v>
      </c>
      <c r="D1608" s="10" t="s">
        <v>980</v>
      </c>
      <c r="E1608" s="3"/>
      <c r="F1608" s="3"/>
      <c r="G1608" s="3"/>
      <c r="H1608" s="3"/>
      <c r="I1608" s="3"/>
      <c r="J1608" s="3"/>
      <c r="K1608" s="3"/>
      <c r="L1608" s="3"/>
      <c r="M1608" s="3">
        <v>1.2527999999999999E-2</v>
      </c>
      <c r="N1608" s="3">
        <v>1.392E-2</v>
      </c>
      <c r="O1608" s="3"/>
      <c r="P1608" s="3"/>
      <c r="Q1608" s="3"/>
      <c r="R1608" s="3"/>
      <c r="S1608" s="3"/>
      <c r="T1608" s="3"/>
      <c r="U1608" s="3">
        <v>1.4300000000000001E-3</v>
      </c>
    </row>
    <row r="1609" spans="1:21" hidden="1" x14ac:dyDescent="0.2">
      <c r="A1609" s="22" t="s">
        <v>189</v>
      </c>
      <c r="B1609" s="9" t="s">
        <v>652</v>
      </c>
      <c r="C1609" s="10" t="s">
        <v>29</v>
      </c>
      <c r="D1609" s="10" t="s">
        <v>980</v>
      </c>
      <c r="E1609" s="2"/>
      <c r="F1609" s="2"/>
      <c r="G1609" s="2"/>
      <c r="H1609" s="2"/>
      <c r="I1609" s="2"/>
      <c r="J1609" s="2"/>
      <c r="K1609" s="2">
        <v>8.6199999999999992E-3</v>
      </c>
      <c r="L1609" s="2"/>
      <c r="M1609" s="2"/>
      <c r="N1609" s="2"/>
      <c r="O1609" s="2">
        <v>1.0389000000000001E-2</v>
      </c>
      <c r="P1609" s="2">
        <v>7.8799999999999996E-4</v>
      </c>
      <c r="Q1609" s="2">
        <v>4.9600000000000002E-4</v>
      </c>
      <c r="R1609" s="2"/>
      <c r="S1609" s="2"/>
      <c r="T1609" s="2"/>
      <c r="U1609" s="2"/>
    </row>
    <row r="1610" spans="1:21" hidden="1" x14ac:dyDescent="0.2">
      <c r="A1610" s="23" t="s">
        <v>189</v>
      </c>
      <c r="B1610" s="9" t="s">
        <v>652</v>
      </c>
      <c r="C1610" s="9" t="s">
        <v>30</v>
      </c>
      <c r="D1610" s="9"/>
      <c r="E1610" s="3"/>
      <c r="F1610" s="3"/>
      <c r="G1610" s="3">
        <v>19.066102999999998</v>
      </c>
      <c r="H1610" s="3">
        <v>10.862195</v>
      </c>
      <c r="I1610" s="3">
        <v>11.527551000000001</v>
      </c>
      <c r="J1610" s="3">
        <v>37.215001999999998</v>
      </c>
      <c r="K1610" s="3">
        <v>22.557205</v>
      </c>
      <c r="L1610" s="3">
        <v>15.264142</v>
      </c>
      <c r="M1610" s="3">
        <v>4.8201280000000004</v>
      </c>
      <c r="N1610" s="3">
        <v>4.9050570000000002</v>
      </c>
      <c r="O1610" s="3"/>
      <c r="P1610" s="3">
        <v>-5.5999999999999999E-5</v>
      </c>
      <c r="Q1610" s="3"/>
      <c r="R1610" s="3"/>
      <c r="S1610" s="3"/>
      <c r="T1610" s="3"/>
      <c r="U1610" s="3"/>
    </row>
    <row r="1611" spans="1:21" hidden="1" x14ac:dyDescent="0.2">
      <c r="A1611" s="21" t="s">
        <v>190</v>
      </c>
      <c r="B1611" s="9" t="s">
        <v>694</v>
      </c>
      <c r="C1611" s="9" t="s">
        <v>20</v>
      </c>
      <c r="D1611" s="9"/>
      <c r="E1611" s="2"/>
      <c r="F1611" s="2"/>
      <c r="G1611" s="2">
        <v>92.098324000000005</v>
      </c>
      <c r="H1611" s="2">
        <v>109.27879</v>
      </c>
      <c r="I1611" s="2">
        <v>111.460097</v>
      </c>
      <c r="J1611" s="2">
        <v>142.51163700000001</v>
      </c>
      <c r="K1611" s="2">
        <v>146.19618600000001</v>
      </c>
      <c r="L1611" s="2">
        <v>184.70242099999999</v>
      </c>
      <c r="M1611" s="2">
        <v>479.51776999999998</v>
      </c>
      <c r="N1611" s="2">
        <v>328.87959899999998</v>
      </c>
      <c r="O1611" s="2">
        <v>349.07005800000002</v>
      </c>
      <c r="P1611" s="2">
        <v>331.24435599999998</v>
      </c>
      <c r="Q1611" s="2">
        <v>443.55452100000002</v>
      </c>
      <c r="R1611" s="2">
        <v>7000.1757029999999</v>
      </c>
      <c r="S1611" s="2">
        <v>1874.9822879999999</v>
      </c>
      <c r="T1611" s="2">
        <v>1244.218543</v>
      </c>
      <c r="U1611" s="2">
        <v>1605.2829819999999</v>
      </c>
    </row>
    <row r="1612" spans="1:21" hidden="1" x14ac:dyDescent="0.2">
      <c r="A1612" s="22" t="s">
        <v>190</v>
      </c>
      <c r="B1612" s="9" t="s">
        <v>694</v>
      </c>
      <c r="C1612" s="10" t="s">
        <v>22</v>
      </c>
      <c r="D1612" s="10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>
        <v>2281.7504309999999</v>
      </c>
      <c r="S1612" s="3"/>
      <c r="T1612" s="3">
        <v>0.27752100000000002</v>
      </c>
      <c r="U1612" s="3">
        <v>0.221166</v>
      </c>
    </row>
    <row r="1613" spans="1:21" hidden="1" x14ac:dyDescent="0.2">
      <c r="A1613" s="22" t="s">
        <v>190</v>
      </c>
      <c r="B1613" s="9" t="s">
        <v>694</v>
      </c>
      <c r="C1613" s="10" t="s">
        <v>23</v>
      </c>
      <c r="D1613" s="10"/>
      <c r="E1613" s="2"/>
      <c r="F1613" s="2"/>
      <c r="G1613" s="2">
        <v>3.0450810000000001</v>
      </c>
      <c r="H1613" s="2">
        <v>1.563172</v>
      </c>
      <c r="I1613" s="2">
        <v>4.5025329999999997</v>
      </c>
      <c r="J1613" s="2">
        <v>2.5121519999999999</v>
      </c>
      <c r="K1613" s="2">
        <v>4.7858109999999998</v>
      </c>
      <c r="L1613" s="2">
        <v>10.166846</v>
      </c>
      <c r="M1613" s="2">
        <v>17.682924</v>
      </c>
      <c r="N1613" s="2">
        <v>7.9520650000000002</v>
      </c>
      <c r="O1613" s="2">
        <v>82.362686999999994</v>
      </c>
      <c r="P1613" s="2">
        <v>85.160075000000006</v>
      </c>
      <c r="Q1613" s="2">
        <v>91.158840999999995</v>
      </c>
      <c r="R1613" s="2">
        <v>176.21270000000001</v>
      </c>
      <c r="S1613" s="2">
        <v>201.79976300000001</v>
      </c>
      <c r="T1613" s="2">
        <v>269.69833299999999</v>
      </c>
      <c r="U1613" s="2">
        <v>264.14824700000003</v>
      </c>
    </row>
    <row r="1614" spans="1:21" hidden="1" x14ac:dyDescent="0.2">
      <c r="A1614" s="22" t="s">
        <v>190</v>
      </c>
      <c r="B1614" s="9" t="s">
        <v>694</v>
      </c>
      <c r="C1614" s="10" t="s">
        <v>24</v>
      </c>
      <c r="D1614" s="10"/>
      <c r="E1614" s="3"/>
      <c r="F1614" s="3"/>
      <c r="G1614" s="3"/>
      <c r="H1614" s="3"/>
      <c r="I1614" s="3">
        <v>2.639697</v>
      </c>
      <c r="J1614" s="3">
        <v>10.204337000000001</v>
      </c>
      <c r="K1614" s="3">
        <v>21.45486</v>
      </c>
      <c r="L1614" s="3">
        <v>19.347602999999999</v>
      </c>
      <c r="M1614" s="3">
        <v>28.802826</v>
      </c>
      <c r="N1614" s="3">
        <v>102.05031200000001</v>
      </c>
      <c r="O1614" s="3">
        <v>249.61667800000001</v>
      </c>
      <c r="P1614" s="3">
        <v>215.48935399999999</v>
      </c>
      <c r="Q1614" s="3">
        <v>329.88711899999998</v>
      </c>
      <c r="R1614" s="3">
        <v>987.28447000000006</v>
      </c>
      <c r="S1614" s="3">
        <v>653.36031500000001</v>
      </c>
      <c r="T1614" s="3">
        <v>918.45896200000004</v>
      </c>
      <c r="U1614" s="3">
        <v>1284.4319909999999</v>
      </c>
    </row>
    <row r="1615" spans="1:21" hidden="1" x14ac:dyDescent="0.2">
      <c r="A1615" s="22" t="s">
        <v>190</v>
      </c>
      <c r="B1615" s="9" t="s">
        <v>694</v>
      </c>
      <c r="C1615" s="10" t="s">
        <v>25</v>
      </c>
      <c r="D1615" s="10"/>
      <c r="E1615" s="2"/>
      <c r="F1615" s="2"/>
      <c r="G1615" s="2"/>
      <c r="H1615" s="2"/>
      <c r="I1615" s="2"/>
      <c r="J1615" s="2"/>
      <c r="K1615" s="2"/>
      <c r="L1615" s="2"/>
      <c r="M1615" s="2"/>
      <c r="N1615" s="2">
        <v>5.0256829999999999</v>
      </c>
      <c r="O1615" s="2">
        <v>5.7374840000000003</v>
      </c>
      <c r="P1615" s="2">
        <v>9.3497540000000008</v>
      </c>
      <c r="Q1615" s="2">
        <v>10.737878</v>
      </c>
      <c r="R1615" s="2">
        <v>15.436254999999999</v>
      </c>
      <c r="S1615" s="2">
        <v>26.867359</v>
      </c>
      <c r="T1615" s="2">
        <v>37.005605000000003</v>
      </c>
      <c r="U1615" s="2">
        <v>40.021273999999998</v>
      </c>
    </row>
    <row r="1616" spans="1:21" hidden="1" x14ac:dyDescent="0.2">
      <c r="A1616" s="22" t="s">
        <v>190</v>
      </c>
      <c r="B1616" s="9" t="s">
        <v>694</v>
      </c>
      <c r="C1616" s="10" t="s">
        <v>26</v>
      </c>
      <c r="D1616" s="10" t="s">
        <v>980</v>
      </c>
      <c r="E1616" s="3"/>
      <c r="F1616" s="3"/>
      <c r="G1616" s="3"/>
      <c r="H1616" s="3"/>
      <c r="I1616" s="3"/>
      <c r="J1616" s="3"/>
      <c r="K1616" s="3">
        <v>3.7866900000000001</v>
      </c>
      <c r="L1616" s="3">
        <v>3.2166899999999998</v>
      </c>
      <c r="M1616" s="3">
        <v>4.5000549999999997</v>
      </c>
      <c r="N1616" s="3">
        <v>8.0301570000000009</v>
      </c>
      <c r="O1616" s="3">
        <v>8.5314700000000006</v>
      </c>
      <c r="P1616" s="3">
        <v>11.250012999999999</v>
      </c>
      <c r="Q1616" s="3">
        <v>8.6454109999999993</v>
      </c>
      <c r="R1616" s="3">
        <v>10.065614999999999</v>
      </c>
      <c r="S1616" s="3">
        <v>12.199718000000001</v>
      </c>
      <c r="T1616" s="3">
        <v>13.138565</v>
      </c>
      <c r="U1616" s="3">
        <v>13.144539999999999</v>
      </c>
    </row>
    <row r="1617" spans="1:21" hidden="1" x14ac:dyDescent="0.2">
      <c r="A1617" s="22" t="s">
        <v>190</v>
      </c>
      <c r="B1617" s="9" t="s">
        <v>694</v>
      </c>
      <c r="C1617" s="10" t="s">
        <v>27</v>
      </c>
      <c r="D1617" s="10" t="s">
        <v>980</v>
      </c>
      <c r="E1617" s="2"/>
      <c r="F1617" s="2"/>
      <c r="G1617" s="2"/>
      <c r="H1617" s="2"/>
      <c r="I1617" s="2"/>
      <c r="J1617" s="2"/>
      <c r="K1617" s="2">
        <v>3.8141769999999999</v>
      </c>
      <c r="L1617" s="2">
        <v>3.599545</v>
      </c>
      <c r="M1617" s="2">
        <v>3.4350399999999999</v>
      </c>
      <c r="N1617" s="2">
        <v>3.1272470000000001</v>
      </c>
      <c r="O1617" s="2">
        <v>2.5832639999999998</v>
      </c>
      <c r="P1617" s="2">
        <v>2.4107470000000002</v>
      </c>
      <c r="Q1617" s="2">
        <v>2.324805</v>
      </c>
      <c r="R1617" s="2">
        <v>3527.0489670000002</v>
      </c>
      <c r="S1617" s="2">
        <v>978.47797100000003</v>
      </c>
      <c r="T1617" s="2">
        <v>1.6762250000000001</v>
      </c>
      <c r="U1617" s="2">
        <v>1.0726530000000001</v>
      </c>
    </row>
    <row r="1618" spans="1:21" hidden="1" x14ac:dyDescent="0.2">
      <c r="A1618" s="22" t="s">
        <v>190</v>
      </c>
      <c r="B1618" s="9" t="s">
        <v>694</v>
      </c>
      <c r="C1618" s="10" t="s">
        <v>28</v>
      </c>
      <c r="D1618" s="10" t="s">
        <v>980</v>
      </c>
      <c r="E1618" s="3"/>
      <c r="F1618" s="3"/>
      <c r="G1618" s="3"/>
      <c r="H1618" s="3"/>
      <c r="I1618" s="3"/>
      <c r="J1618" s="3"/>
      <c r="K1618" s="3">
        <v>0.11262999999999999</v>
      </c>
      <c r="L1618" s="3">
        <v>0.29919299999999999</v>
      </c>
      <c r="M1618" s="3">
        <v>0.48810900000000002</v>
      </c>
      <c r="N1618" s="3">
        <v>0.34372999999999998</v>
      </c>
      <c r="O1618" s="3">
        <v>0.235906</v>
      </c>
      <c r="P1618" s="3">
        <v>1.02569</v>
      </c>
      <c r="Q1618" s="3">
        <v>0.47031299999999998</v>
      </c>
      <c r="R1618" s="3">
        <v>2.3206790000000002</v>
      </c>
      <c r="S1618" s="3">
        <v>2.2726389999999999</v>
      </c>
      <c r="T1618" s="3">
        <v>3.958844</v>
      </c>
      <c r="U1618" s="3">
        <v>2.2358159999999998</v>
      </c>
    </row>
    <row r="1619" spans="1:21" hidden="1" x14ac:dyDescent="0.2">
      <c r="A1619" s="22" t="s">
        <v>190</v>
      </c>
      <c r="B1619" s="9" t="s">
        <v>694</v>
      </c>
      <c r="C1619" s="10" t="s">
        <v>29</v>
      </c>
      <c r="D1619" s="10" t="s">
        <v>980</v>
      </c>
      <c r="E1619" s="2"/>
      <c r="F1619" s="2"/>
      <c r="G1619" s="2"/>
      <c r="H1619" s="2"/>
      <c r="I1619" s="2"/>
      <c r="J1619" s="2"/>
      <c r="K1619" s="2">
        <v>2.8293010000000001</v>
      </c>
      <c r="L1619" s="2">
        <v>4.4995919999999998</v>
      </c>
      <c r="M1619" s="2">
        <v>2.9446270000000001</v>
      </c>
      <c r="N1619" s="2">
        <v>0.146838</v>
      </c>
      <c r="O1619" s="2">
        <v>2.5690000000000001E-3</v>
      </c>
      <c r="P1619" s="2">
        <v>0.273816</v>
      </c>
      <c r="Q1619" s="2">
        <v>0.330154</v>
      </c>
      <c r="R1619" s="2">
        <v>5.6585999999999997E-2</v>
      </c>
      <c r="S1619" s="2">
        <v>4.5230000000000001E-3</v>
      </c>
      <c r="T1619" s="2">
        <v>4.4879999999999998E-3</v>
      </c>
      <c r="U1619" s="2">
        <v>7.2950000000000003E-3</v>
      </c>
    </row>
    <row r="1620" spans="1:21" hidden="1" x14ac:dyDescent="0.2">
      <c r="A1620" s="23" t="s">
        <v>190</v>
      </c>
      <c r="B1620" s="9" t="s">
        <v>694</v>
      </c>
      <c r="C1620" s="9" t="s">
        <v>30</v>
      </c>
      <c r="D1620" s="9"/>
      <c r="E1620" s="3"/>
      <c r="F1620" s="3"/>
      <c r="G1620" s="3">
        <v>89.053242999999995</v>
      </c>
      <c r="H1620" s="3">
        <v>107.71561800000001</v>
      </c>
      <c r="I1620" s="3">
        <v>104.31786700000001</v>
      </c>
      <c r="J1620" s="3">
        <v>129.79514800000001</v>
      </c>
      <c r="K1620" s="3">
        <v>109.412717</v>
      </c>
      <c r="L1620" s="3">
        <v>143.57295199999999</v>
      </c>
      <c r="M1620" s="3">
        <v>421.66418900000002</v>
      </c>
      <c r="N1620" s="3">
        <v>202.20356699999999</v>
      </c>
      <c r="O1620" s="3"/>
      <c r="P1620" s="3">
        <v>6.2849069999999996</v>
      </c>
      <c r="Q1620" s="3"/>
      <c r="R1620" s="3"/>
      <c r="S1620" s="3"/>
      <c r="T1620" s="3"/>
      <c r="U1620" s="3"/>
    </row>
    <row r="1621" spans="1:21" hidden="1" x14ac:dyDescent="0.2">
      <c r="A1621" s="21" t="s">
        <v>191</v>
      </c>
      <c r="B1621" s="9" t="s">
        <v>700</v>
      </c>
      <c r="C1621" s="9" t="s">
        <v>20</v>
      </c>
      <c r="D1621" s="9"/>
      <c r="E1621" s="2"/>
      <c r="F1621" s="2"/>
      <c r="G1621" s="2">
        <v>358.804934</v>
      </c>
      <c r="H1621" s="2">
        <v>509.77498300000002</v>
      </c>
      <c r="I1621" s="2">
        <v>424.92548399999998</v>
      </c>
      <c r="J1621" s="2">
        <v>437.20920100000001</v>
      </c>
      <c r="K1621" s="2">
        <v>491.383804</v>
      </c>
      <c r="L1621" s="2">
        <v>533.70235200000002</v>
      </c>
      <c r="M1621" s="2">
        <v>682.87290700000005</v>
      </c>
      <c r="N1621" s="2">
        <v>714.27737000000002</v>
      </c>
      <c r="O1621" s="2">
        <v>877.32387600000004</v>
      </c>
      <c r="P1621" s="2">
        <v>902.19142699999998</v>
      </c>
      <c r="Q1621" s="2">
        <v>825.02917000000002</v>
      </c>
      <c r="R1621" s="2">
        <v>929.02201300000002</v>
      </c>
      <c r="S1621" s="2">
        <v>928.93178799999998</v>
      </c>
      <c r="T1621" s="2">
        <v>1352.8064879999999</v>
      </c>
      <c r="U1621" s="2">
        <v>1234.2221159999999</v>
      </c>
    </row>
    <row r="1622" spans="1:21" hidden="1" x14ac:dyDescent="0.2">
      <c r="A1622" s="22" t="s">
        <v>191</v>
      </c>
      <c r="B1622" s="9" t="s">
        <v>700</v>
      </c>
      <c r="C1622" s="10" t="s">
        <v>22</v>
      </c>
      <c r="D1622" s="10"/>
      <c r="E1622" s="3"/>
      <c r="F1622" s="3"/>
      <c r="G1622" s="3"/>
      <c r="H1622" s="3">
        <v>101.221219</v>
      </c>
      <c r="I1622" s="3">
        <v>11.592159000000001</v>
      </c>
      <c r="J1622" s="3"/>
      <c r="K1622" s="3">
        <v>21.790436</v>
      </c>
      <c r="L1622" s="3">
        <v>31.337114</v>
      </c>
      <c r="M1622" s="3"/>
      <c r="N1622" s="3"/>
      <c r="O1622" s="3">
        <v>67.731639999999999</v>
      </c>
      <c r="P1622" s="3">
        <v>23.95213</v>
      </c>
      <c r="Q1622" s="3">
        <v>27.513241000000001</v>
      </c>
      <c r="R1622" s="3">
        <v>66.775424999999998</v>
      </c>
      <c r="S1622" s="3">
        <v>71.987408000000002</v>
      </c>
      <c r="T1622" s="3">
        <v>207.97525099999999</v>
      </c>
      <c r="U1622" s="3">
        <v>89.815015000000002</v>
      </c>
    </row>
    <row r="1623" spans="1:21" hidden="1" x14ac:dyDescent="0.2">
      <c r="A1623" s="22" t="s">
        <v>191</v>
      </c>
      <c r="B1623" s="9" t="s">
        <v>700</v>
      </c>
      <c r="C1623" s="10" t="s">
        <v>23</v>
      </c>
      <c r="D1623" s="10"/>
      <c r="E1623" s="2"/>
      <c r="F1623" s="2"/>
      <c r="G1623" s="2">
        <v>3.1684230000000002</v>
      </c>
      <c r="H1623" s="2">
        <v>9.1926009999999998</v>
      </c>
      <c r="I1623" s="2">
        <v>10.016228999999999</v>
      </c>
      <c r="J1623" s="2">
        <v>11.771502999999999</v>
      </c>
      <c r="K1623" s="2">
        <v>3.7674479999999999</v>
      </c>
      <c r="L1623" s="2">
        <v>14.766988</v>
      </c>
      <c r="M1623" s="2">
        <v>4.3058500000000004</v>
      </c>
      <c r="N1623" s="2">
        <v>3.5471759999999999</v>
      </c>
      <c r="O1623" s="2">
        <v>59.229438999999999</v>
      </c>
      <c r="P1623" s="2">
        <v>72.658882000000006</v>
      </c>
      <c r="Q1623" s="2">
        <v>70.587778</v>
      </c>
      <c r="R1623" s="2">
        <v>82.540463000000003</v>
      </c>
      <c r="S1623" s="2">
        <v>52.493080999999997</v>
      </c>
      <c r="T1623" s="2">
        <v>145.36049700000001</v>
      </c>
      <c r="U1623" s="2">
        <v>132.69177999999999</v>
      </c>
    </row>
    <row r="1624" spans="1:21" hidden="1" x14ac:dyDescent="0.2">
      <c r="A1624" s="22" t="s">
        <v>191</v>
      </c>
      <c r="B1624" s="9" t="s">
        <v>700</v>
      </c>
      <c r="C1624" s="10" t="s">
        <v>24</v>
      </c>
      <c r="D1624" s="10"/>
      <c r="E1624" s="3"/>
      <c r="F1624" s="3"/>
      <c r="G1624" s="3">
        <v>47.035327000000002</v>
      </c>
      <c r="H1624" s="3">
        <v>33.875784000000003</v>
      </c>
      <c r="I1624" s="3">
        <v>81.383931000000004</v>
      </c>
      <c r="J1624" s="3">
        <v>51.616404000000003</v>
      </c>
      <c r="K1624" s="3">
        <v>130.763712</v>
      </c>
      <c r="L1624" s="3">
        <v>138.096734</v>
      </c>
      <c r="M1624" s="3">
        <v>203.608474</v>
      </c>
      <c r="N1624" s="3">
        <v>355.16965900000002</v>
      </c>
      <c r="O1624" s="3">
        <v>695.57399299999997</v>
      </c>
      <c r="P1624" s="3">
        <v>738.12776599999995</v>
      </c>
      <c r="Q1624" s="3">
        <v>673.60898299999997</v>
      </c>
      <c r="R1624" s="3">
        <v>726.33966599999997</v>
      </c>
      <c r="S1624" s="3">
        <v>760.34220900000003</v>
      </c>
      <c r="T1624" s="3">
        <v>948.30698500000005</v>
      </c>
      <c r="U1624" s="3">
        <v>970.97845500000005</v>
      </c>
    </row>
    <row r="1625" spans="1:21" hidden="1" x14ac:dyDescent="0.2">
      <c r="A1625" s="22" t="s">
        <v>191</v>
      </c>
      <c r="B1625" s="9" t="s">
        <v>700</v>
      </c>
      <c r="C1625" s="10" t="s">
        <v>25</v>
      </c>
      <c r="D1625" s="10"/>
      <c r="E1625" s="2"/>
      <c r="F1625" s="2"/>
      <c r="G1625" s="2"/>
      <c r="H1625" s="2"/>
      <c r="I1625" s="2"/>
      <c r="J1625" s="2"/>
      <c r="K1625" s="2"/>
      <c r="L1625" s="2"/>
      <c r="M1625" s="2"/>
      <c r="N1625" s="2">
        <v>10.005801</v>
      </c>
      <c r="O1625" s="2">
        <v>30.888392</v>
      </c>
      <c r="P1625" s="2">
        <v>38.827080000000002</v>
      </c>
      <c r="Q1625" s="2">
        <v>24.891069000000002</v>
      </c>
      <c r="R1625" s="2">
        <v>30.457505000000001</v>
      </c>
      <c r="S1625" s="2">
        <v>24.089015</v>
      </c>
      <c r="T1625" s="2">
        <v>23.606000000000002</v>
      </c>
      <c r="U1625" s="2">
        <v>23.265799000000001</v>
      </c>
    </row>
    <row r="1626" spans="1:21" hidden="1" x14ac:dyDescent="0.2">
      <c r="A1626" s="22" t="s">
        <v>191</v>
      </c>
      <c r="B1626" s="9" t="s">
        <v>700</v>
      </c>
      <c r="C1626" s="10" t="s">
        <v>26</v>
      </c>
      <c r="D1626" s="10" t="s">
        <v>980</v>
      </c>
      <c r="E1626" s="3"/>
      <c r="F1626" s="3"/>
      <c r="G1626" s="3"/>
      <c r="H1626" s="3"/>
      <c r="I1626" s="3"/>
      <c r="J1626" s="3"/>
      <c r="K1626" s="3">
        <v>6.5873169999999996</v>
      </c>
      <c r="L1626" s="3">
        <v>7.0522289999999996</v>
      </c>
      <c r="M1626" s="3">
        <v>8.4839420000000008</v>
      </c>
      <c r="N1626" s="3">
        <v>16.038167999999999</v>
      </c>
      <c r="O1626" s="3">
        <v>17.209007</v>
      </c>
      <c r="P1626" s="3">
        <v>19.294018000000001</v>
      </c>
      <c r="Q1626" s="3">
        <v>17.558056000000001</v>
      </c>
      <c r="R1626" s="3">
        <v>17.202159000000002</v>
      </c>
      <c r="S1626" s="3">
        <v>16.784521000000002</v>
      </c>
      <c r="T1626" s="3">
        <v>18.627734</v>
      </c>
      <c r="U1626" s="3">
        <v>16.286133</v>
      </c>
    </row>
    <row r="1627" spans="1:21" hidden="1" x14ac:dyDescent="0.2">
      <c r="A1627" s="22" t="s">
        <v>191</v>
      </c>
      <c r="B1627" s="9" t="s">
        <v>700</v>
      </c>
      <c r="C1627" s="10" t="s">
        <v>27</v>
      </c>
      <c r="D1627" s="10" t="s">
        <v>980</v>
      </c>
      <c r="E1627" s="2"/>
      <c r="F1627" s="2"/>
      <c r="G1627" s="2"/>
      <c r="H1627" s="2"/>
      <c r="I1627" s="2"/>
      <c r="J1627" s="2"/>
      <c r="K1627" s="2">
        <v>32.885285000000003</v>
      </c>
      <c r="L1627" s="2">
        <v>20.472833999999999</v>
      </c>
      <c r="M1627" s="2">
        <v>110.552983</v>
      </c>
      <c r="N1627" s="2">
        <v>5.19604</v>
      </c>
      <c r="O1627" s="2">
        <v>5.5652590000000002</v>
      </c>
      <c r="P1627" s="2">
        <v>5.5754320000000002</v>
      </c>
      <c r="Q1627" s="2">
        <v>5.6087009999999999</v>
      </c>
      <c r="R1627" s="2">
        <v>0.48533700000000002</v>
      </c>
      <c r="S1627" s="2">
        <v>0.47133999999999998</v>
      </c>
      <c r="T1627" s="2">
        <v>0.34412599999999999</v>
      </c>
      <c r="U1627" s="2">
        <v>0.27645700000000001</v>
      </c>
    </row>
    <row r="1628" spans="1:21" hidden="1" x14ac:dyDescent="0.2">
      <c r="A1628" s="22" t="s">
        <v>191</v>
      </c>
      <c r="B1628" s="9" t="s">
        <v>700</v>
      </c>
      <c r="C1628" s="10" t="s">
        <v>28</v>
      </c>
      <c r="D1628" s="10" t="s">
        <v>980</v>
      </c>
      <c r="E1628" s="3"/>
      <c r="F1628" s="3"/>
      <c r="G1628" s="3"/>
      <c r="H1628" s="3"/>
      <c r="I1628" s="3"/>
      <c r="J1628" s="3"/>
      <c r="K1628" s="3">
        <v>0.16786000000000001</v>
      </c>
      <c r="L1628" s="3">
        <v>1.8976550000000001</v>
      </c>
      <c r="M1628" s="3">
        <v>1.0569919999999999</v>
      </c>
      <c r="N1628" s="3">
        <v>0.94697399999999998</v>
      </c>
      <c r="O1628" s="3">
        <v>1.101062</v>
      </c>
      <c r="P1628" s="3">
        <v>3.8174939999999999</v>
      </c>
      <c r="Q1628" s="3">
        <v>5.2508309999999998</v>
      </c>
      <c r="R1628" s="3">
        <v>5.2111000000000001</v>
      </c>
      <c r="S1628" s="3">
        <v>2.7398600000000002</v>
      </c>
      <c r="T1628" s="3">
        <v>8.5797019999999993</v>
      </c>
      <c r="U1628" s="3">
        <v>0.90118900000000002</v>
      </c>
    </row>
    <row r="1629" spans="1:21" hidden="1" x14ac:dyDescent="0.2">
      <c r="A1629" s="22" t="s">
        <v>191</v>
      </c>
      <c r="B1629" s="9" t="s">
        <v>700</v>
      </c>
      <c r="C1629" s="10" t="s">
        <v>29</v>
      </c>
      <c r="D1629" s="10" t="s">
        <v>980</v>
      </c>
      <c r="E1629" s="2"/>
      <c r="F1629" s="2"/>
      <c r="G1629" s="2"/>
      <c r="H1629" s="2"/>
      <c r="I1629" s="2"/>
      <c r="J1629" s="2"/>
      <c r="K1629" s="2">
        <v>0.369309</v>
      </c>
      <c r="L1629" s="2">
        <v>0.141767</v>
      </c>
      <c r="M1629" s="2">
        <v>4.5402999999999999E-2</v>
      </c>
      <c r="N1629" s="2">
        <v>5.3837000000000003E-2</v>
      </c>
      <c r="O1629" s="2">
        <v>2.5083999999999999E-2</v>
      </c>
      <c r="P1629" s="2">
        <v>8.5699999999999995E-3</v>
      </c>
      <c r="Q1629" s="2">
        <v>1.0511E-2</v>
      </c>
      <c r="R1629" s="2">
        <v>1.0357999999999999E-2</v>
      </c>
      <c r="S1629" s="2">
        <v>2.4354000000000001E-2</v>
      </c>
      <c r="T1629" s="2">
        <v>6.1929999999999997E-3</v>
      </c>
      <c r="U1629" s="2">
        <v>7.2880000000000002E-3</v>
      </c>
    </row>
    <row r="1630" spans="1:21" hidden="1" x14ac:dyDescent="0.2">
      <c r="A1630" s="23" t="s">
        <v>191</v>
      </c>
      <c r="B1630" s="9" t="s">
        <v>700</v>
      </c>
      <c r="C1630" s="9" t="s">
        <v>30</v>
      </c>
      <c r="D1630" s="9"/>
      <c r="E1630" s="3"/>
      <c r="F1630" s="3"/>
      <c r="G1630" s="3">
        <v>308.60118399999999</v>
      </c>
      <c r="H1630" s="3">
        <v>365.48537900000002</v>
      </c>
      <c r="I1630" s="3">
        <v>321.93316499999997</v>
      </c>
      <c r="J1630" s="3">
        <v>373.82129400000002</v>
      </c>
      <c r="K1630" s="3">
        <v>295.052437</v>
      </c>
      <c r="L1630" s="3">
        <v>319.93703099999999</v>
      </c>
      <c r="M1630" s="3">
        <v>354.81926299999998</v>
      </c>
      <c r="N1630" s="3">
        <v>323.31971499999997</v>
      </c>
      <c r="O1630" s="3"/>
      <c r="P1630" s="3">
        <v>-6.9944999999999993E-2</v>
      </c>
      <c r="Q1630" s="3"/>
      <c r="R1630" s="3"/>
      <c r="S1630" s="3"/>
      <c r="T1630" s="3"/>
      <c r="U1630" s="3"/>
    </row>
    <row r="1631" spans="1:21" hidden="1" x14ac:dyDescent="0.2">
      <c r="A1631" s="21" t="s">
        <v>192</v>
      </c>
      <c r="B1631" s="9" t="s">
        <v>732</v>
      </c>
      <c r="C1631" s="9" t="s">
        <v>20</v>
      </c>
      <c r="D1631" s="9"/>
      <c r="E1631" s="2"/>
      <c r="F1631" s="2"/>
      <c r="G1631" s="2">
        <v>4023.9458289999998</v>
      </c>
      <c r="H1631" s="2">
        <v>3257.446629</v>
      </c>
      <c r="I1631" s="2">
        <v>1592.0125720000001</v>
      </c>
      <c r="J1631" s="2">
        <v>1692.0930780000001</v>
      </c>
      <c r="K1631" s="2">
        <v>2296.6146829999998</v>
      </c>
      <c r="L1631" s="2">
        <v>2146.7391600000001</v>
      </c>
      <c r="M1631" s="2">
        <v>1277.595071</v>
      </c>
      <c r="N1631" s="2">
        <v>2802.5838239999998</v>
      </c>
      <c r="O1631" s="2">
        <v>3530.971043</v>
      </c>
      <c r="P1631" s="2">
        <v>3795.522884</v>
      </c>
      <c r="Q1631" s="2">
        <v>2643.7664070000001</v>
      </c>
      <c r="R1631" s="2">
        <v>2725.6836060000001</v>
      </c>
      <c r="S1631" s="2">
        <v>3974.408093</v>
      </c>
      <c r="T1631" s="2">
        <v>4321.3361580000001</v>
      </c>
      <c r="U1631" s="2">
        <v>3611.215729</v>
      </c>
    </row>
    <row r="1632" spans="1:21" hidden="1" x14ac:dyDescent="0.2">
      <c r="A1632" s="22" t="s">
        <v>192</v>
      </c>
      <c r="B1632" s="9" t="s">
        <v>732</v>
      </c>
      <c r="C1632" s="10" t="s">
        <v>22</v>
      </c>
      <c r="D1632" s="10"/>
      <c r="E1632" s="3"/>
      <c r="F1632" s="3"/>
      <c r="G1632" s="3">
        <v>1413.014878</v>
      </c>
      <c r="H1632" s="3">
        <v>575.15101300000003</v>
      </c>
      <c r="I1632" s="3">
        <v>823.28967599999999</v>
      </c>
      <c r="J1632" s="3">
        <v>424.02102000000002</v>
      </c>
      <c r="K1632" s="3">
        <v>472.43169399999999</v>
      </c>
      <c r="L1632" s="3">
        <v>699.758465</v>
      </c>
      <c r="M1632" s="3">
        <v>30.625568000000001</v>
      </c>
      <c r="N1632" s="3">
        <v>770.50258399999996</v>
      </c>
      <c r="O1632" s="3">
        <v>371.715262</v>
      </c>
      <c r="P1632" s="3">
        <v>205.96706800000001</v>
      </c>
      <c r="Q1632" s="3">
        <v>82.668569000000005</v>
      </c>
      <c r="R1632" s="3">
        <v>141.151748</v>
      </c>
      <c r="S1632" s="3">
        <v>1075.481871</v>
      </c>
      <c r="T1632" s="3">
        <v>1407.3526609999999</v>
      </c>
      <c r="U1632" s="3">
        <v>715.79039899999998</v>
      </c>
    </row>
    <row r="1633" spans="1:21" hidden="1" x14ac:dyDescent="0.2">
      <c r="A1633" s="22" t="s">
        <v>192</v>
      </c>
      <c r="B1633" s="9" t="s">
        <v>732</v>
      </c>
      <c r="C1633" s="10" t="s">
        <v>23</v>
      </c>
      <c r="D1633" s="10"/>
      <c r="E1633" s="2"/>
      <c r="F1633" s="2"/>
      <c r="G1633" s="2">
        <v>3.8381820000000002</v>
      </c>
      <c r="H1633" s="2">
        <v>4.2278520000000004</v>
      </c>
      <c r="I1633" s="2">
        <v>4.5177849999999999</v>
      </c>
      <c r="J1633" s="2">
        <v>6.2234879999999997</v>
      </c>
      <c r="K1633" s="2">
        <v>3.4093279999999999</v>
      </c>
      <c r="L1633" s="2">
        <v>14.700202000000001</v>
      </c>
      <c r="M1633" s="2">
        <v>6.8697840000000001</v>
      </c>
      <c r="N1633" s="2">
        <v>20.579644999999999</v>
      </c>
      <c r="O1633" s="2">
        <v>642.03580699999998</v>
      </c>
      <c r="P1633" s="2">
        <v>550.75264100000004</v>
      </c>
      <c r="Q1633" s="2">
        <v>308.86671100000001</v>
      </c>
      <c r="R1633" s="2">
        <v>267.03742399999999</v>
      </c>
      <c r="S1633" s="2">
        <v>202.19698</v>
      </c>
      <c r="T1633" s="2">
        <v>269.34692899999999</v>
      </c>
      <c r="U1633" s="2">
        <v>224.791122</v>
      </c>
    </row>
    <row r="1634" spans="1:21" hidden="1" x14ac:dyDescent="0.2">
      <c r="A1634" s="22" t="s">
        <v>192</v>
      </c>
      <c r="B1634" s="9" t="s">
        <v>732</v>
      </c>
      <c r="C1634" s="10" t="s">
        <v>24</v>
      </c>
      <c r="D1634" s="10"/>
      <c r="E1634" s="3"/>
      <c r="F1634" s="3"/>
      <c r="G1634" s="3">
        <v>295.77236699999997</v>
      </c>
      <c r="H1634" s="3">
        <v>144.860871</v>
      </c>
      <c r="I1634" s="3">
        <v>321.99194499999999</v>
      </c>
      <c r="J1634" s="3">
        <v>257.54381599999999</v>
      </c>
      <c r="K1634" s="3">
        <v>1027.591717</v>
      </c>
      <c r="L1634" s="3">
        <v>539.42026699999997</v>
      </c>
      <c r="M1634" s="3">
        <v>438.26156099999997</v>
      </c>
      <c r="N1634" s="3">
        <v>1381.1647869999999</v>
      </c>
      <c r="O1634" s="3">
        <v>2370.0152739999999</v>
      </c>
      <c r="P1634" s="3">
        <v>2902.538505</v>
      </c>
      <c r="Q1634" s="3">
        <v>2098.1787629999999</v>
      </c>
      <c r="R1634" s="3">
        <v>2208.5546890000001</v>
      </c>
      <c r="S1634" s="3">
        <v>2598.785891</v>
      </c>
      <c r="T1634" s="3">
        <v>2520.3400969999998</v>
      </c>
      <c r="U1634" s="3">
        <v>2582.163998</v>
      </c>
    </row>
    <row r="1635" spans="1:21" hidden="1" x14ac:dyDescent="0.2">
      <c r="A1635" s="22" t="s">
        <v>192</v>
      </c>
      <c r="B1635" s="9" t="s">
        <v>732</v>
      </c>
      <c r="C1635" s="10" t="s">
        <v>25</v>
      </c>
      <c r="D1635" s="10"/>
      <c r="E1635" s="2"/>
      <c r="F1635" s="2"/>
      <c r="G1635" s="2"/>
      <c r="H1635" s="2"/>
      <c r="I1635" s="2"/>
      <c r="J1635" s="2"/>
      <c r="K1635" s="2"/>
      <c r="L1635" s="2"/>
      <c r="M1635" s="2"/>
      <c r="N1635" s="2">
        <v>15.026907</v>
      </c>
      <c r="O1635" s="2">
        <v>100.074989</v>
      </c>
      <c r="P1635" s="2">
        <v>50.710180999999999</v>
      </c>
      <c r="Q1635" s="2">
        <v>46.331100999999997</v>
      </c>
      <c r="R1635" s="2">
        <v>42.810327999999998</v>
      </c>
      <c r="S1635" s="2">
        <v>46.065931999999997</v>
      </c>
      <c r="T1635" s="2">
        <v>29.431446000000001</v>
      </c>
      <c r="U1635" s="2">
        <v>40.870654999999999</v>
      </c>
    </row>
    <row r="1636" spans="1:21" hidden="1" x14ac:dyDescent="0.2">
      <c r="A1636" s="22" t="s">
        <v>192</v>
      </c>
      <c r="B1636" s="9" t="s">
        <v>732</v>
      </c>
      <c r="C1636" s="10" t="s">
        <v>26</v>
      </c>
      <c r="D1636" s="10" t="s">
        <v>980</v>
      </c>
      <c r="E1636" s="3"/>
      <c r="F1636" s="3"/>
      <c r="G1636" s="3"/>
      <c r="H1636" s="3"/>
      <c r="I1636" s="3"/>
      <c r="J1636" s="3"/>
      <c r="K1636" s="3">
        <v>18.81897</v>
      </c>
      <c r="L1636" s="3">
        <v>19.362409</v>
      </c>
      <c r="M1636" s="3">
        <v>21.642332</v>
      </c>
      <c r="N1636" s="3">
        <v>28.697215</v>
      </c>
      <c r="O1636" s="3">
        <v>34.240900000000003</v>
      </c>
      <c r="P1636" s="3">
        <v>31.695360999999998</v>
      </c>
      <c r="Q1636" s="3">
        <v>35.266260000000003</v>
      </c>
      <c r="R1636" s="3">
        <v>35.717044000000001</v>
      </c>
      <c r="S1636" s="3">
        <v>39.512608</v>
      </c>
      <c r="T1636" s="3">
        <v>43.117843999999998</v>
      </c>
      <c r="U1636" s="3">
        <v>42.883856000000002</v>
      </c>
    </row>
    <row r="1637" spans="1:21" hidden="1" x14ac:dyDescent="0.2">
      <c r="A1637" s="22" t="s">
        <v>192</v>
      </c>
      <c r="B1637" s="9" t="s">
        <v>732</v>
      </c>
      <c r="C1637" s="10" t="s">
        <v>27</v>
      </c>
      <c r="D1637" s="10" t="s">
        <v>980</v>
      </c>
      <c r="E1637" s="2"/>
      <c r="F1637" s="2"/>
      <c r="G1637" s="2"/>
      <c r="H1637" s="2"/>
      <c r="I1637" s="2"/>
      <c r="J1637" s="2"/>
      <c r="K1637" s="2">
        <v>5.2446640000000002</v>
      </c>
      <c r="L1637" s="2">
        <v>8.2966639999999998</v>
      </c>
      <c r="M1637" s="2">
        <v>3.3696769999999998</v>
      </c>
      <c r="N1637" s="2">
        <v>6.2318920000000002</v>
      </c>
      <c r="O1637" s="2">
        <v>11.451294000000001</v>
      </c>
      <c r="P1637" s="2">
        <v>50.214007000000002</v>
      </c>
      <c r="Q1637" s="2">
        <v>68.513885000000002</v>
      </c>
      <c r="R1637" s="2">
        <v>26.791564999999999</v>
      </c>
      <c r="S1637" s="2">
        <v>9.7128340000000009</v>
      </c>
      <c r="T1637" s="2">
        <v>42.740099999999998</v>
      </c>
      <c r="U1637" s="2"/>
    </row>
    <row r="1638" spans="1:21" hidden="1" x14ac:dyDescent="0.2">
      <c r="A1638" s="22" t="s">
        <v>192</v>
      </c>
      <c r="B1638" s="9" t="s">
        <v>732</v>
      </c>
      <c r="C1638" s="10" t="s">
        <v>28</v>
      </c>
      <c r="D1638" s="10" t="s">
        <v>980</v>
      </c>
      <c r="E1638" s="3"/>
      <c r="F1638" s="3"/>
      <c r="G1638" s="3"/>
      <c r="H1638" s="3"/>
      <c r="I1638" s="3"/>
      <c r="J1638" s="3"/>
      <c r="K1638" s="3">
        <v>0.64407599999999998</v>
      </c>
      <c r="L1638" s="3">
        <v>2.2591700000000001</v>
      </c>
      <c r="M1638" s="3">
        <v>1.6654040000000001</v>
      </c>
      <c r="N1638" s="3">
        <v>3.5967479999999998</v>
      </c>
      <c r="O1638" s="3">
        <v>1.394404</v>
      </c>
      <c r="P1638" s="3">
        <v>3.6426430000000001</v>
      </c>
      <c r="Q1638" s="3">
        <v>3.7677909999999999</v>
      </c>
      <c r="R1638" s="3">
        <v>3.1444009999999998</v>
      </c>
      <c r="S1638" s="3">
        <v>2.6254749999999998</v>
      </c>
      <c r="T1638" s="3">
        <v>9.0070809999999994</v>
      </c>
      <c r="U1638" s="3">
        <v>3.7436889999999998</v>
      </c>
    </row>
    <row r="1639" spans="1:21" hidden="1" x14ac:dyDescent="0.2">
      <c r="A1639" s="22" t="s">
        <v>192</v>
      </c>
      <c r="B1639" s="9" t="s">
        <v>732</v>
      </c>
      <c r="C1639" s="10" t="s">
        <v>29</v>
      </c>
      <c r="D1639" s="10" t="s">
        <v>980</v>
      </c>
      <c r="E1639" s="2"/>
      <c r="F1639" s="2"/>
      <c r="G1639" s="2"/>
      <c r="H1639" s="2"/>
      <c r="I1639" s="2"/>
      <c r="J1639" s="2"/>
      <c r="K1639" s="2">
        <v>0.94411900000000004</v>
      </c>
      <c r="L1639" s="2">
        <v>0.31008999999999998</v>
      </c>
      <c r="M1639" s="2">
        <v>0.174708</v>
      </c>
      <c r="N1639" s="2">
        <v>0.16682</v>
      </c>
      <c r="O1639" s="2">
        <v>4.3112999999999999E-2</v>
      </c>
      <c r="P1639" s="2">
        <v>0.10949399999999999</v>
      </c>
      <c r="Q1639" s="2">
        <v>0.17332700000000001</v>
      </c>
      <c r="R1639" s="2">
        <v>0.47640700000000002</v>
      </c>
      <c r="S1639" s="2">
        <v>2.6502000000000001E-2</v>
      </c>
      <c r="T1639" s="2"/>
      <c r="U1639" s="2">
        <v>0.97201000000000004</v>
      </c>
    </row>
    <row r="1640" spans="1:21" hidden="1" x14ac:dyDescent="0.2">
      <c r="A1640" s="23" t="s">
        <v>192</v>
      </c>
      <c r="B1640" s="9" t="s">
        <v>732</v>
      </c>
      <c r="C1640" s="9" t="s">
        <v>30</v>
      </c>
      <c r="D1640" s="9"/>
      <c r="E1640" s="3"/>
      <c r="F1640" s="3"/>
      <c r="G1640" s="3">
        <v>2311.3204019999998</v>
      </c>
      <c r="H1640" s="3">
        <v>2533.206893</v>
      </c>
      <c r="I1640" s="3">
        <v>442.213166</v>
      </c>
      <c r="J1640" s="3">
        <v>1004.304754</v>
      </c>
      <c r="K1640" s="3">
        <v>767.53011500000002</v>
      </c>
      <c r="L1640" s="3">
        <v>862.63189299999999</v>
      </c>
      <c r="M1640" s="3">
        <v>774.98603700000001</v>
      </c>
      <c r="N1640" s="3">
        <v>576.61722599999996</v>
      </c>
      <c r="O1640" s="3"/>
      <c r="P1640" s="3">
        <v>-0.107016</v>
      </c>
      <c r="Q1640" s="3"/>
      <c r="R1640" s="3"/>
      <c r="S1640" s="3"/>
      <c r="T1640" s="3"/>
      <c r="U1640" s="3"/>
    </row>
    <row r="1641" spans="1:21" hidden="1" x14ac:dyDescent="0.2">
      <c r="A1641" s="21" t="s">
        <v>193</v>
      </c>
      <c r="B1641" s="9" t="s">
        <v>860</v>
      </c>
      <c r="C1641" s="9" t="s">
        <v>20</v>
      </c>
      <c r="D1641" s="9"/>
      <c r="E1641" s="2"/>
      <c r="F1641" s="2"/>
      <c r="G1641" s="2">
        <v>499.359556</v>
      </c>
      <c r="H1641" s="2">
        <v>789.07068600000002</v>
      </c>
      <c r="I1641" s="2">
        <v>609.17673000000002</v>
      </c>
      <c r="J1641" s="2">
        <v>1083.635575</v>
      </c>
      <c r="K1641" s="2">
        <v>987.41057499999999</v>
      </c>
      <c r="L1641" s="2">
        <v>822.11390700000004</v>
      </c>
      <c r="M1641" s="2">
        <v>926.92155500000001</v>
      </c>
      <c r="N1641" s="2">
        <v>924.98901499999999</v>
      </c>
      <c r="O1641" s="2">
        <v>952.36274400000002</v>
      </c>
      <c r="P1641" s="2">
        <v>926.828486</v>
      </c>
      <c r="Q1641" s="2">
        <v>840.13598999999999</v>
      </c>
      <c r="R1641" s="2">
        <v>806.41925000000003</v>
      </c>
      <c r="S1641" s="2">
        <v>885.19316200000003</v>
      </c>
      <c r="T1641" s="2">
        <v>843.28117999999995</v>
      </c>
      <c r="U1641" s="2">
        <v>844.21927600000004</v>
      </c>
    </row>
    <row r="1642" spans="1:21" hidden="1" x14ac:dyDescent="0.2">
      <c r="A1642" s="22" t="s">
        <v>193</v>
      </c>
      <c r="B1642" s="9" t="s">
        <v>860</v>
      </c>
      <c r="C1642" s="10" t="s">
        <v>22</v>
      </c>
      <c r="D1642" s="10"/>
      <c r="E1642" s="3"/>
      <c r="F1642" s="3"/>
      <c r="G1642" s="3"/>
      <c r="H1642" s="3">
        <v>216.11700200000001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>
        <v>0.18024799999999999</v>
      </c>
      <c r="S1642" s="3"/>
      <c r="T1642" s="3"/>
      <c r="U1642" s="3">
        <v>191.90948399999999</v>
      </c>
    </row>
    <row r="1643" spans="1:21" hidden="1" x14ac:dyDescent="0.2">
      <c r="A1643" s="22" t="s">
        <v>193</v>
      </c>
      <c r="B1643" s="9" t="s">
        <v>860</v>
      </c>
      <c r="C1643" s="10" t="s">
        <v>23</v>
      </c>
      <c r="D1643" s="10"/>
      <c r="E1643" s="2"/>
      <c r="F1643" s="2"/>
      <c r="G1643" s="2">
        <v>5.8461319999999999</v>
      </c>
      <c r="H1643" s="2">
        <v>7.7346950000000003</v>
      </c>
      <c r="I1643" s="2">
        <v>12.703255</v>
      </c>
      <c r="J1643" s="2">
        <v>17.749265999999999</v>
      </c>
      <c r="K1643" s="2">
        <v>6.0924899999999997</v>
      </c>
      <c r="L1643" s="2">
        <v>11.122477</v>
      </c>
      <c r="M1643" s="2">
        <v>8.5216580000000004</v>
      </c>
      <c r="N1643" s="2">
        <v>5.1543679999999998</v>
      </c>
      <c r="O1643" s="2">
        <v>85.289078000000003</v>
      </c>
      <c r="P1643" s="2">
        <v>50.606717000000003</v>
      </c>
      <c r="Q1643" s="2">
        <v>33.081623999999998</v>
      </c>
      <c r="R1643" s="2">
        <v>41.498787999999998</v>
      </c>
      <c r="S1643" s="2">
        <v>44.299391999999997</v>
      </c>
      <c r="T1643" s="2">
        <v>30.724705</v>
      </c>
      <c r="U1643" s="2">
        <v>22.405657000000001</v>
      </c>
    </row>
    <row r="1644" spans="1:21" hidden="1" x14ac:dyDescent="0.2">
      <c r="A1644" s="22" t="s">
        <v>193</v>
      </c>
      <c r="B1644" s="9" t="s">
        <v>860</v>
      </c>
      <c r="C1644" s="10" t="s">
        <v>24</v>
      </c>
      <c r="D1644" s="10"/>
      <c r="E1644" s="3"/>
      <c r="F1644" s="3"/>
      <c r="G1644" s="3">
        <v>127.73124900000001</v>
      </c>
      <c r="H1644" s="3">
        <v>99.568428999999995</v>
      </c>
      <c r="I1644" s="3">
        <v>83.640416999999999</v>
      </c>
      <c r="J1644" s="3">
        <v>170.29279099999999</v>
      </c>
      <c r="K1644" s="3">
        <v>568.12790800000005</v>
      </c>
      <c r="L1644" s="3">
        <v>431.45686599999999</v>
      </c>
      <c r="M1644" s="3">
        <v>528.86609199999998</v>
      </c>
      <c r="N1644" s="3">
        <v>690.33088299999997</v>
      </c>
      <c r="O1644" s="3">
        <v>840.81251699999996</v>
      </c>
      <c r="P1644" s="3">
        <v>846.50018399999999</v>
      </c>
      <c r="Q1644" s="3">
        <v>774.31893000000002</v>
      </c>
      <c r="R1644" s="3">
        <v>730.73589900000002</v>
      </c>
      <c r="S1644" s="3">
        <v>810.44221900000002</v>
      </c>
      <c r="T1644" s="3">
        <v>782.49063699999999</v>
      </c>
      <c r="U1644" s="3">
        <v>599.03806599999996</v>
      </c>
    </row>
    <row r="1645" spans="1:21" hidden="1" x14ac:dyDescent="0.2">
      <c r="A1645" s="22" t="s">
        <v>193</v>
      </c>
      <c r="B1645" s="9" t="s">
        <v>860</v>
      </c>
      <c r="C1645" s="10" t="s">
        <v>25</v>
      </c>
      <c r="D1645" s="10"/>
      <c r="E1645" s="2"/>
      <c r="F1645" s="2"/>
      <c r="G1645" s="2"/>
      <c r="H1645" s="2"/>
      <c r="I1645" s="2"/>
      <c r="J1645" s="2"/>
      <c r="K1645" s="2"/>
      <c r="L1645" s="2"/>
      <c r="M1645" s="2"/>
      <c r="N1645" s="2">
        <v>18.590813000000001</v>
      </c>
      <c r="O1645" s="2">
        <v>16.652629000000001</v>
      </c>
      <c r="P1645" s="2">
        <v>16.393764000000001</v>
      </c>
      <c r="Q1645" s="2">
        <v>16.706907999999999</v>
      </c>
      <c r="R1645" s="2">
        <v>15.123886000000001</v>
      </c>
      <c r="S1645" s="2">
        <v>16.175913000000001</v>
      </c>
      <c r="T1645" s="2">
        <v>16.619484</v>
      </c>
      <c r="U1645" s="2">
        <v>22.108007000000001</v>
      </c>
    </row>
    <row r="1646" spans="1:21" hidden="1" x14ac:dyDescent="0.2">
      <c r="A1646" s="22" t="s">
        <v>193</v>
      </c>
      <c r="B1646" s="9" t="s">
        <v>860</v>
      </c>
      <c r="C1646" s="10" t="s">
        <v>26</v>
      </c>
      <c r="D1646" s="10" t="s">
        <v>980</v>
      </c>
      <c r="E1646" s="3"/>
      <c r="F1646" s="3"/>
      <c r="G1646" s="3"/>
      <c r="H1646" s="3"/>
      <c r="I1646" s="3"/>
      <c r="J1646" s="3"/>
      <c r="K1646" s="3">
        <v>5.6673989999999996</v>
      </c>
      <c r="L1646" s="3">
        <v>4.8601460000000003</v>
      </c>
      <c r="M1646" s="3">
        <v>4.2505259999999998</v>
      </c>
      <c r="N1646" s="3">
        <v>7.9075350000000002</v>
      </c>
      <c r="O1646" s="3">
        <v>9.2538669999999996</v>
      </c>
      <c r="P1646" s="3">
        <v>11.773872000000001</v>
      </c>
      <c r="Q1646" s="3">
        <v>12.559438</v>
      </c>
      <c r="R1646" s="3">
        <v>12.427171</v>
      </c>
      <c r="S1646" s="3">
        <v>12.099106000000001</v>
      </c>
      <c r="T1646" s="3">
        <v>10.981995</v>
      </c>
      <c r="U1646" s="3">
        <v>8.2773789999999998</v>
      </c>
    </row>
    <row r="1647" spans="1:21" hidden="1" x14ac:dyDescent="0.2">
      <c r="A1647" s="22" t="s">
        <v>193</v>
      </c>
      <c r="B1647" s="9" t="s">
        <v>860</v>
      </c>
      <c r="C1647" s="10" t="s">
        <v>27</v>
      </c>
      <c r="D1647" s="10" t="s">
        <v>980</v>
      </c>
      <c r="E1647" s="2"/>
      <c r="F1647" s="2"/>
      <c r="G1647" s="2"/>
      <c r="H1647" s="2"/>
      <c r="I1647" s="2"/>
      <c r="J1647" s="2"/>
      <c r="K1647" s="2">
        <v>71.290509</v>
      </c>
      <c r="L1647" s="2">
        <v>6.2086680000000003</v>
      </c>
      <c r="M1647" s="2"/>
      <c r="N1647" s="2"/>
      <c r="O1647" s="2"/>
      <c r="P1647" s="2"/>
      <c r="Q1647" s="2"/>
      <c r="R1647" s="2"/>
      <c r="S1647" s="2"/>
      <c r="T1647" s="2"/>
      <c r="U1647" s="2"/>
    </row>
    <row r="1648" spans="1:21" hidden="1" x14ac:dyDescent="0.2">
      <c r="A1648" s="22" t="s">
        <v>193</v>
      </c>
      <c r="B1648" s="9" t="s">
        <v>860</v>
      </c>
      <c r="C1648" s="10" t="s">
        <v>28</v>
      </c>
      <c r="D1648" s="10" t="s">
        <v>980</v>
      </c>
      <c r="E1648" s="3"/>
      <c r="F1648" s="3"/>
      <c r="G1648" s="3"/>
      <c r="H1648" s="3"/>
      <c r="I1648" s="3"/>
      <c r="J1648" s="3"/>
      <c r="K1648" s="3">
        <v>0.307529</v>
      </c>
      <c r="L1648" s="3">
        <v>0.57048600000000005</v>
      </c>
      <c r="M1648" s="3">
        <v>2.8983400000000001</v>
      </c>
      <c r="N1648" s="3">
        <v>2.1189580000000001</v>
      </c>
      <c r="O1648" s="3">
        <v>0.30238399999999999</v>
      </c>
      <c r="P1648" s="3">
        <v>1.4658949999999999</v>
      </c>
      <c r="Q1648" s="3">
        <v>3.376992</v>
      </c>
      <c r="R1648" s="3">
        <v>6.169727</v>
      </c>
      <c r="S1648" s="3">
        <v>2.0897410000000001</v>
      </c>
      <c r="T1648" s="3">
        <v>2.3840530000000002</v>
      </c>
      <c r="U1648" s="3">
        <v>0.26346399999999998</v>
      </c>
    </row>
    <row r="1649" spans="1:21" hidden="1" x14ac:dyDescent="0.2">
      <c r="A1649" s="22" t="s">
        <v>193</v>
      </c>
      <c r="B1649" s="9" t="s">
        <v>860</v>
      </c>
      <c r="C1649" s="10" t="s">
        <v>29</v>
      </c>
      <c r="D1649" s="10" t="s">
        <v>980</v>
      </c>
      <c r="E1649" s="2"/>
      <c r="F1649" s="2"/>
      <c r="G1649" s="2"/>
      <c r="H1649" s="2"/>
      <c r="I1649" s="2"/>
      <c r="J1649" s="2"/>
      <c r="K1649" s="2">
        <v>1.265544</v>
      </c>
      <c r="L1649" s="2">
        <v>0.221078</v>
      </c>
      <c r="M1649" s="2">
        <v>1.6621349999999999</v>
      </c>
      <c r="N1649" s="2">
        <v>0.12018</v>
      </c>
      <c r="O1649" s="2">
        <v>5.2269000000000003E-2</v>
      </c>
      <c r="P1649" s="2">
        <v>7.5624999999999998E-2</v>
      </c>
      <c r="Q1649" s="2">
        <v>9.2097999999999999E-2</v>
      </c>
      <c r="R1649" s="2">
        <v>0.28353099999999998</v>
      </c>
      <c r="S1649" s="2">
        <v>8.6790999999999993E-2</v>
      </c>
      <c r="T1649" s="2">
        <v>8.0306000000000002E-2</v>
      </c>
      <c r="U1649" s="2">
        <v>0.217219</v>
      </c>
    </row>
    <row r="1650" spans="1:21" hidden="1" x14ac:dyDescent="0.2">
      <c r="A1650" s="23" t="s">
        <v>193</v>
      </c>
      <c r="B1650" s="9" t="s">
        <v>860</v>
      </c>
      <c r="C1650" s="9" t="s">
        <v>30</v>
      </c>
      <c r="D1650" s="9"/>
      <c r="E1650" s="3"/>
      <c r="F1650" s="3"/>
      <c r="G1650" s="3">
        <v>365.782175</v>
      </c>
      <c r="H1650" s="3">
        <v>465.65055999999998</v>
      </c>
      <c r="I1650" s="3">
        <v>512.83305800000005</v>
      </c>
      <c r="J1650" s="3">
        <v>895.59351800000002</v>
      </c>
      <c r="K1650" s="3">
        <v>334.65919600000001</v>
      </c>
      <c r="L1650" s="3">
        <v>367.67418600000002</v>
      </c>
      <c r="M1650" s="3">
        <v>380.722804</v>
      </c>
      <c r="N1650" s="3">
        <v>200.766278</v>
      </c>
      <c r="O1650" s="3"/>
      <c r="P1650" s="3">
        <v>1.2429000000000001E-2</v>
      </c>
      <c r="Q1650" s="3"/>
      <c r="R1650" s="3"/>
      <c r="S1650" s="3"/>
      <c r="T1650" s="3"/>
      <c r="U1650" s="3"/>
    </row>
    <row r="1651" spans="1:21" hidden="1" x14ac:dyDescent="0.2">
      <c r="A1651" s="21" t="s">
        <v>194</v>
      </c>
      <c r="B1651" s="9" t="s">
        <v>890</v>
      </c>
      <c r="C1651" s="9" t="s">
        <v>20</v>
      </c>
      <c r="D1651" s="9"/>
      <c r="E1651" s="2"/>
      <c r="F1651" s="2"/>
      <c r="G1651" s="2">
        <v>192.39006900000001</v>
      </c>
      <c r="H1651" s="2">
        <v>136.33839</v>
      </c>
      <c r="I1651" s="2">
        <v>210.43291600000001</v>
      </c>
      <c r="J1651" s="2">
        <v>239.418891</v>
      </c>
      <c r="K1651" s="2">
        <v>312.96372100000002</v>
      </c>
      <c r="L1651" s="2">
        <v>179.73094699999999</v>
      </c>
      <c r="M1651" s="2">
        <v>224.01410100000001</v>
      </c>
      <c r="N1651" s="2">
        <v>274.93715400000002</v>
      </c>
      <c r="O1651" s="2">
        <v>401.10486700000001</v>
      </c>
      <c r="P1651" s="2">
        <v>299.991107</v>
      </c>
      <c r="Q1651" s="2">
        <v>364.81145099999998</v>
      </c>
      <c r="R1651" s="2">
        <v>363.35949599999998</v>
      </c>
      <c r="S1651" s="2">
        <v>335.90480700000001</v>
      </c>
      <c r="T1651" s="2">
        <v>470.34978999999998</v>
      </c>
      <c r="U1651" s="2">
        <v>387.93506000000002</v>
      </c>
    </row>
    <row r="1652" spans="1:21" hidden="1" x14ac:dyDescent="0.2">
      <c r="A1652" s="22" t="s">
        <v>194</v>
      </c>
      <c r="B1652" s="9" t="s">
        <v>890</v>
      </c>
      <c r="C1652" s="10" t="s">
        <v>22</v>
      </c>
      <c r="D1652" s="10"/>
      <c r="E1652" s="3"/>
      <c r="F1652" s="3"/>
      <c r="G1652" s="3">
        <v>13.982901999999999</v>
      </c>
      <c r="H1652" s="3">
        <v>13.351486</v>
      </c>
      <c r="I1652" s="3">
        <v>63.376547000000002</v>
      </c>
      <c r="J1652" s="3">
        <v>31.014759999999999</v>
      </c>
      <c r="K1652" s="3">
        <v>34.479087999999997</v>
      </c>
      <c r="L1652" s="3">
        <v>0.15772600000000001</v>
      </c>
      <c r="M1652" s="3">
        <v>-2.4000000000000001E-5</v>
      </c>
      <c r="N1652" s="3">
        <v>57.639626</v>
      </c>
      <c r="O1652" s="3">
        <v>90.069051999999999</v>
      </c>
      <c r="P1652" s="3">
        <v>30.137155</v>
      </c>
      <c r="Q1652" s="3">
        <v>44.568959</v>
      </c>
      <c r="R1652" s="3">
        <v>25.812508000000001</v>
      </c>
      <c r="S1652" s="3">
        <v>6.6935710000000004</v>
      </c>
      <c r="T1652" s="3">
        <v>68.985523999999998</v>
      </c>
      <c r="U1652" s="3">
        <v>1.9034500000000001</v>
      </c>
    </row>
    <row r="1653" spans="1:21" hidden="1" x14ac:dyDescent="0.2">
      <c r="A1653" s="22" t="s">
        <v>194</v>
      </c>
      <c r="B1653" s="9" t="s">
        <v>890</v>
      </c>
      <c r="C1653" s="10" t="s">
        <v>23</v>
      </c>
      <c r="D1653" s="10"/>
      <c r="E1653" s="2"/>
      <c r="F1653" s="2"/>
      <c r="G1653" s="2">
        <v>0.81697299999999995</v>
      </c>
      <c r="H1653" s="2">
        <v>2.4453010000000002</v>
      </c>
      <c r="I1653" s="2">
        <v>1.625475</v>
      </c>
      <c r="J1653" s="2">
        <v>4.1272529999999996</v>
      </c>
      <c r="K1653" s="2">
        <v>2.3910149999999999</v>
      </c>
      <c r="L1653" s="2">
        <v>2.0805600000000002</v>
      </c>
      <c r="M1653" s="2">
        <v>0.72062199999999998</v>
      </c>
      <c r="N1653" s="2">
        <v>2.7646380000000002</v>
      </c>
      <c r="O1653" s="2">
        <v>13.023673</v>
      </c>
      <c r="P1653" s="2">
        <v>14.505193</v>
      </c>
      <c r="Q1653" s="2">
        <v>18.205742000000001</v>
      </c>
      <c r="R1653" s="2">
        <v>7.0203280000000001</v>
      </c>
      <c r="S1653" s="2">
        <v>10.713374</v>
      </c>
      <c r="T1653" s="2">
        <v>12.83858</v>
      </c>
      <c r="U1653" s="2">
        <v>7.548349</v>
      </c>
    </row>
    <row r="1654" spans="1:21" hidden="1" x14ac:dyDescent="0.2">
      <c r="A1654" s="22" t="s">
        <v>194</v>
      </c>
      <c r="B1654" s="9" t="s">
        <v>890</v>
      </c>
      <c r="C1654" s="10" t="s">
        <v>24</v>
      </c>
      <c r="D1654" s="10"/>
      <c r="E1654" s="3"/>
      <c r="F1654" s="3"/>
      <c r="G1654" s="3">
        <v>13.564658</v>
      </c>
      <c r="H1654" s="3">
        <v>16.946175</v>
      </c>
      <c r="I1654" s="3">
        <v>32.395789000000001</v>
      </c>
      <c r="J1654" s="3">
        <v>42.574320999999998</v>
      </c>
      <c r="K1654" s="3">
        <v>49.883926000000002</v>
      </c>
      <c r="L1654" s="3">
        <v>51.926264000000003</v>
      </c>
      <c r="M1654" s="3">
        <v>75.760202000000007</v>
      </c>
      <c r="N1654" s="3">
        <v>131.824309</v>
      </c>
      <c r="O1654" s="3">
        <v>278.05902099999997</v>
      </c>
      <c r="P1654" s="3">
        <v>239.27033</v>
      </c>
      <c r="Q1654" s="3">
        <v>291.21991800000001</v>
      </c>
      <c r="R1654" s="3">
        <v>319.10812800000002</v>
      </c>
      <c r="S1654" s="3">
        <v>309.33345600000001</v>
      </c>
      <c r="T1654" s="3">
        <v>378.196372</v>
      </c>
      <c r="U1654" s="3">
        <v>368.97501599999998</v>
      </c>
    </row>
    <row r="1655" spans="1:21" hidden="1" x14ac:dyDescent="0.2">
      <c r="A1655" s="22" t="s">
        <v>194</v>
      </c>
      <c r="B1655" s="9" t="s">
        <v>890</v>
      </c>
      <c r="C1655" s="10" t="s">
        <v>25</v>
      </c>
      <c r="D1655" s="10"/>
      <c r="E1655" s="2"/>
      <c r="F1655" s="2"/>
      <c r="G1655" s="2"/>
      <c r="H1655" s="2"/>
      <c r="I1655" s="2"/>
      <c r="J1655" s="2"/>
      <c r="K1655" s="2"/>
      <c r="L1655" s="2"/>
      <c r="M1655" s="2"/>
      <c r="N1655" s="2">
        <v>1.7299530000000001</v>
      </c>
      <c r="O1655" s="2">
        <v>18.519513</v>
      </c>
      <c r="P1655" s="2">
        <v>12.417789000000001</v>
      </c>
      <c r="Q1655" s="2">
        <v>6.7592660000000002</v>
      </c>
      <c r="R1655" s="2">
        <v>6.6629230000000002</v>
      </c>
      <c r="S1655" s="2">
        <v>5.1652839999999998</v>
      </c>
      <c r="T1655" s="2">
        <v>5.6134050000000002</v>
      </c>
      <c r="U1655" s="2">
        <v>5.8772849999999996</v>
      </c>
    </row>
    <row r="1656" spans="1:21" hidden="1" x14ac:dyDescent="0.2">
      <c r="A1656" s="22" t="s">
        <v>194</v>
      </c>
      <c r="B1656" s="9" t="s">
        <v>890</v>
      </c>
      <c r="C1656" s="10" t="s">
        <v>26</v>
      </c>
      <c r="D1656" s="10" t="s">
        <v>980</v>
      </c>
      <c r="E1656" s="3"/>
      <c r="F1656" s="3"/>
      <c r="G1656" s="3"/>
      <c r="H1656" s="3"/>
      <c r="I1656" s="3"/>
      <c r="J1656" s="3"/>
      <c r="K1656" s="3">
        <v>0.56839799999999996</v>
      </c>
      <c r="L1656" s="3">
        <v>0.499919</v>
      </c>
      <c r="M1656" s="3">
        <v>0.87359600000000004</v>
      </c>
      <c r="N1656" s="3">
        <v>1.1192709999999999</v>
      </c>
      <c r="O1656" s="3">
        <v>1.3092109999999999</v>
      </c>
      <c r="P1656" s="3">
        <v>2.3132380000000001</v>
      </c>
      <c r="Q1656" s="3">
        <v>2.7026270000000001</v>
      </c>
      <c r="R1656" s="3">
        <v>2.9274049999999998</v>
      </c>
      <c r="S1656" s="3">
        <v>3.1588370000000001</v>
      </c>
      <c r="T1656" s="3">
        <v>3.454828</v>
      </c>
      <c r="U1656" s="3">
        <v>3.0009860000000002</v>
      </c>
    </row>
    <row r="1657" spans="1:21" hidden="1" x14ac:dyDescent="0.2">
      <c r="A1657" s="22" t="s">
        <v>194</v>
      </c>
      <c r="B1657" s="9" t="s">
        <v>890</v>
      </c>
      <c r="C1657" s="10" t="s">
        <v>27</v>
      </c>
      <c r="D1657" s="10" t="s">
        <v>980</v>
      </c>
      <c r="E1657" s="2"/>
      <c r="F1657" s="2"/>
      <c r="G1657" s="2"/>
      <c r="H1657" s="2"/>
      <c r="I1657" s="2"/>
      <c r="J1657" s="2"/>
      <c r="K1657" s="2">
        <v>105.804958</v>
      </c>
      <c r="L1657" s="2">
        <v>0.51539500000000005</v>
      </c>
      <c r="M1657" s="2"/>
      <c r="N1657" s="2"/>
      <c r="O1657" s="2"/>
      <c r="P1657" s="2"/>
      <c r="Q1657" s="2"/>
      <c r="R1657" s="2"/>
      <c r="S1657" s="2"/>
      <c r="T1657" s="2"/>
      <c r="U1657" s="2"/>
    </row>
    <row r="1658" spans="1:21" hidden="1" x14ac:dyDescent="0.2">
      <c r="A1658" s="22" t="s">
        <v>194</v>
      </c>
      <c r="B1658" s="9" t="s">
        <v>890</v>
      </c>
      <c r="C1658" s="10" t="s">
        <v>28</v>
      </c>
      <c r="D1658" s="10" t="s">
        <v>980</v>
      </c>
      <c r="E1658" s="3"/>
      <c r="F1658" s="3"/>
      <c r="G1658" s="3"/>
      <c r="H1658" s="3"/>
      <c r="I1658" s="3"/>
      <c r="J1658" s="3"/>
      <c r="K1658" s="3">
        <v>0.50885800000000003</v>
      </c>
      <c r="L1658" s="3">
        <v>0.843584</v>
      </c>
      <c r="M1658" s="3">
        <v>1.6353059999999999</v>
      </c>
      <c r="N1658" s="3">
        <v>1.2355719999999999</v>
      </c>
      <c r="O1658" s="3">
        <v>8.1914000000000001E-2</v>
      </c>
      <c r="P1658" s="3">
        <v>1.347402</v>
      </c>
      <c r="Q1658" s="3">
        <v>1.3549389999999999</v>
      </c>
      <c r="R1658" s="3">
        <v>1.808351</v>
      </c>
      <c r="S1658" s="3">
        <v>0.84028499999999995</v>
      </c>
      <c r="T1658" s="3">
        <v>1.2610809999999999</v>
      </c>
      <c r="U1658" s="3">
        <v>0.62997400000000003</v>
      </c>
    </row>
    <row r="1659" spans="1:21" hidden="1" x14ac:dyDescent="0.2">
      <c r="A1659" s="22" t="s">
        <v>194</v>
      </c>
      <c r="B1659" s="9" t="s">
        <v>890</v>
      </c>
      <c r="C1659" s="10" t="s">
        <v>29</v>
      </c>
      <c r="D1659" s="10" t="s">
        <v>980</v>
      </c>
      <c r="E1659" s="2"/>
      <c r="F1659" s="2"/>
      <c r="G1659" s="2"/>
      <c r="H1659" s="2"/>
      <c r="I1659" s="2"/>
      <c r="J1659" s="2"/>
      <c r="K1659" s="2">
        <v>2.3143E-2</v>
      </c>
      <c r="L1659" s="2">
        <v>7.5339999999999999E-3</v>
      </c>
      <c r="M1659" s="2"/>
      <c r="N1659" s="2">
        <v>2.1689999999999999E-3</v>
      </c>
      <c r="O1659" s="2">
        <v>4.2483E-2</v>
      </c>
      <c r="P1659" s="2"/>
      <c r="Q1659" s="2"/>
      <c r="R1659" s="2">
        <v>1.9852999999999999E-2</v>
      </c>
      <c r="S1659" s="2"/>
      <c r="T1659" s="2"/>
      <c r="U1659" s="2"/>
    </row>
    <row r="1660" spans="1:21" hidden="1" x14ac:dyDescent="0.2">
      <c r="A1660" s="23" t="s">
        <v>194</v>
      </c>
      <c r="B1660" s="9" t="s">
        <v>890</v>
      </c>
      <c r="C1660" s="9" t="s">
        <v>30</v>
      </c>
      <c r="D1660" s="9"/>
      <c r="E1660" s="3"/>
      <c r="F1660" s="3"/>
      <c r="G1660" s="3">
        <v>164.02553599999999</v>
      </c>
      <c r="H1660" s="3">
        <v>103.595428</v>
      </c>
      <c r="I1660" s="3">
        <v>113.035105</v>
      </c>
      <c r="J1660" s="3">
        <v>161.70255700000001</v>
      </c>
      <c r="K1660" s="3">
        <v>119.30433499999999</v>
      </c>
      <c r="L1660" s="3">
        <v>123.69996500000001</v>
      </c>
      <c r="M1660" s="3">
        <v>145.02439899999999</v>
      </c>
      <c r="N1660" s="3">
        <v>78.621616000000003</v>
      </c>
      <c r="O1660" s="3"/>
      <c r="P1660" s="3"/>
      <c r="Q1660" s="3"/>
      <c r="R1660" s="3"/>
      <c r="S1660" s="3"/>
      <c r="T1660" s="3"/>
      <c r="U1660" s="3"/>
    </row>
    <row r="1661" spans="1:21" hidden="1" x14ac:dyDescent="0.2">
      <c r="A1661" s="21" t="s">
        <v>195</v>
      </c>
      <c r="B1661" s="9" t="s">
        <v>914</v>
      </c>
      <c r="C1661" s="9" t="s">
        <v>20</v>
      </c>
      <c r="D1661" s="9"/>
      <c r="E1661" s="2"/>
      <c r="F1661" s="2"/>
      <c r="G1661" s="2">
        <v>32.209710000000001</v>
      </c>
      <c r="H1661" s="2">
        <v>20.837810000000001</v>
      </c>
      <c r="I1661" s="2">
        <v>16.415649999999999</v>
      </c>
      <c r="J1661" s="2">
        <v>17.733277999999999</v>
      </c>
      <c r="K1661" s="2">
        <v>13.535104</v>
      </c>
      <c r="L1661" s="2">
        <v>19.131622</v>
      </c>
      <c r="M1661" s="2">
        <v>32.904724999999999</v>
      </c>
      <c r="N1661" s="2">
        <v>23.185431999999999</v>
      </c>
      <c r="O1661" s="2">
        <v>29.46434</v>
      </c>
      <c r="P1661" s="2">
        <v>28.602156000000001</v>
      </c>
      <c r="Q1661" s="2">
        <v>26.142015000000001</v>
      </c>
      <c r="R1661" s="2">
        <v>22.115583999999998</v>
      </c>
      <c r="S1661" s="2">
        <v>24.819122</v>
      </c>
      <c r="T1661" s="2">
        <v>27.017555000000002</v>
      </c>
      <c r="U1661" s="2">
        <v>36.179456999999999</v>
      </c>
    </row>
    <row r="1662" spans="1:21" hidden="1" x14ac:dyDescent="0.2">
      <c r="A1662" s="22" t="s">
        <v>195</v>
      </c>
      <c r="B1662" s="9" t="s">
        <v>914</v>
      </c>
      <c r="C1662" s="10" t="s">
        <v>22</v>
      </c>
      <c r="D1662" s="10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</row>
    <row r="1663" spans="1:21" hidden="1" x14ac:dyDescent="0.2">
      <c r="A1663" s="22" t="s">
        <v>195</v>
      </c>
      <c r="B1663" s="9" t="s">
        <v>914</v>
      </c>
      <c r="C1663" s="10" t="s">
        <v>23</v>
      </c>
      <c r="D1663" s="10"/>
      <c r="E1663" s="2"/>
      <c r="F1663" s="2"/>
      <c r="G1663" s="2"/>
      <c r="H1663" s="2"/>
      <c r="I1663" s="2"/>
      <c r="J1663" s="2"/>
      <c r="K1663" s="2"/>
      <c r="L1663" s="2"/>
      <c r="M1663" s="2"/>
      <c r="N1663" s="2">
        <v>0.311699</v>
      </c>
      <c r="O1663" s="2">
        <v>0.98303200000000002</v>
      </c>
      <c r="P1663" s="2">
        <v>0.96678699999999995</v>
      </c>
      <c r="Q1663" s="2">
        <v>1.5206580000000001</v>
      </c>
      <c r="R1663" s="2">
        <v>1.1071530000000001</v>
      </c>
      <c r="S1663" s="2">
        <v>1.0477430000000001</v>
      </c>
      <c r="T1663" s="2">
        <v>1.1735249999999999</v>
      </c>
      <c r="U1663" s="2">
        <v>0.31969700000000001</v>
      </c>
    </row>
    <row r="1664" spans="1:21" hidden="1" x14ac:dyDescent="0.2">
      <c r="A1664" s="22" t="s">
        <v>195</v>
      </c>
      <c r="B1664" s="9" t="s">
        <v>914</v>
      </c>
      <c r="C1664" s="10" t="s">
        <v>24</v>
      </c>
      <c r="D1664" s="10"/>
      <c r="E1664" s="3"/>
      <c r="F1664" s="3"/>
      <c r="G1664" s="3">
        <v>0.51897800000000005</v>
      </c>
      <c r="H1664" s="3">
        <v>0.33776099999999998</v>
      </c>
      <c r="I1664" s="3">
        <v>0.121491</v>
      </c>
      <c r="J1664" s="3">
        <v>0.118566</v>
      </c>
      <c r="K1664" s="3">
        <v>2.7329330000000001</v>
      </c>
      <c r="L1664" s="3">
        <v>2.6144479999999999</v>
      </c>
      <c r="M1664" s="3">
        <v>3.3255569999999999</v>
      </c>
      <c r="N1664" s="3">
        <v>13.84136</v>
      </c>
      <c r="O1664" s="3">
        <v>20.346526000000001</v>
      </c>
      <c r="P1664" s="3">
        <v>21.963304999999998</v>
      </c>
      <c r="Q1664" s="3">
        <v>19.295411000000001</v>
      </c>
      <c r="R1664" s="3">
        <v>17.939778</v>
      </c>
      <c r="S1664" s="3">
        <v>20.509585000000001</v>
      </c>
      <c r="T1664" s="3">
        <v>20.545151000000001</v>
      </c>
      <c r="U1664" s="3">
        <v>32.017896</v>
      </c>
    </row>
    <row r="1665" spans="1:21" hidden="1" x14ac:dyDescent="0.2">
      <c r="A1665" s="22" t="s">
        <v>195</v>
      </c>
      <c r="B1665" s="9" t="s">
        <v>914</v>
      </c>
      <c r="C1665" s="10" t="s">
        <v>25</v>
      </c>
      <c r="D1665" s="10"/>
      <c r="E1665" s="2"/>
      <c r="F1665" s="2"/>
      <c r="G1665" s="2"/>
      <c r="H1665" s="2"/>
      <c r="I1665" s="2"/>
      <c r="J1665" s="2"/>
      <c r="K1665" s="2"/>
      <c r="L1665" s="2"/>
      <c r="M1665" s="2"/>
      <c r="N1665" s="2">
        <v>1.333588</v>
      </c>
      <c r="O1665" s="2">
        <v>6.6646159999999997</v>
      </c>
      <c r="P1665" s="2">
        <v>4.4349660000000002</v>
      </c>
      <c r="Q1665" s="2">
        <v>3.9086669999999999</v>
      </c>
      <c r="R1665" s="2">
        <v>1.4375979999999999</v>
      </c>
      <c r="S1665" s="2">
        <v>1.368465</v>
      </c>
      <c r="T1665" s="2">
        <v>3.3063039999999999</v>
      </c>
      <c r="U1665" s="2">
        <v>2.6330339999999999</v>
      </c>
    </row>
    <row r="1666" spans="1:21" hidden="1" x14ac:dyDescent="0.2">
      <c r="A1666" s="22" t="s">
        <v>195</v>
      </c>
      <c r="B1666" s="9" t="s">
        <v>914</v>
      </c>
      <c r="C1666" s="10" t="s">
        <v>26</v>
      </c>
      <c r="D1666" s="10" t="s">
        <v>980</v>
      </c>
      <c r="E1666" s="3"/>
      <c r="F1666" s="3"/>
      <c r="G1666" s="3"/>
      <c r="H1666" s="3"/>
      <c r="I1666" s="3"/>
      <c r="J1666" s="3"/>
      <c r="K1666" s="3">
        <v>0.86597199999999996</v>
      </c>
      <c r="L1666" s="3">
        <v>0.65942999999999996</v>
      </c>
      <c r="M1666" s="3">
        <v>0.66141099999999997</v>
      </c>
      <c r="N1666" s="3">
        <v>0.80700000000000005</v>
      </c>
      <c r="O1666" s="3">
        <v>1.4701660000000001</v>
      </c>
      <c r="P1666" s="3">
        <v>1.2278910000000001</v>
      </c>
      <c r="Q1666" s="3">
        <v>1.0149300000000001</v>
      </c>
      <c r="R1666" s="3">
        <v>1.15069</v>
      </c>
      <c r="S1666" s="3">
        <v>1.4660519999999999</v>
      </c>
      <c r="T1666" s="3">
        <v>1.4983150000000001</v>
      </c>
      <c r="U1666" s="3">
        <v>1.189125</v>
      </c>
    </row>
    <row r="1667" spans="1:21" hidden="1" x14ac:dyDescent="0.2">
      <c r="A1667" s="22" t="s">
        <v>195</v>
      </c>
      <c r="B1667" s="9" t="s">
        <v>914</v>
      </c>
      <c r="C1667" s="10" t="s">
        <v>27</v>
      </c>
      <c r="D1667" s="10" t="s">
        <v>980</v>
      </c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</row>
    <row r="1668" spans="1:21" hidden="1" x14ac:dyDescent="0.2">
      <c r="A1668" s="22" t="s">
        <v>195</v>
      </c>
      <c r="B1668" s="9" t="s">
        <v>914</v>
      </c>
      <c r="C1668" s="10" t="s">
        <v>28</v>
      </c>
      <c r="D1668" s="10" t="s">
        <v>980</v>
      </c>
      <c r="E1668" s="3"/>
      <c r="F1668" s="3"/>
      <c r="G1668" s="3"/>
      <c r="H1668" s="3"/>
      <c r="I1668" s="3"/>
      <c r="J1668" s="3"/>
      <c r="K1668" s="3">
        <v>0.33663900000000002</v>
      </c>
      <c r="L1668" s="3">
        <v>6.3800000000000003E-3</v>
      </c>
      <c r="M1668" s="3">
        <v>1.6360000000000001E-3</v>
      </c>
      <c r="N1668" s="3">
        <v>5.0200000000000002E-3</v>
      </c>
      <c r="O1668" s="3"/>
      <c r="P1668" s="3"/>
      <c r="Q1668" s="3">
        <v>0.40234900000000001</v>
      </c>
      <c r="R1668" s="3">
        <v>0.47071800000000003</v>
      </c>
      <c r="S1668" s="3">
        <v>0.42727700000000002</v>
      </c>
      <c r="T1668" s="3">
        <v>0.49425999999999998</v>
      </c>
      <c r="U1668" s="3">
        <v>1.9705E-2</v>
      </c>
    </row>
    <row r="1669" spans="1:21" hidden="1" x14ac:dyDescent="0.2">
      <c r="A1669" s="22" t="s">
        <v>195</v>
      </c>
      <c r="B1669" s="9" t="s">
        <v>914</v>
      </c>
      <c r="C1669" s="10" t="s">
        <v>29</v>
      </c>
      <c r="D1669" s="10" t="s">
        <v>980</v>
      </c>
      <c r="E1669" s="2"/>
      <c r="F1669" s="2"/>
      <c r="G1669" s="2"/>
      <c r="H1669" s="2"/>
      <c r="I1669" s="2"/>
      <c r="J1669" s="2"/>
      <c r="K1669" s="2">
        <v>3.0689999999999999E-2</v>
      </c>
      <c r="L1669" s="2">
        <v>7.5339999999999999E-3</v>
      </c>
      <c r="M1669" s="2">
        <v>1.7960000000000001E-3</v>
      </c>
      <c r="N1669" s="2">
        <v>6.0241999999999997E-2</v>
      </c>
      <c r="O1669" s="2"/>
      <c r="P1669" s="2">
        <v>9.2069999999999999E-3</v>
      </c>
      <c r="Q1669" s="2"/>
      <c r="R1669" s="2">
        <v>9.6469999999999993E-3</v>
      </c>
      <c r="S1669" s="2"/>
      <c r="T1669" s="2"/>
      <c r="U1669" s="2"/>
    </row>
    <row r="1670" spans="1:21" hidden="1" x14ac:dyDescent="0.2">
      <c r="A1670" s="23" t="s">
        <v>195</v>
      </c>
      <c r="B1670" s="9" t="s">
        <v>914</v>
      </c>
      <c r="C1670" s="9" t="s">
        <v>30</v>
      </c>
      <c r="D1670" s="9"/>
      <c r="E1670" s="3"/>
      <c r="F1670" s="3"/>
      <c r="G1670" s="3">
        <v>31.690732000000001</v>
      </c>
      <c r="H1670" s="3">
        <v>20.500049000000001</v>
      </c>
      <c r="I1670" s="3">
        <v>16.294159000000001</v>
      </c>
      <c r="J1670" s="3">
        <v>17.614712000000001</v>
      </c>
      <c r="K1670" s="3">
        <v>9.5688700000000004</v>
      </c>
      <c r="L1670" s="3">
        <v>15.843830000000001</v>
      </c>
      <c r="M1670" s="3">
        <v>28.914325000000002</v>
      </c>
      <c r="N1670" s="3">
        <v>6.8265229999999999</v>
      </c>
      <c r="O1670" s="3"/>
      <c r="P1670" s="3"/>
      <c r="Q1670" s="3"/>
      <c r="R1670" s="3"/>
      <c r="S1670" s="3"/>
      <c r="T1670" s="3"/>
      <c r="U1670" s="3"/>
    </row>
    <row r="1671" spans="1:21" hidden="1" x14ac:dyDescent="0.2">
      <c r="A1671" s="21" t="s">
        <v>196</v>
      </c>
      <c r="B1671" s="9" t="s">
        <v>941</v>
      </c>
      <c r="C1671" s="9" t="s">
        <v>20</v>
      </c>
      <c r="D1671" s="9"/>
      <c r="E1671" s="2"/>
      <c r="F1671" s="2"/>
      <c r="G1671" s="2">
        <v>214.58535900000001</v>
      </c>
      <c r="H1671" s="2">
        <v>198.73617899999999</v>
      </c>
      <c r="I1671" s="2">
        <v>225.64769899999999</v>
      </c>
      <c r="J1671" s="2">
        <v>164.22315699999999</v>
      </c>
      <c r="K1671" s="2">
        <v>162.52709200000001</v>
      </c>
      <c r="L1671" s="2">
        <v>113.24385599999999</v>
      </c>
      <c r="M1671" s="2">
        <v>172.269396</v>
      </c>
      <c r="N1671" s="2">
        <v>165.17466099999999</v>
      </c>
      <c r="O1671" s="2">
        <v>237.50586100000001</v>
      </c>
      <c r="P1671" s="2">
        <v>216.43980199999999</v>
      </c>
      <c r="Q1671" s="2">
        <v>269.49673899999999</v>
      </c>
      <c r="R1671" s="2">
        <v>306.54004500000002</v>
      </c>
      <c r="S1671" s="2">
        <v>343.37940300000002</v>
      </c>
      <c r="T1671" s="2">
        <v>517.54068700000005</v>
      </c>
      <c r="U1671" s="2">
        <v>520.80755699999997</v>
      </c>
    </row>
    <row r="1672" spans="1:21" hidden="1" x14ac:dyDescent="0.2">
      <c r="A1672" s="22" t="s">
        <v>196</v>
      </c>
      <c r="B1672" s="9" t="s">
        <v>941</v>
      </c>
      <c r="C1672" s="10" t="s">
        <v>22</v>
      </c>
      <c r="D1672" s="10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</row>
    <row r="1673" spans="1:21" hidden="1" x14ac:dyDescent="0.2">
      <c r="A1673" s="22" t="s">
        <v>196</v>
      </c>
      <c r="B1673" s="9" t="s">
        <v>941</v>
      </c>
      <c r="C1673" s="10" t="s">
        <v>23</v>
      </c>
      <c r="D1673" s="10"/>
      <c r="E1673" s="2"/>
      <c r="F1673" s="2"/>
      <c r="G1673" s="2">
        <v>0.73209299999999999</v>
      </c>
      <c r="H1673" s="2">
        <v>1.9873460000000001</v>
      </c>
      <c r="I1673" s="2">
        <v>1.3095079999999999</v>
      </c>
      <c r="J1673" s="2">
        <v>1.773504</v>
      </c>
      <c r="K1673" s="2">
        <v>1.463703</v>
      </c>
      <c r="L1673" s="2">
        <v>0.89006399999999997</v>
      </c>
      <c r="M1673" s="2">
        <v>2.1599789999999999</v>
      </c>
      <c r="N1673" s="2">
        <v>0.54901999999999995</v>
      </c>
      <c r="O1673" s="2">
        <v>6.1529670000000003</v>
      </c>
      <c r="P1673" s="2">
        <v>4.0876679999999999</v>
      </c>
      <c r="Q1673" s="2">
        <v>1.963455</v>
      </c>
      <c r="R1673" s="2">
        <v>2.9840040000000001</v>
      </c>
      <c r="S1673" s="2">
        <v>4.6100120000000002</v>
      </c>
      <c r="T1673" s="2">
        <v>4.6775159999999998</v>
      </c>
      <c r="U1673" s="2">
        <v>3.220227</v>
      </c>
    </row>
    <row r="1674" spans="1:21" hidden="1" x14ac:dyDescent="0.2">
      <c r="A1674" s="22" t="s">
        <v>196</v>
      </c>
      <c r="B1674" s="9" t="s">
        <v>941</v>
      </c>
      <c r="C1674" s="10" t="s">
        <v>24</v>
      </c>
      <c r="D1674" s="10"/>
      <c r="E1674" s="3"/>
      <c r="F1674" s="3"/>
      <c r="G1674" s="3">
        <v>1.2599279999999999</v>
      </c>
      <c r="H1674" s="3">
        <v>1.3242050000000001</v>
      </c>
      <c r="I1674" s="3">
        <v>5.4648899999999996</v>
      </c>
      <c r="J1674" s="3">
        <v>12.32718</v>
      </c>
      <c r="K1674" s="3">
        <v>55.524290999999998</v>
      </c>
      <c r="L1674" s="3">
        <v>42.014457999999998</v>
      </c>
      <c r="M1674" s="3">
        <v>88.457494999999994</v>
      </c>
      <c r="N1674" s="3">
        <v>111.505201</v>
      </c>
      <c r="O1674" s="3">
        <v>203.709881</v>
      </c>
      <c r="P1674" s="3">
        <v>182.666293</v>
      </c>
      <c r="Q1674" s="3">
        <v>242.675015</v>
      </c>
      <c r="R1674" s="3">
        <v>273.99780500000003</v>
      </c>
      <c r="S1674" s="3">
        <v>310.71682600000003</v>
      </c>
      <c r="T1674" s="3">
        <v>486.35808200000002</v>
      </c>
      <c r="U1674" s="3">
        <v>492.58525900000001</v>
      </c>
    </row>
    <row r="1675" spans="1:21" hidden="1" x14ac:dyDescent="0.2">
      <c r="A1675" s="22" t="s">
        <v>196</v>
      </c>
      <c r="B1675" s="9" t="s">
        <v>941</v>
      </c>
      <c r="C1675" s="10" t="s">
        <v>25</v>
      </c>
      <c r="D1675" s="10"/>
      <c r="E1675" s="2"/>
      <c r="F1675" s="2"/>
      <c r="G1675" s="2"/>
      <c r="H1675" s="2"/>
      <c r="I1675" s="2"/>
      <c r="J1675" s="2"/>
      <c r="K1675" s="2"/>
      <c r="L1675" s="2"/>
      <c r="M1675" s="2"/>
      <c r="N1675" s="2">
        <v>3.9497149999999999</v>
      </c>
      <c r="O1675" s="2">
        <v>16.846254999999999</v>
      </c>
      <c r="P1675" s="2">
        <v>15.231134000000001</v>
      </c>
      <c r="Q1675" s="2">
        <v>10.820155</v>
      </c>
      <c r="R1675" s="2">
        <v>16.389040999999999</v>
      </c>
      <c r="S1675" s="2">
        <v>15.79522</v>
      </c>
      <c r="T1675" s="2">
        <v>15.197455</v>
      </c>
      <c r="U1675" s="2">
        <v>15.191623999999999</v>
      </c>
    </row>
    <row r="1676" spans="1:21" hidden="1" x14ac:dyDescent="0.2">
      <c r="A1676" s="22" t="s">
        <v>196</v>
      </c>
      <c r="B1676" s="9" t="s">
        <v>941</v>
      </c>
      <c r="C1676" s="10" t="s">
        <v>26</v>
      </c>
      <c r="D1676" s="10" t="s">
        <v>980</v>
      </c>
      <c r="E1676" s="3"/>
      <c r="F1676" s="3"/>
      <c r="G1676" s="3"/>
      <c r="H1676" s="3"/>
      <c r="I1676" s="3"/>
      <c r="J1676" s="3"/>
      <c r="K1676" s="3">
        <v>8.7753759999999996</v>
      </c>
      <c r="L1676" s="3">
        <v>8.7523090000000003</v>
      </c>
      <c r="M1676" s="3">
        <v>9.4014299999999995</v>
      </c>
      <c r="N1676" s="3">
        <v>9.8354389999999992</v>
      </c>
      <c r="O1676" s="3">
        <v>10.067190999999999</v>
      </c>
      <c r="P1676" s="3">
        <v>13.232964000000001</v>
      </c>
      <c r="Q1676" s="3">
        <v>11.806494000000001</v>
      </c>
      <c r="R1676" s="3">
        <v>11.088365</v>
      </c>
      <c r="S1676" s="3">
        <v>11.084887</v>
      </c>
      <c r="T1676" s="3">
        <v>9.8814100000000007</v>
      </c>
      <c r="U1676" s="3">
        <v>9.2482980000000001</v>
      </c>
    </row>
    <row r="1677" spans="1:21" hidden="1" x14ac:dyDescent="0.2">
      <c r="A1677" s="22" t="s">
        <v>196</v>
      </c>
      <c r="B1677" s="9" t="s">
        <v>941</v>
      </c>
      <c r="C1677" s="10" t="s">
        <v>27</v>
      </c>
      <c r="D1677" s="10" t="s">
        <v>980</v>
      </c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</row>
    <row r="1678" spans="1:21" hidden="1" x14ac:dyDescent="0.2">
      <c r="A1678" s="22" t="s">
        <v>196</v>
      </c>
      <c r="B1678" s="9" t="s">
        <v>941</v>
      </c>
      <c r="C1678" s="10" t="s">
        <v>28</v>
      </c>
      <c r="D1678" s="10" t="s">
        <v>980</v>
      </c>
      <c r="E1678" s="3"/>
      <c r="F1678" s="3"/>
      <c r="G1678" s="3"/>
      <c r="H1678" s="3"/>
      <c r="I1678" s="3"/>
      <c r="J1678" s="3"/>
      <c r="K1678" s="3">
        <v>0.36541299999999999</v>
      </c>
      <c r="L1678" s="3">
        <v>0.64782200000000001</v>
      </c>
      <c r="M1678" s="3">
        <v>0.777003</v>
      </c>
      <c r="N1678" s="3">
        <v>0.91822999999999999</v>
      </c>
      <c r="O1678" s="3">
        <v>0.48515399999999997</v>
      </c>
      <c r="P1678" s="3">
        <v>0.59105099999999999</v>
      </c>
      <c r="Q1678" s="3">
        <v>2.0096440000000002</v>
      </c>
      <c r="R1678" s="3">
        <v>1.9907630000000001</v>
      </c>
      <c r="S1678" s="3">
        <v>1.172458</v>
      </c>
      <c r="T1678" s="3">
        <v>1.3647590000000001</v>
      </c>
      <c r="U1678" s="3">
        <v>0.510463</v>
      </c>
    </row>
    <row r="1679" spans="1:21" hidden="1" x14ac:dyDescent="0.2">
      <c r="A1679" s="22" t="s">
        <v>196</v>
      </c>
      <c r="B1679" s="9" t="s">
        <v>941</v>
      </c>
      <c r="C1679" s="10" t="s">
        <v>29</v>
      </c>
      <c r="D1679" s="10" t="s">
        <v>980</v>
      </c>
      <c r="E1679" s="2"/>
      <c r="F1679" s="2"/>
      <c r="G1679" s="2"/>
      <c r="H1679" s="2"/>
      <c r="I1679" s="2"/>
      <c r="J1679" s="2"/>
      <c r="K1679" s="2">
        <v>0.383355</v>
      </c>
      <c r="L1679" s="2">
        <v>0.100219</v>
      </c>
      <c r="M1679" s="2">
        <v>2.2481000000000001E-2</v>
      </c>
      <c r="N1679" s="2">
        <v>0.343499</v>
      </c>
      <c r="O1679" s="2">
        <v>0.24441299999999999</v>
      </c>
      <c r="P1679" s="2">
        <v>0.63069200000000003</v>
      </c>
      <c r="Q1679" s="2">
        <v>0.22197600000000001</v>
      </c>
      <c r="R1679" s="2">
        <v>9.0066999999999994E-2</v>
      </c>
      <c r="S1679" s="2"/>
      <c r="T1679" s="2">
        <v>6.1464999999999999E-2</v>
      </c>
      <c r="U1679" s="2">
        <v>5.1686000000000003E-2</v>
      </c>
    </row>
    <row r="1680" spans="1:21" hidden="1" x14ac:dyDescent="0.2">
      <c r="A1680" s="23" t="s">
        <v>196</v>
      </c>
      <c r="B1680" s="9" t="s">
        <v>941</v>
      </c>
      <c r="C1680" s="9" t="s">
        <v>30</v>
      </c>
      <c r="D1680" s="9"/>
      <c r="E1680" s="3"/>
      <c r="F1680" s="3"/>
      <c r="G1680" s="3">
        <v>212.59333799999999</v>
      </c>
      <c r="H1680" s="3">
        <v>195.42462800000001</v>
      </c>
      <c r="I1680" s="3">
        <v>218.873301</v>
      </c>
      <c r="J1680" s="3">
        <v>150.12247300000001</v>
      </c>
      <c r="K1680" s="3">
        <v>96.014954000000003</v>
      </c>
      <c r="L1680" s="3">
        <v>60.838984000000004</v>
      </c>
      <c r="M1680" s="3">
        <v>71.451008000000002</v>
      </c>
      <c r="N1680" s="3">
        <v>38.073557000000001</v>
      </c>
      <c r="O1680" s="3"/>
      <c r="P1680" s="3"/>
      <c r="Q1680" s="3"/>
      <c r="R1680" s="3"/>
      <c r="S1680" s="3"/>
      <c r="T1680" s="3"/>
      <c r="U1680" s="3"/>
    </row>
    <row r="1681" spans="1:21" hidden="1" x14ac:dyDescent="0.2">
      <c r="A1681" s="21" t="s">
        <v>197</v>
      </c>
      <c r="B1681" s="9" t="e">
        <v>#N/A</v>
      </c>
      <c r="C1681" s="9" t="s">
        <v>20</v>
      </c>
      <c r="D1681" s="9"/>
      <c r="E1681" s="2"/>
      <c r="F1681" s="2"/>
      <c r="G1681" s="2">
        <v>5.9791749999999997</v>
      </c>
      <c r="H1681" s="2">
        <v>0.32782699999999998</v>
      </c>
      <c r="I1681" s="2">
        <v>0.27443600000000001</v>
      </c>
      <c r="J1681" s="2">
        <v>13.082803999999999</v>
      </c>
      <c r="K1681" s="2">
        <v>149.80995200000001</v>
      </c>
      <c r="L1681" s="2">
        <v>268.47909499999997</v>
      </c>
      <c r="M1681" s="2">
        <v>292.85483199999999</v>
      </c>
      <c r="N1681" s="2">
        <v>365.475101</v>
      </c>
      <c r="O1681" s="2">
        <v>189.35031699999999</v>
      </c>
      <c r="P1681" s="2">
        <v>148.93258599999999</v>
      </c>
      <c r="Q1681" s="2">
        <v>174.337818</v>
      </c>
      <c r="R1681" s="2">
        <v>199.03045399999999</v>
      </c>
      <c r="S1681" s="2">
        <v>190.52409900000001</v>
      </c>
      <c r="T1681" s="2">
        <v>151.10288600000001</v>
      </c>
      <c r="U1681" s="2">
        <v>126.254566</v>
      </c>
    </row>
    <row r="1682" spans="1:21" hidden="1" x14ac:dyDescent="0.2">
      <c r="A1682" s="22" t="s">
        <v>197</v>
      </c>
      <c r="B1682" s="9" t="e">
        <v>#N/A</v>
      </c>
      <c r="C1682" s="10" t="s">
        <v>22</v>
      </c>
      <c r="D1682" s="10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>
        <v>5.496E-3</v>
      </c>
      <c r="S1682" s="3"/>
      <c r="T1682" s="3"/>
      <c r="U1682" s="3"/>
    </row>
    <row r="1683" spans="1:21" hidden="1" x14ac:dyDescent="0.2">
      <c r="A1683" s="22" t="s">
        <v>197</v>
      </c>
      <c r="B1683" s="9" t="e">
        <v>#N/A</v>
      </c>
      <c r="C1683" s="10" t="s">
        <v>23</v>
      </c>
      <c r="D1683" s="10"/>
      <c r="E1683" s="2"/>
      <c r="F1683" s="2"/>
      <c r="G1683" s="2"/>
      <c r="H1683" s="2"/>
      <c r="I1683" s="2"/>
      <c r="J1683" s="2"/>
      <c r="K1683" s="2">
        <v>-6.5574999999999994E-2</v>
      </c>
      <c r="L1683" s="2">
        <v>0.21762600000000001</v>
      </c>
      <c r="M1683" s="2">
        <v>0.31052299999999999</v>
      </c>
      <c r="N1683" s="2">
        <v>2.5872670000000002</v>
      </c>
      <c r="O1683" s="2">
        <v>15.59989</v>
      </c>
      <c r="P1683" s="2">
        <v>9.2201719999999998</v>
      </c>
      <c r="Q1683" s="2">
        <v>9.3979140000000001</v>
      </c>
      <c r="R1683" s="2">
        <v>18.63475</v>
      </c>
      <c r="S1683" s="2">
        <v>14.643802000000001</v>
      </c>
      <c r="T1683" s="2">
        <v>21.588823999999999</v>
      </c>
      <c r="U1683" s="2">
        <v>17.857976000000001</v>
      </c>
    </row>
    <row r="1684" spans="1:21" hidden="1" x14ac:dyDescent="0.2">
      <c r="A1684" s="22" t="s">
        <v>197</v>
      </c>
      <c r="B1684" s="9" t="e">
        <v>#N/A</v>
      </c>
      <c r="C1684" s="10" t="s">
        <v>24</v>
      </c>
      <c r="D1684" s="10"/>
      <c r="E1684" s="3"/>
      <c r="F1684" s="3"/>
      <c r="G1684" s="3">
        <v>5.9791749999999997</v>
      </c>
      <c r="H1684" s="3">
        <v>0.32782699999999998</v>
      </c>
      <c r="I1684" s="3">
        <v>0.27443600000000001</v>
      </c>
      <c r="J1684" s="3">
        <v>2.269717</v>
      </c>
      <c r="K1684" s="3">
        <v>57.060200999999999</v>
      </c>
      <c r="L1684" s="3">
        <v>40.908205000000002</v>
      </c>
      <c r="M1684" s="3">
        <v>22.304034999999999</v>
      </c>
      <c r="N1684" s="3">
        <v>279.04489100000001</v>
      </c>
      <c r="O1684" s="3">
        <v>140.22881000000001</v>
      </c>
      <c r="P1684" s="3">
        <v>124.28146700000001</v>
      </c>
      <c r="Q1684" s="3">
        <v>148.716159</v>
      </c>
      <c r="R1684" s="3">
        <v>155.14515499999999</v>
      </c>
      <c r="S1684" s="3">
        <v>162.431005</v>
      </c>
      <c r="T1684" s="3">
        <v>116.849394</v>
      </c>
      <c r="U1684" s="3">
        <v>96.932815000000005</v>
      </c>
    </row>
    <row r="1685" spans="1:21" hidden="1" x14ac:dyDescent="0.2">
      <c r="A1685" s="22" t="s">
        <v>197</v>
      </c>
      <c r="B1685" s="9" t="e">
        <v>#N/A</v>
      </c>
      <c r="C1685" s="10" t="s">
        <v>25</v>
      </c>
      <c r="D1685" s="10"/>
      <c r="E1685" s="2"/>
      <c r="F1685" s="2"/>
      <c r="G1685" s="2"/>
      <c r="H1685" s="2"/>
      <c r="I1685" s="2"/>
      <c r="J1685" s="2"/>
      <c r="K1685" s="2"/>
      <c r="L1685" s="2"/>
      <c r="M1685" s="2"/>
      <c r="N1685" s="2">
        <v>4.1181710000000002</v>
      </c>
      <c r="O1685" s="2">
        <v>15.799434</v>
      </c>
      <c r="P1685" s="2">
        <v>7.5209140000000003</v>
      </c>
      <c r="Q1685" s="2">
        <v>6.1848330000000002</v>
      </c>
      <c r="R1685" s="2">
        <v>13.571664999999999</v>
      </c>
      <c r="S1685" s="2">
        <v>7.9106949999999996</v>
      </c>
      <c r="T1685" s="2">
        <v>8.950901</v>
      </c>
      <c r="U1685" s="2">
        <v>7.9542659999999996</v>
      </c>
    </row>
    <row r="1686" spans="1:21" hidden="1" x14ac:dyDescent="0.2">
      <c r="A1686" s="22" t="s">
        <v>197</v>
      </c>
      <c r="B1686" s="9" t="e">
        <v>#N/A</v>
      </c>
      <c r="C1686" s="10" t="s">
        <v>26</v>
      </c>
      <c r="D1686" s="10" t="s">
        <v>980</v>
      </c>
      <c r="E1686" s="3"/>
      <c r="F1686" s="3"/>
      <c r="G1686" s="3"/>
      <c r="H1686" s="3"/>
      <c r="I1686" s="3"/>
      <c r="J1686" s="3"/>
      <c r="K1686" s="3"/>
      <c r="L1686" s="3">
        <v>1.7443E-2</v>
      </c>
      <c r="M1686" s="3">
        <v>0.146728</v>
      </c>
      <c r="N1686" s="3">
        <v>0.85984000000000005</v>
      </c>
      <c r="O1686" s="3">
        <v>5.8336129999999997</v>
      </c>
      <c r="P1686" s="3">
        <v>6.1306880000000001</v>
      </c>
      <c r="Q1686" s="3">
        <v>9.5291549999999994</v>
      </c>
      <c r="R1686" s="3">
        <v>9.3910780000000003</v>
      </c>
      <c r="S1686" s="3">
        <v>5.5242690000000003</v>
      </c>
      <c r="T1686" s="3">
        <v>3.1007479999999998</v>
      </c>
      <c r="U1686" s="3">
        <v>3.4847290000000002</v>
      </c>
    </row>
    <row r="1687" spans="1:21" hidden="1" x14ac:dyDescent="0.2">
      <c r="A1687" s="22" t="s">
        <v>197</v>
      </c>
      <c r="B1687" s="9" t="e">
        <v>#N/A</v>
      </c>
      <c r="C1687" s="10" t="s">
        <v>27</v>
      </c>
      <c r="D1687" s="10" t="s">
        <v>980</v>
      </c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</row>
    <row r="1688" spans="1:21" hidden="1" x14ac:dyDescent="0.2">
      <c r="A1688" s="22" t="s">
        <v>197</v>
      </c>
      <c r="B1688" s="9" t="e">
        <v>#N/A</v>
      </c>
      <c r="C1688" s="10" t="s">
        <v>28</v>
      </c>
      <c r="D1688" s="10" t="s">
        <v>980</v>
      </c>
      <c r="E1688" s="3"/>
      <c r="F1688" s="3"/>
      <c r="G1688" s="3"/>
      <c r="H1688" s="3"/>
      <c r="I1688" s="3"/>
      <c r="J1688" s="3"/>
      <c r="K1688" s="3">
        <v>8.0710990000000002</v>
      </c>
      <c r="L1688" s="3">
        <v>0.611649</v>
      </c>
      <c r="M1688" s="3">
        <v>0.89586699999999997</v>
      </c>
      <c r="N1688" s="3">
        <v>1.079885</v>
      </c>
      <c r="O1688" s="3">
        <v>11.842658999999999</v>
      </c>
      <c r="P1688" s="3">
        <v>1.4382839999999999</v>
      </c>
      <c r="Q1688" s="3">
        <v>0.362404</v>
      </c>
      <c r="R1688" s="3">
        <v>1.737881</v>
      </c>
      <c r="S1688" s="3">
        <v>6.1669999999999997E-3</v>
      </c>
      <c r="T1688" s="3">
        <v>0.52521899999999999</v>
      </c>
      <c r="U1688" s="3">
        <v>2.478E-2</v>
      </c>
    </row>
    <row r="1689" spans="1:21" hidden="1" x14ac:dyDescent="0.2">
      <c r="A1689" s="22" t="s">
        <v>197</v>
      </c>
      <c r="B1689" s="9" t="e">
        <v>#N/A</v>
      </c>
      <c r="C1689" s="10" t="s">
        <v>29</v>
      </c>
      <c r="D1689" s="10" t="s">
        <v>980</v>
      </c>
      <c r="E1689" s="2"/>
      <c r="F1689" s="2"/>
      <c r="G1689" s="2"/>
      <c r="H1689" s="2"/>
      <c r="I1689" s="2"/>
      <c r="J1689" s="2"/>
      <c r="K1689" s="2"/>
      <c r="L1689" s="2"/>
      <c r="M1689" s="2">
        <v>3.4789999999999999E-3</v>
      </c>
      <c r="N1689" s="2"/>
      <c r="O1689" s="2">
        <v>4.5911E-2</v>
      </c>
      <c r="P1689" s="2">
        <v>0.341061</v>
      </c>
      <c r="Q1689" s="2">
        <v>0.14735300000000001</v>
      </c>
      <c r="R1689" s="2">
        <v>0.54442900000000005</v>
      </c>
      <c r="S1689" s="2">
        <v>8.1609999999999999E-3</v>
      </c>
      <c r="T1689" s="2">
        <v>8.7800000000000003E-2</v>
      </c>
      <c r="U1689" s="2"/>
    </row>
    <row r="1690" spans="1:21" hidden="1" x14ac:dyDescent="0.2">
      <c r="A1690" s="23" t="s">
        <v>197</v>
      </c>
      <c r="B1690" s="9" t="e">
        <v>#N/A</v>
      </c>
      <c r="C1690" s="9" t="s">
        <v>30</v>
      </c>
      <c r="D1690" s="9"/>
      <c r="E1690" s="3"/>
      <c r="F1690" s="3"/>
      <c r="G1690" s="3"/>
      <c r="H1690" s="3"/>
      <c r="I1690" s="3"/>
      <c r="J1690" s="3">
        <v>10.813086999999999</v>
      </c>
      <c r="K1690" s="3">
        <v>84.744226999999995</v>
      </c>
      <c r="L1690" s="3">
        <v>226.72417200000001</v>
      </c>
      <c r="M1690" s="3">
        <v>269.19420000000002</v>
      </c>
      <c r="N1690" s="3">
        <v>77.785047000000006</v>
      </c>
      <c r="O1690" s="3"/>
      <c r="P1690" s="3"/>
      <c r="Q1690" s="3"/>
      <c r="R1690" s="3"/>
      <c r="S1690" s="3"/>
      <c r="T1690" s="3"/>
      <c r="U1690" s="3"/>
    </row>
    <row r="1691" spans="1:21" hidden="1" x14ac:dyDescent="0.2">
      <c r="A1691" s="21" t="s">
        <v>198</v>
      </c>
      <c r="B1691" s="9" t="e">
        <v>#N/A</v>
      </c>
      <c r="C1691" s="9" t="s">
        <v>20</v>
      </c>
      <c r="D1691" s="9"/>
      <c r="E1691" s="2"/>
      <c r="F1691" s="2"/>
      <c r="G1691" s="2"/>
      <c r="H1691" s="2"/>
      <c r="I1691" s="2"/>
      <c r="J1691" s="2">
        <v>32.038260999999999</v>
      </c>
      <c r="K1691" s="2">
        <v>105.825846</v>
      </c>
      <c r="L1691" s="2">
        <v>106.21287</v>
      </c>
      <c r="M1691" s="2">
        <v>160.251499</v>
      </c>
      <c r="N1691" s="2">
        <v>151.30426399999999</v>
      </c>
      <c r="O1691" s="2">
        <v>92.623486</v>
      </c>
      <c r="P1691" s="2">
        <v>96.944629000000006</v>
      </c>
      <c r="Q1691" s="2">
        <v>127.675759</v>
      </c>
      <c r="R1691" s="2">
        <v>61.709169000000003</v>
      </c>
      <c r="S1691" s="2">
        <v>75.471624000000006</v>
      </c>
      <c r="T1691" s="2">
        <v>103.990672</v>
      </c>
      <c r="U1691" s="2">
        <v>242.19501099999999</v>
      </c>
    </row>
    <row r="1692" spans="1:21" hidden="1" x14ac:dyDescent="0.2">
      <c r="A1692" s="22" t="s">
        <v>198</v>
      </c>
      <c r="B1692" s="9" t="e">
        <v>#N/A</v>
      </c>
      <c r="C1692" s="10" t="s">
        <v>22</v>
      </c>
      <c r="D1692" s="10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</row>
    <row r="1693" spans="1:21" hidden="1" x14ac:dyDescent="0.2">
      <c r="A1693" s="22" t="s">
        <v>198</v>
      </c>
      <c r="B1693" s="9" t="e">
        <v>#N/A</v>
      </c>
      <c r="C1693" s="10" t="s">
        <v>23</v>
      </c>
      <c r="D1693" s="10"/>
      <c r="E1693" s="2"/>
      <c r="F1693" s="2"/>
      <c r="G1693" s="2"/>
      <c r="H1693" s="2"/>
      <c r="I1693" s="2"/>
      <c r="J1693" s="2">
        <v>0.13720299999999999</v>
      </c>
      <c r="K1693" s="2">
        <v>0.67587900000000001</v>
      </c>
      <c r="L1693" s="2">
        <v>1.5814969999999999</v>
      </c>
      <c r="M1693" s="2">
        <v>0.89186600000000005</v>
      </c>
      <c r="N1693" s="2">
        <v>0.73265800000000003</v>
      </c>
      <c r="O1693" s="2">
        <v>43.336153000000003</v>
      </c>
      <c r="P1693" s="2">
        <v>36.659576999999999</v>
      </c>
      <c r="Q1693" s="2">
        <v>86.610038000000003</v>
      </c>
      <c r="R1693" s="2">
        <v>12.216252000000001</v>
      </c>
      <c r="S1693" s="2">
        <v>17.454163999999999</v>
      </c>
      <c r="T1693" s="2">
        <v>51.484023999999998</v>
      </c>
      <c r="U1693" s="2">
        <v>93.358023000000003</v>
      </c>
    </row>
    <row r="1694" spans="1:21" hidden="1" x14ac:dyDescent="0.2">
      <c r="A1694" s="22" t="s">
        <v>198</v>
      </c>
      <c r="B1694" s="9" t="e">
        <v>#N/A</v>
      </c>
      <c r="C1694" s="10" t="s">
        <v>24</v>
      </c>
      <c r="D1694" s="10"/>
      <c r="E1694" s="3"/>
      <c r="F1694" s="3"/>
      <c r="G1694" s="3"/>
      <c r="H1694" s="3"/>
      <c r="I1694" s="3"/>
      <c r="J1694" s="3"/>
      <c r="K1694" s="3">
        <v>27.542183000000001</v>
      </c>
      <c r="L1694" s="3">
        <v>19.752344000000001</v>
      </c>
      <c r="M1694" s="3">
        <v>32.217906999999997</v>
      </c>
      <c r="N1694" s="3">
        <v>116.729361</v>
      </c>
      <c r="O1694" s="3">
        <v>34.559438999999998</v>
      </c>
      <c r="P1694" s="3">
        <v>46.453225000000003</v>
      </c>
      <c r="Q1694" s="3">
        <v>33.572166000000003</v>
      </c>
      <c r="R1694" s="3">
        <v>44.761177000000004</v>
      </c>
      <c r="S1694" s="3">
        <v>51.935316999999998</v>
      </c>
      <c r="T1694" s="3">
        <v>45.966002000000003</v>
      </c>
      <c r="U1694" s="3">
        <v>86.553475000000006</v>
      </c>
    </row>
    <row r="1695" spans="1:21" hidden="1" x14ac:dyDescent="0.2">
      <c r="A1695" s="22" t="s">
        <v>198</v>
      </c>
      <c r="B1695" s="9" t="e">
        <v>#N/A</v>
      </c>
      <c r="C1695" s="10" t="s">
        <v>25</v>
      </c>
      <c r="D1695" s="10"/>
      <c r="E1695" s="2"/>
      <c r="F1695" s="2"/>
      <c r="G1695" s="2"/>
      <c r="H1695" s="2"/>
      <c r="I1695" s="2"/>
      <c r="J1695" s="2"/>
      <c r="K1695" s="2"/>
      <c r="L1695" s="2"/>
      <c r="M1695" s="2"/>
      <c r="N1695" s="2">
        <v>1.2586489999999999</v>
      </c>
      <c r="O1695" s="2">
        <v>6.438974</v>
      </c>
      <c r="P1695" s="2">
        <v>13.039948000000001</v>
      </c>
      <c r="Q1695" s="2">
        <v>6.7499159999999998</v>
      </c>
      <c r="R1695" s="2">
        <v>4.3836029999999999</v>
      </c>
      <c r="S1695" s="2">
        <v>5.0475669999999999</v>
      </c>
      <c r="T1695" s="2">
        <v>5.2529769999999996</v>
      </c>
      <c r="U1695" s="2">
        <v>3.3221250000000002</v>
      </c>
    </row>
    <row r="1696" spans="1:21" hidden="1" x14ac:dyDescent="0.2">
      <c r="A1696" s="22" t="s">
        <v>198</v>
      </c>
      <c r="B1696" s="9" t="e">
        <v>#N/A</v>
      </c>
      <c r="C1696" s="10" t="s">
        <v>26</v>
      </c>
      <c r="D1696" s="10" t="s">
        <v>980</v>
      </c>
      <c r="E1696" s="3"/>
      <c r="F1696" s="3"/>
      <c r="G1696" s="3"/>
      <c r="H1696" s="3"/>
      <c r="I1696" s="3"/>
      <c r="J1696" s="3"/>
      <c r="K1696" s="3">
        <v>1.0543E-2</v>
      </c>
      <c r="L1696" s="3"/>
      <c r="M1696" s="3">
        <v>5.7218999999999999E-2</v>
      </c>
      <c r="N1696" s="3">
        <v>0.153919</v>
      </c>
      <c r="O1696" s="3">
        <v>3.6588000000000002E-2</v>
      </c>
      <c r="P1696" s="3"/>
      <c r="Q1696" s="3">
        <v>1.6697E-2</v>
      </c>
      <c r="R1696" s="3"/>
      <c r="S1696" s="3">
        <v>0.45941599999999999</v>
      </c>
      <c r="T1696" s="3">
        <v>0.46302399999999999</v>
      </c>
      <c r="U1696" s="3">
        <v>0.24842700000000001</v>
      </c>
    </row>
    <row r="1697" spans="1:21" hidden="1" x14ac:dyDescent="0.2">
      <c r="A1697" s="22" t="s">
        <v>198</v>
      </c>
      <c r="B1697" s="9" t="e">
        <v>#N/A</v>
      </c>
      <c r="C1697" s="10" t="s">
        <v>27</v>
      </c>
      <c r="D1697" s="10" t="s">
        <v>980</v>
      </c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</row>
    <row r="1698" spans="1:21" hidden="1" x14ac:dyDescent="0.2">
      <c r="A1698" s="22" t="s">
        <v>198</v>
      </c>
      <c r="B1698" s="9" t="e">
        <v>#N/A</v>
      </c>
      <c r="C1698" s="10" t="s">
        <v>28</v>
      </c>
      <c r="D1698" s="10" t="s">
        <v>980</v>
      </c>
      <c r="E1698" s="3"/>
      <c r="F1698" s="3"/>
      <c r="G1698" s="3"/>
      <c r="H1698" s="3"/>
      <c r="I1698" s="3"/>
      <c r="J1698" s="3"/>
      <c r="K1698" s="3">
        <v>0.11136</v>
      </c>
      <c r="L1698" s="3"/>
      <c r="M1698" s="3">
        <v>0.106715</v>
      </c>
      <c r="N1698" s="3">
        <v>0.144789</v>
      </c>
      <c r="O1698" s="3">
        <v>7.8895460000000002</v>
      </c>
      <c r="P1698" s="3">
        <v>0.72883699999999996</v>
      </c>
      <c r="Q1698" s="3">
        <v>0.56037800000000004</v>
      </c>
      <c r="R1698" s="3">
        <v>0.34014299999999997</v>
      </c>
      <c r="S1698" s="3">
        <v>0.55607099999999998</v>
      </c>
      <c r="T1698" s="3">
        <v>0.69775900000000002</v>
      </c>
      <c r="U1698" s="3">
        <v>58.683459999999997</v>
      </c>
    </row>
    <row r="1699" spans="1:21" hidden="1" x14ac:dyDescent="0.2">
      <c r="A1699" s="22" t="s">
        <v>198</v>
      </c>
      <c r="B1699" s="9" t="e">
        <v>#N/A</v>
      </c>
      <c r="C1699" s="10" t="s">
        <v>29</v>
      </c>
      <c r="D1699" s="10" t="s">
        <v>980</v>
      </c>
      <c r="E1699" s="2"/>
      <c r="F1699" s="2"/>
      <c r="G1699" s="2"/>
      <c r="H1699" s="2"/>
      <c r="I1699" s="2"/>
      <c r="J1699" s="2"/>
      <c r="K1699" s="2">
        <v>6.2114999999999997E-2</v>
      </c>
      <c r="L1699" s="2">
        <v>3.6640000000000002E-3</v>
      </c>
      <c r="M1699" s="2">
        <v>2.9628999999999999E-2</v>
      </c>
      <c r="N1699" s="2">
        <v>3.8181E-2</v>
      </c>
      <c r="O1699" s="2">
        <v>0.362786</v>
      </c>
      <c r="P1699" s="2">
        <v>6.3042000000000001E-2</v>
      </c>
      <c r="Q1699" s="2">
        <v>0.16656399999999999</v>
      </c>
      <c r="R1699" s="2">
        <v>7.9939999999999994E-3</v>
      </c>
      <c r="S1699" s="2">
        <v>1.9088999999999998E-2</v>
      </c>
      <c r="T1699" s="2">
        <v>0.126886</v>
      </c>
      <c r="U1699" s="2">
        <v>2.9500999999999999E-2</v>
      </c>
    </row>
    <row r="1700" spans="1:21" hidden="1" x14ac:dyDescent="0.2">
      <c r="A1700" s="23" t="s">
        <v>198</v>
      </c>
      <c r="B1700" s="9" t="e">
        <v>#N/A</v>
      </c>
      <c r="C1700" s="9" t="s">
        <v>30</v>
      </c>
      <c r="D1700" s="9"/>
      <c r="E1700" s="3"/>
      <c r="F1700" s="3"/>
      <c r="G1700" s="3"/>
      <c r="H1700" s="3"/>
      <c r="I1700" s="3"/>
      <c r="J1700" s="3">
        <v>31.901057999999999</v>
      </c>
      <c r="K1700" s="3">
        <v>77.423766000000001</v>
      </c>
      <c r="L1700" s="3">
        <v>84.875365000000002</v>
      </c>
      <c r="M1700" s="3">
        <v>126.94816299999999</v>
      </c>
      <c r="N1700" s="3">
        <v>32.246707000000001</v>
      </c>
      <c r="O1700" s="3"/>
      <c r="P1700" s="3"/>
      <c r="Q1700" s="3"/>
      <c r="R1700" s="3"/>
      <c r="S1700" s="3"/>
      <c r="T1700" s="3"/>
      <c r="U1700" s="3"/>
    </row>
    <row r="1701" spans="1:21" hidden="1" x14ac:dyDescent="0.2">
      <c r="A1701" s="21" t="s">
        <v>199</v>
      </c>
      <c r="B1701" s="9" t="e">
        <v>#N/A</v>
      </c>
      <c r="C1701" s="9" t="s">
        <v>20</v>
      </c>
      <c r="D1701" s="9"/>
      <c r="E1701" s="2"/>
      <c r="F1701" s="2"/>
      <c r="G1701" s="2">
        <v>148.640356</v>
      </c>
      <c r="H1701" s="2">
        <v>379.28847400000001</v>
      </c>
      <c r="I1701" s="2">
        <v>478.74426099999999</v>
      </c>
      <c r="J1701" s="2">
        <v>402.750609</v>
      </c>
      <c r="K1701" s="2">
        <v>140.66406599999999</v>
      </c>
      <c r="L1701" s="2">
        <v>197.474434</v>
      </c>
      <c r="M1701" s="2">
        <v>156.565483</v>
      </c>
      <c r="N1701" s="2">
        <v>227.537936</v>
      </c>
      <c r="O1701" s="2">
        <v>211.870846</v>
      </c>
      <c r="P1701" s="2">
        <v>156.27114</v>
      </c>
      <c r="Q1701" s="2">
        <v>243.17872299999999</v>
      </c>
      <c r="R1701" s="2">
        <v>146.169837</v>
      </c>
      <c r="S1701" s="2">
        <v>63.297004000000001</v>
      </c>
      <c r="T1701" s="2">
        <v>133.154751</v>
      </c>
      <c r="U1701" s="2">
        <v>108.72634600000001</v>
      </c>
    </row>
    <row r="1702" spans="1:21" hidden="1" x14ac:dyDescent="0.2">
      <c r="A1702" s="22" t="s">
        <v>199</v>
      </c>
      <c r="B1702" s="9" t="e">
        <v>#N/A</v>
      </c>
      <c r="C1702" s="10" t="s">
        <v>22</v>
      </c>
      <c r="D1702" s="10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>
        <v>0.126004</v>
      </c>
      <c r="P1702" s="3"/>
      <c r="Q1702" s="3"/>
      <c r="R1702" s="3"/>
      <c r="S1702" s="3"/>
      <c r="T1702" s="3"/>
      <c r="U1702" s="3"/>
    </row>
    <row r="1703" spans="1:21" hidden="1" x14ac:dyDescent="0.2">
      <c r="A1703" s="22" t="s">
        <v>199</v>
      </c>
      <c r="B1703" s="9" t="e">
        <v>#N/A</v>
      </c>
      <c r="C1703" s="10" t="s">
        <v>23</v>
      </c>
      <c r="D1703" s="10"/>
      <c r="E1703" s="2"/>
      <c r="F1703" s="2"/>
      <c r="G1703" s="2">
        <v>3.3074569999999999</v>
      </c>
      <c r="H1703" s="2">
        <v>1.1068119999999999</v>
      </c>
      <c r="I1703" s="2">
        <v>2.8820839999999999</v>
      </c>
      <c r="J1703" s="2"/>
      <c r="K1703" s="2">
        <v>0.83249200000000001</v>
      </c>
      <c r="L1703" s="2">
        <v>1.1934670000000001</v>
      </c>
      <c r="M1703" s="2">
        <v>3.33134</v>
      </c>
      <c r="N1703" s="2">
        <v>1.189786</v>
      </c>
      <c r="O1703" s="2">
        <v>15.884107999999999</v>
      </c>
      <c r="P1703" s="2">
        <v>10.835865999999999</v>
      </c>
      <c r="Q1703" s="2">
        <v>62.300159999999998</v>
      </c>
      <c r="R1703" s="2">
        <v>4.8530309999999997</v>
      </c>
      <c r="S1703" s="2">
        <v>10.562695</v>
      </c>
      <c r="T1703" s="2">
        <v>8.7700899999999997</v>
      </c>
      <c r="U1703" s="2">
        <v>1.963735</v>
      </c>
    </row>
    <row r="1704" spans="1:21" hidden="1" x14ac:dyDescent="0.2">
      <c r="A1704" s="22" t="s">
        <v>199</v>
      </c>
      <c r="B1704" s="9" t="e">
        <v>#N/A</v>
      </c>
      <c r="C1704" s="10" t="s">
        <v>24</v>
      </c>
      <c r="D1704" s="10"/>
      <c r="E1704" s="3"/>
      <c r="F1704" s="3"/>
      <c r="G1704" s="3"/>
      <c r="H1704" s="3"/>
      <c r="I1704" s="3"/>
      <c r="J1704" s="3"/>
      <c r="K1704" s="3">
        <v>1.2862359999999999</v>
      </c>
      <c r="L1704" s="3">
        <v>5.7727440000000003</v>
      </c>
      <c r="M1704" s="3">
        <v>0.19211600000000001</v>
      </c>
      <c r="N1704" s="3">
        <v>83.819982999999993</v>
      </c>
      <c r="O1704" s="3">
        <v>76.717687999999995</v>
      </c>
      <c r="P1704" s="3">
        <v>39.466439999999999</v>
      </c>
      <c r="Q1704" s="3">
        <v>50.243462999999998</v>
      </c>
      <c r="R1704" s="3">
        <v>38.521296999999997</v>
      </c>
      <c r="S1704" s="3">
        <v>42.139657999999997</v>
      </c>
      <c r="T1704" s="3">
        <v>101.02082799999999</v>
      </c>
      <c r="U1704" s="3">
        <v>102.807391</v>
      </c>
    </row>
    <row r="1705" spans="1:21" hidden="1" x14ac:dyDescent="0.2">
      <c r="A1705" s="22" t="s">
        <v>199</v>
      </c>
      <c r="B1705" s="9" t="e">
        <v>#N/A</v>
      </c>
      <c r="C1705" s="10" t="s">
        <v>25</v>
      </c>
      <c r="D1705" s="10"/>
      <c r="E1705" s="2"/>
      <c r="F1705" s="2"/>
      <c r="G1705" s="2"/>
      <c r="H1705" s="2"/>
      <c r="I1705" s="2"/>
      <c r="J1705" s="2"/>
      <c r="K1705" s="2"/>
      <c r="L1705" s="2"/>
      <c r="M1705" s="2"/>
      <c r="N1705" s="2">
        <v>3.1562420000000002</v>
      </c>
      <c r="O1705" s="2">
        <v>4.5377809999999998</v>
      </c>
      <c r="P1705" s="2">
        <v>4.6148030000000002</v>
      </c>
      <c r="Q1705" s="2">
        <v>5.2238319999999998</v>
      </c>
      <c r="R1705" s="2">
        <v>3.9895999999999998</v>
      </c>
      <c r="S1705" s="2">
        <v>9.3779210000000006</v>
      </c>
      <c r="T1705" s="2">
        <v>21.164877000000001</v>
      </c>
      <c r="U1705" s="2">
        <v>3.3676870000000001</v>
      </c>
    </row>
    <row r="1706" spans="1:21" hidden="1" x14ac:dyDescent="0.2">
      <c r="A1706" s="22" t="s">
        <v>199</v>
      </c>
      <c r="B1706" s="9" t="e">
        <v>#N/A</v>
      </c>
      <c r="C1706" s="10" t="s">
        <v>26</v>
      </c>
      <c r="D1706" s="10" t="s">
        <v>980</v>
      </c>
      <c r="E1706" s="3"/>
      <c r="F1706" s="3"/>
      <c r="G1706" s="3"/>
      <c r="H1706" s="3"/>
      <c r="I1706" s="3"/>
      <c r="J1706" s="3"/>
      <c r="K1706" s="3">
        <v>1.7896030000000001</v>
      </c>
      <c r="L1706" s="3">
        <v>1.681443</v>
      </c>
      <c r="M1706" s="3">
        <v>0.475825</v>
      </c>
      <c r="N1706" s="3">
        <v>1.1909400000000001</v>
      </c>
      <c r="O1706" s="3">
        <v>1.017936</v>
      </c>
      <c r="P1706" s="3">
        <v>4.6039999999999998E-2</v>
      </c>
      <c r="Q1706" s="3">
        <v>5.9827909999999997</v>
      </c>
      <c r="R1706" s="3">
        <v>2.3036999999999998E-2</v>
      </c>
      <c r="S1706" s="3">
        <v>0.90555200000000002</v>
      </c>
      <c r="T1706" s="3">
        <v>1.7245710000000001</v>
      </c>
      <c r="U1706" s="3">
        <v>2.833E-3</v>
      </c>
    </row>
    <row r="1707" spans="1:21" hidden="1" x14ac:dyDescent="0.2">
      <c r="A1707" s="22" t="s">
        <v>199</v>
      </c>
      <c r="B1707" s="9" t="e">
        <v>#N/A</v>
      </c>
      <c r="C1707" s="10" t="s">
        <v>27</v>
      </c>
      <c r="D1707" s="10" t="s">
        <v>980</v>
      </c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</row>
    <row r="1708" spans="1:21" hidden="1" x14ac:dyDescent="0.2">
      <c r="A1708" s="22" t="s">
        <v>199</v>
      </c>
      <c r="B1708" s="9" t="e">
        <v>#N/A</v>
      </c>
      <c r="C1708" s="10" t="s">
        <v>28</v>
      </c>
      <c r="D1708" s="10" t="s">
        <v>980</v>
      </c>
      <c r="E1708" s="3"/>
      <c r="F1708" s="3"/>
      <c r="G1708" s="3"/>
      <c r="H1708" s="3"/>
      <c r="I1708" s="3"/>
      <c r="J1708" s="3"/>
      <c r="K1708" s="3">
        <v>0.62507900000000005</v>
      </c>
      <c r="L1708" s="3">
        <v>1.9359999999999999E-2</v>
      </c>
      <c r="M1708" s="3">
        <v>0.28205200000000002</v>
      </c>
      <c r="N1708" s="3">
        <v>0.61116800000000004</v>
      </c>
      <c r="O1708" s="3">
        <v>1.30775</v>
      </c>
      <c r="P1708" s="3">
        <v>1.6390130000000001</v>
      </c>
      <c r="Q1708" s="3">
        <v>1.1160129999999999</v>
      </c>
      <c r="R1708" s="3">
        <v>1.0735170000000001</v>
      </c>
      <c r="S1708" s="3">
        <v>0.31117800000000001</v>
      </c>
      <c r="T1708" s="3">
        <v>0.474385</v>
      </c>
      <c r="U1708" s="3">
        <v>0.5847</v>
      </c>
    </row>
    <row r="1709" spans="1:21" hidden="1" x14ac:dyDescent="0.2">
      <c r="A1709" s="22" t="s">
        <v>199</v>
      </c>
      <c r="B1709" s="9" t="e">
        <v>#N/A</v>
      </c>
      <c r="C1709" s="10" t="s">
        <v>29</v>
      </c>
      <c r="D1709" s="10" t="s">
        <v>980</v>
      </c>
      <c r="E1709" s="2"/>
      <c r="F1709" s="2"/>
      <c r="G1709" s="2"/>
      <c r="H1709" s="2"/>
      <c r="I1709" s="2"/>
      <c r="J1709" s="2"/>
      <c r="K1709" s="2">
        <v>11.54518</v>
      </c>
      <c r="L1709" s="2">
        <v>101.76108499999999</v>
      </c>
      <c r="M1709" s="2">
        <v>80.841718</v>
      </c>
      <c r="N1709" s="2">
        <v>89.501849000000007</v>
      </c>
      <c r="O1709" s="2">
        <v>112.279579</v>
      </c>
      <c r="P1709" s="2">
        <v>99.668977999999996</v>
      </c>
      <c r="Q1709" s="2">
        <v>118.31246400000001</v>
      </c>
      <c r="R1709" s="2">
        <v>97.709355000000002</v>
      </c>
      <c r="S1709" s="2"/>
      <c r="T1709" s="2"/>
      <c r="U1709" s="2"/>
    </row>
    <row r="1710" spans="1:21" hidden="1" x14ac:dyDescent="0.2">
      <c r="A1710" s="23" t="s">
        <v>199</v>
      </c>
      <c r="B1710" s="9" t="e">
        <v>#N/A</v>
      </c>
      <c r="C1710" s="9" t="s">
        <v>30</v>
      </c>
      <c r="D1710" s="9"/>
      <c r="E1710" s="3"/>
      <c r="F1710" s="3"/>
      <c r="G1710" s="3">
        <v>145.332899</v>
      </c>
      <c r="H1710" s="3">
        <v>378.18166200000002</v>
      </c>
      <c r="I1710" s="3">
        <v>475.86217699999997</v>
      </c>
      <c r="J1710" s="3">
        <v>402.750609</v>
      </c>
      <c r="K1710" s="3">
        <v>124.585476</v>
      </c>
      <c r="L1710" s="3">
        <v>87.046334999999999</v>
      </c>
      <c r="M1710" s="3">
        <v>71.442431999999997</v>
      </c>
      <c r="N1710" s="3">
        <v>48.067968</v>
      </c>
      <c r="O1710" s="3"/>
      <c r="P1710" s="3"/>
      <c r="Q1710" s="3"/>
      <c r="R1710" s="3"/>
      <c r="S1710" s="3"/>
      <c r="T1710" s="3"/>
      <c r="U1710" s="3"/>
    </row>
    <row r="1711" spans="1:21" hidden="1" x14ac:dyDescent="0.2">
      <c r="A1711" s="21" t="s">
        <v>200</v>
      </c>
      <c r="B1711" s="9" t="e">
        <v>#N/A</v>
      </c>
      <c r="C1711" s="9" t="s">
        <v>20</v>
      </c>
      <c r="D1711" s="9"/>
      <c r="E1711" s="2"/>
      <c r="F1711" s="2"/>
      <c r="G1711" s="2">
        <v>1952.9695730000001</v>
      </c>
      <c r="H1711" s="2">
        <v>5480.5509080000002</v>
      </c>
      <c r="I1711" s="2">
        <v>7213.6748120000002</v>
      </c>
      <c r="J1711" s="2">
        <v>27238.948507000001</v>
      </c>
      <c r="K1711" s="2">
        <v>13287.970115</v>
      </c>
      <c r="L1711" s="2">
        <v>13028.442523</v>
      </c>
      <c r="M1711" s="2">
        <v>14818.877003</v>
      </c>
      <c r="N1711" s="2">
        <v>8612.5742590000009</v>
      </c>
      <c r="O1711" s="2">
        <v>7452.2436109999999</v>
      </c>
      <c r="P1711" s="2">
        <v>6785.0919880000001</v>
      </c>
      <c r="Q1711" s="2">
        <v>6870.3076689999998</v>
      </c>
      <c r="R1711" s="2">
        <v>9794.2532780000001</v>
      </c>
      <c r="S1711" s="2">
        <v>10515.053565</v>
      </c>
      <c r="T1711" s="2">
        <v>19591.272392999999</v>
      </c>
      <c r="U1711" s="2">
        <v>20787.007323999998</v>
      </c>
    </row>
    <row r="1712" spans="1:21" hidden="1" x14ac:dyDescent="0.2">
      <c r="A1712" s="22" t="s">
        <v>200</v>
      </c>
      <c r="B1712" s="9" t="e">
        <v>#N/A</v>
      </c>
      <c r="C1712" s="10" t="s">
        <v>22</v>
      </c>
      <c r="D1712" s="10"/>
      <c r="E1712" s="3"/>
      <c r="F1712" s="3"/>
      <c r="G1712" s="3"/>
      <c r="H1712" s="3"/>
      <c r="I1712" s="3"/>
      <c r="J1712" s="3"/>
      <c r="K1712" s="3">
        <v>207.933369</v>
      </c>
      <c r="L1712" s="3">
        <v>48.217342000000002</v>
      </c>
      <c r="M1712" s="3">
        <v>628.86765100000002</v>
      </c>
      <c r="N1712" s="3">
        <v>365.16973300000001</v>
      </c>
      <c r="O1712" s="3">
        <v>445.73552599999999</v>
      </c>
      <c r="P1712" s="3">
        <v>498.42318599999999</v>
      </c>
      <c r="Q1712" s="3">
        <v>605.65680299999997</v>
      </c>
      <c r="R1712" s="3">
        <v>904.68048099999999</v>
      </c>
      <c r="S1712" s="3">
        <v>584.65843600000005</v>
      </c>
      <c r="T1712" s="3">
        <v>810.96118000000001</v>
      </c>
      <c r="U1712" s="3">
        <v>1106.065572</v>
      </c>
    </row>
    <row r="1713" spans="1:21" hidden="1" x14ac:dyDescent="0.2">
      <c r="A1713" s="22" t="s">
        <v>200</v>
      </c>
      <c r="B1713" s="9" t="e">
        <v>#N/A</v>
      </c>
      <c r="C1713" s="10" t="s">
        <v>23</v>
      </c>
      <c r="D1713" s="10"/>
      <c r="E1713" s="2"/>
      <c r="F1713" s="2"/>
      <c r="G1713" s="2">
        <v>9.5485419999999994</v>
      </c>
      <c r="H1713" s="2">
        <v>19.204926</v>
      </c>
      <c r="I1713" s="2">
        <v>52.737918999999998</v>
      </c>
      <c r="J1713" s="2">
        <v>37.616411999999997</v>
      </c>
      <c r="K1713" s="2">
        <v>16.795731</v>
      </c>
      <c r="L1713" s="2">
        <v>45.216306000000003</v>
      </c>
      <c r="M1713" s="2">
        <v>21.190895000000001</v>
      </c>
      <c r="N1713" s="2">
        <v>34.75217</v>
      </c>
      <c r="O1713" s="2">
        <v>567.22437600000001</v>
      </c>
      <c r="P1713" s="2">
        <v>1038.8554569999999</v>
      </c>
      <c r="Q1713" s="2">
        <v>1099.781295</v>
      </c>
      <c r="R1713" s="2">
        <v>2379.7096809999998</v>
      </c>
      <c r="S1713" s="2">
        <v>2294.4581509999998</v>
      </c>
      <c r="T1713" s="2">
        <v>2871.3544790000001</v>
      </c>
      <c r="U1713" s="2">
        <v>3685.8960310000002</v>
      </c>
    </row>
    <row r="1714" spans="1:21" hidden="1" x14ac:dyDescent="0.2">
      <c r="A1714" s="22" t="s">
        <v>200</v>
      </c>
      <c r="B1714" s="9" t="e">
        <v>#N/A</v>
      </c>
      <c r="C1714" s="10" t="s">
        <v>24</v>
      </c>
      <c r="D1714" s="10"/>
      <c r="E1714" s="3"/>
      <c r="F1714" s="3"/>
      <c r="G1714" s="3">
        <v>117.63689100000001</v>
      </c>
      <c r="H1714" s="3">
        <v>111.715824</v>
      </c>
      <c r="I1714" s="3">
        <v>109.7976</v>
      </c>
      <c r="J1714" s="3">
        <v>468.20072199999998</v>
      </c>
      <c r="K1714" s="3">
        <v>4844.3968070000001</v>
      </c>
      <c r="L1714" s="3">
        <v>1921.6173289999999</v>
      </c>
      <c r="M1714" s="3">
        <v>2196.5860109999999</v>
      </c>
      <c r="N1714" s="3">
        <v>5790.2190330000003</v>
      </c>
      <c r="O1714" s="3">
        <v>5629.3931519999996</v>
      </c>
      <c r="P1714" s="3">
        <v>4635.7163899999996</v>
      </c>
      <c r="Q1714" s="3">
        <v>4570.6622980000002</v>
      </c>
      <c r="R1714" s="3">
        <v>5955.233733</v>
      </c>
      <c r="S1714" s="3">
        <v>7033.4839270000002</v>
      </c>
      <c r="T1714" s="3">
        <v>15290.657440999999</v>
      </c>
      <c r="U1714" s="3">
        <v>15194.140713000001</v>
      </c>
    </row>
    <row r="1715" spans="1:21" hidden="1" x14ac:dyDescent="0.2">
      <c r="A1715" s="22" t="s">
        <v>200</v>
      </c>
      <c r="B1715" s="9" t="e">
        <v>#N/A</v>
      </c>
      <c r="C1715" s="10" t="s">
        <v>25</v>
      </c>
      <c r="D1715" s="10"/>
      <c r="E1715" s="2"/>
      <c r="F1715" s="2"/>
      <c r="G1715" s="2"/>
      <c r="H1715" s="2"/>
      <c r="I1715" s="2"/>
      <c r="J1715" s="2"/>
      <c r="K1715" s="2"/>
      <c r="L1715" s="2"/>
      <c r="M1715" s="2"/>
      <c r="N1715" s="2">
        <v>122.74942</v>
      </c>
      <c r="O1715" s="2">
        <v>446.82572399999998</v>
      </c>
      <c r="P1715" s="2">
        <v>267.39730300000002</v>
      </c>
      <c r="Q1715" s="2">
        <v>195.103307</v>
      </c>
      <c r="R1715" s="2">
        <v>219.365306</v>
      </c>
      <c r="S1715" s="2">
        <v>182.10514000000001</v>
      </c>
      <c r="T1715" s="2">
        <v>212.93431100000001</v>
      </c>
      <c r="U1715" s="2">
        <v>248.15394699999999</v>
      </c>
    </row>
    <row r="1716" spans="1:21" hidden="1" x14ac:dyDescent="0.2">
      <c r="A1716" s="22" t="s">
        <v>200</v>
      </c>
      <c r="B1716" s="9" t="e">
        <v>#N/A</v>
      </c>
      <c r="C1716" s="10" t="s">
        <v>26</v>
      </c>
      <c r="D1716" s="10" t="s">
        <v>980</v>
      </c>
      <c r="E1716" s="3"/>
      <c r="F1716" s="3"/>
      <c r="G1716" s="3"/>
      <c r="H1716" s="3"/>
      <c r="I1716" s="3"/>
      <c r="J1716" s="3"/>
      <c r="K1716" s="3">
        <v>191.86771899999999</v>
      </c>
      <c r="L1716" s="3">
        <v>347.16189200000002</v>
      </c>
      <c r="M1716" s="3">
        <v>340.97691900000001</v>
      </c>
      <c r="N1716" s="3">
        <v>198.206007</v>
      </c>
      <c r="O1716" s="3">
        <v>217.35410200000001</v>
      </c>
      <c r="P1716" s="3">
        <v>209.05838700000001</v>
      </c>
      <c r="Q1716" s="3">
        <v>220.62071499999999</v>
      </c>
      <c r="R1716" s="3">
        <v>220.656521</v>
      </c>
      <c r="S1716" s="3">
        <v>196.07844</v>
      </c>
      <c r="T1716" s="3">
        <v>221.170444</v>
      </c>
      <c r="U1716" s="3">
        <v>231.88045199999999</v>
      </c>
    </row>
    <row r="1717" spans="1:21" hidden="1" x14ac:dyDescent="0.2">
      <c r="A1717" s="22" t="s">
        <v>200</v>
      </c>
      <c r="B1717" s="9" t="e">
        <v>#N/A</v>
      </c>
      <c r="C1717" s="10" t="s">
        <v>27</v>
      </c>
      <c r="D1717" s="10" t="s">
        <v>980</v>
      </c>
      <c r="E1717" s="2"/>
      <c r="F1717" s="2"/>
      <c r="G1717" s="2"/>
      <c r="H1717" s="2"/>
      <c r="I1717" s="2"/>
      <c r="J1717" s="2"/>
      <c r="K1717" s="2">
        <v>3513.596008</v>
      </c>
      <c r="L1717" s="2">
        <v>4690.9229590000004</v>
      </c>
      <c r="M1717" s="2">
        <v>6085.2092140000004</v>
      </c>
      <c r="N1717" s="2">
        <v>14.455109</v>
      </c>
      <c r="O1717" s="2">
        <v>23.905362</v>
      </c>
      <c r="P1717" s="2">
        <v>0.93040999999999996</v>
      </c>
      <c r="Q1717" s="2">
        <v>0.89198500000000003</v>
      </c>
      <c r="R1717" s="2">
        <v>0.88980599999999999</v>
      </c>
      <c r="S1717" s="2"/>
      <c r="T1717" s="2"/>
      <c r="U1717" s="2">
        <v>12.881698999999999</v>
      </c>
    </row>
    <row r="1718" spans="1:21" hidden="1" x14ac:dyDescent="0.2">
      <c r="A1718" s="22" t="s">
        <v>200</v>
      </c>
      <c r="B1718" s="9" t="e">
        <v>#N/A</v>
      </c>
      <c r="C1718" s="10" t="s">
        <v>28</v>
      </c>
      <c r="D1718" s="10" t="s">
        <v>980</v>
      </c>
      <c r="E1718" s="3"/>
      <c r="F1718" s="3"/>
      <c r="G1718" s="3"/>
      <c r="H1718" s="3"/>
      <c r="I1718" s="3"/>
      <c r="J1718" s="3">
        <v>57.948996999999999</v>
      </c>
      <c r="K1718" s="3">
        <v>79.153548000000001</v>
      </c>
      <c r="L1718" s="3">
        <v>40.651696999999999</v>
      </c>
      <c r="M1718" s="3">
        <v>74.665823000000003</v>
      </c>
      <c r="N1718" s="3">
        <v>80.457205000000002</v>
      </c>
      <c r="O1718" s="3">
        <v>102.901636</v>
      </c>
      <c r="P1718" s="3">
        <v>117.320037</v>
      </c>
      <c r="Q1718" s="3">
        <v>162.591578</v>
      </c>
      <c r="R1718" s="3">
        <v>80.082493999999997</v>
      </c>
      <c r="S1718" s="3">
        <v>223.68475799999999</v>
      </c>
      <c r="T1718" s="3">
        <v>183.93292500000001</v>
      </c>
      <c r="U1718" s="3">
        <v>187.299778</v>
      </c>
    </row>
    <row r="1719" spans="1:21" hidden="1" x14ac:dyDescent="0.2">
      <c r="A1719" s="22" t="s">
        <v>200</v>
      </c>
      <c r="B1719" s="9" t="e">
        <v>#N/A</v>
      </c>
      <c r="C1719" s="10" t="s">
        <v>29</v>
      </c>
      <c r="D1719" s="10" t="s">
        <v>980</v>
      </c>
      <c r="E1719" s="2"/>
      <c r="F1719" s="2"/>
      <c r="G1719" s="2"/>
      <c r="H1719" s="2"/>
      <c r="I1719" s="2"/>
      <c r="J1719" s="2"/>
      <c r="K1719" s="2">
        <v>29.073122999999999</v>
      </c>
      <c r="L1719" s="2">
        <v>14.06883</v>
      </c>
      <c r="M1719" s="2">
        <v>20.713698000000001</v>
      </c>
      <c r="N1719" s="2">
        <v>12.269977000000001</v>
      </c>
      <c r="O1719" s="2">
        <v>18.903732999999999</v>
      </c>
      <c r="P1719" s="2">
        <v>9.3677080000000004</v>
      </c>
      <c r="Q1719" s="2">
        <v>14.999688000000001</v>
      </c>
      <c r="R1719" s="2">
        <v>33.635255999999998</v>
      </c>
      <c r="S1719" s="2">
        <v>0.58471300000000004</v>
      </c>
      <c r="T1719" s="2">
        <v>0.26161299999999998</v>
      </c>
      <c r="U1719" s="2">
        <v>120.689132</v>
      </c>
    </row>
    <row r="1720" spans="1:21" hidden="1" x14ac:dyDescent="0.2">
      <c r="A1720" s="23" t="s">
        <v>200</v>
      </c>
      <c r="B1720" s="9" t="e">
        <v>#N/A</v>
      </c>
      <c r="C1720" s="9" t="s">
        <v>30</v>
      </c>
      <c r="D1720" s="9"/>
      <c r="E1720" s="3"/>
      <c r="F1720" s="3"/>
      <c r="G1720" s="3">
        <v>1825.78414</v>
      </c>
      <c r="H1720" s="3">
        <v>5349.6301579999999</v>
      </c>
      <c r="I1720" s="3">
        <v>7051.1392930000002</v>
      </c>
      <c r="J1720" s="3">
        <v>26675.182376000001</v>
      </c>
      <c r="K1720" s="3">
        <v>4405.1538099999998</v>
      </c>
      <c r="L1720" s="3">
        <v>5920.5861679999998</v>
      </c>
      <c r="M1720" s="3">
        <v>5450.666792</v>
      </c>
      <c r="N1720" s="3">
        <v>1994.295605</v>
      </c>
      <c r="O1720" s="3"/>
      <c r="P1720" s="3">
        <v>8.0231100000000009</v>
      </c>
      <c r="Q1720" s="3"/>
      <c r="R1720" s="3"/>
      <c r="S1720" s="3"/>
      <c r="T1720" s="3"/>
      <c r="U1720" s="3"/>
    </row>
    <row r="1721" spans="1:21" hidden="1" x14ac:dyDescent="0.2">
      <c r="A1721" s="21" t="s">
        <v>201</v>
      </c>
      <c r="B1721" s="9" t="s">
        <v>294</v>
      </c>
      <c r="C1721" s="9" t="s">
        <v>20</v>
      </c>
      <c r="D1721" s="9"/>
      <c r="E1721" s="2"/>
      <c r="F1721" s="2"/>
      <c r="G1721" s="2">
        <v>0.40236100000000002</v>
      </c>
      <c r="H1721" s="2">
        <v>0.82127300000000003</v>
      </c>
      <c r="I1721" s="2">
        <v>1.0019180000000001</v>
      </c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</row>
    <row r="1722" spans="1:21" hidden="1" x14ac:dyDescent="0.2">
      <c r="A1722" s="22" t="s">
        <v>201</v>
      </c>
      <c r="B1722" s="9" t="s">
        <v>294</v>
      </c>
      <c r="C1722" s="10" t="s">
        <v>22</v>
      </c>
      <c r="D1722" s="10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</row>
    <row r="1723" spans="1:21" hidden="1" x14ac:dyDescent="0.2">
      <c r="A1723" s="22" t="s">
        <v>201</v>
      </c>
      <c r="B1723" s="9" t="s">
        <v>294</v>
      </c>
      <c r="C1723" s="10" t="s">
        <v>23</v>
      </c>
      <c r="D1723" s="10"/>
      <c r="E1723" s="2"/>
      <c r="F1723" s="2"/>
      <c r="G1723" s="2">
        <v>6.6309999999999997E-3</v>
      </c>
      <c r="H1723" s="2">
        <v>1.7309999999999999E-2</v>
      </c>
      <c r="I1723" s="2">
        <v>3.9275999999999998E-2</v>
      </c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</row>
    <row r="1724" spans="1:21" hidden="1" x14ac:dyDescent="0.2">
      <c r="A1724" s="22" t="s">
        <v>201</v>
      </c>
      <c r="B1724" s="9" t="s">
        <v>294</v>
      </c>
      <c r="C1724" s="10" t="s">
        <v>24</v>
      </c>
      <c r="D1724" s="10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</row>
    <row r="1725" spans="1:21" hidden="1" x14ac:dyDescent="0.2">
      <c r="A1725" s="22" t="s">
        <v>201</v>
      </c>
      <c r="B1725" s="9" t="s">
        <v>294</v>
      </c>
      <c r="C1725" s="10" t="s">
        <v>25</v>
      </c>
      <c r="D1725" s="10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</row>
    <row r="1726" spans="1:21" hidden="1" x14ac:dyDescent="0.2">
      <c r="A1726" s="22" t="s">
        <v>201</v>
      </c>
      <c r="B1726" s="9" t="s">
        <v>294</v>
      </c>
      <c r="C1726" s="10" t="s">
        <v>26</v>
      </c>
      <c r="D1726" s="10" t="s">
        <v>980</v>
      </c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</row>
    <row r="1727" spans="1:21" hidden="1" x14ac:dyDescent="0.2">
      <c r="A1727" s="22" t="s">
        <v>201</v>
      </c>
      <c r="B1727" s="9" t="s">
        <v>294</v>
      </c>
      <c r="C1727" s="10" t="s">
        <v>27</v>
      </c>
      <c r="D1727" s="10" t="s">
        <v>980</v>
      </c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</row>
    <row r="1728" spans="1:21" hidden="1" x14ac:dyDescent="0.2">
      <c r="A1728" s="22" t="s">
        <v>201</v>
      </c>
      <c r="B1728" s="9" t="s">
        <v>294</v>
      </c>
      <c r="C1728" s="10" t="s">
        <v>28</v>
      </c>
      <c r="D1728" s="10" t="s">
        <v>980</v>
      </c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</row>
    <row r="1729" spans="1:21" hidden="1" x14ac:dyDescent="0.2">
      <c r="A1729" s="22" t="s">
        <v>201</v>
      </c>
      <c r="B1729" s="9" t="s">
        <v>294</v>
      </c>
      <c r="C1729" s="10" t="s">
        <v>29</v>
      </c>
      <c r="D1729" s="10" t="s">
        <v>980</v>
      </c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</row>
    <row r="1730" spans="1:21" hidden="1" x14ac:dyDescent="0.2">
      <c r="A1730" s="23" t="s">
        <v>201</v>
      </c>
      <c r="B1730" s="9" t="s">
        <v>294</v>
      </c>
      <c r="C1730" s="9" t="s">
        <v>30</v>
      </c>
      <c r="D1730" s="9"/>
      <c r="E1730" s="3"/>
      <c r="F1730" s="3"/>
      <c r="G1730" s="3">
        <v>0.39573000000000003</v>
      </c>
      <c r="H1730" s="3">
        <v>0.80396299999999998</v>
      </c>
      <c r="I1730" s="3">
        <v>0.962642</v>
      </c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</row>
    <row r="1731" spans="1:21" hidden="1" x14ac:dyDescent="0.2">
      <c r="A1731" s="21" t="s">
        <v>202</v>
      </c>
      <c r="B1731" s="9" t="s">
        <v>551</v>
      </c>
      <c r="C1731" s="9" t="s">
        <v>20</v>
      </c>
      <c r="D1731" s="9"/>
      <c r="E1731" s="2"/>
      <c r="F1731" s="2"/>
      <c r="G1731" s="2">
        <v>116.33744799999999</v>
      </c>
      <c r="H1731" s="2">
        <v>140.271308</v>
      </c>
      <c r="I1731" s="2">
        <v>168.78312500000001</v>
      </c>
      <c r="J1731" s="2">
        <v>110.922185</v>
      </c>
      <c r="K1731" s="2">
        <v>128.98983899999999</v>
      </c>
      <c r="L1731" s="2">
        <v>104.804529</v>
      </c>
      <c r="M1731" s="2">
        <v>91.910877999999997</v>
      </c>
      <c r="N1731" s="2">
        <v>89.322506000000004</v>
      </c>
      <c r="O1731" s="2">
        <v>106.356053</v>
      </c>
      <c r="P1731" s="2">
        <v>105.760071</v>
      </c>
      <c r="Q1731" s="2">
        <v>124.51638800000001</v>
      </c>
      <c r="R1731" s="2">
        <v>113.161813</v>
      </c>
      <c r="S1731" s="2">
        <v>115.235961</v>
      </c>
      <c r="T1731" s="2">
        <v>123.37236900000001</v>
      </c>
      <c r="U1731" s="2">
        <v>152.17497499999999</v>
      </c>
    </row>
    <row r="1732" spans="1:21" hidden="1" x14ac:dyDescent="0.2">
      <c r="A1732" s="22" t="s">
        <v>202</v>
      </c>
      <c r="B1732" s="9" t="s">
        <v>551</v>
      </c>
      <c r="C1732" s="10" t="s">
        <v>22</v>
      </c>
      <c r="D1732" s="10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</row>
    <row r="1733" spans="1:21" hidden="1" x14ac:dyDescent="0.2">
      <c r="A1733" s="22" t="s">
        <v>202</v>
      </c>
      <c r="B1733" s="9" t="s">
        <v>551</v>
      </c>
      <c r="C1733" s="10" t="s">
        <v>23</v>
      </c>
      <c r="D1733" s="10"/>
      <c r="E1733" s="2"/>
      <c r="F1733" s="2"/>
      <c r="G1733" s="2"/>
      <c r="H1733" s="2">
        <v>1.8460220000000001</v>
      </c>
      <c r="I1733" s="2">
        <v>4.5212519999999996</v>
      </c>
      <c r="J1733" s="2">
        <v>2.9866839999999999</v>
      </c>
      <c r="K1733" s="2">
        <v>0.20410700000000001</v>
      </c>
      <c r="L1733" s="2">
        <v>0.47205799999999998</v>
      </c>
      <c r="M1733" s="2">
        <v>0.81129499999999999</v>
      </c>
      <c r="N1733" s="2">
        <v>0.10670399999999999</v>
      </c>
      <c r="O1733" s="2">
        <v>2.4919199999999999</v>
      </c>
      <c r="P1733" s="2">
        <v>4.2358169999999999</v>
      </c>
      <c r="Q1733" s="2">
        <v>9.7033769999999997</v>
      </c>
      <c r="R1733" s="2">
        <v>9.0378019999999992</v>
      </c>
      <c r="S1733" s="2">
        <v>10.951281</v>
      </c>
      <c r="T1733" s="2">
        <v>5.8587610000000003</v>
      </c>
      <c r="U1733" s="2">
        <v>4.9420289999999998</v>
      </c>
    </row>
    <row r="1734" spans="1:21" hidden="1" x14ac:dyDescent="0.2">
      <c r="A1734" s="22" t="s">
        <v>202</v>
      </c>
      <c r="B1734" s="9" t="s">
        <v>551</v>
      </c>
      <c r="C1734" s="10" t="s">
        <v>24</v>
      </c>
      <c r="D1734" s="10"/>
      <c r="E1734" s="3"/>
      <c r="F1734" s="3"/>
      <c r="G1734" s="3">
        <v>0.96598200000000001</v>
      </c>
      <c r="H1734" s="3">
        <v>0.85318400000000005</v>
      </c>
      <c r="I1734" s="3">
        <v>1.3034220000000001</v>
      </c>
      <c r="J1734" s="3">
        <v>3.3055089999999998</v>
      </c>
      <c r="K1734" s="3">
        <v>17.110554</v>
      </c>
      <c r="L1734" s="3">
        <v>14.071667</v>
      </c>
      <c r="M1734" s="3">
        <v>14.288028000000001</v>
      </c>
      <c r="N1734" s="3">
        <v>12.902701</v>
      </c>
      <c r="O1734" s="3">
        <v>40.461281</v>
      </c>
      <c r="P1734" s="3">
        <v>37.365369000000001</v>
      </c>
      <c r="Q1734" s="3">
        <v>43.241596000000001</v>
      </c>
      <c r="R1734" s="3">
        <v>31.155166999999999</v>
      </c>
      <c r="S1734" s="3">
        <v>36.173571000000003</v>
      </c>
      <c r="T1734" s="3">
        <v>39.355518000000004</v>
      </c>
      <c r="U1734" s="3">
        <v>67.135001000000003</v>
      </c>
    </row>
    <row r="1735" spans="1:21" hidden="1" x14ac:dyDescent="0.2">
      <c r="A1735" s="22" t="s">
        <v>202</v>
      </c>
      <c r="B1735" s="9" t="s">
        <v>551</v>
      </c>
      <c r="C1735" s="10" t="s">
        <v>25</v>
      </c>
      <c r="D1735" s="10"/>
      <c r="E1735" s="2"/>
      <c r="F1735" s="2"/>
      <c r="G1735" s="2"/>
      <c r="H1735" s="2"/>
      <c r="I1735" s="2"/>
      <c r="J1735" s="2"/>
      <c r="K1735" s="2"/>
      <c r="L1735" s="2"/>
      <c r="M1735" s="2"/>
      <c r="N1735" s="2">
        <v>1.0009999999999999</v>
      </c>
      <c r="O1735" s="2">
        <v>4.7219139999999999</v>
      </c>
      <c r="P1735" s="2">
        <v>5.1536470000000003</v>
      </c>
      <c r="Q1735" s="2">
        <v>3.8747729999999998</v>
      </c>
      <c r="R1735" s="2">
        <v>6.0323859999999998</v>
      </c>
      <c r="S1735" s="2">
        <v>4.5996110000000003</v>
      </c>
      <c r="T1735" s="2">
        <v>4.9087769999999997</v>
      </c>
      <c r="U1735" s="2">
        <v>5.7563009999999997</v>
      </c>
    </row>
    <row r="1736" spans="1:21" hidden="1" x14ac:dyDescent="0.2">
      <c r="A1736" s="22" t="s">
        <v>202</v>
      </c>
      <c r="B1736" s="9" t="s">
        <v>551</v>
      </c>
      <c r="C1736" s="10" t="s">
        <v>26</v>
      </c>
      <c r="D1736" s="10" t="s">
        <v>980</v>
      </c>
      <c r="E1736" s="3"/>
      <c r="F1736" s="3"/>
      <c r="G1736" s="3"/>
      <c r="H1736" s="3"/>
      <c r="I1736" s="3"/>
      <c r="J1736" s="3"/>
      <c r="K1736" s="3">
        <v>46.629654000000002</v>
      </c>
      <c r="L1736" s="3">
        <v>48.031474000000003</v>
      </c>
      <c r="M1736" s="3">
        <v>47.220140000000001</v>
      </c>
      <c r="N1736" s="3">
        <v>53.133699999999997</v>
      </c>
      <c r="O1736" s="3">
        <v>52.598959999999998</v>
      </c>
      <c r="P1736" s="3">
        <v>58.158946</v>
      </c>
      <c r="Q1736" s="3">
        <v>66.652899000000005</v>
      </c>
      <c r="R1736" s="3">
        <v>65.748481999999996</v>
      </c>
      <c r="S1736" s="3">
        <v>62.880698000000002</v>
      </c>
      <c r="T1736" s="3">
        <v>71.909276000000006</v>
      </c>
      <c r="U1736" s="3">
        <v>72.645120000000006</v>
      </c>
    </row>
    <row r="1737" spans="1:21" hidden="1" x14ac:dyDescent="0.2">
      <c r="A1737" s="22" t="s">
        <v>202</v>
      </c>
      <c r="B1737" s="9" t="s">
        <v>551</v>
      </c>
      <c r="C1737" s="10" t="s">
        <v>27</v>
      </c>
      <c r="D1737" s="10" t="s">
        <v>980</v>
      </c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</row>
    <row r="1738" spans="1:21" hidden="1" x14ac:dyDescent="0.2">
      <c r="A1738" s="22" t="s">
        <v>202</v>
      </c>
      <c r="B1738" s="9" t="s">
        <v>551</v>
      </c>
      <c r="C1738" s="10" t="s">
        <v>28</v>
      </c>
      <c r="D1738" s="10" t="s">
        <v>980</v>
      </c>
      <c r="E1738" s="3"/>
      <c r="F1738" s="3"/>
      <c r="G1738" s="3"/>
      <c r="H1738" s="3"/>
      <c r="I1738" s="3"/>
      <c r="J1738" s="3"/>
      <c r="K1738" s="3">
        <v>0.70769599999999999</v>
      </c>
      <c r="L1738" s="3">
        <v>1.07056</v>
      </c>
      <c r="M1738" s="3">
        <v>1.045471</v>
      </c>
      <c r="N1738" s="3">
        <v>1.0546770000000001</v>
      </c>
      <c r="O1738" s="3">
        <v>1.118223</v>
      </c>
      <c r="P1738" s="3">
        <v>0.75708500000000001</v>
      </c>
      <c r="Q1738" s="3">
        <v>0.99934199999999995</v>
      </c>
      <c r="R1738" s="3">
        <v>0.51143000000000005</v>
      </c>
      <c r="S1738" s="3">
        <v>0.63080000000000003</v>
      </c>
      <c r="T1738" s="3">
        <v>1.3400369999999999</v>
      </c>
      <c r="U1738" s="3">
        <v>1.246756</v>
      </c>
    </row>
    <row r="1739" spans="1:21" hidden="1" x14ac:dyDescent="0.2">
      <c r="A1739" s="22" t="s">
        <v>202</v>
      </c>
      <c r="B1739" s="9" t="s">
        <v>551</v>
      </c>
      <c r="C1739" s="10" t="s">
        <v>29</v>
      </c>
      <c r="D1739" s="10" t="s">
        <v>980</v>
      </c>
      <c r="E1739" s="2"/>
      <c r="F1739" s="2"/>
      <c r="G1739" s="2"/>
      <c r="H1739" s="2"/>
      <c r="I1739" s="2"/>
      <c r="J1739" s="2"/>
      <c r="K1739" s="2">
        <v>6.845256</v>
      </c>
      <c r="L1739" s="2">
        <v>2.06473</v>
      </c>
      <c r="M1739" s="2">
        <v>1.698922</v>
      </c>
      <c r="N1739" s="2">
        <v>1.1254999999999999E-2</v>
      </c>
      <c r="O1739" s="2">
        <v>4.9637549999999999</v>
      </c>
      <c r="P1739" s="2">
        <v>8.9206999999999995E-2</v>
      </c>
      <c r="Q1739" s="2">
        <v>4.4401000000000003E-2</v>
      </c>
      <c r="R1739" s="2">
        <v>0.67654599999999998</v>
      </c>
      <c r="S1739" s="2"/>
      <c r="T1739" s="2"/>
      <c r="U1739" s="2">
        <v>0.449768</v>
      </c>
    </row>
    <row r="1740" spans="1:21" hidden="1" x14ac:dyDescent="0.2">
      <c r="A1740" s="23" t="s">
        <v>202</v>
      </c>
      <c r="B1740" s="9" t="s">
        <v>551</v>
      </c>
      <c r="C1740" s="9" t="s">
        <v>30</v>
      </c>
      <c r="D1740" s="9"/>
      <c r="E1740" s="3"/>
      <c r="F1740" s="3"/>
      <c r="G1740" s="3">
        <v>115.371466</v>
      </c>
      <c r="H1740" s="3">
        <v>137.572102</v>
      </c>
      <c r="I1740" s="3">
        <v>162.958451</v>
      </c>
      <c r="J1740" s="3">
        <v>104.629992</v>
      </c>
      <c r="K1740" s="3">
        <v>57.492572000000003</v>
      </c>
      <c r="L1740" s="3">
        <v>39.09404</v>
      </c>
      <c r="M1740" s="3">
        <v>26.847021999999999</v>
      </c>
      <c r="N1740" s="3">
        <v>21.112469000000001</v>
      </c>
      <c r="O1740" s="3"/>
      <c r="P1740" s="3"/>
      <c r="Q1740" s="3"/>
      <c r="R1740" s="3"/>
      <c r="S1740" s="3"/>
      <c r="T1740" s="3"/>
      <c r="U1740" s="3"/>
    </row>
    <row r="1741" spans="1:21" hidden="1" x14ac:dyDescent="0.2">
      <c r="A1741" s="21" t="s">
        <v>203</v>
      </c>
      <c r="B1741" s="9" t="s">
        <v>559</v>
      </c>
      <c r="C1741" s="9" t="s">
        <v>20</v>
      </c>
      <c r="D1741" s="9"/>
      <c r="E1741" s="2"/>
      <c r="F1741" s="2"/>
      <c r="G1741" s="2">
        <v>116.229828</v>
      </c>
      <c r="H1741" s="2">
        <v>2656.9908559999999</v>
      </c>
      <c r="I1741" s="2">
        <v>5144.1781639999999</v>
      </c>
      <c r="J1741" s="2">
        <v>24211.839848</v>
      </c>
      <c r="K1741" s="2">
        <v>9660.5194420000007</v>
      </c>
      <c r="L1741" s="2">
        <v>9405.5692799999997</v>
      </c>
      <c r="M1741" s="2">
        <v>9483.3321099999994</v>
      </c>
      <c r="N1741" s="2">
        <v>2968.9535310000001</v>
      </c>
      <c r="O1741" s="2">
        <v>2239.5151030000002</v>
      </c>
      <c r="P1741" s="2">
        <v>1863.417414</v>
      </c>
      <c r="Q1741" s="2">
        <v>1199.650447</v>
      </c>
      <c r="R1741" s="2">
        <v>1452.238783</v>
      </c>
      <c r="S1741" s="2">
        <v>1260.8319509999999</v>
      </c>
      <c r="T1741" s="2">
        <v>1526.957056</v>
      </c>
      <c r="U1741" s="2">
        <v>2307.4694709999999</v>
      </c>
    </row>
    <row r="1742" spans="1:21" hidden="1" x14ac:dyDescent="0.2">
      <c r="A1742" s="22" t="s">
        <v>203</v>
      </c>
      <c r="B1742" s="9" t="s">
        <v>559</v>
      </c>
      <c r="C1742" s="10" t="s">
        <v>22</v>
      </c>
      <c r="D1742" s="10"/>
      <c r="E1742" s="3"/>
      <c r="F1742" s="3"/>
      <c r="G1742" s="3"/>
      <c r="H1742" s="3"/>
      <c r="I1742" s="3"/>
      <c r="J1742" s="3"/>
      <c r="K1742" s="3"/>
      <c r="L1742" s="3"/>
      <c r="M1742" s="3">
        <v>1.557E-3</v>
      </c>
      <c r="N1742" s="3"/>
      <c r="O1742" s="3"/>
      <c r="P1742" s="3"/>
      <c r="Q1742" s="3"/>
      <c r="R1742" s="3"/>
      <c r="S1742" s="3">
        <v>5.4202E-2</v>
      </c>
      <c r="T1742" s="3">
        <v>58.240972999999997</v>
      </c>
      <c r="U1742" s="3">
        <v>239.83417</v>
      </c>
    </row>
    <row r="1743" spans="1:21" hidden="1" x14ac:dyDescent="0.2">
      <c r="A1743" s="22" t="s">
        <v>203</v>
      </c>
      <c r="B1743" s="9" t="s">
        <v>559</v>
      </c>
      <c r="C1743" s="10" t="s">
        <v>23</v>
      </c>
      <c r="D1743" s="10"/>
      <c r="E1743" s="2"/>
      <c r="F1743" s="2"/>
      <c r="G1743" s="2"/>
      <c r="H1743" s="2">
        <v>4.0478170000000002</v>
      </c>
      <c r="I1743" s="2">
        <v>28.658745</v>
      </c>
      <c r="J1743" s="2">
        <v>18.113168999999999</v>
      </c>
      <c r="K1743" s="2">
        <v>3.0526390000000001</v>
      </c>
      <c r="L1743" s="2">
        <v>20.104106999999999</v>
      </c>
      <c r="M1743" s="2">
        <v>1.365137</v>
      </c>
      <c r="N1743" s="2">
        <v>6.1854959999999997</v>
      </c>
      <c r="O1743" s="2">
        <v>97.126643999999999</v>
      </c>
      <c r="P1743" s="2">
        <v>280.16792500000003</v>
      </c>
      <c r="Q1743" s="2">
        <v>59.524338999999998</v>
      </c>
      <c r="R1743" s="2">
        <v>93.046763999999996</v>
      </c>
      <c r="S1743" s="2">
        <v>204.79599200000001</v>
      </c>
      <c r="T1743" s="2">
        <v>451.90213199999999</v>
      </c>
      <c r="U1743" s="2">
        <v>760.81068700000003</v>
      </c>
    </row>
    <row r="1744" spans="1:21" hidden="1" x14ac:dyDescent="0.2">
      <c r="A1744" s="22" t="s">
        <v>203</v>
      </c>
      <c r="B1744" s="9" t="s">
        <v>559</v>
      </c>
      <c r="C1744" s="10" t="s">
        <v>24</v>
      </c>
      <c r="D1744" s="10"/>
      <c r="E1744" s="3"/>
      <c r="F1744" s="3"/>
      <c r="G1744" s="3"/>
      <c r="H1744" s="3"/>
      <c r="I1744" s="3"/>
      <c r="J1744" s="3"/>
      <c r="K1744" s="3">
        <v>3584.5052270000001</v>
      </c>
      <c r="L1744" s="3">
        <v>616.99037299999998</v>
      </c>
      <c r="M1744" s="3">
        <v>480.58520600000003</v>
      </c>
      <c r="N1744" s="3">
        <v>2677.1331089999999</v>
      </c>
      <c r="O1744" s="3">
        <v>1870.26298</v>
      </c>
      <c r="P1744" s="3">
        <v>1461.2697459999999</v>
      </c>
      <c r="Q1744" s="3">
        <v>1060.6555430000001</v>
      </c>
      <c r="R1744" s="3">
        <v>1287.9324079999999</v>
      </c>
      <c r="S1744" s="3">
        <v>1015.161159</v>
      </c>
      <c r="T1744" s="3">
        <v>970.49022600000001</v>
      </c>
      <c r="U1744" s="3">
        <v>1269.1811379999999</v>
      </c>
    </row>
    <row r="1745" spans="1:21" hidden="1" x14ac:dyDescent="0.2">
      <c r="A1745" s="22" t="s">
        <v>203</v>
      </c>
      <c r="B1745" s="9" t="s">
        <v>559</v>
      </c>
      <c r="C1745" s="10" t="s">
        <v>25</v>
      </c>
      <c r="D1745" s="10"/>
      <c r="E1745" s="2"/>
      <c r="F1745" s="2"/>
      <c r="G1745" s="2"/>
      <c r="H1745" s="2"/>
      <c r="I1745" s="2"/>
      <c r="J1745" s="2"/>
      <c r="K1745" s="2"/>
      <c r="L1745" s="2"/>
      <c r="M1745" s="2"/>
      <c r="N1745" s="2">
        <v>16.932521999999999</v>
      </c>
      <c r="O1745" s="2">
        <v>233.925117</v>
      </c>
      <c r="P1745" s="2">
        <v>98.811407000000003</v>
      </c>
      <c r="Q1745" s="2">
        <v>53.656733000000003</v>
      </c>
      <c r="R1745" s="2">
        <v>50.732894000000002</v>
      </c>
      <c r="S1745" s="2">
        <v>16.287120999999999</v>
      </c>
      <c r="T1745" s="2">
        <v>25.367007999999998</v>
      </c>
      <c r="U1745" s="2">
        <v>22.257553000000001</v>
      </c>
    </row>
    <row r="1746" spans="1:21" hidden="1" x14ac:dyDescent="0.2">
      <c r="A1746" s="22" t="s">
        <v>203</v>
      </c>
      <c r="B1746" s="9" t="s">
        <v>559</v>
      </c>
      <c r="C1746" s="10" t="s">
        <v>26</v>
      </c>
      <c r="D1746" s="10" t="s">
        <v>980</v>
      </c>
      <c r="E1746" s="3"/>
      <c r="F1746" s="3"/>
      <c r="G1746" s="3"/>
      <c r="H1746" s="3"/>
      <c r="I1746" s="3"/>
      <c r="J1746" s="3"/>
      <c r="K1746" s="3">
        <v>7.8239799999999997</v>
      </c>
      <c r="L1746" s="3">
        <v>159.67583999999999</v>
      </c>
      <c r="M1746" s="3">
        <v>165.47129699999999</v>
      </c>
      <c r="N1746" s="3">
        <v>16.344325999999999</v>
      </c>
      <c r="O1746" s="3">
        <v>14.824137</v>
      </c>
      <c r="P1746" s="3">
        <v>19.359356999999999</v>
      </c>
      <c r="Q1746" s="3">
        <v>19.544986000000002</v>
      </c>
      <c r="R1746" s="3">
        <v>14.909647</v>
      </c>
      <c r="S1746" s="3">
        <v>17.921285999999998</v>
      </c>
      <c r="T1746" s="3">
        <v>14.089119999999999</v>
      </c>
      <c r="U1746" s="3">
        <v>11.396589000000001</v>
      </c>
    </row>
    <row r="1747" spans="1:21" hidden="1" x14ac:dyDescent="0.2">
      <c r="A1747" s="22" t="s">
        <v>203</v>
      </c>
      <c r="B1747" s="9" t="s">
        <v>559</v>
      </c>
      <c r="C1747" s="10" t="s">
        <v>27</v>
      </c>
      <c r="D1747" s="10" t="s">
        <v>980</v>
      </c>
      <c r="E1747" s="2"/>
      <c r="F1747" s="2"/>
      <c r="G1747" s="2"/>
      <c r="H1747" s="2"/>
      <c r="I1747" s="2"/>
      <c r="J1747" s="2"/>
      <c r="K1747" s="2">
        <v>3471.9101850000002</v>
      </c>
      <c r="L1747" s="2">
        <v>4596.9241739999998</v>
      </c>
      <c r="M1747" s="2">
        <v>6012.2309919999998</v>
      </c>
      <c r="N1747" s="2"/>
      <c r="O1747" s="2">
        <v>22.937840999999999</v>
      </c>
      <c r="P1747" s="2"/>
      <c r="Q1747" s="2"/>
      <c r="R1747" s="2"/>
      <c r="S1747" s="2"/>
      <c r="T1747" s="2"/>
      <c r="U1747" s="2"/>
    </row>
    <row r="1748" spans="1:21" hidden="1" x14ac:dyDescent="0.2">
      <c r="A1748" s="22" t="s">
        <v>203</v>
      </c>
      <c r="B1748" s="9" t="s">
        <v>559</v>
      </c>
      <c r="C1748" s="10" t="s">
        <v>28</v>
      </c>
      <c r="D1748" s="10" t="s">
        <v>980</v>
      </c>
      <c r="E1748" s="3"/>
      <c r="F1748" s="3"/>
      <c r="G1748" s="3"/>
      <c r="H1748" s="3"/>
      <c r="I1748" s="3"/>
      <c r="J1748" s="3"/>
      <c r="K1748" s="3">
        <v>0.26820500000000003</v>
      </c>
      <c r="L1748" s="3">
        <v>1.1074360000000001</v>
      </c>
      <c r="M1748" s="3">
        <v>0.26317000000000002</v>
      </c>
      <c r="N1748" s="3">
        <v>0.27154</v>
      </c>
      <c r="O1748" s="3">
        <v>0.433861</v>
      </c>
      <c r="P1748" s="3">
        <v>1.283066</v>
      </c>
      <c r="Q1748" s="3">
        <v>3.5046330000000001</v>
      </c>
      <c r="R1748" s="3">
        <v>3.16879</v>
      </c>
      <c r="S1748" s="3">
        <v>6.6121910000000002</v>
      </c>
      <c r="T1748" s="3">
        <v>6.8658440000000001</v>
      </c>
      <c r="U1748" s="3">
        <v>2.337561</v>
      </c>
    </row>
    <row r="1749" spans="1:21" hidden="1" x14ac:dyDescent="0.2">
      <c r="A1749" s="22" t="s">
        <v>203</v>
      </c>
      <c r="B1749" s="9" t="s">
        <v>559</v>
      </c>
      <c r="C1749" s="10" t="s">
        <v>29</v>
      </c>
      <c r="D1749" s="10" t="s">
        <v>980</v>
      </c>
      <c r="E1749" s="2"/>
      <c r="F1749" s="2"/>
      <c r="G1749" s="2"/>
      <c r="H1749" s="2"/>
      <c r="I1749" s="2"/>
      <c r="J1749" s="2"/>
      <c r="K1749" s="2">
        <v>12.628181</v>
      </c>
      <c r="L1749" s="2">
        <v>3.7485719999999998</v>
      </c>
      <c r="M1749" s="2">
        <v>5.2278469999999997</v>
      </c>
      <c r="N1749" s="2">
        <v>1.875156</v>
      </c>
      <c r="O1749" s="2">
        <v>4.5230000000000001E-3</v>
      </c>
      <c r="P1749" s="2">
        <v>0.12801399999999999</v>
      </c>
      <c r="Q1749" s="2">
        <v>2.7642129999999998</v>
      </c>
      <c r="R1749" s="2">
        <v>2.44828</v>
      </c>
      <c r="S1749" s="2"/>
      <c r="T1749" s="2">
        <v>1.753E-3</v>
      </c>
      <c r="U1749" s="2">
        <v>1.6517729999999999</v>
      </c>
    </row>
    <row r="1750" spans="1:21" hidden="1" x14ac:dyDescent="0.2">
      <c r="A1750" s="23" t="s">
        <v>203</v>
      </c>
      <c r="B1750" s="9" t="s">
        <v>559</v>
      </c>
      <c r="C1750" s="9" t="s">
        <v>30</v>
      </c>
      <c r="D1750" s="9"/>
      <c r="E1750" s="3"/>
      <c r="F1750" s="3"/>
      <c r="G1750" s="3">
        <v>116.229828</v>
      </c>
      <c r="H1750" s="3">
        <v>2652.9430390000002</v>
      </c>
      <c r="I1750" s="3">
        <v>5115.5194190000002</v>
      </c>
      <c r="J1750" s="3">
        <v>24193.726678999999</v>
      </c>
      <c r="K1750" s="3">
        <v>2580.331025</v>
      </c>
      <c r="L1750" s="3">
        <v>4007.0187780000001</v>
      </c>
      <c r="M1750" s="3">
        <v>2818.1869040000001</v>
      </c>
      <c r="N1750" s="3">
        <v>250.21138199999999</v>
      </c>
      <c r="O1750" s="3"/>
      <c r="P1750" s="3">
        <v>2.3978989999999998</v>
      </c>
      <c r="Q1750" s="3"/>
      <c r="R1750" s="3"/>
      <c r="S1750" s="3"/>
      <c r="T1750" s="3"/>
      <c r="U1750" s="3"/>
    </row>
    <row r="1751" spans="1:21" hidden="1" x14ac:dyDescent="0.2">
      <c r="A1751" s="21" t="s">
        <v>204</v>
      </c>
      <c r="B1751" s="9" t="s">
        <v>567</v>
      </c>
      <c r="C1751" s="9" t="s">
        <v>20</v>
      </c>
      <c r="D1751" s="9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</row>
    <row r="1752" spans="1:21" hidden="1" x14ac:dyDescent="0.2">
      <c r="A1752" s="22" t="s">
        <v>204</v>
      </c>
      <c r="B1752" s="9" t="s">
        <v>567</v>
      </c>
      <c r="C1752" s="10" t="s">
        <v>22</v>
      </c>
      <c r="D1752" s="10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</row>
    <row r="1753" spans="1:21" hidden="1" x14ac:dyDescent="0.2">
      <c r="A1753" s="22" t="s">
        <v>204</v>
      </c>
      <c r="B1753" s="9" t="s">
        <v>567</v>
      </c>
      <c r="C1753" s="10" t="s">
        <v>23</v>
      </c>
      <c r="D1753" s="10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</row>
    <row r="1754" spans="1:21" hidden="1" x14ac:dyDescent="0.2">
      <c r="A1754" s="22" t="s">
        <v>204</v>
      </c>
      <c r="B1754" s="9" t="s">
        <v>567</v>
      </c>
      <c r="C1754" s="10" t="s">
        <v>24</v>
      </c>
      <c r="D1754" s="10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</row>
    <row r="1755" spans="1:21" hidden="1" x14ac:dyDescent="0.2">
      <c r="A1755" s="22" t="s">
        <v>204</v>
      </c>
      <c r="B1755" s="9" t="s">
        <v>567</v>
      </c>
      <c r="C1755" s="10" t="s">
        <v>25</v>
      </c>
      <c r="D1755" s="10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</row>
    <row r="1756" spans="1:21" hidden="1" x14ac:dyDescent="0.2">
      <c r="A1756" s="22" t="s">
        <v>204</v>
      </c>
      <c r="B1756" s="9" t="s">
        <v>567</v>
      </c>
      <c r="C1756" s="10" t="s">
        <v>26</v>
      </c>
      <c r="D1756" s="10" t="s">
        <v>980</v>
      </c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</row>
    <row r="1757" spans="1:21" hidden="1" x14ac:dyDescent="0.2">
      <c r="A1757" s="22" t="s">
        <v>204</v>
      </c>
      <c r="B1757" s="9" t="s">
        <v>567</v>
      </c>
      <c r="C1757" s="10" t="s">
        <v>27</v>
      </c>
      <c r="D1757" s="10" t="s">
        <v>980</v>
      </c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</row>
    <row r="1758" spans="1:21" hidden="1" x14ac:dyDescent="0.2">
      <c r="A1758" s="22" t="s">
        <v>204</v>
      </c>
      <c r="B1758" s="9" t="s">
        <v>567</v>
      </c>
      <c r="C1758" s="10" t="s">
        <v>28</v>
      </c>
      <c r="D1758" s="10" t="s">
        <v>980</v>
      </c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</row>
    <row r="1759" spans="1:21" hidden="1" x14ac:dyDescent="0.2">
      <c r="A1759" s="22" t="s">
        <v>204</v>
      </c>
      <c r="B1759" s="9" t="s">
        <v>567</v>
      </c>
      <c r="C1759" s="10" t="s">
        <v>29</v>
      </c>
      <c r="D1759" s="10" t="s">
        <v>980</v>
      </c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</row>
    <row r="1760" spans="1:21" hidden="1" x14ac:dyDescent="0.2">
      <c r="A1760" s="23" t="s">
        <v>204</v>
      </c>
      <c r="B1760" s="9" t="s">
        <v>567</v>
      </c>
      <c r="C1760" s="9" t="s">
        <v>30</v>
      </c>
      <c r="D1760" s="9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</row>
    <row r="1761" spans="1:21" hidden="1" x14ac:dyDescent="0.2">
      <c r="A1761" s="21" t="s">
        <v>205</v>
      </c>
      <c r="B1761" s="9" t="s">
        <v>580</v>
      </c>
      <c r="C1761" s="9" t="s">
        <v>20</v>
      </c>
      <c r="D1761" s="9"/>
      <c r="E1761" s="2"/>
      <c r="F1761" s="2"/>
      <c r="G1761" s="2">
        <v>585.36982</v>
      </c>
      <c r="H1761" s="2">
        <v>1474.761391</v>
      </c>
      <c r="I1761" s="2">
        <v>607.65042900000003</v>
      </c>
      <c r="J1761" s="2">
        <v>768.49907399999995</v>
      </c>
      <c r="K1761" s="2">
        <v>688.49963700000001</v>
      </c>
      <c r="L1761" s="2">
        <v>665.29498599999999</v>
      </c>
      <c r="M1761" s="2">
        <v>853.12347599999998</v>
      </c>
      <c r="N1761" s="2">
        <v>925.46006999999997</v>
      </c>
      <c r="O1761" s="2">
        <v>1090.5727569999999</v>
      </c>
      <c r="P1761" s="2">
        <v>1139.286824</v>
      </c>
      <c r="Q1761" s="2">
        <v>1310.3468949999999</v>
      </c>
      <c r="R1761" s="2">
        <v>1498.18794</v>
      </c>
      <c r="S1761" s="2">
        <v>2743.302639</v>
      </c>
      <c r="T1761" s="2">
        <v>2417.3297539999999</v>
      </c>
      <c r="U1761" s="2">
        <v>2994.9074900000001</v>
      </c>
    </row>
    <row r="1762" spans="1:21" hidden="1" x14ac:dyDescent="0.2">
      <c r="A1762" s="22" t="s">
        <v>205</v>
      </c>
      <c r="B1762" s="9" t="s">
        <v>580</v>
      </c>
      <c r="C1762" s="10" t="s">
        <v>22</v>
      </c>
      <c r="D1762" s="10"/>
      <c r="E1762" s="3"/>
      <c r="F1762" s="3"/>
      <c r="G1762" s="3"/>
      <c r="H1762" s="3"/>
      <c r="I1762" s="3"/>
      <c r="J1762" s="3"/>
      <c r="K1762" s="3">
        <v>195.768934</v>
      </c>
      <c r="L1762" s="3">
        <v>0.15659500000000001</v>
      </c>
      <c r="M1762" s="3">
        <v>276.31565799999998</v>
      </c>
      <c r="N1762" s="3">
        <v>256.46860700000002</v>
      </c>
      <c r="O1762" s="3">
        <v>228.57758100000001</v>
      </c>
      <c r="P1762" s="3">
        <v>476.49629199999998</v>
      </c>
      <c r="Q1762" s="3">
        <v>364.55499700000001</v>
      </c>
      <c r="R1762" s="3">
        <v>274.22577799999999</v>
      </c>
      <c r="S1762" s="3">
        <v>502.34136100000001</v>
      </c>
      <c r="T1762" s="3">
        <v>576.775081</v>
      </c>
      <c r="U1762" s="3">
        <v>271.666202</v>
      </c>
    </row>
    <row r="1763" spans="1:21" hidden="1" x14ac:dyDescent="0.2">
      <c r="A1763" s="22" t="s">
        <v>205</v>
      </c>
      <c r="B1763" s="9" t="s">
        <v>580</v>
      </c>
      <c r="C1763" s="10" t="s">
        <v>23</v>
      </c>
      <c r="D1763" s="10"/>
      <c r="E1763" s="2"/>
      <c r="F1763" s="2"/>
      <c r="G1763" s="2">
        <v>0.84647300000000003</v>
      </c>
      <c r="H1763" s="2">
        <v>1.080689</v>
      </c>
      <c r="I1763" s="2">
        <v>0.51375599999999999</v>
      </c>
      <c r="J1763" s="2">
        <v>0.50307599999999997</v>
      </c>
      <c r="K1763" s="2">
        <v>0.53190000000000004</v>
      </c>
      <c r="L1763" s="2">
        <v>0.83907299999999996</v>
      </c>
      <c r="M1763" s="2">
        <v>1.0609029999999999</v>
      </c>
      <c r="N1763" s="2">
        <v>3.1383589999999999</v>
      </c>
      <c r="O1763" s="2">
        <v>5.6223970000000003</v>
      </c>
      <c r="P1763" s="2">
        <v>4.8304999999999998</v>
      </c>
      <c r="Q1763" s="2">
        <v>21.785598</v>
      </c>
      <c r="R1763" s="2">
        <v>141.504774</v>
      </c>
      <c r="S1763" s="2">
        <v>448.24253299999998</v>
      </c>
      <c r="T1763" s="2">
        <v>467.74649599999998</v>
      </c>
      <c r="U1763" s="2">
        <v>325.82820800000002</v>
      </c>
    </row>
    <row r="1764" spans="1:21" hidden="1" x14ac:dyDescent="0.2">
      <c r="A1764" s="22" t="s">
        <v>205</v>
      </c>
      <c r="B1764" s="9" t="s">
        <v>580</v>
      </c>
      <c r="C1764" s="10" t="s">
        <v>24</v>
      </c>
      <c r="D1764" s="10"/>
      <c r="E1764" s="3"/>
      <c r="F1764" s="3"/>
      <c r="G1764" s="3">
        <v>0.29086000000000001</v>
      </c>
      <c r="H1764" s="3">
        <v>2.7390699999999999</v>
      </c>
      <c r="I1764" s="3">
        <v>3.0522939999999998</v>
      </c>
      <c r="J1764" s="3">
        <v>85.202466999999999</v>
      </c>
      <c r="K1764" s="3">
        <v>233.94048799999999</v>
      </c>
      <c r="L1764" s="3">
        <v>211.25857400000001</v>
      </c>
      <c r="M1764" s="3">
        <v>268.13800099999997</v>
      </c>
      <c r="N1764" s="3">
        <v>451.17769500000003</v>
      </c>
      <c r="O1764" s="3">
        <v>780.10874100000001</v>
      </c>
      <c r="P1764" s="3">
        <v>574.94817399999999</v>
      </c>
      <c r="Q1764" s="3">
        <v>835.44390799999996</v>
      </c>
      <c r="R1764" s="3">
        <v>1021.565784</v>
      </c>
      <c r="S1764" s="3">
        <v>1654.7480969999999</v>
      </c>
      <c r="T1764" s="3">
        <v>1297.7687370000001</v>
      </c>
      <c r="U1764" s="3">
        <v>2297.0909780000002</v>
      </c>
    </row>
    <row r="1765" spans="1:21" hidden="1" x14ac:dyDescent="0.2">
      <c r="A1765" s="22" t="s">
        <v>205</v>
      </c>
      <c r="B1765" s="9" t="s">
        <v>580</v>
      </c>
      <c r="C1765" s="10" t="s">
        <v>25</v>
      </c>
      <c r="D1765" s="10"/>
      <c r="E1765" s="2"/>
      <c r="F1765" s="2"/>
      <c r="G1765" s="2"/>
      <c r="H1765" s="2"/>
      <c r="I1765" s="2"/>
      <c r="J1765" s="2"/>
      <c r="K1765" s="2"/>
      <c r="L1765" s="2"/>
      <c r="M1765" s="2"/>
      <c r="N1765" s="2">
        <v>54.565182999999998</v>
      </c>
      <c r="O1765" s="2">
        <v>34.081462000000002</v>
      </c>
      <c r="P1765" s="2">
        <v>39.259068999999997</v>
      </c>
      <c r="Q1765" s="2">
        <v>31.410215999999998</v>
      </c>
      <c r="R1765" s="2">
        <v>31.479293999999999</v>
      </c>
      <c r="S1765" s="2">
        <v>25.550097999999998</v>
      </c>
      <c r="T1765" s="2">
        <v>21.80951</v>
      </c>
      <c r="U1765" s="2">
        <v>21.876905000000001</v>
      </c>
    </row>
    <row r="1766" spans="1:21" hidden="1" x14ac:dyDescent="0.2">
      <c r="A1766" s="22" t="s">
        <v>205</v>
      </c>
      <c r="B1766" s="9" t="s">
        <v>580</v>
      </c>
      <c r="C1766" s="10" t="s">
        <v>26</v>
      </c>
      <c r="D1766" s="10" t="s">
        <v>980</v>
      </c>
      <c r="E1766" s="3"/>
      <c r="F1766" s="3"/>
      <c r="G1766" s="3"/>
      <c r="H1766" s="3"/>
      <c r="I1766" s="3"/>
      <c r="J1766" s="3"/>
      <c r="K1766" s="3">
        <v>14.426634999999999</v>
      </c>
      <c r="L1766" s="3">
        <v>15.567461</v>
      </c>
      <c r="M1766" s="3">
        <v>14.648198000000001</v>
      </c>
      <c r="N1766" s="3">
        <v>16.075507000000002</v>
      </c>
      <c r="O1766" s="3">
        <v>15.838794</v>
      </c>
      <c r="P1766" s="3">
        <v>15.036534</v>
      </c>
      <c r="Q1766" s="3">
        <v>15.066798</v>
      </c>
      <c r="R1766" s="3">
        <v>12.610609</v>
      </c>
      <c r="S1766" s="3">
        <v>15.3445</v>
      </c>
      <c r="T1766" s="3">
        <v>18.456752000000002</v>
      </c>
      <c r="U1766" s="3">
        <v>16.893802000000001</v>
      </c>
    </row>
    <row r="1767" spans="1:21" hidden="1" x14ac:dyDescent="0.2">
      <c r="A1767" s="22" t="s">
        <v>205</v>
      </c>
      <c r="B1767" s="9" t="s">
        <v>580</v>
      </c>
      <c r="C1767" s="10" t="s">
        <v>27</v>
      </c>
      <c r="D1767" s="10" t="s">
        <v>980</v>
      </c>
      <c r="E1767" s="2"/>
      <c r="F1767" s="2"/>
      <c r="G1767" s="2"/>
      <c r="H1767" s="2"/>
      <c r="I1767" s="2"/>
      <c r="J1767" s="2"/>
      <c r="K1767" s="2">
        <v>23.977709999999998</v>
      </c>
      <c r="L1767" s="2">
        <v>71.859055999999995</v>
      </c>
      <c r="M1767" s="2">
        <v>11.583346000000001</v>
      </c>
      <c r="N1767" s="2">
        <v>13.441428</v>
      </c>
      <c r="O1767" s="2"/>
      <c r="P1767" s="2"/>
      <c r="Q1767" s="2"/>
      <c r="R1767" s="2"/>
      <c r="S1767" s="2"/>
      <c r="T1767" s="2"/>
      <c r="U1767" s="2">
        <v>12.881698999999999</v>
      </c>
    </row>
    <row r="1768" spans="1:21" hidden="1" x14ac:dyDescent="0.2">
      <c r="A1768" s="22" t="s">
        <v>205</v>
      </c>
      <c r="B1768" s="9" t="s">
        <v>580</v>
      </c>
      <c r="C1768" s="10" t="s">
        <v>28</v>
      </c>
      <c r="D1768" s="10" t="s">
        <v>980</v>
      </c>
      <c r="E1768" s="3"/>
      <c r="F1768" s="3"/>
      <c r="G1768" s="3"/>
      <c r="H1768" s="3"/>
      <c r="I1768" s="3"/>
      <c r="J1768" s="3">
        <v>15.977304</v>
      </c>
      <c r="K1768" s="3">
        <v>15.234334</v>
      </c>
      <c r="L1768" s="3">
        <v>12.077883999999999</v>
      </c>
      <c r="M1768" s="3">
        <v>19.010027000000001</v>
      </c>
      <c r="N1768" s="3">
        <v>20.347826999999999</v>
      </c>
      <c r="O1768" s="3">
        <v>26.187982999999999</v>
      </c>
      <c r="P1768" s="3">
        <v>28.587378000000001</v>
      </c>
      <c r="Q1768" s="3">
        <v>42.074866999999998</v>
      </c>
      <c r="R1768" s="3">
        <v>16.559553000000001</v>
      </c>
      <c r="S1768" s="3">
        <v>96.929176999999996</v>
      </c>
      <c r="T1768" s="3">
        <v>34.723041000000002</v>
      </c>
      <c r="U1768" s="3">
        <v>48.570604000000003</v>
      </c>
    </row>
    <row r="1769" spans="1:21" hidden="1" x14ac:dyDescent="0.2">
      <c r="A1769" s="22" t="s">
        <v>205</v>
      </c>
      <c r="B1769" s="9" t="s">
        <v>580</v>
      </c>
      <c r="C1769" s="10" t="s">
        <v>29</v>
      </c>
      <c r="D1769" s="10" t="s">
        <v>980</v>
      </c>
      <c r="E1769" s="2"/>
      <c r="F1769" s="2"/>
      <c r="G1769" s="2"/>
      <c r="H1769" s="2"/>
      <c r="I1769" s="2"/>
      <c r="J1769" s="2"/>
      <c r="K1769" s="2">
        <v>0.167989</v>
      </c>
      <c r="L1769" s="2">
        <v>0.132246</v>
      </c>
      <c r="M1769" s="2">
        <v>1.0795619999999999</v>
      </c>
      <c r="N1769" s="2">
        <v>8.5483000000000003E-2</v>
      </c>
      <c r="O1769" s="2">
        <v>0.15579899999999999</v>
      </c>
      <c r="P1769" s="2">
        <v>0.12887699999999999</v>
      </c>
      <c r="Q1769" s="2">
        <v>1.0511E-2</v>
      </c>
      <c r="R1769" s="2">
        <v>0.242148</v>
      </c>
      <c r="S1769" s="2">
        <v>0.146873</v>
      </c>
      <c r="T1769" s="2">
        <v>5.0137000000000001E-2</v>
      </c>
      <c r="U1769" s="2">
        <v>9.9092E-2</v>
      </c>
    </row>
    <row r="1770" spans="1:21" hidden="1" x14ac:dyDescent="0.2">
      <c r="A1770" s="23" t="s">
        <v>205</v>
      </c>
      <c r="B1770" s="9" t="s">
        <v>580</v>
      </c>
      <c r="C1770" s="9" t="s">
        <v>30</v>
      </c>
      <c r="D1770" s="9"/>
      <c r="E1770" s="3"/>
      <c r="F1770" s="3"/>
      <c r="G1770" s="3">
        <v>584.23248699999999</v>
      </c>
      <c r="H1770" s="3">
        <v>1470.941632</v>
      </c>
      <c r="I1770" s="3">
        <v>604.08437900000001</v>
      </c>
      <c r="J1770" s="3">
        <v>666.81622700000003</v>
      </c>
      <c r="K1770" s="3">
        <v>204.45164700000001</v>
      </c>
      <c r="L1770" s="3">
        <v>353.40409699999998</v>
      </c>
      <c r="M1770" s="3">
        <v>261.287781</v>
      </c>
      <c r="N1770" s="3">
        <v>110.159981</v>
      </c>
      <c r="O1770" s="3"/>
      <c r="P1770" s="3"/>
      <c r="Q1770" s="3"/>
      <c r="R1770" s="3"/>
      <c r="S1770" s="3"/>
      <c r="T1770" s="3"/>
      <c r="U1770" s="3"/>
    </row>
    <row r="1771" spans="1:21" hidden="1" x14ac:dyDescent="0.2">
      <c r="A1771" s="21" t="s">
        <v>206</v>
      </c>
      <c r="B1771" s="9" t="s">
        <v>606</v>
      </c>
      <c r="C1771" s="9" t="s">
        <v>20</v>
      </c>
      <c r="D1771" s="9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</row>
    <row r="1772" spans="1:21" hidden="1" x14ac:dyDescent="0.2">
      <c r="A1772" s="22" t="s">
        <v>206</v>
      </c>
      <c r="B1772" s="9" t="s">
        <v>606</v>
      </c>
      <c r="C1772" s="10" t="s">
        <v>22</v>
      </c>
      <c r="D1772" s="10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</row>
    <row r="1773" spans="1:21" hidden="1" x14ac:dyDescent="0.2">
      <c r="A1773" s="22" t="s">
        <v>206</v>
      </c>
      <c r="B1773" s="9" t="s">
        <v>606</v>
      </c>
      <c r="C1773" s="10" t="s">
        <v>23</v>
      </c>
      <c r="D1773" s="10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</row>
    <row r="1774" spans="1:21" hidden="1" x14ac:dyDescent="0.2">
      <c r="A1774" s="22" t="s">
        <v>206</v>
      </c>
      <c r="B1774" s="9" t="s">
        <v>606</v>
      </c>
      <c r="C1774" s="10" t="s">
        <v>24</v>
      </c>
      <c r="D1774" s="10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</row>
    <row r="1775" spans="1:21" hidden="1" x14ac:dyDescent="0.2">
      <c r="A1775" s="22" t="s">
        <v>206</v>
      </c>
      <c r="B1775" s="9" t="s">
        <v>606</v>
      </c>
      <c r="C1775" s="10" t="s">
        <v>25</v>
      </c>
      <c r="D1775" s="10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</row>
    <row r="1776" spans="1:21" hidden="1" x14ac:dyDescent="0.2">
      <c r="A1776" s="22" t="s">
        <v>206</v>
      </c>
      <c r="B1776" s="9" t="s">
        <v>606</v>
      </c>
      <c r="C1776" s="10" t="s">
        <v>26</v>
      </c>
      <c r="D1776" s="10" t="s">
        <v>980</v>
      </c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</row>
    <row r="1777" spans="1:21" hidden="1" x14ac:dyDescent="0.2">
      <c r="A1777" s="22" t="s">
        <v>206</v>
      </c>
      <c r="B1777" s="9" t="s">
        <v>606</v>
      </c>
      <c r="C1777" s="10" t="s">
        <v>27</v>
      </c>
      <c r="D1777" s="10" t="s">
        <v>980</v>
      </c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</row>
    <row r="1778" spans="1:21" hidden="1" x14ac:dyDescent="0.2">
      <c r="A1778" s="22" t="s">
        <v>206</v>
      </c>
      <c r="B1778" s="9" t="s">
        <v>606</v>
      </c>
      <c r="C1778" s="10" t="s">
        <v>28</v>
      </c>
      <c r="D1778" s="10" t="s">
        <v>980</v>
      </c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</row>
    <row r="1779" spans="1:21" hidden="1" x14ac:dyDescent="0.2">
      <c r="A1779" s="22" t="s">
        <v>206</v>
      </c>
      <c r="B1779" s="9" t="s">
        <v>606</v>
      </c>
      <c r="C1779" s="10" t="s">
        <v>29</v>
      </c>
      <c r="D1779" s="10" t="s">
        <v>980</v>
      </c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</row>
    <row r="1780" spans="1:21" hidden="1" x14ac:dyDescent="0.2">
      <c r="A1780" s="23" t="s">
        <v>206</v>
      </c>
      <c r="B1780" s="9" t="s">
        <v>606</v>
      </c>
      <c r="C1780" s="9" t="s">
        <v>30</v>
      </c>
      <c r="D1780" s="9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</row>
    <row r="1781" spans="1:21" hidden="1" x14ac:dyDescent="0.2">
      <c r="A1781" s="21" t="s">
        <v>207</v>
      </c>
      <c r="B1781" s="9" t="s">
        <v>619</v>
      </c>
      <c r="C1781" s="9" t="s">
        <v>20</v>
      </c>
      <c r="D1781" s="9"/>
      <c r="E1781" s="2"/>
      <c r="F1781" s="2"/>
      <c r="G1781" s="2">
        <v>119.318752</v>
      </c>
      <c r="H1781" s="2">
        <v>131.613722</v>
      </c>
      <c r="I1781" s="2">
        <v>137.74063000000001</v>
      </c>
      <c r="J1781" s="2">
        <v>241.01618199999999</v>
      </c>
      <c r="K1781" s="2">
        <v>696.105234</v>
      </c>
      <c r="L1781" s="2">
        <v>581.92522499999995</v>
      </c>
      <c r="M1781" s="2">
        <v>886.38341600000001</v>
      </c>
      <c r="N1781" s="2">
        <v>576.27556400000003</v>
      </c>
      <c r="O1781" s="2">
        <v>459.59250400000002</v>
      </c>
      <c r="P1781" s="2">
        <v>511.098589</v>
      </c>
      <c r="Q1781" s="2">
        <v>823.34200299999998</v>
      </c>
      <c r="R1781" s="2">
        <v>686.54569400000003</v>
      </c>
      <c r="S1781" s="2">
        <v>850.23750900000005</v>
      </c>
      <c r="T1781" s="2">
        <v>1149.509393</v>
      </c>
      <c r="U1781" s="2">
        <v>1312.5422309999999</v>
      </c>
    </row>
    <row r="1782" spans="1:21" hidden="1" x14ac:dyDescent="0.2">
      <c r="A1782" s="22" t="s">
        <v>207</v>
      </c>
      <c r="B1782" s="9" t="s">
        <v>619</v>
      </c>
      <c r="C1782" s="10" t="s">
        <v>22</v>
      </c>
      <c r="D1782" s="10"/>
      <c r="E1782" s="3"/>
      <c r="F1782" s="3"/>
      <c r="G1782" s="3"/>
      <c r="H1782" s="3"/>
      <c r="I1782" s="3"/>
      <c r="J1782" s="3"/>
      <c r="K1782" s="3"/>
      <c r="L1782" s="3"/>
      <c r="M1782" s="3">
        <v>210.94462799999999</v>
      </c>
      <c r="N1782" s="3">
        <v>3.3178230000000002</v>
      </c>
      <c r="O1782" s="3"/>
      <c r="P1782" s="3"/>
      <c r="Q1782" s="3">
        <v>34.147396999999998</v>
      </c>
      <c r="R1782" s="3">
        <v>3.567323</v>
      </c>
      <c r="S1782" s="3"/>
      <c r="T1782" s="3"/>
      <c r="U1782" s="3">
        <v>1.2717020000000001</v>
      </c>
    </row>
    <row r="1783" spans="1:21" hidden="1" x14ac:dyDescent="0.2">
      <c r="A1783" s="22" t="s">
        <v>207</v>
      </c>
      <c r="B1783" s="9" t="s">
        <v>619</v>
      </c>
      <c r="C1783" s="10" t="s">
        <v>23</v>
      </c>
      <c r="D1783" s="10"/>
      <c r="E1783" s="2"/>
      <c r="F1783" s="2"/>
      <c r="G1783" s="2">
        <v>0.12265</v>
      </c>
      <c r="H1783" s="2">
        <v>2.0183970000000002</v>
      </c>
      <c r="I1783" s="2">
        <v>2.973957</v>
      </c>
      <c r="J1783" s="2">
        <v>4.4390549999999998</v>
      </c>
      <c r="K1783" s="2">
        <v>2.6514549999999999</v>
      </c>
      <c r="L1783" s="2">
        <v>4.4278659999999999</v>
      </c>
      <c r="M1783" s="2">
        <v>2.3278829999999999</v>
      </c>
      <c r="N1783" s="2">
        <v>5.1958159999999998</v>
      </c>
      <c r="O1783" s="2">
        <v>9.1197750000000006</v>
      </c>
      <c r="P1783" s="2">
        <v>8.7687480000000004</v>
      </c>
      <c r="Q1783" s="2">
        <v>254.911619</v>
      </c>
      <c r="R1783" s="2">
        <v>56.696102000000003</v>
      </c>
      <c r="S1783" s="2">
        <v>103.127623</v>
      </c>
      <c r="T1783" s="2">
        <v>410.04562299999998</v>
      </c>
      <c r="U1783" s="2">
        <v>339.28151600000001</v>
      </c>
    </row>
    <row r="1784" spans="1:21" hidden="1" x14ac:dyDescent="0.2">
      <c r="A1784" s="22" t="s">
        <v>207</v>
      </c>
      <c r="B1784" s="9" t="s">
        <v>619</v>
      </c>
      <c r="C1784" s="10" t="s">
        <v>24</v>
      </c>
      <c r="D1784" s="10"/>
      <c r="E1784" s="3"/>
      <c r="F1784" s="3"/>
      <c r="G1784" s="3">
        <v>1.0077769999999999</v>
      </c>
      <c r="H1784" s="3">
        <v>1.2101770000000001</v>
      </c>
      <c r="I1784" s="3">
        <v>1.013765</v>
      </c>
      <c r="J1784" s="3">
        <v>48.367969000000002</v>
      </c>
      <c r="K1784" s="3">
        <v>212.149787</v>
      </c>
      <c r="L1784" s="3">
        <v>136.93105</v>
      </c>
      <c r="M1784" s="3">
        <v>203.49229600000001</v>
      </c>
      <c r="N1784" s="3">
        <v>365.43207999999998</v>
      </c>
      <c r="O1784" s="3">
        <v>374.72165899999999</v>
      </c>
      <c r="P1784" s="3">
        <v>429.06569300000001</v>
      </c>
      <c r="Q1784" s="3">
        <v>452.396567</v>
      </c>
      <c r="R1784" s="3">
        <v>547.95856900000001</v>
      </c>
      <c r="S1784" s="3">
        <v>663.15151400000002</v>
      </c>
      <c r="T1784" s="3">
        <v>645.91594399999997</v>
      </c>
      <c r="U1784" s="3">
        <v>871.68697999999995</v>
      </c>
    </row>
    <row r="1785" spans="1:21" hidden="1" x14ac:dyDescent="0.2">
      <c r="A1785" s="22" t="s">
        <v>207</v>
      </c>
      <c r="B1785" s="9" t="s">
        <v>619</v>
      </c>
      <c r="C1785" s="10" t="s">
        <v>25</v>
      </c>
      <c r="D1785" s="10"/>
      <c r="E1785" s="2"/>
      <c r="F1785" s="2"/>
      <c r="G1785" s="2"/>
      <c r="H1785" s="2"/>
      <c r="I1785" s="2"/>
      <c r="J1785" s="2"/>
      <c r="K1785" s="2"/>
      <c r="L1785" s="2"/>
      <c r="M1785" s="2"/>
      <c r="N1785" s="2">
        <v>2.0375700000000001</v>
      </c>
      <c r="O1785" s="2">
        <v>28.914638</v>
      </c>
      <c r="P1785" s="2">
        <v>27.419985</v>
      </c>
      <c r="Q1785" s="2">
        <v>28.057523</v>
      </c>
      <c r="R1785" s="2">
        <v>32.189224000000003</v>
      </c>
      <c r="S1785" s="2">
        <v>36.505752000000001</v>
      </c>
      <c r="T1785" s="2">
        <v>42.771945000000002</v>
      </c>
      <c r="U1785" s="2">
        <v>47.602913999999998</v>
      </c>
    </row>
    <row r="1786" spans="1:21" hidden="1" x14ac:dyDescent="0.2">
      <c r="A1786" s="22" t="s">
        <v>207</v>
      </c>
      <c r="B1786" s="9" t="s">
        <v>619</v>
      </c>
      <c r="C1786" s="10" t="s">
        <v>26</v>
      </c>
      <c r="D1786" s="10" t="s">
        <v>980</v>
      </c>
      <c r="E1786" s="3"/>
      <c r="F1786" s="3"/>
      <c r="G1786" s="3"/>
      <c r="H1786" s="3"/>
      <c r="I1786" s="3"/>
      <c r="J1786" s="3"/>
      <c r="K1786" s="3">
        <v>45.799329</v>
      </c>
      <c r="L1786" s="3">
        <v>48.246571000000003</v>
      </c>
      <c r="M1786" s="3">
        <v>40.785640000000001</v>
      </c>
      <c r="N1786" s="3">
        <v>37.663069999999998</v>
      </c>
      <c r="O1786" s="3">
        <v>34.152222000000002</v>
      </c>
      <c r="P1786" s="3">
        <v>30.823523999999999</v>
      </c>
      <c r="Q1786" s="3">
        <v>30.195758000000001</v>
      </c>
      <c r="R1786" s="3">
        <v>28.284064999999998</v>
      </c>
      <c r="S1786" s="3">
        <v>26.069749000000002</v>
      </c>
      <c r="T1786" s="3">
        <v>25.545629999999999</v>
      </c>
      <c r="U1786" s="3">
        <v>28.371583000000001</v>
      </c>
    </row>
    <row r="1787" spans="1:21" hidden="1" x14ac:dyDescent="0.2">
      <c r="A1787" s="22" t="s">
        <v>207</v>
      </c>
      <c r="B1787" s="9" t="s">
        <v>619</v>
      </c>
      <c r="C1787" s="10" t="s">
        <v>27</v>
      </c>
      <c r="D1787" s="10" t="s">
        <v>980</v>
      </c>
      <c r="E1787" s="2"/>
      <c r="F1787" s="2"/>
      <c r="G1787" s="2"/>
      <c r="H1787" s="2"/>
      <c r="I1787" s="2"/>
      <c r="J1787" s="2"/>
      <c r="K1787" s="2"/>
      <c r="L1787" s="2">
        <v>13.063084</v>
      </c>
      <c r="M1787" s="2"/>
      <c r="N1787" s="2"/>
      <c r="O1787" s="2"/>
      <c r="P1787" s="2"/>
      <c r="Q1787" s="2"/>
      <c r="R1787" s="2"/>
      <c r="S1787" s="2"/>
      <c r="T1787" s="2"/>
      <c r="U1787" s="2"/>
    </row>
    <row r="1788" spans="1:21" hidden="1" x14ac:dyDescent="0.2">
      <c r="A1788" s="22" t="s">
        <v>207</v>
      </c>
      <c r="B1788" s="9" t="s">
        <v>619</v>
      </c>
      <c r="C1788" s="10" t="s">
        <v>28</v>
      </c>
      <c r="D1788" s="10" t="s">
        <v>980</v>
      </c>
      <c r="E1788" s="3"/>
      <c r="F1788" s="3"/>
      <c r="G1788" s="3"/>
      <c r="H1788" s="3"/>
      <c r="I1788" s="3"/>
      <c r="J1788" s="3">
        <v>6.9778229999999999</v>
      </c>
      <c r="K1788" s="3">
        <v>8.7185170000000003</v>
      </c>
      <c r="L1788" s="3">
        <v>4.541347</v>
      </c>
      <c r="M1788" s="3">
        <v>9.3315249999999992</v>
      </c>
      <c r="N1788" s="3">
        <v>11.443913</v>
      </c>
      <c r="O1788" s="3">
        <v>12.673087000000001</v>
      </c>
      <c r="P1788" s="3">
        <v>15.043308</v>
      </c>
      <c r="Q1788" s="3">
        <v>23.631374000000001</v>
      </c>
      <c r="R1788" s="3">
        <v>16.441379000000001</v>
      </c>
      <c r="S1788" s="3">
        <v>21.301058000000001</v>
      </c>
      <c r="T1788" s="3">
        <v>25.222646000000001</v>
      </c>
      <c r="U1788" s="3">
        <v>23.714255999999999</v>
      </c>
    </row>
    <row r="1789" spans="1:21" hidden="1" x14ac:dyDescent="0.2">
      <c r="A1789" s="22" t="s">
        <v>207</v>
      </c>
      <c r="B1789" s="9" t="s">
        <v>619</v>
      </c>
      <c r="C1789" s="10" t="s">
        <v>29</v>
      </c>
      <c r="D1789" s="10" t="s">
        <v>980</v>
      </c>
      <c r="E1789" s="2"/>
      <c r="F1789" s="2"/>
      <c r="G1789" s="2"/>
      <c r="H1789" s="2"/>
      <c r="I1789" s="2"/>
      <c r="J1789" s="2"/>
      <c r="K1789" s="2">
        <v>0.86589400000000005</v>
      </c>
      <c r="L1789" s="2">
        <v>4.8439999999999997E-2</v>
      </c>
      <c r="M1789" s="2">
        <v>0.116198</v>
      </c>
      <c r="N1789" s="2">
        <v>0.15062</v>
      </c>
      <c r="O1789" s="2">
        <v>1.1122999999999999E-2</v>
      </c>
      <c r="P1789" s="2"/>
      <c r="Q1789" s="2">
        <v>1.7650000000000001E-3</v>
      </c>
      <c r="R1789" s="2">
        <v>1.4090320000000001</v>
      </c>
      <c r="S1789" s="2">
        <v>8.1812999999999997E-2</v>
      </c>
      <c r="T1789" s="2">
        <v>7.6049999999999998E-3</v>
      </c>
      <c r="U1789" s="2">
        <v>0.61328000000000005</v>
      </c>
    </row>
    <row r="1790" spans="1:21" hidden="1" x14ac:dyDescent="0.2">
      <c r="A1790" s="23" t="s">
        <v>207</v>
      </c>
      <c r="B1790" s="9" t="s">
        <v>619</v>
      </c>
      <c r="C1790" s="9" t="s">
        <v>30</v>
      </c>
      <c r="D1790" s="9"/>
      <c r="E1790" s="3"/>
      <c r="F1790" s="3"/>
      <c r="G1790" s="3">
        <v>118.18832500000001</v>
      </c>
      <c r="H1790" s="3">
        <v>128.38514799999999</v>
      </c>
      <c r="I1790" s="3">
        <v>133.75290799999999</v>
      </c>
      <c r="J1790" s="3">
        <v>181.231335</v>
      </c>
      <c r="K1790" s="3">
        <v>425.920252</v>
      </c>
      <c r="L1790" s="3">
        <v>374.66686700000002</v>
      </c>
      <c r="M1790" s="3">
        <v>419.385246</v>
      </c>
      <c r="N1790" s="3">
        <v>151.034672</v>
      </c>
      <c r="O1790" s="3"/>
      <c r="P1790" s="3">
        <v>-2.2669000000000002E-2</v>
      </c>
      <c r="Q1790" s="3"/>
      <c r="R1790" s="3"/>
      <c r="S1790" s="3"/>
      <c r="T1790" s="3"/>
      <c r="U1790" s="3"/>
    </row>
    <row r="1791" spans="1:21" hidden="1" x14ac:dyDescent="0.2">
      <c r="A1791" s="21" t="s">
        <v>208</v>
      </c>
      <c r="B1791" s="9" t="s">
        <v>730</v>
      </c>
      <c r="C1791" s="9" t="s">
        <v>20</v>
      </c>
      <c r="D1791" s="9"/>
      <c r="E1791" s="2"/>
      <c r="F1791" s="2"/>
      <c r="G1791" s="2">
        <v>3.8921000000000001</v>
      </c>
      <c r="H1791" s="2">
        <v>5.4923310000000001</v>
      </c>
      <c r="I1791" s="2">
        <v>8.2190180000000002</v>
      </c>
      <c r="J1791" s="2">
        <v>10.717473999999999</v>
      </c>
      <c r="K1791" s="2">
        <v>7.4641989999999998</v>
      </c>
      <c r="L1791" s="2">
        <v>11.029629</v>
      </c>
      <c r="M1791" s="2">
        <v>41.055680000000002</v>
      </c>
      <c r="N1791" s="2">
        <v>200.94577100000001</v>
      </c>
      <c r="O1791" s="2">
        <v>26.739380000000001</v>
      </c>
      <c r="P1791" s="2"/>
      <c r="Q1791" s="2"/>
      <c r="R1791" s="2"/>
      <c r="S1791" s="2"/>
      <c r="T1791" s="2"/>
      <c r="U1791" s="2"/>
    </row>
    <row r="1792" spans="1:21" hidden="1" x14ac:dyDescent="0.2">
      <c r="A1792" s="22" t="s">
        <v>208</v>
      </c>
      <c r="B1792" s="9" t="s">
        <v>730</v>
      </c>
      <c r="C1792" s="10" t="s">
        <v>22</v>
      </c>
      <c r="D1792" s="10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>
        <v>11.410841</v>
      </c>
      <c r="P1792" s="3"/>
      <c r="Q1792" s="3"/>
      <c r="R1792" s="3"/>
      <c r="S1792" s="3"/>
      <c r="T1792" s="3"/>
      <c r="U1792" s="3"/>
    </row>
    <row r="1793" spans="1:21" hidden="1" x14ac:dyDescent="0.2">
      <c r="A1793" s="22" t="s">
        <v>208</v>
      </c>
      <c r="B1793" s="9" t="s">
        <v>730</v>
      </c>
      <c r="C1793" s="10" t="s">
        <v>23</v>
      </c>
      <c r="D1793" s="10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>
        <v>8.2349000000000006E-2</v>
      </c>
      <c r="P1793" s="2"/>
      <c r="Q1793" s="2"/>
      <c r="R1793" s="2"/>
      <c r="S1793" s="2"/>
      <c r="T1793" s="2"/>
      <c r="U1793" s="2"/>
    </row>
    <row r="1794" spans="1:21" hidden="1" x14ac:dyDescent="0.2">
      <c r="A1794" s="22" t="s">
        <v>208</v>
      </c>
      <c r="B1794" s="9" t="s">
        <v>730</v>
      </c>
      <c r="C1794" s="10" t="s">
        <v>24</v>
      </c>
      <c r="D1794" s="10"/>
      <c r="E1794" s="3"/>
      <c r="F1794" s="3"/>
      <c r="G1794" s="3"/>
      <c r="H1794" s="3"/>
      <c r="I1794" s="3"/>
      <c r="J1794" s="3"/>
      <c r="K1794" s="3">
        <v>0.18976100000000001</v>
      </c>
      <c r="L1794" s="3"/>
      <c r="M1794" s="3">
        <v>36.868654999999997</v>
      </c>
      <c r="N1794" s="3">
        <v>94.995520999999997</v>
      </c>
      <c r="O1794" s="3">
        <v>12.925273000000001</v>
      </c>
      <c r="P1794" s="3"/>
      <c r="Q1794" s="3"/>
      <c r="R1794" s="3"/>
      <c r="S1794" s="3"/>
      <c r="T1794" s="3"/>
      <c r="U1794" s="3"/>
    </row>
    <row r="1795" spans="1:21" hidden="1" x14ac:dyDescent="0.2">
      <c r="A1795" s="22" t="s">
        <v>208</v>
      </c>
      <c r="B1795" s="9" t="s">
        <v>730</v>
      </c>
      <c r="C1795" s="10" t="s">
        <v>25</v>
      </c>
      <c r="D1795" s="10"/>
      <c r="E1795" s="2"/>
      <c r="F1795" s="2"/>
      <c r="G1795" s="2"/>
      <c r="H1795" s="2"/>
      <c r="I1795" s="2"/>
      <c r="J1795" s="2"/>
      <c r="K1795" s="2"/>
      <c r="L1795" s="2"/>
      <c r="M1795" s="2"/>
      <c r="N1795" s="2">
        <v>0.23414199999999999</v>
      </c>
      <c r="O1795" s="2">
        <v>1.1821600000000001</v>
      </c>
      <c r="P1795" s="2"/>
      <c r="Q1795" s="2"/>
      <c r="R1795" s="2"/>
      <c r="S1795" s="2"/>
      <c r="T1795" s="2"/>
      <c r="U1795" s="2"/>
    </row>
    <row r="1796" spans="1:21" hidden="1" x14ac:dyDescent="0.2">
      <c r="A1796" s="22" t="s">
        <v>208</v>
      </c>
      <c r="B1796" s="9" t="s">
        <v>730</v>
      </c>
      <c r="C1796" s="10" t="s">
        <v>26</v>
      </c>
      <c r="D1796" s="10" t="s">
        <v>980</v>
      </c>
      <c r="E1796" s="3"/>
      <c r="F1796" s="3"/>
      <c r="G1796" s="3"/>
      <c r="H1796" s="3"/>
      <c r="I1796" s="3"/>
      <c r="J1796" s="3"/>
      <c r="K1796" s="3">
        <v>0.30407400000000001</v>
      </c>
      <c r="L1796" s="3">
        <v>0.27171699999999999</v>
      </c>
      <c r="M1796" s="3">
        <v>0.38416299999999998</v>
      </c>
      <c r="N1796" s="3">
        <v>0.67923100000000003</v>
      </c>
      <c r="O1796" s="3">
        <v>0.99746299999999999</v>
      </c>
      <c r="P1796" s="3"/>
      <c r="Q1796" s="3"/>
      <c r="R1796" s="3"/>
      <c r="S1796" s="3"/>
      <c r="T1796" s="3"/>
      <c r="U1796" s="3"/>
    </row>
    <row r="1797" spans="1:21" hidden="1" x14ac:dyDescent="0.2">
      <c r="A1797" s="22" t="s">
        <v>208</v>
      </c>
      <c r="B1797" s="9" t="s">
        <v>730</v>
      </c>
      <c r="C1797" s="10" t="s">
        <v>27</v>
      </c>
      <c r="D1797" s="10" t="s">
        <v>980</v>
      </c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</row>
    <row r="1798" spans="1:21" hidden="1" x14ac:dyDescent="0.2">
      <c r="A1798" s="22" t="s">
        <v>208</v>
      </c>
      <c r="B1798" s="9" t="s">
        <v>730</v>
      </c>
      <c r="C1798" s="10" t="s">
        <v>28</v>
      </c>
      <c r="D1798" s="10" t="s">
        <v>980</v>
      </c>
      <c r="E1798" s="3"/>
      <c r="F1798" s="3"/>
      <c r="G1798" s="3"/>
      <c r="H1798" s="3"/>
      <c r="I1798" s="3"/>
      <c r="J1798" s="3"/>
      <c r="K1798" s="3">
        <v>0.19185199999999999</v>
      </c>
      <c r="L1798" s="3">
        <v>0.12504000000000001</v>
      </c>
      <c r="M1798" s="3">
        <v>6.9522E-2</v>
      </c>
      <c r="N1798" s="3">
        <v>6.8919999999999995E-2</v>
      </c>
      <c r="O1798" s="3">
        <v>0.141294</v>
      </c>
      <c r="P1798" s="3"/>
      <c r="Q1798" s="3"/>
      <c r="R1798" s="3"/>
      <c r="S1798" s="3"/>
      <c r="T1798" s="3"/>
      <c r="U1798" s="3"/>
    </row>
    <row r="1799" spans="1:21" hidden="1" x14ac:dyDescent="0.2">
      <c r="A1799" s="22" t="s">
        <v>208</v>
      </c>
      <c r="B1799" s="9" t="s">
        <v>730</v>
      </c>
      <c r="C1799" s="10" t="s">
        <v>29</v>
      </c>
      <c r="D1799" s="10" t="s">
        <v>980</v>
      </c>
      <c r="E1799" s="2"/>
      <c r="F1799" s="2"/>
      <c r="G1799" s="2"/>
      <c r="H1799" s="2"/>
      <c r="I1799" s="2"/>
      <c r="J1799" s="2"/>
      <c r="K1799" s="2">
        <v>1.5585E-2</v>
      </c>
      <c r="L1799" s="2"/>
      <c r="M1799" s="2"/>
      <c r="N1799" s="2"/>
      <c r="O1799" s="2"/>
      <c r="P1799" s="2"/>
      <c r="Q1799" s="2"/>
      <c r="R1799" s="2"/>
      <c r="S1799" s="2"/>
      <c r="T1799" s="2"/>
      <c r="U1799" s="2"/>
    </row>
    <row r="1800" spans="1:21" hidden="1" x14ac:dyDescent="0.2">
      <c r="A1800" s="23" t="s">
        <v>208</v>
      </c>
      <c r="B1800" s="9" t="s">
        <v>730</v>
      </c>
      <c r="C1800" s="9" t="s">
        <v>30</v>
      </c>
      <c r="D1800" s="9"/>
      <c r="E1800" s="3"/>
      <c r="F1800" s="3"/>
      <c r="G1800" s="3">
        <v>3.8921000000000001</v>
      </c>
      <c r="H1800" s="3">
        <v>5.4923310000000001</v>
      </c>
      <c r="I1800" s="3">
        <v>8.2190180000000002</v>
      </c>
      <c r="J1800" s="3">
        <v>10.717473999999999</v>
      </c>
      <c r="K1800" s="3">
        <v>6.7629270000000004</v>
      </c>
      <c r="L1800" s="3">
        <v>10.632872000000001</v>
      </c>
      <c r="M1800" s="3">
        <v>3.7333400000000001</v>
      </c>
      <c r="N1800" s="3">
        <v>104.967957</v>
      </c>
      <c r="O1800" s="3"/>
      <c r="P1800" s="3"/>
      <c r="Q1800" s="3"/>
      <c r="R1800" s="3"/>
      <c r="S1800" s="3"/>
      <c r="T1800" s="3"/>
      <c r="U1800" s="3"/>
    </row>
    <row r="1801" spans="1:21" hidden="1" x14ac:dyDescent="0.2">
      <c r="A1801" s="21" t="s">
        <v>209</v>
      </c>
      <c r="B1801" s="9" t="s">
        <v>768</v>
      </c>
      <c r="C1801" s="9" t="s">
        <v>20</v>
      </c>
      <c r="D1801" s="9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</row>
    <row r="1802" spans="1:21" hidden="1" x14ac:dyDescent="0.2">
      <c r="A1802" s="22" t="s">
        <v>209</v>
      </c>
      <c r="B1802" s="9" t="s">
        <v>768</v>
      </c>
      <c r="C1802" s="10" t="s">
        <v>22</v>
      </c>
      <c r="D1802" s="10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</row>
    <row r="1803" spans="1:21" hidden="1" x14ac:dyDescent="0.2">
      <c r="A1803" s="22" t="s">
        <v>209</v>
      </c>
      <c r="B1803" s="9" t="s">
        <v>768</v>
      </c>
      <c r="C1803" s="10" t="s">
        <v>23</v>
      </c>
      <c r="D1803" s="10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</row>
    <row r="1804" spans="1:21" hidden="1" x14ac:dyDescent="0.2">
      <c r="A1804" s="22" t="s">
        <v>209</v>
      </c>
      <c r="B1804" s="9" t="s">
        <v>768</v>
      </c>
      <c r="C1804" s="10" t="s">
        <v>24</v>
      </c>
      <c r="D1804" s="10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</row>
    <row r="1805" spans="1:21" hidden="1" x14ac:dyDescent="0.2">
      <c r="A1805" s="22" t="s">
        <v>209</v>
      </c>
      <c r="B1805" s="9" t="s">
        <v>768</v>
      </c>
      <c r="C1805" s="10" t="s">
        <v>25</v>
      </c>
      <c r="D1805" s="10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</row>
    <row r="1806" spans="1:21" hidden="1" x14ac:dyDescent="0.2">
      <c r="A1806" s="22" t="s">
        <v>209</v>
      </c>
      <c r="B1806" s="9" t="s">
        <v>768</v>
      </c>
      <c r="C1806" s="10" t="s">
        <v>26</v>
      </c>
      <c r="D1806" s="10" t="s">
        <v>980</v>
      </c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</row>
    <row r="1807" spans="1:21" hidden="1" x14ac:dyDescent="0.2">
      <c r="A1807" s="22" t="s">
        <v>209</v>
      </c>
      <c r="B1807" s="9" t="s">
        <v>768</v>
      </c>
      <c r="C1807" s="10" t="s">
        <v>27</v>
      </c>
      <c r="D1807" s="10" t="s">
        <v>980</v>
      </c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</row>
    <row r="1808" spans="1:21" hidden="1" x14ac:dyDescent="0.2">
      <c r="A1808" s="22" t="s">
        <v>209</v>
      </c>
      <c r="B1808" s="9" t="s">
        <v>768</v>
      </c>
      <c r="C1808" s="10" t="s">
        <v>28</v>
      </c>
      <c r="D1808" s="10" t="s">
        <v>980</v>
      </c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</row>
    <row r="1809" spans="1:21" hidden="1" x14ac:dyDescent="0.2">
      <c r="A1809" s="22" t="s">
        <v>209</v>
      </c>
      <c r="B1809" s="9" t="s">
        <v>768</v>
      </c>
      <c r="C1809" s="10" t="s">
        <v>29</v>
      </c>
      <c r="D1809" s="10" t="s">
        <v>980</v>
      </c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</row>
    <row r="1810" spans="1:21" hidden="1" x14ac:dyDescent="0.2">
      <c r="A1810" s="23" t="s">
        <v>209</v>
      </c>
      <c r="B1810" s="9" t="s">
        <v>768</v>
      </c>
      <c r="C1810" s="9" t="s">
        <v>30</v>
      </c>
      <c r="D1810" s="9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</row>
    <row r="1811" spans="1:21" hidden="1" x14ac:dyDescent="0.2">
      <c r="A1811" s="21" t="s">
        <v>210</v>
      </c>
      <c r="B1811" s="9" t="s">
        <v>828</v>
      </c>
      <c r="C1811" s="9" t="s">
        <v>20</v>
      </c>
      <c r="D1811" s="9"/>
      <c r="E1811" s="2"/>
      <c r="F1811" s="2"/>
      <c r="G1811" s="2">
        <v>2.2363620000000002</v>
      </c>
      <c r="H1811" s="2">
        <v>7.0167679999999999</v>
      </c>
      <c r="I1811" s="2">
        <v>9.3399800000000006</v>
      </c>
      <c r="J1811" s="2">
        <v>8.2320820000000001</v>
      </c>
      <c r="K1811" s="2">
        <v>11.391209</v>
      </c>
      <c r="L1811" s="2">
        <v>12.681789999999999</v>
      </c>
      <c r="M1811" s="2"/>
      <c r="N1811" s="2"/>
      <c r="O1811" s="2"/>
      <c r="P1811" s="2"/>
      <c r="Q1811" s="2"/>
      <c r="R1811" s="2"/>
      <c r="S1811" s="2"/>
      <c r="T1811" s="2"/>
      <c r="U1811" s="2"/>
    </row>
    <row r="1812" spans="1:21" hidden="1" x14ac:dyDescent="0.2">
      <c r="A1812" s="22" t="s">
        <v>210</v>
      </c>
      <c r="B1812" s="9" t="s">
        <v>828</v>
      </c>
      <c r="C1812" s="10" t="s">
        <v>22</v>
      </c>
      <c r="D1812" s="10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</row>
    <row r="1813" spans="1:21" hidden="1" x14ac:dyDescent="0.2">
      <c r="A1813" s="22" t="s">
        <v>210</v>
      </c>
      <c r="B1813" s="9" t="s">
        <v>828</v>
      </c>
      <c r="C1813" s="10" t="s">
        <v>23</v>
      </c>
      <c r="D1813" s="10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</row>
    <row r="1814" spans="1:21" hidden="1" x14ac:dyDescent="0.2">
      <c r="A1814" s="22" t="s">
        <v>210</v>
      </c>
      <c r="B1814" s="9" t="s">
        <v>828</v>
      </c>
      <c r="C1814" s="10" t="s">
        <v>24</v>
      </c>
      <c r="D1814" s="10"/>
      <c r="E1814" s="3"/>
      <c r="F1814" s="3"/>
      <c r="G1814" s="3"/>
      <c r="H1814" s="3"/>
      <c r="I1814" s="3"/>
      <c r="J1814" s="3"/>
      <c r="K1814" s="3">
        <v>0.33960499999999999</v>
      </c>
      <c r="L1814" s="3">
        <v>5.5539999999999999E-3</v>
      </c>
      <c r="M1814" s="3"/>
      <c r="N1814" s="3"/>
      <c r="O1814" s="3"/>
      <c r="P1814" s="3"/>
      <c r="Q1814" s="3"/>
      <c r="R1814" s="3"/>
      <c r="S1814" s="3"/>
      <c r="T1814" s="3"/>
      <c r="U1814" s="3"/>
    </row>
    <row r="1815" spans="1:21" hidden="1" x14ac:dyDescent="0.2">
      <c r="A1815" s="22" t="s">
        <v>210</v>
      </c>
      <c r="B1815" s="9" t="s">
        <v>828</v>
      </c>
      <c r="C1815" s="10" t="s">
        <v>25</v>
      </c>
      <c r="D1815" s="10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</row>
    <row r="1816" spans="1:21" hidden="1" x14ac:dyDescent="0.2">
      <c r="A1816" s="22" t="s">
        <v>210</v>
      </c>
      <c r="B1816" s="9" t="s">
        <v>828</v>
      </c>
      <c r="C1816" s="10" t="s">
        <v>26</v>
      </c>
      <c r="D1816" s="10" t="s">
        <v>980</v>
      </c>
      <c r="E1816" s="3"/>
      <c r="F1816" s="3"/>
      <c r="G1816" s="3"/>
      <c r="H1816" s="3"/>
      <c r="I1816" s="3"/>
      <c r="J1816" s="3"/>
      <c r="K1816" s="3">
        <v>1.673465</v>
      </c>
      <c r="L1816" s="3">
        <v>2.71915</v>
      </c>
      <c r="M1816" s="3"/>
      <c r="N1816" s="3"/>
      <c r="O1816" s="3"/>
      <c r="P1816" s="3"/>
      <c r="Q1816" s="3"/>
      <c r="R1816" s="3"/>
      <c r="S1816" s="3"/>
      <c r="T1816" s="3"/>
      <c r="U1816" s="3"/>
    </row>
    <row r="1817" spans="1:21" hidden="1" x14ac:dyDescent="0.2">
      <c r="A1817" s="22" t="s">
        <v>210</v>
      </c>
      <c r="B1817" s="9" t="s">
        <v>828</v>
      </c>
      <c r="C1817" s="10" t="s">
        <v>27</v>
      </c>
      <c r="D1817" s="10" t="s">
        <v>980</v>
      </c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</row>
    <row r="1818" spans="1:21" hidden="1" x14ac:dyDescent="0.2">
      <c r="A1818" s="22" t="s">
        <v>210</v>
      </c>
      <c r="B1818" s="9" t="s">
        <v>828</v>
      </c>
      <c r="C1818" s="10" t="s">
        <v>28</v>
      </c>
      <c r="D1818" s="10" t="s">
        <v>980</v>
      </c>
      <c r="E1818" s="3"/>
      <c r="F1818" s="3"/>
      <c r="G1818" s="3"/>
      <c r="H1818" s="3"/>
      <c r="I1818" s="3"/>
      <c r="J1818" s="3"/>
      <c r="K1818" s="3">
        <v>0.81102099999999999</v>
      </c>
      <c r="L1818" s="3">
        <v>1.1439490000000001</v>
      </c>
      <c r="M1818" s="3"/>
      <c r="N1818" s="3"/>
      <c r="O1818" s="3"/>
      <c r="P1818" s="3"/>
      <c r="Q1818" s="3"/>
      <c r="R1818" s="3"/>
      <c r="S1818" s="3"/>
      <c r="T1818" s="3"/>
      <c r="U1818" s="3"/>
    </row>
    <row r="1819" spans="1:21" hidden="1" x14ac:dyDescent="0.2">
      <c r="A1819" s="22" t="s">
        <v>210</v>
      </c>
      <c r="B1819" s="9" t="s">
        <v>828</v>
      </c>
      <c r="C1819" s="10" t="s">
        <v>29</v>
      </c>
      <c r="D1819" s="10" t="s">
        <v>980</v>
      </c>
      <c r="E1819" s="2"/>
      <c r="F1819" s="2"/>
      <c r="G1819" s="2"/>
      <c r="H1819" s="2"/>
      <c r="I1819" s="2"/>
      <c r="J1819" s="2"/>
      <c r="K1819" s="2">
        <v>1.5585E-2</v>
      </c>
      <c r="L1819" s="2">
        <v>8.1200000000000005E-3</v>
      </c>
      <c r="M1819" s="2"/>
      <c r="N1819" s="2"/>
      <c r="O1819" s="2"/>
      <c r="P1819" s="2"/>
      <c r="Q1819" s="2"/>
      <c r="R1819" s="2"/>
      <c r="S1819" s="2"/>
      <c r="T1819" s="2"/>
      <c r="U1819" s="2"/>
    </row>
    <row r="1820" spans="1:21" hidden="1" x14ac:dyDescent="0.2">
      <c r="A1820" s="23" t="s">
        <v>210</v>
      </c>
      <c r="B1820" s="9" t="s">
        <v>828</v>
      </c>
      <c r="C1820" s="9" t="s">
        <v>30</v>
      </c>
      <c r="D1820" s="9"/>
      <c r="E1820" s="3"/>
      <c r="F1820" s="3"/>
      <c r="G1820" s="3">
        <v>2.2363620000000002</v>
      </c>
      <c r="H1820" s="3">
        <v>7.0167679999999999</v>
      </c>
      <c r="I1820" s="3">
        <v>9.3399800000000006</v>
      </c>
      <c r="J1820" s="3">
        <v>8.2320820000000001</v>
      </c>
      <c r="K1820" s="3">
        <v>8.5515329999999992</v>
      </c>
      <c r="L1820" s="3">
        <v>8.8050169999999994</v>
      </c>
      <c r="M1820" s="3"/>
      <c r="N1820" s="3"/>
      <c r="O1820" s="3"/>
      <c r="P1820" s="3"/>
      <c r="Q1820" s="3"/>
      <c r="R1820" s="3"/>
      <c r="S1820" s="3"/>
      <c r="T1820" s="3"/>
      <c r="U1820" s="3"/>
    </row>
    <row r="1821" spans="1:21" hidden="1" x14ac:dyDescent="0.2">
      <c r="A1821" s="21" t="s">
        <v>211</v>
      </c>
      <c r="B1821" s="9" t="s">
        <v>879</v>
      </c>
      <c r="C1821" s="9" t="s">
        <v>20</v>
      </c>
      <c r="D1821" s="9"/>
      <c r="E1821" s="2"/>
      <c r="F1821" s="2"/>
      <c r="G1821" s="2">
        <v>98.446898000000004</v>
      </c>
      <c r="H1821" s="2">
        <v>106.59165900000001</v>
      </c>
      <c r="I1821" s="2">
        <v>92.788673000000003</v>
      </c>
      <c r="J1821" s="2">
        <v>148.53005999999999</v>
      </c>
      <c r="K1821" s="2">
        <v>177.250731</v>
      </c>
      <c r="L1821" s="2">
        <v>192.22012699999999</v>
      </c>
      <c r="M1821" s="2">
        <v>352.32315999999997</v>
      </c>
      <c r="N1821" s="2">
        <v>387.93575499999997</v>
      </c>
      <c r="O1821" s="2">
        <v>286.74593299999998</v>
      </c>
      <c r="P1821" s="2">
        <v>332.34666099999998</v>
      </c>
      <c r="Q1821" s="2">
        <v>604.22346300000004</v>
      </c>
      <c r="R1821" s="2">
        <v>1869.878616</v>
      </c>
      <c r="S1821" s="2">
        <v>1712.600608</v>
      </c>
      <c r="T1821" s="2">
        <v>4793.6430049999999</v>
      </c>
      <c r="U1821" s="2">
        <v>8880.1325080000006</v>
      </c>
    </row>
    <row r="1822" spans="1:21" hidden="1" x14ac:dyDescent="0.2">
      <c r="A1822" s="22" t="s">
        <v>211</v>
      </c>
      <c r="B1822" s="9" t="s">
        <v>879</v>
      </c>
      <c r="C1822" s="10" t="s">
        <v>22</v>
      </c>
      <c r="D1822" s="10"/>
      <c r="E1822" s="3"/>
      <c r="F1822" s="3"/>
      <c r="G1822" s="3"/>
      <c r="H1822" s="3"/>
      <c r="I1822" s="3"/>
      <c r="J1822" s="3"/>
      <c r="K1822" s="3"/>
      <c r="L1822" s="3"/>
      <c r="M1822" s="3"/>
      <c r="N1822" s="3">
        <v>1.011595</v>
      </c>
      <c r="O1822" s="3"/>
      <c r="P1822" s="3"/>
      <c r="Q1822" s="3"/>
      <c r="R1822" s="3"/>
      <c r="S1822" s="3"/>
      <c r="T1822" s="3"/>
      <c r="U1822" s="3"/>
    </row>
    <row r="1823" spans="1:21" hidden="1" x14ac:dyDescent="0.2">
      <c r="A1823" s="22" t="s">
        <v>211</v>
      </c>
      <c r="B1823" s="9" t="s">
        <v>879</v>
      </c>
      <c r="C1823" s="10" t="s">
        <v>23</v>
      </c>
      <c r="D1823" s="10"/>
      <c r="E1823" s="2"/>
      <c r="F1823" s="2"/>
      <c r="G1823" s="2"/>
      <c r="H1823" s="2">
        <v>0.34618900000000002</v>
      </c>
      <c r="I1823" s="2">
        <v>1.3463480000000001</v>
      </c>
      <c r="J1823" s="2">
        <v>0.184227</v>
      </c>
      <c r="K1823" s="2">
        <v>0.522065</v>
      </c>
      <c r="L1823" s="2">
        <v>0.65093199999999996</v>
      </c>
      <c r="M1823" s="2">
        <v>0.49569400000000002</v>
      </c>
      <c r="N1823" s="2">
        <v>1.2088129999999999</v>
      </c>
      <c r="O1823" s="2">
        <v>2.5775960000000002</v>
      </c>
      <c r="P1823" s="2">
        <v>13.263432999999999</v>
      </c>
      <c r="Q1823" s="2">
        <v>207.31900099999999</v>
      </c>
      <c r="R1823" s="2">
        <v>901.90069000000005</v>
      </c>
      <c r="S1823" s="2">
        <v>635.89354800000001</v>
      </c>
      <c r="T1823" s="2">
        <v>663.81894199999999</v>
      </c>
      <c r="U1823" s="2">
        <v>761.98593400000004</v>
      </c>
    </row>
    <row r="1824" spans="1:21" hidden="1" x14ac:dyDescent="0.2">
      <c r="A1824" s="22" t="s">
        <v>211</v>
      </c>
      <c r="B1824" s="9" t="s">
        <v>879</v>
      </c>
      <c r="C1824" s="10" t="s">
        <v>24</v>
      </c>
      <c r="D1824" s="10"/>
      <c r="E1824" s="3"/>
      <c r="F1824" s="3"/>
      <c r="G1824" s="3">
        <v>6.0287E-2</v>
      </c>
      <c r="H1824" s="3">
        <v>0.23385</v>
      </c>
      <c r="I1824" s="3">
        <v>1.1802969999999999</v>
      </c>
      <c r="J1824" s="3">
        <v>27.371259999999999</v>
      </c>
      <c r="K1824" s="3">
        <v>44.897174</v>
      </c>
      <c r="L1824" s="3">
        <v>55.682490999999999</v>
      </c>
      <c r="M1824" s="3">
        <v>138.57677200000001</v>
      </c>
      <c r="N1824" s="3">
        <v>161.20973900000001</v>
      </c>
      <c r="O1824" s="3">
        <v>195.89793</v>
      </c>
      <c r="P1824" s="3">
        <v>238.852215</v>
      </c>
      <c r="Q1824" s="3">
        <v>328.58857699999999</v>
      </c>
      <c r="R1824" s="3">
        <v>900.59918500000003</v>
      </c>
      <c r="S1824" s="3">
        <v>1021.531891</v>
      </c>
      <c r="T1824" s="3">
        <v>4062.5022389999999</v>
      </c>
      <c r="U1824" s="3">
        <v>7927.3688320000001</v>
      </c>
    </row>
    <row r="1825" spans="1:21" hidden="1" x14ac:dyDescent="0.2">
      <c r="A1825" s="22" t="s">
        <v>211</v>
      </c>
      <c r="B1825" s="9" t="s">
        <v>879</v>
      </c>
      <c r="C1825" s="10" t="s">
        <v>25</v>
      </c>
      <c r="D1825" s="10"/>
      <c r="E1825" s="2"/>
      <c r="F1825" s="2"/>
      <c r="G1825" s="2"/>
      <c r="H1825" s="2"/>
      <c r="I1825" s="2"/>
      <c r="J1825" s="2"/>
      <c r="K1825" s="2"/>
      <c r="L1825" s="2"/>
      <c r="M1825" s="2"/>
      <c r="N1825" s="2">
        <v>7.1151030000000004</v>
      </c>
      <c r="O1825" s="2">
        <v>27.331766999999999</v>
      </c>
      <c r="P1825" s="2">
        <v>19.917383999999998</v>
      </c>
      <c r="Q1825" s="2">
        <v>4.8837820000000001</v>
      </c>
      <c r="R1825" s="2">
        <v>4.2084700000000002</v>
      </c>
      <c r="S1825" s="2">
        <v>5.2919289999999997</v>
      </c>
      <c r="T1825" s="2">
        <v>7.5519699999999998</v>
      </c>
      <c r="U1825" s="2">
        <v>4.8956549999999996</v>
      </c>
    </row>
    <row r="1826" spans="1:21" hidden="1" x14ac:dyDescent="0.2">
      <c r="A1826" s="22" t="s">
        <v>211</v>
      </c>
      <c r="B1826" s="9" t="s">
        <v>879</v>
      </c>
      <c r="C1826" s="10" t="s">
        <v>26</v>
      </c>
      <c r="D1826" s="10" t="s">
        <v>980</v>
      </c>
      <c r="E1826" s="3"/>
      <c r="F1826" s="3"/>
      <c r="G1826" s="3"/>
      <c r="H1826" s="3"/>
      <c r="I1826" s="3"/>
      <c r="J1826" s="3"/>
      <c r="K1826" s="3">
        <v>47.331982000000004</v>
      </c>
      <c r="L1826" s="3">
        <v>53.373063999999999</v>
      </c>
      <c r="M1826" s="3">
        <v>52.315576999999998</v>
      </c>
      <c r="N1826" s="3">
        <v>55.373922999999998</v>
      </c>
      <c r="O1826" s="3">
        <v>54.457846000000004</v>
      </c>
      <c r="P1826" s="3">
        <v>52.213247000000003</v>
      </c>
      <c r="Q1826" s="3">
        <v>50.504519999999999</v>
      </c>
      <c r="R1826" s="3">
        <v>42.717987999999998</v>
      </c>
      <c r="S1826" s="3">
        <v>43.690797000000003</v>
      </c>
      <c r="T1826" s="3">
        <v>50.109434</v>
      </c>
      <c r="U1826" s="3">
        <v>61.967266000000002</v>
      </c>
    </row>
    <row r="1827" spans="1:21" hidden="1" x14ac:dyDescent="0.2">
      <c r="A1827" s="22" t="s">
        <v>211</v>
      </c>
      <c r="B1827" s="9" t="s">
        <v>879</v>
      </c>
      <c r="C1827" s="10" t="s">
        <v>27</v>
      </c>
      <c r="D1827" s="10" t="s">
        <v>980</v>
      </c>
      <c r="E1827" s="2"/>
      <c r="F1827" s="2"/>
      <c r="G1827" s="2"/>
      <c r="H1827" s="2"/>
      <c r="I1827" s="2"/>
      <c r="J1827" s="2"/>
      <c r="K1827" s="2"/>
      <c r="L1827" s="2"/>
      <c r="M1827" s="2">
        <v>41.617545999999997</v>
      </c>
      <c r="N1827" s="2"/>
      <c r="O1827" s="2"/>
      <c r="P1827" s="2"/>
      <c r="Q1827" s="2"/>
      <c r="R1827" s="2"/>
      <c r="S1827" s="2"/>
      <c r="T1827" s="2"/>
      <c r="U1827" s="2"/>
    </row>
    <row r="1828" spans="1:21" hidden="1" x14ac:dyDescent="0.2">
      <c r="A1828" s="22" t="s">
        <v>211</v>
      </c>
      <c r="B1828" s="9" t="s">
        <v>879</v>
      </c>
      <c r="C1828" s="10" t="s">
        <v>28</v>
      </c>
      <c r="D1828" s="10" t="s">
        <v>980</v>
      </c>
      <c r="E1828" s="3"/>
      <c r="F1828" s="3"/>
      <c r="G1828" s="3"/>
      <c r="H1828" s="3"/>
      <c r="I1828" s="3"/>
      <c r="J1828" s="3">
        <v>3.25841</v>
      </c>
      <c r="K1828" s="3">
        <v>4.5070690000000004</v>
      </c>
      <c r="L1828" s="3">
        <v>3.2983959999999999</v>
      </c>
      <c r="M1828" s="3">
        <v>6.5365589999999996</v>
      </c>
      <c r="N1828" s="3">
        <v>5.9125259999999997</v>
      </c>
      <c r="O1828" s="3">
        <v>6.4292360000000004</v>
      </c>
      <c r="P1828" s="3">
        <v>7.8265659999999997</v>
      </c>
      <c r="Q1828" s="3">
        <v>12.163501999999999</v>
      </c>
      <c r="R1828" s="3">
        <v>3.167681</v>
      </c>
      <c r="S1828" s="3">
        <v>6.1755699999999996</v>
      </c>
      <c r="T1828" s="3">
        <v>9.6350630000000006</v>
      </c>
      <c r="U1828" s="3">
        <v>11.039116</v>
      </c>
    </row>
    <row r="1829" spans="1:21" hidden="1" x14ac:dyDescent="0.2">
      <c r="A1829" s="22" t="s">
        <v>211</v>
      </c>
      <c r="B1829" s="9" t="s">
        <v>879</v>
      </c>
      <c r="C1829" s="10" t="s">
        <v>29</v>
      </c>
      <c r="D1829" s="10" t="s">
        <v>980</v>
      </c>
      <c r="E1829" s="2"/>
      <c r="F1829" s="2"/>
      <c r="G1829" s="2"/>
      <c r="H1829" s="2"/>
      <c r="I1829" s="2"/>
      <c r="J1829" s="2"/>
      <c r="K1829" s="2">
        <v>2.4286319999999999</v>
      </c>
      <c r="L1829" s="2">
        <v>0.92564299999999999</v>
      </c>
      <c r="M1829" s="2">
        <v>1.399373</v>
      </c>
      <c r="N1829" s="2"/>
      <c r="O1829" s="2">
        <v>5.1558E-2</v>
      </c>
      <c r="P1829" s="2">
        <v>0.273816</v>
      </c>
      <c r="Q1829" s="2">
        <v>0.76408100000000001</v>
      </c>
      <c r="R1829" s="2">
        <v>17.284602</v>
      </c>
      <c r="S1829" s="2">
        <v>1.6872999999999999E-2</v>
      </c>
      <c r="T1829" s="2">
        <v>2.5357000000000001E-2</v>
      </c>
      <c r="U1829" s="2">
        <v>112.875705</v>
      </c>
    </row>
    <row r="1830" spans="1:21" hidden="1" x14ac:dyDescent="0.2">
      <c r="A1830" s="23" t="s">
        <v>211</v>
      </c>
      <c r="B1830" s="9" t="s">
        <v>879</v>
      </c>
      <c r="C1830" s="9" t="s">
        <v>30</v>
      </c>
      <c r="D1830" s="9"/>
      <c r="E1830" s="3"/>
      <c r="F1830" s="3"/>
      <c r="G1830" s="3">
        <v>98.386611000000002</v>
      </c>
      <c r="H1830" s="3">
        <v>106.01161999999999</v>
      </c>
      <c r="I1830" s="3">
        <v>90.262028000000001</v>
      </c>
      <c r="J1830" s="3">
        <v>117.71616299999999</v>
      </c>
      <c r="K1830" s="3">
        <v>77.563809000000006</v>
      </c>
      <c r="L1830" s="3">
        <v>78.289601000000005</v>
      </c>
      <c r="M1830" s="3">
        <v>111.38163900000001</v>
      </c>
      <c r="N1830" s="3">
        <v>156.10405600000001</v>
      </c>
      <c r="O1830" s="3"/>
      <c r="P1830" s="3"/>
      <c r="Q1830" s="3"/>
      <c r="R1830" s="3"/>
      <c r="S1830" s="3"/>
      <c r="T1830" s="3"/>
      <c r="U1830" s="3"/>
    </row>
    <row r="1831" spans="1:21" hidden="1" x14ac:dyDescent="0.2">
      <c r="A1831" s="21" t="s">
        <v>212</v>
      </c>
      <c r="B1831" s="9" t="s">
        <v>925</v>
      </c>
      <c r="C1831" s="9" t="s">
        <v>20</v>
      </c>
      <c r="D1831" s="9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</row>
    <row r="1832" spans="1:21" hidden="1" x14ac:dyDescent="0.2">
      <c r="A1832" s="22" t="s">
        <v>212</v>
      </c>
      <c r="B1832" s="9" t="s">
        <v>925</v>
      </c>
      <c r="C1832" s="10" t="s">
        <v>22</v>
      </c>
      <c r="D1832" s="10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</row>
    <row r="1833" spans="1:21" hidden="1" x14ac:dyDescent="0.2">
      <c r="A1833" s="22" t="s">
        <v>212</v>
      </c>
      <c r="B1833" s="9" t="s">
        <v>925</v>
      </c>
      <c r="C1833" s="10" t="s">
        <v>23</v>
      </c>
      <c r="D1833" s="10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</row>
    <row r="1834" spans="1:21" hidden="1" x14ac:dyDescent="0.2">
      <c r="A1834" s="22" t="s">
        <v>212</v>
      </c>
      <c r="B1834" s="9" t="s">
        <v>925</v>
      </c>
      <c r="C1834" s="10" t="s">
        <v>24</v>
      </c>
      <c r="D1834" s="10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</row>
    <row r="1835" spans="1:21" hidden="1" x14ac:dyDescent="0.2">
      <c r="A1835" s="22" t="s">
        <v>212</v>
      </c>
      <c r="B1835" s="9" t="s">
        <v>925</v>
      </c>
      <c r="C1835" s="10" t="s">
        <v>25</v>
      </c>
      <c r="D1835" s="10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</row>
    <row r="1836" spans="1:21" hidden="1" x14ac:dyDescent="0.2">
      <c r="A1836" s="22" t="s">
        <v>212</v>
      </c>
      <c r="B1836" s="9" t="s">
        <v>925</v>
      </c>
      <c r="C1836" s="10" t="s">
        <v>26</v>
      </c>
      <c r="D1836" s="10" t="s">
        <v>980</v>
      </c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</row>
    <row r="1837" spans="1:21" hidden="1" x14ac:dyDescent="0.2">
      <c r="A1837" s="22" t="s">
        <v>212</v>
      </c>
      <c r="B1837" s="9" t="s">
        <v>925</v>
      </c>
      <c r="C1837" s="10" t="s">
        <v>27</v>
      </c>
      <c r="D1837" s="10" t="s">
        <v>980</v>
      </c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</row>
    <row r="1838" spans="1:21" hidden="1" x14ac:dyDescent="0.2">
      <c r="A1838" s="22" t="s">
        <v>212</v>
      </c>
      <c r="B1838" s="9" t="s">
        <v>925</v>
      </c>
      <c r="C1838" s="10" t="s">
        <v>28</v>
      </c>
      <c r="D1838" s="10" t="s">
        <v>980</v>
      </c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</row>
    <row r="1839" spans="1:21" hidden="1" x14ac:dyDescent="0.2">
      <c r="A1839" s="22" t="s">
        <v>212</v>
      </c>
      <c r="B1839" s="9" t="s">
        <v>925</v>
      </c>
      <c r="C1839" s="10" t="s">
        <v>29</v>
      </c>
      <c r="D1839" s="10" t="s">
        <v>980</v>
      </c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</row>
    <row r="1840" spans="1:21" hidden="1" x14ac:dyDescent="0.2">
      <c r="A1840" s="23" t="s">
        <v>212</v>
      </c>
      <c r="B1840" s="9" t="s">
        <v>925</v>
      </c>
      <c r="C1840" s="9" t="s">
        <v>30</v>
      </c>
      <c r="D1840" s="9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</row>
    <row r="1841" spans="1:21" hidden="1" x14ac:dyDescent="0.2">
      <c r="A1841" s="21" t="s">
        <v>213</v>
      </c>
      <c r="B1841" s="9" t="s">
        <v>736</v>
      </c>
      <c r="C1841" s="9" t="s">
        <v>20</v>
      </c>
      <c r="D1841" s="9"/>
      <c r="E1841" s="2"/>
      <c r="F1841" s="2"/>
      <c r="G1841" s="2">
        <v>504.73786799999999</v>
      </c>
      <c r="H1841" s="2">
        <v>623.93909699999995</v>
      </c>
      <c r="I1841" s="2">
        <v>690.48611600000004</v>
      </c>
      <c r="J1841" s="2">
        <v>1015.2509</v>
      </c>
      <c r="K1841" s="2">
        <v>1260.763618</v>
      </c>
      <c r="L1841" s="2">
        <v>1487.5337810000001</v>
      </c>
      <c r="M1841" s="2">
        <v>2098.9520969999999</v>
      </c>
      <c r="N1841" s="2">
        <v>2656.778112</v>
      </c>
      <c r="O1841" s="2">
        <v>2365.2153490000001</v>
      </c>
      <c r="P1841" s="2">
        <v>2130.2649540000002</v>
      </c>
      <c r="Q1841" s="2">
        <v>1744.6490080000001</v>
      </c>
      <c r="R1841" s="2">
        <v>2326.0519009999998</v>
      </c>
      <c r="S1841" s="2">
        <v>2161.4669779999999</v>
      </c>
      <c r="T1841" s="2">
        <v>1875.154468</v>
      </c>
      <c r="U1841" s="2">
        <v>2441.6922939999999</v>
      </c>
    </row>
    <row r="1842" spans="1:21" hidden="1" x14ac:dyDescent="0.2">
      <c r="A1842" s="22" t="s">
        <v>213</v>
      </c>
      <c r="B1842" s="9" t="s">
        <v>736</v>
      </c>
      <c r="C1842" s="10" t="s">
        <v>22</v>
      </c>
      <c r="D1842" s="10"/>
      <c r="E1842" s="3"/>
      <c r="F1842" s="3"/>
      <c r="G1842" s="3"/>
      <c r="H1842" s="3"/>
      <c r="I1842" s="3"/>
      <c r="J1842" s="3"/>
      <c r="K1842" s="3">
        <v>10.919031</v>
      </c>
      <c r="L1842" s="3">
        <v>48.060747999999997</v>
      </c>
      <c r="M1842" s="3">
        <v>116.890908</v>
      </c>
      <c r="N1842" s="3">
        <v>104.371707</v>
      </c>
      <c r="O1842" s="3">
        <v>91.272717</v>
      </c>
      <c r="P1842" s="3">
        <v>21.926894000000001</v>
      </c>
      <c r="Q1842" s="3">
        <v>122.441152</v>
      </c>
      <c r="R1842" s="3">
        <v>626.88738000000001</v>
      </c>
      <c r="S1842" s="3">
        <v>15.760339999999999</v>
      </c>
      <c r="T1842" s="3">
        <v>23.646778999999999</v>
      </c>
      <c r="U1842" s="3">
        <v>49.611494999999998</v>
      </c>
    </row>
    <row r="1843" spans="1:21" hidden="1" x14ac:dyDescent="0.2">
      <c r="A1843" s="22" t="s">
        <v>213</v>
      </c>
      <c r="B1843" s="9" t="s">
        <v>736</v>
      </c>
      <c r="C1843" s="10" t="s">
        <v>23</v>
      </c>
      <c r="D1843" s="10"/>
      <c r="E1843" s="2"/>
      <c r="F1843" s="2"/>
      <c r="G1843" s="2">
        <v>7.969341</v>
      </c>
      <c r="H1843" s="2">
        <v>8.4188880000000008</v>
      </c>
      <c r="I1843" s="2">
        <v>10.133419999999999</v>
      </c>
      <c r="J1843" s="2">
        <v>7.8696390000000003</v>
      </c>
      <c r="K1843" s="2">
        <v>7.4736640000000003</v>
      </c>
      <c r="L1843" s="2">
        <v>11.661716999999999</v>
      </c>
      <c r="M1843" s="2">
        <v>11.152858999999999</v>
      </c>
      <c r="N1843" s="2">
        <v>13.856232</v>
      </c>
      <c r="O1843" s="2">
        <v>325.71110499999998</v>
      </c>
      <c r="P1843" s="2">
        <v>598.35729200000003</v>
      </c>
      <c r="Q1843" s="2">
        <v>282.691755</v>
      </c>
      <c r="R1843" s="2">
        <v>465.97655900000001</v>
      </c>
      <c r="S1843" s="2">
        <v>491.99402300000003</v>
      </c>
      <c r="T1843" s="2">
        <v>455.10285399999998</v>
      </c>
      <c r="U1843" s="2">
        <v>746.22343699999999</v>
      </c>
    </row>
    <row r="1844" spans="1:21" hidden="1" x14ac:dyDescent="0.2">
      <c r="A1844" s="22" t="s">
        <v>213</v>
      </c>
      <c r="B1844" s="9" t="s">
        <v>736</v>
      </c>
      <c r="C1844" s="10" t="s">
        <v>24</v>
      </c>
      <c r="D1844" s="10"/>
      <c r="E1844" s="3"/>
      <c r="F1844" s="3"/>
      <c r="G1844" s="3"/>
      <c r="H1844" s="3"/>
      <c r="I1844" s="3"/>
      <c r="J1844" s="3">
        <v>159.74283700000001</v>
      </c>
      <c r="K1844" s="3">
        <v>460.98041699999999</v>
      </c>
      <c r="L1844" s="3">
        <v>673.25400500000001</v>
      </c>
      <c r="M1844" s="3">
        <v>759.78614300000004</v>
      </c>
      <c r="N1844" s="3">
        <v>1579.0511469999999</v>
      </c>
      <c r="O1844" s="3">
        <v>1817.4532770000001</v>
      </c>
      <c r="P1844" s="3">
        <v>1390.364785</v>
      </c>
      <c r="Q1844" s="3">
        <v>1200.4154570000001</v>
      </c>
      <c r="R1844" s="3">
        <v>1141.390484</v>
      </c>
      <c r="S1844" s="3">
        <v>1524.492821</v>
      </c>
      <c r="T1844" s="3">
        <v>1248.667134</v>
      </c>
      <c r="U1844" s="3">
        <v>1472.1250749999999</v>
      </c>
    </row>
    <row r="1845" spans="1:21" hidden="1" x14ac:dyDescent="0.2">
      <c r="A1845" s="22" t="s">
        <v>213</v>
      </c>
      <c r="B1845" s="9" t="s">
        <v>736</v>
      </c>
      <c r="C1845" s="10" t="s">
        <v>25</v>
      </c>
      <c r="D1845" s="10"/>
      <c r="E1845" s="2"/>
      <c r="F1845" s="2"/>
      <c r="G1845" s="2"/>
      <c r="H1845" s="2"/>
      <c r="I1845" s="2"/>
      <c r="J1845" s="2"/>
      <c r="K1845" s="2"/>
      <c r="L1845" s="2"/>
      <c r="M1845" s="2"/>
      <c r="N1845" s="2">
        <v>37.350997</v>
      </c>
      <c r="O1845" s="2">
        <v>50.870873000000003</v>
      </c>
      <c r="P1845" s="2">
        <v>49.551617</v>
      </c>
      <c r="Q1845" s="2">
        <v>49.035910999999999</v>
      </c>
      <c r="R1845" s="2">
        <v>40.998958000000002</v>
      </c>
      <c r="S1845" s="2">
        <v>41.227606000000002</v>
      </c>
      <c r="T1845" s="2">
        <v>40.086500000000001</v>
      </c>
      <c r="U1845" s="2">
        <v>88.872586999999996</v>
      </c>
    </row>
    <row r="1846" spans="1:21" hidden="1" x14ac:dyDescent="0.2">
      <c r="A1846" s="22" t="s">
        <v>213</v>
      </c>
      <c r="B1846" s="9" t="s">
        <v>736</v>
      </c>
      <c r="C1846" s="10" t="s">
        <v>26</v>
      </c>
      <c r="D1846" s="10" t="s">
        <v>980</v>
      </c>
      <c r="E1846" s="3"/>
      <c r="F1846" s="3"/>
      <c r="G1846" s="3"/>
      <c r="H1846" s="3"/>
      <c r="I1846" s="3"/>
      <c r="J1846" s="3"/>
      <c r="K1846" s="3">
        <v>21.338061</v>
      </c>
      <c r="L1846" s="3">
        <v>10.667335</v>
      </c>
      <c r="M1846" s="3">
        <v>5.9582819999999996</v>
      </c>
      <c r="N1846" s="3">
        <v>5.9490980000000002</v>
      </c>
      <c r="O1846" s="3">
        <v>26.789380999999999</v>
      </c>
      <c r="P1846" s="3">
        <v>12.753024999999999</v>
      </c>
      <c r="Q1846" s="3">
        <v>15.740365000000001</v>
      </c>
      <c r="R1846" s="3">
        <v>14.576584</v>
      </c>
      <c r="S1846" s="3">
        <v>10.924251</v>
      </c>
      <c r="T1846" s="3">
        <v>18.730139999999999</v>
      </c>
      <c r="U1846" s="3">
        <v>18.993236</v>
      </c>
    </row>
    <row r="1847" spans="1:21" hidden="1" x14ac:dyDescent="0.2">
      <c r="A1847" s="22" t="s">
        <v>213</v>
      </c>
      <c r="B1847" s="9" t="s">
        <v>736</v>
      </c>
      <c r="C1847" s="10" t="s">
        <v>27</v>
      </c>
      <c r="D1847" s="10" t="s">
        <v>980</v>
      </c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>
        <v>3.2001000000000002E-2</v>
      </c>
      <c r="S1847" s="2"/>
      <c r="T1847" s="2"/>
      <c r="U1847" s="2"/>
    </row>
    <row r="1848" spans="1:21" hidden="1" x14ac:dyDescent="0.2">
      <c r="A1848" s="22" t="s">
        <v>213</v>
      </c>
      <c r="B1848" s="9" t="s">
        <v>736</v>
      </c>
      <c r="C1848" s="10" t="s">
        <v>28</v>
      </c>
      <c r="D1848" s="10" t="s">
        <v>980</v>
      </c>
      <c r="E1848" s="3"/>
      <c r="F1848" s="3"/>
      <c r="G1848" s="3"/>
      <c r="H1848" s="3"/>
      <c r="I1848" s="3"/>
      <c r="J1848" s="3">
        <v>31.735458999999999</v>
      </c>
      <c r="K1848" s="3">
        <v>37.916038</v>
      </c>
      <c r="L1848" s="3">
        <v>15.934009</v>
      </c>
      <c r="M1848" s="3">
        <v>36.829155</v>
      </c>
      <c r="N1848" s="3">
        <v>39.300341000000003</v>
      </c>
      <c r="O1848" s="3">
        <v>49.762518999999998</v>
      </c>
      <c r="P1848" s="3">
        <v>56.650438999999999</v>
      </c>
      <c r="Q1848" s="3">
        <v>74.002291</v>
      </c>
      <c r="R1848" s="3">
        <v>35.062190000000001</v>
      </c>
      <c r="S1848" s="3">
        <v>76.883626000000007</v>
      </c>
      <c r="T1848" s="3">
        <v>88.744422999999998</v>
      </c>
      <c r="U1848" s="3">
        <v>61.334313999999999</v>
      </c>
    </row>
    <row r="1849" spans="1:21" hidden="1" x14ac:dyDescent="0.2">
      <c r="A1849" s="22" t="s">
        <v>213</v>
      </c>
      <c r="B1849" s="9" t="s">
        <v>736</v>
      </c>
      <c r="C1849" s="10" t="s">
        <v>29</v>
      </c>
      <c r="D1849" s="10" t="s">
        <v>980</v>
      </c>
      <c r="E1849" s="2"/>
      <c r="F1849" s="2"/>
      <c r="G1849" s="2"/>
      <c r="H1849" s="2"/>
      <c r="I1849" s="2"/>
      <c r="J1849" s="2"/>
      <c r="K1849" s="2">
        <v>4.620603</v>
      </c>
      <c r="L1849" s="2">
        <v>1.293893</v>
      </c>
      <c r="M1849" s="2">
        <v>1.5491790000000001</v>
      </c>
      <c r="N1849" s="2">
        <v>1.0667789999999999</v>
      </c>
      <c r="O1849" s="2">
        <v>3.355477</v>
      </c>
      <c r="P1849" s="2">
        <v>0.27229599999999998</v>
      </c>
      <c r="Q1849" s="2">
        <v>0.322077</v>
      </c>
      <c r="R1849" s="2">
        <v>1.127745</v>
      </c>
      <c r="S1849" s="2">
        <v>0.184311</v>
      </c>
      <c r="T1849" s="2">
        <v>0.17663799999999999</v>
      </c>
      <c r="U1849" s="2">
        <v>4.5321499999999997</v>
      </c>
    </row>
    <row r="1850" spans="1:21" hidden="1" x14ac:dyDescent="0.2">
      <c r="A1850" s="23" t="s">
        <v>213</v>
      </c>
      <c r="B1850" s="9" t="s">
        <v>736</v>
      </c>
      <c r="C1850" s="9" t="s">
        <v>30</v>
      </c>
      <c r="D1850" s="9"/>
      <c r="E1850" s="3"/>
      <c r="F1850" s="3"/>
      <c r="G1850" s="3">
        <v>496.76852700000001</v>
      </c>
      <c r="H1850" s="3">
        <v>615.52020900000002</v>
      </c>
      <c r="I1850" s="3">
        <v>680.35269600000004</v>
      </c>
      <c r="J1850" s="3">
        <v>815.90296499999999</v>
      </c>
      <c r="K1850" s="3">
        <v>717.515804</v>
      </c>
      <c r="L1850" s="3">
        <v>726.66207399999996</v>
      </c>
      <c r="M1850" s="3">
        <v>1166.7855709999999</v>
      </c>
      <c r="N1850" s="3">
        <v>875.83181100000002</v>
      </c>
      <c r="O1850" s="3"/>
      <c r="P1850" s="3">
        <v>0.38860600000000001</v>
      </c>
      <c r="Q1850" s="3"/>
      <c r="R1850" s="3"/>
      <c r="S1850" s="3"/>
      <c r="T1850" s="3"/>
      <c r="U1850" s="3"/>
    </row>
    <row r="1851" spans="1:21" hidden="1" x14ac:dyDescent="0.2">
      <c r="A1851" s="21" t="s">
        <v>214</v>
      </c>
      <c r="B1851" s="9" t="s">
        <v>968</v>
      </c>
      <c r="C1851" s="9" t="s">
        <v>20</v>
      </c>
      <c r="D1851" s="9"/>
      <c r="E1851" s="2"/>
      <c r="F1851" s="2"/>
      <c r="G1851" s="2">
        <v>369.87312700000001</v>
      </c>
      <c r="H1851" s="2">
        <v>266.08138400000001</v>
      </c>
      <c r="I1851" s="2">
        <v>294.78249699999998</v>
      </c>
      <c r="J1851" s="2">
        <v>396.87122199999999</v>
      </c>
      <c r="K1851" s="2">
        <v>369.42851200000001</v>
      </c>
      <c r="L1851" s="2">
        <v>322.43666200000001</v>
      </c>
      <c r="M1851" s="2">
        <v>498.46231699999998</v>
      </c>
      <c r="N1851" s="2">
        <v>613.90662499999996</v>
      </c>
      <c r="O1851" s="2">
        <v>710.51799800000003</v>
      </c>
      <c r="P1851" s="2">
        <v>536.86765700000001</v>
      </c>
      <c r="Q1851" s="2">
        <v>762.11610800000005</v>
      </c>
      <c r="R1851" s="2">
        <v>1070.7391230000001</v>
      </c>
      <c r="S1851" s="2">
        <v>1156.8262139999999</v>
      </c>
      <c r="T1851" s="2">
        <v>1634.3521169999999</v>
      </c>
      <c r="U1851" s="2">
        <v>2027.344139</v>
      </c>
    </row>
    <row r="1852" spans="1:21" hidden="1" x14ac:dyDescent="0.2">
      <c r="A1852" s="22" t="s">
        <v>214</v>
      </c>
      <c r="B1852" s="9" t="s">
        <v>968</v>
      </c>
      <c r="C1852" s="10" t="s">
        <v>22</v>
      </c>
      <c r="D1852" s="10"/>
      <c r="E1852" s="3"/>
      <c r="F1852" s="3"/>
      <c r="G1852" s="3"/>
      <c r="H1852" s="3"/>
      <c r="I1852" s="3"/>
      <c r="J1852" s="3"/>
      <c r="K1852" s="3">
        <v>1.245404</v>
      </c>
      <c r="L1852" s="3"/>
      <c r="M1852" s="3">
        <v>24.7149</v>
      </c>
      <c r="N1852" s="3"/>
      <c r="O1852" s="3">
        <v>114.47438699999999</v>
      </c>
      <c r="P1852" s="3"/>
      <c r="Q1852" s="3">
        <v>84.513255000000001</v>
      </c>
      <c r="R1852" s="3"/>
      <c r="S1852" s="3">
        <v>66.502533</v>
      </c>
      <c r="T1852" s="3">
        <v>148.968099</v>
      </c>
      <c r="U1852" s="3">
        <v>538.15286600000002</v>
      </c>
    </row>
    <row r="1853" spans="1:21" hidden="1" x14ac:dyDescent="0.2">
      <c r="A1853" s="22" t="s">
        <v>214</v>
      </c>
      <c r="B1853" s="9" t="s">
        <v>968</v>
      </c>
      <c r="C1853" s="10" t="s">
        <v>23</v>
      </c>
      <c r="D1853" s="10"/>
      <c r="E1853" s="2"/>
      <c r="F1853" s="2"/>
      <c r="G1853" s="2">
        <v>7.9575000000000007E-2</v>
      </c>
      <c r="H1853" s="2">
        <v>0.88596799999999998</v>
      </c>
      <c r="I1853" s="2">
        <v>2.1505719999999999</v>
      </c>
      <c r="J1853" s="2">
        <v>2.0225170000000001</v>
      </c>
      <c r="K1853" s="2">
        <v>1.534818</v>
      </c>
      <c r="L1853" s="2">
        <v>3.1768450000000001</v>
      </c>
      <c r="M1853" s="2">
        <v>1.927745</v>
      </c>
      <c r="N1853" s="2">
        <v>2.1780550000000001</v>
      </c>
      <c r="O1853" s="2">
        <v>94.345777999999996</v>
      </c>
      <c r="P1853" s="2">
        <v>97.765300999999994</v>
      </c>
      <c r="Q1853" s="2">
        <v>148.3313</v>
      </c>
      <c r="R1853" s="2">
        <v>260.40554700000001</v>
      </c>
      <c r="S1853" s="2">
        <v>171.37507299999999</v>
      </c>
      <c r="T1853" s="2">
        <v>295.385606</v>
      </c>
      <c r="U1853" s="2">
        <v>493.15419800000001</v>
      </c>
    </row>
    <row r="1854" spans="1:21" hidden="1" x14ac:dyDescent="0.2">
      <c r="A1854" s="22" t="s">
        <v>214</v>
      </c>
      <c r="B1854" s="9" t="s">
        <v>968</v>
      </c>
      <c r="C1854" s="10" t="s">
        <v>24</v>
      </c>
      <c r="D1854" s="10"/>
      <c r="E1854" s="3"/>
      <c r="F1854" s="3"/>
      <c r="G1854" s="3">
        <v>112.65667500000001</v>
      </c>
      <c r="H1854" s="3">
        <v>106.67954400000001</v>
      </c>
      <c r="I1854" s="3">
        <v>103.247822</v>
      </c>
      <c r="J1854" s="3">
        <v>144.210677</v>
      </c>
      <c r="K1854" s="3">
        <v>213.29903300000001</v>
      </c>
      <c r="L1854" s="3">
        <v>180.37216699999999</v>
      </c>
      <c r="M1854" s="3">
        <v>285.04425600000002</v>
      </c>
      <c r="N1854" s="3">
        <v>352.268351</v>
      </c>
      <c r="O1854" s="3">
        <v>469.918252</v>
      </c>
      <c r="P1854" s="3">
        <v>411.63207</v>
      </c>
      <c r="Q1854" s="3">
        <v>504.95336200000003</v>
      </c>
      <c r="R1854" s="3">
        <v>781.60943099999997</v>
      </c>
      <c r="S1854" s="3">
        <v>886.96620600000006</v>
      </c>
      <c r="T1854" s="3">
        <v>1162.5435210000001</v>
      </c>
      <c r="U1854" s="3">
        <v>972.18172100000004</v>
      </c>
    </row>
    <row r="1855" spans="1:21" hidden="1" x14ac:dyDescent="0.2">
      <c r="A1855" s="22" t="s">
        <v>214</v>
      </c>
      <c r="B1855" s="9" t="s">
        <v>968</v>
      </c>
      <c r="C1855" s="10" t="s">
        <v>25</v>
      </c>
      <c r="D1855" s="10"/>
      <c r="E1855" s="2"/>
      <c r="F1855" s="2"/>
      <c r="G1855" s="2"/>
      <c r="H1855" s="2"/>
      <c r="I1855" s="2"/>
      <c r="J1855" s="2"/>
      <c r="K1855" s="2"/>
      <c r="L1855" s="2"/>
      <c r="M1855" s="2"/>
      <c r="N1855" s="2">
        <v>2.4226559999999999</v>
      </c>
      <c r="O1855" s="2">
        <v>16.228397000000001</v>
      </c>
      <c r="P1855" s="2">
        <v>9.7040880000000005</v>
      </c>
      <c r="Q1855" s="2">
        <v>4.5055569999999996</v>
      </c>
      <c r="R1855" s="2">
        <v>10.809077</v>
      </c>
      <c r="S1855" s="2">
        <v>12.475246</v>
      </c>
      <c r="T1855" s="2">
        <v>6.9474470000000004</v>
      </c>
      <c r="U1855" s="2">
        <v>6.1083059999999998</v>
      </c>
    </row>
    <row r="1856" spans="1:21" hidden="1" x14ac:dyDescent="0.2">
      <c r="A1856" s="22" t="s">
        <v>214</v>
      </c>
      <c r="B1856" s="9" t="s">
        <v>968</v>
      </c>
      <c r="C1856" s="10" t="s">
        <v>26</v>
      </c>
      <c r="D1856" s="10" t="s">
        <v>980</v>
      </c>
      <c r="E1856" s="3"/>
      <c r="F1856" s="3"/>
      <c r="G1856" s="3"/>
      <c r="H1856" s="3"/>
      <c r="I1856" s="3"/>
      <c r="J1856" s="3"/>
      <c r="K1856" s="3">
        <v>6.3860910000000004</v>
      </c>
      <c r="L1856" s="3">
        <v>8.0345940000000002</v>
      </c>
      <c r="M1856" s="3">
        <v>10.379277999999999</v>
      </c>
      <c r="N1856" s="3">
        <v>12.68408</v>
      </c>
      <c r="O1856" s="3">
        <v>13.779817</v>
      </c>
      <c r="P1856" s="3">
        <v>15.561774</v>
      </c>
      <c r="Q1856" s="3">
        <v>17.060352000000002</v>
      </c>
      <c r="R1856" s="3">
        <v>15.496876</v>
      </c>
      <c r="S1856" s="3">
        <v>16.592174</v>
      </c>
      <c r="T1856" s="3">
        <v>16.927710999999999</v>
      </c>
      <c r="U1856" s="3">
        <v>17.065875999999999</v>
      </c>
    </row>
    <row r="1857" spans="1:21" hidden="1" x14ac:dyDescent="0.2">
      <c r="A1857" s="22" t="s">
        <v>214</v>
      </c>
      <c r="B1857" s="9" t="s">
        <v>968</v>
      </c>
      <c r="C1857" s="10" t="s">
        <v>27</v>
      </c>
      <c r="D1857" s="10" t="s">
        <v>980</v>
      </c>
      <c r="E1857" s="2"/>
      <c r="F1857" s="2"/>
      <c r="G1857" s="2"/>
      <c r="H1857" s="2"/>
      <c r="I1857" s="2"/>
      <c r="J1857" s="2"/>
      <c r="K1857" s="2">
        <v>17.708114999999999</v>
      </c>
      <c r="L1857" s="2">
        <v>9.0766449999999992</v>
      </c>
      <c r="M1857" s="2">
        <v>19.777332000000001</v>
      </c>
      <c r="N1857" s="2">
        <v>1.0136810000000001</v>
      </c>
      <c r="O1857" s="2">
        <v>0.96752099999999996</v>
      </c>
      <c r="P1857" s="2">
        <v>0.93040999999999996</v>
      </c>
      <c r="Q1857" s="2">
        <v>0.89198500000000003</v>
      </c>
      <c r="R1857" s="2">
        <v>0.85780500000000004</v>
      </c>
      <c r="S1857" s="2"/>
      <c r="T1857" s="2"/>
      <c r="U1857" s="2"/>
    </row>
    <row r="1858" spans="1:21" hidden="1" x14ac:dyDescent="0.2">
      <c r="A1858" s="22" t="s">
        <v>214</v>
      </c>
      <c r="B1858" s="9" t="s">
        <v>968</v>
      </c>
      <c r="C1858" s="10" t="s">
        <v>28</v>
      </c>
      <c r="D1858" s="10" t="s">
        <v>980</v>
      </c>
      <c r="E1858" s="3"/>
      <c r="F1858" s="3"/>
      <c r="G1858" s="3"/>
      <c r="H1858" s="3"/>
      <c r="I1858" s="3"/>
      <c r="J1858" s="3"/>
      <c r="K1858" s="3">
        <v>0.43536799999999998</v>
      </c>
      <c r="L1858" s="3">
        <v>0.78309700000000004</v>
      </c>
      <c r="M1858" s="3">
        <v>0.95497100000000001</v>
      </c>
      <c r="N1858" s="3">
        <v>1.017617</v>
      </c>
      <c r="O1858" s="3">
        <v>0.78132400000000002</v>
      </c>
      <c r="P1858" s="3">
        <v>1.2621089999999999</v>
      </c>
      <c r="Q1858" s="3">
        <v>1.8602970000000001</v>
      </c>
      <c r="R1858" s="3">
        <v>1.1438269999999999</v>
      </c>
      <c r="S1858" s="3">
        <v>2.9149820000000002</v>
      </c>
      <c r="T1858" s="3">
        <v>3.5797330000000001</v>
      </c>
      <c r="U1858" s="3">
        <v>0.24978500000000001</v>
      </c>
    </row>
    <row r="1859" spans="1:21" hidden="1" x14ac:dyDescent="0.2">
      <c r="A1859" s="22" t="s">
        <v>214</v>
      </c>
      <c r="B1859" s="9" t="s">
        <v>968</v>
      </c>
      <c r="C1859" s="10" t="s">
        <v>29</v>
      </c>
      <c r="D1859" s="10" t="s">
        <v>980</v>
      </c>
      <c r="E1859" s="2"/>
      <c r="F1859" s="2"/>
      <c r="G1859" s="2"/>
      <c r="H1859" s="2"/>
      <c r="I1859" s="2"/>
      <c r="J1859" s="2"/>
      <c r="K1859" s="2">
        <v>0.37553900000000001</v>
      </c>
      <c r="L1859" s="2">
        <v>2.3635E-2</v>
      </c>
      <c r="M1859" s="2">
        <v>2.4067000000000002E-2</v>
      </c>
      <c r="N1859" s="2">
        <v>3.1515000000000001E-2</v>
      </c>
      <c r="O1859" s="2">
        <v>2.2522E-2</v>
      </c>
      <c r="P1859" s="2">
        <v>1.1905000000000001E-2</v>
      </c>
      <c r="Q1859" s="2"/>
      <c r="R1859" s="2">
        <v>0.41655999999999999</v>
      </c>
      <c r="S1859" s="2"/>
      <c r="T1859" s="2"/>
      <c r="U1859" s="2">
        <v>0.43138700000000002</v>
      </c>
    </row>
    <row r="1860" spans="1:21" hidden="1" x14ac:dyDescent="0.2">
      <c r="A1860" s="23" t="s">
        <v>214</v>
      </c>
      <c r="B1860" s="9" t="s">
        <v>968</v>
      </c>
      <c r="C1860" s="9" t="s">
        <v>30</v>
      </c>
      <c r="D1860" s="9"/>
      <c r="E1860" s="3"/>
      <c r="F1860" s="3"/>
      <c r="G1860" s="3">
        <v>257.13687700000003</v>
      </c>
      <c r="H1860" s="3">
        <v>158.515872</v>
      </c>
      <c r="I1860" s="3">
        <v>189.38410300000001</v>
      </c>
      <c r="J1860" s="3">
        <v>250.63802799999999</v>
      </c>
      <c r="K1860" s="3">
        <v>128.44414399999999</v>
      </c>
      <c r="L1860" s="3">
        <v>120.969679</v>
      </c>
      <c r="M1860" s="3">
        <v>155.639768</v>
      </c>
      <c r="N1860" s="3">
        <v>242.29067000000001</v>
      </c>
      <c r="O1860" s="3"/>
      <c r="P1860" s="3"/>
      <c r="Q1860" s="3"/>
      <c r="R1860" s="3"/>
      <c r="S1860" s="3"/>
      <c r="T1860" s="3"/>
      <c r="U1860" s="3"/>
    </row>
    <row r="1861" spans="1:21" hidden="1" x14ac:dyDescent="0.2">
      <c r="A1861" s="21" t="s">
        <v>215</v>
      </c>
      <c r="B1861" s="9" t="e">
        <v>#N/A</v>
      </c>
      <c r="C1861" s="9" t="s">
        <v>20</v>
      </c>
      <c r="D1861" s="9"/>
      <c r="E1861" s="2"/>
      <c r="F1861" s="2"/>
      <c r="G1861" s="2">
        <v>36.125017</v>
      </c>
      <c r="H1861" s="2">
        <v>66.971114999999998</v>
      </c>
      <c r="I1861" s="2">
        <v>58.704245</v>
      </c>
      <c r="J1861" s="2">
        <v>327.06948199999999</v>
      </c>
      <c r="K1861" s="2">
        <v>287.55769800000002</v>
      </c>
      <c r="L1861" s="2">
        <v>244.946539</v>
      </c>
      <c r="M1861" s="2">
        <v>513.33385799999996</v>
      </c>
      <c r="N1861" s="2">
        <v>192.996298</v>
      </c>
      <c r="O1861" s="2">
        <v>166.98855</v>
      </c>
      <c r="P1861" s="2">
        <v>166.04982699999999</v>
      </c>
      <c r="Q1861" s="2">
        <v>301.46336100000002</v>
      </c>
      <c r="R1861" s="2">
        <v>777.44942900000001</v>
      </c>
      <c r="S1861" s="2">
        <v>514.55172100000004</v>
      </c>
      <c r="T1861" s="2">
        <v>6070.9542160000001</v>
      </c>
      <c r="U1861" s="2">
        <v>670.74419399999999</v>
      </c>
    </row>
    <row r="1862" spans="1:21" hidden="1" x14ac:dyDescent="0.2">
      <c r="A1862" s="22" t="s">
        <v>215</v>
      </c>
      <c r="B1862" s="9" t="e">
        <v>#N/A</v>
      </c>
      <c r="C1862" s="10" t="s">
        <v>22</v>
      </c>
      <c r="D1862" s="10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>
        <v>3.3302480000000001</v>
      </c>
      <c r="U1862" s="3">
        <v>5.5291389999999998</v>
      </c>
    </row>
    <row r="1863" spans="1:21" hidden="1" x14ac:dyDescent="0.2">
      <c r="A1863" s="22" t="s">
        <v>215</v>
      </c>
      <c r="B1863" s="9" t="e">
        <v>#N/A</v>
      </c>
      <c r="C1863" s="10" t="s">
        <v>23</v>
      </c>
      <c r="D1863" s="10"/>
      <c r="E1863" s="2"/>
      <c r="F1863" s="2"/>
      <c r="G1863" s="2">
        <v>0.52387099999999998</v>
      </c>
      <c r="H1863" s="2">
        <v>0.54364599999999996</v>
      </c>
      <c r="I1863" s="2">
        <v>2.4005909999999999</v>
      </c>
      <c r="J1863" s="2">
        <v>1.498048</v>
      </c>
      <c r="K1863" s="2">
        <v>0.82508400000000004</v>
      </c>
      <c r="L1863" s="2">
        <v>3.8837100000000002</v>
      </c>
      <c r="M1863" s="2">
        <v>2.0493790000000001</v>
      </c>
      <c r="N1863" s="2">
        <v>2.882695</v>
      </c>
      <c r="O1863" s="2">
        <v>30.146813999999999</v>
      </c>
      <c r="P1863" s="2">
        <v>31.466443000000002</v>
      </c>
      <c r="Q1863" s="2">
        <v>115.514304</v>
      </c>
      <c r="R1863" s="2">
        <v>451.14144599999997</v>
      </c>
      <c r="S1863" s="2">
        <v>228.07807299999999</v>
      </c>
      <c r="T1863" s="2">
        <v>121.49406</v>
      </c>
      <c r="U1863" s="2">
        <v>253.67000899999999</v>
      </c>
    </row>
    <row r="1864" spans="1:21" hidden="1" x14ac:dyDescent="0.2">
      <c r="A1864" s="22" t="s">
        <v>215</v>
      </c>
      <c r="B1864" s="9" t="e">
        <v>#N/A</v>
      </c>
      <c r="C1864" s="10" t="s">
        <v>24</v>
      </c>
      <c r="D1864" s="10"/>
      <c r="E1864" s="3"/>
      <c r="F1864" s="3"/>
      <c r="G1864" s="3">
        <v>2.6553119999999999</v>
      </c>
      <c r="H1864" s="3"/>
      <c r="I1864" s="3"/>
      <c r="J1864" s="3"/>
      <c r="K1864" s="3">
        <v>76.984763000000001</v>
      </c>
      <c r="L1864" s="3">
        <v>33.051454</v>
      </c>
      <c r="M1864" s="3">
        <v>9.8066610000000001</v>
      </c>
      <c r="N1864" s="3">
        <v>96.048676</v>
      </c>
      <c r="O1864" s="3">
        <v>67.643766999999997</v>
      </c>
      <c r="P1864" s="3">
        <v>92.218352999999993</v>
      </c>
      <c r="Q1864" s="3">
        <v>144.96729099999999</v>
      </c>
      <c r="R1864" s="3">
        <v>243.02273299999999</v>
      </c>
      <c r="S1864" s="3">
        <v>231.25868399999999</v>
      </c>
      <c r="T1864" s="3">
        <v>5863.4141179999997</v>
      </c>
      <c r="U1864" s="3">
        <v>317.37098900000001</v>
      </c>
    </row>
    <row r="1865" spans="1:21" hidden="1" x14ac:dyDescent="0.2">
      <c r="A1865" s="22" t="s">
        <v>215</v>
      </c>
      <c r="B1865" s="9" t="e">
        <v>#N/A</v>
      </c>
      <c r="C1865" s="10" t="s">
        <v>25</v>
      </c>
      <c r="D1865" s="10"/>
      <c r="E1865" s="2"/>
      <c r="F1865" s="2"/>
      <c r="G1865" s="2"/>
      <c r="H1865" s="2"/>
      <c r="I1865" s="2"/>
      <c r="J1865" s="2"/>
      <c r="K1865" s="2"/>
      <c r="L1865" s="2"/>
      <c r="M1865" s="2"/>
      <c r="N1865" s="2">
        <v>1.090236</v>
      </c>
      <c r="O1865" s="2">
        <v>49.569400999999999</v>
      </c>
      <c r="P1865" s="2">
        <v>17.580100999999999</v>
      </c>
      <c r="Q1865" s="2">
        <v>19.678818</v>
      </c>
      <c r="R1865" s="2">
        <v>42.914994999999998</v>
      </c>
      <c r="S1865" s="2">
        <v>40.167777999999998</v>
      </c>
      <c r="T1865" s="2">
        <v>63.491151000000002</v>
      </c>
      <c r="U1865" s="2">
        <v>50.783726000000001</v>
      </c>
    </row>
    <row r="1866" spans="1:21" hidden="1" x14ac:dyDescent="0.2">
      <c r="A1866" s="22" t="s">
        <v>215</v>
      </c>
      <c r="B1866" s="9" t="e">
        <v>#N/A</v>
      </c>
      <c r="C1866" s="10" t="s">
        <v>26</v>
      </c>
      <c r="D1866" s="10" t="s">
        <v>980</v>
      </c>
      <c r="E1866" s="3"/>
      <c r="F1866" s="3"/>
      <c r="G1866" s="3"/>
      <c r="H1866" s="3"/>
      <c r="I1866" s="3"/>
      <c r="J1866" s="3"/>
      <c r="K1866" s="3">
        <v>0.154443</v>
      </c>
      <c r="L1866" s="3">
        <v>0.57468699999999995</v>
      </c>
      <c r="M1866" s="3">
        <v>3.814343</v>
      </c>
      <c r="N1866" s="3">
        <v>0.30307200000000001</v>
      </c>
      <c r="O1866" s="3">
        <v>3.9154840000000002</v>
      </c>
      <c r="P1866" s="3">
        <v>5.1519779999999997</v>
      </c>
      <c r="Q1866" s="3">
        <v>5.855035</v>
      </c>
      <c r="R1866" s="3">
        <v>26.312266000000001</v>
      </c>
      <c r="S1866" s="3">
        <v>2.6549870000000002</v>
      </c>
      <c r="T1866" s="3">
        <v>5.402374</v>
      </c>
      <c r="U1866" s="3">
        <v>4.5469670000000004</v>
      </c>
    </row>
    <row r="1867" spans="1:21" hidden="1" x14ac:dyDescent="0.2">
      <c r="A1867" s="22" t="s">
        <v>215</v>
      </c>
      <c r="B1867" s="9" t="e">
        <v>#N/A</v>
      </c>
      <c r="C1867" s="10" t="s">
        <v>27</v>
      </c>
      <c r="D1867" s="10" t="s">
        <v>980</v>
      </c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</row>
    <row r="1868" spans="1:21" hidden="1" x14ac:dyDescent="0.2">
      <c r="A1868" s="22" t="s">
        <v>215</v>
      </c>
      <c r="B1868" s="9" t="e">
        <v>#N/A</v>
      </c>
      <c r="C1868" s="10" t="s">
        <v>28</v>
      </c>
      <c r="D1868" s="10" t="s">
        <v>980</v>
      </c>
      <c r="E1868" s="3"/>
      <c r="F1868" s="3"/>
      <c r="G1868" s="3"/>
      <c r="H1868" s="3"/>
      <c r="I1868" s="3"/>
      <c r="J1868" s="3"/>
      <c r="K1868" s="3">
        <v>10.363448999999999</v>
      </c>
      <c r="L1868" s="3">
        <v>0.56998099999999996</v>
      </c>
      <c r="M1868" s="3">
        <v>0.62542200000000003</v>
      </c>
      <c r="N1868" s="3">
        <v>1.0398430000000001</v>
      </c>
      <c r="O1868" s="3">
        <v>5.3741089999999998</v>
      </c>
      <c r="P1868" s="3">
        <v>5.9100859999999997</v>
      </c>
      <c r="Q1868" s="3">
        <v>4.3552730000000004</v>
      </c>
      <c r="R1868" s="3">
        <v>4.0276430000000003</v>
      </c>
      <c r="S1868" s="3">
        <v>12.237355000000001</v>
      </c>
      <c r="T1868" s="3">
        <v>13.822139999999999</v>
      </c>
      <c r="U1868" s="3">
        <v>38.807389000000001</v>
      </c>
    </row>
    <row r="1869" spans="1:21" hidden="1" x14ac:dyDescent="0.2">
      <c r="A1869" s="22" t="s">
        <v>215</v>
      </c>
      <c r="B1869" s="9" t="e">
        <v>#N/A</v>
      </c>
      <c r="C1869" s="10" t="s">
        <v>29</v>
      </c>
      <c r="D1869" s="10" t="s">
        <v>980</v>
      </c>
      <c r="E1869" s="2"/>
      <c r="F1869" s="2"/>
      <c r="G1869" s="2"/>
      <c r="H1869" s="2"/>
      <c r="I1869" s="2"/>
      <c r="J1869" s="2"/>
      <c r="K1869" s="2">
        <v>1.109856</v>
      </c>
      <c r="L1869" s="2">
        <v>5.8235510000000001</v>
      </c>
      <c r="M1869" s="2">
        <v>9.6185489999999998</v>
      </c>
      <c r="N1869" s="2">
        <v>9.0491689999999991</v>
      </c>
      <c r="O1869" s="2">
        <v>10.338975</v>
      </c>
      <c r="P1869" s="2">
        <v>8.4635920000000002</v>
      </c>
      <c r="Q1869" s="2">
        <v>11.092639999999999</v>
      </c>
      <c r="R1869" s="2">
        <v>10.030346</v>
      </c>
      <c r="S1869" s="2">
        <v>0.15484400000000001</v>
      </c>
      <c r="T1869" s="2">
        <v>1.25E-4</v>
      </c>
      <c r="U1869" s="2">
        <v>3.5975E-2</v>
      </c>
    </row>
    <row r="1870" spans="1:21" hidden="1" x14ac:dyDescent="0.2">
      <c r="A1870" s="23" t="s">
        <v>215</v>
      </c>
      <c r="B1870" s="9" t="e">
        <v>#N/A</v>
      </c>
      <c r="C1870" s="9" t="s">
        <v>30</v>
      </c>
      <c r="D1870" s="9"/>
      <c r="E1870" s="3"/>
      <c r="F1870" s="3"/>
      <c r="G1870" s="3">
        <v>32.945833999999998</v>
      </c>
      <c r="H1870" s="3">
        <v>66.427469000000002</v>
      </c>
      <c r="I1870" s="3">
        <v>56.303654000000002</v>
      </c>
      <c r="J1870" s="3">
        <v>325.57143400000001</v>
      </c>
      <c r="K1870" s="3">
        <v>198.120103</v>
      </c>
      <c r="L1870" s="3">
        <v>201.04315600000001</v>
      </c>
      <c r="M1870" s="3">
        <v>487.41950400000002</v>
      </c>
      <c r="N1870" s="3">
        <v>82.582606999999996</v>
      </c>
      <c r="O1870" s="3"/>
      <c r="P1870" s="3">
        <v>5.2592739999999996</v>
      </c>
      <c r="Q1870" s="3"/>
      <c r="R1870" s="3"/>
      <c r="S1870" s="3"/>
      <c r="T1870" s="3"/>
      <c r="U1870" s="3"/>
    </row>
    <row r="1871" spans="1:21" hidden="1" x14ac:dyDescent="0.2">
      <c r="A1871" s="21" t="s">
        <v>216</v>
      </c>
      <c r="B1871" s="9" t="e">
        <v>#N/A</v>
      </c>
      <c r="C1871" s="9" t="s">
        <v>20</v>
      </c>
      <c r="D1871" s="9"/>
      <c r="E1871" s="2"/>
      <c r="F1871" s="2"/>
      <c r="G1871" s="2">
        <v>267.533703</v>
      </c>
      <c r="H1871" s="2">
        <v>186.98749100000001</v>
      </c>
      <c r="I1871" s="2">
        <v>165.13326799999999</v>
      </c>
      <c r="J1871" s="2">
        <v>684.40249400000005</v>
      </c>
      <c r="K1871" s="2">
        <v>575.83489799999995</v>
      </c>
      <c r="L1871" s="2">
        <v>408.75578100000001</v>
      </c>
      <c r="M1871" s="2">
        <v>754.70895599999994</v>
      </c>
      <c r="N1871" s="2">
        <v>739.52695200000005</v>
      </c>
      <c r="O1871" s="2">
        <v>713.55506700000001</v>
      </c>
      <c r="P1871" s="2">
        <v>769.58215499999994</v>
      </c>
      <c r="Q1871" s="2">
        <v>739.18561299999999</v>
      </c>
      <c r="R1871" s="2">
        <v>917.95542699999999</v>
      </c>
      <c r="S1871" s="2">
        <v>1038.1461260000001</v>
      </c>
      <c r="T1871" s="2">
        <v>1225.7242799999999</v>
      </c>
      <c r="U1871" s="2">
        <v>904.81471199999999</v>
      </c>
    </row>
    <row r="1872" spans="1:21" hidden="1" x14ac:dyDescent="0.2">
      <c r="A1872" s="22" t="s">
        <v>216</v>
      </c>
      <c r="B1872" s="9" t="e">
        <v>#N/A</v>
      </c>
      <c r="C1872" s="10" t="s">
        <v>22</v>
      </c>
      <c r="D1872" s="10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</row>
    <row r="1873" spans="1:21" hidden="1" x14ac:dyDescent="0.2">
      <c r="A1873" s="22" t="s">
        <v>216</v>
      </c>
      <c r="B1873" s="9" t="e">
        <v>#N/A</v>
      </c>
      <c r="C1873" s="10" t="s">
        <v>23</v>
      </c>
      <c r="D1873" s="10"/>
      <c r="E1873" s="2"/>
      <c r="F1873" s="2"/>
      <c r="G1873" s="2">
        <v>1.5623279999999999</v>
      </c>
      <c r="H1873" s="2">
        <v>7.667764</v>
      </c>
      <c r="I1873" s="2">
        <v>4.0909319999999996</v>
      </c>
      <c r="J1873" s="2">
        <v>21.566666000000001</v>
      </c>
      <c r="K1873" s="2">
        <v>2.4076870000000001</v>
      </c>
      <c r="L1873" s="2">
        <v>7.0322180000000003</v>
      </c>
      <c r="M1873" s="2">
        <v>4.2785919999999997</v>
      </c>
      <c r="N1873" s="2">
        <v>87.891101000000006</v>
      </c>
      <c r="O1873" s="2">
        <v>140.745744</v>
      </c>
      <c r="P1873" s="2">
        <v>194.244902</v>
      </c>
      <c r="Q1873" s="2">
        <v>209.031071</v>
      </c>
      <c r="R1873" s="2">
        <v>219.19740899999999</v>
      </c>
      <c r="S1873" s="2">
        <v>432.862638</v>
      </c>
      <c r="T1873" s="2">
        <v>258.76049599999999</v>
      </c>
      <c r="U1873" s="2">
        <v>260.344874</v>
      </c>
    </row>
    <row r="1874" spans="1:21" hidden="1" x14ac:dyDescent="0.2">
      <c r="A1874" s="22" t="s">
        <v>216</v>
      </c>
      <c r="B1874" s="9" t="e">
        <v>#N/A</v>
      </c>
      <c r="C1874" s="10" t="s">
        <v>24</v>
      </c>
      <c r="D1874" s="10"/>
      <c r="E1874" s="3"/>
      <c r="F1874" s="3"/>
      <c r="G1874" s="3"/>
      <c r="H1874" s="3">
        <v>2.801428</v>
      </c>
      <c r="I1874" s="3">
        <v>2.1954850000000001</v>
      </c>
      <c r="J1874" s="3">
        <v>2.1426430000000001</v>
      </c>
      <c r="K1874" s="3">
        <v>103.03987600000001</v>
      </c>
      <c r="L1874" s="3">
        <v>34.621004999999997</v>
      </c>
      <c r="M1874" s="3">
        <v>165.51295300000001</v>
      </c>
      <c r="N1874" s="3">
        <v>210.634613</v>
      </c>
      <c r="O1874" s="3">
        <v>386.90614799999997</v>
      </c>
      <c r="P1874" s="3">
        <v>328.83745900000002</v>
      </c>
      <c r="Q1874" s="3">
        <v>341.75208700000002</v>
      </c>
      <c r="R1874" s="3">
        <v>440.79657200000003</v>
      </c>
      <c r="S1874" s="3">
        <v>379.37926299999998</v>
      </c>
      <c r="T1874" s="3">
        <v>697.686644</v>
      </c>
      <c r="U1874" s="3">
        <v>413.58924300000001</v>
      </c>
    </row>
    <row r="1875" spans="1:21" hidden="1" x14ac:dyDescent="0.2">
      <c r="A1875" s="22" t="s">
        <v>216</v>
      </c>
      <c r="B1875" s="9" t="e">
        <v>#N/A</v>
      </c>
      <c r="C1875" s="10" t="s">
        <v>25</v>
      </c>
      <c r="D1875" s="10"/>
      <c r="E1875" s="2"/>
      <c r="F1875" s="2"/>
      <c r="G1875" s="2"/>
      <c r="H1875" s="2"/>
      <c r="I1875" s="2"/>
      <c r="J1875" s="2"/>
      <c r="K1875" s="2"/>
      <c r="L1875" s="2"/>
      <c r="M1875" s="2"/>
      <c r="N1875" s="2">
        <v>18.258292999999998</v>
      </c>
      <c r="O1875" s="2">
        <v>57.317124999999997</v>
      </c>
      <c r="P1875" s="2">
        <v>59.674804000000002</v>
      </c>
      <c r="Q1875" s="2">
        <v>63.487333999999997</v>
      </c>
      <c r="R1875" s="2">
        <v>106.202584</v>
      </c>
      <c r="S1875" s="2">
        <v>76.767915000000002</v>
      </c>
      <c r="T1875" s="2">
        <v>139.41675599999999</v>
      </c>
      <c r="U1875" s="2">
        <v>103.62563900000001</v>
      </c>
    </row>
    <row r="1876" spans="1:21" hidden="1" x14ac:dyDescent="0.2">
      <c r="A1876" s="22" t="s">
        <v>216</v>
      </c>
      <c r="B1876" s="9" t="e">
        <v>#N/A</v>
      </c>
      <c r="C1876" s="10" t="s">
        <v>26</v>
      </c>
      <c r="D1876" s="10" t="s">
        <v>980</v>
      </c>
      <c r="E1876" s="3"/>
      <c r="F1876" s="3"/>
      <c r="G1876" s="3"/>
      <c r="H1876" s="3"/>
      <c r="I1876" s="3"/>
      <c r="J1876" s="3"/>
      <c r="K1876" s="3">
        <v>9.2337819999999997</v>
      </c>
      <c r="L1876" s="3">
        <v>1.857005</v>
      </c>
      <c r="M1876" s="3">
        <v>98.131586999999996</v>
      </c>
      <c r="N1876" s="3">
        <v>98.192167999999995</v>
      </c>
      <c r="O1876" s="3">
        <v>122.83658</v>
      </c>
      <c r="P1876" s="3">
        <v>157.49409</v>
      </c>
      <c r="Q1876" s="3">
        <v>106.17775899999999</v>
      </c>
      <c r="R1876" s="3">
        <v>132.810587</v>
      </c>
      <c r="S1876" s="3">
        <v>124.773082</v>
      </c>
      <c r="T1876" s="3">
        <v>104.253343</v>
      </c>
      <c r="U1876" s="3">
        <v>71.568060000000003</v>
      </c>
    </row>
    <row r="1877" spans="1:21" hidden="1" x14ac:dyDescent="0.2">
      <c r="A1877" s="22" t="s">
        <v>216</v>
      </c>
      <c r="B1877" s="9" t="e">
        <v>#N/A</v>
      </c>
      <c r="C1877" s="10" t="s">
        <v>27</v>
      </c>
      <c r="D1877" s="10" t="s">
        <v>980</v>
      </c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</row>
    <row r="1878" spans="1:21" hidden="1" x14ac:dyDescent="0.2">
      <c r="A1878" s="22" t="s">
        <v>216</v>
      </c>
      <c r="B1878" s="9" t="e">
        <v>#N/A</v>
      </c>
      <c r="C1878" s="10" t="s">
        <v>28</v>
      </c>
      <c r="D1878" s="10" t="s">
        <v>980</v>
      </c>
      <c r="E1878" s="3"/>
      <c r="F1878" s="3"/>
      <c r="G1878" s="3"/>
      <c r="H1878" s="3"/>
      <c r="I1878" s="3"/>
      <c r="J1878" s="3"/>
      <c r="K1878" s="3">
        <v>41.453955000000001</v>
      </c>
      <c r="L1878" s="3">
        <v>3.8997999999999998E-2</v>
      </c>
      <c r="M1878" s="3">
        <v>65.157546999999994</v>
      </c>
      <c r="N1878" s="3">
        <v>40.836725999999999</v>
      </c>
      <c r="O1878" s="3">
        <v>4.5689140000000004</v>
      </c>
      <c r="P1878" s="3">
        <v>28.981967000000001</v>
      </c>
      <c r="Q1878" s="3">
        <v>18.187107000000001</v>
      </c>
      <c r="R1878" s="3">
        <v>18.420355000000001</v>
      </c>
      <c r="S1878" s="3">
        <v>24.294589999999999</v>
      </c>
      <c r="T1878" s="3">
        <v>25.598331000000002</v>
      </c>
      <c r="U1878" s="3">
        <v>55.645432999999997</v>
      </c>
    </row>
    <row r="1879" spans="1:21" hidden="1" x14ac:dyDescent="0.2">
      <c r="A1879" s="22" t="s">
        <v>216</v>
      </c>
      <c r="B1879" s="9" t="e">
        <v>#N/A</v>
      </c>
      <c r="C1879" s="10" t="s">
        <v>29</v>
      </c>
      <c r="D1879" s="10" t="s">
        <v>980</v>
      </c>
      <c r="E1879" s="2"/>
      <c r="F1879" s="2"/>
      <c r="G1879" s="2"/>
      <c r="H1879" s="2"/>
      <c r="I1879" s="2"/>
      <c r="J1879" s="2"/>
      <c r="K1879" s="2">
        <v>118.69464499999999</v>
      </c>
      <c r="L1879" s="2">
        <v>1.7443040000000001</v>
      </c>
      <c r="M1879" s="2">
        <v>2.1939730000000002</v>
      </c>
      <c r="N1879" s="2">
        <v>0.96660900000000005</v>
      </c>
      <c r="O1879" s="2">
        <v>1.1805559999999999</v>
      </c>
      <c r="P1879" s="2">
        <v>0.34893299999999999</v>
      </c>
      <c r="Q1879" s="2">
        <v>0.55025500000000005</v>
      </c>
      <c r="R1879" s="2">
        <v>0.52791999999999994</v>
      </c>
      <c r="S1879" s="2">
        <v>6.8638000000000005E-2</v>
      </c>
      <c r="T1879" s="2">
        <v>8.7100000000000007E-3</v>
      </c>
      <c r="U1879" s="2">
        <v>4.1463E-2</v>
      </c>
    </row>
    <row r="1880" spans="1:21" hidden="1" x14ac:dyDescent="0.2">
      <c r="A1880" s="23" t="s">
        <v>216</v>
      </c>
      <c r="B1880" s="9" t="e">
        <v>#N/A</v>
      </c>
      <c r="C1880" s="9" t="s">
        <v>30</v>
      </c>
      <c r="D1880" s="9"/>
      <c r="E1880" s="3"/>
      <c r="F1880" s="3"/>
      <c r="G1880" s="3">
        <v>265.97137500000002</v>
      </c>
      <c r="H1880" s="3">
        <v>176.51829900000001</v>
      </c>
      <c r="I1880" s="3">
        <v>158.84685099999999</v>
      </c>
      <c r="J1880" s="3">
        <v>660.69318499999997</v>
      </c>
      <c r="K1880" s="3">
        <v>301.004953</v>
      </c>
      <c r="L1880" s="3">
        <v>363.46225099999998</v>
      </c>
      <c r="M1880" s="3">
        <v>419.434304</v>
      </c>
      <c r="N1880" s="3">
        <v>282.74744199999998</v>
      </c>
      <c r="O1880" s="3"/>
      <c r="P1880" s="3"/>
      <c r="Q1880" s="3"/>
      <c r="R1880" s="3"/>
      <c r="S1880" s="3"/>
      <c r="T1880" s="3"/>
      <c r="U1880" s="3"/>
    </row>
    <row r="1881" spans="1:21" hidden="1" x14ac:dyDescent="0.2">
      <c r="A1881" s="21" t="s">
        <v>217</v>
      </c>
      <c r="B1881" s="9" t="e">
        <v>#N/A</v>
      </c>
      <c r="C1881" s="9" t="s">
        <v>20</v>
      </c>
      <c r="D1881" s="9"/>
      <c r="E1881" s="2"/>
      <c r="F1881" s="2"/>
      <c r="G1881" s="2">
        <v>1083.1615569999999</v>
      </c>
      <c r="H1881" s="2">
        <v>1182.5021569999999</v>
      </c>
      <c r="I1881" s="2">
        <v>1153.0340570000001</v>
      </c>
      <c r="J1881" s="2">
        <v>1249.891102</v>
      </c>
      <c r="K1881" s="2">
        <v>1304.232084</v>
      </c>
      <c r="L1881" s="2">
        <v>1391.8898830000001</v>
      </c>
      <c r="M1881" s="2">
        <v>1539.3123800000001</v>
      </c>
      <c r="N1881" s="2">
        <v>1616.732252</v>
      </c>
      <c r="O1881" s="2">
        <v>1761.4894260000001</v>
      </c>
      <c r="P1881" s="2">
        <v>1879.4408960000001</v>
      </c>
      <c r="Q1881" s="2">
        <v>1863.0871930000001</v>
      </c>
      <c r="R1881" s="2">
        <v>1906.779634</v>
      </c>
      <c r="S1881" s="2">
        <v>1713.8742139999999</v>
      </c>
      <c r="T1881" s="2">
        <v>2009.84825</v>
      </c>
      <c r="U1881" s="2">
        <v>1758.6200160000001</v>
      </c>
    </row>
    <row r="1882" spans="1:21" hidden="1" x14ac:dyDescent="0.2">
      <c r="A1882" s="22" t="s">
        <v>217</v>
      </c>
      <c r="B1882" s="9" t="e">
        <v>#N/A</v>
      </c>
      <c r="C1882" s="10" t="s">
        <v>22</v>
      </c>
      <c r="D1882" s="10"/>
      <c r="E1882" s="3"/>
      <c r="F1882" s="3"/>
      <c r="G1882" s="3"/>
      <c r="H1882" s="3"/>
      <c r="I1882" s="3"/>
      <c r="J1882" s="3"/>
      <c r="K1882" s="3">
        <v>43.756813999999999</v>
      </c>
      <c r="L1882" s="3">
        <v>19.941441000000001</v>
      </c>
      <c r="M1882" s="3">
        <v>50.157159</v>
      </c>
      <c r="N1882" s="3">
        <v>256.985972</v>
      </c>
      <c r="O1882" s="3">
        <v>254.382182</v>
      </c>
      <c r="P1882" s="3">
        <v>363.329948</v>
      </c>
      <c r="Q1882" s="3">
        <v>331.60529600000001</v>
      </c>
      <c r="R1882" s="3">
        <v>341.93247700000001</v>
      </c>
      <c r="S1882" s="3">
        <v>108.40209299999999</v>
      </c>
      <c r="T1882" s="3">
        <v>242.93513999999999</v>
      </c>
      <c r="U1882" s="3">
        <v>132.77621600000001</v>
      </c>
    </row>
    <row r="1883" spans="1:21" hidden="1" x14ac:dyDescent="0.2">
      <c r="A1883" s="22" t="s">
        <v>217</v>
      </c>
      <c r="B1883" s="9" t="e">
        <v>#N/A</v>
      </c>
      <c r="C1883" s="10" t="s">
        <v>23</v>
      </c>
      <c r="D1883" s="10"/>
      <c r="E1883" s="2"/>
      <c r="F1883" s="2"/>
      <c r="G1883" s="2">
        <v>0.69723400000000002</v>
      </c>
      <c r="H1883" s="2">
        <v>14.798097</v>
      </c>
      <c r="I1883" s="2">
        <v>13.056819000000001</v>
      </c>
      <c r="J1883" s="2">
        <v>19.418151000000002</v>
      </c>
      <c r="K1883" s="2">
        <v>14.004661</v>
      </c>
      <c r="L1883" s="2">
        <v>15.362612</v>
      </c>
      <c r="M1883" s="2">
        <v>44.836063000000003</v>
      </c>
      <c r="N1883" s="2">
        <v>43.773198000000001</v>
      </c>
      <c r="O1883" s="2">
        <v>225.16770099999999</v>
      </c>
      <c r="P1883" s="2">
        <v>223.143091</v>
      </c>
      <c r="Q1883" s="2">
        <v>117.603781</v>
      </c>
      <c r="R1883" s="2">
        <v>132.00445400000001</v>
      </c>
      <c r="S1883" s="2">
        <v>164.30442500000001</v>
      </c>
      <c r="T1883" s="2">
        <v>189.71426299999999</v>
      </c>
      <c r="U1883" s="2">
        <v>216.408255</v>
      </c>
    </row>
    <row r="1884" spans="1:21" hidden="1" x14ac:dyDescent="0.2">
      <c r="A1884" s="22" t="s">
        <v>217</v>
      </c>
      <c r="B1884" s="9" t="e">
        <v>#N/A</v>
      </c>
      <c r="C1884" s="10" t="s">
        <v>24</v>
      </c>
      <c r="D1884" s="10"/>
      <c r="E1884" s="3"/>
      <c r="F1884" s="3"/>
      <c r="G1884" s="3">
        <v>8.1194839999999999</v>
      </c>
      <c r="H1884" s="3">
        <v>16.791086</v>
      </c>
      <c r="I1884" s="3">
        <v>15.070240999999999</v>
      </c>
      <c r="J1884" s="3">
        <v>28.532596000000002</v>
      </c>
      <c r="K1884" s="3">
        <v>139.48689300000001</v>
      </c>
      <c r="L1884" s="3">
        <v>165.69412500000001</v>
      </c>
      <c r="M1884" s="3">
        <v>263.90942699999999</v>
      </c>
      <c r="N1884" s="3">
        <v>300.52488699999998</v>
      </c>
      <c r="O1884" s="3">
        <v>965.94334600000002</v>
      </c>
      <c r="P1884" s="3">
        <v>964.33848599999999</v>
      </c>
      <c r="Q1884" s="3">
        <v>1112.446359</v>
      </c>
      <c r="R1884" s="3">
        <v>1196.8083489999999</v>
      </c>
      <c r="S1884" s="3">
        <v>1103.401621</v>
      </c>
      <c r="T1884" s="3">
        <v>1192.4481450000001</v>
      </c>
      <c r="U1884" s="3">
        <v>1075.9767039999999</v>
      </c>
    </row>
    <row r="1885" spans="1:21" hidden="1" x14ac:dyDescent="0.2">
      <c r="A1885" s="22" t="s">
        <v>217</v>
      </c>
      <c r="B1885" s="9" t="e">
        <v>#N/A</v>
      </c>
      <c r="C1885" s="10" t="s">
        <v>25</v>
      </c>
      <c r="D1885" s="10"/>
      <c r="E1885" s="2"/>
      <c r="F1885" s="2"/>
      <c r="G1885" s="2"/>
      <c r="H1885" s="2"/>
      <c r="I1885" s="2"/>
      <c r="J1885" s="2"/>
      <c r="K1885" s="2"/>
      <c r="L1885" s="2"/>
      <c r="M1885" s="2"/>
      <c r="N1885" s="2">
        <v>21.869814000000002</v>
      </c>
      <c r="O1885" s="2">
        <v>250.376758</v>
      </c>
      <c r="P1885" s="2">
        <v>252.64488700000001</v>
      </c>
      <c r="Q1885" s="2">
        <v>232.877117</v>
      </c>
      <c r="R1885" s="2">
        <v>155.53213099999999</v>
      </c>
      <c r="S1885" s="2">
        <v>263.50963300000001</v>
      </c>
      <c r="T1885" s="2">
        <v>303.90915899999999</v>
      </c>
      <c r="U1885" s="2">
        <v>257.62725899999998</v>
      </c>
    </row>
    <row r="1886" spans="1:21" hidden="1" x14ac:dyDescent="0.2">
      <c r="A1886" s="22" t="s">
        <v>217</v>
      </c>
      <c r="B1886" s="9" t="e">
        <v>#N/A</v>
      </c>
      <c r="C1886" s="10" t="s">
        <v>26</v>
      </c>
      <c r="D1886" s="10" t="s">
        <v>980</v>
      </c>
      <c r="E1886" s="3"/>
      <c r="F1886" s="3"/>
      <c r="G1886" s="3"/>
      <c r="H1886" s="3"/>
      <c r="I1886" s="3"/>
      <c r="J1886" s="3"/>
      <c r="K1886" s="3">
        <v>39.264180000000003</v>
      </c>
      <c r="L1886" s="3">
        <v>47.135900999999997</v>
      </c>
      <c r="M1886" s="3">
        <v>33.351457000000003</v>
      </c>
      <c r="N1886" s="3">
        <v>80.743431000000001</v>
      </c>
      <c r="O1886" s="3">
        <v>49.281779</v>
      </c>
      <c r="P1886" s="3">
        <v>54.043951</v>
      </c>
      <c r="Q1886" s="3">
        <v>47.130988000000002</v>
      </c>
      <c r="R1886" s="3">
        <v>60.173582000000003</v>
      </c>
      <c r="S1886" s="3">
        <v>55.239902000000001</v>
      </c>
      <c r="T1886" s="3">
        <v>61.316695000000003</v>
      </c>
      <c r="U1886" s="3">
        <v>57.291986000000001</v>
      </c>
    </row>
    <row r="1887" spans="1:21" hidden="1" x14ac:dyDescent="0.2">
      <c r="A1887" s="22" t="s">
        <v>217</v>
      </c>
      <c r="B1887" s="9" t="e">
        <v>#N/A</v>
      </c>
      <c r="C1887" s="10" t="s">
        <v>27</v>
      </c>
      <c r="D1887" s="10" t="s">
        <v>980</v>
      </c>
      <c r="E1887" s="2"/>
      <c r="F1887" s="2"/>
      <c r="G1887" s="2"/>
      <c r="H1887" s="2"/>
      <c r="I1887" s="2"/>
      <c r="J1887" s="2"/>
      <c r="K1887" s="2">
        <v>24.738864</v>
      </c>
      <c r="L1887" s="2">
        <v>21.800923000000001</v>
      </c>
      <c r="M1887" s="2">
        <v>4.5841560000000001</v>
      </c>
      <c r="N1887" s="2">
        <v>0.23314299999999999</v>
      </c>
      <c r="O1887" s="2">
        <v>0.28417999999999999</v>
      </c>
      <c r="P1887" s="2">
        <v>0.30842700000000001</v>
      </c>
      <c r="Q1887" s="2"/>
      <c r="R1887" s="2">
        <v>0.29514499999999999</v>
      </c>
      <c r="S1887" s="2"/>
      <c r="T1887" s="2"/>
      <c r="U1887" s="2"/>
    </row>
    <row r="1888" spans="1:21" hidden="1" x14ac:dyDescent="0.2">
      <c r="A1888" s="22" t="s">
        <v>217</v>
      </c>
      <c r="B1888" s="9" t="e">
        <v>#N/A</v>
      </c>
      <c r="C1888" s="10" t="s">
        <v>28</v>
      </c>
      <c r="D1888" s="10" t="s">
        <v>980</v>
      </c>
      <c r="E1888" s="3"/>
      <c r="F1888" s="3"/>
      <c r="G1888" s="3"/>
      <c r="H1888" s="3"/>
      <c r="I1888" s="3"/>
      <c r="J1888" s="3"/>
      <c r="K1888" s="3">
        <v>16.148222000000001</v>
      </c>
      <c r="L1888" s="3">
        <v>10.077926</v>
      </c>
      <c r="M1888" s="3">
        <v>11.446384</v>
      </c>
      <c r="N1888" s="3">
        <v>14.934949</v>
      </c>
      <c r="O1888" s="3">
        <v>15.672790000000001</v>
      </c>
      <c r="P1888" s="3">
        <v>25.041536000000001</v>
      </c>
      <c r="Q1888" s="3">
        <v>21.423652000000001</v>
      </c>
      <c r="R1888" s="3">
        <v>19.992659</v>
      </c>
      <c r="S1888" s="3">
        <v>19.011915999999999</v>
      </c>
      <c r="T1888" s="3">
        <v>19.522628000000001</v>
      </c>
      <c r="U1888" s="3">
        <v>18.495989000000002</v>
      </c>
    </row>
    <row r="1889" spans="1:21" hidden="1" x14ac:dyDescent="0.2">
      <c r="A1889" s="22" t="s">
        <v>217</v>
      </c>
      <c r="B1889" s="9" t="e">
        <v>#N/A</v>
      </c>
      <c r="C1889" s="10" t="s">
        <v>29</v>
      </c>
      <c r="D1889" s="10" t="s">
        <v>980</v>
      </c>
      <c r="E1889" s="2"/>
      <c r="F1889" s="2"/>
      <c r="G1889" s="2"/>
      <c r="H1889" s="2"/>
      <c r="I1889" s="2"/>
      <c r="J1889" s="2"/>
      <c r="K1889" s="2">
        <v>0.231514</v>
      </c>
      <c r="L1889" s="2">
        <v>0.119766</v>
      </c>
      <c r="M1889" s="2">
        <v>0.16487199999999999</v>
      </c>
      <c r="N1889" s="2">
        <v>2.412893</v>
      </c>
      <c r="O1889" s="2">
        <v>0.38068999999999997</v>
      </c>
      <c r="P1889" s="2">
        <v>6.4800000000000003E-4</v>
      </c>
      <c r="Q1889" s="2"/>
      <c r="R1889" s="2">
        <v>4.0836999999999998E-2</v>
      </c>
      <c r="S1889" s="2">
        <v>4.6239999999999996E-3</v>
      </c>
      <c r="T1889" s="2">
        <v>2.2200000000000002E-3</v>
      </c>
      <c r="U1889" s="2">
        <v>4.3607E-2</v>
      </c>
    </row>
    <row r="1890" spans="1:21" hidden="1" x14ac:dyDescent="0.2">
      <c r="A1890" s="23" t="s">
        <v>217</v>
      </c>
      <c r="B1890" s="9" t="e">
        <v>#N/A</v>
      </c>
      <c r="C1890" s="9" t="s">
        <v>30</v>
      </c>
      <c r="D1890" s="9"/>
      <c r="E1890" s="3"/>
      <c r="F1890" s="3"/>
      <c r="G1890" s="3">
        <v>1074.3448390000001</v>
      </c>
      <c r="H1890" s="3">
        <v>1150.9129740000001</v>
      </c>
      <c r="I1890" s="3">
        <v>1124.906997</v>
      </c>
      <c r="J1890" s="3">
        <v>1201.940355</v>
      </c>
      <c r="K1890" s="3">
        <v>1026.600936</v>
      </c>
      <c r="L1890" s="3">
        <v>1111.7571889999999</v>
      </c>
      <c r="M1890" s="3">
        <v>1130.862862</v>
      </c>
      <c r="N1890" s="3">
        <v>895.25396499999999</v>
      </c>
      <c r="O1890" s="3"/>
      <c r="P1890" s="3">
        <v>-3.4100779999999999</v>
      </c>
      <c r="Q1890" s="3"/>
      <c r="R1890" s="3"/>
      <c r="S1890" s="3"/>
      <c r="T1890" s="3"/>
      <c r="U1890" s="3"/>
    </row>
    <row r="1891" spans="1:21" hidden="1" x14ac:dyDescent="0.2">
      <c r="A1891" s="21" t="s">
        <v>218</v>
      </c>
      <c r="B1891" s="9" t="s">
        <v>416</v>
      </c>
      <c r="C1891" s="9" t="s">
        <v>20</v>
      </c>
      <c r="D1891" s="9"/>
      <c r="E1891" s="2"/>
      <c r="F1891" s="2"/>
      <c r="G1891" s="2">
        <v>7.0500109999999996</v>
      </c>
      <c r="H1891" s="2">
        <v>8.0707850000000008</v>
      </c>
      <c r="I1891" s="2">
        <v>9.5416340000000002</v>
      </c>
      <c r="J1891" s="2">
        <v>10.820301000000001</v>
      </c>
      <c r="K1891" s="2">
        <v>37.740642999999999</v>
      </c>
      <c r="L1891" s="2">
        <v>9.7971199999999996</v>
      </c>
      <c r="M1891" s="2">
        <v>5.2048030000000001</v>
      </c>
      <c r="N1891" s="2">
        <v>7.2751239999999999</v>
      </c>
      <c r="O1891" s="2">
        <v>14.475918999999999</v>
      </c>
      <c r="P1891" s="2">
        <v>25.051327000000001</v>
      </c>
      <c r="Q1891" s="2">
        <v>24.184263000000001</v>
      </c>
      <c r="R1891" s="2">
        <v>16.448409000000002</v>
      </c>
      <c r="S1891" s="2">
        <v>26.359200000000001</v>
      </c>
      <c r="T1891" s="2">
        <v>28.339745000000001</v>
      </c>
      <c r="U1891" s="2">
        <v>19.703607999999999</v>
      </c>
    </row>
    <row r="1892" spans="1:21" hidden="1" x14ac:dyDescent="0.2">
      <c r="A1892" s="22" t="s">
        <v>218</v>
      </c>
      <c r="B1892" s="9" t="s">
        <v>416</v>
      </c>
      <c r="C1892" s="10" t="s">
        <v>22</v>
      </c>
      <c r="D1892" s="10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>
        <v>4.0451649999999999</v>
      </c>
      <c r="P1892" s="3">
        <v>4.2526390000000003</v>
      </c>
      <c r="Q1892" s="3">
        <v>5.787528</v>
      </c>
      <c r="R1892" s="3">
        <v>5.0005100000000002</v>
      </c>
      <c r="S1892" s="3">
        <v>6.3746450000000001</v>
      </c>
      <c r="T1892" s="3">
        <v>8.0582849999999997</v>
      </c>
      <c r="U1892" s="3">
        <v>7.1168380000000004</v>
      </c>
    </row>
    <row r="1893" spans="1:21" hidden="1" x14ac:dyDescent="0.2">
      <c r="A1893" s="22" t="s">
        <v>218</v>
      </c>
      <c r="B1893" s="9" t="s">
        <v>416</v>
      </c>
      <c r="C1893" s="10" t="s">
        <v>23</v>
      </c>
      <c r="D1893" s="10"/>
      <c r="E1893" s="2"/>
      <c r="F1893" s="2"/>
      <c r="G1893" s="2"/>
      <c r="H1893" s="2">
        <v>0.1137</v>
      </c>
      <c r="I1893" s="2">
        <v>5.4629999999999998E-2</v>
      </c>
      <c r="J1893" s="2">
        <v>5.6618000000000002E-2</v>
      </c>
      <c r="K1893" s="2">
        <v>6.0469000000000002E-2</v>
      </c>
      <c r="L1893" s="2">
        <v>3.3710999999999998E-2</v>
      </c>
      <c r="M1893" s="2"/>
      <c r="N1893" s="2"/>
      <c r="O1893" s="2">
        <v>0.95192399999999999</v>
      </c>
      <c r="P1893" s="2">
        <v>3.0117579999999999</v>
      </c>
      <c r="Q1893" s="2">
        <v>2.4331399999999999</v>
      </c>
      <c r="R1893" s="2">
        <v>4.8231149999999996</v>
      </c>
      <c r="S1893" s="2">
        <v>2.6453709999999999</v>
      </c>
      <c r="T1893" s="2">
        <v>4.9301690000000002</v>
      </c>
      <c r="U1893" s="2">
        <v>8.6809460000000005</v>
      </c>
    </row>
    <row r="1894" spans="1:21" hidden="1" x14ac:dyDescent="0.2">
      <c r="A1894" s="22" t="s">
        <v>218</v>
      </c>
      <c r="B1894" s="9" t="s">
        <v>416</v>
      </c>
      <c r="C1894" s="10" t="s">
        <v>24</v>
      </c>
      <c r="D1894" s="10"/>
      <c r="E1894" s="3"/>
      <c r="F1894" s="3"/>
      <c r="G1894" s="3"/>
      <c r="H1894" s="3">
        <v>7.9869999999999997E-2</v>
      </c>
      <c r="I1894" s="3">
        <v>0.174175</v>
      </c>
      <c r="J1894" s="3">
        <v>0.14319999999999999</v>
      </c>
      <c r="K1894" s="3">
        <v>3.7361939999999998</v>
      </c>
      <c r="L1894" s="3">
        <v>0.32725199999999999</v>
      </c>
      <c r="M1894" s="3">
        <v>0.102705</v>
      </c>
      <c r="N1894" s="3">
        <v>1.8463240000000001</v>
      </c>
      <c r="O1894" s="3">
        <v>7.8370509999999998</v>
      </c>
      <c r="P1894" s="3">
        <v>16.390008999999999</v>
      </c>
      <c r="Q1894" s="3">
        <v>13.05537</v>
      </c>
      <c r="R1894" s="3">
        <v>4.294365</v>
      </c>
      <c r="S1894" s="3">
        <v>15.308522999999999</v>
      </c>
      <c r="T1894" s="3">
        <v>14.378831999999999</v>
      </c>
      <c r="U1894" s="3">
        <v>3.3203339999999999</v>
      </c>
    </row>
    <row r="1895" spans="1:21" hidden="1" x14ac:dyDescent="0.2">
      <c r="A1895" s="22" t="s">
        <v>218</v>
      </c>
      <c r="B1895" s="9" t="s">
        <v>416</v>
      </c>
      <c r="C1895" s="10" t="s">
        <v>25</v>
      </c>
      <c r="D1895" s="10"/>
      <c r="E1895" s="2"/>
      <c r="F1895" s="2"/>
      <c r="G1895" s="2"/>
      <c r="H1895" s="2"/>
      <c r="I1895" s="2"/>
      <c r="J1895" s="2"/>
      <c r="K1895" s="2"/>
      <c r="L1895" s="2"/>
      <c r="M1895" s="2"/>
      <c r="N1895" s="2">
        <v>1.6145E-2</v>
      </c>
      <c r="O1895" s="2">
        <v>1.382811</v>
      </c>
      <c r="P1895" s="2">
        <v>0.92107600000000001</v>
      </c>
      <c r="Q1895" s="2">
        <v>2.447673</v>
      </c>
      <c r="R1895" s="2">
        <v>1.70903</v>
      </c>
      <c r="S1895" s="2">
        <v>1.4774769999999999</v>
      </c>
      <c r="T1895" s="2">
        <v>0.73645000000000005</v>
      </c>
      <c r="U1895" s="2">
        <v>0.10652399999999999</v>
      </c>
    </row>
    <row r="1896" spans="1:21" hidden="1" x14ac:dyDescent="0.2">
      <c r="A1896" s="22" t="s">
        <v>218</v>
      </c>
      <c r="B1896" s="9" t="s">
        <v>416</v>
      </c>
      <c r="C1896" s="10" t="s">
        <v>26</v>
      </c>
      <c r="D1896" s="10" t="s">
        <v>980</v>
      </c>
      <c r="E1896" s="3"/>
      <c r="F1896" s="3"/>
      <c r="G1896" s="3"/>
      <c r="H1896" s="3"/>
      <c r="I1896" s="3"/>
      <c r="J1896" s="3"/>
      <c r="K1896" s="3"/>
      <c r="L1896" s="3"/>
      <c r="M1896" s="3">
        <v>0.54124399999999995</v>
      </c>
      <c r="N1896" s="3">
        <v>0.462283</v>
      </c>
      <c r="O1896" s="3">
        <v>0.25896799999999998</v>
      </c>
      <c r="P1896" s="3">
        <v>0.47584500000000002</v>
      </c>
      <c r="Q1896" s="3">
        <v>0.46055200000000002</v>
      </c>
      <c r="R1896" s="3">
        <v>0.62138899999999997</v>
      </c>
      <c r="S1896" s="3">
        <v>0.55318400000000001</v>
      </c>
      <c r="T1896" s="3">
        <v>0.236009</v>
      </c>
      <c r="U1896" s="3">
        <v>0.478966</v>
      </c>
    </row>
    <row r="1897" spans="1:21" hidden="1" x14ac:dyDescent="0.2">
      <c r="A1897" s="22" t="s">
        <v>218</v>
      </c>
      <c r="B1897" s="9" t="s">
        <v>416</v>
      </c>
      <c r="C1897" s="10" t="s">
        <v>27</v>
      </c>
      <c r="D1897" s="10" t="s">
        <v>980</v>
      </c>
      <c r="E1897" s="2"/>
      <c r="F1897" s="2"/>
      <c r="G1897" s="2"/>
      <c r="H1897" s="2"/>
      <c r="I1897" s="2"/>
      <c r="J1897" s="2"/>
      <c r="K1897" s="2">
        <v>24.730537999999999</v>
      </c>
      <c r="L1897" s="2"/>
      <c r="M1897" s="2"/>
      <c r="N1897" s="2"/>
      <c r="O1897" s="2"/>
      <c r="P1897" s="2"/>
      <c r="Q1897" s="2"/>
      <c r="R1897" s="2"/>
      <c r="S1897" s="2"/>
      <c r="T1897" s="2"/>
      <c r="U1897" s="2"/>
    </row>
    <row r="1898" spans="1:21" hidden="1" x14ac:dyDescent="0.2">
      <c r="A1898" s="22" t="s">
        <v>218</v>
      </c>
      <c r="B1898" s="9" t="s">
        <v>416</v>
      </c>
      <c r="C1898" s="10" t="s">
        <v>28</v>
      </c>
      <c r="D1898" s="10" t="s">
        <v>980</v>
      </c>
      <c r="E1898" s="3"/>
      <c r="F1898" s="3"/>
      <c r="G1898" s="3"/>
      <c r="H1898" s="3"/>
      <c r="I1898" s="3"/>
      <c r="J1898" s="3"/>
      <c r="K1898" s="3">
        <v>2.6880999999999999E-2</v>
      </c>
      <c r="L1898" s="3"/>
      <c r="M1898" s="3"/>
      <c r="N1898" s="3"/>
      <c r="O1898" s="3"/>
      <c r="P1898" s="3"/>
      <c r="Q1898" s="3"/>
      <c r="R1898" s="3"/>
      <c r="S1898" s="3"/>
      <c r="T1898" s="3"/>
      <c r="U1898" s="3"/>
    </row>
    <row r="1899" spans="1:21" hidden="1" x14ac:dyDescent="0.2">
      <c r="A1899" s="22" t="s">
        <v>218</v>
      </c>
      <c r="B1899" s="9" t="s">
        <v>416</v>
      </c>
      <c r="C1899" s="10" t="s">
        <v>29</v>
      </c>
      <c r="D1899" s="10" t="s">
        <v>980</v>
      </c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</row>
    <row r="1900" spans="1:21" hidden="1" x14ac:dyDescent="0.2">
      <c r="A1900" s="23" t="s">
        <v>218</v>
      </c>
      <c r="B1900" s="9" t="s">
        <v>416</v>
      </c>
      <c r="C1900" s="9" t="s">
        <v>30</v>
      </c>
      <c r="D1900" s="9"/>
      <c r="E1900" s="3"/>
      <c r="F1900" s="3"/>
      <c r="G1900" s="3">
        <v>7.0500109999999996</v>
      </c>
      <c r="H1900" s="3">
        <v>7.8772149999999996</v>
      </c>
      <c r="I1900" s="3">
        <v>9.3128290000000007</v>
      </c>
      <c r="J1900" s="3">
        <v>10.620483</v>
      </c>
      <c r="K1900" s="3">
        <v>9.1865609999999993</v>
      </c>
      <c r="L1900" s="3">
        <v>9.4361569999999997</v>
      </c>
      <c r="M1900" s="3">
        <v>4.560854</v>
      </c>
      <c r="N1900" s="3">
        <v>4.9503719999999998</v>
      </c>
      <c r="O1900" s="3"/>
      <c r="P1900" s="3"/>
      <c r="Q1900" s="3"/>
      <c r="R1900" s="3"/>
      <c r="S1900" s="3"/>
      <c r="T1900" s="3"/>
      <c r="U1900" s="3"/>
    </row>
    <row r="1901" spans="1:21" hidden="1" x14ac:dyDescent="0.2">
      <c r="A1901" s="21" t="s">
        <v>219</v>
      </c>
      <c r="B1901" s="9" t="s">
        <v>472</v>
      </c>
      <c r="C1901" s="9" t="s">
        <v>20</v>
      </c>
      <c r="D1901" s="9"/>
      <c r="E1901" s="2"/>
      <c r="F1901" s="2"/>
      <c r="G1901" s="2">
        <v>34.972867000000001</v>
      </c>
      <c r="H1901" s="2">
        <v>57.384793000000002</v>
      </c>
      <c r="I1901" s="2">
        <v>63.103900000000003</v>
      </c>
      <c r="J1901" s="2">
        <v>70.945808999999997</v>
      </c>
      <c r="K1901" s="2">
        <v>63.212471999999998</v>
      </c>
      <c r="L1901" s="2">
        <v>50.944870000000002</v>
      </c>
      <c r="M1901" s="2">
        <v>45.003363</v>
      </c>
      <c r="N1901" s="2">
        <v>66.555098999999998</v>
      </c>
      <c r="O1901" s="2">
        <v>67.679592999999997</v>
      </c>
      <c r="P1901" s="2">
        <v>59.09845</v>
      </c>
      <c r="Q1901" s="2">
        <v>84.388221000000001</v>
      </c>
      <c r="R1901" s="2">
        <v>77.177762000000001</v>
      </c>
      <c r="S1901" s="2">
        <v>82.165045000000006</v>
      </c>
      <c r="T1901" s="2">
        <v>104.609337</v>
      </c>
      <c r="U1901" s="2">
        <v>118.570295</v>
      </c>
    </row>
    <row r="1902" spans="1:21" hidden="1" x14ac:dyDescent="0.2">
      <c r="A1902" s="22" t="s">
        <v>219</v>
      </c>
      <c r="B1902" s="9" t="s">
        <v>472</v>
      </c>
      <c r="C1902" s="10" t="s">
        <v>22</v>
      </c>
      <c r="D1902" s="10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>
        <v>0.38568599999999997</v>
      </c>
      <c r="Q1902" s="3"/>
      <c r="R1902" s="3">
        <v>0.118255</v>
      </c>
      <c r="S1902" s="3"/>
      <c r="T1902" s="3"/>
      <c r="U1902" s="3"/>
    </row>
    <row r="1903" spans="1:21" hidden="1" x14ac:dyDescent="0.2">
      <c r="A1903" s="22" t="s">
        <v>219</v>
      </c>
      <c r="B1903" s="9" t="s">
        <v>472</v>
      </c>
      <c r="C1903" s="10" t="s">
        <v>23</v>
      </c>
      <c r="D1903" s="10"/>
      <c r="E1903" s="2"/>
      <c r="F1903" s="2"/>
      <c r="G1903" s="2">
        <v>2.3872999999999998E-2</v>
      </c>
      <c r="H1903" s="2">
        <v>1.361345</v>
      </c>
      <c r="I1903" s="2">
        <v>0.96662300000000001</v>
      </c>
      <c r="J1903" s="2">
        <v>1.252542</v>
      </c>
      <c r="K1903" s="2">
        <v>2.0702250000000002</v>
      </c>
      <c r="L1903" s="2">
        <v>0.486014</v>
      </c>
      <c r="M1903" s="2">
        <v>2.2100460000000002</v>
      </c>
      <c r="N1903" s="2">
        <v>2.3652730000000002</v>
      </c>
      <c r="O1903" s="2">
        <v>5.3516440000000003</v>
      </c>
      <c r="P1903" s="2">
        <v>4.8542269999999998</v>
      </c>
      <c r="Q1903" s="2">
        <v>2.728224</v>
      </c>
      <c r="R1903" s="2">
        <v>3.4089969999999998</v>
      </c>
      <c r="S1903" s="2">
        <v>5.7925079999999998</v>
      </c>
      <c r="T1903" s="2">
        <v>8.9486030000000003</v>
      </c>
      <c r="U1903" s="2">
        <v>13.870077999999999</v>
      </c>
    </row>
    <row r="1904" spans="1:21" hidden="1" x14ac:dyDescent="0.2">
      <c r="A1904" s="22" t="s">
        <v>219</v>
      </c>
      <c r="B1904" s="9" t="s">
        <v>472</v>
      </c>
      <c r="C1904" s="10" t="s">
        <v>24</v>
      </c>
      <c r="D1904" s="10"/>
      <c r="E1904" s="3"/>
      <c r="F1904" s="3"/>
      <c r="G1904" s="3">
        <v>0.172762</v>
      </c>
      <c r="H1904" s="3">
        <v>0.152588</v>
      </c>
      <c r="I1904" s="3">
        <v>0.22741600000000001</v>
      </c>
      <c r="J1904" s="3">
        <v>0.18301700000000001</v>
      </c>
      <c r="K1904" s="3">
        <v>8.8546639999999996</v>
      </c>
      <c r="L1904" s="3">
        <v>3.1369940000000001</v>
      </c>
      <c r="M1904" s="3">
        <v>3.575923</v>
      </c>
      <c r="N1904" s="3">
        <v>23.805458000000002</v>
      </c>
      <c r="O1904" s="3">
        <v>45.207686000000002</v>
      </c>
      <c r="P1904" s="3">
        <v>41.124003000000002</v>
      </c>
      <c r="Q1904" s="3">
        <v>66.339894000000001</v>
      </c>
      <c r="R1904" s="3">
        <v>59.610636</v>
      </c>
      <c r="S1904" s="3">
        <v>54.128089000000003</v>
      </c>
      <c r="T1904" s="3">
        <v>72.723830000000007</v>
      </c>
      <c r="U1904" s="3">
        <v>86.582336999999995</v>
      </c>
    </row>
    <row r="1905" spans="1:21" hidden="1" x14ac:dyDescent="0.2">
      <c r="A1905" s="22" t="s">
        <v>219</v>
      </c>
      <c r="B1905" s="9" t="s">
        <v>472</v>
      </c>
      <c r="C1905" s="10" t="s">
        <v>25</v>
      </c>
      <c r="D1905" s="10"/>
      <c r="E1905" s="2"/>
      <c r="F1905" s="2"/>
      <c r="G1905" s="2"/>
      <c r="H1905" s="2"/>
      <c r="I1905" s="2"/>
      <c r="J1905" s="2"/>
      <c r="K1905" s="2"/>
      <c r="L1905" s="2"/>
      <c r="M1905" s="2"/>
      <c r="N1905" s="2">
        <v>3.6880350000000002</v>
      </c>
      <c r="O1905" s="2">
        <v>10.358456</v>
      </c>
      <c r="P1905" s="2">
        <v>6.7185879999999996</v>
      </c>
      <c r="Q1905" s="2">
        <v>10.00529</v>
      </c>
      <c r="R1905" s="2">
        <v>8.1023949999999996</v>
      </c>
      <c r="S1905" s="2">
        <v>15.576836</v>
      </c>
      <c r="T1905" s="2">
        <v>15.298413999999999</v>
      </c>
      <c r="U1905" s="2">
        <v>12.912976</v>
      </c>
    </row>
    <row r="1906" spans="1:21" hidden="1" x14ac:dyDescent="0.2">
      <c r="A1906" s="22" t="s">
        <v>219</v>
      </c>
      <c r="B1906" s="9" t="s">
        <v>472</v>
      </c>
      <c r="C1906" s="10" t="s">
        <v>26</v>
      </c>
      <c r="D1906" s="10" t="s">
        <v>980</v>
      </c>
      <c r="E1906" s="3"/>
      <c r="F1906" s="3"/>
      <c r="G1906" s="3"/>
      <c r="H1906" s="3"/>
      <c r="I1906" s="3"/>
      <c r="J1906" s="3"/>
      <c r="K1906" s="3">
        <v>3.1414650000000002</v>
      </c>
      <c r="L1906" s="3">
        <v>1.6993419999999999</v>
      </c>
      <c r="M1906" s="3">
        <v>1.0460119999999999</v>
      </c>
      <c r="N1906" s="3">
        <v>5.3261960000000004</v>
      </c>
      <c r="O1906" s="3">
        <v>6.1738169999999997</v>
      </c>
      <c r="P1906" s="3">
        <v>6.2724279999999997</v>
      </c>
      <c r="Q1906" s="3">
        <v>4.2665360000000003</v>
      </c>
      <c r="R1906" s="3">
        <v>4.4572039999999999</v>
      </c>
      <c r="S1906" s="3">
        <v>5.3075760000000001</v>
      </c>
      <c r="T1906" s="3">
        <v>6.2758529999999997</v>
      </c>
      <c r="U1906" s="3">
        <v>4.9059920000000004</v>
      </c>
    </row>
    <row r="1907" spans="1:21" hidden="1" x14ac:dyDescent="0.2">
      <c r="A1907" s="22" t="s">
        <v>219</v>
      </c>
      <c r="B1907" s="9" t="s">
        <v>472</v>
      </c>
      <c r="C1907" s="10" t="s">
        <v>27</v>
      </c>
      <c r="D1907" s="10" t="s">
        <v>980</v>
      </c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</row>
    <row r="1908" spans="1:21" hidden="1" x14ac:dyDescent="0.2">
      <c r="A1908" s="22" t="s">
        <v>219</v>
      </c>
      <c r="B1908" s="9" t="s">
        <v>472</v>
      </c>
      <c r="C1908" s="10" t="s">
        <v>28</v>
      </c>
      <c r="D1908" s="10" t="s">
        <v>980</v>
      </c>
      <c r="E1908" s="3"/>
      <c r="F1908" s="3"/>
      <c r="G1908" s="3"/>
      <c r="H1908" s="3"/>
      <c r="I1908" s="3"/>
      <c r="J1908" s="3"/>
      <c r="K1908" s="3">
        <v>0.39397300000000002</v>
      </c>
      <c r="L1908" s="3">
        <v>0.72689800000000004</v>
      </c>
      <c r="M1908" s="3">
        <v>0.58604100000000003</v>
      </c>
      <c r="N1908" s="3">
        <v>0.61516400000000004</v>
      </c>
      <c r="O1908" s="3">
        <v>0.58799000000000001</v>
      </c>
      <c r="P1908" s="3">
        <v>0.62280800000000003</v>
      </c>
      <c r="Q1908" s="3">
        <v>1.0482769999999999</v>
      </c>
      <c r="R1908" s="3">
        <v>1.480275</v>
      </c>
      <c r="S1908" s="3">
        <v>1.360036</v>
      </c>
      <c r="T1908" s="3">
        <v>1.3626370000000001</v>
      </c>
      <c r="U1908" s="3">
        <v>0.29884300000000003</v>
      </c>
    </row>
    <row r="1909" spans="1:21" hidden="1" x14ac:dyDescent="0.2">
      <c r="A1909" s="22" t="s">
        <v>219</v>
      </c>
      <c r="B1909" s="9" t="s">
        <v>472</v>
      </c>
      <c r="C1909" s="10" t="s">
        <v>29</v>
      </c>
      <c r="D1909" s="10" t="s">
        <v>980</v>
      </c>
      <c r="E1909" s="2"/>
      <c r="F1909" s="2"/>
      <c r="G1909" s="2"/>
      <c r="H1909" s="2"/>
      <c r="I1909" s="2"/>
      <c r="J1909" s="2"/>
      <c r="K1909" s="2"/>
      <c r="L1909" s="2">
        <v>8.7136000000000005E-2</v>
      </c>
      <c r="M1909" s="2">
        <v>1.6175999999999999E-2</v>
      </c>
      <c r="N1909" s="2"/>
      <c r="O1909" s="2"/>
      <c r="P1909" s="2"/>
      <c r="Q1909" s="2"/>
      <c r="R1909" s="2"/>
      <c r="S1909" s="2"/>
      <c r="T1909" s="2"/>
      <c r="U1909" s="2">
        <v>6.8999999999999997E-5</v>
      </c>
    </row>
    <row r="1910" spans="1:21" hidden="1" x14ac:dyDescent="0.2">
      <c r="A1910" s="23" t="s">
        <v>219</v>
      </c>
      <c r="B1910" s="9" t="s">
        <v>472</v>
      </c>
      <c r="C1910" s="9" t="s">
        <v>30</v>
      </c>
      <c r="D1910" s="9"/>
      <c r="E1910" s="3"/>
      <c r="F1910" s="3"/>
      <c r="G1910" s="3">
        <v>34.776232</v>
      </c>
      <c r="H1910" s="3">
        <v>55.87086</v>
      </c>
      <c r="I1910" s="3">
        <v>61.909860999999999</v>
      </c>
      <c r="J1910" s="3">
        <v>69.510249999999999</v>
      </c>
      <c r="K1910" s="3">
        <v>48.752144999999999</v>
      </c>
      <c r="L1910" s="3">
        <v>44.808486000000002</v>
      </c>
      <c r="M1910" s="3">
        <v>37.569164999999998</v>
      </c>
      <c r="N1910" s="3">
        <v>30.754973</v>
      </c>
      <c r="O1910" s="3"/>
      <c r="P1910" s="3">
        <v>-0.87929000000000002</v>
      </c>
      <c r="Q1910" s="3"/>
      <c r="R1910" s="3"/>
      <c r="S1910" s="3"/>
      <c r="T1910" s="3"/>
      <c r="U1910" s="3"/>
    </row>
    <row r="1911" spans="1:21" hidden="1" x14ac:dyDescent="0.2">
      <c r="A1911" s="21" t="s">
        <v>220</v>
      </c>
      <c r="B1911" s="9" t="s">
        <v>483</v>
      </c>
      <c r="C1911" s="9" t="s">
        <v>20</v>
      </c>
      <c r="D1911" s="9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</row>
    <row r="1912" spans="1:21" hidden="1" x14ac:dyDescent="0.2">
      <c r="A1912" s="22" t="s">
        <v>220</v>
      </c>
      <c r="B1912" s="9" t="s">
        <v>483</v>
      </c>
      <c r="C1912" s="10" t="s">
        <v>22</v>
      </c>
      <c r="D1912" s="10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</row>
    <row r="1913" spans="1:21" hidden="1" x14ac:dyDescent="0.2">
      <c r="A1913" s="22" t="s">
        <v>220</v>
      </c>
      <c r="B1913" s="9" t="s">
        <v>483</v>
      </c>
      <c r="C1913" s="10" t="s">
        <v>23</v>
      </c>
      <c r="D1913" s="10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</row>
    <row r="1914" spans="1:21" hidden="1" x14ac:dyDescent="0.2">
      <c r="A1914" s="22" t="s">
        <v>220</v>
      </c>
      <c r="B1914" s="9" t="s">
        <v>483</v>
      </c>
      <c r="C1914" s="10" t="s">
        <v>24</v>
      </c>
      <c r="D1914" s="10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</row>
    <row r="1915" spans="1:21" hidden="1" x14ac:dyDescent="0.2">
      <c r="A1915" s="22" t="s">
        <v>220</v>
      </c>
      <c r="B1915" s="9" t="s">
        <v>483</v>
      </c>
      <c r="C1915" s="10" t="s">
        <v>25</v>
      </c>
      <c r="D1915" s="10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</row>
    <row r="1916" spans="1:21" hidden="1" x14ac:dyDescent="0.2">
      <c r="A1916" s="22" t="s">
        <v>220</v>
      </c>
      <c r="B1916" s="9" t="s">
        <v>483</v>
      </c>
      <c r="C1916" s="10" t="s">
        <v>26</v>
      </c>
      <c r="D1916" s="10" t="s">
        <v>980</v>
      </c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</row>
    <row r="1917" spans="1:21" hidden="1" x14ac:dyDescent="0.2">
      <c r="A1917" s="22" t="s">
        <v>220</v>
      </c>
      <c r="B1917" s="9" t="s">
        <v>483</v>
      </c>
      <c r="C1917" s="10" t="s">
        <v>27</v>
      </c>
      <c r="D1917" s="10" t="s">
        <v>980</v>
      </c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</row>
    <row r="1918" spans="1:21" hidden="1" x14ac:dyDescent="0.2">
      <c r="A1918" s="22" t="s">
        <v>220</v>
      </c>
      <c r="B1918" s="9" t="s">
        <v>483</v>
      </c>
      <c r="C1918" s="10" t="s">
        <v>28</v>
      </c>
      <c r="D1918" s="10" t="s">
        <v>980</v>
      </c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</row>
    <row r="1919" spans="1:21" hidden="1" x14ac:dyDescent="0.2">
      <c r="A1919" s="22" t="s">
        <v>220</v>
      </c>
      <c r="B1919" s="9" t="s">
        <v>483</v>
      </c>
      <c r="C1919" s="10" t="s">
        <v>29</v>
      </c>
      <c r="D1919" s="10" t="s">
        <v>980</v>
      </c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</row>
    <row r="1920" spans="1:21" hidden="1" x14ac:dyDescent="0.2">
      <c r="A1920" s="23" t="s">
        <v>220</v>
      </c>
      <c r="B1920" s="9" t="s">
        <v>483</v>
      </c>
      <c r="C1920" s="9" t="s">
        <v>30</v>
      </c>
      <c r="D1920" s="9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</row>
    <row r="1921" spans="1:21" hidden="1" x14ac:dyDescent="0.2">
      <c r="A1921" s="21" t="s">
        <v>221</v>
      </c>
      <c r="B1921" s="9" t="s">
        <v>586</v>
      </c>
      <c r="C1921" s="9" t="s">
        <v>20</v>
      </c>
      <c r="D1921" s="9"/>
      <c r="E1921" s="2"/>
      <c r="F1921" s="2"/>
      <c r="G1921" s="2">
        <v>28.008302</v>
      </c>
      <c r="H1921" s="2">
        <v>21.364491999999998</v>
      </c>
      <c r="I1921" s="2">
        <v>16.877749999999999</v>
      </c>
      <c r="J1921" s="2">
        <v>28.485989</v>
      </c>
      <c r="K1921" s="2">
        <v>28.069842000000001</v>
      </c>
      <c r="L1921" s="2">
        <v>27.708991000000001</v>
      </c>
      <c r="M1921" s="2">
        <v>25.955805999999999</v>
      </c>
      <c r="N1921" s="2">
        <v>25.953835999999999</v>
      </c>
      <c r="O1921" s="2">
        <v>21.028935000000001</v>
      </c>
      <c r="P1921" s="2">
        <v>51.642681000000003</v>
      </c>
      <c r="Q1921" s="2">
        <v>52.652692999999999</v>
      </c>
      <c r="R1921" s="2">
        <v>55.982748999999998</v>
      </c>
      <c r="S1921" s="2">
        <v>70.983840000000001</v>
      </c>
      <c r="T1921" s="2">
        <v>65.695791999999997</v>
      </c>
      <c r="U1921" s="2">
        <v>61.202348000000001</v>
      </c>
    </row>
    <row r="1922" spans="1:21" hidden="1" x14ac:dyDescent="0.2">
      <c r="A1922" s="22" t="s">
        <v>221</v>
      </c>
      <c r="B1922" s="9" t="s">
        <v>586</v>
      </c>
      <c r="C1922" s="10" t="s">
        <v>22</v>
      </c>
      <c r="D1922" s="10"/>
      <c r="E1922" s="3"/>
      <c r="F1922" s="3"/>
      <c r="G1922" s="3"/>
      <c r="H1922" s="3"/>
      <c r="I1922" s="3"/>
      <c r="J1922" s="3"/>
      <c r="K1922" s="3"/>
      <c r="L1922" s="3">
        <v>0.24579300000000001</v>
      </c>
      <c r="M1922" s="3">
        <v>5.4199999999999995E-4</v>
      </c>
      <c r="N1922" s="3"/>
      <c r="O1922" s="3">
        <v>0.5504</v>
      </c>
      <c r="P1922" s="3">
        <v>4.7308999999999997E-2</v>
      </c>
      <c r="Q1922" s="3"/>
      <c r="R1922" s="3">
        <v>9.3015E-2</v>
      </c>
      <c r="S1922" s="3">
        <v>5.507174</v>
      </c>
      <c r="T1922" s="3">
        <v>4.1925499999999998</v>
      </c>
      <c r="U1922" s="3">
        <v>3.504251</v>
      </c>
    </row>
    <row r="1923" spans="1:21" hidden="1" x14ac:dyDescent="0.2">
      <c r="A1923" s="22" t="s">
        <v>221</v>
      </c>
      <c r="B1923" s="9" t="s">
        <v>586</v>
      </c>
      <c r="C1923" s="10" t="s">
        <v>23</v>
      </c>
      <c r="D1923" s="10"/>
      <c r="E1923" s="2"/>
      <c r="F1923" s="2"/>
      <c r="G1923" s="2">
        <v>2.3872999999999998E-2</v>
      </c>
      <c r="H1923" s="2"/>
      <c r="I1923" s="2">
        <v>0.14205200000000001</v>
      </c>
      <c r="J1923" s="2">
        <v>0.38027</v>
      </c>
      <c r="K1923" s="2">
        <v>0.14031099999999999</v>
      </c>
      <c r="L1923" s="2">
        <v>0.52815699999999999</v>
      </c>
      <c r="M1923" s="2">
        <v>1.382083</v>
      </c>
      <c r="N1923" s="2">
        <v>0.46280399999999999</v>
      </c>
      <c r="O1923" s="2">
        <v>2.190982</v>
      </c>
      <c r="P1923" s="2">
        <v>18.719784000000001</v>
      </c>
      <c r="Q1923" s="2">
        <v>9.5006599999999999</v>
      </c>
      <c r="R1923" s="2">
        <v>7.8096100000000002</v>
      </c>
      <c r="S1923" s="2">
        <v>11.715128</v>
      </c>
      <c r="T1923" s="2">
        <v>7.6850759999999996</v>
      </c>
      <c r="U1923" s="2">
        <v>6.5698699999999999</v>
      </c>
    </row>
    <row r="1924" spans="1:21" hidden="1" x14ac:dyDescent="0.2">
      <c r="A1924" s="22" t="s">
        <v>221</v>
      </c>
      <c r="B1924" s="9" t="s">
        <v>586</v>
      </c>
      <c r="C1924" s="10" t="s">
        <v>24</v>
      </c>
      <c r="D1924" s="10"/>
      <c r="E1924" s="3"/>
      <c r="F1924" s="3"/>
      <c r="G1924" s="3">
        <v>5.7590000000000002E-3</v>
      </c>
      <c r="H1924" s="3">
        <v>0.23722699999999999</v>
      </c>
      <c r="I1924" s="3">
        <v>0.291634</v>
      </c>
      <c r="J1924" s="3">
        <v>0.38281799999999999</v>
      </c>
      <c r="K1924" s="3">
        <v>5.3397589999999999</v>
      </c>
      <c r="L1924" s="3">
        <v>11.670488000000001</v>
      </c>
      <c r="M1924" s="3">
        <v>9.5865659999999995</v>
      </c>
      <c r="N1924" s="3">
        <v>7.9097689999999998</v>
      </c>
      <c r="O1924" s="3">
        <v>8.1542999999999992</v>
      </c>
      <c r="P1924" s="3">
        <v>22.20384</v>
      </c>
      <c r="Q1924" s="3">
        <v>32.720602999999997</v>
      </c>
      <c r="R1924" s="3">
        <v>39.999715000000002</v>
      </c>
      <c r="S1924" s="3">
        <v>46.398536</v>
      </c>
      <c r="T1924" s="3">
        <v>42.594659999999998</v>
      </c>
      <c r="U1924" s="3">
        <v>44.789569</v>
      </c>
    </row>
    <row r="1925" spans="1:21" hidden="1" x14ac:dyDescent="0.2">
      <c r="A1925" s="22" t="s">
        <v>221</v>
      </c>
      <c r="B1925" s="9" t="s">
        <v>586</v>
      </c>
      <c r="C1925" s="10" t="s">
        <v>25</v>
      </c>
      <c r="D1925" s="10"/>
      <c r="E1925" s="2"/>
      <c r="F1925" s="2"/>
      <c r="G1925" s="2"/>
      <c r="H1925" s="2"/>
      <c r="I1925" s="2"/>
      <c r="J1925" s="2"/>
      <c r="K1925" s="2"/>
      <c r="L1925" s="2"/>
      <c r="M1925" s="2"/>
      <c r="N1925" s="2">
        <v>0.36993799999999999</v>
      </c>
      <c r="O1925" s="2">
        <v>4.4131669999999996</v>
      </c>
      <c r="P1925" s="2">
        <v>6.2015039999999999</v>
      </c>
      <c r="Q1925" s="2">
        <v>6.4033239999999996</v>
      </c>
      <c r="R1925" s="2">
        <v>5.8499829999999999</v>
      </c>
      <c r="S1925" s="2">
        <v>5.2721270000000002</v>
      </c>
      <c r="T1925" s="2">
        <v>8.1894270000000002</v>
      </c>
      <c r="U1925" s="2">
        <v>3.36761</v>
      </c>
    </row>
    <row r="1926" spans="1:21" hidden="1" x14ac:dyDescent="0.2">
      <c r="A1926" s="22" t="s">
        <v>221</v>
      </c>
      <c r="B1926" s="9" t="s">
        <v>586</v>
      </c>
      <c r="C1926" s="10" t="s">
        <v>26</v>
      </c>
      <c r="D1926" s="10" t="s">
        <v>980</v>
      </c>
      <c r="E1926" s="3"/>
      <c r="F1926" s="3"/>
      <c r="G1926" s="3"/>
      <c r="H1926" s="3"/>
      <c r="I1926" s="3"/>
      <c r="J1926" s="3"/>
      <c r="K1926" s="3">
        <v>2.0863450000000001</v>
      </c>
      <c r="L1926" s="3">
        <v>1.6908300000000001</v>
      </c>
      <c r="M1926" s="3">
        <v>2.8433440000000001</v>
      </c>
      <c r="N1926" s="3">
        <v>3.5221789999999999</v>
      </c>
      <c r="O1926" s="3">
        <v>5.6948290000000004</v>
      </c>
      <c r="P1926" s="3">
        <v>4.4692040000000004</v>
      </c>
      <c r="Q1926" s="3">
        <v>4.0069710000000001</v>
      </c>
      <c r="R1926" s="3">
        <v>2.2107960000000002</v>
      </c>
      <c r="S1926" s="3">
        <v>2.0730390000000001</v>
      </c>
      <c r="T1926" s="3">
        <v>3.0176590000000001</v>
      </c>
      <c r="U1926" s="3">
        <v>2.95505</v>
      </c>
    </row>
    <row r="1927" spans="1:21" hidden="1" x14ac:dyDescent="0.2">
      <c r="A1927" s="22" t="s">
        <v>221</v>
      </c>
      <c r="B1927" s="9" t="s">
        <v>586</v>
      </c>
      <c r="C1927" s="10" t="s">
        <v>27</v>
      </c>
      <c r="D1927" s="10" t="s">
        <v>980</v>
      </c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</row>
    <row r="1928" spans="1:21" hidden="1" x14ac:dyDescent="0.2">
      <c r="A1928" s="22" t="s">
        <v>221</v>
      </c>
      <c r="B1928" s="9" t="s">
        <v>586</v>
      </c>
      <c r="C1928" s="10" t="s">
        <v>28</v>
      </c>
      <c r="D1928" s="10" t="s">
        <v>980</v>
      </c>
      <c r="E1928" s="3"/>
      <c r="F1928" s="3"/>
      <c r="G1928" s="3"/>
      <c r="H1928" s="3"/>
      <c r="I1928" s="3"/>
      <c r="J1928" s="3"/>
      <c r="K1928" s="3">
        <v>3.2499999999999999E-4</v>
      </c>
      <c r="L1928" s="3">
        <v>3.1625E-2</v>
      </c>
      <c r="M1928" s="3">
        <v>2.8504000000000002E-2</v>
      </c>
      <c r="N1928" s="3">
        <v>3.3651E-2</v>
      </c>
      <c r="O1928" s="3">
        <v>2.5257000000000002E-2</v>
      </c>
      <c r="P1928" s="3">
        <v>6.1539999999999997E-2</v>
      </c>
      <c r="Q1928" s="3">
        <v>2.1135000000000001E-2</v>
      </c>
      <c r="R1928" s="3">
        <v>1.9630000000000002E-2</v>
      </c>
      <c r="S1928" s="3">
        <v>1.7836000000000001E-2</v>
      </c>
      <c r="T1928" s="3">
        <v>1.6420000000000001E-2</v>
      </c>
      <c r="U1928" s="3">
        <v>1.5997999999999998E-2</v>
      </c>
    </row>
    <row r="1929" spans="1:21" hidden="1" x14ac:dyDescent="0.2">
      <c r="A1929" s="22" t="s">
        <v>221</v>
      </c>
      <c r="B1929" s="9" t="s">
        <v>586</v>
      </c>
      <c r="C1929" s="10" t="s">
        <v>29</v>
      </c>
      <c r="D1929" s="10" t="s">
        <v>980</v>
      </c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</row>
    <row r="1930" spans="1:21" hidden="1" x14ac:dyDescent="0.2">
      <c r="A1930" s="23" t="s">
        <v>221</v>
      </c>
      <c r="B1930" s="9" t="s">
        <v>586</v>
      </c>
      <c r="C1930" s="9" t="s">
        <v>30</v>
      </c>
      <c r="D1930" s="9"/>
      <c r="E1930" s="3"/>
      <c r="F1930" s="3"/>
      <c r="G1930" s="3">
        <v>27.978670000000001</v>
      </c>
      <c r="H1930" s="3">
        <v>21.127265000000001</v>
      </c>
      <c r="I1930" s="3">
        <v>16.444064000000001</v>
      </c>
      <c r="J1930" s="3">
        <v>27.722901</v>
      </c>
      <c r="K1930" s="3">
        <v>20.503101999999998</v>
      </c>
      <c r="L1930" s="3">
        <v>13.542097999999999</v>
      </c>
      <c r="M1930" s="3">
        <v>12.114767000000001</v>
      </c>
      <c r="N1930" s="3">
        <v>13.655495</v>
      </c>
      <c r="O1930" s="3"/>
      <c r="P1930" s="3">
        <v>-6.0499999999999998E-2</v>
      </c>
      <c r="Q1930" s="3"/>
      <c r="R1930" s="3"/>
      <c r="S1930" s="3"/>
      <c r="T1930" s="3"/>
      <c r="U1930" s="3"/>
    </row>
    <row r="1931" spans="1:21" hidden="1" x14ac:dyDescent="0.2">
      <c r="A1931" s="21" t="s">
        <v>222</v>
      </c>
      <c r="B1931" s="9" t="s">
        <v>658</v>
      </c>
      <c r="C1931" s="9" t="s">
        <v>20</v>
      </c>
      <c r="D1931" s="9"/>
      <c r="E1931" s="2"/>
      <c r="F1931" s="2"/>
      <c r="G1931" s="2">
        <v>68.503780000000006</v>
      </c>
      <c r="H1931" s="2">
        <v>65.752781999999996</v>
      </c>
      <c r="I1931" s="2">
        <v>60.405358</v>
      </c>
      <c r="J1931" s="2">
        <v>65.414275000000004</v>
      </c>
      <c r="K1931" s="2">
        <v>64.377757000000003</v>
      </c>
      <c r="L1931" s="2">
        <v>59.570663000000003</v>
      </c>
      <c r="M1931" s="2">
        <v>57.910538000000003</v>
      </c>
      <c r="N1931" s="2">
        <v>65.297398000000001</v>
      </c>
      <c r="O1931" s="2">
        <v>32.647511000000002</v>
      </c>
      <c r="P1931" s="2">
        <v>88.125170999999995</v>
      </c>
      <c r="Q1931" s="2">
        <v>85.467742000000001</v>
      </c>
      <c r="R1931" s="2">
        <v>96.406299000000004</v>
      </c>
      <c r="S1931" s="2">
        <v>58.173287000000002</v>
      </c>
      <c r="T1931" s="2">
        <v>60.892133999999999</v>
      </c>
      <c r="U1931" s="2">
        <v>15.068972</v>
      </c>
    </row>
    <row r="1932" spans="1:21" hidden="1" x14ac:dyDescent="0.2">
      <c r="A1932" s="22" t="s">
        <v>222</v>
      </c>
      <c r="B1932" s="9" t="s">
        <v>658</v>
      </c>
      <c r="C1932" s="10" t="s">
        <v>22</v>
      </c>
      <c r="D1932" s="10"/>
      <c r="E1932" s="3"/>
      <c r="F1932" s="3"/>
      <c r="G1932" s="3"/>
      <c r="H1932" s="3"/>
      <c r="I1932" s="3"/>
      <c r="J1932" s="3"/>
      <c r="K1932" s="3"/>
      <c r="L1932" s="3"/>
      <c r="M1932" s="3"/>
      <c r="N1932" s="3">
        <v>54.609583000000001</v>
      </c>
      <c r="O1932" s="3">
        <v>10.482537000000001</v>
      </c>
      <c r="P1932" s="3">
        <v>80.667631999999998</v>
      </c>
      <c r="Q1932" s="3">
        <v>71.088284999999999</v>
      </c>
      <c r="R1932" s="3">
        <v>72.995412999999999</v>
      </c>
      <c r="S1932" s="3"/>
      <c r="T1932" s="3">
        <v>44.967959999999998</v>
      </c>
      <c r="U1932" s="3">
        <v>4.1204039999999997</v>
      </c>
    </row>
    <row r="1933" spans="1:21" hidden="1" x14ac:dyDescent="0.2">
      <c r="A1933" s="22" t="s">
        <v>222</v>
      </c>
      <c r="B1933" s="9" t="s">
        <v>658</v>
      </c>
      <c r="C1933" s="10" t="s">
        <v>23</v>
      </c>
      <c r="D1933" s="10"/>
      <c r="E1933" s="2"/>
      <c r="F1933" s="2"/>
      <c r="G1933" s="2"/>
      <c r="H1933" s="2">
        <v>0.70103199999999999</v>
      </c>
      <c r="I1933" s="2">
        <v>0.95041100000000001</v>
      </c>
      <c r="J1933" s="2">
        <v>0.69858100000000001</v>
      </c>
      <c r="K1933" s="2">
        <v>0.66607400000000005</v>
      </c>
      <c r="L1933" s="2">
        <v>0.34961599999999998</v>
      </c>
      <c r="M1933" s="2">
        <v>0.506602</v>
      </c>
      <c r="N1933" s="2">
        <v>0.88638600000000001</v>
      </c>
      <c r="O1933" s="2">
        <v>0.85690200000000005</v>
      </c>
      <c r="P1933" s="2">
        <v>2.230432</v>
      </c>
      <c r="Q1933" s="2">
        <v>1.9534039999999999</v>
      </c>
      <c r="R1933" s="2">
        <v>3.5340099999999999</v>
      </c>
      <c r="S1933" s="2">
        <v>2.7846039999999999</v>
      </c>
      <c r="T1933" s="2">
        <v>3.4577149999999999</v>
      </c>
      <c r="U1933" s="2">
        <v>3.112854</v>
      </c>
    </row>
    <row r="1934" spans="1:21" hidden="1" x14ac:dyDescent="0.2">
      <c r="A1934" s="22" t="s">
        <v>222</v>
      </c>
      <c r="B1934" s="9" t="s">
        <v>658</v>
      </c>
      <c r="C1934" s="10" t="s">
        <v>24</v>
      </c>
      <c r="D1934" s="10"/>
      <c r="E1934" s="3"/>
      <c r="F1934" s="3"/>
      <c r="G1934" s="3">
        <v>9.8977999999999997E-2</v>
      </c>
      <c r="H1934" s="3">
        <v>0.22506699999999999</v>
      </c>
      <c r="I1934" s="3">
        <v>0.20725399999999999</v>
      </c>
      <c r="J1934" s="3">
        <v>0.22190599999999999</v>
      </c>
      <c r="K1934" s="3">
        <v>0.32208900000000001</v>
      </c>
      <c r="L1934" s="3">
        <v>0.95671799999999996</v>
      </c>
      <c r="M1934" s="3">
        <v>1.601345</v>
      </c>
      <c r="N1934" s="3">
        <v>6.2147880000000004</v>
      </c>
      <c r="O1934" s="3">
        <v>19.839120999999999</v>
      </c>
      <c r="P1934" s="3">
        <v>3.2436039999999999</v>
      </c>
      <c r="Q1934" s="3">
        <v>9.6100159999999999</v>
      </c>
      <c r="R1934" s="3">
        <v>17.878641999999999</v>
      </c>
      <c r="S1934" s="3">
        <v>53.480345999999997</v>
      </c>
      <c r="T1934" s="3">
        <v>10.406084</v>
      </c>
      <c r="U1934" s="3">
        <v>6.3738760000000001</v>
      </c>
    </row>
    <row r="1935" spans="1:21" hidden="1" x14ac:dyDescent="0.2">
      <c r="A1935" s="22" t="s">
        <v>222</v>
      </c>
      <c r="B1935" s="9" t="s">
        <v>658</v>
      </c>
      <c r="C1935" s="10" t="s">
        <v>25</v>
      </c>
      <c r="D1935" s="10"/>
      <c r="E1935" s="2"/>
      <c r="F1935" s="2"/>
      <c r="G1935" s="2"/>
      <c r="H1935" s="2"/>
      <c r="I1935" s="2"/>
      <c r="J1935" s="2"/>
      <c r="K1935" s="2"/>
      <c r="L1935" s="2"/>
      <c r="M1935" s="2"/>
      <c r="N1935" s="2">
        <v>1.212831</v>
      </c>
      <c r="O1935" s="2">
        <v>1.254284</v>
      </c>
      <c r="P1935" s="2">
        <v>1.726089</v>
      </c>
      <c r="Q1935" s="2">
        <v>2.5779230000000002</v>
      </c>
      <c r="R1935" s="2">
        <v>1.785561</v>
      </c>
      <c r="S1935" s="2">
        <v>1.7219770000000001</v>
      </c>
      <c r="T1935" s="2">
        <v>1.9561539999999999</v>
      </c>
      <c r="U1935" s="2">
        <v>1.392512</v>
      </c>
    </row>
    <row r="1936" spans="1:21" hidden="1" x14ac:dyDescent="0.2">
      <c r="A1936" s="22" t="s">
        <v>222</v>
      </c>
      <c r="B1936" s="9" t="s">
        <v>658</v>
      </c>
      <c r="C1936" s="10" t="s">
        <v>26</v>
      </c>
      <c r="D1936" s="10" t="s">
        <v>980</v>
      </c>
      <c r="E1936" s="3"/>
      <c r="F1936" s="3"/>
      <c r="G1936" s="3"/>
      <c r="H1936" s="3"/>
      <c r="I1936" s="3"/>
      <c r="J1936" s="3"/>
      <c r="K1936" s="3">
        <v>0.27619899999999997</v>
      </c>
      <c r="L1936" s="3">
        <v>7.7956999999999999E-2</v>
      </c>
      <c r="M1936" s="3">
        <v>0.16971900000000001</v>
      </c>
      <c r="N1936" s="3">
        <v>0.27775</v>
      </c>
      <c r="O1936" s="3">
        <v>0.214667</v>
      </c>
      <c r="P1936" s="3">
        <v>0.26253700000000002</v>
      </c>
      <c r="Q1936" s="3">
        <v>0.23811399999999999</v>
      </c>
      <c r="R1936" s="3">
        <v>0.212673</v>
      </c>
      <c r="S1936" s="3">
        <v>0.18636</v>
      </c>
      <c r="T1936" s="3">
        <v>0.10422099999999999</v>
      </c>
      <c r="U1936" s="3">
        <v>6.9325999999999999E-2</v>
      </c>
    </row>
    <row r="1937" spans="1:21" hidden="1" x14ac:dyDescent="0.2">
      <c r="A1937" s="22" t="s">
        <v>222</v>
      </c>
      <c r="B1937" s="9" t="s">
        <v>658</v>
      </c>
      <c r="C1937" s="10" t="s">
        <v>27</v>
      </c>
      <c r="D1937" s="10" t="s">
        <v>980</v>
      </c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</row>
    <row r="1938" spans="1:21" hidden="1" x14ac:dyDescent="0.2">
      <c r="A1938" s="22" t="s">
        <v>222</v>
      </c>
      <c r="B1938" s="9" t="s">
        <v>658</v>
      </c>
      <c r="C1938" s="10" t="s">
        <v>28</v>
      </c>
      <c r="D1938" s="10" t="s">
        <v>980</v>
      </c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</row>
    <row r="1939" spans="1:21" hidden="1" x14ac:dyDescent="0.2">
      <c r="A1939" s="22" t="s">
        <v>222</v>
      </c>
      <c r="B1939" s="9" t="s">
        <v>658</v>
      </c>
      <c r="C1939" s="10" t="s">
        <v>29</v>
      </c>
      <c r="D1939" s="10" t="s">
        <v>980</v>
      </c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</row>
    <row r="1940" spans="1:21" hidden="1" x14ac:dyDescent="0.2">
      <c r="A1940" s="23" t="s">
        <v>222</v>
      </c>
      <c r="B1940" s="9" t="s">
        <v>658</v>
      </c>
      <c r="C1940" s="9" t="s">
        <v>30</v>
      </c>
      <c r="D1940" s="9"/>
      <c r="E1940" s="3"/>
      <c r="F1940" s="3"/>
      <c r="G1940" s="3">
        <v>68.404802000000004</v>
      </c>
      <c r="H1940" s="3">
        <v>64.826683000000003</v>
      </c>
      <c r="I1940" s="3">
        <v>59.247692999999998</v>
      </c>
      <c r="J1940" s="3">
        <v>64.493787999999995</v>
      </c>
      <c r="K1940" s="3">
        <v>63.113394999999997</v>
      </c>
      <c r="L1940" s="3">
        <v>58.186371999999999</v>
      </c>
      <c r="M1940" s="3">
        <v>55.632871999999999</v>
      </c>
      <c r="N1940" s="3">
        <v>2.09606</v>
      </c>
      <c r="O1940" s="3"/>
      <c r="P1940" s="3">
        <v>-5.1229999999999999E-3</v>
      </c>
      <c r="Q1940" s="3"/>
      <c r="R1940" s="3"/>
      <c r="S1940" s="3"/>
      <c r="T1940" s="3"/>
      <c r="U1940" s="3"/>
    </row>
    <row r="1941" spans="1:21" hidden="1" x14ac:dyDescent="0.2">
      <c r="A1941" s="21" t="s">
        <v>223</v>
      </c>
      <c r="B1941" s="9" t="s">
        <v>672</v>
      </c>
      <c r="C1941" s="9" t="s">
        <v>20</v>
      </c>
      <c r="D1941" s="9"/>
      <c r="E1941" s="2"/>
      <c r="F1941" s="2"/>
      <c r="G1941" s="2">
        <v>138.587445</v>
      </c>
      <c r="H1941" s="2">
        <v>138.83403999999999</v>
      </c>
      <c r="I1941" s="2">
        <v>104.99747000000001</v>
      </c>
      <c r="J1941" s="2">
        <v>124.529008</v>
      </c>
      <c r="K1941" s="2">
        <v>124.03525</v>
      </c>
      <c r="L1941" s="2">
        <v>126.067466</v>
      </c>
      <c r="M1941" s="2">
        <v>99.609322000000006</v>
      </c>
      <c r="N1941" s="2">
        <v>131.70957100000001</v>
      </c>
      <c r="O1941" s="2">
        <v>66.014526000000004</v>
      </c>
      <c r="P1941" s="2">
        <v>134.16581199999999</v>
      </c>
      <c r="Q1941" s="2">
        <v>147.87532899999999</v>
      </c>
      <c r="R1941" s="2">
        <v>147.13333800000001</v>
      </c>
      <c r="S1941" s="2">
        <v>121.268191</v>
      </c>
      <c r="T1941" s="2">
        <v>87.027282</v>
      </c>
      <c r="U1941" s="2">
        <v>52.578876000000001</v>
      </c>
    </row>
    <row r="1942" spans="1:21" hidden="1" x14ac:dyDescent="0.2">
      <c r="A1942" s="22" t="s">
        <v>223</v>
      </c>
      <c r="B1942" s="9" t="s">
        <v>672</v>
      </c>
      <c r="C1942" s="10" t="s">
        <v>22</v>
      </c>
      <c r="D1942" s="10"/>
      <c r="E1942" s="3"/>
      <c r="F1942" s="3"/>
      <c r="G1942" s="3"/>
      <c r="H1942" s="3"/>
      <c r="I1942" s="3"/>
      <c r="J1942" s="3"/>
      <c r="K1942" s="3"/>
      <c r="L1942" s="3"/>
      <c r="M1942" s="3"/>
      <c r="N1942" s="3">
        <v>118.198055</v>
      </c>
      <c r="O1942" s="3">
        <v>48.36103</v>
      </c>
      <c r="P1942" s="3">
        <v>103.77354099999999</v>
      </c>
      <c r="Q1942" s="3">
        <v>132.574018</v>
      </c>
      <c r="R1942" s="3">
        <v>117.056704</v>
      </c>
      <c r="S1942" s="3"/>
      <c r="T1942" s="3">
        <v>52.735112000000001</v>
      </c>
      <c r="U1942" s="3">
        <v>10.758936</v>
      </c>
    </row>
    <row r="1943" spans="1:21" hidden="1" x14ac:dyDescent="0.2">
      <c r="A1943" s="22" t="s">
        <v>223</v>
      </c>
      <c r="B1943" s="9" t="s">
        <v>672</v>
      </c>
      <c r="C1943" s="10" t="s">
        <v>23</v>
      </c>
      <c r="D1943" s="10"/>
      <c r="E1943" s="2"/>
      <c r="F1943" s="2"/>
      <c r="G1943" s="2"/>
      <c r="H1943" s="2">
        <v>8.6549999999999995E-3</v>
      </c>
      <c r="I1943" s="2">
        <v>0.12645300000000001</v>
      </c>
      <c r="J1943" s="2">
        <v>3.5371E-2</v>
      </c>
      <c r="K1943" s="2">
        <v>0.15424099999999999</v>
      </c>
      <c r="L1943" s="2">
        <v>3.8417E-2</v>
      </c>
      <c r="M1943" s="2">
        <v>0.46077600000000002</v>
      </c>
      <c r="N1943" s="2">
        <v>0.56730599999999998</v>
      </c>
      <c r="O1943" s="2">
        <v>0.32212299999999999</v>
      </c>
      <c r="P1943" s="2">
        <v>1.8652</v>
      </c>
      <c r="Q1943" s="2">
        <v>2.5776810000000001</v>
      </c>
      <c r="R1943" s="2">
        <v>1.76122</v>
      </c>
      <c r="S1943" s="2">
        <v>2.8402769999999999</v>
      </c>
      <c r="T1943" s="2">
        <v>8.6280680000000007</v>
      </c>
      <c r="U1943" s="2">
        <v>17.690570000000001</v>
      </c>
    </row>
    <row r="1944" spans="1:21" hidden="1" x14ac:dyDescent="0.2">
      <c r="A1944" s="22" t="s">
        <v>223</v>
      </c>
      <c r="B1944" s="9" t="s">
        <v>672</v>
      </c>
      <c r="C1944" s="10" t="s">
        <v>24</v>
      </c>
      <c r="D1944" s="10"/>
      <c r="E1944" s="3"/>
      <c r="F1944" s="3"/>
      <c r="G1944" s="3">
        <v>0.53774100000000002</v>
      </c>
      <c r="H1944" s="3">
        <v>6.5962999999999994E-2</v>
      </c>
      <c r="I1944" s="3">
        <v>6.0741999999999997E-2</v>
      </c>
      <c r="J1944" s="3">
        <v>9.8204E-2</v>
      </c>
      <c r="K1944" s="3">
        <v>1.1496040000000001</v>
      </c>
      <c r="L1944" s="3">
        <v>6.4862929999999999</v>
      </c>
      <c r="M1944" s="3">
        <v>4.6166809999999998</v>
      </c>
      <c r="N1944" s="3">
        <v>8.1275849999999998</v>
      </c>
      <c r="O1944" s="3">
        <v>14.056323000000001</v>
      </c>
      <c r="P1944" s="3">
        <v>24.882767000000001</v>
      </c>
      <c r="Q1944" s="3">
        <v>7.7023279999999996</v>
      </c>
      <c r="R1944" s="3">
        <v>24.385988000000001</v>
      </c>
      <c r="S1944" s="3">
        <v>114.32669199999999</v>
      </c>
      <c r="T1944" s="3">
        <v>21.800757999999998</v>
      </c>
      <c r="U1944" s="3">
        <v>20.555448999999999</v>
      </c>
    </row>
    <row r="1945" spans="1:21" hidden="1" x14ac:dyDescent="0.2">
      <c r="A1945" s="22" t="s">
        <v>223</v>
      </c>
      <c r="B1945" s="9" t="s">
        <v>672</v>
      </c>
      <c r="C1945" s="10" t="s">
        <v>25</v>
      </c>
      <c r="D1945" s="10"/>
      <c r="E1945" s="2"/>
      <c r="F1945" s="2"/>
      <c r="G1945" s="2"/>
      <c r="H1945" s="2"/>
      <c r="I1945" s="2"/>
      <c r="J1945" s="2"/>
      <c r="K1945" s="2"/>
      <c r="L1945" s="2"/>
      <c r="M1945" s="2"/>
      <c r="N1945" s="2">
        <v>1.7098640000000001</v>
      </c>
      <c r="O1945" s="2">
        <v>3.030907</v>
      </c>
      <c r="P1945" s="2">
        <v>3.6167739999999999</v>
      </c>
      <c r="Q1945" s="2">
        <v>4.9520400000000002</v>
      </c>
      <c r="R1945" s="2">
        <v>3.7993139999999999</v>
      </c>
      <c r="S1945" s="2">
        <v>3.964318</v>
      </c>
      <c r="T1945" s="2">
        <v>3.6695389999999999</v>
      </c>
      <c r="U1945" s="2">
        <v>3.3968669999999999</v>
      </c>
    </row>
    <row r="1946" spans="1:21" hidden="1" x14ac:dyDescent="0.2">
      <c r="A1946" s="22" t="s">
        <v>223</v>
      </c>
      <c r="B1946" s="9" t="s">
        <v>672</v>
      </c>
      <c r="C1946" s="10" t="s">
        <v>26</v>
      </c>
      <c r="D1946" s="10" t="s">
        <v>980</v>
      </c>
      <c r="E1946" s="3"/>
      <c r="F1946" s="3"/>
      <c r="G1946" s="3"/>
      <c r="H1946" s="3"/>
      <c r="I1946" s="3"/>
      <c r="J1946" s="3"/>
      <c r="K1946" s="3">
        <v>1.2263520000000001</v>
      </c>
      <c r="L1946" s="3">
        <v>0.57735700000000001</v>
      </c>
      <c r="M1946" s="3">
        <v>0.7046</v>
      </c>
      <c r="N1946" s="3">
        <v>0.65126700000000004</v>
      </c>
      <c r="O1946" s="3">
        <v>0.244143</v>
      </c>
      <c r="P1946" s="3">
        <v>8.2044000000000006E-2</v>
      </c>
      <c r="Q1946" s="3">
        <v>6.9262000000000004E-2</v>
      </c>
      <c r="R1946" s="3">
        <v>0.13011200000000001</v>
      </c>
      <c r="S1946" s="3">
        <v>0.136904</v>
      </c>
      <c r="T1946" s="3">
        <v>0.19380500000000001</v>
      </c>
      <c r="U1946" s="3">
        <v>0.17705399999999999</v>
      </c>
    </row>
    <row r="1947" spans="1:21" hidden="1" x14ac:dyDescent="0.2">
      <c r="A1947" s="22" t="s">
        <v>223</v>
      </c>
      <c r="B1947" s="9" t="s">
        <v>672</v>
      </c>
      <c r="C1947" s="10" t="s">
        <v>27</v>
      </c>
      <c r="D1947" s="10" t="s">
        <v>980</v>
      </c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</row>
    <row r="1948" spans="1:21" hidden="1" x14ac:dyDescent="0.2">
      <c r="A1948" s="22" t="s">
        <v>223</v>
      </c>
      <c r="B1948" s="9" t="s">
        <v>672</v>
      </c>
      <c r="C1948" s="10" t="s">
        <v>28</v>
      </c>
      <c r="D1948" s="10" t="s">
        <v>980</v>
      </c>
      <c r="E1948" s="3"/>
      <c r="F1948" s="3"/>
      <c r="G1948" s="3"/>
      <c r="H1948" s="3"/>
      <c r="I1948" s="3"/>
      <c r="J1948" s="3"/>
      <c r="K1948" s="3">
        <v>9.1788999999999996E-2</v>
      </c>
      <c r="L1948" s="3"/>
      <c r="M1948" s="3"/>
      <c r="N1948" s="3"/>
      <c r="O1948" s="3"/>
      <c r="P1948" s="3"/>
      <c r="Q1948" s="3"/>
      <c r="R1948" s="3"/>
      <c r="S1948" s="3"/>
      <c r="T1948" s="3"/>
      <c r="U1948" s="3"/>
    </row>
    <row r="1949" spans="1:21" hidden="1" x14ac:dyDescent="0.2">
      <c r="A1949" s="22" t="s">
        <v>223</v>
      </c>
      <c r="B1949" s="9" t="s">
        <v>672</v>
      </c>
      <c r="C1949" s="10" t="s">
        <v>29</v>
      </c>
      <c r="D1949" s="10" t="s">
        <v>980</v>
      </c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</row>
    <row r="1950" spans="1:21" hidden="1" x14ac:dyDescent="0.2">
      <c r="A1950" s="23" t="s">
        <v>223</v>
      </c>
      <c r="B1950" s="9" t="s">
        <v>672</v>
      </c>
      <c r="C1950" s="9" t="s">
        <v>30</v>
      </c>
      <c r="D1950" s="9"/>
      <c r="E1950" s="3"/>
      <c r="F1950" s="3"/>
      <c r="G1950" s="3">
        <v>138.04970399999999</v>
      </c>
      <c r="H1950" s="3">
        <v>138.759422</v>
      </c>
      <c r="I1950" s="3">
        <v>104.810275</v>
      </c>
      <c r="J1950" s="3">
        <v>124.395433</v>
      </c>
      <c r="K1950" s="3">
        <v>121.413264</v>
      </c>
      <c r="L1950" s="3">
        <v>118.96539900000001</v>
      </c>
      <c r="M1950" s="3">
        <v>93.827264999999997</v>
      </c>
      <c r="N1950" s="3">
        <v>2.4554939999999998</v>
      </c>
      <c r="O1950" s="3"/>
      <c r="P1950" s="3">
        <v>-5.4514E-2</v>
      </c>
      <c r="Q1950" s="3"/>
      <c r="R1950" s="3"/>
      <c r="S1950" s="3"/>
      <c r="T1950" s="3"/>
      <c r="U1950" s="3"/>
    </row>
    <row r="1951" spans="1:21" hidden="1" x14ac:dyDescent="0.2">
      <c r="A1951" s="21" t="s">
        <v>224</v>
      </c>
      <c r="B1951" s="9" t="s">
        <v>698</v>
      </c>
      <c r="C1951" s="9" t="s">
        <v>20</v>
      </c>
      <c r="D1951" s="9"/>
      <c r="E1951" s="2"/>
      <c r="F1951" s="2"/>
      <c r="G1951" s="2">
        <v>22.843805</v>
      </c>
      <c r="H1951" s="2">
        <v>25.934996999999999</v>
      </c>
      <c r="I1951" s="2">
        <v>18.759573</v>
      </c>
      <c r="J1951" s="2">
        <v>11.105299</v>
      </c>
      <c r="K1951" s="2">
        <v>21.342298</v>
      </c>
      <c r="L1951" s="2">
        <v>26.640848999999999</v>
      </c>
      <c r="M1951" s="2">
        <v>30.662742999999999</v>
      </c>
      <c r="N1951" s="2">
        <v>24.557718999999999</v>
      </c>
      <c r="O1951" s="2">
        <v>24.269379000000001</v>
      </c>
      <c r="P1951" s="2">
        <v>27.936333999999999</v>
      </c>
      <c r="Q1951" s="2">
        <v>23.924934</v>
      </c>
      <c r="R1951" s="2">
        <v>22.687538</v>
      </c>
      <c r="S1951" s="2">
        <v>19.166367999999999</v>
      </c>
      <c r="T1951" s="2">
        <v>31.627039</v>
      </c>
      <c r="U1951" s="2">
        <v>22.687570000000001</v>
      </c>
    </row>
    <row r="1952" spans="1:21" hidden="1" x14ac:dyDescent="0.2">
      <c r="A1952" s="22" t="s">
        <v>224</v>
      </c>
      <c r="B1952" s="9" t="s">
        <v>698</v>
      </c>
      <c r="C1952" s="10" t="s">
        <v>22</v>
      </c>
      <c r="D1952" s="10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>
        <v>12.235785</v>
      </c>
      <c r="P1952" s="3">
        <v>14.638695</v>
      </c>
      <c r="Q1952" s="3">
        <v>9.6942050000000002</v>
      </c>
      <c r="R1952" s="3">
        <v>11.500500000000001</v>
      </c>
      <c r="S1952" s="3">
        <v>3.111367</v>
      </c>
      <c r="T1952" s="3">
        <v>0.73751299999999997</v>
      </c>
      <c r="U1952" s="3">
        <v>3.092155</v>
      </c>
    </row>
    <row r="1953" spans="1:21" hidden="1" x14ac:dyDescent="0.2">
      <c r="A1953" s="22" t="s">
        <v>224</v>
      </c>
      <c r="B1953" s="9" t="s">
        <v>698</v>
      </c>
      <c r="C1953" s="10" t="s">
        <v>23</v>
      </c>
      <c r="D1953" s="10"/>
      <c r="E1953" s="2"/>
      <c r="F1953" s="2"/>
      <c r="G1953" s="2"/>
      <c r="H1953" s="2"/>
      <c r="I1953" s="2"/>
      <c r="J1953" s="2"/>
      <c r="K1953" s="2">
        <v>7.5092999999999993E-2</v>
      </c>
      <c r="L1953" s="2">
        <v>0.17746300000000001</v>
      </c>
      <c r="M1953" s="2">
        <v>0.95523199999999997</v>
      </c>
      <c r="N1953" s="2">
        <v>0.58596300000000001</v>
      </c>
      <c r="O1953" s="2">
        <v>0.88869600000000004</v>
      </c>
      <c r="P1953" s="2">
        <v>1.6072059999999999</v>
      </c>
      <c r="Q1953" s="2">
        <v>1.5210250000000001</v>
      </c>
      <c r="R1953" s="2">
        <v>1.530929</v>
      </c>
      <c r="S1953" s="2">
        <v>1.5941190000000001</v>
      </c>
      <c r="T1953" s="2">
        <v>3.1193590000000002</v>
      </c>
      <c r="U1953" s="2">
        <v>0.63788599999999995</v>
      </c>
    </row>
    <row r="1954" spans="1:21" hidden="1" x14ac:dyDescent="0.2">
      <c r="A1954" s="22" t="s">
        <v>224</v>
      </c>
      <c r="B1954" s="9" t="s">
        <v>698</v>
      </c>
      <c r="C1954" s="10" t="s">
        <v>24</v>
      </c>
      <c r="D1954" s="10"/>
      <c r="E1954" s="3"/>
      <c r="F1954" s="3"/>
      <c r="G1954" s="3"/>
      <c r="H1954" s="3"/>
      <c r="I1954" s="3">
        <v>8.0904000000000004E-2</v>
      </c>
      <c r="J1954" s="3">
        <v>0.12823699999999999</v>
      </c>
      <c r="K1954" s="3">
        <v>0.25439000000000001</v>
      </c>
      <c r="L1954" s="3">
        <v>0.86231599999999997</v>
      </c>
      <c r="M1954" s="3">
        <v>1.2168289999999999</v>
      </c>
      <c r="N1954" s="3">
        <v>2.9496449999999999</v>
      </c>
      <c r="O1954" s="3">
        <v>8.7381189999999993</v>
      </c>
      <c r="P1954" s="3">
        <v>9.6388549999999995</v>
      </c>
      <c r="Q1954" s="3">
        <v>9.545731</v>
      </c>
      <c r="R1954" s="3">
        <v>7.4789500000000002</v>
      </c>
      <c r="S1954" s="3">
        <v>10.921442000000001</v>
      </c>
      <c r="T1954" s="3">
        <v>24.322102000000001</v>
      </c>
      <c r="U1954" s="3">
        <v>11.849064</v>
      </c>
    </row>
    <row r="1955" spans="1:21" hidden="1" x14ac:dyDescent="0.2">
      <c r="A1955" s="22" t="s">
        <v>224</v>
      </c>
      <c r="B1955" s="9" t="s">
        <v>698</v>
      </c>
      <c r="C1955" s="10" t="s">
        <v>25</v>
      </c>
      <c r="D1955" s="10"/>
      <c r="E1955" s="2"/>
      <c r="F1955" s="2"/>
      <c r="G1955" s="2"/>
      <c r="H1955" s="2"/>
      <c r="I1955" s="2"/>
      <c r="J1955" s="2"/>
      <c r="K1955" s="2"/>
      <c r="L1955" s="2"/>
      <c r="M1955" s="2"/>
      <c r="N1955" s="2">
        <v>1.6145E-2</v>
      </c>
      <c r="O1955" s="2">
        <v>2.0859000000000001</v>
      </c>
      <c r="P1955" s="2">
        <v>1.626843</v>
      </c>
      <c r="Q1955" s="2">
        <v>3.1535549999999999</v>
      </c>
      <c r="R1955" s="2">
        <v>1.8590249999999999</v>
      </c>
      <c r="S1955" s="2">
        <v>3.1122100000000001</v>
      </c>
      <c r="T1955" s="2">
        <v>2.7698260000000001</v>
      </c>
      <c r="U1955" s="2">
        <v>6.5994739999999998</v>
      </c>
    </row>
    <row r="1956" spans="1:21" hidden="1" x14ac:dyDescent="0.2">
      <c r="A1956" s="22" t="s">
        <v>224</v>
      </c>
      <c r="B1956" s="9" t="s">
        <v>698</v>
      </c>
      <c r="C1956" s="10" t="s">
        <v>26</v>
      </c>
      <c r="D1956" s="10" t="s">
        <v>980</v>
      </c>
      <c r="E1956" s="3"/>
      <c r="F1956" s="3"/>
      <c r="G1956" s="3"/>
      <c r="H1956" s="3"/>
      <c r="I1956" s="3"/>
      <c r="J1956" s="3"/>
      <c r="K1956" s="3"/>
      <c r="L1956" s="3">
        <v>0.33541900000000002</v>
      </c>
      <c r="M1956" s="3">
        <v>3.6054000000000003E-2</v>
      </c>
      <c r="N1956" s="3">
        <v>0.42874000000000001</v>
      </c>
      <c r="O1956" s="3">
        <v>0.32087900000000003</v>
      </c>
      <c r="P1956" s="3">
        <v>0.41728500000000002</v>
      </c>
      <c r="Q1956" s="3">
        <v>1.0418E-2</v>
      </c>
      <c r="R1956" s="3">
        <v>0.31813399999999997</v>
      </c>
      <c r="S1956" s="3">
        <v>0.42723</v>
      </c>
      <c r="T1956" s="3">
        <v>0.67823900000000004</v>
      </c>
      <c r="U1956" s="3">
        <v>0.50899099999999997</v>
      </c>
    </row>
    <row r="1957" spans="1:21" hidden="1" x14ac:dyDescent="0.2">
      <c r="A1957" s="22" t="s">
        <v>224</v>
      </c>
      <c r="B1957" s="9" t="s">
        <v>698</v>
      </c>
      <c r="C1957" s="10" t="s">
        <v>27</v>
      </c>
      <c r="D1957" s="10" t="s">
        <v>980</v>
      </c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</row>
    <row r="1958" spans="1:21" hidden="1" x14ac:dyDescent="0.2">
      <c r="A1958" s="22" t="s">
        <v>224</v>
      </c>
      <c r="B1958" s="9" t="s">
        <v>698</v>
      </c>
      <c r="C1958" s="10" t="s">
        <v>28</v>
      </c>
      <c r="D1958" s="10" t="s">
        <v>980</v>
      </c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>
        <v>7.45E-3</v>
      </c>
      <c r="Q1958" s="3"/>
      <c r="R1958" s="3"/>
      <c r="S1958" s="3"/>
      <c r="T1958" s="3"/>
      <c r="U1958" s="3"/>
    </row>
    <row r="1959" spans="1:21" hidden="1" x14ac:dyDescent="0.2">
      <c r="A1959" s="22" t="s">
        <v>224</v>
      </c>
      <c r="B1959" s="9" t="s">
        <v>698</v>
      </c>
      <c r="C1959" s="10" t="s">
        <v>29</v>
      </c>
      <c r="D1959" s="10" t="s">
        <v>980</v>
      </c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</row>
    <row r="1960" spans="1:21" hidden="1" x14ac:dyDescent="0.2">
      <c r="A1960" s="23" t="s">
        <v>224</v>
      </c>
      <c r="B1960" s="9" t="s">
        <v>698</v>
      </c>
      <c r="C1960" s="9" t="s">
        <v>30</v>
      </c>
      <c r="D1960" s="9"/>
      <c r="E1960" s="3"/>
      <c r="F1960" s="3"/>
      <c r="G1960" s="3">
        <v>22.843805</v>
      </c>
      <c r="H1960" s="3">
        <v>25.934996999999999</v>
      </c>
      <c r="I1960" s="3">
        <v>18.678668999999999</v>
      </c>
      <c r="J1960" s="3">
        <v>10.977062</v>
      </c>
      <c r="K1960" s="3">
        <v>21.012815</v>
      </c>
      <c r="L1960" s="3">
        <v>25.265650999999998</v>
      </c>
      <c r="M1960" s="3">
        <v>28.454628</v>
      </c>
      <c r="N1960" s="3">
        <v>20.577226</v>
      </c>
      <c r="O1960" s="3"/>
      <c r="P1960" s="3"/>
      <c r="Q1960" s="3"/>
      <c r="R1960" s="3"/>
      <c r="S1960" s="3"/>
      <c r="T1960" s="3"/>
      <c r="U1960" s="3"/>
    </row>
    <row r="1961" spans="1:21" hidden="1" x14ac:dyDescent="0.2">
      <c r="A1961" s="21" t="s">
        <v>225</v>
      </c>
      <c r="B1961" s="9" t="s">
        <v>709</v>
      </c>
      <c r="C1961" s="9" t="s">
        <v>20</v>
      </c>
      <c r="D1961" s="9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</row>
    <row r="1962" spans="1:21" hidden="1" x14ac:dyDescent="0.2">
      <c r="A1962" s="22" t="s">
        <v>225</v>
      </c>
      <c r="B1962" s="9" t="s">
        <v>709</v>
      </c>
      <c r="C1962" s="10" t="s">
        <v>22</v>
      </c>
      <c r="D1962" s="10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</row>
    <row r="1963" spans="1:21" hidden="1" x14ac:dyDescent="0.2">
      <c r="A1963" s="22" t="s">
        <v>225</v>
      </c>
      <c r="B1963" s="9" t="s">
        <v>709</v>
      </c>
      <c r="C1963" s="10" t="s">
        <v>23</v>
      </c>
      <c r="D1963" s="10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</row>
    <row r="1964" spans="1:21" hidden="1" x14ac:dyDescent="0.2">
      <c r="A1964" s="22" t="s">
        <v>225</v>
      </c>
      <c r="B1964" s="9" t="s">
        <v>709</v>
      </c>
      <c r="C1964" s="10" t="s">
        <v>24</v>
      </c>
      <c r="D1964" s="10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</row>
    <row r="1965" spans="1:21" hidden="1" x14ac:dyDescent="0.2">
      <c r="A1965" s="22" t="s">
        <v>225</v>
      </c>
      <c r="B1965" s="9" t="s">
        <v>709</v>
      </c>
      <c r="C1965" s="10" t="s">
        <v>25</v>
      </c>
      <c r="D1965" s="10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</row>
    <row r="1966" spans="1:21" hidden="1" x14ac:dyDescent="0.2">
      <c r="A1966" s="22" t="s">
        <v>225</v>
      </c>
      <c r="B1966" s="9" t="s">
        <v>709</v>
      </c>
      <c r="C1966" s="10" t="s">
        <v>26</v>
      </c>
      <c r="D1966" s="10" t="s">
        <v>980</v>
      </c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</row>
    <row r="1967" spans="1:21" hidden="1" x14ac:dyDescent="0.2">
      <c r="A1967" s="22" t="s">
        <v>225</v>
      </c>
      <c r="B1967" s="9" t="s">
        <v>709</v>
      </c>
      <c r="C1967" s="10" t="s">
        <v>27</v>
      </c>
      <c r="D1967" s="10" t="s">
        <v>980</v>
      </c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</row>
    <row r="1968" spans="1:21" hidden="1" x14ac:dyDescent="0.2">
      <c r="A1968" s="22" t="s">
        <v>225</v>
      </c>
      <c r="B1968" s="9" t="s">
        <v>709</v>
      </c>
      <c r="C1968" s="10" t="s">
        <v>28</v>
      </c>
      <c r="D1968" s="10" t="s">
        <v>980</v>
      </c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</row>
    <row r="1969" spans="1:21" hidden="1" x14ac:dyDescent="0.2">
      <c r="A1969" s="22" t="s">
        <v>225</v>
      </c>
      <c r="B1969" s="9" t="s">
        <v>709</v>
      </c>
      <c r="C1969" s="10" t="s">
        <v>29</v>
      </c>
      <c r="D1969" s="10" t="s">
        <v>980</v>
      </c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</row>
    <row r="1970" spans="1:21" hidden="1" x14ac:dyDescent="0.2">
      <c r="A1970" s="23" t="s">
        <v>225</v>
      </c>
      <c r="B1970" s="9" t="s">
        <v>709</v>
      </c>
      <c r="C1970" s="9" t="s">
        <v>30</v>
      </c>
      <c r="D1970" s="9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</row>
    <row r="1971" spans="1:21" hidden="1" x14ac:dyDescent="0.2">
      <c r="A1971" s="21" t="s">
        <v>226</v>
      </c>
      <c r="B1971" s="9" t="s">
        <v>720</v>
      </c>
      <c r="C1971" s="9" t="s">
        <v>20</v>
      </c>
      <c r="D1971" s="9"/>
      <c r="E1971" s="2"/>
      <c r="F1971" s="2"/>
      <c r="G1971" s="2">
        <v>8.6062619999999992</v>
      </c>
      <c r="H1971" s="2">
        <v>14.485886000000001</v>
      </c>
      <c r="I1971" s="2">
        <v>18.334218</v>
      </c>
      <c r="J1971" s="2">
        <v>25.844839</v>
      </c>
      <c r="K1971" s="2">
        <v>11.511399000000001</v>
      </c>
      <c r="L1971" s="2">
        <v>15.885241000000001</v>
      </c>
      <c r="M1971" s="2">
        <v>20.085782999999999</v>
      </c>
      <c r="N1971" s="2">
        <v>8.7982460000000007</v>
      </c>
      <c r="O1971" s="2">
        <v>15.706059</v>
      </c>
      <c r="P1971" s="2">
        <v>18.932715999999999</v>
      </c>
      <c r="Q1971" s="2">
        <v>17.354116999999999</v>
      </c>
      <c r="R1971" s="2">
        <v>15.660323999999999</v>
      </c>
      <c r="S1971" s="2">
        <v>11.544335</v>
      </c>
      <c r="T1971" s="2">
        <v>19.810645000000001</v>
      </c>
      <c r="U1971" s="2">
        <v>13.682584</v>
      </c>
    </row>
    <row r="1972" spans="1:21" hidden="1" x14ac:dyDescent="0.2">
      <c r="A1972" s="22" t="s">
        <v>226</v>
      </c>
      <c r="B1972" s="9" t="s">
        <v>720</v>
      </c>
      <c r="C1972" s="10" t="s">
        <v>22</v>
      </c>
      <c r="D1972" s="10"/>
      <c r="E1972" s="3"/>
      <c r="F1972" s="3"/>
      <c r="G1972" s="3"/>
      <c r="H1972" s="3"/>
      <c r="I1972" s="3"/>
      <c r="J1972" s="3"/>
      <c r="K1972" s="3">
        <v>5.7193059999999996</v>
      </c>
      <c r="L1972" s="3">
        <v>11.364839999999999</v>
      </c>
      <c r="M1972" s="3">
        <v>11.374722</v>
      </c>
      <c r="N1972" s="3">
        <v>4.5012489999999996</v>
      </c>
      <c r="O1972" s="3">
        <v>8.1761180000000007</v>
      </c>
      <c r="P1972" s="3">
        <v>5.2696930000000002</v>
      </c>
      <c r="Q1972" s="3">
        <v>5.9009499999999999</v>
      </c>
      <c r="R1972" s="3">
        <v>7.7348790000000003</v>
      </c>
      <c r="S1972" s="3">
        <v>8.1623079999999995</v>
      </c>
      <c r="T1972" s="3">
        <v>7.6878440000000001</v>
      </c>
      <c r="U1972" s="3">
        <v>8.1768180000000008</v>
      </c>
    </row>
    <row r="1973" spans="1:21" hidden="1" x14ac:dyDescent="0.2">
      <c r="A1973" s="22" t="s">
        <v>226</v>
      </c>
      <c r="B1973" s="9" t="s">
        <v>720</v>
      </c>
      <c r="C1973" s="10" t="s">
        <v>23</v>
      </c>
      <c r="D1973" s="10"/>
      <c r="E1973" s="2"/>
      <c r="F1973" s="2"/>
      <c r="G1973" s="2"/>
      <c r="H1973" s="2">
        <v>6.114E-2</v>
      </c>
      <c r="I1973" s="2">
        <v>0.10926900000000001</v>
      </c>
      <c r="J1973" s="2">
        <v>6.6349000000000005E-2</v>
      </c>
      <c r="K1973" s="2"/>
      <c r="L1973" s="2"/>
      <c r="M1973" s="2">
        <v>0.17178199999999999</v>
      </c>
      <c r="N1973" s="2"/>
      <c r="O1973" s="2">
        <v>0.73785599999999996</v>
      </c>
      <c r="P1973" s="2">
        <v>2.4172440000000002</v>
      </c>
      <c r="Q1973" s="2">
        <v>0.472331</v>
      </c>
      <c r="R1973" s="2">
        <v>2.414847</v>
      </c>
      <c r="S1973" s="2">
        <v>1.562254</v>
      </c>
      <c r="T1973" s="2">
        <v>1.8064979999999999</v>
      </c>
      <c r="U1973" s="2">
        <v>2.7072289999999999</v>
      </c>
    </row>
    <row r="1974" spans="1:21" hidden="1" x14ac:dyDescent="0.2">
      <c r="A1974" s="22" t="s">
        <v>226</v>
      </c>
      <c r="B1974" s="9" t="s">
        <v>720</v>
      </c>
      <c r="C1974" s="10" t="s">
        <v>24</v>
      </c>
      <c r="D1974" s="10"/>
      <c r="E1974" s="3"/>
      <c r="F1974" s="3"/>
      <c r="G1974" s="3">
        <v>0.177261</v>
      </c>
      <c r="H1974" s="3">
        <v>0.25590400000000002</v>
      </c>
      <c r="I1974" s="3">
        <v>0.29456100000000002</v>
      </c>
      <c r="J1974" s="3">
        <v>0.16069800000000001</v>
      </c>
      <c r="K1974" s="3">
        <v>2.3224119999999999</v>
      </c>
      <c r="L1974" s="3">
        <v>0.92390799999999995</v>
      </c>
      <c r="M1974" s="3">
        <v>1.656911</v>
      </c>
      <c r="N1974" s="3">
        <v>0.65865099999999999</v>
      </c>
      <c r="O1974" s="3">
        <v>4.9123580000000002</v>
      </c>
      <c r="P1974" s="3">
        <v>9.6900600000000008</v>
      </c>
      <c r="Q1974" s="3">
        <v>8.4030129999999996</v>
      </c>
      <c r="R1974" s="3">
        <v>3.442596</v>
      </c>
      <c r="S1974" s="3">
        <v>1.587747</v>
      </c>
      <c r="T1974" s="3">
        <v>9.765504</v>
      </c>
      <c r="U1974" s="3">
        <v>2.5013459999999998</v>
      </c>
    </row>
    <row r="1975" spans="1:21" hidden="1" x14ac:dyDescent="0.2">
      <c r="A1975" s="22" t="s">
        <v>226</v>
      </c>
      <c r="B1975" s="9" t="s">
        <v>720</v>
      </c>
      <c r="C1975" s="10" t="s">
        <v>25</v>
      </c>
      <c r="D1975" s="10"/>
      <c r="E1975" s="2"/>
      <c r="F1975" s="2"/>
      <c r="G1975" s="2"/>
      <c r="H1975" s="2"/>
      <c r="I1975" s="2"/>
      <c r="J1975" s="2"/>
      <c r="K1975" s="2"/>
      <c r="L1975" s="2"/>
      <c r="M1975" s="2"/>
      <c r="N1975" s="2">
        <v>1.6145E-2</v>
      </c>
      <c r="O1975" s="2">
        <v>1.6572610000000001</v>
      </c>
      <c r="P1975" s="2">
        <v>1.1676169999999999</v>
      </c>
      <c r="Q1975" s="2">
        <v>2.4362910000000002</v>
      </c>
      <c r="R1975" s="2">
        <v>1.676391</v>
      </c>
      <c r="S1975" s="2">
        <v>5.6390000000000003E-2</v>
      </c>
      <c r="T1975" s="2">
        <v>0.411858</v>
      </c>
      <c r="U1975" s="2">
        <v>4.3215999999999997E-2</v>
      </c>
    </row>
    <row r="1976" spans="1:21" hidden="1" x14ac:dyDescent="0.2">
      <c r="A1976" s="22" t="s">
        <v>226</v>
      </c>
      <c r="B1976" s="9" t="s">
        <v>720</v>
      </c>
      <c r="C1976" s="10" t="s">
        <v>26</v>
      </c>
      <c r="D1976" s="10" t="s">
        <v>980</v>
      </c>
      <c r="E1976" s="3"/>
      <c r="F1976" s="3"/>
      <c r="G1976" s="3"/>
      <c r="H1976" s="3"/>
      <c r="I1976" s="3"/>
      <c r="J1976" s="3"/>
      <c r="K1976" s="3">
        <v>0.28111199999999997</v>
      </c>
      <c r="L1976" s="3">
        <v>0.14579900000000001</v>
      </c>
      <c r="M1976" s="3">
        <v>0.18543999999999999</v>
      </c>
      <c r="N1976" s="3">
        <v>0.62650399999999995</v>
      </c>
      <c r="O1976" s="3">
        <v>0.222466</v>
      </c>
      <c r="P1976" s="3">
        <v>0.388102</v>
      </c>
      <c r="Q1976" s="3">
        <v>0.14153199999999999</v>
      </c>
      <c r="R1976" s="3">
        <v>0.39161099999999999</v>
      </c>
      <c r="S1976" s="3">
        <v>0.17563599999999999</v>
      </c>
      <c r="T1976" s="3">
        <v>0.13894100000000001</v>
      </c>
      <c r="U1976" s="3">
        <v>0.25397500000000001</v>
      </c>
    </row>
    <row r="1977" spans="1:21" hidden="1" x14ac:dyDescent="0.2">
      <c r="A1977" s="22" t="s">
        <v>226</v>
      </c>
      <c r="B1977" s="9" t="s">
        <v>720</v>
      </c>
      <c r="C1977" s="10" t="s">
        <v>27</v>
      </c>
      <c r="D1977" s="10" t="s">
        <v>980</v>
      </c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</row>
    <row r="1978" spans="1:21" hidden="1" x14ac:dyDescent="0.2">
      <c r="A1978" s="22" t="s">
        <v>226</v>
      </c>
      <c r="B1978" s="9" t="s">
        <v>720</v>
      </c>
      <c r="C1978" s="10" t="s">
        <v>28</v>
      </c>
      <c r="D1978" s="10" t="s">
        <v>980</v>
      </c>
      <c r="E1978" s="3"/>
      <c r="F1978" s="3"/>
      <c r="G1978" s="3"/>
      <c r="H1978" s="3"/>
      <c r="I1978" s="3"/>
      <c r="J1978" s="3"/>
      <c r="K1978" s="3">
        <v>4.1651000000000001E-2</v>
      </c>
      <c r="L1978" s="3"/>
      <c r="M1978" s="3"/>
      <c r="N1978" s="3"/>
      <c r="O1978" s="3"/>
      <c r="P1978" s="3"/>
      <c r="Q1978" s="3"/>
      <c r="R1978" s="3"/>
      <c r="S1978" s="3"/>
      <c r="T1978" s="3"/>
      <c r="U1978" s="3"/>
    </row>
    <row r="1979" spans="1:21" hidden="1" x14ac:dyDescent="0.2">
      <c r="A1979" s="22" t="s">
        <v>226</v>
      </c>
      <c r="B1979" s="9" t="s">
        <v>720</v>
      </c>
      <c r="C1979" s="10" t="s">
        <v>29</v>
      </c>
      <c r="D1979" s="10" t="s">
        <v>980</v>
      </c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</row>
    <row r="1980" spans="1:21" hidden="1" x14ac:dyDescent="0.2">
      <c r="A1980" s="23" t="s">
        <v>226</v>
      </c>
      <c r="B1980" s="9" t="s">
        <v>720</v>
      </c>
      <c r="C1980" s="9" t="s">
        <v>30</v>
      </c>
      <c r="D1980" s="9"/>
      <c r="E1980" s="3"/>
      <c r="F1980" s="3"/>
      <c r="G1980" s="3">
        <v>8.4290009999999995</v>
      </c>
      <c r="H1980" s="3">
        <v>14.168842</v>
      </c>
      <c r="I1980" s="3">
        <v>17.930388000000001</v>
      </c>
      <c r="J1980" s="3">
        <v>25.617792000000001</v>
      </c>
      <c r="K1980" s="3">
        <v>3.1469179999999999</v>
      </c>
      <c r="L1980" s="3">
        <v>3.4506939999999999</v>
      </c>
      <c r="M1980" s="3">
        <v>6.6969279999999998</v>
      </c>
      <c r="N1980" s="3">
        <v>2.9956969999999998</v>
      </c>
      <c r="O1980" s="3"/>
      <c r="P1980" s="3"/>
      <c r="Q1980" s="3"/>
      <c r="R1980" s="3"/>
      <c r="S1980" s="3"/>
      <c r="T1980" s="3"/>
      <c r="U1980" s="3"/>
    </row>
    <row r="1981" spans="1:21" hidden="1" x14ac:dyDescent="0.2">
      <c r="A1981" s="21" t="s">
        <v>227</v>
      </c>
      <c r="B1981" s="9" t="s">
        <v>725</v>
      </c>
      <c r="C1981" s="9" t="s">
        <v>20</v>
      </c>
      <c r="D1981" s="9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</row>
    <row r="1982" spans="1:21" hidden="1" x14ac:dyDescent="0.2">
      <c r="A1982" s="22" t="s">
        <v>227</v>
      </c>
      <c r="B1982" s="9" t="s">
        <v>725</v>
      </c>
      <c r="C1982" s="10" t="s">
        <v>22</v>
      </c>
      <c r="D1982" s="10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</row>
    <row r="1983" spans="1:21" hidden="1" x14ac:dyDescent="0.2">
      <c r="A1983" s="22" t="s">
        <v>227</v>
      </c>
      <c r="B1983" s="9" t="s">
        <v>725</v>
      </c>
      <c r="C1983" s="10" t="s">
        <v>23</v>
      </c>
      <c r="D1983" s="10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</row>
    <row r="1984" spans="1:21" hidden="1" x14ac:dyDescent="0.2">
      <c r="A1984" s="22" t="s">
        <v>227</v>
      </c>
      <c r="B1984" s="9" t="s">
        <v>725</v>
      </c>
      <c r="C1984" s="10" t="s">
        <v>24</v>
      </c>
      <c r="D1984" s="10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</row>
    <row r="1985" spans="1:21" hidden="1" x14ac:dyDescent="0.2">
      <c r="A1985" s="22" t="s">
        <v>227</v>
      </c>
      <c r="B1985" s="9" t="s">
        <v>725</v>
      </c>
      <c r="C1985" s="10" t="s">
        <v>25</v>
      </c>
      <c r="D1985" s="10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</row>
    <row r="1986" spans="1:21" hidden="1" x14ac:dyDescent="0.2">
      <c r="A1986" s="22" t="s">
        <v>227</v>
      </c>
      <c r="B1986" s="9" t="s">
        <v>725</v>
      </c>
      <c r="C1986" s="10" t="s">
        <v>26</v>
      </c>
      <c r="D1986" s="10" t="s">
        <v>980</v>
      </c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</row>
    <row r="1987" spans="1:21" hidden="1" x14ac:dyDescent="0.2">
      <c r="A1987" s="22" t="s">
        <v>227</v>
      </c>
      <c r="B1987" s="9" t="s">
        <v>725</v>
      </c>
      <c r="C1987" s="10" t="s">
        <v>27</v>
      </c>
      <c r="D1987" s="10" t="s">
        <v>980</v>
      </c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</row>
    <row r="1988" spans="1:21" hidden="1" x14ac:dyDescent="0.2">
      <c r="A1988" s="22" t="s">
        <v>227</v>
      </c>
      <c r="B1988" s="9" t="s">
        <v>725</v>
      </c>
      <c r="C1988" s="10" t="s">
        <v>28</v>
      </c>
      <c r="D1988" s="10" t="s">
        <v>980</v>
      </c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</row>
    <row r="1989" spans="1:21" hidden="1" x14ac:dyDescent="0.2">
      <c r="A1989" s="22" t="s">
        <v>227</v>
      </c>
      <c r="B1989" s="9" t="s">
        <v>725</v>
      </c>
      <c r="C1989" s="10" t="s">
        <v>29</v>
      </c>
      <c r="D1989" s="10" t="s">
        <v>980</v>
      </c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</row>
    <row r="1990" spans="1:21" hidden="1" x14ac:dyDescent="0.2">
      <c r="A1990" s="23" t="s">
        <v>227</v>
      </c>
      <c r="B1990" s="9" t="s">
        <v>725</v>
      </c>
      <c r="C1990" s="9" t="s">
        <v>30</v>
      </c>
      <c r="D1990" s="9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</row>
    <row r="1991" spans="1:21" hidden="1" x14ac:dyDescent="0.2">
      <c r="A1991" s="21" t="s">
        <v>228</v>
      </c>
      <c r="B1991" s="9" t="s">
        <v>734</v>
      </c>
      <c r="C1991" s="9" t="s">
        <v>20</v>
      </c>
      <c r="D1991" s="9"/>
      <c r="E1991" s="2"/>
      <c r="F1991" s="2"/>
      <c r="G1991" s="2">
        <v>32.572536999999997</v>
      </c>
      <c r="H1991" s="2">
        <v>30.088792000000002</v>
      </c>
      <c r="I1991" s="2">
        <v>23.237258000000001</v>
      </c>
      <c r="J1991" s="2">
        <v>26.330352999999999</v>
      </c>
      <c r="K1991" s="2">
        <v>42.208587000000001</v>
      </c>
      <c r="L1991" s="2">
        <v>24.265270000000001</v>
      </c>
      <c r="M1991" s="2">
        <v>44.240448999999998</v>
      </c>
      <c r="N1991" s="2">
        <v>37.042129000000003</v>
      </c>
      <c r="O1991" s="2">
        <v>28.522604000000001</v>
      </c>
      <c r="P1991" s="2">
        <v>27.584229000000001</v>
      </c>
      <c r="Q1991" s="2">
        <v>11.835031000000001</v>
      </c>
      <c r="R1991" s="2">
        <v>33.764963000000002</v>
      </c>
      <c r="S1991" s="2">
        <v>23.018471999999999</v>
      </c>
      <c r="T1991" s="2">
        <v>14.351186999999999</v>
      </c>
      <c r="U1991" s="2">
        <v>17.759039999999999</v>
      </c>
    </row>
    <row r="1992" spans="1:21" hidden="1" x14ac:dyDescent="0.2">
      <c r="A1992" s="22" t="s">
        <v>228</v>
      </c>
      <c r="B1992" s="9" t="s">
        <v>734</v>
      </c>
      <c r="C1992" s="10" t="s">
        <v>22</v>
      </c>
      <c r="D1992" s="10"/>
      <c r="E1992" s="3"/>
      <c r="F1992" s="3"/>
      <c r="G1992" s="3"/>
      <c r="H1992" s="3"/>
      <c r="I1992" s="3"/>
      <c r="J1992" s="3"/>
      <c r="K1992" s="3">
        <v>11.748697999999999</v>
      </c>
      <c r="L1992" s="3"/>
      <c r="M1992" s="3">
        <v>11.499561999999999</v>
      </c>
      <c r="N1992" s="3">
        <v>29.773240000000001</v>
      </c>
      <c r="O1992" s="3">
        <v>18.743745000000001</v>
      </c>
      <c r="P1992" s="3">
        <v>19.783335999999998</v>
      </c>
      <c r="Q1992" s="3">
        <v>0.61333000000000004</v>
      </c>
      <c r="R1992" s="3">
        <v>13.896229999999999</v>
      </c>
      <c r="S1992" s="3"/>
      <c r="T1992" s="3">
        <v>2.6134870000000001</v>
      </c>
      <c r="U1992" s="3">
        <v>0.38422899999999999</v>
      </c>
    </row>
    <row r="1993" spans="1:21" hidden="1" x14ac:dyDescent="0.2">
      <c r="A1993" s="22" t="s">
        <v>228</v>
      </c>
      <c r="B1993" s="9" t="s">
        <v>734</v>
      </c>
      <c r="C1993" s="10" t="s">
        <v>23</v>
      </c>
      <c r="D1993" s="10"/>
      <c r="E1993" s="2"/>
      <c r="F1993" s="2"/>
      <c r="G1993" s="2"/>
      <c r="H1993" s="2"/>
      <c r="I1993" s="2">
        <v>4.3843E-2</v>
      </c>
      <c r="J1993" s="2">
        <v>0.12379900000000001</v>
      </c>
      <c r="K1993" s="2">
        <v>8.0920000000000006E-2</v>
      </c>
      <c r="L1993" s="2">
        <v>8.9661000000000005E-2</v>
      </c>
      <c r="M1993" s="2">
        <v>8.4165000000000004E-2</v>
      </c>
      <c r="N1993" s="2"/>
      <c r="O1993" s="2">
        <v>0.406941</v>
      </c>
      <c r="P1993" s="2">
        <v>1.2008570000000001</v>
      </c>
      <c r="Q1993" s="2">
        <v>2.1573790000000002</v>
      </c>
      <c r="R1993" s="2">
        <v>1.5026330000000001</v>
      </c>
      <c r="S1993" s="2">
        <v>2.1454360000000001</v>
      </c>
      <c r="T1993" s="2">
        <v>1.9967250000000001</v>
      </c>
      <c r="U1993" s="2">
        <v>2.271252</v>
      </c>
    </row>
    <row r="1994" spans="1:21" hidden="1" x14ac:dyDescent="0.2">
      <c r="A1994" s="22" t="s">
        <v>228</v>
      </c>
      <c r="B1994" s="9" t="s">
        <v>734</v>
      </c>
      <c r="C1994" s="10" t="s">
        <v>24</v>
      </c>
      <c r="D1994" s="10"/>
      <c r="E1994" s="3"/>
      <c r="F1994" s="3"/>
      <c r="G1994" s="3">
        <v>0.28748600000000002</v>
      </c>
      <c r="H1994" s="3">
        <v>0.39180300000000001</v>
      </c>
      <c r="I1994" s="3">
        <v>0.247724</v>
      </c>
      <c r="J1994" s="3">
        <v>0.22212100000000001</v>
      </c>
      <c r="K1994" s="3">
        <v>0.66287099999999999</v>
      </c>
      <c r="L1994" s="3">
        <v>2.0764170000000002</v>
      </c>
      <c r="M1994" s="3">
        <v>9.6339369999999995</v>
      </c>
      <c r="N1994" s="3">
        <v>4.2294970000000003</v>
      </c>
      <c r="O1994" s="3">
        <v>7.7999320000000001</v>
      </c>
      <c r="P1994" s="3">
        <v>4.978504</v>
      </c>
      <c r="Q1994" s="3">
        <v>6.7384719999999998</v>
      </c>
      <c r="R1994" s="3">
        <v>16.395576999999999</v>
      </c>
      <c r="S1994" s="3">
        <v>19.272772</v>
      </c>
      <c r="T1994" s="3">
        <v>8.3605719999999994</v>
      </c>
      <c r="U1994" s="3">
        <v>13.910489</v>
      </c>
    </row>
    <row r="1995" spans="1:21" hidden="1" x14ac:dyDescent="0.2">
      <c r="A1995" s="22" t="s">
        <v>228</v>
      </c>
      <c r="B1995" s="9" t="s">
        <v>734</v>
      </c>
      <c r="C1995" s="10" t="s">
        <v>25</v>
      </c>
      <c r="D1995" s="10"/>
      <c r="E1995" s="2"/>
      <c r="F1995" s="2"/>
      <c r="G1995" s="2"/>
      <c r="H1995" s="2"/>
      <c r="I1995" s="2"/>
      <c r="J1995" s="2"/>
      <c r="K1995" s="2"/>
      <c r="L1995" s="2"/>
      <c r="M1995" s="2"/>
      <c r="N1995" s="2">
        <v>1.6292880000000001</v>
      </c>
      <c r="O1995" s="2">
        <v>1.461265</v>
      </c>
      <c r="P1995" s="2">
        <v>1.5320389999999999</v>
      </c>
      <c r="Q1995" s="2">
        <v>2.1466120000000002</v>
      </c>
      <c r="R1995" s="2">
        <v>1.7048909999999999</v>
      </c>
      <c r="S1995" s="2">
        <v>1.3158730000000001</v>
      </c>
      <c r="T1995" s="2">
        <v>1.2000649999999999</v>
      </c>
      <c r="U1995" s="2">
        <v>1.049995</v>
      </c>
    </row>
    <row r="1996" spans="1:21" hidden="1" x14ac:dyDescent="0.2">
      <c r="A1996" s="22" t="s">
        <v>228</v>
      </c>
      <c r="B1996" s="9" t="s">
        <v>734</v>
      </c>
      <c r="C1996" s="10" t="s">
        <v>26</v>
      </c>
      <c r="D1996" s="10" t="s">
        <v>980</v>
      </c>
      <c r="E1996" s="3"/>
      <c r="F1996" s="3"/>
      <c r="G1996" s="3"/>
      <c r="H1996" s="3"/>
      <c r="I1996" s="3"/>
      <c r="J1996" s="3"/>
      <c r="K1996" s="3">
        <v>0.19622000000000001</v>
      </c>
      <c r="L1996" s="3">
        <v>0.12632199999999999</v>
      </c>
      <c r="M1996" s="3">
        <v>0.93644099999999997</v>
      </c>
      <c r="N1996" s="3">
        <v>0.11483699999999999</v>
      </c>
      <c r="O1996" s="3">
        <v>0.110721</v>
      </c>
      <c r="P1996" s="3">
        <v>8.9493000000000003E-2</v>
      </c>
      <c r="Q1996" s="3">
        <v>0.17923800000000001</v>
      </c>
      <c r="R1996" s="3">
        <v>0.26563199999999998</v>
      </c>
      <c r="S1996" s="3">
        <v>0.284391</v>
      </c>
      <c r="T1996" s="3">
        <v>0.180338</v>
      </c>
      <c r="U1996" s="3">
        <v>0.13645399999999999</v>
      </c>
    </row>
    <row r="1997" spans="1:21" hidden="1" x14ac:dyDescent="0.2">
      <c r="A1997" s="22" t="s">
        <v>228</v>
      </c>
      <c r="B1997" s="9" t="s">
        <v>734</v>
      </c>
      <c r="C1997" s="10" t="s">
        <v>27</v>
      </c>
      <c r="D1997" s="10" t="s">
        <v>980</v>
      </c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</row>
    <row r="1998" spans="1:21" hidden="1" x14ac:dyDescent="0.2">
      <c r="A1998" s="22" t="s">
        <v>228</v>
      </c>
      <c r="B1998" s="9" t="s">
        <v>734</v>
      </c>
      <c r="C1998" s="10" t="s">
        <v>28</v>
      </c>
      <c r="D1998" s="10" t="s">
        <v>980</v>
      </c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</row>
    <row r="1999" spans="1:21" hidden="1" x14ac:dyDescent="0.2">
      <c r="A1999" s="22" t="s">
        <v>228</v>
      </c>
      <c r="B1999" s="9" t="s">
        <v>734</v>
      </c>
      <c r="C1999" s="10" t="s">
        <v>29</v>
      </c>
      <c r="D1999" s="10" t="s">
        <v>980</v>
      </c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>
        <v>6.6210000000000001E-3</v>
      </c>
    </row>
    <row r="2000" spans="1:21" hidden="1" x14ac:dyDescent="0.2">
      <c r="A2000" s="23" t="s">
        <v>228</v>
      </c>
      <c r="B2000" s="9" t="s">
        <v>734</v>
      </c>
      <c r="C2000" s="9" t="s">
        <v>30</v>
      </c>
      <c r="D2000" s="9"/>
      <c r="E2000" s="3"/>
      <c r="F2000" s="3"/>
      <c r="G2000" s="3">
        <v>32.285051000000003</v>
      </c>
      <c r="H2000" s="3">
        <v>29.696988999999999</v>
      </c>
      <c r="I2000" s="3">
        <v>22.945691</v>
      </c>
      <c r="J2000" s="3">
        <v>25.984432999999999</v>
      </c>
      <c r="K2000" s="3">
        <v>29.519877999999999</v>
      </c>
      <c r="L2000" s="3">
        <v>21.97287</v>
      </c>
      <c r="M2000" s="3">
        <v>22.086344</v>
      </c>
      <c r="N2000" s="3">
        <v>1.2952669999999999</v>
      </c>
      <c r="O2000" s="3"/>
      <c r="P2000" s="3"/>
      <c r="Q2000" s="3"/>
      <c r="R2000" s="3"/>
      <c r="S2000" s="3"/>
      <c r="T2000" s="3"/>
      <c r="U2000" s="3"/>
    </row>
    <row r="2001" spans="1:21" hidden="1" x14ac:dyDescent="0.2">
      <c r="A2001" s="21" t="s">
        <v>229</v>
      </c>
      <c r="B2001" s="9" t="s">
        <v>746</v>
      </c>
      <c r="C2001" s="9" t="s">
        <v>20</v>
      </c>
      <c r="D2001" s="9"/>
      <c r="E2001" s="2"/>
      <c r="F2001" s="2"/>
      <c r="G2001" s="2">
        <v>415.30247200000002</v>
      </c>
      <c r="H2001" s="2">
        <v>392.758196</v>
      </c>
      <c r="I2001" s="2">
        <v>362.30774400000001</v>
      </c>
      <c r="J2001" s="2">
        <v>366.39234399999998</v>
      </c>
      <c r="K2001" s="2">
        <v>361.045975</v>
      </c>
      <c r="L2001" s="2">
        <v>370.153684</v>
      </c>
      <c r="M2001" s="2">
        <v>404.72859399999999</v>
      </c>
      <c r="N2001" s="2">
        <v>441.03852799999999</v>
      </c>
      <c r="O2001" s="2">
        <v>485.75546200000002</v>
      </c>
      <c r="P2001" s="2">
        <v>503.41451699999999</v>
      </c>
      <c r="Q2001" s="2">
        <v>560.13478899999996</v>
      </c>
      <c r="R2001" s="2">
        <v>573.54593699999998</v>
      </c>
      <c r="S2001" s="2">
        <v>531.44651699999997</v>
      </c>
      <c r="T2001" s="2">
        <v>631.97294099999999</v>
      </c>
      <c r="U2001" s="2">
        <v>573.12677799999994</v>
      </c>
    </row>
    <row r="2002" spans="1:21" hidden="1" x14ac:dyDescent="0.2">
      <c r="A2002" s="22" t="s">
        <v>229</v>
      </c>
      <c r="B2002" s="9" t="s">
        <v>746</v>
      </c>
      <c r="C2002" s="10" t="s">
        <v>22</v>
      </c>
      <c r="D2002" s="10"/>
      <c r="E2002" s="3"/>
      <c r="F2002" s="3"/>
      <c r="G2002" s="3"/>
      <c r="H2002" s="3"/>
      <c r="I2002" s="3"/>
      <c r="J2002" s="3"/>
      <c r="K2002" s="3"/>
      <c r="L2002" s="3"/>
      <c r="M2002" s="3"/>
      <c r="N2002" s="3">
        <v>1.7310080000000001</v>
      </c>
      <c r="O2002" s="3">
        <v>34.072791000000002</v>
      </c>
      <c r="P2002" s="3">
        <v>28.313286000000002</v>
      </c>
      <c r="Q2002" s="3">
        <v>25.572122</v>
      </c>
      <c r="R2002" s="3">
        <v>19.388642000000001</v>
      </c>
      <c r="S2002" s="3">
        <v>14.8344</v>
      </c>
      <c r="T2002" s="3">
        <v>8.6859009999999994</v>
      </c>
      <c r="U2002" s="3">
        <v>4.9312569999999996</v>
      </c>
    </row>
    <row r="2003" spans="1:21" hidden="1" x14ac:dyDescent="0.2">
      <c r="A2003" s="22" t="s">
        <v>229</v>
      </c>
      <c r="B2003" s="9" t="s">
        <v>746</v>
      </c>
      <c r="C2003" s="10" t="s">
        <v>23</v>
      </c>
      <c r="D2003" s="10"/>
      <c r="E2003" s="2"/>
      <c r="F2003" s="2"/>
      <c r="G2003" s="2">
        <v>0.608375</v>
      </c>
      <c r="H2003" s="2">
        <v>5.7289859999999999</v>
      </c>
      <c r="I2003" s="2">
        <v>4.4532610000000004</v>
      </c>
      <c r="J2003" s="2">
        <v>4.8665969999999996</v>
      </c>
      <c r="K2003" s="2">
        <v>2.8876089999999999</v>
      </c>
      <c r="L2003" s="2">
        <v>2.078859</v>
      </c>
      <c r="M2003" s="2">
        <v>21.726050000000001</v>
      </c>
      <c r="N2003" s="2">
        <v>5.9283580000000002</v>
      </c>
      <c r="O2003" s="2">
        <v>82.591838999999993</v>
      </c>
      <c r="P2003" s="2">
        <v>49.132629000000001</v>
      </c>
      <c r="Q2003" s="2">
        <v>16.842756999999999</v>
      </c>
      <c r="R2003" s="2">
        <v>27.144272000000001</v>
      </c>
      <c r="S2003" s="2">
        <v>41.513831000000003</v>
      </c>
      <c r="T2003" s="2">
        <v>34.944375000000001</v>
      </c>
      <c r="U2003" s="2">
        <v>44.291378000000002</v>
      </c>
    </row>
    <row r="2004" spans="1:21" hidden="1" x14ac:dyDescent="0.2">
      <c r="A2004" s="22" t="s">
        <v>229</v>
      </c>
      <c r="B2004" s="9" t="s">
        <v>746</v>
      </c>
      <c r="C2004" s="10" t="s">
        <v>24</v>
      </c>
      <c r="D2004" s="10"/>
      <c r="E2004" s="3"/>
      <c r="F2004" s="3"/>
      <c r="G2004" s="3"/>
      <c r="H2004" s="3">
        <v>1.1794610000000001</v>
      </c>
      <c r="I2004" s="3">
        <v>3.101912</v>
      </c>
      <c r="J2004" s="3">
        <v>7.4431599999999998</v>
      </c>
      <c r="K2004" s="3">
        <v>53.186982</v>
      </c>
      <c r="L2004" s="3">
        <v>64.590018999999998</v>
      </c>
      <c r="M2004" s="3">
        <v>80.476020000000005</v>
      </c>
      <c r="N2004" s="3">
        <v>112.676102</v>
      </c>
      <c r="O2004" s="3">
        <v>299.33185800000001</v>
      </c>
      <c r="P2004" s="3">
        <v>345.97968600000002</v>
      </c>
      <c r="Q2004" s="3">
        <v>449.86890399999999</v>
      </c>
      <c r="R2004" s="3">
        <v>459.96605899999997</v>
      </c>
      <c r="S2004" s="3">
        <v>372.92461500000002</v>
      </c>
      <c r="T2004" s="3">
        <v>444.72845000000001</v>
      </c>
      <c r="U2004" s="3">
        <v>392.900192</v>
      </c>
    </row>
    <row r="2005" spans="1:21" hidden="1" x14ac:dyDescent="0.2">
      <c r="A2005" s="22" t="s">
        <v>229</v>
      </c>
      <c r="B2005" s="9" t="s">
        <v>746</v>
      </c>
      <c r="C2005" s="10" t="s">
        <v>25</v>
      </c>
      <c r="D2005" s="10"/>
      <c r="E2005" s="2"/>
      <c r="F2005" s="2"/>
      <c r="G2005" s="2"/>
      <c r="H2005" s="2"/>
      <c r="I2005" s="2"/>
      <c r="J2005" s="2"/>
      <c r="K2005" s="2"/>
      <c r="L2005" s="2"/>
      <c r="M2005" s="2"/>
      <c r="N2005" s="2">
        <v>4.5209039999999998</v>
      </c>
      <c r="O2005" s="2">
        <v>54.519433999999997</v>
      </c>
      <c r="P2005" s="2">
        <v>58.414709999999999</v>
      </c>
      <c r="Q2005" s="2">
        <v>49.888148000000001</v>
      </c>
      <c r="R2005" s="2">
        <v>38.763674999999999</v>
      </c>
      <c r="S2005" s="2">
        <v>79.952313000000004</v>
      </c>
      <c r="T2005" s="2">
        <v>115.541771</v>
      </c>
      <c r="U2005" s="2">
        <v>103.613167</v>
      </c>
    </row>
    <row r="2006" spans="1:21" hidden="1" x14ac:dyDescent="0.2">
      <c r="A2006" s="22" t="s">
        <v>229</v>
      </c>
      <c r="B2006" s="9" t="s">
        <v>746</v>
      </c>
      <c r="C2006" s="10" t="s">
        <v>26</v>
      </c>
      <c r="D2006" s="10" t="s">
        <v>980</v>
      </c>
      <c r="E2006" s="3"/>
      <c r="F2006" s="3"/>
      <c r="G2006" s="3"/>
      <c r="H2006" s="3"/>
      <c r="I2006" s="3"/>
      <c r="J2006" s="3"/>
      <c r="K2006" s="3">
        <v>19.126795000000001</v>
      </c>
      <c r="L2006" s="3">
        <v>15.749511999999999</v>
      </c>
      <c r="M2006" s="3">
        <v>13.621896</v>
      </c>
      <c r="N2006" s="3">
        <v>18.094017000000001</v>
      </c>
      <c r="O2006" s="3">
        <v>15.222552</v>
      </c>
      <c r="P2006" s="3">
        <v>17.264941</v>
      </c>
      <c r="Q2006" s="3">
        <v>17.107267</v>
      </c>
      <c r="R2006" s="3">
        <v>27.569353</v>
      </c>
      <c r="S2006" s="3">
        <v>21.765657999999998</v>
      </c>
      <c r="T2006" s="3">
        <v>27.544027</v>
      </c>
      <c r="U2006" s="3">
        <v>26.796120999999999</v>
      </c>
    </row>
    <row r="2007" spans="1:21" hidden="1" x14ac:dyDescent="0.2">
      <c r="A2007" s="22" t="s">
        <v>229</v>
      </c>
      <c r="B2007" s="9" t="s">
        <v>746</v>
      </c>
      <c r="C2007" s="10" t="s">
        <v>27</v>
      </c>
      <c r="D2007" s="10" t="s">
        <v>980</v>
      </c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</row>
    <row r="2008" spans="1:21" hidden="1" x14ac:dyDescent="0.2">
      <c r="A2008" s="22" t="s">
        <v>229</v>
      </c>
      <c r="B2008" s="9" t="s">
        <v>746</v>
      </c>
      <c r="C2008" s="10" t="s">
        <v>28</v>
      </c>
      <c r="D2008" s="10" t="s">
        <v>980</v>
      </c>
      <c r="E2008" s="3"/>
      <c r="F2008" s="3"/>
      <c r="G2008" s="3"/>
      <c r="H2008" s="3"/>
      <c r="I2008" s="3"/>
      <c r="J2008" s="3"/>
      <c r="K2008" s="3">
        <v>5.4090230000000004</v>
      </c>
      <c r="L2008" s="3">
        <v>2.1649999999999999E-2</v>
      </c>
      <c r="M2008" s="3">
        <v>5.3913999999999997E-2</v>
      </c>
      <c r="N2008" s="3">
        <v>2.0930000000000001E-2</v>
      </c>
      <c r="O2008" s="3">
        <v>1.5813000000000001E-2</v>
      </c>
      <c r="P2008" s="3">
        <v>4.7301549999999999</v>
      </c>
      <c r="Q2008" s="3">
        <v>0.85559099999999999</v>
      </c>
      <c r="R2008" s="3">
        <v>0.71393600000000002</v>
      </c>
      <c r="S2008" s="3">
        <v>0.45569999999999999</v>
      </c>
      <c r="T2008" s="3">
        <v>0.52841700000000003</v>
      </c>
      <c r="U2008" s="3">
        <v>0.59466300000000005</v>
      </c>
    </row>
    <row r="2009" spans="1:21" hidden="1" x14ac:dyDescent="0.2">
      <c r="A2009" s="22" t="s">
        <v>229</v>
      </c>
      <c r="B2009" s="9" t="s">
        <v>746</v>
      </c>
      <c r="C2009" s="10" t="s">
        <v>29</v>
      </c>
      <c r="D2009" s="10" t="s">
        <v>980</v>
      </c>
      <c r="E2009" s="2"/>
      <c r="F2009" s="2"/>
      <c r="G2009" s="2"/>
      <c r="H2009" s="2"/>
      <c r="I2009" s="2"/>
      <c r="J2009" s="2"/>
      <c r="K2009" s="2">
        <v>0.22824700000000001</v>
      </c>
      <c r="L2009" s="2"/>
      <c r="M2009" s="2">
        <v>1.5712E-2</v>
      </c>
      <c r="N2009" s="2">
        <v>5.3999999999999998E-5</v>
      </c>
      <c r="O2009" s="2">
        <v>1.175E-3</v>
      </c>
      <c r="P2009" s="2"/>
      <c r="Q2009" s="2"/>
      <c r="R2009" s="2"/>
      <c r="S2009" s="2"/>
      <c r="T2009" s="2"/>
      <c r="U2009" s="2"/>
    </row>
    <row r="2010" spans="1:21" hidden="1" x14ac:dyDescent="0.2">
      <c r="A2010" s="23" t="s">
        <v>229</v>
      </c>
      <c r="B2010" s="9" t="s">
        <v>746</v>
      </c>
      <c r="C2010" s="9" t="s">
        <v>30</v>
      </c>
      <c r="D2010" s="9"/>
      <c r="E2010" s="3"/>
      <c r="F2010" s="3"/>
      <c r="G2010" s="3">
        <v>414.694097</v>
      </c>
      <c r="H2010" s="3">
        <v>385.84974899999997</v>
      </c>
      <c r="I2010" s="3">
        <v>354.75257099999999</v>
      </c>
      <c r="J2010" s="3">
        <v>354.08258699999999</v>
      </c>
      <c r="K2010" s="3">
        <v>280.20731899999998</v>
      </c>
      <c r="L2010" s="3">
        <v>287.71364399999999</v>
      </c>
      <c r="M2010" s="3">
        <v>288.83500199999997</v>
      </c>
      <c r="N2010" s="3">
        <v>298.06715500000001</v>
      </c>
      <c r="O2010" s="3"/>
      <c r="P2010" s="3">
        <v>-0.42088999999999999</v>
      </c>
      <c r="Q2010" s="3"/>
      <c r="R2010" s="3"/>
      <c r="S2010" s="3"/>
      <c r="T2010" s="3"/>
      <c r="U2010" s="3"/>
    </row>
    <row r="2011" spans="1:21" hidden="1" x14ac:dyDescent="0.2">
      <c r="A2011" s="21" t="s">
        <v>230</v>
      </c>
      <c r="B2011" s="9" t="s">
        <v>816</v>
      </c>
      <c r="C2011" s="9" t="s">
        <v>20</v>
      </c>
      <c r="D2011" s="9"/>
      <c r="E2011" s="2"/>
      <c r="F2011" s="2"/>
      <c r="G2011" s="2">
        <v>52.107754</v>
      </c>
      <c r="H2011" s="2">
        <v>42.105446000000001</v>
      </c>
      <c r="I2011" s="2">
        <v>38.044103</v>
      </c>
      <c r="J2011" s="2">
        <v>47.921793000000001</v>
      </c>
      <c r="K2011" s="2">
        <v>54.476627999999998</v>
      </c>
      <c r="L2011" s="2">
        <v>41.171140000000001</v>
      </c>
      <c r="M2011" s="2">
        <v>39.796300000000002</v>
      </c>
      <c r="N2011" s="2">
        <v>69.158356999999995</v>
      </c>
      <c r="O2011" s="2">
        <v>140.96653000000001</v>
      </c>
      <c r="P2011" s="2">
        <v>87.002336999999997</v>
      </c>
      <c r="Q2011" s="2">
        <v>103.33823099999999</v>
      </c>
      <c r="R2011" s="2">
        <v>105.28869899999999</v>
      </c>
      <c r="S2011" s="2">
        <v>89.805423000000005</v>
      </c>
      <c r="T2011" s="2">
        <v>103.634184</v>
      </c>
      <c r="U2011" s="2">
        <v>98.727678999999995</v>
      </c>
    </row>
    <row r="2012" spans="1:21" hidden="1" x14ac:dyDescent="0.2">
      <c r="A2012" s="22" t="s">
        <v>230</v>
      </c>
      <c r="B2012" s="9" t="s">
        <v>816</v>
      </c>
      <c r="C2012" s="10" t="s">
        <v>22</v>
      </c>
      <c r="D2012" s="10"/>
      <c r="E2012" s="3"/>
      <c r="F2012" s="3"/>
      <c r="G2012" s="3"/>
      <c r="H2012" s="3"/>
      <c r="I2012" s="3"/>
      <c r="J2012" s="3"/>
      <c r="K2012" s="3"/>
      <c r="L2012" s="3"/>
      <c r="M2012" s="3">
        <v>0.18509800000000001</v>
      </c>
      <c r="N2012" s="3">
        <v>8.4690809999999992</v>
      </c>
      <c r="O2012" s="3">
        <v>35.457895999999998</v>
      </c>
      <c r="P2012" s="3">
        <v>17.932459999999999</v>
      </c>
      <c r="Q2012" s="3">
        <v>20.985979</v>
      </c>
      <c r="R2012" s="3">
        <v>34.673288999999997</v>
      </c>
      <c r="S2012" s="3">
        <v>13.183503999999999</v>
      </c>
      <c r="T2012" s="3">
        <v>29.773007</v>
      </c>
      <c r="U2012" s="3">
        <v>10.306982</v>
      </c>
    </row>
    <row r="2013" spans="1:21" hidden="1" x14ac:dyDescent="0.2">
      <c r="A2013" s="22" t="s">
        <v>230</v>
      </c>
      <c r="B2013" s="9" t="s">
        <v>816</v>
      </c>
      <c r="C2013" s="10" t="s">
        <v>23</v>
      </c>
      <c r="D2013" s="10"/>
      <c r="E2013" s="2"/>
      <c r="F2013" s="2"/>
      <c r="G2013" s="2"/>
      <c r="H2013" s="2">
        <v>0.77701299999999995</v>
      </c>
      <c r="I2013" s="2">
        <v>0.64574100000000001</v>
      </c>
      <c r="J2013" s="2">
        <v>1.040932</v>
      </c>
      <c r="K2013" s="2">
        <v>1.2080599999999999</v>
      </c>
      <c r="L2013" s="2">
        <v>1.5198499999999999</v>
      </c>
      <c r="M2013" s="2">
        <v>0.89058899999999996</v>
      </c>
      <c r="N2013" s="2">
        <v>1.417257</v>
      </c>
      <c r="O2013" s="2">
        <v>19.346829</v>
      </c>
      <c r="P2013" s="2">
        <v>11.914571</v>
      </c>
      <c r="Q2013" s="2">
        <v>5.5558249999999996</v>
      </c>
      <c r="R2013" s="2">
        <v>7.2900369999999999</v>
      </c>
      <c r="S2013" s="2">
        <v>7.210502</v>
      </c>
      <c r="T2013" s="2">
        <v>5.4878739999999997</v>
      </c>
      <c r="U2013" s="2">
        <v>3.4624519999999999</v>
      </c>
    </row>
    <row r="2014" spans="1:21" hidden="1" x14ac:dyDescent="0.2">
      <c r="A2014" s="22" t="s">
        <v>230</v>
      </c>
      <c r="B2014" s="9" t="s">
        <v>816</v>
      </c>
      <c r="C2014" s="10" t="s">
        <v>24</v>
      </c>
      <c r="D2014" s="10"/>
      <c r="E2014" s="3"/>
      <c r="F2014" s="3"/>
      <c r="G2014" s="3">
        <v>1.998127</v>
      </c>
      <c r="H2014" s="3">
        <v>3.8593869999999999</v>
      </c>
      <c r="I2014" s="3">
        <v>3.3452570000000001</v>
      </c>
      <c r="J2014" s="3">
        <v>9.7748460000000001</v>
      </c>
      <c r="K2014" s="3">
        <v>10.794365000000001</v>
      </c>
      <c r="L2014" s="3">
        <v>7.7916730000000003</v>
      </c>
      <c r="M2014" s="3">
        <v>4.423222</v>
      </c>
      <c r="N2014" s="3">
        <v>17.438243</v>
      </c>
      <c r="O2014" s="3">
        <v>73.175231999999994</v>
      </c>
      <c r="P2014" s="3">
        <v>45.406294000000003</v>
      </c>
      <c r="Q2014" s="3">
        <v>62.986255</v>
      </c>
      <c r="R2014" s="3">
        <v>49.796734999999998</v>
      </c>
      <c r="S2014" s="3">
        <v>52.585783999999997</v>
      </c>
      <c r="T2014" s="3">
        <v>52.419832999999997</v>
      </c>
      <c r="U2014" s="3">
        <v>70.778998000000001</v>
      </c>
    </row>
    <row r="2015" spans="1:21" hidden="1" x14ac:dyDescent="0.2">
      <c r="A2015" s="22" t="s">
        <v>230</v>
      </c>
      <c r="B2015" s="9" t="s">
        <v>816</v>
      </c>
      <c r="C2015" s="10" t="s">
        <v>25</v>
      </c>
      <c r="D2015" s="10"/>
      <c r="E2015" s="2"/>
      <c r="F2015" s="2"/>
      <c r="G2015" s="2"/>
      <c r="H2015" s="2"/>
      <c r="I2015" s="2"/>
      <c r="J2015" s="2"/>
      <c r="K2015" s="2"/>
      <c r="L2015" s="2"/>
      <c r="M2015" s="2"/>
      <c r="N2015" s="2">
        <v>1.6887460000000001</v>
      </c>
      <c r="O2015" s="2">
        <v>7.235665</v>
      </c>
      <c r="P2015" s="2">
        <v>5.3906609999999997</v>
      </c>
      <c r="Q2015" s="2">
        <v>7.5047990000000002</v>
      </c>
      <c r="R2015" s="2">
        <v>6.3014049999999999</v>
      </c>
      <c r="S2015" s="2">
        <v>10.432513</v>
      </c>
      <c r="T2015" s="2">
        <v>9.9996390000000002</v>
      </c>
      <c r="U2015" s="2">
        <v>8.0483619999999991</v>
      </c>
    </row>
    <row r="2016" spans="1:21" hidden="1" x14ac:dyDescent="0.2">
      <c r="A2016" s="22" t="s">
        <v>230</v>
      </c>
      <c r="B2016" s="9" t="s">
        <v>816</v>
      </c>
      <c r="C2016" s="10" t="s">
        <v>26</v>
      </c>
      <c r="D2016" s="10" t="s">
        <v>980</v>
      </c>
      <c r="E2016" s="3"/>
      <c r="F2016" s="3"/>
      <c r="G2016" s="3"/>
      <c r="H2016" s="3"/>
      <c r="I2016" s="3"/>
      <c r="J2016" s="3"/>
      <c r="K2016" s="3">
        <v>3.0696129999999999</v>
      </c>
      <c r="L2016" s="3">
        <v>2.4396100000000001</v>
      </c>
      <c r="M2016" s="3">
        <v>1.8271059999999999</v>
      </c>
      <c r="N2016" s="3">
        <v>4.688447</v>
      </c>
      <c r="O2016" s="3">
        <v>5.5284129999999996</v>
      </c>
      <c r="P2016" s="3">
        <v>6.177289</v>
      </c>
      <c r="Q2016" s="3">
        <v>6.3053730000000003</v>
      </c>
      <c r="R2016" s="3">
        <v>6.965236</v>
      </c>
      <c r="S2016" s="3">
        <v>6.3713540000000002</v>
      </c>
      <c r="T2016" s="3">
        <v>5.9530349999999999</v>
      </c>
      <c r="U2016" s="3">
        <v>6.1308850000000001</v>
      </c>
    </row>
    <row r="2017" spans="1:21" hidden="1" x14ac:dyDescent="0.2">
      <c r="A2017" s="22" t="s">
        <v>230</v>
      </c>
      <c r="B2017" s="9" t="s">
        <v>816</v>
      </c>
      <c r="C2017" s="10" t="s">
        <v>27</v>
      </c>
      <c r="D2017" s="10" t="s">
        <v>980</v>
      </c>
      <c r="E2017" s="2"/>
      <c r="F2017" s="2"/>
      <c r="G2017" s="2"/>
      <c r="H2017" s="2"/>
      <c r="I2017" s="2"/>
      <c r="J2017" s="2"/>
      <c r="K2017" s="2"/>
      <c r="L2017" s="2"/>
      <c r="M2017" s="2">
        <v>0.16997799999999999</v>
      </c>
      <c r="N2017" s="2">
        <v>0.17274900000000001</v>
      </c>
      <c r="O2017" s="2">
        <v>0.222495</v>
      </c>
      <c r="P2017" s="2">
        <v>0.24690000000000001</v>
      </c>
      <c r="Q2017" s="2"/>
      <c r="R2017" s="2">
        <v>0.233769</v>
      </c>
      <c r="S2017" s="2"/>
      <c r="T2017" s="2"/>
      <c r="U2017" s="2"/>
    </row>
    <row r="2018" spans="1:21" hidden="1" x14ac:dyDescent="0.2">
      <c r="A2018" s="22" t="s">
        <v>230</v>
      </c>
      <c r="B2018" s="9" t="s">
        <v>816</v>
      </c>
      <c r="C2018" s="10" t="s">
        <v>28</v>
      </c>
      <c r="D2018" s="10" t="s">
        <v>980</v>
      </c>
      <c r="E2018" s="3"/>
      <c r="F2018" s="3"/>
      <c r="G2018" s="3"/>
      <c r="H2018" s="3"/>
      <c r="I2018" s="3"/>
      <c r="J2018" s="3"/>
      <c r="K2018" s="3">
        <v>0.226052</v>
      </c>
      <c r="L2018" s="3">
        <v>3.388E-3</v>
      </c>
      <c r="M2018" s="3">
        <v>1.7769999999999999E-3</v>
      </c>
      <c r="N2018" s="3">
        <v>1.174E-2</v>
      </c>
      <c r="O2018" s="3"/>
      <c r="P2018" s="3">
        <v>1.3504E-2</v>
      </c>
      <c r="Q2018" s="3"/>
      <c r="R2018" s="3"/>
      <c r="S2018" s="3">
        <v>2.1766000000000001E-2</v>
      </c>
      <c r="T2018" s="3">
        <v>7.9600000000000005E-4</v>
      </c>
      <c r="U2018" s="3"/>
    </row>
    <row r="2019" spans="1:21" hidden="1" x14ac:dyDescent="0.2">
      <c r="A2019" s="22" t="s">
        <v>230</v>
      </c>
      <c r="B2019" s="9" t="s">
        <v>816</v>
      </c>
      <c r="C2019" s="10" t="s">
        <v>29</v>
      </c>
      <c r="D2019" s="10" t="s">
        <v>980</v>
      </c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>
        <v>2.8228E-2</v>
      </c>
      <c r="S2019" s="2"/>
      <c r="T2019" s="2"/>
      <c r="U2019" s="2"/>
    </row>
    <row r="2020" spans="1:21" hidden="1" x14ac:dyDescent="0.2">
      <c r="A2020" s="23" t="s">
        <v>230</v>
      </c>
      <c r="B2020" s="9" t="s">
        <v>816</v>
      </c>
      <c r="C2020" s="9" t="s">
        <v>30</v>
      </c>
      <c r="D2020" s="9"/>
      <c r="E2020" s="3"/>
      <c r="F2020" s="3"/>
      <c r="G2020" s="3">
        <v>50.109627000000003</v>
      </c>
      <c r="H2020" s="3">
        <v>37.469045999999999</v>
      </c>
      <c r="I2020" s="3">
        <v>34.053105000000002</v>
      </c>
      <c r="J2020" s="3">
        <v>37.106014999999999</v>
      </c>
      <c r="K2020" s="3">
        <v>39.178538000000003</v>
      </c>
      <c r="L2020" s="3">
        <v>29.416619000000001</v>
      </c>
      <c r="M2020" s="3">
        <v>32.29853</v>
      </c>
      <c r="N2020" s="3">
        <v>35.272094000000003</v>
      </c>
      <c r="O2020" s="3"/>
      <c r="P2020" s="3">
        <v>-7.9341999999999996E-2</v>
      </c>
      <c r="Q2020" s="3"/>
      <c r="R2020" s="3"/>
      <c r="S2020" s="3"/>
      <c r="T2020" s="3"/>
      <c r="U2020" s="3"/>
    </row>
    <row r="2021" spans="1:21" hidden="1" x14ac:dyDescent="0.2">
      <c r="A2021" s="21" t="s">
        <v>231</v>
      </c>
      <c r="B2021" s="9" t="s">
        <v>846</v>
      </c>
      <c r="C2021" s="9" t="s">
        <v>20</v>
      </c>
      <c r="D2021" s="9"/>
      <c r="E2021" s="2"/>
      <c r="F2021" s="2"/>
      <c r="G2021" s="2">
        <v>53.855522000000001</v>
      </c>
      <c r="H2021" s="2">
        <v>130.65684400000001</v>
      </c>
      <c r="I2021" s="2">
        <v>163.86940200000001</v>
      </c>
      <c r="J2021" s="2">
        <v>239.720876</v>
      </c>
      <c r="K2021" s="2">
        <v>236.98828399999999</v>
      </c>
      <c r="L2021" s="2">
        <v>255.28849500000001</v>
      </c>
      <c r="M2021" s="2">
        <v>230.307097</v>
      </c>
      <c r="N2021" s="2">
        <v>224.73822999999999</v>
      </c>
      <c r="O2021" s="2">
        <v>304.73350900000003</v>
      </c>
      <c r="P2021" s="2">
        <v>263.72344900000002</v>
      </c>
      <c r="Q2021" s="2">
        <v>238.15766400000001</v>
      </c>
      <c r="R2021" s="2">
        <v>239.384793</v>
      </c>
      <c r="S2021" s="2">
        <v>176.208155</v>
      </c>
      <c r="T2021" s="2">
        <v>198.58501000000001</v>
      </c>
      <c r="U2021" s="2">
        <v>183.62358399999999</v>
      </c>
    </row>
    <row r="2022" spans="1:21" hidden="1" x14ac:dyDescent="0.2">
      <c r="A2022" s="22" t="s">
        <v>231</v>
      </c>
      <c r="B2022" s="9" t="s">
        <v>846</v>
      </c>
      <c r="C2022" s="10" t="s">
        <v>22</v>
      </c>
      <c r="D2022" s="10"/>
      <c r="E2022" s="3"/>
      <c r="F2022" s="3"/>
      <c r="G2022" s="3"/>
      <c r="H2022" s="3"/>
      <c r="I2022" s="3"/>
      <c r="J2022" s="3"/>
      <c r="K2022" s="3">
        <v>17.611438</v>
      </c>
      <c r="L2022" s="3"/>
      <c r="M2022" s="3"/>
      <c r="N2022" s="3"/>
      <c r="O2022" s="3">
        <v>49.417827000000003</v>
      </c>
      <c r="P2022" s="3">
        <v>46.244945999999999</v>
      </c>
      <c r="Q2022" s="3">
        <v>25.42323</v>
      </c>
      <c r="R2022" s="3">
        <v>32.189458000000002</v>
      </c>
      <c r="S2022" s="3">
        <v>16.831917000000001</v>
      </c>
      <c r="T2022" s="3">
        <v>41.587470000000003</v>
      </c>
      <c r="U2022" s="3">
        <v>31.421240999999998</v>
      </c>
    </row>
    <row r="2023" spans="1:21" hidden="1" x14ac:dyDescent="0.2">
      <c r="A2023" s="22" t="s">
        <v>231</v>
      </c>
      <c r="B2023" s="9" t="s">
        <v>846</v>
      </c>
      <c r="C2023" s="10" t="s">
        <v>23</v>
      </c>
      <c r="D2023" s="10"/>
      <c r="E2023" s="2"/>
      <c r="F2023" s="2"/>
      <c r="G2023" s="2">
        <v>1.061E-2</v>
      </c>
      <c r="H2023" s="2">
        <v>1.471565</v>
      </c>
      <c r="I2023" s="2">
        <v>1.75583</v>
      </c>
      <c r="J2023" s="2">
        <v>6.654293</v>
      </c>
      <c r="K2023" s="2">
        <v>1.7506470000000001</v>
      </c>
      <c r="L2023" s="2">
        <v>1.8563149999999999</v>
      </c>
      <c r="M2023" s="2">
        <v>3.746902</v>
      </c>
      <c r="N2023" s="2">
        <v>2.7074889999999998</v>
      </c>
      <c r="O2023" s="2">
        <v>17.398827000000001</v>
      </c>
      <c r="P2023" s="2">
        <v>15.125892</v>
      </c>
      <c r="Q2023" s="2">
        <v>12.378012999999999</v>
      </c>
      <c r="R2023" s="2">
        <v>12.522257</v>
      </c>
      <c r="S2023" s="2">
        <v>18.112539000000002</v>
      </c>
      <c r="T2023" s="2">
        <v>11.847155000000001</v>
      </c>
      <c r="U2023" s="2">
        <v>11.159060999999999</v>
      </c>
    </row>
    <row r="2024" spans="1:21" hidden="1" x14ac:dyDescent="0.2">
      <c r="A2024" s="22" t="s">
        <v>231</v>
      </c>
      <c r="B2024" s="9" t="s">
        <v>846</v>
      </c>
      <c r="C2024" s="10" t="s">
        <v>24</v>
      </c>
      <c r="D2024" s="10"/>
      <c r="E2024" s="3"/>
      <c r="F2024" s="3"/>
      <c r="G2024" s="3">
        <v>0.34473700000000002</v>
      </c>
      <c r="H2024" s="3">
        <v>0.21427299999999999</v>
      </c>
      <c r="I2024" s="3">
        <v>1.401637</v>
      </c>
      <c r="J2024" s="3">
        <v>1.111334</v>
      </c>
      <c r="K2024" s="3">
        <v>4.0357960000000004</v>
      </c>
      <c r="L2024" s="3">
        <v>12.416904000000001</v>
      </c>
      <c r="M2024" s="3">
        <v>17.269207000000002</v>
      </c>
      <c r="N2024" s="3">
        <v>17.510589</v>
      </c>
      <c r="O2024" s="3">
        <v>187.40338299999999</v>
      </c>
      <c r="P2024" s="3">
        <v>158.542248</v>
      </c>
      <c r="Q2024" s="3">
        <v>173.516942</v>
      </c>
      <c r="R2024" s="3">
        <v>165.58909399999999</v>
      </c>
      <c r="S2024" s="3">
        <v>71.513689999999997</v>
      </c>
      <c r="T2024" s="3">
        <v>82.719804999999994</v>
      </c>
      <c r="U2024" s="3">
        <v>87.748203000000004</v>
      </c>
    </row>
    <row r="2025" spans="1:21" hidden="1" x14ac:dyDescent="0.2">
      <c r="A2025" s="22" t="s">
        <v>231</v>
      </c>
      <c r="B2025" s="9" t="s">
        <v>846</v>
      </c>
      <c r="C2025" s="10" t="s">
        <v>25</v>
      </c>
      <c r="D2025" s="10"/>
      <c r="E2025" s="2"/>
      <c r="F2025" s="2"/>
      <c r="G2025" s="2"/>
      <c r="H2025" s="2"/>
      <c r="I2025" s="2"/>
      <c r="J2025" s="2"/>
      <c r="K2025" s="2"/>
      <c r="L2025" s="2"/>
      <c r="M2025" s="2"/>
      <c r="N2025" s="2">
        <v>1.762019</v>
      </c>
      <c r="O2025" s="2">
        <v>45.435965000000003</v>
      </c>
      <c r="P2025" s="2">
        <v>37.423752999999998</v>
      </c>
      <c r="Q2025" s="2">
        <v>19.649675999999999</v>
      </c>
      <c r="R2025" s="2">
        <v>21.358063999999999</v>
      </c>
      <c r="S2025" s="2">
        <v>63.855057000000002</v>
      </c>
      <c r="T2025" s="2">
        <v>55.697882999999997</v>
      </c>
      <c r="U2025" s="2">
        <v>48.076293</v>
      </c>
    </row>
    <row r="2026" spans="1:21" hidden="1" x14ac:dyDescent="0.2">
      <c r="A2026" s="22" t="s">
        <v>231</v>
      </c>
      <c r="B2026" s="9" t="s">
        <v>846</v>
      </c>
      <c r="C2026" s="10" t="s">
        <v>26</v>
      </c>
      <c r="D2026" s="10" t="s">
        <v>980</v>
      </c>
      <c r="E2026" s="3"/>
      <c r="F2026" s="3"/>
      <c r="G2026" s="3"/>
      <c r="H2026" s="3"/>
      <c r="I2026" s="3"/>
      <c r="J2026" s="3"/>
      <c r="K2026" s="3">
        <v>2.123688</v>
      </c>
      <c r="L2026" s="3">
        <v>2.3728400000000001</v>
      </c>
      <c r="M2026" s="3">
        <v>1.9101030000000001</v>
      </c>
      <c r="N2026" s="3">
        <v>3.6934200000000001</v>
      </c>
      <c r="O2026" s="3">
        <v>4.5908449999999998</v>
      </c>
      <c r="P2026" s="3">
        <v>6.1598059999999997</v>
      </c>
      <c r="Q2026" s="3">
        <v>5.2859049999999996</v>
      </c>
      <c r="R2026" s="3">
        <v>6.1599769999999996</v>
      </c>
      <c r="S2026" s="3">
        <v>5.2929050000000002</v>
      </c>
      <c r="T2026" s="3">
        <v>6.0901550000000002</v>
      </c>
      <c r="U2026" s="3">
        <v>5.1512440000000002</v>
      </c>
    </row>
    <row r="2027" spans="1:21" hidden="1" x14ac:dyDescent="0.2">
      <c r="A2027" s="22" t="s">
        <v>231</v>
      </c>
      <c r="B2027" s="9" t="s">
        <v>846</v>
      </c>
      <c r="C2027" s="10" t="s">
        <v>27</v>
      </c>
      <c r="D2027" s="10" t="s">
        <v>980</v>
      </c>
      <c r="E2027" s="2"/>
      <c r="F2027" s="2"/>
      <c r="G2027" s="2"/>
      <c r="H2027" s="2"/>
      <c r="I2027" s="2"/>
      <c r="J2027" s="2"/>
      <c r="K2027" s="2">
        <v>8.3260000000000001E-3</v>
      </c>
      <c r="L2027" s="2"/>
      <c r="M2027" s="2">
        <v>4.362889</v>
      </c>
      <c r="N2027" s="2"/>
      <c r="O2027" s="2"/>
      <c r="P2027" s="2"/>
      <c r="Q2027" s="2"/>
      <c r="R2027" s="2"/>
      <c r="S2027" s="2"/>
      <c r="T2027" s="2"/>
      <c r="U2027" s="2"/>
    </row>
    <row r="2028" spans="1:21" hidden="1" x14ac:dyDescent="0.2">
      <c r="A2028" s="22" t="s">
        <v>231</v>
      </c>
      <c r="B2028" s="9" t="s">
        <v>846</v>
      </c>
      <c r="C2028" s="10" t="s">
        <v>28</v>
      </c>
      <c r="D2028" s="10" t="s">
        <v>980</v>
      </c>
      <c r="E2028" s="3"/>
      <c r="F2028" s="3"/>
      <c r="G2028" s="3"/>
      <c r="H2028" s="3"/>
      <c r="I2028" s="3"/>
      <c r="J2028" s="3"/>
      <c r="K2028" s="3">
        <v>6.4199999999999999E-4</v>
      </c>
      <c r="L2028" s="3">
        <v>0.13974300000000001</v>
      </c>
      <c r="M2028" s="3">
        <v>0.132078</v>
      </c>
      <c r="N2028" s="3">
        <v>1.583286</v>
      </c>
      <c r="O2028" s="3">
        <v>0.1235</v>
      </c>
      <c r="P2028" s="3">
        <v>0.55588400000000004</v>
      </c>
      <c r="Q2028" s="3">
        <v>1.9038980000000001</v>
      </c>
      <c r="R2028" s="3">
        <v>1.5659430000000001</v>
      </c>
      <c r="S2028" s="3">
        <v>0.602047</v>
      </c>
      <c r="T2028" s="3">
        <v>0.64254199999999995</v>
      </c>
      <c r="U2028" s="3">
        <v>6.7542000000000005E-2</v>
      </c>
    </row>
    <row r="2029" spans="1:21" hidden="1" x14ac:dyDescent="0.2">
      <c r="A2029" s="22" t="s">
        <v>231</v>
      </c>
      <c r="B2029" s="9" t="s">
        <v>846</v>
      </c>
      <c r="C2029" s="10" t="s">
        <v>29</v>
      </c>
      <c r="D2029" s="10" t="s">
        <v>980</v>
      </c>
      <c r="E2029" s="2"/>
      <c r="F2029" s="2"/>
      <c r="G2029" s="2"/>
      <c r="H2029" s="2"/>
      <c r="I2029" s="2"/>
      <c r="J2029" s="2"/>
      <c r="K2029" s="2"/>
      <c r="L2029" s="2"/>
      <c r="M2029" s="2">
        <v>1.5839999999999999E-3</v>
      </c>
      <c r="N2029" s="2">
        <v>2.3679999999999999E-3</v>
      </c>
      <c r="O2029" s="2">
        <v>0.36316199999999998</v>
      </c>
      <c r="P2029" s="2"/>
      <c r="Q2029" s="2"/>
      <c r="R2029" s="2"/>
      <c r="S2029" s="2"/>
      <c r="T2029" s="2"/>
      <c r="U2029" s="2"/>
    </row>
    <row r="2030" spans="1:21" hidden="1" x14ac:dyDescent="0.2">
      <c r="A2030" s="23" t="s">
        <v>231</v>
      </c>
      <c r="B2030" s="9" t="s">
        <v>846</v>
      </c>
      <c r="C2030" s="9" t="s">
        <v>30</v>
      </c>
      <c r="D2030" s="9"/>
      <c r="E2030" s="3"/>
      <c r="F2030" s="3"/>
      <c r="G2030" s="3">
        <v>53.500174999999999</v>
      </c>
      <c r="H2030" s="3">
        <v>128.97100599999999</v>
      </c>
      <c r="I2030" s="3">
        <v>160.71193500000001</v>
      </c>
      <c r="J2030" s="3">
        <v>231.95524900000001</v>
      </c>
      <c r="K2030" s="3">
        <v>211.45774700000001</v>
      </c>
      <c r="L2030" s="3">
        <v>238.50269299999999</v>
      </c>
      <c r="M2030" s="3">
        <v>202.884334</v>
      </c>
      <c r="N2030" s="3">
        <v>197.47905900000001</v>
      </c>
      <c r="O2030" s="3"/>
      <c r="P2030" s="3">
        <v>-0.32907999999999998</v>
      </c>
      <c r="Q2030" s="3"/>
      <c r="R2030" s="3"/>
      <c r="S2030" s="3"/>
      <c r="T2030" s="3"/>
      <c r="U2030" s="3"/>
    </row>
    <row r="2031" spans="1:21" hidden="1" x14ac:dyDescent="0.2">
      <c r="A2031" s="21" t="s">
        <v>232</v>
      </c>
      <c r="B2031" s="9" t="s">
        <v>903</v>
      </c>
      <c r="C2031" s="9" t="s">
        <v>20</v>
      </c>
      <c r="D2031" s="9"/>
      <c r="E2031" s="2"/>
      <c r="F2031" s="2"/>
      <c r="G2031" s="2">
        <v>9.4104700000000001</v>
      </c>
      <c r="H2031" s="2">
        <v>10.247061</v>
      </c>
      <c r="I2031" s="2">
        <v>11.475274000000001</v>
      </c>
      <c r="J2031" s="2">
        <v>20.005132</v>
      </c>
      <c r="K2031" s="2">
        <v>13.886873</v>
      </c>
      <c r="L2031" s="2">
        <v>14.124632999999999</v>
      </c>
      <c r="M2031" s="2">
        <v>24.642264000000001</v>
      </c>
      <c r="N2031" s="2">
        <v>12.206358</v>
      </c>
      <c r="O2031" s="2">
        <v>15.273431</v>
      </c>
      <c r="P2031" s="2">
        <v>18.487880000000001</v>
      </c>
      <c r="Q2031" s="2">
        <v>17.091722000000001</v>
      </c>
      <c r="R2031" s="2">
        <v>21.190919999999998</v>
      </c>
      <c r="S2031" s="2">
        <v>15.97682</v>
      </c>
      <c r="T2031" s="2">
        <v>8.8627439999999993</v>
      </c>
      <c r="U2031" s="2">
        <v>14.340730000000001</v>
      </c>
    </row>
    <row r="2032" spans="1:21" hidden="1" x14ac:dyDescent="0.2">
      <c r="A2032" s="22" t="s">
        <v>232</v>
      </c>
      <c r="B2032" s="9" t="s">
        <v>903</v>
      </c>
      <c r="C2032" s="10" t="s">
        <v>22</v>
      </c>
      <c r="D2032" s="10"/>
      <c r="E2032" s="3"/>
      <c r="F2032" s="3"/>
      <c r="G2032" s="3"/>
      <c r="H2032" s="3"/>
      <c r="I2032" s="3"/>
      <c r="J2032" s="3"/>
      <c r="K2032" s="3">
        <v>7.331169</v>
      </c>
      <c r="L2032" s="3">
        <v>8.0826770000000003</v>
      </c>
      <c r="M2032" s="3">
        <v>20.691963999999999</v>
      </c>
      <c r="N2032" s="3">
        <v>9.1541259999999998</v>
      </c>
      <c r="O2032" s="3">
        <v>8.4316630000000004</v>
      </c>
      <c r="P2032" s="3">
        <v>10.864815</v>
      </c>
      <c r="Q2032" s="3">
        <v>9.7081959999999992</v>
      </c>
      <c r="R2032" s="3">
        <v>8.4855199999999993</v>
      </c>
      <c r="S2032" s="3">
        <v>8.7971880000000002</v>
      </c>
      <c r="T2032" s="3">
        <v>4.2487560000000002</v>
      </c>
      <c r="U2032" s="3">
        <v>12.530455999999999</v>
      </c>
    </row>
    <row r="2033" spans="1:21" hidden="1" x14ac:dyDescent="0.2">
      <c r="A2033" s="22" t="s">
        <v>232</v>
      </c>
      <c r="B2033" s="9" t="s">
        <v>903</v>
      </c>
      <c r="C2033" s="10" t="s">
        <v>23</v>
      </c>
      <c r="D2033" s="10"/>
      <c r="E2033" s="2"/>
      <c r="F2033" s="2"/>
      <c r="G2033" s="2"/>
      <c r="H2033" s="2">
        <v>0.24455099999999999</v>
      </c>
      <c r="I2033" s="2">
        <v>0.27754800000000002</v>
      </c>
      <c r="J2033" s="2">
        <v>0.26539499999999999</v>
      </c>
      <c r="K2033" s="2">
        <v>0.34467100000000001</v>
      </c>
      <c r="L2033" s="2">
        <v>0.30339700000000003</v>
      </c>
      <c r="M2033" s="2">
        <v>0.22747700000000001</v>
      </c>
      <c r="N2033" s="2">
        <v>0.12850500000000001</v>
      </c>
      <c r="O2033" s="2">
        <v>1.2298070000000001</v>
      </c>
      <c r="P2033" s="2">
        <v>1.6457999999999999</v>
      </c>
      <c r="Q2033" s="2">
        <v>0.49105399999999999</v>
      </c>
      <c r="R2033" s="2">
        <v>0.35831200000000002</v>
      </c>
      <c r="S2033" s="2">
        <v>0.47298400000000002</v>
      </c>
      <c r="T2033" s="2">
        <v>0.21777299999999999</v>
      </c>
      <c r="U2033" s="2">
        <v>0.53112999999999999</v>
      </c>
    </row>
    <row r="2034" spans="1:21" hidden="1" x14ac:dyDescent="0.2">
      <c r="A2034" s="22" t="s">
        <v>232</v>
      </c>
      <c r="B2034" s="9" t="s">
        <v>903</v>
      </c>
      <c r="C2034" s="10" t="s">
        <v>24</v>
      </c>
      <c r="D2034" s="10"/>
      <c r="E2034" s="3"/>
      <c r="F2034" s="3"/>
      <c r="G2034" s="3"/>
      <c r="H2034" s="3"/>
      <c r="I2034" s="3"/>
      <c r="J2034" s="3"/>
      <c r="K2034" s="3">
        <v>0.57028599999999996</v>
      </c>
      <c r="L2034" s="3"/>
      <c r="M2034" s="3"/>
      <c r="N2034" s="3"/>
      <c r="O2034" s="3">
        <v>5.2079620000000002</v>
      </c>
      <c r="P2034" s="3">
        <v>5.6650020000000003</v>
      </c>
      <c r="Q2034" s="3">
        <v>6.7825259999999998</v>
      </c>
      <c r="R2034" s="3">
        <v>12.093715</v>
      </c>
      <c r="S2034" s="3">
        <v>5.5781770000000002</v>
      </c>
      <c r="T2034" s="3">
        <v>3.698925</v>
      </c>
      <c r="U2034" s="3">
        <v>0.271005</v>
      </c>
    </row>
    <row r="2035" spans="1:21" hidden="1" x14ac:dyDescent="0.2">
      <c r="A2035" s="22" t="s">
        <v>232</v>
      </c>
      <c r="B2035" s="9" t="s">
        <v>903</v>
      </c>
      <c r="C2035" s="10" t="s">
        <v>25</v>
      </c>
      <c r="D2035" s="10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>
        <v>0.19685800000000001</v>
      </c>
      <c r="P2035" s="2">
        <v>0.31226300000000001</v>
      </c>
      <c r="Q2035" s="2">
        <v>9.2116000000000003E-2</v>
      </c>
      <c r="R2035" s="2">
        <v>0.25337300000000001</v>
      </c>
      <c r="S2035" s="2">
        <v>1.103402</v>
      </c>
      <c r="T2035" s="2">
        <v>0.69728999999999997</v>
      </c>
      <c r="U2035" s="2">
        <v>0.90721799999999997</v>
      </c>
    </row>
    <row r="2036" spans="1:21" hidden="1" x14ac:dyDescent="0.2">
      <c r="A2036" s="22" t="s">
        <v>232</v>
      </c>
      <c r="B2036" s="9" t="s">
        <v>903</v>
      </c>
      <c r="C2036" s="10" t="s">
        <v>26</v>
      </c>
      <c r="D2036" s="10" t="s">
        <v>980</v>
      </c>
      <c r="E2036" s="3"/>
      <c r="F2036" s="3"/>
      <c r="G2036" s="3"/>
      <c r="H2036" s="3"/>
      <c r="I2036" s="3"/>
      <c r="J2036" s="3"/>
      <c r="K2036" s="3">
        <v>0.220441</v>
      </c>
      <c r="L2036" s="3">
        <v>0.150363</v>
      </c>
      <c r="M2036" s="3">
        <v>0.103954</v>
      </c>
      <c r="N2036" s="3">
        <v>8.0155000000000004E-2</v>
      </c>
      <c r="O2036" s="3">
        <v>0.20714099999999999</v>
      </c>
      <c r="P2036" s="3"/>
      <c r="Q2036" s="3">
        <v>1.7829999999999999E-2</v>
      </c>
      <c r="R2036" s="3"/>
      <c r="S2036" s="3">
        <v>2.5069000000000001E-2</v>
      </c>
      <c r="T2036" s="3"/>
      <c r="U2036" s="3">
        <v>0.100921</v>
      </c>
    </row>
    <row r="2037" spans="1:21" hidden="1" x14ac:dyDescent="0.2">
      <c r="A2037" s="22" t="s">
        <v>232</v>
      </c>
      <c r="B2037" s="9" t="s">
        <v>903</v>
      </c>
      <c r="C2037" s="10" t="s">
        <v>27</v>
      </c>
      <c r="D2037" s="10" t="s">
        <v>980</v>
      </c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</row>
    <row r="2038" spans="1:21" hidden="1" x14ac:dyDescent="0.2">
      <c r="A2038" s="22" t="s">
        <v>232</v>
      </c>
      <c r="B2038" s="9" t="s">
        <v>903</v>
      </c>
      <c r="C2038" s="10" t="s">
        <v>28</v>
      </c>
      <c r="D2038" s="10" t="s">
        <v>980</v>
      </c>
      <c r="E2038" s="3"/>
      <c r="F2038" s="3"/>
      <c r="G2038" s="3"/>
      <c r="H2038" s="3"/>
      <c r="I2038" s="3"/>
      <c r="J2038" s="3"/>
      <c r="K2038" s="3">
        <v>5.1479999999999998E-3</v>
      </c>
      <c r="L2038" s="3"/>
      <c r="M2038" s="3"/>
      <c r="N2038" s="3"/>
      <c r="O2038" s="3"/>
      <c r="P2038" s="3"/>
      <c r="Q2038" s="3"/>
      <c r="R2038" s="3"/>
      <c r="S2038" s="3"/>
      <c r="T2038" s="3"/>
      <c r="U2038" s="3"/>
    </row>
    <row r="2039" spans="1:21" hidden="1" x14ac:dyDescent="0.2">
      <c r="A2039" s="22" t="s">
        <v>232</v>
      </c>
      <c r="B2039" s="9" t="s">
        <v>903</v>
      </c>
      <c r="C2039" s="10" t="s">
        <v>29</v>
      </c>
      <c r="D2039" s="10" t="s">
        <v>980</v>
      </c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</row>
    <row r="2040" spans="1:21" hidden="1" x14ac:dyDescent="0.2">
      <c r="A2040" s="23" t="s">
        <v>232</v>
      </c>
      <c r="B2040" s="9" t="s">
        <v>903</v>
      </c>
      <c r="C2040" s="9" t="s">
        <v>30</v>
      </c>
      <c r="D2040" s="9"/>
      <c r="E2040" s="3"/>
      <c r="F2040" s="3"/>
      <c r="G2040" s="3">
        <v>9.4104700000000001</v>
      </c>
      <c r="H2040" s="3">
        <v>10.002509999999999</v>
      </c>
      <c r="I2040" s="3">
        <v>11.197725999999999</v>
      </c>
      <c r="J2040" s="3">
        <v>19.739737000000002</v>
      </c>
      <c r="K2040" s="3">
        <v>5.4151579999999999</v>
      </c>
      <c r="L2040" s="3">
        <v>5.5881959999999999</v>
      </c>
      <c r="M2040" s="3">
        <v>3.6188690000000001</v>
      </c>
      <c r="N2040" s="3">
        <v>2.843572</v>
      </c>
      <c r="O2040" s="3"/>
      <c r="P2040" s="3"/>
      <c r="Q2040" s="3"/>
      <c r="R2040" s="3"/>
      <c r="S2040" s="3"/>
      <c r="T2040" s="3"/>
      <c r="U2040" s="3"/>
    </row>
    <row r="2041" spans="1:21" hidden="1" x14ac:dyDescent="0.2">
      <c r="A2041" s="21" t="s">
        <v>233</v>
      </c>
      <c r="B2041" s="9" t="s">
        <v>905</v>
      </c>
      <c r="C2041" s="9" t="s">
        <v>20</v>
      </c>
      <c r="D2041" s="9"/>
      <c r="E2041" s="2"/>
      <c r="F2041" s="2"/>
      <c r="G2041" s="2">
        <v>26.908487000000001</v>
      </c>
      <c r="H2041" s="2">
        <v>28.812113</v>
      </c>
      <c r="I2041" s="2">
        <v>26.197410999999999</v>
      </c>
      <c r="J2041" s="2">
        <v>37.676459999999999</v>
      </c>
      <c r="K2041" s="2">
        <v>27.277387000000001</v>
      </c>
      <c r="L2041" s="2">
        <v>35.085137000000003</v>
      </c>
      <c r="M2041" s="2">
        <v>25.536158</v>
      </c>
      <c r="N2041" s="2">
        <v>38.303983000000002</v>
      </c>
      <c r="O2041" s="2">
        <v>64.918730999999994</v>
      </c>
      <c r="P2041" s="2">
        <v>78.515367999999995</v>
      </c>
      <c r="Q2041" s="2">
        <v>66.319906000000003</v>
      </c>
      <c r="R2041" s="2">
        <v>71.357983000000004</v>
      </c>
      <c r="S2041" s="2">
        <v>73.508932000000001</v>
      </c>
      <c r="T2041" s="2">
        <v>72.370283000000001</v>
      </c>
      <c r="U2041" s="2">
        <v>85.375953999999993</v>
      </c>
    </row>
    <row r="2042" spans="1:21" hidden="1" x14ac:dyDescent="0.2">
      <c r="A2042" s="22" t="s">
        <v>233</v>
      </c>
      <c r="B2042" s="9" t="s">
        <v>905</v>
      </c>
      <c r="C2042" s="10" t="s">
        <v>22</v>
      </c>
      <c r="D2042" s="10"/>
      <c r="E2042" s="3"/>
      <c r="F2042" s="3"/>
      <c r="G2042" s="3"/>
      <c r="H2042" s="3"/>
      <c r="I2042" s="3"/>
      <c r="J2042" s="3"/>
      <c r="K2042" s="3"/>
      <c r="L2042" s="3"/>
      <c r="M2042" s="3"/>
      <c r="N2042" s="3">
        <v>0.128665</v>
      </c>
      <c r="O2042" s="3">
        <v>8.3897549999999992</v>
      </c>
      <c r="P2042" s="3">
        <v>17.611073000000001</v>
      </c>
      <c r="Q2042" s="3">
        <v>7.8739249999999998</v>
      </c>
      <c r="R2042" s="3">
        <v>12.910216</v>
      </c>
      <c r="S2042" s="3">
        <v>19.682839999999999</v>
      </c>
      <c r="T2042" s="3">
        <v>11.778397999999999</v>
      </c>
      <c r="U2042" s="3">
        <v>15.783880999999999</v>
      </c>
    </row>
    <row r="2043" spans="1:21" hidden="1" x14ac:dyDescent="0.2">
      <c r="A2043" s="22" t="s">
        <v>233</v>
      </c>
      <c r="B2043" s="9" t="s">
        <v>905</v>
      </c>
      <c r="C2043" s="10" t="s">
        <v>23</v>
      </c>
      <c r="D2043" s="10"/>
      <c r="E2043" s="2"/>
      <c r="F2043" s="2"/>
      <c r="G2043" s="2"/>
      <c r="H2043" s="2">
        <v>1.289242</v>
      </c>
      <c r="I2043" s="2">
        <v>0.14246800000000001</v>
      </c>
      <c r="J2043" s="2">
        <v>1.5227660000000001</v>
      </c>
      <c r="K2043" s="2">
        <v>0.91301600000000005</v>
      </c>
      <c r="L2043" s="2">
        <v>1.3473310000000001</v>
      </c>
      <c r="M2043" s="2">
        <v>2.1558090000000001</v>
      </c>
      <c r="N2043" s="2">
        <v>0.54767399999999999</v>
      </c>
      <c r="O2043" s="2">
        <v>9.1367849999999997</v>
      </c>
      <c r="P2043" s="2">
        <v>13.563039</v>
      </c>
      <c r="Q2043" s="2">
        <v>6.4804729999999999</v>
      </c>
      <c r="R2043" s="2">
        <v>6.239973</v>
      </c>
      <c r="S2043" s="2">
        <v>7.4531260000000001</v>
      </c>
      <c r="T2043" s="2">
        <v>8.3278549999999996</v>
      </c>
      <c r="U2043" s="2">
        <v>7.6538760000000003</v>
      </c>
    </row>
    <row r="2044" spans="1:21" hidden="1" x14ac:dyDescent="0.2">
      <c r="A2044" s="22" t="s">
        <v>233</v>
      </c>
      <c r="B2044" s="9" t="s">
        <v>905</v>
      </c>
      <c r="C2044" s="10" t="s">
        <v>24</v>
      </c>
      <c r="D2044" s="10"/>
      <c r="E2044" s="3"/>
      <c r="F2044" s="3"/>
      <c r="G2044" s="3">
        <v>0.559226</v>
      </c>
      <c r="H2044" s="3">
        <v>3.4562089999999999</v>
      </c>
      <c r="I2044" s="3">
        <v>1.634941</v>
      </c>
      <c r="J2044" s="3">
        <v>5.1246780000000003</v>
      </c>
      <c r="K2044" s="3">
        <v>6.9285930000000002</v>
      </c>
      <c r="L2044" s="3">
        <v>4.5093860000000001</v>
      </c>
      <c r="M2044" s="3">
        <v>0.79313400000000001</v>
      </c>
      <c r="N2044" s="3">
        <v>11.37331</v>
      </c>
      <c r="O2044" s="3">
        <v>38.495344000000003</v>
      </c>
      <c r="P2044" s="3">
        <v>39.505301000000003</v>
      </c>
      <c r="Q2044" s="3">
        <v>41.888354</v>
      </c>
      <c r="R2044" s="3">
        <v>41.973666999999999</v>
      </c>
      <c r="S2044" s="3">
        <v>34.166395999999999</v>
      </c>
      <c r="T2044" s="3">
        <v>40.270001000000001</v>
      </c>
      <c r="U2044" s="3">
        <v>51.367564999999999</v>
      </c>
    </row>
    <row r="2045" spans="1:21" hidden="1" x14ac:dyDescent="0.2">
      <c r="A2045" s="22" t="s">
        <v>233</v>
      </c>
      <c r="B2045" s="9" t="s">
        <v>905</v>
      </c>
      <c r="C2045" s="10" t="s">
        <v>25</v>
      </c>
      <c r="D2045" s="10"/>
      <c r="E2045" s="2"/>
      <c r="F2045" s="2"/>
      <c r="G2045" s="2"/>
      <c r="H2045" s="2"/>
      <c r="I2045" s="2"/>
      <c r="J2045" s="2"/>
      <c r="K2045" s="2"/>
      <c r="L2045" s="2"/>
      <c r="M2045" s="2"/>
      <c r="N2045" s="2">
        <v>2.0000550000000001</v>
      </c>
      <c r="O2045" s="2">
        <v>6.649019</v>
      </c>
      <c r="P2045" s="2">
        <v>5.4060180000000004</v>
      </c>
      <c r="Q2045" s="2">
        <v>7.2581249999999997</v>
      </c>
      <c r="R2045" s="2">
        <v>7.0621320000000001</v>
      </c>
      <c r="S2045" s="2">
        <v>8.9994709999999998</v>
      </c>
      <c r="T2045" s="2">
        <v>8.7254819999999995</v>
      </c>
      <c r="U2045" s="2">
        <v>8.3935759999999995</v>
      </c>
    </row>
    <row r="2046" spans="1:21" hidden="1" x14ac:dyDescent="0.2">
      <c r="A2046" s="22" t="s">
        <v>233</v>
      </c>
      <c r="B2046" s="9" t="s">
        <v>905</v>
      </c>
      <c r="C2046" s="10" t="s">
        <v>26</v>
      </c>
      <c r="D2046" s="10" t="s">
        <v>980</v>
      </c>
      <c r="E2046" s="3"/>
      <c r="F2046" s="3"/>
      <c r="G2046" s="3"/>
      <c r="H2046" s="3"/>
      <c r="I2046" s="3"/>
      <c r="J2046" s="3"/>
      <c r="K2046" s="3">
        <v>1.520716</v>
      </c>
      <c r="L2046" s="3">
        <v>1.015377</v>
      </c>
      <c r="M2046" s="3">
        <v>1.343159</v>
      </c>
      <c r="N2046" s="3">
        <v>3.110163</v>
      </c>
      <c r="O2046" s="3">
        <v>2.2478280000000002</v>
      </c>
      <c r="P2046" s="3">
        <v>2.470987</v>
      </c>
      <c r="Q2046" s="3">
        <v>2.819029</v>
      </c>
      <c r="R2046" s="3">
        <v>3.1719949999999999</v>
      </c>
      <c r="S2046" s="3">
        <v>3.2070989999999999</v>
      </c>
      <c r="T2046" s="3">
        <v>3.2685469999999999</v>
      </c>
      <c r="U2046" s="3">
        <v>2.1770559999999999</v>
      </c>
    </row>
    <row r="2047" spans="1:21" hidden="1" x14ac:dyDescent="0.2">
      <c r="A2047" s="22" t="s">
        <v>233</v>
      </c>
      <c r="B2047" s="9" t="s">
        <v>905</v>
      </c>
      <c r="C2047" s="10" t="s">
        <v>27</v>
      </c>
      <c r="D2047" s="10" t="s">
        <v>980</v>
      </c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</row>
    <row r="2048" spans="1:21" hidden="1" x14ac:dyDescent="0.2">
      <c r="A2048" s="22" t="s">
        <v>233</v>
      </c>
      <c r="B2048" s="9" t="s">
        <v>905</v>
      </c>
      <c r="C2048" s="10" t="s">
        <v>28</v>
      </c>
      <c r="D2048" s="10" t="s">
        <v>980</v>
      </c>
      <c r="E2048" s="3"/>
      <c r="F2048" s="3"/>
      <c r="G2048" s="3"/>
      <c r="H2048" s="3"/>
      <c r="I2048" s="3"/>
      <c r="J2048" s="3"/>
      <c r="K2048" s="3">
        <v>0.191938</v>
      </c>
      <c r="L2048" s="3"/>
      <c r="M2048" s="3"/>
      <c r="N2048" s="3"/>
      <c r="O2048" s="3"/>
      <c r="P2048" s="3">
        <v>3.1663999999999998E-2</v>
      </c>
      <c r="Q2048" s="3"/>
      <c r="R2048" s="3"/>
      <c r="S2048" s="3"/>
      <c r="T2048" s="3"/>
      <c r="U2048" s="3"/>
    </row>
    <row r="2049" spans="1:21" hidden="1" x14ac:dyDescent="0.2">
      <c r="A2049" s="22" t="s">
        <v>233</v>
      </c>
      <c r="B2049" s="9" t="s">
        <v>905</v>
      </c>
      <c r="C2049" s="10" t="s">
        <v>29</v>
      </c>
      <c r="D2049" s="10" t="s">
        <v>980</v>
      </c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</row>
    <row r="2050" spans="1:21" hidden="1" x14ac:dyDescent="0.2">
      <c r="A2050" s="23" t="s">
        <v>233</v>
      </c>
      <c r="B2050" s="9" t="s">
        <v>905</v>
      </c>
      <c r="C2050" s="9" t="s">
        <v>30</v>
      </c>
      <c r="D2050" s="9"/>
      <c r="E2050" s="3"/>
      <c r="F2050" s="3"/>
      <c r="G2050" s="3">
        <v>26.349260999999998</v>
      </c>
      <c r="H2050" s="3">
        <v>24.066662000000001</v>
      </c>
      <c r="I2050" s="3">
        <v>24.420002</v>
      </c>
      <c r="J2050" s="3">
        <v>31.029015999999999</v>
      </c>
      <c r="K2050" s="3">
        <v>17.723123999999999</v>
      </c>
      <c r="L2050" s="3">
        <v>28.213042999999999</v>
      </c>
      <c r="M2050" s="3">
        <v>21.244056</v>
      </c>
      <c r="N2050" s="3">
        <v>21.144116</v>
      </c>
      <c r="O2050" s="3"/>
      <c r="P2050" s="3">
        <v>-7.2714000000000001E-2</v>
      </c>
      <c r="Q2050" s="3"/>
      <c r="R2050" s="3"/>
      <c r="S2050" s="3"/>
      <c r="T2050" s="3"/>
      <c r="U2050" s="3"/>
    </row>
    <row r="2051" spans="1:21" hidden="1" x14ac:dyDescent="0.2">
      <c r="A2051" s="21" t="s">
        <v>234</v>
      </c>
      <c r="B2051" s="9" t="s">
        <v>919</v>
      </c>
      <c r="C2051" s="9" t="s">
        <v>20</v>
      </c>
      <c r="D2051" s="9"/>
      <c r="E2051" s="2"/>
      <c r="F2051" s="2"/>
      <c r="G2051" s="2">
        <v>15.131281</v>
      </c>
      <c r="H2051" s="2">
        <v>7.5174050000000001</v>
      </c>
      <c r="I2051" s="2">
        <v>9.0946449999999999</v>
      </c>
      <c r="J2051" s="2">
        <v>9.9096030000000006</v>
      </c>
      <c r="K2051" s="2">
        <v>15.562832</v>
      </c>
      <c r="L2051" s="2">
        <v>10.68244</v>
      </c>
      <c r="M2051" s="2">
        <v>15.472391</v>
      </c>
      <c r="N2051" s="2">
        <v>15.239741</v>
      </c>
      <c r="O2051" s="2">
        <v>12.567073000000001</v>
      </c>
      <c r="P2051" s="2">
        <v>28.368604999999999</v>
      </c>
      <c r="Q2051" s="2">
        <v>20.485237000000001</v>
      </c>
      <c r="R2051" s="2">
        <v>24.213867</v>
      </c>
      <c r="S2051" s="2">
        <v>30.877316</v>
      </c>
      <c r="T2051" s="2">
        <v>51.807689000000003</v>
      </c>
      <c r="U2051" s="2">
        <v>24.856058999999998</v>
      </c>
    </row>
    <row r="2052" spans="1:21" hidden="1" x14ac:dyDescent="0.2">
      <c r="A2052" s="22" t="s">
        <v>234</v>
      </c>
      <c r="B2052" s="9" t="s">
        <v>919</v>
      </c>
      <c r="C2052" s="10" t="s">
        <v>22</v>
      </c>
      <c r="D2052" s="10"/>
      <c r="E2052" s="3"/>
      <c r="F2052" s="3"/>
      <c r="G2052" s="3"/>
      <c r="H2052" s="3"/>
      <c r="I2052" s="3"/>
      <c r="J2052" s="3"/>
      <c r="K2052" s="3">
        <v>0.33280700000000002</v>
      </c>
      <c r="L2052" s="3">
        <v>0.17793999999999999</v>
      </c>
      <c r="M2052" s="3">
        <v>3.6014490000000001</v>
      </c>
      <c r="N2052" s="3">
        <v>1.7816590000000001</v>
      </c>
      <c r="O2052" s="3"/>
      <c r="P2052" s="3">
        <v>1.7532730000000001</v>
      </c>
      <c r="Q2052" s="3">
        <v>4.5551940000000002</v>
      </c>
      <c r="R2052" s="3">
        <v>1.251549</v>
      </c>
      <c r="S2052" s="3">
        <v>4.2639969999999998</v>
      </c>
      <c r="T2052" s="3">
        <v>3.9569009999999998</v>
      </c>
      <c r="U2052" s="3">
        <v>5.5644869999999997</v>
      </c>
    </row>
    <row r="2053" spans="1:21" hidden="1" x14ac:dyDescent="0.2">
      <c r="A2053" s="22" t="s">
        <v>234</v>
      </c>
      <c r="B2053" s="9" t="s">
        <v>919</v>
      </c>
      <c r="C2053" s="10" t="s">
        <v>23</v>
      </c>
      <c r="D2053" s="10"/>
      <c r="E2053" s="2"/>
      <c r="F2053" s="2"/>
      <c r="G2053" s="2">
        <v>2.3872999999999998E-2</v>
      </c>
      <c r="H2053" s="2">
        <v>0.19905900000000001</v>
      </c>
      <c r="I2053" s="2">
        <v>0.141679</v>
      </c>
      <c r="J2053" s="2">
        <v>2.6527999999999999E-2</v>
      </c>
      <c r="K2053" s="2">
        <v>0.191828</v>
      </c>
      <c r="L2053" s="2">
        <v>0.28829700000000003</v>
      </c>
      <c r="M2053" s="2">
        <v>0.611425</v>
      </c>
      <c r="N2053" s="2">
        <v>0.19541600000000001</v>
      </c>
      <c r="O2053" s="2">
        <v>3.5496750000000001</v>
      </c>
      <c r="P2053" s="2">
        <v>5.0465309999999999</v>
      </c>
      <c r="Q2053" s="2">
        <v>1.851926</v>
      </c>
      <c r="R2053" s="2">
        <v>1.6019190000000001</v>
      </c>
      <c r="S2053" s="2">
        <v>2.4508420000000002</v>
      </c>
      <c r="T2053" s="2">
        <v>2.9110049999999998</v>
      </c>
      <c r="U2053" s="2">
        <v>0.67705800000000005</v>
      </c>
    </row>
    <row r="2054" spans="1:21" hidden="1" x14ac:dyDescent="0.2">
      <c r="A2054" s="22" t="s">
        <v>234</v>
      </c>
      <c r="B2054" s="9" t="s">
        <v>919</v>
      </c>
      <c r="C2054" s="10" t="s">
        <v>24</v>
      </c>
      <c r="D2054" s="10"/>
      <c r="E2054" s="3"/>
      <c r="F2054" s="3"/>
      <c r="G2054" s="3"/>
      <c r="H2054" s="3">
        <v>7.9473000000000002E-2</v>
      </c>
      <c r="I2054" s="3">
        <v>7.3182999999999998E-2</v>
      </c>
      <c r="J2054" s="3">
        <v>0.15023500000000001</v>
      </c>
      <c r="K2054" s="3">
        <v>1.68984</v>
      </c>
      <c r="L2054" s="3">
        <v>1.551525</v>
      </c>
      <c r="M2054" s="3">
        <v>3.5921370000000001</v>
      </c>
      <c r="N2054" s="3">
        <v>8.3156949999999998</v>
      </c>
      <c r="O2054" s="3">
        <v>6.7226330000000001</v>
      </c>
      <c r="P2054" s="3">
        <v>19.533424</v>
      </c>
      <c r="Q2054" s="3">
        <v>10.046766</v>
      </c>
      <c r="R2054" s="3">
        <v>17.420086000000001</v>
      </c>
      <c r="S2054" s="3">
        <v>20.290697000000002</v>
      </c>
      <c r="T2054" s="3">
        <v>40.302312999999998</v>
      </c>
      <c r="U2054" s="3">
        <v>14.665965999999999</v>
      </c>
    </row>
    <row r="2055" spans="1:21" hidden="1" x14ac:dyDescent="0.2">
      <c r="A2055" s="22" t="s">
        <v>234</v>
      </c>
      <c r="B2055" s="9" t="s">
        <v>919</v>
      </c>
      <c r="C2055" s="10" t="s">
        <v>25</v>
      </c>
      <c r="D2055" s="10"/>
      <c r="E2055" s="2"/>
      <c r="F2055" s="2"/>
      <c r="G2055" s="2"/>
      <c r="H2055" s="2"/>
      <c r="I2055" s="2"/>
      <c r="J2055" s="2"/>
      <c r="K2055" s="2"/>
      <c r="L2055" s="2"/>
      <c r="M2055" s="2"/>
      <c r="N2055" s="2">
        <v>3.6967E-2</v>
      </c>
      <c r="O2055" s="2">
        <v>1.392665</v>
      </c>
      <c r="P2055" s="2">
        <v>1.222809</v>
      </c>
      <c r="Q2055" s="2">
        <v>3.242146</v>
      </c>
      <c r="R2055" s="2">
        <v>2.7922189999999998</v>
      </c>
      <c r="S2055" s="2">
        <v>2.5145620000000002</v>
      </c>
      <c r="T2055" s="2">
        <v>2.9348550000000002</v>
      </c>
      <c r="U2055" s="2">
        <v>2.3765459999999998</v>
      </c>
    </row>
    <row r="2056" spans="1:21" hidden="1" x14ac:dyDescent="0.2">
      <c r="A2056" s="22" t="s">
        <v>234</v>
      </c>
      <c r="B2056" s="9" t="s">
        <v>919</v>
      </c>
      <c r="C2056" s="10" t="s">
        <v>26</v>
      </c>
      <c r="D2056" s="10" t="s">
        <v>980</v>
      </c>
      <c r="E2056" s="3"/>
      <c r="F2056" s="3"/>
      <c r="G2056" s="3"/>
      <c r="H2056" s="3"/>
      <c r="I2056" s="3"/>
      <c r="J2056" s="3"/>
      <c r="K2056" s="3">
        <v>0.98494499999999996</v>
      </c>
      <c r="L2056" s="3">
        <v>0.93668099999999999</v>
      </c>
      <c r="M2056" s="3">
        <v>0.275451</v>
      </c>
      <c r="N2056" s="3">
        <v>0.64231499999999997</v>
      </c>
      <c r="O2056" s="3">
        <v>0.90210000000000001</v>
      </c>
      <c r="P2056" s="3">
        <v>0.86165400000000003</v>
      </c>
      <c r="Q2056" s="3">
        <v>0.78920500000000005</v>
      </c>
      <c r="R2056" s="3">
        <v>1.1480939999999999</v>
      </c>
      <c r="S2056" s="3">
        <v>1.357218</v>
      </c>
      <c r="T2056" s="3">
        <v>1.702615</v>
      </c>
      <c r="U2056" s="3">
        <v>1.5646180000000001</v>
      </c>
    </row>
    <row r="2057" spans="1:21" hidden="1" x14ac:dyDescent="0.2">
      <c r="A2057" s="22" t="s">
        <v>234</v>
      </c>
      <c r="B2057" s="9" t="s">
        <v>919</v>
      </c>
      <c r="C2057" s="10" t="s">
        <v>27</v>
      </c>
      <c r="D2057" s="10" t="s">
        <v>980</v>
      </c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</row>
    <row r="2058" spans="1:21" hidden="1" x14ac:dyDescent="0.2">
      <c r="A2058" s="22" t="s">
        <v>234</v>
      </c>
      <c r="B2058" s="9" t="s">
        <v>919</v>
      </c>
      <c r="C2058" s="10" t="s">
        <v>28</v>
      </c>
      <c r="D2058" s="10" t="s">
        <v>980</v>
      </c>
      <c r="E2058" s="3"/>
      <c r="F2058" s="3"/>
      <c r="G2058" s="3"/>
      <c r="H2058" s="3"/>
      <c r="I2058" s="3"/>
      <c r="J2058" s="3"/>
      <c r="K2058" s="3">
        <v>6.6295999999999994E-2</v>
      </c>
      <c r="L2058" s="3"/>
      <c r="M2058" s="3"/>
      <c r="N2058" s="3"/>
      <c r="O2058" s="3"/>
      <c r="P2058" s="3"/>
      <c r="Q2058" s="3"/>
      <c r="R2058" s="3"/>
      <c r="S2058" s="3"/>
      <c r="T2058" s="3"/>
      <c r="U2058" s="3"/>
    </row>
    <row r="2059" spans="1:21" hidden="1" x14ac:dyDescent="0.2">
      <c r="A2059" s="22" t="s">
        <v>234</v>
      </c>
      <c r="B2059" s="9" t="s">
        <v>919</v>
      </c>
      <c r="C2059" s="10" t="s">
        <v>29</v>
      </c>
      <c r="D2059" s="10" t="s">
        <v>980</v>
      </c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>
        <v>7.3839999999999999E-3</v>
      </c>
    </row>
    <row r="2060" spans="1:21" hidden="1" x14ac:dyDescent="0.2">
      <c r="A2060" s="23" t="s">
        <v>234</v>
      </c>
      <c r="B2060" s="9" t="s">
        <v>919</v>
      </c>
      <c r="C2060" s="9" t="s">
        <v>30</v>
      </c>
      <c r="D2060" s="9"/>
      <c r="E2060" s="3"/>
      <c r="F2060" s="3"/>
      <c r="G2060" s="3">
        <v>15.107408</v>
      </c>
      <c r="H2060" s="3">
        <v>7.2388729999999999</v>
      </c>
      <c r="I2060" s="3">
        <v>8.8797829999999998</v>
      </c>
      <c r="J2060" s="3">
        <v>9.7328399999999995</v>
      </c>
      <c r="K2060" s="3">
        <v>12.297116000000001</v>
      </c>
      <c r="L2060" s="3">
        <v>7.7279970000000002</v>
      </c>
      <c r="M2060" s="3">
        <v>7.3919290000000002</v>
      </c>
      <c r="N2060" s="3">
        <v>4.2676889999999998</v>
      </c>
      <c r="O2060" s="3"/>
      <c r="P2060" s="3">
        <v>-4.9085999999999998E-2</v>
      </c>
      <c r="Q2060" s="3"/>
      <c r="R2060" s="3"/>
      <c r="S2060" s="3"/>
      <c r="T2060" s="3"/>
      <c r="U2060" s="3"/>
    </row>
    <row r="2061" spans="1:21" hidden="1" x14ac:dyDescent="0.2">
      <c r="A2061" s="21" t="s">
        <v>235</v>
      </c>
      <c r="B2061" s="9" t="s">
        <v>943</v>
      </c>
      <c r="C2061" s="9" t="s">
        <v>20</v>
      </c>
      <c r="D2061" s="9"/>
      <c r="E2061" s="2"/>
      <c r="F2061" s="2"/>
      <c r="G2061" s="2">
        <v>41.184271000000003</v>
      </c>
      <c r="H2061" s="2">
        <v>45.393960999999997</v>
      </c>
      <c r="I2061" s="2">
        <v>46.385269000000001</v>
      </c>
      <c r="J2061" s="2">
        <v>45.227837999999998</v>
      </c>
      <c r="K2061" s="2">
        <v>57.481476999999998</v>
      </c>
      <c r="L2061" s="2">
        <v>58.374147000000001</v>
      </c>
      <c r="M2061" s="2">
        <v>94.648500999999996</v>
      </c>
      <c r="N2061" s="2">
        <v>108.176194</v>
      </c>
      <c r="O2061" s="2">
        <v>102.167344</v>
      </c>
      <c r="P2061" s="2">
        <v>73.342877000000001</v>
      </c>
      <c r="Q2061" s="2">
        <v>83.319427000000005</v>
      </c>
      <c r="R2061" s="2">
        <v>79.327907999999994</v>
      </c>
      <c r="S2061" s="2">
        <v>89.498703000000006</v>
      </c>
      <c r="T2061" s="2">
        <v>192.18946199999999</v>
      </c>
      <c r="U2061" s="2">
        <v>131.748278</v>
      </c>
    </row>
    <row r="2062" spans="1:21" hidden="1" x14ac:dyDescent="0.2">
      <c r="A2062" s="22" t="s">
        <v>235</v>
      </c>
      <c r="B2062" s="9" t="s">
        <v>943</v>
      </c>
      <c r="C2062" s="10" t="s">
        <v>22</v>
      </c>
      <c r="D2062" s="10"/>
      <c r="E2062" s="3"/>
      <c r="F2062" s="3"/>
      <c r="G2062" s="3"/>
      <c r="H2062" s="3"/>
      <c r="I2062" s="3"/>
      <c r="J2062" s="3"/>
      <c r="K2062" s="3">
        <v>1.0133970000000001</v>
      </c>
      <c r="L2062" s="3">
        <v>7.0191000000000003E-2</v>
      </c>
      <c r="M2062" s="3">
        <v>0.999691</v>
      </c>
      <c r="N2062" s="3">
        <v>23.544709000000001</v>
      </c>
      <c r="O2062" s="3">
        <v>12.857775</v>
      </c>
      <c r="P2062" s="3">
        <v>11.791565</v>
      </c>
      <c r="Q2062" s="3">
        <v>11.759187000000001</v>
      </c>
      <c r="R2062" s="3">
        <v>3.2224309999999998</v>
      </c>
      <c r="S2062" s="3">
        <v>7.6527510000000003</v>
      </c>
      <c r="T2062" s="3">
        <v>21.911956</v>
      </c>
      <c r="U2062" s="3">
        <v>15.084282</v>
      </c>
    </row>
    <row r="2063" spans="1:21" hidden="1" x14ac:dyDescent="0.2">
      <c r="A2063" s="22" t="s">
        <v>235</v>
      </c>
      <c r="B2063" s="9" t="s">
        <v>943</v>
      </c>
      <c r="C2063" s="10" t="s">
        <v>23</v>
      </c>
      <c r="D2063" s="10"/>
      <c r="E2063" s="2"/>
      <c r="F2063" s="2"/>
      <c r="G2063" s="2">
        <v>6.6309999999999997E-3</v>
      </c>
      <c r="H2063" s="2">
        <v>0.95600600000000002</v>
      </c>
      <c r="I2063" s="2">
        <v>1.318119</v>
      </c>
      <c r="J2063" s="2">
        <v>1.309029</v>
      </c>
      <c r="K2063" s="2">
        <v>1.183009</v>
      </c>
      <c r="L2063" s="2">
        <v>1.964744</v>
      </c>
      <c r="M2063" s="2">
        <v>2.6231849999999999</v>
      </c>
      <c r="N2063" s="2">
        <v>3.4419249999999999</v>
      </c>
      <c r="O2063" s="2">
        <v>10.630932</v>
      </c>
      <c r="P2063" s="2">
        <v>13.742616999999999</v>
      </c>
      <c r="Q2063" s="2">
        <v>10.778833000000001</v>
      </c>
      <c r="R2063" s="2">
        <v>11.72719</v>
      </c>
      <c r="S2063" s="2">
        <v>15.084387</v>
      </c>
      <c r="T2063" s="2">
        <v>18.592856000000001</v>
      </c>
      <c r="U2063" s="2">
        <v>23.365089999999999</v>
      </c>
    </row>
    <row r="2064" spans="1:21" hidden="1" x14ac:dyDescent="0.2">
      <c r="A2064" s="22" t="s">
        <v>235</v>
      </c>
      <c r="B2064" s="9" t="s">
        <v>943</v>
      </c>
      <c r="C2064" s="10" t="s">
        <v>24</v>
      </c>
      <c r="D2064" s="10"/>
      <c r="E2064" s="3"/>
      <c r="F2064" s="3"/>
      <c r="G2064" s="3">
        <v>5.9269000000000002E-2</v>
      </c>
      <c r="H2064" s="3">
        <v>0.28798600000000002</v>
      </c>
      <c r="I2064" s="3">
        <v>0.508525</v>
      </c>
      <c r="J2064" s="3">
        <v>0.44282899999999997</v>
      </c>
      <c r="K2064" s="3">
        <v>6.687494</v>
      </c>
      <c r="L2064" s="3">
        <v>8.9195600000000006</v>
      </c>
      <c r="M2064" s="3">
        <v>16.752303999999999</v>
      </c>
      <c r="N2064" s="3">
        <v>25.389182999999999</v>
      </c>
      <c r="O2064" s="3">
        <v>52.745514999999997</v>
      </c>
      <c r="P2064" s="3">
        <v>28.093219999999999</v>
      </c>
      <c r="Q2064" s="3">
        <v>40.479280000000003</v>
      </c>
      <c r="R2064" s="3">
        <v>43.320197</v>
      </c>
      <c r="S2064" s="3">
        <v>43.264625000000002</v>
      </c>
      <c r="T2064" s="3">
        <v>113.239279</v>
      </c>
      <c r="U2064" s="3">
        <v>76.457110999999998</v>
      </c>
    </row>
    <row r="2065" spans="1:21" hidden="1" x14ac:dyDescent="0.2">
      <c r="A2065" s="22" t="s">
        <v>235</v>
      </c>
      <c r="B2065" s="9" t="s">
        <v>943</v>
      </c>
      <c r="C2065" s="10" t="s">
        <v>25</v>
      </c>
      <c r="D2065" s="10"/>
      <c r="E2065" s="2"/>
      <c r="F2065" s="2"/>
      <c r="G2065" s="2"/>
      <c r="H2065" s="2"/>
      <c r="I2065" s="2"/>
      <c r="J2065" s="2"/>
      <c r="K2065" s="2"/>
      <c r="L2065" s="2"/>
      <c r="M2065" s="2"/>
      <c r="N2065" s="2">
        <v>2.2314850000000002</v>
      </c>
      <c r="O2065" s="2">
        <v>21.076449</v>
      </c>
      <c r="P2065" s="2">
        <v>16.494375999999999</v>
      </c>
      <c r="Q2065" s="2">
        <v>16.096945999999999</v>
      </c>
      <c r="R2065" s="2">
        <v>15.806939</v>
      </c>
      <c r="S2065" s="2">
        <v>18.031842999999999</v>
      </c>
      <c r="T2065" s="2">
        <v>34.921588</v>
      </c>
      <c r="U2065" s="2">
        <v>12.442329000000001</v>
      </c>
    </row>
    <row r="2066" spans="1:21" hidden="1" x14ac:dyDescent="0.2">
      <c r="A2066" s="22" t="s">
        <v>235</v>
      </c>
      <c r="B2066" s="9" t="s">
        <v>943</v>
      </c>
      <c r="C2066" s="10" t="s">
        <v>26</v>
      </c>
      <c r="D2066" s="10" t="s">
        <v>980</v>
      </c>
      <c r="E2066" s="3"/>
      <c r="F2066" s="3"/>
      <c r="G2066" s="3"/>
      <c r="H2066" s="3"/>
      <c r="I2066" s="3"/>
      <c r="J2066" s="3"/>
      <c r="K2066" s="3">
        <v>3.8231700000000002</v>
      </c>
      <c r="L2066" s="3">
        <v>2.0257900000000002</v>
      </c>
      <c r="M2066" s="3">
        <v>2.8064110000000002</v>
      </c>
      <c r="N2066" s="3">
        <v>5.1696400000000002</v>
      </c>
      <c r="O2066" s="3">
        <v>4.2712300000000001</v>
      </c>
      <c r="P2066" s="3">
        <v>3.8273160000000002</v>
      </c>
      <c r="Q2066" s="3">
        <v>3.7221220000000002</v>
      </c>
      <c r="R2066" s="3">
        <v>4.8120770000000004</v>
      </c>
      <c r="S2066" s="3">
        <v>5.1686500000000004</v>
      </c>
      <c r="T2066" s="3">
        <v>3.23665</v>
      </c>
      <c r="U2066" s="3">
        <v>4.2729920000000003</v>
      </c>
    </row>
    <row r="2067" spans="1:21" hidden="1" x14ac:dyDescent="0.2">
      <c r="A2067" s="22" t="s">
        <v>235</v>
      </c>
      <c r="B2067" s="9" t="s">
        <v>943</v>
      </c>
      <c r="C2067" s="10" t="s">
        <v>27</v>
      </c>
      <c r="D2067" s="10" t="s">
        <v>980</v>
      </c>
      <c r="E2067" s="2"/>
      <c r="F2067" s="2"/>
      <c r="G2067" s="2"/>
      <c r="H2067" s="2"/>
      <c r="I2067" s="2"/>
      <c r="J2067" s="2"/>
      <c r="K2067" s="2"/>
      <c r="L2067" s="2"/>
      <c r="M2067" s="2">
        <v>5.1289000000000001E-2</v>
      </c>
      <c r="N2067" s="2">
        <v>6.0394000000000003E-2</v>
      </c>
      <c r="O2067" s="2">
        <v>6.1684999999999997E-2</v>
      </c>
      <c r="P2067" s="2">
        <v>6.1526999999999998E-2</v>
      </c>
      <c r="Q2067" s="2"/>
      <c r="R2067" s="2">
        <v>6.1376E-2</v>
      </c>
      <c r="S2067" s="2"/>
      <c r="T2067" s="2"/>
      <c r="U2067" s="2"/>
    </row>
    <row r="2068" spans="1:21" hidden="1" x14ac:dyDescent="0.2">
      <c r="A2068" s="22" t="s">
        <v>235</v>
      </c>
      <c r="B2068" s="9" t="s">
        <v>943</v>
      </c>
      <c r="C2068" s="10" t="s">
        <v>28</v>
      </c>
      <c r="D2068" s="10" t="s">
        <v>980</v>
      </c>
      <c r="E2068" s="3"/>
      <c r="F2068" s="3"/>
      <c r="G2068" s="3"/>
      <c r="H2068" s="3"/>
      <c r="I2068" s="3"/>
      <c r="J2068" s="3"/>
      <c r="K2068" s="3">
        <v>0.600414</v>
      </c>
      <c r="L2068" s="3">
        <v>0.49418099999999998</v>
      </c>
      <c r="M2068" s="3">
        <v>0.45295600000000003</v>
      </c>
      <c r="N2068" s="3">
        <v>0.42710399999999998</v>
      </c>
      <c r="O2068" s="3">
        <v>0.52284600000000003</v>
      </c>
      <c r="P2068" s="3">
        <v>0.49189899999999998</v>
      </c>
      <c r="Q2068" s="3">
        <v>0.48305900000000002</v>
      </c>
      <c r="R2068" s="3">
        <v>0.37769799999999998</v>
      </c>
      <c r="S2068" s="3">
        <v>0.29644700000000002</v>
      </c>
      <c r="T2068" s="3">
        <v>0.28713300000000003</v>
      </c>
      <c r="U2068" s="3">
        <v>0.126474</v>
      </c>
    </row>
    <row r="2069" spans="1:21" hidden="1" x14ac:dyDescent="0.2">
      <c r="A2069" s="22" t="s">
        <v>235</v>
      </c>
      <c r="B2069" s="9" t="s">
        <v>943</v>
      </c>
      <c r="C2069" s="10" t="s">
        <v>29</v>
      </c>
      <c r="D2069" s="10" t="s">
        <v>980</v>
      </c>
      <c r="E2069" s="2"/>
      <c r="F2069" s="2"/>
      <c r="G2069" s="2"/>
      <c r="H2069" s="2"/>
      <c r="I2069" s="2"/>
      <c r="J2069" s="2"/>
      <c r="K2069" s="2">
        <v>3.2669999999999999E-3</v>
      </c>
      <c r="L2069" s="2"/>
      <c r="M2069" s="2">
        <v>7.5381000000000004E-2</v>
      </c>
      <c r="N2069" s="2">
        <v>0.12633800000000001</v>
      </c>
      <c r="O2069" s="2">
        <v>9.1200000000000005E-4</v>
      </c>
      <c r="P2069" s="2"/>
      <c r="Q2069" s="2"/>
      <c r="R2069" s="2"/>
      <c r="S2069" s="2"/>
      <c r="T2069" s="2"/>
      <c r="U2069" s="2"/>
    </row>
    <row r="2070" spans="1:21" hidden="1" x14ac:dyDescent="0.2">
      <c r="A2070" s="23" t="s">
        <v>235</v>
      </c>
      <c r="B2070" s="9" t="s">
        <v>943</v>
      </c>
      <c r="C2070" s="9" t="s">
        <v>30</v>
      </c>
      <c r="D2070" s="9"/>
      <c r="E2070" s="3"/>
      <c r="F2070" s="3"/>
      <c r="G2070" s="3">
        <v>41.118371000000003</v>
      </c>
      <c r="H2070" s="3">
        <v>44.149968999999999</v>
      </c>
      <c r="I2070" s="3">
        <v>44.558624999999999</v>
      </c>
      <c r="J2070" s="3">
        <v>43.47598</v>
      </c>
      <c r="K2070" s="3">
        <v>44.170726000000002</v>
      </c>
      <c r="L2070" s="3">
        <v>44.899681000000001</v>
      </c>
      <c r="M2070" s="3">
        <v>70.887283999999994</v>
      </c>
      <c r="N2070" s="3">
        <v>47.785415999999998</v>
      </c>
      <c r="O2070" s="3"/>
      <c r="P2070" s="3">
        <v>-1.159643</v>
      </c>
      <c r="Q2070" s="3"/>
      <c r="R2070" s="3"/>
      <c r="S2070" s="3"/>
      <c r="T2070" s="3"/>
      <c r="U2070" s="3"/>
    </row>
    <row r="2071" spans="1:21" hidden="1" x14ac:dyDescent="0.2">
      <c r="A2071" s="21" t="s">
        <v>236</v>
      </c>
      <c r="B2071" s="9" t="s">
        <v>962</v>
      </c>
      <c r="C2071" s="9" t="s">
        <v>20</v>
      </c>
      <c r="D2071" s="9"/>
      <c r="E2071" s="2"/>
      <c r="F2071" s="2"/>
      <c r="G2071" s="2">
        <v>74.607635000000002</v>
      </c>
      <c r="H2071" s="2">
        <v>64.134669000000002</v>
      </c>
      <c r="I2071" s="2">
        <v>75.040943999999996</v>
      </c>
      <c r="J2071" s="2">
        <v>3.4105889999999999</v>
      </c>
      <c r="K2071" s="2">
        <v>1.388471</v>
      </c>
      <c r="L2071" s="2">
        <v>103.434077</v>
      </c>
      <c r="M2071" s="2">
        <v>106.86162899999999</v>
      </c>
      <c r="N2071" s="2">
        <v>99.729725999999999</v>
      </c>
      <c r="O2071" s="2">
        <v>112.355541</v>
      </c>
      <c r="P2071" s="2">
        <v>108.315299</v>
      </c>
      <c r="Q2071" s="2">
        <v>106.79981100000001</v>
      </c>
      <c r="R2071" s="2">
        <v>90.283895000000001</v>
      </c>
      <c r="S2071" s="2">
        <v>84.479285000000004</v>
      </c>
      <c r="T2071" s="2">
        <v>106.52776799999999</v>
      </c>
      <c r="U2071" s="2">
        <v>86.261526000000003</v>
      </c>
    </row>
    <row r="2072" spans="1:21" hidden="1" x14ac:dyDescent="0.2">
      <c r="A2072" s="22" t="s">
        <v>236</v>
      </c>
      <c r="B2072" s="9" t="s">
        <v>962</v>
      </c>
      <c r="C2072" s="10" t="s">
        <v>22</v>
      </c>
      <c r="D2072" s="10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</row>
    <row r="2073" spans="1:21" hidden="1" x14ac:dyDescent="0.2">
      <c r="A2073" s="22" t="s">
        <v>236</v>
      </c>
      <c r="B2073" s="9" t="s">
        <v>962</v>
      </c>
      <c r="C2073" s="10" t="s">
        <v>23</v>
      </c>
      <c r="D2073" s="10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>
        <v>3.7853999999999999E-2</v>
      </c>
      <c r="S2073" s="2"/>
      <c r="T2073" s="2">
        <v>0.200847</v>
      </c>
      <c r="U2073" s="2">
        <v>0.22914599999999999</v>
      </c>
    </row>
    <row r="2074" spans="1:21" hidden="1" x14ac:dyDescent="0.2">
      <c r="A2074" s="22" t="s">
        <v>236</v>
      </c>
      <c r="B2074" s="9" t="s">
        <v>962</v>
      </c>
      <c r="C2074" s="10" t="s">
        <v>24</v>
      </c>
      <c r="D2074" s="10"/>
      <c r="E2074" s="3"/>
      <c r="F2074" s="3"/>
      <c r="G2074" s="3"/>
      <c r="H2074" s="3"/>
      <c r="I2074" s="3"/>
      <c r="J2074" s="3"/>
      <c r="K2074" s="3">
        <v>1.3463179999999999</v>
      </c>
      <c r="L2074" s="3">
        <v>6.6270749999999996</v>
      </c>
      <c r="M2074" s="3">
        <v>2.5534680000000001</v>
      </c>
      <c r="N2074" s="3">
        <v>2.9921720000000001</v>
      </c>
      <c r="O2074" s="3">
        <v>59.459009000000002</v>
      </c>
      <c r="P2074" s="3">
        <v>56.339326999999997</v>
      </c>
      <c r="Q2074" s="3">
        <v>53.984838000000003</v>
      </c>
      <c r="R2074" s="3">
        <v>89.400621000000001</v>
      </c>
      <c r="S2074" s="3">
        <v>84.236217999999994</v>
      </c>
      <c r="T2074" s="3">
        <v>106.24661500000001</v>
      </c>
      <c r="U2074" s="3">
        <v>86.030704999999998</v>
      </c>
    </row>
    <row r="2075" spans="1:21" hidden="1" x14ac:dyDescent="0.2">
      <c r="A2075" s="22" t="s">
        <v>236</v>
      </c>
      <c r="B2075" s="9" t="s">
        <v>962</v>
      </c>
      <c r="C2075" s="10" t="s">
        <v>25</v>
      </c>
      <c r="D2075" s="10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>
        <v>52.852688000000001</v>
      </c>
      <c r="P2075" s="2">
        <v>51.888679000000003</v>
      </c>
      <c r="Q2075" s="2">
        <v>52.711767999999999</v>
      </c>
      <c r="R2075" s="2">
        <v>0.77535900000000002</v>
      </c>
      <c r="S2075" s="2">
        <v>0.16667799999999999</v>
      </c>
      <c r="T2075" s="2">
        <v>4.8469999999999999E-2</v>
      </c>
      <c r="U2075" s="2"/>
    </row>
    <row r="2076" spans="1:21" hidden="1" x14ac:dyDescent="0.2">
      <c r="A2076" s="22" t="s">
        <v>236</v>
      </c>
      <c r="B2076" s="9" t="s">
        <v>962</v>
      </c>
      <c r="C2076" s="10" t="s">
        <v>26</v>
      </c>
      <c r="D2076" s="10" t="s">
        <v>980</v>
      </c>
      <c r="E2076" s="3"/>
      <c r="F2076" s="3"/>
      <c r="G2076" s="3"/>
      <c r="H2076" s="3"/>
      <c r="I2076" s="3"/>
      <c r="J2076" s="3"/>
      <c r="K2076" s="3"/>
      <c r="L2076" s="3"/>
      <c r="M2076" s="3"/>
      <c r="N2076" s="3">
        <v>4.9700000000000005E-4</v>
      </c>
      <c r="O2076" s="3">
        <v>4.3844000000000001E-2</v>
      </c>
      <c r="P2076" s="3">
        <v>8.7292999999999996E-2</v>
      </c>
      <c r="Q2076" s="3">
        <v>0.10320500000000001</v>
      </c>
      <c r="R2076" s="3">
        <v>7.0060999999999998E-2</v>
      </c>
      <c r="S2076" s="3">
        <v>7.6388999999999999E-2</v>
      </c>
      <c r="T2076" s="3">
        <v>3.1836000000000003E-2</v>
      </c>
      <c r="U2076" s="3">
        <v>1.6750000000000001E-3</v>
      </c>
    </row>
    <row r="2077" spans="1:21" hidden="1" x14ac:dyDescent="0.2">
      <c r="A2077" s="22" t="s">
        <v>236</v>
      </c>
      <c r="B2077" s="9" t="s">
        <v>962</v>
      </c>
      <c r="C2077" s="10" t="s">
        <v>27</v>
      </c>
      <c r="D2077" s="10" t="s">
        <v>980</v>
      </c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</row>
    <row r="2078" spans="1:21" hidden="1" x14ac:dyDescent="0.2">
      <c r="A2078" s="22" t="s">
        <v>236</v>
      </c>
      <c r="B2078" s="9" t="s">
        <v>962</v>
      </c>
      <c r="C2078" s="10" t="s">
        <v>28</v>
      </c>
      <c r="D2078" s="10" t="s">
        <v>980</v>
      </c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</row>
    <row r="2079" spans="1:21" hidden="1" x14ac:dyDescent="0.2">
      <c r="A2079" s="22" t="s">
        <v>236</v>
      </c>
      <c r="B2079" s="9" t="s">
        <v>962</v>
      </c>
      <c r="C2079" s="10" t="s">
        <v>29</v>
      </c>
      <c r="D2079" s="10" t="s">
        <v>980</v>
      </c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</row>
    <row r="2080" spans="1:21" hidden="1" x14ac:dyDescent="0.2">
      <c r="A2080" s="23" t="s">
        <v>236</v>
      </c>
      <c r="B2080" s="9" t="s">
        <v>962</v>
      </c>
      <c r="C2080" s="9" t="s">
        <v>30</v>
      </c>
      <c r="D2080" s="9"/>
      <c r="E2080" s="3"/>
      <c r="F2080" s="3"/>
      <c r="G2080" s="3">
        <v>74.607635000000002</v>
      </c>
      <c r="H2080" s="3">
        <v>64.134669000000002</v>
      </c>
      <c r="I2080" s="3">
        <v>75.040943999999996</v>
      </c>
      <c r="J2080" s="3">
        <v>3.4105889999999999</v>
      </c>
      <c r="K2080" s="3">
        <v>4.2153000000000003E-2</v>
      </c>
      <c r="L2080" s="3">
        <v>96.807001999999997</v>
      </c>
      <c r="M2080" s="3">
        <v>104.308161</v>
      </c>
      <c r="N2080" s="3">
        <v>96.737056999999993</v>
      </c>
      <c r="O2080" s="3"/>
      <c r="P2080" s="3"/>
      <c r="Q2080" s="3"/>
      <c r="R2080" s="3"/>
      <c r="S2080" s="3"/>
      <c r="T2080" s="3"/>
      <c r="U2080" s="3"/>
    </row>
    <row r="2081" spans="1:21" hidden="1" x14ac:dyDescent="0.2">
      <c r="A2081" s="21" t="s">
        <v>237</v>
      </c>
      <c r="B2081" s="9" t="e">
        <v>#N/A</v>
      </c>
      <c r="C2081" s="9" t="s">
        <v>20</v>
      </c>
      <c r="D2081" s="9"/>
      <c r="E2081" s="2"/>
      <c r="F2081" s="2"/>
      <c r="G2081" s="2">
        <v>53.508654999999997</v>
      </c>
      <c r="H2081" s="2">
        <v>98.959898999999993</v>
      </c>
      <c r="I2081" s="2">
        <v>105.362106</v>
      </c>
      <c r="J2081" s="2">
        <v>116.15058999999999</v>
      </c>
      <c r="K2081" s="2">
        <v>143.625913</v>
      </c>
      <c r="L2081" s="2">
        <v>162.69570100000001</v>
      </c>
      <c r="M2081" s="2">
        <v>268.64663300000001</v>
      </c>
      <c r="N2081" s="2">
        <v>240.95201</v>
      </c>
      <c r="O2081" s="2">
        <v>252.40728100000001</v>
      </c>
      <c r="P2081" s="2">
        <v>285.733835</v>
      </c>
      <c r="Q2081" s="2">
        <v>219.758094</v>
      </c>
      <c r="R2081" s="2">
        <v>236.92423299999999</v>
      </c>
      <c r="S2081" s="2">
        <v>209.39433099999999</v>
      </c>
      <c r="T2081" s="2">
        <v>231.545028</v>
      </c>
      <c r="U2081" s="2">
        <v>239.30610899999999</v>
      </c>
    </row>
    <row r="2082" spans="1:21" hidden="1" x14ac:dyDescent="0.2">
      <c r="A2082" s="22" t="s">
        <v>237</v>
      </c>
      <c r="B2082" s="9" t="e">
        <v>#N/A</v>
      </c>
      <c r="C2082" s="10" t="s">
        <v>22</v>
      </c>
      <c r="D2082" s="10"/>
      <c r="E2082" s="3"/>
      <c r="F2082" s="3"/>
      <c r="G2082" s="3"/>
      <c r="H2082" s="3"/>
      <c r="I2082" s="3"/>
      <c r="J2082" s="3"/>
      <c r="K2082" s="3"/>
      <c r="L2082" s="3"/>
      <c r="M2082" s="3">
        <v>1.8041309999999999</v>
      </c>
      <c r="N2082" s="3">
        <v>5.0945989999999997</v>
      </c>
      <c r="O2082" s="3">
        <v>3.1597</v>
      </c>
      <c r="P2082" s="3"/>
      <c r="Q2082" s="3">
        <v>6.9149000000000002E-2</v>
      </c>
      <c r="R2082" s="3">
        <v>1.4158679999999999</v>
      </c>
      <c r="S2082" s="3"/>
      <c r="T2082" s="3"/>
      <c r="U2082" s="3"/>
    </row>
    <row r="2083" spans="1:21" hidden="1" x14ac:dyDescent="0.2">
      <c r="A2083" s="22" t="s">
        <v>237</v>
      </c>
      <c r="B2083" s="9" t="e">
        <v>#N/A</v>
      </c>
      <c r="C2083" s="10" t="s">
        <v>23</v>
      </c>
      <c r="D2083" s="10"/>
      <c r="E2083" s="2"/>
      <c r="F2083" s="2"/>
      <c r="G2083" s="2"/>
      <c r="H2083" s="2">
        <v>1.885804</v>
      </c>
      <c r="I2083" s="2">
        <v>1.928893</v>
      </c>
      <c r="J2083" s="2">
        <v>1.119081</v>
      </c>
      <c r="K2083" s="2">
        <v>2.2784879999999998</v>
      </c>
      <c r="L2083" s="2">
        <v>4.3007799999999996</v>
      </c>
      <c r="M2083" s="2">
        <v>7.0839369999999997</v>
      </c>
      <c r="N2083" s="2">
        <v>24.538844999999998</v>
      </c>
      <c r="O2083" s="2">
        <v>69.575925999999995</v>
      </c>
      <c r="P2083" s="2">
        <v>77.065308000000002</v>
      </c>
      <c r="Q2083" s="2">
        <v>39.881062999999997</v>
      </c>
      <c r="R2083" s="2">
        <v>38.297277999999999</v>
      </c>
      <c r="S2083" s="2">
        <v>40.926521999999999</v>
      </c>
      <c r="T2083" s="2">
        <v>66.612314999999995</v>
      </c>
      <c r="U2083" s="2">
        <v>69.498363999999995</v>
      </c>
    </row>
    <row r="2084" spans="1:21" hidden="1" x14ac:dyDescent="0.2">
      <c r="A2084" s="22" t="s">
        <v>237</v>
      </c>
      <c r="B2084" s="9" t="e">
        <v>#N/A</v>
      </c>
      <c r="C2084" s="10" t="s">
        <v>24</v>
      </c>
      <c r="D2084" s="10"/>
      <c r="E2084" s="3"/>
      <c r="F2084" s="3"/>
      <c r="G2084" s="3">
        <v>3.8781400000000001</v>
      </c>
      <c r="H2084" s="3">
        <v>6.3058740000000002</v>
      </c>
      <c r="I2084" s="3">
        <v>3.4203790000000001</v>
      </c>
      <c r="J2084" s="3">
        <v>2.9453100000000001</v>
      </c>
      <c r="K2084" s="3">
        <v>31.605235</v>
      </c>
      <c r="L2084" s="3">
        <v>32.8476</v>
      </c>
      <c r="M2084" s="3">
        <v>106.059028</v>
      </c>
      <c r="N2084" s="3">
        <v>49.087888</v>
      </c>
      <c r="O2084" s="3">
        <v>126.857518</v>
      </c>
      <c r="P2084" s="3">
        <v>133.12234000000001</v>
      </c>
      <c r="Q2084" s="3">
        <v>118.777067</v>
      </c>
      <c r="R2084" s="3">
        <v>143.76170500000001</v>
      </c>
      <c r="S2084" s="3">
        <v>103.41728500000001</v>
      </c>
      <c r="T2084" s="3">
        <v>104.47059400000001</v>
      </c>
      <c r="U2084" s="3">
        <v>105.874504</v>
      </c>
    </row>
    <row r="2085" spans="1:21" hidden="1" x14ac:dyDescent="0.2">
      <c r="A2085" s="22" t="s">
        <v>237</v>
      </c>
      <c r="B2085" s="9" t="e">
        <v>#N/A</v>
      </c>
      <c r="C2085" s="10" t="s">
        <v>25</v>
      </c>
      <c r="D2085" s="10"/>
      <c r="E2085" s="2"/>
      <c r="F2085" s="2"/>
      <c r="G2085" s="2"/>
      <c r="H2085" s="2"/>
      <c r="I2085" s="2"/>
      <c r="J2085" s="2"/>
      <c r="K2085" s="2"/>
      <c r="L2085" s="2"/>
      <c r="M2085" s="2"/>
      <c r="N2085" s="2">
        <v>0.97124500000000002</v>
      </c>
      <c r="O2085" s="2">
        <v>35.373975000000002</v>
      </c>
      <c r="P2085" s="2">
        <v>52.581074999999998</v>
      </c>
      <c r="Q2085" s="2">
        <v>42.310692000000003</v>
      </c>
      <c r="R2085" s="2">
        <v>35.932361999999998</v>
      </c>
      <c r="S2085" s="2">
        <v>45.956580000000002</v>
      </c>
      <c r="T2085" s="2">
        <v>41.110450999999998</v>
      </c>
      <c r="U2085" s="2">
        <v>44.900590000000001</v>
      </c>
    </row>
    <row r="2086" spans="1:21" hidden="1" x14ac:dyDescent="0.2">
      <c r="A2086" s="22" t="s">
        <v>237</v>
      </c>
      <c r="B2086" s="9" t="e">
        <v>#N/A</v>
      </c>
      <c r="C2086" s="10" t="s">
        <v>26</v>
      </c>
      <c r="D2086" s="10" t="s">
        <v>980</v>
      </c>
      <c r="E2086" s="3"/>
      <c r="F2086" s="3"/>
      <c r="G2086" s="3"/>
      <c r="H2086" s="3"/>
      <c r="I2086" s="3"/>
      <c r="J2086" s="3"/>
      <c r="K2086" s="3">
        <v>1.1871210000000001</v>
      </c>
      <c r="L2086" s="3">
        <v>17.792701000000001</v>
      </c>
      <c r="M2086" s="3">
        <v>5.0005220000000001</v>
      </c>
      <c r="N2086" s="3">
        <v>33.855018999999999</v>
      </c>
      <c r="O2086" s="3">
        <v>3.0273349999999999</v>
      </c>
      <c r="P2086" s="3">
        <v>4.7377250000000002</v>
      </c>
      <c r="Q2086" s="3">
        <v>1.6084320000000001</v>
      </c>
      <c r="R2086" s="3">
        <v>1.669235</v>
      </c>
      <c r="S2086" s="3">
        <v>2.8312360000000001</v>
      </c>
      <c r="T2086" s="3">
        <v>2.6647660000000002</v>
      </c>
      <c r="U2086" s="3">
        <v>1.610649</v>
      </c>
    </row>
    <row r="2087" spans="1:21" hidden="1" x14ac:dyDescent="0.2">
      <c r="A2087" s="22" t="s">
        <v>237</v>
      </c>
      <c r="B2087" s="9" t="e">
        <v>#N/A</v>
      </c>
      <c r="C2087" s="10" t="s">
        <v>27</v>
      </c>
      <c r="D2087" s="10" t="s">
        <v>980</v>
      </c>
      <c r="E2087" s="2"/>
      <c r="F2087" s="2"/>
      <c r="G2087" s="2"/>
      <c r="H2087" s="2"/>
      <c r="I2087" s="2"/>
      <c r="J2087" s="2"/>
      <c r="K2087" s="2"/>
      <c r="L2087" s="2">
        <v>21.800923000000001</v>
      </c>
      <c r="M2087" s="2"/>
      <c r="N2087" s="2"/>
      <c r="O2087" s="2"/>
      <c r="P2087" s="2"/>
      <c r="Q2087" s="2"/>
      <c r="R2087" s="2"/>
      <c r="S2087" s="2"/>
      <c r="T2087" s="2"/>
      <c r="U2087" s="2"/>
    </row>
    <row r="2088" spans="1:21" hidden="1" x14ac:dyDescent="0.2">
      <c r="A2088" s="22" t="s">
        <v>237</v>
      </c>
      <c r="B2088" s="9" t="e">
        <v>#N/A</v>
      </c>
      <c r="C2088" s="10" t="s">
        <v>28</v>
      </c>
      <c r="D2088" s="10" t="s">
        <v>980</v>
      </c>
      <c r="E2088" s="3"/>
      <c r="F2088" s="3"/>
      <c r="G2088" s="3"/>
      <c r="H2088" s="3"/>
      <c r="I2088" s="3"/>
      <c r="J2088" s="3"/>
      <c r="K2088" s="3">
        <v>9.0940919999999998</v>
      </c>
      <c r="L2088" s="3">
        <v>8.6604419999999998</v>
      </c>
      <c r="M2088" s="3">
        <v>10.191114000000001</v>
      </c>
      <c r="N2088" s="3">
        <v>12.243073000000001</v>
      </c>
      <c r="O2088" s="3">
        <v>14.397385</v>
      </c>
      <c r="P2088" s="3">
        <v>18.526634000000001</v>
      </c>
      <c r="Q2088" s="3">
        <v>17.111691</v>
      </c>
      <c r="R2088" s="3">
        <v>15.835176000000001</v>
      </c>
      <c r="S2088" s="3">
        <v>16.258084</v>
      </c>
      <c r="T2088" s="3">
        <v>16.684681999999999</v>
      </c>
      <c r="U2088" s="3">
        <v>17.392468999999998</v>
      </c>
    </row>
    <row r="2089" spans="1:21" hidden="1" x14ac:dyDescent="0.2">
      <c r="A2089" s="22" t="s">
        <v>237</v>
      </c>
      <c r="B2089" s="9" t="e">
        <v>#N/A</v>
      </c>
      <c r="C2089" s="10" t="s">
        <v>29</v>
      </c>
      <c r="D2089" s="10" t="s">
        <v>980</v>
      </c>
      <c r="E2089" s="2"/>
      <c r="F2089" s="2"/>
      <c r="G2089" s="2"/>
      <c r="H2089" s="2"/>
      <c r="I2089" s="2"/>
      <c r="J2089" s="2"/>
      <c r="K2089" s="2"/>
      <c r="L2089" s="2">
        <v>3.2629999999999999E-2</v>
      </c>
      <c r="M2089" s="2">
        <v>5.6017999999999998E-2</v>
      </c>
      <c r="N2089" s="2">
        <v>2.2841339999999999</v>
      </c>
      <c r="O2089" s="2">
        <v>1.5442000000000001E-2</v>
      </c>
      <c r="P2089" s="2">
        <v>6.4800000000000003E-4</v>
      </c>
      <c r="Q2089" s="2"/>
      <c r="R2089" s="2">
        <v>1.2609E-2</v>
      </c>
      <c r="S2089" s="2">
        <v>4.6239999999999996E-3</v>
      </c>
      <c r="T2089" s="2">
        <v>2.2200000000000002E-3</v>
      </c>
      <c r="U2089" s="2">
        <v>2.9533E-2</v>
      </c>
    </row>
    <row r="2090" spans="1:21" hidden="1" x14ac:dyDescent="0.2">
      <c r="A2090" s="23" t="s">
        <v>237</v>
      </c>
      <c r="B2090" s="9" t="e">
        <v>#N/A</v>
      </c>
      <c r="C2090" s="9" t="s">
        <v>30</v>
      </c>
      <c r="D2090" s="9"/>
      <c r="E2090" s="3"/>
      <c r="F2090" s="3"/>
      <c r="G2090" s="3">
        <v>49.630515000000003</v>
      </c>
      <c r="H2090" s="3">
        <v>90.768220999999997</v>
      </c>
      <c r="I2090" s="3">
        <v>100.012834</v>
      </c>
      <c r="J2090" s="3">
        <v>112.08619899999999</v>
      </c>
      <c r="K2090" s="3">
        <v>99.460977</v>
      </c>
      <c r="L2090" s="3">
        <v>77.260625000000005</v>
      </c>
      <c r="M2090" s="3">
        <v>138.45188300000001</v>
      </c>
      <c r="N2090" s="3">
        <v>112.877207</v>
      </c>
      <c r="O2090" s="3"/>
      <c r="P2090" s="3">
        <v>-0.29989500000000002</v>
      </c>
      <c r="Q2090" s="3"/>
      <c r="R2090" s="3"/>
      <c r="S2090" s="3"/>
      <c r="T2090" s="3"/>
      <c r="U2090" s="3"/>
    </row>
    <row r="2091" spans="1:21" hidden="1" x14ac:dyDescent="0.2">
      <c r="A2091" s="21" t="s">
        <v>238</v>
      </c>
      <c r="B2091" s="9" t="e">
        <v>#N/A</v>
      </c>
      <c r="C2091" s="9" t="s">
        <v>20</v>
      </c>
      <c r="D2091" s="9"/>
      <c r="E2091" s="2"/>
      <c r="F2091" s="2"/>
      <c r="G2091" s="2">
        <v>8880.3944439999996</v>
      </c>
      <c r="H2091" s="2">
        <v>9413.5148389999995</v>
      </c>
      <c r="I2091" s="2">
        <v>11674.327369000001</v>
      </c>
      <c r="J2091" s="2">
        <v>12287.869556</v>
      </c>
      <c r="K2091" s="2">
        <v>14872.724134</v>
      </c>
      <c r="L2091" s="2">
        <v>18503.277341000001</v>
      </c>
      <c r="M2091" s="2">
        <v>20057.206847000001</v>
      </c>
      <c r="N2091" s="2">
        <v>22805.273786000002</v>
      </c>
      <c r="O2091" s="2">
        <v>26010.466617999999</v>
      </c>
      <c r="P2091" s="2">
        <v>25121.777934999998</v>
      </c>
      <c r="Q2091" s="2">
        <v>25303.398304999999</v>
      </c>
      <c r="R2091" s="2">
        <v>26711.316149999999</v>
      </c>
      <c r="S2091" s="2">
        <v>29927.720469</v>
      </c>
      <c r="T2091" s="2">
        <v>38077.56523</v>
      </c>
      <c r="U2091" s="2">
        <v>43772.868039000001</v>
      </c>
    </row>
    <row r="2092" spans="1:21" hidden="1" x14ac:dyDescent="0.2">
      <c r="A2092" s="22" t="s">
        <v>238</v>
      </c>
      <c r="B2092" s="9" t="e">
        <v>#N/A</v>
      </c>
      <c r="C2092" s="10" t="s">
        <v>22</v>
      </c>
      <c r="D2092" s="10"/>
      <c r="E2092" s="3"/>
      <c r="F2092" s="3"/>
      <c r="G2092" s="3"/>
      <c r="H2092" s="3"/>
      <c r="I2092" s="3"/>
      <c r="J2092" s="3"/>
      <c r="K2092" s="3">
        <v>50.138002</v>
      </c>
      <c r="L2092" s="3">
        <v>29.741164999999999</v>
      </c>
      <c r="M2092" s="3">
        <v>1.183325</v>
      </c>
      <c r="N2092" s="3">
        <v>111.433926</v>
      </c>
      <c r="O2092" s="3">
        <v>63.7348</v>
      </c>
      <c r="P2092" s="3">
        <v>112.64293600000001</v>
      </c>
      <c r="Q2092" s="3">
        <v>22.747451999999999</v>
      </c>
      <c r="R2092" s="3">
        <v>28.52384</v>
      </c>
      <c r="S2092" s="3">
        <v>0.897621</v>
      </c>
      <c r="T2092" s="3">
        <v>48.131276999999997</v>
      </c>
      <c r="U2092" s="3">
        <v>4.4229999999999998E-3</v>
      </c>
    </row>
    <row r="2093" spans="1:21" hidden="1" x14ac:dyDescent="0.2">
      <c r="A2093" s="22" t="s">
        <v>238</v>
      </c>
      <c r="B2093" s="9" t="e">
        <v>#N/A</v>
      </c>
      <c r="C2093" s="10" t="s">
        <v>23</v>
      </c>
      <c r="D2093" s="10"/>
      <c r="E2093" s="2"/>
      <c r="F2093" s="2"/>
      <c r="G2093" s="2">
        <v>366.60879499999999</v>
      </c>
      <c r="H2093" s="2">
        <v>500.18323900000001</v>
      </c>
      <c r="I2093" s="2">
        <v>774.22290199999998</v>
      </c>
      <c r="J2093" s="2">
        <v>307.34212200000002</v>
      </c>
      <c r="K2093" s="2">
        <v>1367.515005</v>
      </c>
      <c r="L2093" s="2">
        <v>1776.3839390000001</v>
      </c>
      <c r="M2093" s="2">
        <v>2076.4271319999998</v>
      </c>
      <c r="N2093" s="2">
        <v>1876.2343619999999</v>
      </c>
      <c r="O2093" s="2">
        <v>7583.453904</v>
      </c>
      <c r="P2093" s="2">
        <v>5137.5059160000001</v>
      </c>
      <c r="Q2093" s="2">
        <v>4355.5008520000001</v>
      </c>
      <c r="R2093" s="2">
        <v>5053.4241419999998</v>
      </c>
      <c r="S2093" s="2">
        <v>6351.386587</v>
      </c>
      <c r="T2093" s="2">
        <v>5893.2794979999999</v>
      </c>
      <c r="U2093" s="2">
        <v>6585.2125660000002</v>
      </c>
    </row>
    <row r="2094" spans="1:21" hidden="1" x14ac:dyDescent="0.2">
      <c r="A2094" s="22" t="s">
        <v>238</v>
      </c>
      <c r="B2094" s="9" t="e">
        <v>#N/A</v>
      </c>
      <c r="C2094" s="10" t="s">
        <v>24</v>
      </c>
      <c r="D2094" s="10"/>
      <c r="E2094" s="3"/>
      <c r="F2094" s="3"/>
      <c r="G2094" s="3">
        <v>86.600160000000002</v>
      </c>
      <c r="H2094" s="3">
        <v>71.992514999999997</v>
      </c>
      <c r="I2094" s="3">
        <v>77.399531999999994</v>
      </c>
      <c r="J2094" s="3">
        <v>98.067775999999995</v>
      </c>
      <c r="K2094" s="3">
        <v>536.75957000000005</v>
      </c>
      <c r="L2094" s="3">
        <v>1190.190186</v>
      </c>
      <c r="M2094" s="3">
        <v>903.47290799999996</v>
      </c>
      <c r="N2094" s="3">
        <v>5596.9739749999999</v>
      </c>
      <c r="O2094" s="3">
        <v>7343.7360719999997</v>
      </c>
      <c r="P2094" s="3">
        <v>8057.3198560000001</v>
      </c>
      <c r="Q2094" s="3">
        <v>8274.2277479999993</v>
      </c>
      <c r="R2094" s="3">
        <v>8911.2927099999997</v>
      </c>
      <c r="S2094" s="3">
        <v>9157.9863289999994</v>
      </c>
      <c r="T2094" s="3">
        <v>10760.554066999999</v>
      </c>
      <c r="U2094" s="3">
        <v>10819.68331</v>
      </c>
    </row>
    <row r="2095" spans="1:21" hidden="1" x14ac:dyDescent="0.2">
      <c r="A2095" s="22" t="s">
        <v>238</v>
      </c>
      <c r="B2095" s="9" t="e">
        <v>#N/A</v>
      </c>
      <c r="C2095" s="10" t="s">
        <v>25</v>
      </c>
      <c r="D2095" s="10"/>
      <c r="E2095" s="2"/>
      <c r="F2095" s="2"/>
      <c r="G2095" s="2"/>
      <c r="H2095" s="2"/>
      <c r="I2095" s="2"/>
      <c r="J2095" s="2"/>
      <c r="K2095" s="2"/>
      <c r="L2095" s="2"/>
      <c r="M2095" s="2"/>
      <c r="N2095" s="2">
        <v>534.12382700000001</v>
      </c>
      <c r="O2095" s="2">
        <v>1398.963352</v>
      </c>
      <c r="P2095" s="2">
        <v>1532.9694179999999</v>
      </c>
      <c r="Q2095" s="2">
        <v>1508.503815</v>
      </c>
      <c r="R2095" s="2">
        <v>1532.584106</v>
      </c>
      <c r="S2095" s="2">
        <v>1533.5404920000001</v>
      </c>
      <c r="T2095" s="2">
        <v>1857.689212</v>
      </c>
      <c r="U2095" s="2">
        <v>2101.06133</v>
      </c>
    </row>
    <row r="2096" spans="1:21" hidden="1" x14ac:dyDescent="0.2">
      <c r="A2096" s="22" t="s">
        <v>238</v>
      </c>
      <c r="B2096" s="9" t="e">
        <v>#N/A</v>
      </c>
      <c r="C2096" s="10" t="s">
        <v>26</v>
      </c>
      <c r="D2096" s="10" t="s">
        <v>980</v>
      </c>
      <c r="E2096" s="3"/>
      <c r="F2096" s="3"/>
      <c r="G2096" s="3"/>
      <c r="H2096" s="3"/>
      <c r="I2096" s="3"/>
      <c r="J2096" s="3"/>
      <c r="K2096" s="3">
        <v>100.134703</v>
      </c>
      <c r="L2096" s="3">
        <v>155.56652700000001</v>
      </c>
      <c r="M2096" s="3">
        <v>269.26154200000002</v>
      </c>
      <c r="N2096" s="3">
        <v>215.381359</v>
      </c>
      <c r="O2096" s="3">
        <v>298.68979200000001</v>
      </c>
      <c r="P2096" s="3">
        <v>294.888665</v>
      </c>
      <c r="Q2096" s="3">
        <v>298.19417099999998</v>
      </c>
      <c r="R2096" s="3">
        <v>309.47349800000001</v>
      </c>
      <c r="S2096" s="3">
        <v>332.17245400000002</v>
      </c>
      <c r="T2096" s="3">
        <v>390.35823499999998</v>
      </c>
      <c r="U2096" s="3">
        <v>523.69312100000002</v>
      </c>
    </row>
    <row r="2097" spans="1:21" hidden="1" x14ac:dyDescent="0.2">
      <c r="A2097" s="22" t="s">
        <v>238</v>
      </c>
      <c r="B2097" s="9" t="e">
        <v>#N/A</v>
      </c>
      <c r="C2097" s="10" t="s">
        <v>27</v>
      </c>
      <c r="D2097" s="10" t="s">
        <v>980</v>
      </c>
      <c r="E2097" s="2"/>
      <c r="F2097" s="2"/>
      <c r="G2097" s="2"/>
      <c r="H2097" s="2"/>
      <c r="I2097" s="2"/>
      <c r="J2097" s="2"/>
      <c r="K2097" s="2">
        <v>18.152899000000001</v>
      </c>
      <c r="L2097" s="2">
        <v>102.269625</v>
      </c>
      <c r="M2097" s="2">
        <v>138.41322400000001</v>
      </c>
      <c r="N2097" s="2">
        <v>18.830314999999999</v>
      </c>
      <c r="O2097" s="2">
        <v>38.541879000000002</v>
      </c>
      <c r="P2097" s="2">
        <v>127.916072</v>
      </c>
      <c r="Q2097" s="2">
        <v>121.93537600000001</v>
      </c>
      <c r="R2097" s="2">
        <v>60.910952000000002</v>
      </c>
      <c r="S2097" s="2">
        <v>53.535966999999999</v>
      </c>
      <c r="T2097" s="2">
        <v>49.955874999999999</v>
      </c>
      <c r="U2097" s="2">
        <v>67.879119000000003</v>
      </c>
    </row>
    <row r="2098" spans="1:21" hidden="1" x14ac:dyDescent="0.2">
      <c r="A2098" s="22" t="s">
        <v>238</v>
      </c>
      <c r="B2098" s="9" t="e">
        <v>#N/A</v>
      </c>
      <c r="C2098" s="10" t="s">
        <v>28</v>
      </c>
      <c r="D2098" s="10" t="s">
        <v>980</v>
      </c>
      <c r="E2098" s="3"/>
      <c r="F2098" s="3"/>
      <c r="G2098" s="3"/>
      <c r="H2098" s="3"/>
      <c r="I2098" s="3"/>
      <c r="J2098" s="3"/>
      <c r="K2098" s="3">
        <v>3810.2163730000002</v>
      </c>
      <c r="L2098" s="3">
        <v>5206.9390540000004</v>
      </c>
      <c r="M2098" s="3">
        <v>5477.9594550000002</v>
      </c>
      <c r="N2098" s="3">
        <v>5494.8253720000002</v>
      </c>
      <c r="O2098" s="3">
        <v>6105.9523369999997</v>
      </c>
      <c r="P2098" s="3">
        <v>6223.4516970000004</v>
      </c>
      <c r="Q2098" s="3">
        <v>6919.0804280000002</v>
      </c>
      <c r="R2098" s="3">
        <v>6689.7704350000004</v>
      </c>
      <c r="S2098" s="3">
        <v>6402.505392</v>
      </c>
      <c r="T2098" s="3">
        <v>6706.345746</v>
      </c>
      <c r="U2098" s="3">
        <v>7548.4923500000004</v>
      </c>
    </row>
    <row r="2099" spans="1:21" hidden="1" x14ac:dyDescent="0.2">
      <c r="A2099" s="22" t="s">
        <v>238</v>
      </c>
      <c r="B2099" s="9" t="e">
        <v>#N/A</v>
      </c>
      <c r="C2099" s="10" t="s">
        <v>29</v>
      </c>
      <c r="D2099" s="10" t="s">
        <v>980</v>
      </c>
      <c r="E2099" s="2"/>
      <c r="F2099" s="2"/>
      <c r="G2099" s="2"/>
      <c r="H2099" s="2"/>
      <c r="I2099" s="2"/>
      <c r="J2099" s="2"/>
      <c r="K2099" s="2">
        <v>1308.722336</v>
      </c>
      <c r="L2099" s="2">
        <v>1596.2481290000001</v>
      </c>
      <c r="M2099" s="2">
        <v>2267.12446</v>
      </c>
      <c r="N2099" s="2">
        <v>2831.1241960000002</v>
      </c>
      <c r="O2099" s="2">
        <v>3172.5928060000001</v>
      </c>
      <c r="P2099" s="2">
        <v>3713.3447179999998</v>
      </c>
      <c r="Q2099" s="2">
        <v>3803.2084629999999</v>
      </c>
      <c r="R2099" s="2">
        <v>4125.3364670000001</v>
      </c>
      <c r="S2099" s="2">
        <v>6095.6956270000001</v>
      </c>
      <c r="T2099" s="2">
        <v>12371.251319999999</v>
      </c>
      <c r="U2099" s="2">
        <v>16126.84182</v>
      </c>
    </row>
    <row r="2100" spans="1:21" hidden="1" x14ac:dyDescent="0.2">
      <c r="A2100" s="23" t="s">
        <v>238</v>
      </c>
      <c r="B2100" s="9" t="e">
        <v>#N/A</v>
      </c>
      <c r="C2100" s="9" t="s">
        <v>30</v>
      </c>
      <c r="D2100" s="9"/>
      <c r="E2100" s="3"/>
      <c r="F2100" s="3"/>
      <c r="G2100" s="3">
        <v>8427.1854889999995</v>
      </c>
      <c r="H2100" s="3">
        <v>8841.3390849999996</v>
      </c>
      <c r="I2100" s="3">
        <v>10822.704935</v>
      </c>
      <c r="J2100" s="3">
        <v>11882.459658</v>
      </c>
      <c r="K2100" s="3">
        <v>7681.0852459999996</v>
      </c>
      <c r="L2100" s="3">
        <v>8445.9387160000006</v>
      </c>
      <c r="M2100" s="3">
        <v>8923.3648009999997</v>
      </c>
      <c r="N2100" s="3">
        <v>6126.3464540000004</v>
      </c>
      <c r="O2100" s="3">
        <v>4.8016759999999996</v>
      </c>
      <c r="P2100" s="3">
        <v>-78.261342999999997</v>
      </c>
      <c r="Q2100" s="3"/>
      <c r="R2100" s="3"/>
      <c r="S2100" s="3"/>
      <c r="T2100" s="3"/>
      <c r="U2100" s="3"/>
    </row>
    <row r="2101" spans="1:21" hidden="1" x14ac:dyDescent="0.2">
      <c r="A2101" s="4" t="s">
        <v>21</v>
      </c>
    </row>
  </sheetData>
  <autoFilter ref="A10:U2101" xr:uid="{99F775EC-7342-44B7-A488-987305779ADE}">
    <filterColumn colId="0">
      <filters>
        <filter val="South &amp; Central Asia, Total"/>
      </filters>
    </filterColumn>
  </autoFilter>
  <hyperlinks>
    <hyperlink ref="A1" r:id="rId1" tooltip="Click once to display linked information. Click and hold to select this cell." display="http://localhost/OECDStat_Metadata/ShowMetadata.ashx?Dataset=CRS1&amp;ShowOnWeb=true&amp;Lang=en" xr:uid="{00000000-0004-0000-0200-000000000000}"/>
    <hyperlink ref="E4" r:id="rId2" tooltip="Click once to display linked information. Click and hold to select this cell." display="http://localhost/OECDStat_Metadata/ShowMetadata.ashx?Dataset=CRS1&amp;Coords=[FLOW].[100]&amp;ShowOnWeb=true&amp;Lang=en" xr:uid="{00000000-0004-0000-0200-000001000000}"/>
    <hyperlink ref="E6" r:id="rId3" tooltip="Click once to display linked information. Click and hold to select this cell." display="http://localhost/OECDStat_Metadata/ShowMetadata.ashx?Dataset=CRS1&amp;Coords=[FLOWTYPE].[112]&amp;ShowOnWeb=true&amp;Lang=en" xr:uid="{00000000-0004-0000-0200-000002000000}"/>
    <hyperlink ref="C11" r:id="rId4" tooltip="Click once to display linked information. Click and hold to select this cell." display="http://localhost/OECDStat_Metadata/ShowMetadata.ashx?Dataset=CRS1&amp;Coords=[AIDTYPE].[100]&amp;ShowOnWeb=true&amp;Lang=en" xr:uid="{00000000-0004-0000-0200-000003000000}"/>
    <hyperlink ref="C20" r:id="rId5" tooltip="Click once to display linked information. Click and hold to select this cell." display="http://localhost/OECDStat_Metadata/ShowMetadata.ashx?Dataset=CRS1&amp;Coords=[AIDTYPE].[0]&amp;ShowOnWeb=true&amp;Lang=en" xr:uid="{00000000-0004-0000-0200-000004000000}"/>
    <hyperlink ref="C21" r:id="rId6" tooltip="Click once to display linked information. Click and hold to select this cell." display="http://localhost/OECDStat_Metadata/ShowMetadata.ashx?Dataset=CRS1&amp;Coords=[AIDTYPE].[100]&amp;ShowOnWeb=true&amp;Lang=en" xr:uid="{00000000-0004-0000-0200-000005000000}"/>
    <hyperlink ref="C30" r:id="rId7" tooltip="Click once to display linked information. Click and hold to select this cell." display="http://localhost/OECDStat_Metadata/ShowMetadata.ashx?Dataset=CRS1&amp;Coords=[AIDTYPE].[0]&amp;ShowOnWeb=true&amp;Lang=en" xr:uid="{00000000-0004-0000-0200-000006000000}"/>
    <hyperlink ref="C31" r:id="rId8" tooltip="Click once to display linked information. Click and hold to select this cell." display="http://localhost/OECDStat_Metadata/ShowMetadata.ashx?Dataset=CRS1&amp;Coords=[AIDTYPE].[100]&amp;ShowOnWeb=true&amp;Lang=en" xr:uid="{00000000-0004-0000-0200-000007000000}"/>
    <hyperlink ref="C40" r:id="rId9" tooltip="Click once to display linked information. Click and hold to select this cell." display="http://localhost/OECDStat_Metadata/ShowMetadata.ashx?Dataset=CRS1&amp;Coords=[AIDTYPE].[0]&amp;ShowOnWeb=true&amp;Lang=en" xr:uid="{00000000-0004-0000-0200-000008000000}"/>
    <hyperlink ref="C41" r:id="rId10" tooltip="Click once to display linked information. Click and hold to select this cell." display="http://localhost/OECDStat_Metadata/ShowMetadata.ashx?Dataset=CRS1&amp;Coords=[AIDTYPE].[100]&amp;ShowOnWeb=true&amp;Lang=en" xr:uid="{00000000-0004-0000-0200-000009000000}"/>
    <hyperlink ref="C50" r:id="rId11" tooltip="Click once to display linked information. Click and hold to select this cell." display="http://localhost/OECDStat_Metadata/ShowMetadata.ashx?Dataset=CRS1&amp;Coords=[AIDTYPE].[0]&amp;ShowOnWeb=true&amp;Lang=en" xr:uid="{00000000-0004-0000-0200-00000A000000}"/>
    <hyperlink ref="C51" r:id="rId12" tooltip="Click once to display linked information. Click and hold to select this cell." display="http://localhost/OECDStat_Metadata/ShowMetadata.ashx?Dataset=CRS1&amp;Coords=[AIDTYPE].[100]&amp;ShowOnWeb=true&amp;Lang=en" xr:uid="{00000000-0004-0000-0200-00000B000000}"/>
    <hyperlink ref="C60" r:id="rId13" tooltip="Click once to display linked information. Click and hold to select this cell." display="http://localhost/OECDStat_Metadata/ShowMetadata.ashx?Dataset=CRS1&amp;Coords=[AIDTYPE].[0]&amp;ShowOnWeb=true&amp;Lang=en" xr:uid="{00000000-0004-0000-0200-00000C000000}"/>
    <hyperlink ref="C61" r:id="rId14" tooltip="Click once to display linked information. Click and hold to select this cell." display="http://localhost/OECDStat_Metadata/ShowMetadata.ashx?Dataset=CRS1&amp;Coords=[AIDTYPE].[100]&amp;ShowOnWeb=true&amp;Lang=en" xr:uid="{00000000-0004-0000-0200-00000D000000}"/>
    <hyperlink ref="C70" r:id="rId15" tooltip="Click once to display linked information. Click and hold to select this cell." display="http://localhost/OECDStat_Metadata/ShowMetadata.ashx?Dataset=CRS1&amp;Coords=[AIDTYPE].[0]&amp;ShowOnWeb=true&amp;Lang=en" xr:uid="{00000000-0004-0000-0200-00000E000000}"/>
    <hyperlink ref="C71" r:id="rId16" tooltip="Click once to display linked information. Click and hold to select this cell." display="http://localhost/OECDStat_Metadata/ShowMetadata.ashx?Dataset=CRS1&amp;Coords=%5bAIDTYPE%5d.%5b100%5d&amp;ShowOnWeb=true&amp;Lang=en" xr:uid="{00000000-0004-0000-0200-00000F000000}"/>
    <hyperlink ref="C80" r:id="rId17" tooltip="Click once to display linked information. Click and hold to select this cell." display="http://localhost/OECDStat_Metadata/ShowMetadata.ashx?Dataset=CRS1&amp;Coords=[AIDTYPE].[0]&amp;ShowOnWeb=true&amp;Lang=en" xr:uid="{00000000-0004-0000-0200-000010000000}"/>
    <hyperlink ref="C81" r:id="rId18" tooltip="Click once to display linked information. Click and hold to select this cell." display="http://localhost/OECDStat_Metadata/ShowMetadata.ashx?Dataset=CRS1&amp;Coords=[AIDTYPE].[100]&amp;ShowOnWeb=true&amp;Lang=en" xr:uid="{00000000-0004-0000-0200-000011000000}"/>
    <hyperlink ref="C90" r:id="rId19" tooltip="Click once to display linked information. Click and hold to select this cell." display="http://localhost/OECDStat_Metadata/ShowMetadata.ashx?Dataset=CRS1&amp;Coords=[AIDTYPE].[0]&amp;ShowOnWeb=true&amp;Lang=en" xr:uid="{00000000-0004-0000-0200-000012000000}"/>
    <hyperlink ref="C91" r:id="rId20" tooltip="Click once to display linked information. Click and hold to select this cell." display="http://localhost/OECDStat_Metadata/ShowMetadata.ashx?Dataset=CRS1&amp;Coords=[AIDTYPE].[100]&amp;ShowOnWeb=true&amp;Lang=en" xr:uid="{00000000-0004-0000-0200-000013000000}"/>
    <hyperlink ref="C100" r:id="rId21" tooltip="Click once to display linked information. Click and hold to select this cell." display="http://localhost/OECDStat_Metadata/ShowMetadata.ashx?Dataset=CRS1&amp;Coords=[AIDTYPE].[0]&amp;ShowOnWeb=true&amp;Lang=en" xr:uid="{00000000-0004-0000-0200-000014000000}"/>
    <hyperlink ref="C101" r:id="rId22" tooltip="Click once to display linked information. Click and hold to select this cell." display="http://localhost/OECDStat_Metadata/ShowMetadata.ashx?Dataset=CRS1&amp;Coords=[AIDTYPE].[100]&amp;ShowOnWeb=true&amp;Lang=en" xr:uid="{00000000-0004-0000-0200-000015000000}"/>
    <hyperlink ref="C110" r:id="rId23" tooltip="Click once to display linked information. Click and hold to select this cell." display="http://localhost/OECDStat_Metadata/ShowMetadata.ashx?Dataset=CRS1&amp;Coords=[AIDTYPE].[0]&amp;ShowOnWeb=true&amp;Lang=en" xr:uid="{00000000-0004-0000-0200-000016000000}"/>
    <hyperlink ref="C111" r:id="rId24" tooltip="Click once to display linked information. Click and hold to select this cell." display="http://localhost/OECDStat_Metadata/ShowMetadata.ashx?Dataset=CRS1&amp;Coords=[AIDTYPE].[100]&amp;ShowOnWeb=true&amp;Lang=en" xr:uid="{00000000-0004-0000-0200-000017000000}"/>
    <hyperlink ref="C120" r:id="rId25" tooltip="Click once to display linked information. Click and hold to select this cell." display="http://localhost/OECDStat_Metadata/ShowMetadata.ashx?Dataset=CRS1&amp;Coords=[AIDTYPE].[0]&amp;ShowOnWeb=true&amp;Lang=en" xr:uid="{00000000-0004-0000-0200-000018000000}"/>
    <hyperlink ref="C121" r:id="rId26" tooltip="Click once to display linked information. Click and hold to select this cell." display="http://localhost/OECDStat_Metadata/ShowMetadata.ashx?Dataset=CRS1&amp;Coords=[AIDTYPE].[100]&amp;ShowOnWeb=true&amp;Lang=en" xr:uid="{00000000-0004-0000-0200-000019000000}"/>
    <hyperlink ref="C130" r:id="rId27" tooltip="Click once to display linked information. Click and hold to select this cell." display="http://localhost/OECDStat_Metadata/ShowMetadata.ashx?Dataset=CRS1&amp;Coords=[AIDTYPE].[0]&amp;ShowOnWeb=true&amp;Lang=en" xr:uid="{00000000-0004-0000-0200-00001A000000}"/>
    <hyperlink ref="C131" r:id="rId28" tooltip="Click once to display linked information. Click and hold to select this cell." display="http://localhost/OECDStat_Metadata/ShowMetadata.ashx?Dataset=CRS1&amp;Coords=[AIDTYPE].[100]&amp;ShowOnWeb=true&amp;Lang=en" xr:uid="{00000000-0004-0000-0200-00001B000000}"/>
    <hyperlink ref="C140" r:id="rId29" tooltip="Click once to display linked information. Click and hold to select this cell." display="http://localhost/OECDStat_Metadata/ShowMetadata.ashx?Dataset=CRS1&amp;Coords=[AIDTYPE].[0]&amp;ShowOnWeb=true&amp;Lang=en" xr:uid="{00000000-0004-0000-0200-00001C000000}"/>
    <hyperlink ref="C141" r:id="rId30" tooltip="Click once to display linked information. Click and hold to select this cell." display="http://localhost/OECDStat_Metadata/ShowMetadata.ashx?Dataset=CRS1&amp;Coords=[AIDTYPE].[100]&amp;ShowOnWeb=true&amp;Lang=en" xr:uid="{00000000-0004-0000-0200-00001D000000}"/>
    <hyperlink ref="C150" r:id="rId31" tooltip="Click once to display linked information. Click and hold to select this cell." display="http://localhost/OECDStat_Metadata/ShowMetadata.ashx?Dataset=CRS1&amp;Coords=[AIDTYPE].[0]&amp;ShowOnWeb=true&amp;Lang=en" xr:uid="{00000000-0004-0000-0200-00001E000000}"/>
    <hyperlink ref="C151" r:id="rId32" tooltip="Click once to display linked information. Click and hold to select this cell." display="http://localhost/OECDStat_Metadata/ShowMetadata.ashx?Dataset=CRS1&amp;Coords=[AIDTYPE].[100]&amp;ShowOnWeb=true&amp;Lang=en" xr:uid="{00000000-0004-0000-0200-00001F000000}"/>
    <hyperlink ref="C160" r:id="rId33" tooltip="Click once to display linked information. Click and hold to select this cell." display="http://localhost/OECDStat_Metadata/ShowMetadata.ashx?Dataset=CRS1&amp;Coords=[AIDTYPE].[0]&amp;ShowOnWeb=true&amp;Lang=en" xr:uid="{00000000-0004-0000-0200-000020000000}"/>
    <hyperlink ref="C161" r:id="rId34" tooltip="Click once to display linked information. Click and hold to select this cell." display="http://localhost/OECDStat_Metadata/ShowMetadata.ashx?Dataset=CRS1&amp;Coords=[AIDTYPE].[100]&amp;ShowOnWeb=true&amp;Lang=en" xr:uid="{00000000-0004-0000-0200-000021000000}"/>
    <hyperlink ref="C170" r:id="rId35" tooltip="Click once to display linked information. Click and hold to select this cell." display="http://localhost/OECDStat_Metadata/ShowMetadata.ashx?Dataset=CRS1&amp;Coords=[AIDTYPE].[0]&amp;ShowOnWeb=true&amp;Lang=en" xr:uid="{00000000-0004-0000-0200-000022000000}"/>
    <hyperlink ref="C171" r:id="rId36" tooltip="Click once to display linked information. Click and hold to select this cell." display="http://localhost/OECDStat_Metadata/ShowMetadata.ashx?Dataset=CRS1&amp;Coords=[AIDTYPE].[100]&amp;ShowOnWeb=true&amp;Lang=en" xr:uid="{00000000-0004-0000-0200-000023000000}"/>
    <hyperlink ref="C180" r:id="rId37" tooltip="Click once to display linked information. Click and hold to select this cell." display="http://localhost/OECDStat_Metadata/ShowMetadata.ashx?Dataset=CRS1&amp;Coords=[AIDTYPE].[0]&amp;ShowOnWeb=true&amp;Lang=en" xr:uid="{00000000-0004-0000-0200-000024000000}"/>
    <hyperlink ref="C181" r:id="rId38" tooltip="Click once to display linked information. Click and hold to select this cell." display="http://localhost/OECDStat_Metadata/ShowMetadata.ashx?Dataset=CRS1&amp;Coords=[AIDTYPE].[100]&amp;ShowOnWeb=true&amp;Lang=en" xr:uid="{00000000-0004-0000-0200-000025000000}"/>
    <hyperlink ref="C190" r:id="rId39" tooltip="Click once to display linked information. Click and hold to select this cell." display="http://localhost/OECDStat_Metadata/ShowMetadata.ashx?Dataset=CRS1&amp;Coords=[AIDTYPE].[0]&amp;ShowOnWeb=true&amp;Lang=en" xr:uid="{00000000-0004-0000-0200-000026000000}"/>
    <hyperlink ref="C191" r:id="rId40" tooltip="Click once to display linked information. Click and hold to select this cell." display="http://localhost/OECDStat_Metadata/ShowMetadata.ashx?Dataset=CRS1&amp;Coords=[AIDTYPE].[100]&amp;ShowOnWeb=true&amp;Lang=en" xr:uid="{00000000-0004-0000-0200-000027000000}"/>
    <hyperlink ref="C200" r:id="rId41" tooltip="Click once to display linked information. Click and hold to select this cell." display="http://localhost/OECDStat_Metadata/ShowMetadata.ashx?Dataset=CRS1&amp;Coords=[AIDTYPE].[0]&amp;ShowOnWeb=true&amp;Lang=en" xr:uid="{00000000-0004-0000-0200-000028000000}"/>
    <hyperlink ref="C201" r:id="rId42" tooltip="Click once to display linked information. Click and hold to select this cell." display="http://localhost/OECDStat_Metadata/ShowMetadata.ashx?Dataset=CRS1&amp;Coords=[AIDTYPE].[100]&amp;ShowOnWeb=true&amp;Lang=en" xr:uid="{00000000-0004-0000-0200-000029000000}"/>
    <hyperlink ref="C210" r:id="rId43" tooltip="Click once to display linked information. Click and hold to select this cell." display="http://localhost/OECDStat_Metadata/ShowMetadata.ashx?Dataset=CRS1&amp;Coords=[AIDTYPE].[0]&amp;ShowOnWeb=true&amp;Lang=en" xr:uid="{00000000-0004-0000-0200-00002A000000}"/>
    <hyperlink ref="C211" r:id="rId44" tooltip="Click once to display linked information. Click and hold to select this cell." display="http://localhost/OECDStat_Metadata/ShowMetadata.ashx?Dataset=CRS1&amp;Coords=[AIDTYPE].[100]&amp;ShowOnWeb=true&amp;Lang=en" xr:uid="{00000000-0004-0000-0200-00002B000000}"/>
    <hyperlink ref="C220" r:id="rId45" tooltip="Click once to display linked information. Click and hold to select this cell." display="http://localhost/OECDStat_Metadata/ShowMetadata.ashx?Dataset=CRS1&amp;Coords=[AIDTYPE].[0]&amp;ShowOnWeb=true&amp;Lang=en" xr:uid="{00000000-0004-0000-0200-00002C000000}"/>
    <hyperlink ref="C221" r:id="rId46" tooltip="Click once to display linked information. Click and hold to select this cell." display="http://localhost/OECDStat_Metadata/ShowMetadata.ashx?Dataset=CRS1&amp;Coords=[AIDTYPE].[100]&amp;ShowOnWeb=true&amp;Lang=en" xr:uid="{00000000-0004-0000-0200-00002D000000}"/>
    <hyperlink ref="C230" r:id="rId47" tooltip="Click once to display linked information. Click and hold to select this cell." display="http://localhost/OECDStat_Metadata/ShowMetadata.ashx?Dataset=CRS1&amp;Coords=[AIDTYPE].[0]&amp;ShowOnWeb=true&amp;Lang=en" xr:uid="{00000000-0004-0000-0200-00002E000000}"/>
    <hyperlink ref="C231" r:id="rId48" tooltip="Click once to display linked information. Click and hold to select this cell." display="http://localhost/OECDStat_Metadata/ShowMetadata.ashx?Dataset=CRS1&amp;Coords=[AIDTYPE].[100]&amp;ShowOnWeb=true&amp;Lang=en" xr:uid="{00000000-0004-0000-0200-00002F000000}"/>
    <hyperlink ref="C240" r:id="rId49" tooltip="Click once to display linked information. Click and hold to select this cell." display="http://localhost/OECDStat_Metadata/ShowMetadata.ashx?Dataset=CRS1&amp;Coords=[AIDTYPE].[0]&amp;ShowOnWeb=true&amp;Lang=en" xr:uid="{00000000-0004-0000-0200-000030000000}"/>
    <hyperlink ref="C241" r:id="rId50" tooltip="Click once to display linked information. Click and hold to select this cell." display="http://localhost/OECDStat_Metadata/ShowMetadata.ashx?Dataset=CRS1&amp;Coords=[AIDTYPE].[100]&amp;ShowOnWeb=true&amp;Lang=en" xr:uid="{00000000-0004-0000-0200-000031000000}"/>
    <hyperlink ref="C250" r:id="rId51" tooltip="Click once to display linked information. Click and hold to select this cell." display="http://localhost/OECDStat_Metadata/ShowMetadata.ashx?Dataset=CRS1&amp;Coords=[AIDTYPE].[0]&amp;ShowOnWeb=true&amp;Lang=en" xr:uid="{00000000-0004-0000-0200-000032000000}"/>
    <hyperlink ref="C251" r:id="rId52" tooltip="Click once to display linked information. Click and hold to select this cell." display="http://localhost/OECDStat_Metadata/ShowMetadata.ashx?Dataset=CRS1&amp;Coords=[AIDTYPE].[100]&amp;ShowOnWeb=true&amp;Lang=en" xr:uid="{00000000-0004-0000-0200-000033000000}"/>
    <hyperlink ref="C260" r:id="rId53" tooltip="Click once to display linked information. Click and hold to select this cell." display="http://localhost/OECDStat_Metadata/ShowMetadata.ashx?Dataset=CRS1&amp;Coords=[AIDTYPE].[0]&amp;ShowOnWeb=true&amp;Lang=en" xr:uid="{00000000-0004-0000-0200-000034000000}"/>
    <hyperlink ref="C261" r:id="rId54" tooltip="Click once to display linked information. Click and hold to select this cell." display="http://localhost/OECDStat_Metadata/ShowMetadata.ashx?Dataset=CRS1&amp;Coords=[AIDTYPE].[100]&amp;ShowOnWeb=true&amp;Lang=en" xr:uid="{00000000-0004-0000-0200-000035000000}"/>
    <hyperlink ref="C270" r:id="rId55" tooltip="Click once to display linked information. Click and hold to select this cell." display="http://localhost/OECDStat_Metadata/ShowMetadata.ashx?Dataset=CRS1&amp;Coords=[AIDTYPE].[0]&amp;ShowOnWeb=true&amp;Lang=en" xr:uid="{00000000-0004-0000-0200-000036000000}"/>
    <hyperlink ref="C271" r:id="rId56" tooltip="Click once to display linked information. Click and hold to select this cell." display="http://localhost/OECDStat_Metadata/ShowMetadata.ashx?Dataset=CRS1&amp;Coords=[AIDTYPE].[100]&amp;ShowOnWeb=true&amp;Lang=en" xr:uid="{00000000-0004-0000-0200-000037000000}"/>
    <hyperlink ref="C280" r:id="rId57" tooltip="Click once to display linked information. Click and hold to select this cell." display="http://localhost/OECDStat_Metadata/ShowMetadata.ashx?Dataset=CRS1&amp;Coords=[AIDTYPE].[0]&amp;ShowOnWeb=true&amp;Lang=en" xr:uid="{00000000-0004-0000-0200-000038000000}"/>
    <hyperlink ref="C281" r:id="rId58" tooltip="Click once to display linked information. Click and hold to select this cell." display="http://localhost/OECDStat_Metadata/ShowMetadata.ashx?Dataset=CRS1&amp;Coords=[AIDTYPE].[100]&amp;ShowOnWeb=true&amp;Lang=en" xr:uid="{00000000-0004-0000-0200-000039000000}"/>
    <hyperlink ref="C290" r:id="rId59" tooltip="Click once to display linked information. Click and hold to select this cell." display="http://localhost/OECDStat_Metadata/ShowMetadata.ashx?Dataset=CRS1&amp;Coords=[AIDTYPE].[0]&amp;ShowOnWeb=true&amp;Lang=en" xr:uid="{00000000-0004-0000-0200-00003A000000}"/>
    <hyperlink ref="C291" r:id="rId60" tooltip="Click once to display linked information. Click and hold to select this cell." display="http://localhost/OECDStat_Metadata/ShowMetadata.ashx?Dataset=CRS1&amp;Coords=[AIDTYPE].[100]&amp;ShowOnWeb=true&amp;Lang=en" xr:uid="{00000000-0004-0000-0200-00003B000000}"/>
    <hyperlink ref="C300" r:id="rId61" tooltip="Click once to display linked information. Click and hold to select this cell." display="http://localhost/OECDStat_Metadata/ShowMetadata.ashx?Dataset=CRS1&amp;Coords=[AIDTYPE].[0]&amp;ShowOnWeb=true&amp;Lang=en" xr:uid="{00000000-0004-0000-0200-00003C000000}"/>
    <hyperlink ref="C301" r:id="rId62" tooltip="Click once to display linked information. Click and hold to select this cell." display="http://localhost/OECDStat_Metadata/ShowMetadata.ashx?Dataset=CRS1&amp;Coords=[AIDTYPE].[100]&amp;ShowOnWeb=true&amp;Lang=en" xr:uid="{00000000-0004-0000-0200-00003D000000}"/>
    <hyperlink ref="C310" r:id="rId63" tooltip="Click once to display linked information. Click and hold to select this cell." display="http://localhost/OECDStat_Metadata/ShowMetadata.ashx?Dataset=CRS1&amp;Coords=[AIDTYPE].[0]&amp;ShowOnWeb=true&amp;Lang=en" xr:uid="{00000000-0004-0000-0200-00003E000000}"/>
    <hyperlink ref="C311" r:id="rId64" tooltip="Click once to display linked information. Click and hold to select this cell." display="http://localhost/OECDStat_Metadata/ShowMetadata.ashx?Dataset=CRS1&amp;Coords=[AIDTYPE].[100]&amp;ShowOnWeb=true&amp;Lang=en" xr:uid="{00000000-0004-0000-0200-00003F000000}"/>
    <hyperlink ref="C320" r:id="rId65" tooltip="Click once to display linked information. Click and hold to select this cell." display="http://localhost/OECDStat_Metadata/ShowMetadata.ashx?Dataset=CRS1&amp;Coords=[AIDTYPE].[0]&amp;ShowOnWeb=true&amp;Lang=en" xr:uid="{00000000-0004-0000-0200-000040000000}"/>
    <hyperlink ref="C321" r:id="rId66" tooltip="Click once to display linked information. Click and hold to select this cell." display="http://localhost/OECDStat_Metadata/ShowMetadata.ashx?Dataset=CRS1&amp;Coords=[AIDTYPE].[100]&amp;ShowOnWeb=true&amp;Lang=en" xr:uid="{00000000-0004-0000-0200-000041000000}"/>
    <hyperlink ref="C330" r:id="rId67" tooltip="Click once to display linked information. Click and hold to select this cell." display="http://localhost/OECDStat_Metadata/ShowMetadata.ashx?Dataset=CRS1&amp;Coords=[AIDTYPE].[0]&amp;ShowOnWeb=true&amp;Lang=en" xr:uid="{00000000-0004-0000-0200-000042000000}"/>
    <hyperlink ref="C331" r:id="rId68" tooltip="Click once to display linked information. Click and hold to select this cell." display="http://localhost/OECDStat_Metadata/ShowMetadata.ashx?Dataset=CRS1&amp;Coords=[AIDTYPE].[100]&amp;ShowOnWeb=true&amp;Lang=en" xr:uid="{00000000-0004-0000-0200-000043000000}"/>
    <hyperlink ref="C340" r:id="rId69" tooltip="Click once to display linked information. Click and hold to select this cell." display="http://localhost/OECDStat_Metadata/ShowMetadata.ashx?Dataset=CRS1&amp;Coords=[AIDTYPE].[0]&amp;ShowOnWeb=true&amp;Lang=en" xr:uid="{00000000-0004-0000-0200-000044000000}"/>
    <hyperlink ref="C341" r:id="rId70" tooltip="Click once to display linked information. Click and hold to select this cell." display="http://localhost/OECDStat_Metadata/ShowMetadata.ashx?Dataset=CRS1&amp;Coords=[AIDTYPE].[100]&amp;ShowOnWeb=true&amp;Lang=en" xr:uid="{00000000-0004-0000-0200-000045000000}"/>
    <hyperlink ref="C350" r:id="rId71" tooltip="Click once to display linked information. Click and hold to select this cell." display="http://localhost/OECDStat_Metadata/ShowMetadata.ashx?Dataset=CRS1&amp;Coords=[AIDTYPE].[0]&amp;ShowOnWeb=true&amp;Lang=en" xr:uid="{00000000-0004-0000-0200-000046000000}"/>
    <hyperlink ref="C351" r:id="rId72" tooltip="Click once to display linked information. Click and hold to select this cell." display="http://localhost/OECDStat_Metadata/ShowMetadata.ashx?Dataset=CRS1&amp;Coords=[AIDTYPE].[100]&amp;ShowOnWeb=true&amp;Lang=en" xr:uid="{00000000-0004-0000-0200-000047000000}"/>
    <hyperlink ref="C360" r:id="rId73" tooltip="Click once to display linked information. Click and hold to select this cell." display="http://localhost/OECDStat_Metadata/ShowMetadata.ashx?Dataset=CRS1&amp;Coords=[AIDTYPE].[0]&amp;ShowOnWeb=true&amp;Lang=en" xr:uid="{00000000-0004-0000-0200-000048000000}"/>
    <hyperlink ref="C361" r:id="rId74" tooltip="Click once to display linked information. Click and hold to select this cell." display="http://localhost/OECDStat_Metadata/ShowMetadata.ashx?Dataset=CRS1&amp;Coords=[AIDTYPE].[100]&amp;ShowOnWeb=true&amp;Lang=en" xr:uid="{00000000-0004-0000-0200-000049000000}"/>
    <hyperlink ref="C370" r:id="rId75" tooltip="Click once to display linked information. Click and hold to select this cell." display="http://localhost/OECDStat_Metadata/ShowMetadata.ashx?Dataset=CRS1&amp;Coords=[AIDTYPE].[0]&amp;ShowOnWeb=true&amp;Lang=en" xr:uid="{00000000-0004-0000-0200-00004A000000}"/>
    <hyperlink ref="C371" r:id="rId76" tooltip="Click once to display linked information. Click and hold to select this cell." display="http://localhost/OECDStat_Metadata/ShowMetadata.ashx?Dataset=CRS1&amp;Coords=[AIDTYPE].[100]&amp;ShowOnWeb=true&amp;Lang=en" xr:uid="{00000000-0004-0000-0200-00004B000000}"/>
    <hyperlink ref="C380" r:id="rId77" tooltip="Click once to display linked information. Click and hold to select this cell." display="http://localhost/OECDStat_Metadata/ShowMetadata.ashx?Dataset=CRS1&amp;Coords=[AIDTYPE].[0]&amp;ShowOnWeb=true&amp;Lang=en" xr:uid="{00000000-0004-0000-0200-00004C000000}"/>
    <hyperlink ref="C381" r:id="rId78" tooltip="Click once to display linked information. Click and hold to select this cell." display="http://localhost/OECDStat_Metadata/ShowMetadata.ashx?Dataset=CRS1&amp;Coords=[AIDTYPE].[100]&amp;ShowOnWeb=true&amp;Lang=en" xr:uid="{00000000-0004-0000-0200-00004D000000}"/>
    <hyperlink ref="C390" r:id="rId79" tooltip="Click once to display linked information. Click and hold to select this cell." display="http://localhost/OECDStat_Metadata/ShowMetadata.ashx?Dataset=CRS1&amp;Coords=[AIDTYPE].[0]&amp;ShowOnWeb=true&amp;Lang=en" xr:uid="{00000000-0004-0000-0200-00004E000000}"/>
    <hyperlink ref="C391" r:id="rId80" tooltip="Click once to display linked information. Click and hold to select this cell." display="http://localhost/OECDStat_Metadata/ShowMetadata.ashx?Dataset=CRS1&amp;Coords=[AIDTYPE].[100]&amp;ShowOnWeb=true&amp;Lang=en" xr:uid="{00000000-0004-0000-0200-00004F000000}"/>
    <hyperlink ref="C400" r:id="rId81" tooltip="Click once to display linked information. Click and hold to select this cell." display="http://localhost/OECDStat_Metadata/ShowMetadata.ashx?Dataset=CRS1&amp;Coords=[AIDTYPE].[0]&amp;ShowOnWeb=true&amp;Lang=en" xr:uid="{00000000-0004-0000-0200-000050000000}"/>
    <hyperlink ref="C401" r:id="rId82" tooltip="Click once to display linked information. Click and hold to select this cell." display="http://localhost/OECDStat_Metadata/ShowMetadata.ashx?Dataset=CRS1&amp;Coords=[AIDTYPE].[100]&amp;ShowOnWeb=true&amp;Lang=en" xr:uid="{00000000-0004-0000-0200-000051000000}"/>
    <hyperlink ref="C410" r:id="rId83" tooltip="Click once to display linked information. Click and hold to select this cell." display="http://localhost/OECDStat_Metadata/ShowMetadata.ashx?Dataset=CRS1&amp;Coords=[AIDTYPE].[0]&amp;ShowOnWeb=true&amp;Lang=en" xr:uid="{00000000-0004-0000-0200-000052000000}"/>
    <hyperlink ref="C411" r:id="rId84" tooltip="Click once to display linked information. Click and hold to select this cell." display="http://localhost/OECDStat_Metadata/ShowMetadata.ashx?Dataset=CRS1&amp;Coords=[AIDTYPE].[100]&amp;ShowOnWeb=true&amp;Lang=en" xr:uid="{00000000-0004-0000-0200-000053000000}"/>
    <hyperlink ref="C420" r:id="rId85" tooltip="Click once to display linked information. Click and hold to select this cell." display="http://localhost/OECDStat_Metadata/ShowMetadata.ashx?Dataset=CRS1&amp;Coords=[AIDTYPE].[0]&amp;ShowOnWeb=true&amp;Lang=en" xr:uid="{00000000-0004-0000-0200-000054000000}"/>
    <hyperlink ref="C421" r:id="rId86" tooltip="Click once to display linked information. Click and hold to select this cell." display="http://localhost/OECDStat_Metadata/ShowMetadata.ashx?Dataset=CRS1&amp;Coords=[AIDTYPE].[100]&amp;ShowOnWeb=true&amp;Lang=en" xr:uid="{00000000-0004-0000-0200-000055000000}"/>
    <hyperlink ref="C430" r:id="rId87" tooltip="Click once to display linked information. Click and hold to select this cell." display="http://localhost/OECDStat_Metadata/ShowMetadata.ashx?Dataset=CRS1&amp;Coords=[AIDTYPE].[0]&amp;ShowOnWeb=true&amp;Lang=en" xr:uid="{00000000-0004-0000-0200-000056000000}"/>
    <hyperlink ref="C431" r:id="rId88" tooltip="Click once to display linked information. Click and hold to select this cell." display="http://localhost/OECDStat_Metadata/ShowMetadata.ashx?Dataset=CRS1&amp;Coords=[AIDTYPE].[100]&amp;ShowOnWeb=true&amp;Lang=en" xr:uid="{00000000-0004-0000-0200-000057000000}"/>
    <hyperlink ref="C440" r:id="rId89" tooltip="Click once to display linked information. Click and hold to select this cell." display="http://localhost/OECDStat_Metadata/ShowMetadata.ashx?Dataset=CRS1&amp;Coords=[AIDTYPE].[0]&amp;ShowOnWeb=true&amp;Lang=en" xr:uid="{00000000-0004-0000-0200-000058000000}"/>
    <hyperlink ref="C441" r:id="rId90" tooltip="Click once to display linked information. Click and hold to select this cell." display="http://localhost/OECDStat_Metadata/ShowMetadata.ashx?Dataset=CRS1&amp;Coords=[AIDTYPE].[100]&amp;ShowOnWeb=true&amp;Lang=en" xr:uid="{00000000-0004-0000-0200-000059000000}"/>
    <hyperlink ref="C450" r:id="rId91" tooltip="Click once to display linked information. Click and hold to select this cell." display="http://localhost/OECDStat_Metadata/ShowMetadata.ashx?Dataset=CRS1&amp;Coords=[AIDTYPE].[0]&amp;ShowOnWeb=true&amp;Lang=en" xr:uid="{00000000-0004-0000-0200-00005A000000}"/>
    <hyperlink ref="C451" r:id="rId92" tooltip="Click once to display linked information. Click and hold to select this cell." display="http://localhost/OECDStat_Metadata/ShowMetadata.ashx?Dataset=CRS1&amp;Coords=[AIDTYPE].[100]&amp;ShowOnWeb=true&amp;Lang=en" xr:uid="{00000000-0004-0000-0200-00005B000000}"/>
    <hyperlink ref="C460" r:id="rId93" tooltip="Click once to display linked information. Click and hold to select this cell." display="http://localhost/OECDStat_Metadata/ShowMetadata.ashx?Dataset=CRS1&amp;Coords=[AIDTYPE].[0]&amp;ShowOnWeb=true&amp;Lang=en" xr:uid="{00000000-0004-0000-0200-00005C000000}"/>
    <hyperlink ref="C461" r:id="rId94" tooltip="Click once to display linked information. Click and hold to select this cell." display="http://localhost/OECDStat_Metadata/ShowMetadata.ashx?Dataset=CRS1&amp;Coords=[AIDTYPE].[100]&amp;ShowOnWeb=true&amp;Lang=en" xr:uid="{00000000-0004-0000-0200-00005D000000}"/>
    <hyperlink ref="C470" r:id="rId95" tooltip="Click once to display linked information. Click and hold to select this cell." display="http://localhost/OECDStat_Metadata/ShowMetadata.ashx?Dataset=CRS1&amp;Coords=[AIDTYPE].[0]&amp;ShowOnWeb=true&amp;Lang=en" xr:uid="{00000000-0004-0000-0200-00005E000000}"/>
    <hyperlink ref="C471" r:id="rId96" tooltip="Click once to display linked information. Click and hold to select this cell." display="http://localhost/OECDStat_Metadata/ShowMetadata.ashx?Dataset=CRS1&amp;Coords=[AIDTYPE].[100]&amp;ShowOnWeb=true&amp;Lang=en" xr:uid="{00000000-0004-0000-0200-00005F000000}"/>
    <hyperlink ref="C480" r:id="rId97" tooltip="Click once to display linked information. Click and hold to select this cell." display="http://localhost/OECDStat_Metadata/ShowMetadata.ashx?Dataset=CRS1&amp;Coords=[AIDTYPE].[0]&amp;ShowOnWeb=true&amp;Lang=en" xr:uid="{00000000-0004-0000-0200-000060000000}"/>
    <hyperlink ref="C481" r:id="rId98" tooltip="Click once to display linked information. Click and hold to select this cell." display="http://localhost/OECDStat_Metadata/ShowMetadata.ashx?Dataset=CRS1&amp;Coords=[AIDTYPE].[100]&amp;ShowOnWeb=true&amp;Lang=en" xr:uid="{00000000-0004-0000-0200-000061000000}"/>
    <hyperlink ref="C490" r:id="rId99" tooltip="Click once to display linked information. Click and hold to select this cell." display="http://localhost/OECDStat_Metadata/ShowMetadata.ashx?Dataset=CRS1&amp;Coords=[AIDTYPE].[0]&amp;ShowOnWeb=true&amp;Lang=en" xr:uid="{00000000-0004-0000-0200-000062000000}"/>
    <hyperlink ref="C491" r:id="rId100" tooltip="Click once to display linked information. Click and hold to select this cell." display="http://localhost/OECDStat_Metadata/ShowMetadata.ashx?Dataset=CRS1&amp;Coords=[AIDTYPE].[100]&amp;ShowOnWeb=true&amp;Lang=en" xr:uid="{00000000-0004-0000-0200-000063000000}"/>
    <hyperlink ref="C500" r:id="rId101" tooltip="Click once to display linked information. Click and hold to select this cell." display="http://localhost/OECDStat_Metadata/ShowMetadata.ashx?Dataset=CRS1&amp;Coords=[AIDTYPE].[0]&amp;ShowOnWeb=true&amp;Lang=en" xr:uid="{00000000-0004-0000-0200-000064000000}"/>
    <hyperlink ref="C501" r:id="rId102" tooltip="Click once to display linked information. Click and hold to select this cell." display="http://localhost/OECDStat_Metadata/ShowMetadata.ashx?Dataset=CRS1&amp;Coords=[AIDTYPE].[100]&amp;ShowOnWeb=true&amp;Lang=en" xr:uid="{00000000-0004-0000-0200-000065000000}"/>
    <hyperlink ref="C510" r:id="rId103" tooltip="Click once to display linked information. Click and hold to select this cell." display="http://localhost/OECDStat_Metadata/ShowMetadata.ashx?Dataset=CRS1&amp;Coords=[AIDTYPE].[0]&amp;ShowOnWeb=true&amp;Lang=en" xr:uid="{00000000-0004-0000-0200-000066000000}"/>
    <hyperlink ref="C511" r:id="rId104" tooltip="Click once to display linked information. Click and hold to select this cell." display="http://localhost/OECDStat_Metadata/ShowMetadata.ashx?Dataset=CRS1&amp;Coords=[AIDTYPE].[100]&amp;ShowOnWeb=true&amp;Lang=en" xr:uid="{00000000-0004-0000-0200-000067000000}"/>
    <hyperlink ref="C520" r:id="rId105" tooltip="Click once to display linked information. Click and hold to select this cell." display="http://localhost/OECDStat_Metadata/ShowMetadata.ashx?Dataset=CRS1&amp;Coords=[AIDTYPE].[0]&amp;ShowOnWeb=true&amp;Lang=en" xr:uid="{00000000-0004-0000-0200-000068000000}"/>
    <hyperlink ref="C521" r:id="rId106" tooltip="Click once to display linked information. Click and hold to select this cell." display="http://localhost/OECDStat_Metadata/ShowMetadata.ashx?Dataset=CRS1&amp;Coords=[AIDTYPE].[100]&amp;ShowOnWeb=true&amp;Lang=en" xr:uid="{00000000-0004-0000-0200-000069000000}"/>
    <hyperlink ref="C530" r:id="rId107" tooltip="Click once to display linked information. Click and hold to select this cell." display="http://localhost/OECDStat_Metadata/ShowMetadata.ashx?Dataset=CRS1&amp;Coords=[AIDTYPE].[0]&amp;ShowOnWeb=true&amp;Lang=en" xr:uid="{00000000-0004-0000-0200-00006A000000}"/>
    <hyperlink ref="C531" r:id="rId108" tooltip="Click once to display linked information. Click and hold to select this cell." display="http://localhost/OECDStat_Metadata/ShowMetadata.ashx?Dataset=CRS1&amp;Coords=[AIDTYPE].[100]&amp;ShowOnWeb=true&amp;Lang=en" xr:uid="{00000000-0004-0000-0200-00006B000000}"/>
    <hyperlink ref="C540" r:id="rId109" tooltip="Click once to display linked information. Click and hold to select this cell." display="http://localhost/OECDStat_Metadata/ShowMetadata.ashx?Dataset=CRS1&amp;Coords=[AIDTYPE].[0]&amp;ShowOnWeb=true&amp;Lang=en" xr:uid="{00000000-0004-0000-0200-00006C000000}"/>
    <hyperlink ref="C541" r:id="rId110" tooltip="Click once to display linked information. Click and hold to select this cell." display="http://localhost/OECDStat_Metadata/ShowMetadata.ashx?Dataset=CRS1&amp;Coords=[AIDTYPE].[100]&amp;ShowOnWeb=true&amp;Lang=en" xr:uid="{00000000-0004-0000-0200-00006D000000}"/>
    <hyperlink ref="C550" r:id="rId111" tooltip="Click once to display linked information. Click and hold to select this cell." display="http://localhost/OECDStat_Metadata/ShowMetadata.ashx?Dataset=CRS1&amp;Coords=[AIDTYPE].[0]&amp;ShowOnWeb=true&amp;Lang=en" xr:uid="{00000000-0004-0000-0200-00006E000000}"/>
    <hyperlink ref="C551" r:id="rId112" tooltip="Click once to display linked information. Click and hold to select this cell." display="http://localhost/OECDStat_Metadata/ShowMetadata.ashx?Dataset=CRS1&amp;Coords=[AIDTYPE].[100]&amp;ShowOnWeb=true&amp;Lang=en" xr:uid="{00000000-0004-0000-0200-00006F000000}"/>
    <hyperlink ref="C560" r:id="rId113" tooltip="Click once to display linked information. Click and hold to select this cell." display="http://localhost/OECDStat_Metadata/ShowMetadata.ashx?Dataset=CRS1&amp;Coords=[AIDTYPE].[0]&amp;ShowOnWeb=true&amp;Lang=en" xr:uid="{00000000-0004-0000-0200-000070000000}"/>
    <hyperlink ref="C561" r:id="rId114" tooltip="Click once to display linked information. Click and hold to select this cell." display="http://localhost/OECDStat_Metadata/ShowMetadata.ashx?Dataset=CRS1&amp;Coords=[AIDTYPE].[100]&amp;ShowOnWeb=true&amp;Lang=en" xr:uid="{00000000-0004-0000-0200-000071000000}"/>
    <hyperlink ref="C570" r:id="rId115" tooltip="Click once to display linked information. Click and hold to select this cell." display="http://localhost/OECDStat_Metadata/ShowMetadata.ashx?Dataset=CRS1&amp;Coords=[AIDTYPE].[0]&amp;ShowOnWeb=true&amp;Lang=en" xr:uid="{00000000-0004-0000-0200-000072000000}"/>
    <hyperlink ref="C571" r:id="rId116" tooltip="Click once to display linked information. Click and hold to select this cell." display="http://localhost/OECDStat_Metadata/ShowMetadata.ashx?Dataset=CRS1&amp;Coords=[AIDTYPE].[100]&amp;ShowOnWeb=true&amp;Lang=en" xr:uid="{00000000-0004-0000-0200-000073000000}"/>
    <hyperlink ref="C580" r:id="rId117" tooltip="Click once to display linked information. Click and hold to select this cell." display="http://localhost/OECDStat_Metadata/ShowMetadata.ashx?Dataset=CRS1&amp;Coords=[AIDTYPE].[0]&amp;ShowOnWeb=true&amp;Lang=en" xr:uid="{00000000-0004-0000-0200-000074000000}"/>
    <hyperlink ref="C581" r:id="rId118" tooltip="Click once to display linked information. Click and hold to select this cell." display="http://localhost/OECDStat_Metadata/ShowMetadata.ashx?Dataset=CRS1&amp;Coords=[AIDTYPE].[100]&amp;ShowOnWeb=true&amp;Lang=en" xr:uid="{00000000-0004-0000-0200-000075000000}"/>
    <hyperlink ref="C590" r:id="rId119" tooltip="Click once to display linked information. Click and hold to select this cell." display="http://localhost/OECDStat_Metadata/ShowMetadata.ashx?Dataset=CRS1&amp;Coords=[AIDTYPE].[0]&amp;ShowOnWeb=true&amp;Lang=en" xr:uid="{00000000-0004-0000-0200-000076000000}"/>
    <hyperlink ref="C591" r:id="rId120" tooltip="Click once to display linked information. Click and hold to select this cell." display="http://localhost/OECDStat_Metadata/ShowMetadata.ashx?Dataset=CRS1&amp;Coords=[AIDTYPE].[100]&amp;ShowOnWeb=true&amp;Lang=en" xr:uid="{00000000-0004-0000-0200-000077000000}"/>
    <hyperlink ref="C600" r:id="rId121" tooltip="Click once to display linked information. Click and hold to select this cell." display="http://localhost/OECDStat_Metadata/ShowMetadata.ashx?Dataset=CRS1&amp;Coords=[AIDTYPE].[0]&amp;ShowOnWeb=true&amp;Lang=en" xr:uid="{00000000-0004-0000-0200-000078000000}"/>
    <hyperlink ref="C601" r:id="rId122" tooltip="Click once to display linked information. Click and hold to select this cell." display="http://localhost/OECDStat_Metadata/ShowMetadata.ashx?Dataset=CRS1&amp;Coords=[AIDTYPE].[100]&amp;ShowOnWeb=true&amp;Lang=en" xr:uid="{00000000-0004-0000-0200-000079000000}"/>
    <hyperlink ref="C610" r:id="rId123" tooltip="Click once to display linked information. Click and hold to select this cell." display="http://localhost/OECDStat_Metadata/ShowMetadata.ashx?Dataset=CRS1&amp;Coords=[AIDTYPE].[0]&amp;ShowOnWeb=true&amp;Lang=en" xr:uid="{00000000-0004-0000-0200-00007A000000}"/>
    <hyperlink ref="C611" r:id="rId124" tooltip="Click once to display linked information. Click and hold to select this cell." display="http://localhost/OECDStat_Metadata/ShowMetadata.ashx?Dataset=CRS1&amp;Coords=[AIDTYPE].[100]&amp;ShowOnWeb=true&amp;Lang=en" xr:uid="{00000000-0004-0000-0200-00007B000000}"/>
    <hyperlink ref="C620" r:id="rId125" tooltip="Click once to display linked information. Click and hold to select this cell." display="http://localhost/OECDStat_Metadata/ShowMetadata.ashx?Dataset=CRS1&amp;Coords=[AIDTYPE].[0]&amp;ShowOnWeb=true&amp;Lang=en" xr:uid="{00000000-0004-0000-0200-00007C000000}"/>
    <hyperlink ref="C621" r:id="rId126" tooltip="Click once to display linked information. Click and hold to select this cell." display="http://localhost/OECDStat_Metadata/ShowMetadata.ashx?Dataset=CRS1&amp;Coords=[AIDTYPE].[100]&amp;ShowOnWeb=true&amp;Lang=en" xr:uid="{00000000-0004-0000-0200-00007D000000}"/>
    <hyperlink ref="C630" r:id="rId127" tooltip="Click once to display linked information. Click and hold to select this cell." display="http://localhost/OECDStat_Metadata/ShowMetadata.ashx?Dataset=CRS1&amp;Coords=[AIDTYPE].[0]&amp;ShowOnWeb=true&amp;Lang=en" xr:uid="{00000000-0004-0000-0200-00007E000000}"/>
    <hyperlink ref="C631" r:id="rId128" tooltip="Click once to display linked information. Click and hold to select this cell." display="http://localhost/OECDStat_Metadata/ShowMetadata.ashx?Dataset=CRS1&amp;Coords=[AIDTYPE].[100]&amp;ShowOnWeb=true&amp;Lang=en" xr:uid="{00000000-0004-0000-0200-00007F000000}"/>
    <hyperlink ref="C640" r:id="rId129" tooltip="Click once to display linked information. Click and hold to select this cell." display="http://localhost/OECDStat_Metadata/ShowMetadata.ashx?Dataset=CRS1&amp;Coords=[AIDTYPE].[0]&amp;ShowOnWeb=true&amp;Lang=en" xr:uid="{00000000-0004-0000-0200-000080000000}"/>
    <hyperlink ref="C641" r:id="rId130" tooltip="Click once to display linked information. Click and hold to select this cell." display="http://localhost/OECDStat_Metadata/ShowMetadata.ashx?Dataset=CRS1&amp;Coords=[AIDTYPE].[100]&amp;ShowOnWeb=true&amp;Lang=en" xr:uid="{00000000-0004-0000-0200-000081000000}"/>
    <hyperlink ref="C650" r:id="rId131" tooltip="Click once to display linked information. Click and hold to select this cell." display="http://localhost/OECDStat_Metadata/ShowMetadata.ashx?Dataset=CRS1&amp;Coords=[AIDTYPE].[0]&amp;ShowOnWeb=true&amp;Lang=en" xr:uid="{00000000-0004-0000-0200-000082000000}"/>
    <hyperlink ref="C651" r:id="rId132" tooltip="Click once to display linked information. Click and hold to select this cell." display="http://localhost/OECDStat_Metadata/ShowMetadata.ashx?Dataset=CRS1&amp;Coords=[AIDTYPE].[100]&amp;ShowOnWeb=true&amp;Lang=en" xr:uid="{00000000-0004-0000-0200-000083000000}"/>
    <hyperlink ref="C660" r:id="rId133" tooltip="Click once to display linked information. Click and hold to select this cell." display="http://localhost/OECDStat_Metadata/ShowMetadata.ashx?Dataset=CRS1&amp;Coords=[AIDTYPE].[0]&amp;ShowOnWeb=true&amp;Lang=en" xr:uid="{00000000-0004-0000-0200-000084000000}"/>
    <hyperlink ref="C661" r:id="rId134" tooltip="Click once to display linked information. Click and hold to select this cell." display="http://localhost/OECDStat_Metadata/ShowMetadata.ashx?Dataset=CRS1&amp;Coords=[AIDTYPE].[100]&amp;ShowOnWeb=true&amp;Lang=en" xr:uid="{00000000-0004-0000-0200-000085000000}"/>
    <hyperlink ref="C670" r:id="rId135" tooltip="Click once to display linked information. Click and hold to select this cell." display="http://localhost/OECDStat_Metadata/ShowMetadata.ashx?Dataset=CRS1&amp;Coords=[AIDTYPE].[0]&amp;ShowOnWeb=true&amp;Lang=en" xr:uid="{00000000-0004-0000-0200-000086000000}"/>
    <hyperlink ref="C671" r:id="rId136" tooltip="Click once to display linked information. Click and hold to select this cell." display="http://localhost/OECDStat_Metadata/ShowMetadata.ashx?Dataset=CRS1&amp;Coords=[AIDTYPE].[100]&amp;ShowOnWeb=true&amp;Lang=en" xr:uid="{00000000-0004-0000-0200-000087000000}"/>
    <hyperlink ref="C680" r:id="rId137" tooltip="Click once to display linked information. Click and hold to select this cell." display="http://localhost/OECDStat_Metadata/ShowMetadata.ashx?Dataset=CRS1&amp;Coords=[AIDTYPE].[0]&amp;ShowOnWeb=true&amp;Lang=en" xr:uid="{00000000-0004-0000-0200-000088000000}"/>
    <hyperlink ref="C681" r:id="rId138" tooltip="Click once to display linked information. Click and hold to select this cell." display="http://localhost/OECDStat_Metadata/ShowMetadata.ashx?Dataset=CRS1&amp;Coords=[AIDTYPE].[100]&amp;ShowOnWeb=true&amp;Lang=en" xr:uid="{00000000-0004-0000-0200-000089000000}"/>
    <hyperlink ref="C690" r:id="rId139" tooltip="Click once to display linked information. Click and hold to select this cell." display="http://localhost/OECDStat_Metadata/ShowMetadata.ashx?Dataset=CRS1&amp;Coords=[AIDTYPE].[0]&amp;ShowOnWeb=true&amp;Lang=en" xr:uid="{00000000-0004-0000-0200-00008A000000}"/>
    <hyperlink ref="C691" r:id="rId140" tooltip="Click once to display linked information. Click and hold to select this cell." display="http://localhost/OECDStat_Metadata/ShowMetadata.ashx?Dataset=CRS1&amp;Coords=[AIDTYPE].[100]&amp;ShowOnWeb=true&amp;Lang=en" xr:uid="{00000000-0004-0000-0200-00008B000000}"/>
    <hyperlink ref="C700" r:id="rId141" tooltip="Click once to display linked information. Click and hold to select this cell." display="http://localhost/OECDStat_Metadata/ShowMetadata.ashx?Dataset=CRS1&amp;Coords=[AIDTYPE].[0]&amp;ShowOnWeb=true&amp;Lang=en" xr:uid="{00000000-0004-0000-0200-00008C000000}"/>
    <hyperlink ref="C701" r:id="rId142" tooltip="Click once to display linked information. Click and hold to select this cell." display="http://localhost/OECDStat_Metadata/ShowMetadata.ashx?Dataset=CRS1&amp;Coords=[AIDTYPE].[100]&amp;ShowOnWeb=true&amp;Lang=en" xr:uid="{00000000-0004-0000-0200-00008D000000}"/>
    <hyperlink ref="C710" r:id="rId143" tooltip="Click once to display linked information. Click and hold to select this cell." display="http://localhost/OECDStat_Metadata/ShowMetadata.ashx?Dataset=CRS1&amp;Coords=[AIDTYPE].[0]&amp;ShowOnWeb=true&amp;Lang=en" xr:uid="{00000000-0004-0000-0200-00008E000000}"/>
    <hyperlink ref="C711" r:id="rId144" tooltip="Click once to display linked information. Click and hold to select this cell." display="http://localhost/OECDStat_Metadata/ShowMetadata.ashx?Dataset=CRS1&amp;Coords=[AIDTYPE].[100]&amp;ShowOnWeb=true&amp;Lang=en" xr:uid="{00000000-0004-0000-0200-00008F000000}"/>
    <hyperlink ref="C720" r:id="rId145" tooltip="Click once to display linked information. Click and hold to select this cell." display="http://localhost/OECDStat_Metadata/ShowMetadata.ashx?Dataset=CRS1&amp;Coords=[AIDTYPE].[0]&amp;ShowOnWeb=true&amp;Lang=en" xr:uid="{00000000-0004-0000-0200-000090000000}"/>
    <hyperlink ref="C721" r:id="rId146" tooltip="Click once to display linked information. Click and hold to select this cell." display="http://localhost/OECDStat_Metadata/ShowMetadata.ashx?Dataset=CRS1&amp;Coords=[AIDTYPE].[100]&amp;ShowOnWeb=true&amp;Lang=en" xr:uid="{00000000-0004-0000-0200-000091000000}"/>
    <hyperlink ref="C730" r:id="rId147" tooltip="Click once to display linked information. Click and hold to select this cell." display="http://localhost/OECDStat_Metadata/ShowMetadata.ashx?Dataset=CRS1&amp;Coords=[AIDTYPE].[0]&amp;ShowOnWeb=true&amp;Lang=en" xr:uid="{00000000-0004-0000-0200-000092000000}"/>
    <hyperlink ref="C731" r:id="rId148" tooltip="Click once to display linked information. Click and hold to select this cell." display="http://localhost/OECDStat_Metadata/ShowMetadata.ashx?Dataset=CRS1&amp;Coords=[AIDTYPE].[100]&amp;ShowOnWeb=true&amp;Lang=en" xr:uid="{00000000-0004-0000-0200-000093000000}"/>
    <hyperlink ref="C740" r:id="rId149" tooltip="Click once to display linked information. Click and hold to select this cell." display="http://localhost/OECDStat_Metadata/ShowMetadata.ashx?Dataset=CRS1&amp;Coords=[AIDTYPE].[0]&amp;ShowOnWeb=true&amp;Lang=en" xr:uid="{00000000-0004-0000-0200-000094000000}"/>
    <hyperlink ref="C741" r:id="rId150" tooltip="Click once to display linked information. Click and hold to select this cell." display="http://localhost/OECDStat_Metadata/ShowMetadata.ashx?Dataset=CRS1&amp;Coords=[AIDTYPE].[100]&amp;ShowOnWeb=true&amp;Lang=en" xr:uid="{00000000-0004-0000-0200-000095000000}"/>
    <hyperlink ref="C750" r:id="rId151" tooltip="Click once to display linked information. Click and hold to select this cell." display="http://localhost/OECDStat_Metadata/ShowMetadata.ashx?Dataset=CRS1&amp;Coords=[AIDTYPE].[0]&amp;ShowOnWeb=true&amp;Lang=en" xr:uid="{00000000-0004-0000-0200-000096000000}"/>
    <hyperlink ref="C751" r:id="rId152" tooltip="Click once to display linked information. Click and hold to select this cell." display="http://localhost/OECDStat_Metadata/ShowMetadata.ashx?Dataset=CRS1&amp;Coords=[AIDTYPE].[100]&amp;ShowOnWeb=true&amp;Lang=en" xr:uid="{00000000-0004-0000-0200-000097000000}"/>
    <hyperlink ref="C760" r:id="rId153" tooltip="Click once to display linked information. Click and hold to select this cell." display="http://localhost/OECDStat_Metadata/ShowMetadata.ashx?Dataset=CRS1&amp;Coords=[AIDTYPE].[0]&amp;ShowOnWeb=true&amp;Lang=en" xr:uid="{00000000-0004-0000-0200-000098000000}"/>
    <hyperlink ref="C761" r:id="rId154" tooltip="Click once to display linked information. Click and hold to select this cell." display="http://localhost/OECDStat_Metadata/ShowMetadata.ashx?Dataset=CRS1&amp;Coords=[AIDTYPE].[100]&amp;ShowOnWeb=true&amp;Lang=en" xr:uid="{00000000-0004-0000-0200-000099000000}"/>
    <hyperlink ref="C770" r:id="rId155" tooltip="Click once to display linked information. Click and hold to select this cell." display="http://localhost/OECDStat_Metadata/ShowMetadata.ashx?Dataset=CRS1&amp;Coords=[AIDTYPE].[0]&amp;ShowOnWeb=true&amp;Lang=en" xr:uid="{00000000-0004-0000-0200-00009A000000}"/>
    <hyperlink ref="C771" r:id="rId156" tooltip="Click once to display linked information. Click and hold to select this cell." display="http://localhost/OECDStat_Metadata/ShowMetadata.ashx?Dataset=CRS1&amp;Coords=[AIDTYPE].[100]&amp;ShowOnWeb=true&amp;Lang=en" xr:uid="{00000000-0004-0000-0200-00009B000000}"/>
    <hyperlink ref="C780" r:id="rId157" tooltip="Click once to display linked information. Click and hold to select this cell." display="http://localhost/OECDStat_Metadata/ShowMetadata.ashx?Dataset=CRS1&amp;Coords=[AIDTYPE].[0]&amp;ShowOnWeb=true&amp;Lang=en" xr:uid="{00000000-0004-0000-0200-00009C000000}"/>
    <hyperlink ref="C781" r:id="rId158" tooltip="Click once to display linked information. Click and hold to select this cell." display="http://localhost/OECDStat_Metadata/ShowMetadata.ashx?Dataset=CRS1&amp;Coords=[AIDTYPE].[100]&amp;ShowOnWeb=true&amp;Lang=en" xr:uid="{00000000-0004-0000-0200-00009D000000}"/>
    <hyperlink ref="C790" r:id="rId159" tooltip="Click once to display linked information. Click and hold to select this cell." display="http://localhost/OECDStat_Metadata/ShowMetadata.ashx?Dataset=CRS1&amp;Coords=[AIDTYPE].[0]&amp;ShowOnWeb=true&amp;Lang=en" xr:uid="{00000000-0004-0000-0200-00009E000000}"/>
    <hyperlink ref="C791" r:id="rId160" tooltip="Click once to display linked information. Click and hold to select this cell." display="http://localhost/OECDStat_Metadata/ShowMetadata.ashx?Dataset=CRS1&amp;Coords=[AIDTYPE].[100]&amp;ShowOnWeb=true&amp;Lang=en" xr:uid="{00000000-0004-0000-0200-00009F000000}"/>
    <hyperlink ref="C800" r:id="rId161" tooltip="Click once to display linked information. Click and hold to select this cell." display="http://localhost/OECDStat_Metadata/ShowMetadata.ashx?Dataset=CRS1&amp;Coords=[AIDTYPE].[0]&amp;ShowOnWeb=true&amp;Lang=en" xr:uid="{00000000-0004-0000-0200-0000A0000000}"/>
    <hyperlink ref="C801" r:id="rId162" tooltip="Click once to display linked information. Click and hold to select this cell." display="http://localhost/OECDStat_Metadata/ShowMetadata.ashx?Dataset=CRS1&amp;Coords=[AIDTYPE].[100]&amp;ShowOnWeb=true&amp;Lang=en" xr:uid="{00000000-0004-0000-0200-0000A1000000}"/>
    <hyperlink ref="C810" r:id="rId163" tooltip="Click once to display linked information. Click and hold to select this cell." display="http://localhost/OECDStat_Metadata/ShowMetadata.ashx?Dataset=CRS1&amp;Coords=[AIDTYPE].[0]&amp;ShowOnWeb=true&amp;Lang=en" xr:uid="{00000000-0004-0000-0200-0000A2000000}"/>
    <hyperlink ref="C811" r:id="rId164" tooltip="Click once to display linked information. Click and hold to select this cell." display="http://localhost/OECDStat_Metadata/ShowMetadata.ashx?Dataset=CRS1&amp;Coords=[AIDTYPE].[100]&amp;ShowOnWeb=true&amp;Lang=en" xr:uid="{00000000-0004-0000-0200-0000A3000000}"/>
    <hyperlink ref="C820" r:id="rId165" tooltip="Click once to display linked information. Click and hold to select this cell." display="http://localhost/OECDStat_Metadata/ShowMetadata.ashx?Dataset=CRS1&amp;Coords=[AIDTYPE].[0]&amp;ShowOnWeb=true&amp;Lang=en" xr:uid="{00000000-0004-0000-0200-0000A4000000}"/>
    <hyperlink ref="C821" r:id="rId166" tooltip="Click once to display linked information. Click and hold to select this cell." display="http://localhost/OECDStat_Metadata/ShowMetadata.ashx?Dataset=CRS1&amp;Coords=[AIDTYPE].[100]&amp;ShowOnWeb=true&amp;Lang=en" xr:uid="{00000000-0004-0000-0200-0000A5000000}"/>
    <hyperlink ref="C830" r:id="rId167" tooltip="Click once to display linked information. Click and hold to select this cell." display="http://localhost/OECDStat_Metadata/ShowMetadata.ashx?Dataset=CRS1&amp;Coords=[AIDTYPE].[0]&amp;ShowOnWeb=true&amp;Lang=en" xr:uid="{00000000-0004-0000-0200-0000A6000000}"/>
    <hyperlink ref="C831" r:id="rId168" tooltip="Click once to display linked information. Click and hold to select this cell." display="http://localhost/OECDStat_Metadata/ShowMetadata.ashx?Dataset=CRS1&amp;Coords=[AIDTYPE].[100]&amp;ShowOnWeb=true&amp;Lang=en" xr:uid="{00000000-0004-0000-0200-0000A7000000}"/>
    <hyperlink ref="C840" r:id="rId169" tooltip="Click once to display linked information. Click and hold to select this cell." display="http://localhost/OECDStat_Metadata/ShowMetadata.ashx?Dataset=CRS1&amp;Coords=[AIDTYPE].[0]&amp;ShowOnWeb=true&amp;Lang=en" xr:uid="{00000000-0004-0000-0200-0000A8000000}"/>
    <hyperlink ref="C841" r:id="rId170" tooltip="Click once to display linked information. Click and hold to select this cell." display="http://localhost/OECDStat_Metadata/ShowMetadata.ashx?Dataset=CRS1&amp;Coords=[AIDTYPE].[100]&amp;ShowOnWeb=true&amp;Lang=en" xr:uid="{00000000-0004-0000-0200-0000A9000000}"/>
    <hyperlink ref="C850" r:id="rId171" tooltip="Click once to display linked information. Click and hold to select this cell." display="http://localhost/OECDStat_Metadata/ShowMetadata.ashx?Dataset=CRS1&amp;Coords=[AIDTYPE].[0]&amp;ShowOnWeb=true&amp;Lang=en" xr:uid="{00000000-0004-0000-0200-0000AA000000}"/>
    <hyperlink ref="C851" r:id="rId172" tooltip="Click once to display linked information. Click and hold to select this cell." display="http://localhost/OECDStat_Metadata/ShowMetadata.ashx?Dataset=CRS1&amp;Coords=[AIDTYPE].[100]&amp;ShowOnWeb=true&amp;Lang=en" xr:uid="{00000000-0004-0000-0200-0000AB000000}"/>
    <hyperlink ref="C860" r:id="rId173" tooltip="Click once to display linked information. Click and hold to select this cell." display="http://localhost/OECDStat_Metadata/ShowMetadata.ashx?Dataset=CRS1&amp;Coords=[AIDTYPE].[0]&amp;ShowOnWeb=true&amp;Lang=en" xr:uid="{00000000-0004-0000-0200-0000AC000000}"/>
    <hyperlink ref="C861" r:id="rId174" tooltip="Click once to display linked information. Click and hold to select this cell." display="http://localhost/OECDStat_Metadata/ShowMetadata.ashx?Dataset=CRS1&amp;Coords=[AIDTYPE].[100]&amp;ShowOnWeb=true&amp;Lang=en" xr:uid="{00000000-0004-0000-0200-0000AD000000}"/>
    <hyperlink ref="C870" r:id="rId175" tooltip="Click once to display linked information. Click and hold to select this cell." display="http://localhost/OECDStat_Metadata/ShowMetadata.ashx?Dataset=CRS1&amp;Coords=[AIDTYPE].[0]&amp;ShowOnWeb=true&amp;Lang=en" xr:uid="{00000000-0004-0000-0200-0000AE000000}"/>
    <hyperlink ref="C871" r:id="rId176" tooltip="Click once to display linked information. Click and hold to select this cell." display="http://localhost/OECDStat_Metadata/ShowMetadata.ashx?Dataset=CRS1&amp;Coords=[AIDTYPE].[100]&amp;ShowOnWeb=true&amp;Lang=en" xr:uid="{00000000-0004-0000-0200-0000AF000000}"/>
    <hyperlink ref="C880" r:id="rId177" tooltip="Click once to display linked information. Click and hold to select this cell." display="http://localhost/OECDStat_Metadata/ShowMetadata.ashx?Dataset=CRS1&amp;Coords=[AIDTYPE].[0]&amp;ShowOnWeb=true&amp;Lang=en" xr:uid="{00000000-0004-0000-0200-0000B0000000}"/>
    <hyperlink ref="C881" r:id="rId178" tooltip="Click once to display linked information. Click and hold to select this cell." display="http://localhost/OECDStat_Metadata/ShowMetadata.ashx?Dataset=CRS1&amp;Coords=[AIDTYPE].[100]&amp;ShowOnWeb=true&amp;Lang=en" xr:uid="{00000000-0004-0000-0200-0000B1000000}"/>
    <hyperlink ref="C890" r:id="rId179" tooltip="Click once to display linked information. Click and hold to select this cell." display="http://localhost/OECDStat_Metadata/ShowMetadata.ashx?Dataset=CRS1&amp;Coords=[AIDTYPE].[0]&amp;ShowOnWeb=true&amp;Lang=en" xr:uid="{00000000-0004-0000-0200-0000B2000000}"/>
    <hyperlink ref="C891" r:id="rId180" tooltip="Click once to display linked information. Click and hold to select this cell." display="http://localhost/OECDStat_Metadata/ShowMetadata.ashx?Dataset=CRS1&amp;Coords=[AIDTYPE].[100]&amp;ShowOnWeb=true&amp;Lang=en" xr:uid="{00000000-0004-0000-0200-0000B3000000}"/>
    <hyperlink ref="C900" r:id="rId181" tooltip="Click once to display linked information. Click and hold to select this cell." display="http://localhost/OECDStat_Metadata/ShowMetadata.ashx?Dataset=CRS1&amp;Coords=[AIDTYPE].[0]&amp;ShowOnWeb=true&amp;Lang=en" xr:uid="{00000000-0004-0000-0200-0000B4000000}"/>
    <hyperlink ref="C901" r:id="rId182" tooltip="Click once to display linked information. Click and hold to select this cell." display="http://localhost/OECDStat_Metadata/ShowMetadata.ashx?Dataset=CRS1&amp;Coords=[AIDTYPE].[100]&amp;ShowOnWeb=true&amp;Lang=en" xr:uid="{00000000-0004-0000-0200-0000B5000000}"/>
    <hyperlink ref="C910" r:id="rId183" tooltip="Click once to display linked information. Click and hold to select this cell." display="http://localhost/OECDStat_Metadata/ShowMetadata.ashx?Dataset=CRS1&amp;Coords=[AIDTYPE].[0]&amp;ShowOnWeb=true&amp;Lang=en" xr:uid="{00000000-0004-0000-0200-0000B6000000}"/>
    <hyperlink ref="C911" r:id="rId184" tooltip="Click once to display linked information. Click and hold to select this cell." display="http://localhost/OECDStat_Metadata/ShowMetadata.ashx?Dataset=CRS1&amp;Coords=[AIDTYPE].[100]&amp;ShowOnWeb=true&amp;Lang=en" xr:uid="{00000000-0004-0000-0200-0000B7000000}"/>
    <hyperlink ref="C920" r:id="rId185" tooltip="Click once to display linked information. Click and hold to select this cell." display="http://localhost/OECDStat_Metadata/ShowMetadata.ashx?Dataset=CRS1&amp;Coords=[AIDTYPE].[0]&amp;ShowOnWeb=true&amp;Lang=en" xr:uid="{00000000-0004-0000-0200-0000B8000000}"/>
    <hyperlink ref="C921" r:id="rId186" tooltip="Click once to display linked information. Click and hold to select this cell." display="http://localhost/OECDStat_Metadata/ShowMetadata.ashx?Dataset=CRS1&amp;Coords=[AIDTYPE].[100]&amp;ShowOnWeb=true&amp;Lang=en" xr:uid="{00000000-0004-0000-0200-0000B9000000}"/>
    <hyperlink ref="C930" r:id="rId187" tooltip="Click once to display linked information. Click and hold to select this cell." display="http://localhost/OECDStat_Metadata/ShowMetadata.ashx?Dataset=CRS1&amp;Coords=[AIDTYPE].[0]&amp;ShowOnWeb=true&amp;Lang=en" xr:uid="{00000000-0004-0000-0200-0000BA000000}"/>
    <hyperlink ref="C931" r:id="rId188" tooltip="Click once to display linked information. Click and hold to select this cell." display="http://localhost/OECDStat_Metadata/ShowMetadata.ashx?Dataset=CRS1&amp;Coords=[AIDTYPE].[100]&amp;ShowOnWeb=true&amp;Lang=en" xr:uid="{00000000-0004-0000-0200-0000BB000000}"/>
    <hyperlink ref="C940" r:id="rId189" tooltip="Click once to display linked information. Click and hold to select this cell." display="http://localhost/OECDStat_Metadata/ShowMetadata.ashx?Dataset=CRS1&amp;Coords=[AIDTYPE].[0]&amp;ShowOnWeb=true&amp;Lang=en" xr:uid="{00000000-0004-0000-0200-0000BC000000}"/>
    <hyperlink ref="C941" r:id="rId190" tooltip="Click once to display linked information. Click and hold to select this cell." display="http://localhost/OECDStat_Metadata/ShowMetadata.ashx?Dataset=CRS1&amp;Coords=[AIDTYPE].[100]&amp;ShowOnWeb=true&amp;Lang=en" xr:uid="{00000000-0004-0000-0200-0000BD000000}"/>
    <hyperlink ref="C950" r:id="rId191" tooltip="Click once to display linked information. Click and hold to select this cell." display="http://localhost/OECDStat_Metadata/ShowMetadata.ashx?Dataset=CRS1&amp;Coords=[AIDTYPE].[0]&amp;ShowOnWeb=true&amp;Lang=en" xr:uid="{00000000-0004-0000-0200-0000BE000000}"/>
    <hyperlink ref="C951" r:id="rId192" tooltip="Click once to display linked information. Click and hold to select this cell." display="http://localhost/OECDStat_Metadata/ShowMetadata.ashx?Dataset=CRS1&amp;Coords=[AIDTYPE].[100]&amp;ShowOnWeb=true&amp;Lang=en" xr:uid="{00000000-0004-0000-0200-0000BF000000}"/>
    <hyperlink ref="C960" r:id="rId193" tooltip="Click once to display linked information. Click and hold to select this cell." display="http://localhost/OECDStat_Metadata/ShowMetadata.ashx?Dataset=CRS1&amp;Coords=[AIDTYPE].[0]&amp;ShowOnWeb=true&amp;Lang=en" xr:uid="{00000000-0004-0000-0200-0000C0000000}"/>
    <hyperlink ref="C961" r:id="rId194" tooltip="Click once to display linked information. Click and hold to select this cell." display="http://localhost/OECDStat_Metadata/ShowMetadata.ashx?Dataset=CRS1&amp;Coords=[AIDTYPE].[100]&amp;ShowOnWeb=true&amp;Lang=en" xr:uid="{00000000-0004-0000-0200-0000C1000000}"/>
    <hyperlink ref="C970" r:id="rId195" tooltip="Click once to display linked information. Click and hold to select this cell." display="http://localhost/OECDStat_Metadata/ShowMetadata.ashx?Dataset=CRS1&amp;Coords=[AIDTYPE].[0]&amp;ShowOnWeb=true&amp;Lang=en" xr:uid="{00000000-0004-0000-0200-0000C2000000}"/>
    <hyperlink ref="C971" r:id="rId196" tooltip="Click once to display linked information. Click and hold to select this cell." display="http://localhost/OECDStat_Metadata/ShowMetadata.ashx?Dataset=CRS1&amp;Coords=[AIDTYPE].[100]&amp;ShowOnWeb=true&amp;Lang=en" xr:uid="{00000000-0004-0000-0200-0000C3000000}"/>
    <hyperlink ref="C980" r:id="rId197" tooltip="Click once to display linked information. Click and hold to select this cell." display="http://localhost/OECDStat_Metadata/ShowMetadata.ashx?Dataset=CRS1&amp;Coords=[AIDTYPE].[0]&amp;ShowOnWeb=true&amp;Lang=en" xr:uid="{00000000-0004-0000-0200-0000C4000000}"/>
    <hyperlink ref="C981" r:id="rId198" tooltip="Click once to display linked information. Click and hold to select this cell." display="http://localhost/OECDStat_Metadata/ShowMetadata.ashx?Dataset=CRS1&amp;Coords=[AIDTYPE].[100]&amp;ShowOnWeb=true&amp;Lang=en" xr:uid="{00000000-0004-0000-0200-0000C5000000}"/>
    <hyperlink ref="C990" r:id="rId199" tooltip="Click once to display linked information. Click and hold to select this cell." display="http://localhost/OECDStat_Metadata/ShowMetadata.ashx?Dataset=CRS1&amp;Coords=[AIDTYPE].[0]&amp;ShowOnWeb=true&amp;Lang=en" xr:uid="{00000000-0004-0000-0200-0000C6000000}"/>
    <hyperlink ref="C991" r:id="rId200" tooltip="Click once to display linked information. Click and hold to select this cell." display="http://localhost/OECDStat_Metadata/ShowMetadata.ashx?Dataset=CRS1&amp;Coords=[AIDTYPE].[100]&amp;ShowOnWeb=true&amp;Lang=en" xr:uid="{00000000-0004-0000-0200-0000C7000000}"/>
    <hyperlink ref="C1000" r:id="rId201" tooltip="Click once to display linked information. Click and hold to select this cell." display="http://localhost/OECDStat_Metadata/ShowMetadata.ashx?Dataset=CRS1&amp;Coords=[AIDTYPE].[0]&amp;ShowOnWeb=true&amp;Lang=en" xr:uid="{00000000-0004-0000-0200-0000C8000000}"/>
    <hyperlink ref="C1001" r:id="rId202" tooltip="Click once to display linked information. Click and hold to select this cell." display="http://localhost/OECDStat_Metadata/ShowMetadata.ashx?Dataset=CRS1&amp;Coords=[AIDTYPE].[100]&amp;ShowOnWeb=true&amp;Lang=en" xr:uid="{00000000-0004-0000-0200-0000C9000000}"/>
    <hyperlink ref="C1010" r:id="rId203" tooltip="Click once to display linked information. Click and hold to select this cell." display="http://localhost/OECDStat_Metadata/ShowMetadata.ashx?Dataset=CRS1&amp;Coords=[AIDTYPE].[0]&amp;ShowOnWeb=true&amp;Lang=en" xr:uid="{00000000-0004-0000-0200-0000CA000000}"/>
    <hyperlink ref="C1011" r:id="rId204" tooltip="Click once to display linked information. Click and hold to select this cell." display="http://localhost/OECDStat_Metadata/ShowMetadata.ashx?Dataset=CRS1&amp;Coords=[AIDTYPE].[100]&amp;ShowOnWeb=true&amp;Lang=en" xr:uid="{00000000-0004-0000-0200-0000CB000000}"/>
    <hyperlink ref="C1020" r:id="rId205" tooltip="Click once to display linked information. Click and hold to select this cell." display="http://localhost/OECDStat_Metadata/ShowMetadata.ashx?Dataset=CRS1&amp;Coords=[AIDTYPE].[0]&amp;ShowOnWeb=true&amp;Lang=en" xr:uid="{00000000-0004-0000-0200-0000CC000000}"/>
    <hyperlink ref="C1021" r:id="rId206" tooltip="Click once to display linked information. Click and hold to select this cell." display="http://localhost/OECDStat_Metadata/ShowMetadata.ashx?Dataset=CRS1&amp;Coords=[AIDTYPE].[100]&amp;ShowOnWeb=true&amp;Lang=en" xr:uid="{00000000-0004-0000-0200-0000CD000000}"/>
    <hyperlink ref="C1030" r:id="rId207" tooltip="Click once to display linked information. Click and hold to select this cell." display="http://localhost/OECDStat_Metadata/ShowMetadata.ashx?Dataset=CRS1&amp;Coords=[AIDTYPE].[0]&amp;ShowOnWeb=true&amp;Lang=en" xr:uid="{00000000-0004-0000-0200-0000CE000000}"/>
    <hyperlink ref="C1031" r:id="rId208" tooltip="Click once to display linked information. Click and hold to select this cell." display="http://localhost/OECDStat_Metadata/ShowMetadata.ashx?Dataset=CRS1&amp;Coords=[AIDTYPE].[100]&amp;ShowOnWeb=true&amp;Lang=en" xr:uid="{00000000-0004-0000-0200-0000CF000000}"/>
    <hyperlink ref="C1040" r:id="rId209" tooltip="Click once to display linked information. Click and hold to select this cell." display="http://localhost/OECDStat_Metadata/ShowMetadata.ashx?Dataset=CRS1&amp;Coords=[AIDTYPE].[0]&amp;ShowOnWeb=true&amp;Lang=en" xr:uid="{00000000-0004-0000-0200-0000D0000000}"/>
    <hyperlink ref="C1041" r:id="rId210" tooltip="Click once to display linked information. Click and hold to select this cell." display="http://localhost/OECDStat_Metadata/ShowMetadata.ashx?Dataset=CRS1&amp;Coords=[AIDTYPE].[100]&amp;ShowOnWeb=true&amp;Lang=en" xr:uid="{00000000-0004-0000-0200-0000D1000000}"/>
    <hyperlink ref="C1050" r:id="rId211" tooltip="Click once to display linked information. Click and hold to select this cell." display="http://localhost/OECDStat_Metadata/ShowMetadata.ashx?Dataset=CRS1&amp;Coords=[AIDTYPE].[0]&amp;ShowOnWeb=true&amp;Lang=en" xr:uid="{00000000-0004-0000-0200-0000D2000000}"/>
    <hyperlink ref="C1051" r:id="rId212" tooltip="Click once to display linked information. Click and hold to select this cell." display="http://localhost/OECDStat_Metadata/ShowMetadata.ashx?Dataset=CRS1&amp;Coords=[AIDTYPE].[100]&amp;ShowOnWeb=true&amp;Lang=en" xr:uid="{00000000-0004-0000-0200-0000D3000000}"/>
    <hyperlink ref="C1060" r:id="rId213" tooltip="Click once to display linked information. Click and hold to select this cell." display="http://localhost/OECDStat_Metadata/ShowMetadata.ashx?Dataset=CRS1&amp;Coords=[AIDTYPE].[0]&amp;ShowOnWeb=true&amp;Lang=en" xr:uid="{00000000-0004-0000-0200-0000D4000000}"/>
    <hyperlink ref="C1061" r:id="rId214" tooltip="Click once to display linked information. Click and hold to select this cell." display="http://localhost/OECDStat_Metadata/ShowMetadata.ashx?Dataset=CRS1&amp;Coords=[AIDTYPE].[100]&amp;ShowOnWeb=true&amp;Lang=en" xr:uid="{00000000-0004-0000-0200-0000D5000000}"/>
    <hyperlink ref="C1070" r:id="rId215" tooltip="Click once to display linked information. Click and hold to select this cell." display="http://localhost/OECDStat_Metadata/ShowMetadata.ashx?Dataset=CRS1&amp;Coords=[AIDTYPE].[0]&amp;ShowOnWeb=true&amp;Lang=en" xr:uid="{00000000-0004-0000-0200-0000D6000000}"/>
    <hyperlink ref="C1071" r:id="rId216" tooltip="Click once to display linked information. Click and hold to select this cell." display="http://localhost/OECDStat_Metadata/ShowMetadata.ashx?Dataset=CRS1&amp;Coords=[AIDTYPE].[100]&amp;ShowOnWeb=true&amp;Lang=en" xr:uid="{00000000-0004-0000-0200-0000D7000000}"/>
    <hyperlink ref="C1080" r:id="rId217" tooltip="Click once to display linked information. Click and hold to select this cell." display="http://localhost/OECDStat_Metadata/ShowMetadata.ashx?Dataset=CRS1&amp;Coords=[AIDTYPE].[0]&amp;ShowOnWeb=true&amp;Lang=en" xr:uid="{00000000-0004-0000-0200-0000D8000000}"/>
    <hyperlink ref="C1081" r:id="rId218" tooltip="Click once to display linked information. Click and hold to select this cell." display="http://localhost/OECDStat_Metadata/ShowMetadata.ashx?Dataset=CRS1&amp;Coords=[AIDTYPE].[100]&amp;ShowOnWeb=true&amp;Lang=en" xr:uid="{00000000-0004-0000-0200-0000D9000000}"/>
    <hyperlink ref="C1090" r:id="rId219" tooltip="Click once to display linked information. Click and hold to select this cell." display="http://localhost/OECDStat_Metadata/ShowMetadata.ashx?Dataset=CRS1&amp;Coords=[AIDTYPE].[0]&amp;ShowOnWeb=true&amp;Lang=en" xr:uid="{00000000-0004-0000-0200-0000DA000000}"/>
    <hyperlink ref="C1091" r:id="rId220" tooltip="Click once to display linked information. Click and hold to select this cell." display="http://localhost/OECDStat_Metadata/ShowMetadata.ashx?Dataset=CRS1&amp;Coords=[AIDTYPE].[100]&amp;ShowOnWeb=true&amp;Lang=en" xr:uid="{00000000-0004-0000-0200-0000DB000000}"/>
    <hyperlink ref="C1100" r:id="rId221" tooltip="Click once to display linked information. Click and hold to select this cell." display="http://localhost/OECDStat_Metadata/ShowMetadata.ashx?Dataset=CRS1&amp;Coords=[AIDTYPE].[0]&amp;ShowOnWeb=true&amp;Lang=en" xr:uid="{00000000-0004-0000-0200-0000DC000000}"/>
    <hyperlink ref="C1101" r:id="rId222" tooltip="Click once to display linked information. Click and hold to select this cell." display="http://localhost/OECDStat_Metadata/ShowMetadata.ashx?Dataset=CRS1&amp;Coords=[AIDTYPE].[100]&amp;ShowOnWeb=true&amp;Lang=en" xr:uid="{00000000-0004-0000-0200-0000DD000000}"/>
    <hyperlink ref="C1110" r:id="rId223" tooltip="Click once to display linked information. Click and hold to select this cell." display="http://localhost/OECDStat_Metadata/ShowMetadata.ashx?Dataset=CRS1&amp;Coords=[AIDTYPE].[0]&amp;ShowOnWeb=true&amp;Lang=en" xr:uid="{00000000-0004-0000-0200-0000DE000000}"/>
    <hyperlink ref="C1111" r:id="rId224" tooltip="Click once to display linked information. Click and hold to select this cell." display="http://localhost/OECDStat_Metadata/ShowMetadata.ashx?Dataset=CRS1&amp;Coords=[AIDTYPE].[100]&amp;ShowOnWeb=true&amp;Lang=en" xr:uid="{00000000-0004-0000-0200-0000DF000000}"/>
    <hyperlink ref="C1120" r:id="rId225" tooltip="Click once to display linked information. Click and hold to select this cell." display="http://localhost/OECDStat_Metadata/ShowMetadata.ashx?Dataset=CRS1&amp;Coords=[AIDTYPE].[0]&amp;ShowOnWeb=true&amp;Lang=en" xr:uid="{00000000-0004-0000-0200-0000E0000000}"/>
    <hyperlink ref="C1121" r:id="rId226" tooltip="Click once to display linked information. Click and hold to select this cell." display="http://localhost/OECDStat_Metadata/ShowMetadata.ashx?Dataset=CRS1&amp;Coords=[AIDTYPE].[100]&amp;ShowOnWeb=true&amp;Lang=en" xr:uid="{00000000-0004-0000-0200-0000E1000000}"/>
    <hyperlink ref="C1130" r:id="rId227" tooltip="Click once to display linked information. Click and hold to select this cell." display="http://localhost/OECDStat_Metadata/ShowMetadata.ashx?Dataset=CRS1&amp;Coords=[AIDTYPE].[0]&amp;ShowOnWeb=true&amp;Lang=en" xr:uid="{00000000-0004-0000-0200-0000E2000000}"/>
    <hyperlink ref="C1131" r:id="rId228" tooltip="Click once to display linked information. Click and hold to select this cell." display="http://localhost/OECDStat_Metadata/ShowMetadata.ashx?Dataset=CRS1&amp;Coords=[AIDTYPE].[100]&amp;ShowOnWeb=true&amp;Lang=en" xr:uid="{00000000-0004-0000-0200-0000E3000000}"/>
    <hyperlink ref="C1140" r:id="rId229" tooltip="Click once to display linked information. Click and hold to select this cell." display="http://localhost/OECDStat_Metadata/ShowMetadata.ashx?Dataset=CRS1&amp;Coords=[AIDTYPE].[0]&amp;ShowOnWeb=true&amp;Lang=en" xr:uid="{00000000-0004-0000-0200-0000E4000000}"/>
    <hyperlink ref="C1141" r:id="rId230" tooltip="Click once to display linked information. Click and hold to select this cell." display="http://localhost/OECDStat_Metadata/ShowMetadata.ashx?Dataset=CRS1&amp;Coords=[AIDTYPE].[100]&amp;ShowOnWeb=true&amp;Lang=en" xr:uid="{00000000-0004-0000-0200-0000E5000000}"/>
    <hyperlink ref="C1150" r:id="rId231" tooltip="Click once to display linked information. Click and hold to select this cell." display="http://localhost/OECDStat_Metadata/ShowMetadata.ashx?Dataset=CRS1&amp;Coords=[AIDTYPE].[0]&amp;ShowOnWeb=true&amp;Lang=en" xr:uid="{00000000-0004-0000-0200-0000E6000000}"/>
    <hyperlink ref="C1151" r:id="rId232" tooltip="Click once to display linked information. Click and hold to select this cell." display="http://localhost/OECDStat_Metadata/ShowMetadata.ashx?Dataset=CRS1&amp;Coords=[AIDTYPE].[100]&amp;ShowOnWeb=true&amp;Lang=en" xr:uid="{00000000-0004-0000-0200-0000E7000000}"/>
    <hyperlink ref="C1160" r:id="rId233" tooltip="Click once to display linked information. Click and hold to select this cell." display="http://localhost/OECDStat_Metadata/ShowMetadata.ashx?Dataset=CRS1&amp;Coords=[AIDTYPE].[0]&amp;ShowOnWeb=true&amp;Lang=en" xr:uid="{00000000-0004-0000-0200-0000E8000000}"/>
    <hyperlink ref="C1161" r:id="rId234" tooltip="Click once to display linked information. Click and hold to select this cell." display="http://localhost/OECDStat_Metadata/ShowMetadata.ashx?Dataset=CRS1&amp;Coords=[AIDTYPE].[100]&amp;ShowOnWeb=true&amp;Lang=en" xr:uid="{00000000-0004-0000-0200-0000E9000000}"/>
    <hyperlink ref="C1170" r:id="rId235" tooltip="Click once to display linked information. Click and hold to select this cell." display="http://localhost/OECDStat_Metadata/ShowMetadata.ashx?Dataset=CRS1&amp;Coords=[AIDTYPE].[0]&amp;ShowOnWeb=true&amp;Lang=en" xr:uid="{00000000-0004-0000-0200-0000EA000000}"/>
    <hyperlink ref="C1171" r:id="rId236" tooltip="Click once to display linked information. Click and hold to select this cell." display="http://localhost/OECDStat_Metadata/ShowMetadata.ashx?Dataset=CRS1&amp;Coords=[AIDTYPE].[100]&amp;ShowOnWeb=true&amp;Lang=en" xr:uid="{00000000-0004-0000-0200-0000EB000000}"/>
    <hyperlink ref="C1180" r:id="rId237" tooltip="Click once to display linked information. Click and hold to select this cell." display="http://localhost/OECDStat_Metadata/ShowMetadata.ashx?Dataset=CRS1&amp;Coords=[AIDTYPE].[0]&amp;ShowOnWeb=true&amp;Lang=en" xr:uid="{00000000-0004-0000-0200-0000EC000000}"/>
    <hyperlink ref="C1181" r:id="rId238" tooltip="Click once to display linked information. Click and hold to select this cell." display="http://localhost/OECDStat_Metadata/ShowMetadata.ashx?Dataset=CRS1&amp;Coords=[AIDTYPE].[100]&amp;ShowOnWeb=true&amp;Lang=en" xr:uid="{00000000-0004-0000-0200-0000ED000000}"/>
    <hyperlink ref="C1190" r:id="rId239" tooltip="Click once to display linked information. Click and hold to select this cell." display="http://localhost/OECDStat_Metadata/ShowMetadata.ashx?Dataset=CRS1&amp;Coords=[AIDTYPE].[0]&amp;ShowOnWeb=true&amp;Lang=en" xr:uid="{00000000-0004-0000-0200-0000EE000000}"/>
    <hyperlink ref="C1191" r:id="rId240" tooltip="Click once to display linked information. Click and hold to select this cell." display="http://localhost/OECDStat_Metadata/ShowMetadata.ashx?Dataset=CRS1&amp;Coords=[AIDTYPE].[100]&amp;ShowOnWeb=true&amp;Lang=en" xr:uid="{00000000-0004-0000-0200-0000EF000000}"/>
    <hyperlink ref="C1200" r:id="rId241" tooltip="Click once to display linked information. Click and hold to select this cell." display="http://localhost/OECDStat_Metadata/ShowMetadata.ashx?Dataset=CRS1&amp;Coords=[AIDTYPE].[0]&amp;ShowOnWeb=true&amp;Lang=en" xr:uid="{00000000-0004-0000-0200-0000F0000000}"/>
    <hyperlink ref="C1201" r:id="rId242" tooltip="Click once to display linked information. Click and hold to select this cell." display="http://localhost/OECDStat_Metadata/ShowMetadata.ashx?Dataset=CRS1&amp;Coords=[AIDTYPE].[100]&amp;ShowOnWeb=true&amp;Lang=en" xr:uid="{00000000-0004-0000-0200-0000F1000000}"/>
    <hyperlink ref="C1210" r:id="rId243" tooltip="Click once to display linked information. Click and hold to select this cell." display="http://localhost/OECDStat_Metadata/ShowMetadata.ashx?Dataset=CRS1&amp;Coords=[AIDTYPE].[0]&amp;ShowOnWeb=true&amp;Lang=en" xr:uid="{00000000-0004-0000-0200-0000F2000000}"/>
    <hyperlink ref="C1211" r:id="rId244" tooltip="Click once to display linked information. Click and hold to select this cell." display="http://localhost/OECDStat_Metadata/ShowMetadata.ashx?Dataset=CRS1&amp;Coords=[AIDTYPE].[100]&amp;ShowOnWeb=true&amp;Lang=en" xr:uid="{00000000-0004-0000-0200-0000F3000000}"/>
    <hyperlink ref="C1220" r:id="rId245" tooltip="Click once to display linked information. Click and hold to select this cell." display="http://localhost/OECDStat_Metadata/ShowMetadata.ashx?Dataset=CRS1&amp;Coords=[AIDTYPE].[0]&amp;ShowOnWeb=true&amp;Lang=en" xr:uid="{00000000-0004-0000-0200-0000F4000000}"/>
    <hyperlink ref="C1221" r:id="rId246" tooltip="Click once to display linked information. Click and hold to select this cell." display="http://localhost/OECDStat_Metadata/ShowMetadata.ashx?Dataset=CRS1&amp;Coords=[AIDTYPE].[100]&amp;ShowOnWeb=true&amp;Lang=en" xr:uid="{00000000-0004-0000-0200-0000F5000000}"/>
    <hyperlink ref="C1230" r:id="rId247" tooltip="Click once to display linked information. Click and hold to select this cell." display="http://localhost/OECDStat_Metadata/ShowMetadata.ashx?Dataset=CRS1&amp;Coords=[AIDTYPE].[0]&amp;ShowOnWeb=true&amp;Lang=en" xr:uid="{00000000-0004-0000-0200-0000F6000000}"/>
    <hyperlink ref="C1231" r:id="rId248" tooltip="Click once to display linked information. Click and hold to select this cell." display="http://localhost/OECDStat_Metadata/ShowMetadata.ashx?Dataset=CRS1&amp;Coords=[AIDTYPE].[100]&amp;ShowOnWeb=true&amp;Lang=en" xr:uid="{00000000-0004-0000-0200-0000F7000000}"/>
    <hyperlink ref="C1240" r:id="rId249" tooltip="Click once to display linked information. Click and hold to select this cell." display="http://localhost/OECDStat_Metadata/ShowMetadata.ashx?Dataset=CRS1&amp;Coords=[AIDTYPE].[0]&amp;ShowOnWeb=true&amp;Lang=en" xr:uid="{00000000-0004-0000-0200-0000F8000000}"/>
    <hyperlink ref="C1241" r:id="rId250" tooltip="Click once to display linked information. Click and hold to select this cell." display="http://localhost/OECDStat_Metadata/ShowMetadata.ashx?Dataset=CRS1&amp;Coords=[AIDTYPE].[100]&amp;ShowOnWeb=true&amp;Lang=en" xr:uid="{00000000-0004-0000-0200-0000F9000000}"/>
    <hyperlink ref="C1250" r:id="rId251" tooltip="Click once to display linked information. Click and hold to select this cell." display="http://localhost/OECDStat_Metadata/ShowMetadata.ashx?Dataset=CRS1&amp;Coords=[AIDTYPE].[0]&amp;ShowOnWeb=true&amp;Lang=en" xr:uid="{00000000-0004-0000-0200-0000FA000000}"/>
    <hyperlink ref="C1251" r:id="rId252" tooltip="Click once to display linked information. Click and hold to select this cell." display="http://localhost/OECDStat_Metadata/ShowMetadata.ashx?Dataset=CRS1&amp;Coords=[AIDTYPE].[100]&amp;ShowOnWeb=true&amp;Lang=en" xr:uid="{00000000-0004-0000-0200-0000FB000000}"/>
    <hyperlink ref="C1260" r:id="rId253" tooltip="Click once to display linked information. Click and hold to select this cell." display="http://localhost/OECDStat_Metadata/ShowMetadata.ashx?Dataset=CRS1&amp;Coords=[AIDTYPE].[0]&amp;ShowOnWeb=true&amp;Lang=en" xr:uid="{00000000-0004-0000-0200-0000FC000000}"/>
    <hyperlink ref="C1261" r:id="rId254" tooltip="Click once to display linked information. Click and hold to select this cell." display="http://localhost/OECDStat_Metadata/ShowMetadata.ashx?Dataset=CRS1&amp;Coords=[AIDTYPE].[100]&amp;ShowOnWeb=true&amp;Lang=en" xr:uid="{00000000-0004-0000-0200-0000FD000000}"/>
    <hyperlink ref="C1270" r:id="rId255" tooltip="Click once to display linked information. Click and hold to select this cell." display="http://localhost/OECDStat_Metadata/ShowMetadata.ashx?Dataset=CRS1&amp;Coords=[AIDTYPE].[0]&amp;ShowOnWeb=true&amp;Lang=en" xr:uid="{00000000-0004-0000-0200-0000FE000000}"/>
    <hyperlink ref="C1271" r:id="rId256" tooltip="Click once to display linked information. Click and hold to select this cell." display="http://localhost/OECDStat_Metadata/ShowMetadata.ashx?Dataset=CRS1&amp;Coords=[AIDTYPE].[100]&amp;ShowOnWeb=true&amp;Lang=en" xr:uid="{00000000-0004-0000-0200-0000FF000000}"/>
    <hyperlink ref="C1280" r:id="rId257" tooltip="Click once to display linked information. Click and hold to select this cell." display="http://localhost/OECDStat_Metadata/ShowMetadata.ashx?Dataset=CRS1&amp;Coords=[AIDTYPE].[0]&amp;ShowOnWeb=true&amp;Lang=en" xr:uid="{00000000-0004-0000-0200-000000010000}"/>
    <hyperlink ref="C1281" r:id="rId258" tooltip="Click once to display linked information. Click and hold to select this cell." display="http://localhost/OECDStat_Metadata/ShowMetadata.ashx?Dataset=CRS1&amp;Coords=[AIDTYPE].[100]&amp;ShowOnWeb=true&amp;Lang=en" xr:uid="{00000000-0004-0000-0200-000001010000}"/>
    <hyperlink ref="C1290" r:id="rId259" tooltip="Click once to display linked information. Click and hold to select this cell." display="http://localhost/OECDStat_Metadata/ShowMetadata.ashx?Dataset=CRS1&amp;Coords=[AIDTYPE].[0]&amp;ShowOnWeb=true&amp;Lang=en" xr:uid="{00000000-0004-0000-0200-000002010000}"/>
    <hyperlink ref="C1291" r:id="rId260" tooltip="Click once to display linked information. Click and hold to select this cell." display="http://localhost/OECDStat_Metadata/ShowMetadata.ashx?Dataset=CRS1&amp;Coords=[AIDTYPE].[100]&amp;ShowOnWeb=true&amp;Lang=en" xr:uid="{00000000-0004-0000-0200-000003010000}"/>
    <hyperlink ref="C1300" r:id="rId261" tooltip="Click once to display linked information. Click and hold to select this cell." display="http://localhost/OECDStat_Metadata/ShowMetadata.ashx?Dataset=CRS1&amp;Coords=[AIDTYPE].[0]&amp;ShowOnWeb=true&amp;Lang=en" xr:uid="{00000000-0004-0000-0200-000004010000}"/>
    <hyperlink ref="C1301" r:id="rId262" tooltip="Click once to display linked information. Click and hold to select this cell." display="http://localhost/OECDStat_Metadata/ShowMetadata.ashx?Dataset=CRS1&amp;Coords=[AIDTYPE].[100]&amp;ShowOnWeb=true&amp;Lang=en" xr:uid="{00000000-0004-0000-0200-000005010000}"/>
    <hyperlink ref="C1310" r:id="rId263" tooltip="Click once to display linked information. Click and hold to select this cell." display="http://localhost/OECDStat_Metadata/ShowMetadata.ashx?Dataset=CRS1&amp;Coords=[AIDTYPE].[0]&amp;ShowOnWeb=true&amp;Lang=en" xr:uid="{00000000-0004-0000-0200-000006010000}"/>
    <hyperlink ref="C1311" r:id="rId264" tooltip="Click once to display linked information. Click and hold to select this cell." display="http://localhost/OECDStat_Metadata/ShowMetadata.ashx?Dataset=CRS1&amp;Coords=[AIDTYPE].[100]&amp;ShowOnWeb=true&amp;Lang=en" xr:uid="{00000000-0004-0000-0200-000007010000}"/>
    <hyperlink ref="C1320" r:id="rId265" tooltip="Click once to display linked information. Click and hold to select this cell." display="http://localhost/OECDStat_Metadata/ShowMetadata.ashx?Dataset=CRS1&amp;Coords=[AIDTYPE].[0]&amp;ShowOnWeb=true&amp;Lang=en" xr:uid="{00000000-0004-0000-0200-000008010000}"/>
    <hyperlink ref="C1321" r:id="rId266" tooltip="Click once to display linked information. Click and hold to select this cell." display="http://localhost/OECDStat_Metadata/ShowMetadata.ashx?Dataset=CRS1&amp;Coords=[AIDTYPE].[100]&amp;ShowOnWeb=true&amp;Lang=en" xr:uid="{00000000-0004-0000-0200-000009010000}"/>
    <hyperlink ref="C1330" r:id="rId267" tooltip="Click once to display linked information. Click and hold to select this cell." display="http://localhost/OECDStat_Metadata/ShowMetadata.ashx?Dataset=CRS1&amp;Coords=[AIDTYPE].[0]&amp;ShowOnWeb=true&amp;Lang=en" xr:uid="{00000000-0004-0000-0200-00000A010000}"/>
    <hyperlink ref="C1331" r:id="rId268" tooltip="Click once to display linked information. Click and hold to select this cell." display="http://localhost/OECDStat_Metadata/ShowMetadata.ashx?Dataset=CRS1&amp;Coords=[AIDTYPE].[100]&amp;ShowOnWeb=true&amp;Lang=en" xr:uid="{00000000-0004-0000-0200-00000B010000}"/>
    <hyperlink ref="C1340" r:id="rId269" tooltip="Click once to display linked information. Click and hold to select this cell." display="http://localhost/OECDStat_Metadata/ShowMetadata.ashx?Dataset=CRS1&amp;Coords=[AIDTYPE].[0]&amp;ShowOnWeb=true&amp;Lang=en" xr:uid="{00000000-0004-0000-0200-00000C010000}"/>
    <hyperlink ref="C1341" r:id="rId270" tooltip="Click once to display linked information. Click and hold to select this cell." display="http://localhost/OECDStat_Metadata/ShowMetadata.ashx?Dataset=CRS1&amp;Coords=[AIDTYPE].[100]&amp;ShowOnWeb=true&amp;Lang=en" xr:uid="{00000000-0004-0000-0200-00000D010000}"/>
    <hyperlink ref="C1350" r:id="rId271" tooltip="Click once to display linked information. Click and hold to select this cell." display="http://localhost/OECDStat_Metadata/ShowMetadata.ashx?Dataset=CRS1&amp;Coords=[AIDTYPE].[0]&amp;ShowOnWeb=true&amp;Lang=en" xr:uid="{00000000-0004-0000-0200-00000E010000}"/>
    <hyperlink ref="C1351" r:id="rId272" tooltip="Click once to display linked information. Click and hold to select this cell." display="http://localhost/OECDStat_Metadata/ShowMetadata.ashx?Dataset=CRS1&amp;Coords=[AIDTYPE].[100]&amp;ShowOnWeb=true&amp;Lang=en" xr:uid="{00000000-0004-0000-0200-00000F010000}"/>
    <hyperlink ref="C1360" r:id="rId273" tooltip="Click once to display linked information. Click and hold to select this cell." display="http://localhost/OECDStat_Metadata/ShowMetadata.ashx?Dataset=CRS1&amp;Coords=[AIDTYPE].[0]&amp;ShowOnWeb=true&amp;Lang=en" xr:uid="{00000000-0004-0000-0200-000010010000}"/>
    <hyperlink ref="C1361" r:id="rId274" tooltip="Click once to display linked information. Click and hold to select this cell." display="http://localhost/OECDStat_Metadata/ShowMetadata.ashx?Dataset=CRS1&amp;Coords=[AIDTYPE].[100]&amp;ShowOnWeb=true&amp;Lang=en" xr:uid="{00000000-0004-0000-0200-000011010000}"/>
    <hyperlink ref="C1370" r:id="rId275" tooltip="Click once to display linked information. Click and hold to select this cell." display="http://localhost/OECDStat_Metadata/ShowMetadata.ashx?Dataset=CRS1&amp;Coords=[AIDTYPE].[0]&amp;ShowOnWeb=true&amp;Lang=en" xr:uid="{00000000-0004-0000-0200-000012010000}"/>
    <hyperlink ref="C1371" r:id="rId276" tooltip="Click once to display linked information. Click and hold to select this cell." display="http://localhost/OECDStat_Metadata/ShowMetadata.ashx?Dataset=CRS1&amp;Coords=[AIDTYPE].[100]&amp;ShowOnWeb=true&amp;Lang=en" xr:uid="{00000000-0004-0000-0200-000013010000}"/>
    <hyperlink ref="C1380" r:id="rId277" tooltip="Click once to display linked information. Click and hold to select this cell." display="http://localhost/OECDStat_Metadata/ShowMetadata.ashx?Dataset=CRS1&amp;Coords=[AIDTYPE].[0]&amp;ShowOnWeb=true&amp;Lang=en" xr:uid="{00000000-0004-0000-0200-000014010000}"/>
    <hyperlink ref="C1381" r:id="rId278" tooltip="Click once to display linked information. Click and hold to select this cell." display="http://localhost/OECDStat_Metadata/ShowMetadata.ashx?Dataset=CRS1&amp;Coords=[AIDTYPE].[100]&amp;ShowOnWeb=true&amp;Lang=en" xr:uid="{00000000-0004-0000-0200-000015010000}"/>
    <hyperlink ref="C1390" r:id="rId279" tooltip="Click once to display linked information. Click and hold to select this cell." display="http://localhost/OECDStat_Metadata/ShowMetadata.ashx?Dataset=CRS1&amp;Coords=[AIDTYPE].[0]&amp;ShowOnWeb=true&amp;Lang=en" xr:uid="{00000000-0004-0000-0200-000016010000}"/>
    <hyperlink ref="C1391" r:id="rId280" tooltip="Click once to display linked information. Click and hold to select this cell." display="http://localhost/OECDStat_Metadata/ShowMetadata.ashx?Dataset=CRS1&amp;Coords=[AIDTYPE].[100]&amp;ShowOnWeb=true&amp;Lang=en" xr:uid="{00000000-0004-0000-0200-000017010000}"/>
    <hyperlink ref="C1400" r:id="rId281" tooltip="Click once to display linked information. Click and hold to select this cell." display="http://localhost/OECDStat_Metadata/ShowMetadata.ashx?Dataset=CRS1&amp;Coords=[AIDTYPE].[0]&amp;ShowOnWeb=true&amp;Lang=en" xr:uid="{00000000-0004-0000-0200-000018010000}"/>
    <hyperlink ref="C1401" r:id="rId282" tooltip="Click once to display linked information. Click and hold to select this cell." display="http://localhost/OECDStat_Metadata/ShowMetadata.ashx?Dataset=CRS1&amp;Coords=[AIDTYPE].[100]&amp;ShowOnWeb=true&amp;Lang=en" xr:uid="{00000000-0004-0000-0200-000019010000}"/>
    <hyperlink ref="C1410" r:id="rId283" tooltip="Click once to display linked information. Click and hold to select this cell." display="http://localhost/OECDStat_Metadata/ShowMetadata.ashx?Dataset=CRS1&amp;Coords=[AIDTYPE].[0]&amp;ShowOnWeb=true&amp;Lang=en" xr:uid="{00000000-0004-0000-0200-00001A010000}"/>
    <hyperlink ref="C1411" r:id="rId284" tooltip="Click once to display linked information. Click and hold to select this cell." display="http://localhost/OECDStat_Metadata/ShowMetadata.ashx?Dataset=CRS1&amp;Coords=[AIDTYPE].[100]&amp;ShowOnWeb=true&amp;Lang=en" xr:uid="{00000000-0004-0000-0200-00001B010000}"/>
    <hyperlink ref="C1420" r:id="rId285" tooltip="Click once to display linked information. Click and hold to select this cell." display="http://localhost/OECDStat_Metadata/ShowMetadata.ashx?Dataset=CRS1&amp;Coords=[AIDTYPE].[0]&amp;ShowOnWeb=true&amp;Lang=en" xr:uid="{00000000-0004-0000-0200-00001C010000}"/>
    <hyperlink ref="C1421" r:id="rId286" tooltip="Click once to display linked information. Click and hold to select this cell." display="http://localhost/OECDStat_Metadata/ShowMetadata.ashx?Dataset=CRS1&amp;Coords=[AIDTYPE].[100]&amp;ShowOnWeb=true&amp;Lang=en" xr:uid="{00000000-0004-0000-0200-00001D010000}"/>
    <hyperlink ref="C1430" r:id="rId287" tooltip="Click once to display linked information. Click and hold to select this cell." display="http://localhost/OECDStat_Metadata/ShowMetadata.ashx?Dataset=CRS1&amp;Coords=[AIDTYPE].[0]&amp;ShowOnWeb=true&amp;Lang=en" xr:uid="{00000000-0004-0000-0200-00001E010000}"/>
    <hyperlink ref="C1431" r:id="rId288" tooltip="Click once to display linked information. Click and hold to select this cell." display="http://localhost/OECDStat_Metadata/ShowMetadata.ashx?Dataset=CRS1&amp;Coords=[AIDTYPE].[100]&amp;ShowOnWeb=true&amp;Lang=en" xr:uid="{00000000-0004-0000-0200-00001F010000}"/>
    <hyperlink ref="C1440" r:id="rId289" tooltip="Click once to display linked information. Click and hold to select this cell." display="http://localhost/OECDStat_Metadata/ShowMetadata.ashx?Dataset=CRS1&amp;Coords=[AIDTYPE].[0]&amp;ShowOnWeb=true&amp;Lang=en" xr:uid="{00000000-0004-0000-0200-000020010000}"/>
    <hyperlink ref="C1441" r:id="rId290" tooltip="Click once to display linked information. Click and hold to select this cell." display="http://localhost/OECDStat_Metadata/ShowMetadata.ashx?Dataset=CRS1&amp;Coords=[AIDTYPE].[100]&amp;ShowOnWeb=true&amp;Lang=en" xr:uid="{00000000-0004-0000-0200-000021010000}"/>
    <hyperlink ref="C1450" r:id="rId291" tooltip="Click once to display linked information. Click and hold to select this cell." display="http://localhost/OECDStat_Metadata/ShowMetadata.ashx?Dataset=CRS1&amp;Coords=[AIDTYPE].[0]&amp;ShowOnWeb=true&amp;Lang=en" xr:uid="{00000000-0004-0000-0200-000022010000}"/>
    <hyperlink ref="C1451" r:id="rId292" tooltip="Click once to display linked information. Click and hold to select this cell." display="http://localhost/OECDStat_Metadata/ShowMetadata.ashx?Dataset=CRS1&amp;Coords=[AIDTYPE].[100]&amp;ShowOnWeb=true&amp;Lang=en" xr:uid="{00000000-0004-0000-0200-000023010000}"/>
    <hyperlink ref="C1460" r:id="rId293" tooltip="Click once to display linked information. Click and hold to select this cell." display="http://localhost/OECDStat_Metadata/ShowMetadata.ashx?Dataset=CRS1&amp;Coords=[AIDTYPE].[0]&amp;ShowOnWeb=true&amp;Lang=en" xr:uid="{00000000-0004-0000-0200-000024010000}"/>
    <hyperlink ref="C1461" r:id="rId294" tooltip="Click once to display linked information. Click and hold to select this cell." display="http://localhost/OECDStat_Metadata/ShowMetadata.ashx?Dataset=CRS1&amp;Coords=[AIDTYPE].[100]&amp;ShowOnWeb=true&amp;Lang=en" xr:uid="{00000000-0004-0000-0200-000025010000}"/>
    <hyperlink ref="C1470" r:id="rId295" tooltip="Click once to display linked information. Click and hold to select this cell." display="http://localhost/OECDStat_Metadata/ShowMetadata.ashx?Dataset=CRS1&amp;Coords=[AIDTYPE].[0]&amp;ShowOnWeb=true&amp;Lang=en" xr:uid="{00000000-0004-0000-0200-000026010000}"/>
    <hyperlink ref="C1471" r:id="rId296" tooltip="Click once to display linked information. Click and hold to select this cell." display="http://localhost/OECDStat_Metadata/ShowMetadata.ashx?Dataset=CRS1&amp;Coords=[AIDTYPE].[100]&amp;ShowOnWeb=true&amp;Lang=en" xr:uid="{00000000-0004-0000-0200-000027010000}"/>
    <hyperlink ref="C1480" r:id="rId297" tooltip="Click once to display linked information. Click and hold to select this cell." display="http://localhost/OECDStat_Metadata/ShowMetadata.ashx?Dataset=CRS1&amp;Coords=[AIDTYPE].[0]&amp;ShowOnWeb=true&amp;Lang=en" xr:uid="{00000000-0004-0000-0200-000028010000}"/>
    <hyperlink ref="C1481" r:id="rId298" tooltip="Click once to display linked information. Click and hold to select this cell." display="http://localhost/OECDStat_Metadata/ShowMetadata.ashx?Dataset=CRS1&amp;Coords=[AIDTYPE].[100]&amp;ShowOnWeb=true&amp;Lang=en" xr:uid="{00000000-0004-0000-0200-000029010000}"/>
    <hyperlink ref="C1490" r:id="rId299" tooltip="Click once to display linked information. Click and hold to select this cell." display="http://localhost/OECDStat_Metadata/ShowMetadata.ashx?Dataset=CRS1&amp;Coords=[AIDTYPE].[0]&amp;ShowOnWeb=true&amp;Lang=en" xr:uid="{00000000-0004-0000-0200-00002A010000}"/>
    <hyperlink ref="C1491" r:id="rId300" tooltip="Click once to display linked information. Click and hold to select this cell." display="http://localhost/OECDStat_Metadata/ShowMetadata.ashx?Dataset=CRS1&amp;Coords=[AIDTYPE].[100]&amp;ShowOnWeb=true&amp;Lang=en" xr:uid="{00000000-0004-0000-0200-00002B010000}"/>
    <hyperlink ref="C1500" r:id="rId301" tooltip="Click once to display linked information. Click and hold to select this cell." display="http://localhost/OECDStat_Metadata/ShowMetadata.ashx?Dataset=CRS1&amp;Coords=[AIDTYPE].[0]&amp;ShowOnWeb=true&amp;Lang=en" xr:uid="{00000000-0004-0000-0200-00002C010000}"/>
    <hyperlink ref="C1501" r:id="rId302" tooltip="Click once to display linked information. Click and hold to select this cell." display="http://localhost/OECDStat_Metadata/ShowMetadata.ashx?Dataset=CRS1&amp;Coords=[AIDTYPE].[100]&amp;ShowOnWeb=true&amp;Lang=en" xr:uid="{00000000-0004-0000-0200-00002D010000}"/>
    <hyperlink ref="C1510" r:id="rId303" tooltip="Click once to display linked information. Click and hold to select this cell." display="http://localhost/OECDStat_Metadata/ShowMetadata.ashx?Dataset=CRS1&amp;Coords=[AIDTYPE].[0]&amp;ShowOnWeb=true&amp;Lang=en" xr:uid="{00000000-0004-0000-0200-00002E010000}"/>
    <hyperlink ref="C1511" r:id="rId304" tooltip="Click once to display linked information. Click and hold to select this cell." display="http://localhost/OECDStat_Metadata/ShowMetadata.ashx?Dataset=CRS1&amp;Coords=[AIDTYPE].[100]&amp;ShowOnWeb=true&amp;Lang=en" xr:uid="{00000000-0004-0000-0200-00002F010000}"/>
    <hyperlink ref="C1520" r:id="rId305" tooltip="Click once to display linked information. Click and hold to select this cell." display="http://localhost/OECDStat_Metadata/ShowMetadata.ashx?Dataset=CRS1&amp;Coords=[AIDTYPE].[0]&amp;ShowOnWeb=true&amp;Lang=en" xr:uid="{00000000-0004-0000-0200-000030010000}"/>
    <hyperlink ref="C1521" r:id="rId306" tooltip="Click once to display linked information. Click and hold to select this cell." display="http://localhost/OECDStat_Metadata/ShowMetadata.ashx?Dataset=CRS1&amp;Coords=[AIDTYPE].[100]&amp;ShowOnWeb=true&amp;Lang=en" xr:uid="{00000000-0004-0000-0200-000031010000}"/>
    <hyperlink ref="C1530" r:id="rId307" tooltip="Click once to display linked information. Click and hold to select this cell." display="http://localhost/OECDStat_Metadata/ShowMetadata.ashx?Dataset=CRS1&amp;Coords=[AIDTYPE].[0]&amp;ShowOnWeb=true&amp;Lang=en" xr:uid="{00000000-0004-0000-0200-000032010000}"/>
    <hyperlink ref="C1531" r:id="rId308" tooltip="Click once to display linked information. Click and hold to select this cell." display="http://localhost/OECDStat_Metadata/ShowMetadata.ashx?Dataset=CRS1&amp;Coords=[AIDTYPE].[100]&amp;ShowOnWeb=true&amp;Lang=en" xr:uid="{00000000-0004-0000-0200-000033010000}"/>
    <hyperlink ref="C1540" r:id="rId309" tooltip="Click once to display linked information. Click and hold to select this cell." display="http://localhost/OECDStat_Metadata/ShowMetadata.ashx?Dataset=CRS1&amp;Coords=[AIDTYPE].[0]&amp;ShowOnWeb=true&amp;Lang=en" xr:uid="{00000000-0004-0000-0200-000034010000}"/>
    <hyperlink ref="C1541" r:id="rId310" tooltip="Click once to display linked information. Click and hold to select this cell." display="http://localhost/OECDStat_Metadata/ShowMetadata.ashx?Dataset=CRS1&amp;Coords=[AIDTYPE].[100]&amp;ShowOnWeb=true&amp;Lang=en" xr:uid="{00000000-0004-0000-0200-000035010000}"/>
    <hyperlink ref="C1550" r:id="rId311" tooltip="Click once to display linked information. Click and hold to select this cell." display="http://localhost/OECDStat_Metadata/ShowMetadata.ashx?Dataset=CRS1&amp;Coords=[AIDTYPE].[0]&amp;ShowOnWeb=true&amp;Lang=en" xr:uid="{00000000-0004-0000-0200-000036010000}"/>
    <hyperlink ref="C1551" r:id="rId312" tooltip="Click once to display linked information. Click and hold to select this cell." display="http://localhost/OECDStat_Metadata/ShowMetadata.ashx?Dataset=CRS1&amp;Coords=[AIDTYPE].[100]&amp;ShowOnWeb=true&amp;Lang=en" xr:uid="{00000000-0004-0000-0200-000037010000}"/>
    <hyperlink ref="C1560" r:id="rId313" tooltip="Click once to display linked information. Click and hold to select this cell." display="http://localhost/OECDStat_Metadata/ShowMetadata.ashx?Dataset=CRS1&amp;Coords=[AIDTYPE].[0]&amp;ShowOnWeb=true&amp;Lang=en" xr:uid="{00000000-0004-0000-0200-000038010000}"/>
    <hyperlink ref="C1561" r:id="rId314" tooltip="Click once to display linked information. Click and hold to select this cell." display="http://localhost/OECDStat_Metadata/ShowMetadata.ashx?Dataset=CRS1&amp;Coords=[AIDTYPE].[100]&amp;ShowOnWeb=true&amp;Lang=en" xr:uid="{00000000-0004-0000-0200-000039010000}"/>
    <hyperlink ref="C1570" r:id="rId315" tooltip="Click once to display linked information. Click and hold to select this cell." display="http://localhost/OECDStat_Metadata/ShowMetadata.ashx?Dataset=CRS1&amp;Coords=[AIDTYPE].[0]&amp;ShowOnWeb=true&amp;Lang=en" xr:uid="{00000000-0004-0000-0200-00003A010000}"/>
    <hyperlink ref="C1571" r:id="rId316" tooltip="Click once to display linked information. Click and hold to select this cell." display="http://localhost/OECDStat_Metadata/ShowMetadata.ashx?Dataset=CRS1&amp;Coords=[AIDTYPE].[100]&amp;ShowOnWeb=true&amp;Lang=en" xr:uid="{00000000-0004-0000-0200-00003B010000}"/>
    <hyperlink ref="C1580" r:id="rId317" tooltip="Click once to display linked information. Click and hold to select this cell." display="http://localhost/OECDStat_Metadata/ShowMetadata.ashx?Dataset=CRS1&amp;Coords=[AIDTYPE].[0]&amp;ShowOnWeb=true&amp;Lang=en" xr:uid="{00000000-0004-0000-0200-00003C010000}"/>
    <hyperlink ref="C1581" r:id="rId318" tooltip="Click once to display linked information. Click and hold to select this cell." display="http://localhost/OECDStat_Metadata/ShowMetadata.ashx?Dataset=CRS1&amp;Coords=[AIDTYPE].[100]&amp;ShowOnWeb=true&amp;Lang=en" xr:uid="{00000000-0004-0000-0200-00003D010000}"/>
    <hyperlink ref="C1590" r:id="rId319" tooltip="Click once to display linked information. Click and hold to select this cell." display="http://localhost/OECDStat_Metadata/ShowMetadata.ashx?Dataset=CRS1&amp;Coords=[AIDTYPE].[0]&amp;ShowOnWeb=true&amp;Lang=en" xr:uid="{00000000-0004-0000-0200-00003E010000}"/>
    <hyperlink ref="C1591" r:id="rId320" tooltip="Click once to display linked information. Click and hold to select this cell." display="http://localhost/OECDStat_Metadata/ShowMetadata.ashx?Dataset=CRS1&amp;Coords=[AIDTYPE].[100]&amp;ShowOnWeb=true&amp;Lang=en" xr:uid="{00000000-0004-0000-0200-00003F010000}"/>
    <hyperlink ref="C1600" r:id="rId321" tooltip="Click once to display linked information. Click and hold to select this cell." display="http://localhost/OECDStat_Metadata/ShowMetadata.ashx?Dataset=CRS1&amp;Coords=[AIDTYPE].[0]&amp;ShowOnWeb=true&amp;Lang=en" xr:uid="{00000000-0004-0000-0200-000040010000}"/>
    <hyperlink ref="C1601" r:id="rId322" tooltip="Click once to display linked information. Click and hold to select this cell." display="http://localhost/OECDStat_Metadata/ShowMetadata.ashx?Dataset=CRS1&amp;Coords=[AIDTYPE].[100]&amp;ShowOnWeb=true&amp;Lang=en" xr:uid="{00000000-0004-0000-0200-000041010000}"/>
    <hyperlink ref="C1610" r:id="rId323" tooltip="Click once to display linked information. Click and hold to select this cell." display="http://localhost/OECDStat_Metadata/ShowMetadata.ashx?Dataset=CRS1&amp;Coords=[AIDTYPE].[0]&amp;ShowOnWeb=true&amp;Lang=en" xr:uid="{00000000-0004-0000-0200-000042010000}"/>
    <hyperlink ref="C1611" r:id="rId324" tooltip="Click once to display linked information. Click and hold to select this cell." display="http://localhost/OECDStat_Metadata/ShowMetadata.ashx?Dataset=CRS1&amp;Coords=[AIDTYPE].[100]&amp;ShowOnWeb=true&amp;Lang=en" xr:uid="{00000000-0004-0000-0200-000043010000}"/>
    <hyperlink ref="C1620" r:id="rId325" tooltip="Click once to display linked information. Click and hold to select this cell." display="http://localhost/OECDStat_Metadata/ShowMetadata.ashx?Dataset=CRS1&amp;Coords=[AIDTYPE].[0]&amp;ShowOnWeb=true&amp;Lang=en" xr:uid="{00000000-0004-0000-0200-000044010000}"/>
    <hyperlink ref="C1621" r:id="rId326" tooltip="Click once to display linked information. Click and hold to select this cell." display="http://localhost/OECDStat_Metadata/ShowMetadata.ashx?Dataset=CRS1&amp;Coords=[AIDTYPE].[100]&amp;ShowOnWeb=true&amp;Lang=en" xr:uid="{00000000-0004-0000-0200-000045010000}"/>
    <hyperlink ref="C1630" r:id="rId327" tooltip="Click once to display linked information. Click and hold to select this cell." display="http://localhost/OECDStat_Metadata/ShowMetadata.ashx?Dataset=CRS1&amp;Coords=[AIDTYPE].[0]&amp;ShowOnWeb=true&amp;Lang=en" xr:uid="{00000000-0004-0000-0200-000046010000}"/>
    <hyperlink ref="C1631" r:id="rId328" tooltip="Click once to display linked information. Click and hold to select this cell." display="http://localhost/OECDStat_Metadata/ShowMetadata.ashx?Dataset=CRS1&amp;Coords=[AIDTYPE].[100]&amp;ShowOnWeb=true&amp;Lang=en" xr:uid="{00000000-0004-0000-0200-000047010000}"/>
    <hyperlink ref="C1640" r:id="rId329" tooltip="Click once to display linked information. Click and hold to select this cell." display="http://localhost/OECDStat_Metadata/ShowMetadata.ashx?Dataset=CRS1&amp;Coords=[AIDTYPE].[0]&amp;ShowOnWeb=true&amp;Lang=en" xr:uid="{00000000-0004-0000-0200-000048010000}"/>
    <hyperlink ref="C1641" r:id="rId330" tooltip="Click once to display linked information. Click and hold to select this cell." display="http://localhost/OECDStat_Metadata/ShowMetadata.ashx?Dataset=CRS1&amp;Coords=[AIDTYPE].[100]&amp;ShowOnWeb=true&amp;Lang=en" xr:uid="{00000000-0004-0000-0200-000049010000}"/>
    <hyperlink ref="C1650" r:id="rId331" tooltip="Click once to display linked information. Click and hold to select this cell." display="http://localhost/OECDStat_Metadata/ShowMetadata.ashx?Dataset=CRS1&amp;Coords=[AIDTYPE].[0]&amp;ShowOnWeb=true&amp;Lang=en" xr:uid="{00000000-0004-0000-0200-00004A010000}"/>
    <hyperlink ref="C1651" r:id="rId332" tooltip="Click once to display linked information. Click and hold to select this cell." display="http://localhost/OECDStat_Metadata/ShowMetadata.ashx?Dataset=CRS1&amp;Coords=[AIDTYPE].[100]&amp;ShowOnWeb=true&amp;Lang=en" xr:uid="{00000000-0004-0000-0200-00004B010000}"/>
    <hyperlink ref="C1660" r:id="rId333" tooltip="Click once to display linked information. Click and hold to select this cell." display="http://localhost/OECDStat_Metadata/ShowMetadata.ashx?Dataset=CRS1&amp;Coords=[AIDTYPE].[0]&amp;ShowOnWeb=true&amp;Lang=en" xr:uid="{00000000-0004-0000-0200-00004C010000}"/>
    <hyperlink ref="C1661" r:id="rId334" tooltip="Click once to display linked information. Click and hold to select this cell." display="http://localhost/OECDStat_Metadata/ShowMetadata.ashx?Dataset=CRS1&amp;Coords=[AIDTYPE].[100]&amp;ShowOnWeb=true&amp;Lang=en" xr:uid="{00000000-0004-0000-0200-00004D010000}"/>
    <hyperlink ref="C1670" r:id="rId335" tooltip="Click once to display linked information. Click and hold to select this cell." display="http://localhost/OECDStat_Metadata/ShowMetadata.ashx?Dataset=CRS1&amp;Coords=[AIDTYPE].[0]&amp;ShowOnWeb=true&amp;Lang=en" xr:uid="{00000000-0004-0000-0200-00004E010000}"/>
    <hyperlink ref="C1671" r:id="rId336" tooltip="Click once to display linked information. Click and hold to select this cell." display="http://localhost/OECDStat_Metadata/ShowMetadata.ashx?Dataset=CRS1&amp;Coords=[AIDTYPE].[100]&amp;ShowOnWeb=true&amp;Lang=en" xr:uid="{00000000-0004-0000-0200-00004F010000}"/>
    <hyperlink ref="C1680" r:id="rId337" tooltip="Click once to display linked information. Click and hold to select this cell." display="http://localhost/OECDStat_Metadata/ShowMetadata.ashx?Dataset=CRS1&amp;Coords=[AIDTYPE].[0]&amp;ShowOnWeb=true&amp;Lang=en" xr:uid="{00000000-0004-0000-0200-000050010000}"/>
    <hyperlink ref="C1681" r:id="rId338" tooltip="Click once to display linked information. Click and hold to select this cell." display="http://localhost/OECDStat_Metadata/ShowMetadata.ashx?Dataset=CRS1&amp;Coords=[AIDTYPE].[100]&amp;ShowOnWeb=true&amp;Lang=en" xr:uid="{00000000-0004-0000-0200-000051010000}"/>
    <hyperlink ref="C1690" r:id="rId339" tooltip="Click once to display linked information. Click and hold to select this cell." display="http://localhost/OECDStat_Metadata/ShowMetadata.ashx?Dataset=CRS1&amp;Coords=[AIDTYPE].[0]&amp;ShowOnWeb=true&amp;Lang=en" xr:uid="{00000000-0004-0000-0200-000052010000}"/>
    <hyperlink ref="C1691" r:id="rId340" tooltip="Click once to display linked information. Click and hold to select this cell." display="http://localhost/OECDStat_Metadata/ShowMetadata.ashx?Dataset=CRS1&amp;Coords=[AIDTYPE].[100]&amp;ShowOnWeb=true&amp;Lang=en" xr:uid="{00000000-0004-0000-0200-000053010000}"/>
    <hyperlink ref="C1700" r:id="rId341" tooltip="Click once to display linked information. Click and hold to select this cell." display="http://localhost/OECDStat_Metadata/ShowMetadata.ashx?Dataset=CRS1&amp;Coords=[AIDTYPE].[0]&amp;ShowOnWeb=true&amp;Lang=en" xr:uid="{00000000-0004-0000-0200-000054010000}"/>
    <hyperlink ref="C1701" r:id="rId342" tooltip="Click once to display linked information. Click and hold to select this cell." display="http://localhost/OECDStat_Metadata/ShowMetadata.ashx?Dataset=CRS1&amp;Coords=[AIDTYPE].[100]&amp;ShowOnWeb=true&amp;Lang=en" xr:uid="{00000000-0004-0000-0200-000055010000}"/>
    <hyperlink ref="C1710" r:id="rId343" tooltip="Click once to display linked information. Click and hold to select this cell." display="http://localhost/OECDStat_Metadata/ShowMetadata.ashx?Dataset=CRS1&amp;Coords=[AIDTYPE].[0]&amp;ShowOnWeb=true&amp;Lang=en" xr:uid="{00000000-0004-0000-0200-000056010000}"/>
    <hyperlink ref="C1711" r:id="rId344" tooltip="Click once to display linked information. Click and hold to select this cell." display="http://localhost/OECDStat_Metadata/ShowMetadata.ashx?Dataset=CRS1&amp;Coords=[AIDTYPE].[100]&amp;ShowOnWeb=true&amp;Lang=en" xr:uid="{00000000-0004-0000-0200-000057010000}"/>
    <hyperlink ref="C1720" r:id="rId345" tooltip="Click once to display linked information. Click and hold to select this cell." display="http://localhost/OECDStat_Metadata/ShowMetadata.ashx?Dataset=CRS1&amp;Coords=[AIDTYPE].[0]&amp;ShowOnWeb=true&amp;Lang=en" xr:uid="{00000000-0004-0000-0200-000058010000}"/>
    <hyperlink ref="C1721" r:id="rId346" tooltip="Click once to display linked information. Click and hold to select this cell." display="http://localhost/OECDStat_Metadata/ShowMetadata.ashx?Dataset=CRS1&amp;Coords=[AIDTYPE].[100]&amp;ShowOnWeb=true&amp;Lang=en" xr:uid="{00000000-0004-0000-0200-000059010000}"/>
    <hyperlink ref="C1730" r:id="rId347" tooltip="Click once to display linked information. Click and hold to select this cell." display="http://localhost/OECDStat_Metadata/ShowMetadata.ashx?Dataset=CRS1&amp;Coords=[AIDTYPE].[0]&amp;ShowOnWeb=true&amp;Lang=en" xr:uid="{00000000-0004-0000-0200-00005A010000}"/>
    <hyperlink ref="C1731" r:id="rId348" tooltip="Click once to display linked information. Click and hold to select this cell." display="http://localhost/OECDStat_Metadata/ShowMetadata.ashx?Dataset=CRS1&amp;Coords=[AIDTYPE].[100]&amp;ShowOnWeb=true&amp;Lang=en" xr:uid="{00000000-0004-0000-0200-00005B010000}"/>
    <hyperlink ref="C1740" r:id="rId349" tooltip="Click once to display linked information. Click and hold to select this cell." display="http://localhost/OECDStat_Metadata/ShowMetadata.ashx?Dataset=CRS1&amp;Coords=[AIDTYPE].[0]&amp;ShowOnWeb=true&amp;Lang=en" xr:uid="{00000000-0004-0000-0200-00005C010000}"/>
    <hyperlink ref="C1741" r:id="rId350" tooltip="Click once to display linked information. Click and hold to select this cell." display="http://localhost/OECDStat_Metadata/ShowMetadata.ashx?Dataset=CRS1&amp;Coords=[AIDTYPE].[100]&amp;ShowOnWeb=true&amp;Lang=en" xr:uid="{00000000-0004-0000-0200-00005D010000}"/>
    <hyperlink ref="C1750" r:id="rId351" tooltip="Click once to display linked information. Click and hold to select this cell." display="http://localhost/OECDStat_Metadata/ShowMetadata.ashx?Dataset=CRS1&amp;Coords=[AIDTYPE].[0]&amp;ShowOnWeb=true&amp;Lang=en" xr:uid="{00000000-0004-0000-0200-00005E010000}"/>
    <hyperlink ref="C1751" r:id="rId352" tooltip="Click once to display linked information. Click and hold to select this cell." display="http://localhost/OECDStat_Metadata/ShowMetadata.ashx?Dataset=CRS1&amp;Coords=[AIDTYPE].[100]&amp;ShowOnWeb=true&amp;Lang=en" xr:uid="{00000000-0004-0000-0200-00005F010000}"/>
    <hyperlink ref="C1760" r:id="rId353" tooltip="Click once to display linked information. Click and hold to select this cell." display="http://localhost/OECDStat_Metadata/ShowMetadata.ashx?Dataset=CRS1&amp;Coords=[AIDTYPE].[0]&amp;ShowOnWeb=true&amp;Lang=en" xr:uid="{00000000-0004-0000-0200-000060010000}"/>
    <hyperlink ref="C1761" r:id="rId354" tooltip="Click once to display linked information. Click and hold to select this cell." display="http://localhost/OECDStat_Metadata/ShowMetadata.ashx?Dataset=CRS1&amp;Coords=[AIDTYPE].[100]&amp;ShowOnWeb=true&amp;Lang=en" xr:uid="{00000000-0004-0000-0200-000061010000}"/>
    <hyperlink ref="C1770" r:id="rId355" tooltip="Click once to display linked information. Click and hold to select this cell." display="http://localhost/OECDStat_Metadata/ShowMetadata.ashx?Dataset=CRS1&amp;Coords=[AIDTYPE].[0]&amp;ShowOnWeb=true&amp;Lang=en" xr:uid="{00000000-0004-0000-0200-000062010000}"/>
    <hyperlink ref="C1771" r:id="rId356" tooltip="Click once to display linked information. Click and hold to select this cell." display="http://localhost/OECDStat_Metadata/ShowMetadata.ashx?Dataset=CRS1&amp;Coords=[AIDTYPE].[100]&amp;ShowOnWeb=true&amp;Lang=en" xr:uid="{00000000-0004-0000-0200-000063010000}"/>
    <hyperlink ref="C1780" r:id="rId357" tooltip="Click once to display linked information. Click and hold to select this cell." display="http://localhost/OECDStat_Metadata/ShowMetadata.ashx?Dataset=CRS1&amp;Coords=[AIDTYPE].[0]&amp;ShowOnWeb=true&amp;Lang=en" xr:uid="{00000000-0004-0000-0200-000064010000}"/>
    <hyperlink ref="C1781" r:id="rId358" tooltip="Click once to display linked information. Click and hold to select this cell." display="http://localhost/OECDStat_Metadata/ShowMetadata.ashx?Dataset=CRS1&amp;Coords=[AIDTYPE].[100]&amp;ShowOnWeb=true&amp;Lang=en" xr:uid="{00000000-0004-0000-0200-000065010000}"/>
    <hyperlink ref="C1790" r:id="rId359" tooltip="Click once to display linked information. Click and hold to select this cell." display="http://localhost/OECDStat_Metadata/ShowMetadata.ashx?Dataset=CRS1&amp;Coords=[AIDTYPE].[0]&amp;ShowOnWeb=true&amp;Lang=en" xr:uid="{00000000-0004-0000-0200-000066010000}"/>
    <hyperlink ref="C1791" r:id="rId360" tooltip="Click once to display linked information. Click and hold to select this cell." display="http://localhost/OECDStat_Metadata/ShowMetadata.ashx?Dataset=CRS1&amp;Coords=[AIDTYPE].[100]&amp;ShowOnWeb=true&amp;Lang=en" xr:uid="{00000000-0004-0000-0200-000067010000}"/>
    <hyperlink ref="C1800" r:id="rId361" tooltip="Click once to display linked information. Click and hold to select this cell." display="http://localhost/OECDStat_Metadata/ShowMetadata.ashx?Dataset=CRS1&amp;Coords=[AIDTYPE].[0]&amp;ShowOnWeb=true&amp;Lang=en" xr:uid="{00000000-0004-0000-0200-000068010000}"/>
    <hyperlink ref="C1801" r:id="rId362" tooltip="Click once to display linked information. Click and hold to select this cell." display="http://localhost/OECDStat_Metadata/ShowMetadata.ashx?Dataset=CRS1&amp;Coords=[AIDTYPE].[100]&amp;ShowOnWeb=true&amp;Lang=en" xr:uid="{00000000-0004-0000-0200-000069010000}"/>
    <hyperlink ref="C1810" r:id="rId363" tooltip="Click once to display linked information. Click and hold to select this cell." display="http://localhost/OECDStat_Metadata/ShowMetadata.ashx?Dataset=CRS1&amp;Coords=[AIDTYPE].[0]&amp;ShowOnWeb=true&amp;Lang=en" xr:uid="{00000000-0004-0000-0200-00006A010000}"/>
    <hyperlink ref="C1811" r:id="rId364" tooltip="Click once to display linked information. Click and hold to select this cell." display="http://localhost/OECDStat_Metadata/ShowMetadata.ashx?Dataset=CRS1&amp;Coords=[AIDTYPE].[100]&amp;ShowOnWeb=true&amp;Lang=en" xr:uid="{00000000-0004-0000-0200-00006B010000}"/>
    <hyperlink ref="C1820" r:id="rId365" tooltip="Click once to display linked information. Click and hold to select this cell." display="http://localhost/OECDStat_Metadata/ShowMetadata.ashx?Dataset=CRS1&amp;Coords=[AIDTYPE].[0]&amp;ShowOnWeb=true&amp;Lang=en" xr:uid="{00000000-0004-0000-0200-00006C010000}"/>
    <hyperlink ref="C1821" r:id="rId366" tooltip="Click once to display linked information. Click and hold to select this cell." display="http://localhost/OECDStat_Metadata/ShowMetadata.ashx?Dataset=CRS1&amp;Coords=[AIDTYPE].[100]&amp;ShowOnWeb=true&amp;Lang=en" xr:uid="{00000000-0004-0000-0200-00006D010000}"/>
    <hyperlink ref="C1830" r:id="rId367" tooltip="Click once to display linked information. Click and hold to select this cell." display="http://localhost/OECDStat_Metadata/ShowMetadata.ashx?Dataset=CRS1&amp;Coords=[AIDTYPE].[0]&amp;ShowOnWeb=true&amp;Lang=en" xr:uid="{00000000-0004-0000-0200-00006E010000}"/>
    <hyperlink ref="C1831" r:id="rId368" tooltip="Click once to display linked information. Click and hold to select this cell." display="http://localhost/OECDStat_Metadata/ShowMetadata.ashx?Dataset=CRS1&amp;Coords=[AIDTYPE].[100]&amp;ShowOnWeb=true&amp;Lang=en" xr:uid="{00000000-0004-0000-0200-00006F010000}"/>
    <hyperlink ref="C1840" r:id="rId369" tooltip="Click once to display linked information. Click and hold to select this cell." display="http://localhost/OECDStat_Metadata/ShowMetadata.ashx?Dataset=CRS1&amp;Coords=[AIDTYPE].[0]&amp;ShowOnWeb=true&amp;Lang=en" xr:uid="{00000000-0004-0000-0200-000070010000}"/>
    <hyperlink ref="C1841" r:id="rId370" tooltip="Click once to display linked information. Click and hold to select this cell." display="http://localhost/OECDStat_Metadata/ShowMetadata.ashx?Dataset=CRS1&amp;Coords=[AIDTYPE].[100]&amp;ShowOnWeb=true&amp;Lang=en" xr:uid="{00000000-0004-0000-0200-000071010000}"/>
    <hyperlink ref="C1850" r:id="rId371" tooltip="Click once to display linked information. Click and hold to select this cell." display="http://localhost/OECDStat_Metadata/ShowMetadata.ashx?Dataset=CRS1&amp;Coords=[AIDTYPE].[0]&amp;ShowOnWeb=true&amp;Lang=en" xr:uid="{00000000-0004-0000-0200-000072010000}"/>
    <hyperlink ref="C1851" r:id="rId372" tooltip="Click once to display linked information. Click and hold to select this cell." display="http://localhost/OECDStat_Metadata/ShowMetadata.ashx?Dataset=CRS1&amp;Coords=[AIDTYPE].[100]&amp;ShowOnWeb=true&amp;Lang=en" xr:uid="{00000000-0004-0000-0200-000073010000}"/>
    <hyperlink ref="C1860" r:id="rId373" tooltip="Click once to display linked information. Click and hold to select this cell." display="http://localhost/OECDStat_Metadata/ShowMetadata.ashx?Dataset=CRS1&amp;Coords=[AIDTYPE].[0]&amp;ShowOnWeb=true&amp;Lang=en" xr:uid="{00000000-0004-0000-0200-000074010000}"/>
    <hyperlink ref="C1861" r:id="rId374" tooltip="Click once to display linked information. Click and hold to select this cell." display="http://localhost/OECDStat_Metadata/ShowMetadata.ashx?Dataset=CRS1&amp;Coords=[AIDTYPE].[100]&amp;ShowOnWeb=true&amp;Lang=en" xr:uid="{00000000-0004-0000-0200-000075010000}"/>
    <hyperlink ref="C1870" r:id="rId375" tooltip="Click once to display linked information. Click and hold to select this cell." display="http://localhost/OECDStat_Metadata/ShowMetadata.ashx?Dataset=CRS1&amp;Coords=[AIDTYPE].[0]&amp;ShowOnWeb=true&amp;Lang=en" xr:uid="{00000000-0004-0000-0200-000076010000}"/>
    <hyperlink ref="C1871" r:id="rId376" tooltip="Click once to display linked information. Click and hold to select this cell." display="http://localhost/OECDStat_Metadata/ShowMetadata.ashx?Dataset=CRS1&amp;Coords=[AIDTYPE].[100]&amp;ShowOnWeb=true&amp;Lang=en" xr:uid="{00000000-0004-0000-0200-000077010000}"/>
    <hyperlink ref="C1880" r:id="rId377" tooltip="Click once to display linked information. Click and hold to select this cell." display="http://localhost/OECDStat_Metadata/ShowMetadata.ashx?Dataset=CRS1&amp;Coords=[AIDTYPE].[0]&amp;ShowOnWeb=true&amp;Lang=en" xr:uid="{00000000-0004-0000-0200-000078010000}"/>
    <hyperlink ref="C1881" r:id="rId378" tooltip="Click once to display linked information. Click and hold to select this cell." display="http://localhost/OECDStat_Metadata/ShowMetadata.ashx?Dataset=CRS1&amp;Coords=[AIDTYPE].[100]&amp;ShowOnWeb=true&amp;Lang=en" xr:uid="{00000000-0004-0000-0200-000079010000}"/>
    <hyperlink ref="C1890" r:id="rId379" tooltip="Click once to display linked information. Click and hold to select this cell." display="http://localhost/OECDStat_Metadata/ShowMetadata.ashx?Dataset=CRS1&amp;Coords=[AIDTYPE].[0]&amp;ShowOnWeb=true&amp;Lang=en" xr:uid="{00000000-0004-0000-0200-00007A010000}"/>
    <hyperlink ref="C1891" r:id="rId380" tooltip="Click once to display linked information. Click and hold to select this cell." display="http://localhost/OECDStat_Metadata/ShowMetadata.ashx?Dataset=CRS1&amp;Coords=[AIDTYPE].[100]&amp;ShowOnWeb=true&amp;Lang=en" xr:uid="{00000000-0004-0000-0200-00007B010000}"/>
    <hyperlink ref="C1900" r:id="rId381" tooltip="Click once to display linked information. Click and hold to select this cell." display="http://localhost/OECDStat_Metadata/ShowMetadata.ashx?Dataset=CRS1&amp;Coords=[AIDTYPE].[0]&amp;ShowOnWeb=true&amp;Lang=en" xr:uid="{00000000-0004-0000-0200-00007C010000}"/>
    <hyperlink ref="C1901" r:id="rId382" tooltip="Click once to display linked information. Click and hold to select this cell." display="http://localhost/OECDStat_Metadata/ShowMetadata.ashx?Dataset=CRS1&amp;Coords=[AIDTYPE].[100]&amp;ShowOnWeb=true&amp;Lang=en" xr:uid="{00000000-0004-0000-0200-00007D010000}"/>
    <hyperlink ref="C1910" r:id="rId383" tooltip="Click once to display linked information. Click and hold to select this cell." display="http://localhost/OECDStat_Metadata/ShowMetadata.ashx?Dataset=CRS1&amp;Coords=[AIDTYPE].[0]&amp;ShowOnWeb=true&amp;Lang=en" xr:uid="{00000000-0004-0000-0200-00007E010000}"/>
    <hyperlink ref="C1911" r:id="rId384" tooltip="Click once to display linked information. Click and hold to select this cell." display="http://localhost/OECDStat_Metadata/ShowMetadata.ashx?Dataset=CRS1&amp;Coords=[AIDTYPE].[100]&amp;ShowOnWeb=true&amp;Lang=en" xr:uid="{00000000-0004-0000-0200-00007F010000}"/>
    <hyperlink ref="C1920" r:id="rId385" tooltip="Click once to display linked information. Click and hold to select this cell." display="http://localhost/OECDStat_Metadata/ShowMetadata.ashx?Dataset=CRS1&amp;Coords=[AIDTYPE].[0]&amp;ShowOnWeb=true&amp;Lang=en" xr:uid="{00000000-0004-0000-0200-000080010000}"/>
    <hyperlink ref="C1921" r:id="rId386" tooltip="Click once to display linked information. Click and hold to select this cell." display="http://localhost/OECDStat_Metadata/ShowMetadata.ashx?Dataset=CRS1&amp;Coords=[AIDTYPE].[100]&amp;ShowOnWeb=true&amp;Lang=en" xr:uid="{00000000-0004-0000-0200-000081010000}"/>
    <hyperlink ref="C1930" r:id="rId387" tooltip="Click once to display linked information. Click and hold to select this cell." display="http://localhost/OECDStat_Metadata/ShowMetadata.ashx?Dataset=CRS1&amp;Coords=[AIDTYPE].[0]&amp;ShowOnWeb=true&amp;Lang=en" xr:uid="{00000000-0004-0000-0200-000082010000}"/>
    <hyperlink ref="C1931" r:id="rId388" tooltip="Click once to display linked information. Click and hold to select this cell." display="http://localhost/OECDStat_Metadata/ShowMetadata.ashx?Dataset=CRS1&amp;Coords=[AIDTYPE].[100]&amp;ShowOnWeb=true&amp;Lang=en" xr:uid="{00000000-0004-0000-0200-000083010000}"/>
    <hyperlink ref="C1940" r:id="rId389" tooltip="Click once to display linked information. Click and hold to select this cell." display="http://localhost/OECDStat_Metadata/ShowMetadata.ashx?Dataset=CRS1&amp;Coords=[AIDTYPE].[0]&amp;ShowOnWeb=true&amp;Lang=en" xr:uid="{00000000-0004-0000-0200-000084010000}"/>
    <hyperlink ref="C1941" r:id="rId390" tooltip="Click once to display linked information. Click and hold to select this cell." display="http://localhost/OECDStat_Metadata/ShowMetadata.ashx?Dataset=CRS1&amp;Coords=[AIDTYPE].[100]&amp;ShowOnWeb=true&amp;Lang=en" xr:uid="{00000000-0004-0000-0200-000085010000}"/>
    <hyperlink ref="C1950" r:id="rId391" tooltip="Click once to display linked information. Click and hold to select this cell." display="http://localhost/OECDStat_Metadata/ShowMetadata.ashx?Dataset=CRS1&amp;Coords=[AIDTYPE].[0]&amp;ShowOnWeb=true&amp;Lang=en" xr:uid="{00000000-0004-0000-0200-000086010000}"/>
    <hyperlink ref="C1951" r:id="rId392" tooltip="Click once to display linked information. Click and hold to select this cell." display="http://localhost/OECDStat_Metadata/ShowMetadata.ashx?Dataset=CRS1&amp;Coords=[AIDTYPE].[100]&amp;ShowOnWeb=true&amp;Lang=en" xr:uid="{00000000-0004-0000-0200-000087010000}"/>
    <hyperlink ref="C1960" r:id="rId393" tooltip="Click once to display linked information. Click and hold to select this cell." display="http://localhost/OECDStat_Metadata/ShowMetadata.ashx?Dataset=CRS1&amp;Coords=[AIDTYPE].[0]&amp;ShowOnWeb=true&amp;Lang=en" xr:uid="{00000000-0004-0000-0200-000088010000}"/>
    <hyperlink ref="C1961" r:id="rId394" tooltip="Click once to display linked information. Click and hold to select this cell." display="http://localhost/OECDStat_Metadata/ShowMetadata.ashx?Dataset=CRS1&amp;Coords=[AIDTYPE].[100]&amp;ShowOnWeb=true&amp;Lang=en" xr:uid="{00000000-0004-0000-0200-000089010000}"/>
    <hyperlink ref="C1970" r:id="rId395" tooltip="Click once to display linked information. Click and hold to select this cell." display="http://localhost/OECDStat_Metadata/ShowMetadata.ashx?Dataset=CRS1&amp;Coords=[AIDTYPE].[0]&amp;ShowOnWeb=true&amp;Lang=en" xr:uid="{00000000-0004-0000-0200-00008A010000}"/>
    <hyperlink ref="C1971" r:id="rId396" tooltip="Click once to display linked information. Click and hold to select this cell." display="http://localhost/OECDStat_Metadata/ShowMetadata.ashx?Dataset=CRS1&amp;Coords=[AIDTYPE].[100]&amp;ShowOnWeb=true&amp;Lang=en" xr:uid="{00000000-0004-0000-0200-00008B010000}"/>
    <hyperlink ref="C1980" r:id="rId397" tooltip="Click once to display linked information. Click and hold to select this cell." display="http://localhost/OECDStat_Metadata/ShowMetadata.ashx?Dataset=CRS1&amp;Coords=[AIDTYPE].[0]&amp;ShowOnWeb=true&amp;Lang=en" xr:uid="{00000000-0004-0000-0200-00008C010000}"/>
    <hyperlink ref="C1981" r:id="rId398" tooltip="Click once to display linked information. Click and hold to select this cell." display="http://localhost/OECDStat_Metadata/ShowMetadata.ashx?Dataset=CRS1&amp;Coords=[AIDTYPE].[100]&amp;ShowOnWeb=true&amp;Lang=en" xr:uid="{00000000-0004-0000-0200-00008D010000}"/>
    <hyperlink ref="C1990" r:id="rId399" tooltip="Click once to display linked information. Click and hold to select this cell." display="http://localhost/OECDStat_Metadata/ShowMetadata.ashx?Dataset=CRS1&amp;Coords=[AIDTYPE].[0]&amp;ShowOnWeb=true&amp;Lang=en" xr:uid="{00000000-0004-0000-0200-00008E010000}"/>
    <hyperlink ref="C1991" r:id="rId400" tooltip="Click once to display linked information. Click and hold to select this cell." display="http://localhost/OECDStat_Metadata/ShowMetadata.ashx?Dataset=CRS1&amp;Coords=[AIDTYPE].[100]&amp;ShowOnWeb=true&amp;Lang=en" xr:uid="{00000000-0004-0000-0200-00008F010000}"/>
    <hyperlink ref="C2000" r:id="rId401" tooltip="Click once to display linked information. Click and hold to select this cell." display="http://localhost/OECDStat_Metadata/ShowMetadata.ashx?Dataset=CRS1&amp;Coords=[AIDTYPE].[0]&amp;ShowOnWeb=true&amp;Lang=en" xr:uid="{00000000-0004-0000-0200-000090010000}"/>
    <hyperlink ref="C2001" r:id="rId402" tooltip="Click once to display linked information. Click and hold to select this cell." display="http://localhost/OECDStat_Metadata/ShowMetadata.ashx?Dataset=CRS1&amp;Coords=[AIDTYPE].[100]&amp;ShowOnWeb=true&amp;Lang=en" xr:uid="{00000000-0004-0000-0200-000091010000}"/>
    <hyperlink ref="C2010" r:id="rId403" tooltip="Click once to display linked information. Click and hold to select this cell." display="http://localhost/OECDStat_Metadata/ShowMetadata.ashx?Dataset=CRS1&amp;Coords=[AIDTYPE].[0]&amp;ShowOnWeb=true&amp;Lang=en" xr:uid="{00000000-0004-0000-0200-000092010000}"/>
    <hyperlink ref="C2011" r:id="rId404" tooltip="Click once to display linked information. Click and hold to select this cell." display="http://localhost/OECDStat_Metadata/ShowMetadata.ashx?Dataset=CRS1&amp;Coords=[AIDTYPE].[100]&amp;ShowOnWeb=true&amp;Lang=en" xr:uid="{00000000-0004-0000-0200-000093010000}"/>
    <hyperlink ref="C2020" r:id="rId405" tooltip="Click once to display linked information. Click and hold to select this cell." display="http://localhost/OECDStat_Metadata/ShowMetadata.ashx?Dataset=CRS1&amp;Coords=[AIDTYPE].[0]&amp;ShowOnWeb=true&amp;Lang=en" xr:uid="{00000000-0004-0000-0200-000094010000}"/>
    <hyperlink ref="C2021" r:id="rId406" tooltip="Click once to display linked information. Click and hold to select this cell." display="http://localhost/OECDStat_Metadata/ShowMetadata.ashx?Dataset=CRS1&amp;Coords=[AIDTYPE].[100]&amp;ShowOnWeb=true&amp;Lang=en" xr:uid="{00000000-0004-0000-0200-000095010000}"/>
    <hyperlink ref="C2030" r:id="rId407" tooltip="Click once to display linked information. Click and hold to select this cell." display="http://localhost/OECDStat_Metadata/ShowMetadata.ashx?Dataset=CRS1&amp;Coords=[AIDTYPE].[0]&amp;ShowOnWeb=true&amp;Lang=en" xr:uid="{00000000-0004-0000-0200-000096010000}"/>
    <hyperlink ref="C2031" r:id="rId408" tooltip="Click once to display linked information. Click and hold to select this cell." display="http://localhost/OECDStat_Metadata/ShowMetadata.ashx?Dataset=CRS1&amp;Coords=[AIDTYPE].[100]&amp;ShowOnWeb=true&amp;Lang=en" xr:uid="{00000000-0004-0000-0200-000097010000}"/>
    <hyperlink ref="C2040" r:id="rId409" tooltip="Click once to display linked information. Click and hold to select this cell." display="http://localhost/OECDStat_Metadata/ShowMetadata.ashx?Dataset=CRS1&amp;Coords=[AIDTYPE].[0]&amp;ShowOnWeb=true&amp;Lang=en" xr:uid="{00000000-0004-0000-0200-000098010000}"/>
    <hyperlink ref="C2041" r:id="rId410" tooltip="Click once to display linked information. Click and hold to select this cell." display="http://localhost/OECDStat_Metadata/ShowMetadata.ashx?Dataset=CRS1&amp;Coords=[AIDTYPE].[100]&amp;ShowOnWeb=true&amp;Lang=en" xr:uid="{00000000-0004-0000-0200-000099010000}"/>
    <hyperlink ref="C2050" r:id="rId411" tooltip="Click once to display linked information. Click and hold to select this cell." display="http://localhost/OECDStat_Metadata/ShowMetadata.ashx?Dataset=CRS1&amp;Coords=[AIDTYPE].[0]&amp;ShowOnWeb=true&amp;Lang=en" xr:uid="{00000000-0004-0000-0200-00009A010000}"/>
    <hyperlink ref="C2051" r:id="rId412" tooltip="Click once to display linked information. Click and hold to select this cell." display="http://localhost/OECDStat_Metadata/ShowMetadata.ashx?Dataset=CRS1&amp;Coords=[AIDTYPE].[100]&amp;ShowOnWeb=true&amp;Lang=en" xr:uid="{00000000-0004-0000-0200-00009B010000}"/>
    <hyperlink ref="C2060" r:id="rId413" tooltip="Click once to display linked information. Click and hold to select this cell." display="http://localhost/OECDStat_Metadata/ShowMetadata.ashx?Dataset=CRS1&amp;Coords=[AIDTYPE].[0]&amp;ShowOnWeb=true&amp;Lang=en" xr:uid="{00000000-0004-0000-0200-00009C010000}"/>
    <hyperlink ref="C2061" r:id="rId414" tooltip="Click once to display linked information. Click and hold to select this cell." display="http://localhost/OECDStat_Metadata/ShowMetadata.ashx?Dataset=CRS1&amp;Coords=[AIDTYPE].[100]&amp;ShowOnWeb=true&amp;Lang=en" xr:uid="{00000000-0004-0000-0200-00009D010000}"/>
    <hyperlink ref="C2070" r:id="rId415" tooltip="Click once to display linked information. Click and hold to select this cell." display="http://localhost/OECDStat_Metadata/ShowMetadata.ashx?Dataset=CRS1&amp;Coords=[AIDTYPE].[0]&amp;ShowOnWeb=true&amp;Lang=en" xr:uid="{00000000-0004-0000-0200-00009E010000}"/>
    <hyperlink ref="C2071" r:id="rId416" tooltip="Click once to display linked information. Click and hold to select this cell." display="http://localhost/OECDStat_Metadata/ShowMetadata.ashx?Dataset=CRS1&amp;Coords=[AIDTYPE].[100]&amp;ShowOnWeb=true&amp;Lang=en" xr:uid="{00000000-0004-0000-0200-00009F010000}"/>
    <hyperlink ref="C2080" r:id="rId417" tooltip="Click once to display linked information. Click and hold to select this cell." display="http://localhost/OECDStat_Metadata/ShowMetadata.ashx?Dataset=CRS1&amp;Coords=[AIDTYPE].[0]&amp;ShowOnWeb=true&amp;Lang=en" xr:uid="{00000000-0004-0000-0200-0000A0010000}"/>
    <hyperlink ref="C2081" r:id="rId418" tooltip="Click once to display linked information. Click and hold to select this cell." display="http://localhost/OECDStat_Metadata/ShowMetadata.ashx?Dataset=CRS1&amp;Coords=[AIDTYPE].[100]&amp;ShowOnWeb=true&amp;Lang=en" xr:uid="{00000000-0004-0000-0200-0000A1010000}"/>
    <hyperlink ref="C2090" r:id="rId419" tooltip="Click once to display linked information. Click and hold to select this cell." display="http://localhost/OECDStat_Metadata/ShowMetadata.ashx?Dataset=CRS1&amp;Coords=[AIDTYPE].[0]&amp;ShowOnWeb=true&amp;Lang=en" xr:uid="{00000000-0004-0000-0200-0000A2010000}"/>
    <hyperlink ref="C2091" r:id="rId420" tooltip="Click once to display linked information. Click and hold to select this cell." display="http://localhost/OECDStat_Metadata/ShowMetadata.ashx?Dataset=CRS1&amp;Coords=[AIDTYPE].[100]&amp;ShowOnWeb=true&amp;Lang=en" xr:uid="{00000000-0004-0000-0200-0000A3010000}"/>
    <hyperlink ref="C2100" r:id="rId421" tooltip="Click once to display linked information. Click and hold to select this cell." display="http://localhost/OECDStat_Metadata/ShowMetadata.ashx?Dataset=CRS1&amp;Coords=[AIDTYPE].[0]&amp;ShowOnWeb=true&amp;Lang=en" xr:uid="{00000000-0004-0000-0200-0000A4010000}"/>
    <hyperlink ref="A2101" r:id="rId422" tooltip="Click once to display linked information. Click and hold to select this cell." display="https://stats-3.oecd.org/" xr:uid="{00000000-0004-0000-0200-0000A5010000}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1018"/>
  <sheetViews>
    <sheetView workbookViewId="0">
      <selection activeCell="A9" sqref="A9"/>
    </sheetView>
  </sheetViews>
  <sheetFormatPr defaultRowHeight="15" x14ac:dyDescent="0.25"/>
  <cols>
    <col min="1" max="1" width="41.5703125" style="27" bestFit="1" customWidth="1"/>
    <col min="2" max="4" width="9.140625" style="27"/>
    <col min="5" max="5" width="41.5703125" style="27" bestFit="1" customWidth="1"/>
    <col min="6" max="6" width="9.140625" style="27"/>
    <col min="7" max="7" width="10.7109375" style="27" bestFit="1" customWidth="1"/>
    <col min="8" max="9" width="10.7109375" style="27" customWidth="1"/>
    <col min="10" max="16384" width="9.140625" style="27"/>
  </cols>
  <sheetData>
    <row r="1" spans="1:14" x14ac:dyDescent="0.25">
      <c r="A1" s="24" t="s">
        <v>239</v>
      </c>
      <c r="B1" s="24" t="s">
        <v>240</v>
      </c>
      <c r="C1" s="24" t="s">
        <v>241</v>
      </c>
      <c r="D1" s="24" t="s">
        <v>240</v>
      </c>
      <c r="E1" s="24" t="s">
        <v>239</v>
      </c>
      <c r="F1" s="25" t="s">
        <v>242</v>
      </c>
      <c r="G1" s="25" t="s">
        <v>243</v>
      </c>
      <c r="H1" s="25" t="s">
        <v>244</v>
      </c>
      <c r="I1" s="25" t="s">
        <v>245</v>
      </c>
      <c r="J1" s="25" t="s">
        <v>246</v>
      </c>
      <c r="K1" s="25" t="s">
        <v>247</v>
      </c>
      <c r="L1" s="25" t="s">
        <v>248</v>
      </c>
      <c r="M1" s="26" t="s">
        <v>249</v>
      </c>
      <c r="N1" s="26" t="s">
        <v>250</v>
      </c>
    </row>
    <row r="2" spans="1:14" x14ac:dyDescent="0.25">
      <c r="A2" s="28" t="s">
        <v>180</v>
      </c>
      <c r="B2" s="29" t="s">
        <v>251</v>
      </c>
      <c r="C2" s="29" t="s">
        <v>252</v>
      </c>
      <c r="D2" s="29" t="s">
        <v>251</v>
      </c>
      <c r="E2" s="28" t="s">
        <v>180</v>
      </c>
      <c r="F2" s="30" t="str">
        <f>IFERROR(VLOOKUP(D2,'[1]OECD Region by Recipient'!$A$1:$B$225,2,FALSE),"")</f>
        <v>South Central Asia</v>
      </c>
      <c r="G2" s="30" t="str">
        <f>IFERROR(VLOOKUP(B2,'[1]Income Groups'!$A$2:$C$219,3,FALSE),"")</f>
        <v>LIC</v>
      </c>
      <c r="H2" s="30" t="str">
        <f>IFERROR(VLOOKUP(B2,'[1]LDC List'!$B$1:$C$47,2,FALSE),"Non LDC")</f>
        <v>LDC</v>
      </c>
      <c r="I2" s="30" t="str">
        <f>IFERROR(VLOOKUP(B2,'[1]SIDS List'!$B$1:$C$57,2,FALSE),"Non SIDS")</f>
        <v>Non SIDS</v>
      </c>
      <c r="J2" s="30" t="str">
        <f>IFERROR(VLOOKUP(B2,'[1]DAC Member List'!$B$1:$C$29,2,FALSE),"Non DAC")</f>
        <v>Non DAC</v>
      </c>
      <c r="K2" s="30" t="str">
        <f>IFERROR(VLOOKUP(B2,'[1]Dev Countries List'!$A$1:$B$146,2,FALSE),"Not Developing")</f>
        <v>Developing Country</v>
      </c>
      <c r="L2" s="30" t="str">
        <f>IFERROR(VLOOKUP(D2,'[1]Fragility List'!$A$1:$C$146,3,FALSE),"Not Fragile")</f>
        <v>Extremely fragile</v>
      </c>
      <c r="M2" s="27">
        <f>VLOOKUP(B2,[2]Data!$B$7:$Y$270,23,FALSE)</f>
        <v>33736494</v>
      </c>
    </row>
    <row r="3" spans="1:14" x14ac:dyDescent="0.25">
      <c r="A3" s="31" t="s">
        <v>253</v>
      </c>
      <c r="B3" s="29" t="s">
        <v>254</v>
      </c>
      <c r="C3" s="29" t="s">
        <v>255</v>
      </c>
      <c r="D3" s="29" t="s">
        <v>254</v>
      </c>
      <c r="E3" s="31" t="s">
        <v>253</v>
      </c>
      <c r="F3" s="30" t="str">
        <f>IFERROR(VLOOKUP(D3,'[1]OECD Region by Recipient'!$A$1:$B$225,2,FALSE),"")</f>
        <v/>
      </c>
      <c r="G3" s="30" t="str">
        <f>IFERROR(VLOOKUP(B3,'[1]Income Groups'!$A$2:$C$219,3,FALSE),"")</f>
        <v/>
      </c>
      <c r="H3" s="30" t="str">
        <f>IFERROR(VLOOKUP(B3,'[1]LDC List'!$B$1:$C$47,2,FALSE),"Non LDC")</f>
        <v>Non LDC</v>
      </c>
      <c r="I3" s="30" t="str">
        <f>IFERROR(VLOOKUP(B3,'[1]SIDS List'!$B$1:$C$57,2,FALSE),"Non SIDS")</f>
        <v>Non SIDS</v>
      </c>
      <c r="J3" s="30" t="str">
        <f>IFERROR(VLOOKUP(B3,'[1]DAC Member List'!$B$1:$C$29,2,FALSE),"Non DAC")</f>
        <v>Non DAC</v>
      </c>
      <c r="K3" s="30" t="str">
        <f>IFERROR(VLOOKUP(B3,'[1]Dev Countries List'!$A$1:$B$146,2,FALSE),"Not Developing")</f>
        <v>Not Developing</v>
      </c>
      <c r="L3" s="30" t="str">
        <f>IFERROR(VLOOKUP(D3,'[1]Fragility List'!$A$1:$C$146,3,FALSE),"Not Fragile")</f>
        <v>Not Fragile</v>
      </c>
      <c r="M3" s="27" t="e">
        <f>VLOOKUP(B3,[2]Data!$B$7:$Y$270,23,FALSE)</f>
        <v>#N/A</v>
      </c>
    </row>
    <row r="4" spans="1:14" x14ac:dyDescent="0.25">
      <c r="A4" s="28" t="s">
        <v>32</v>
      </c>
      <c r="B4" s="29" t="s">
        <v>256</v>
      </c>
      <c r="C4" s="29" t="s">
        <v>257</v>
      </c>
      <c r="D4" s="29" t="s">
        <v>256</v>
      </c>
      <c r="E4" s="28" t="s">
        <v>32</v>
      </c>
      <c r="F4" s="30" t="str">
        <f>IFERROR(VLOOKUP(D4,'[1]OECD Region by Recipient'!$A$1:$B$225,2,FALSE),"")</f>
        <v>Europe</v>
      </c>
      <c r="G4" s="30" t="str">
        <f>IFERROR(VLOOKUP(B4,'[1]Income Groups'!$A$2:$C$219,3,FALSE),"")</f>
        <v>UMIC</v>
      </c>
      <c r="H4" s="30" t="str">
        <f>IFERROR(VLOOKUP(B4,'[1]LDC List'!$B$1:$C$47,2,FALSE),"Non LDC")</f>
        <v>Non LDC</v>
      </c>
      <c r="I4" s="30" t="str">
        <f>IFERROR(VLOOKUP(B4,'[1]SIDS List'!$B$1:$C$57,2,FALSE),"Non SIDS")</f>
        <v>Non SIDS</v>
      </c>
      <c r="J4" s="30" t="str">
        <f>IFERROR(VLOOKUP(B4,'[1]DAC Member List'!$B$1:$C$29,2,FALSE),"Non DAC")</f>
        <v>Non DAC</v>
      </c>
      <c r="K4" s="30" t="str">
        <f>IFERROR(VLOOKUP(B4,'[1]Dev Countries List'!$A$1:$B$146,2,FALSE),"Not Developing")</f>
        <v>Developing Country</v>
      </c>
      <c r="L4" s="30" t="str">
        <f>IFERROR(VLOOKUP(D4,'[1]Fragility List'!$A$1:$C$146,3,FALSE),"Not Fragile")</f>
        <v>Not Fragile</v>
      </c>
      <c r="M4" s="27">
        <f>VLOOKUP(B4,[2]Data!$B$7:$Y$270,23,FALSE)</f>
        <v>2880703</v>
      </c>
    </row>
    <row r="5" spans="1:14" x14ac:dyDescent="0.25">
      <c r="A5" s="28" t="s">
        <v>51</v>
      </c>
      <c r="B5" s="29" t="s">
        <v>258</v>
      </c>
      <c r="C5" s="29" t="s">
        <v>259</v>
      </c>
      <c r="D5" s="29" t="s">
        <v>258</v>
      </c>
      <c r="E5" s="28" t="s">
        <v>51</v>
      </c>
      <c r="F5" s="30" t="str">
        <f>IFERROR(VLOOKUP(D5,'[1]OECD Region by Recipient'!$A$1:$B$225,2,FALSE),"")</f>
        <v>North of Sahara</v>
      </c>
      <c r="G5" s="30" t="str">
        <f>IFERROR(VLOOKUP(B5,'[1]Income Groups'!$A$2:$C$219,3,FALSE),"")</f>
        <v>UMIC</v>
      </c>
      <c r="H5" s="30" t="str">
        <f>IFERROR(VLOOKUP(B5,'[1]LDC List'!$B$1:$C$47,2,FALSE),"Non LDC")</f>
        <v>Non LDC</v>
      </c>
      <c r="I5" s="30" t="str">
        <f>IFERROR(VLOOKUP(B5,'[1]SIDS List'!$B$1:$C$57,2,FALSE),"Non SIDS")</f>
        <v>Non SIDS</v>
      </c>
      <c r="J5" s="30" t="str">
        <f>IFERROR(VLOOKUP(B5,'[1]DAC Member List'!$B$1:$C$29,2,FALSE),"Non DAC")</f>
        <v>Non DAC</v>
      </c>
      <c r="K5" s="30" t="str">
        <f>IFERROR(VLOOKUP(B5,'[1]Dev Countries List'!$A$1:$B$146,2,FALSE),"Not Developing")</f>
        <v>Developing Country</v>
      </c>
      <c r="L5" s="30" t="str">
        <f>IFERROR(VLOOKUP(D5,'[1]Fragility List'!$A$1:$C$146,3,FALSE),"Not Fragile")</f>
        <v>Not Fragile</v>
      </c>
      <c r="M5" s="27">
        <f>VLOOKUP(B5,[2]Data!$B$7:$Y$270,23,FALSE)</f>
        <v>39871528</v>
      </c>
    </row>
    <row r="6" spans="1:14" x14ac:dyDescent="0.25">
      <c r="A6" s="28" t="s">
        <v>260</v>
      </c>
      <c r="B6" s="29" t="s">
        <v>261</v>
      </c>
      <c r="C6" s="29" t="s">
        <v>262</v>
      </c>
      <c r="D6" s="29" t="s">
        <v>261</v>
      </c>
      <c r="E6" s="28" t="s">
        <v>260</v>
      </c>
      <c r="F6" s="30" t="str">
        <f>IFERROR(VLOOKUP(D6,'[1]OECD Region by Recipient'!$A$1:$B$225,2,FALSE),"")</f>
        <v>Oceania</v>
      </c>
      <c r="G6" s="30" t="str">
        <f>IFERROR(VLOOKUP(B6,'[1]Income Groups'!$A$2:$C$219,3,FALSE),"")</f>
        <v>UMIC</v>
      </c>
      <c r="H6" s="30" t="str">
        <f>IFERROR(VLOOKUP(B6,'[1]LDC List'!$B$1:$C$47,2,FALSE),"Non LDC")</f>
        <v>Non LDC</v>
      </c>
      <c r="I6" s="30" t="str">
        <f>IFERROR(VLOOKUP(B6,'[1]SIDS List'!$B$1:$C$57,2,FALSE),"Non SIDS")</f>
        <v>SIDS</v>
      </c>
      <c r="J6" s="30" t="str">
        <f>IFERROR(VLOOKUP(B6,'[1]DAC Member List'!$B$1:$C$29,2,FALSE),"Non DAC")</f>
        <v>Non DAC</v>
      </c>
      <c r="K6" s="30" t="str">
        <f>IFERROR(VLOOKUP(B6,'[1]Dev Countries List'!$A$1:$B$146,2,FALSE),"Not Developing")</f>
        <v>Not Developing</v>
      </c>
      <c r="L6" s="30" t="str">
        <f>IFERROR(VLOOKUP(D6,'[1]Fragility List'!$A$1:$C$146,3,FALSE),"Not Fragile")</f>
        <v>Not Fragile</v>
      </c>
      <c r="M6" s="27">
        <f>VLOOKUP(B6,[2]Data!$B$7:$Y$270,23,FALSE)</f>
        <v>55537</v>
      </c>
    </row>
    <row r="7" spans="1:14" x14ac:dyDescent="0.25">
      <c r="A7" s="28" t="s">
        <v>263</v>
      </c>
      <c r="B7" s="29" t="s">
        <v>264</v>
      </c>
      <c r="C7" s="29" t="s">
        <v>265</v>
      </c>
      <c r="D7" s="29" t="s">
        <v>264</v>
      </c>
      <c r="E7" s="28" t="s">
        <v>263</v>
      </c>
      <c r="F7" s="30" t="str">
        <f>IFERROR(VLOOKUP(D7,'[1]OECD Region by Recipient'!$A$1:$B$225,2,FALSE),"")</f>
        <v>Europe</v>
      </c>
      <c r="G7" s="30" t="str">
        <f>IFERROR(VLOOKUP(B7,'[1]Income Groups'!$A$2:$C$219,3,FALSE),"")</f>
        <v>HIC</v>
      </c>
      <c r="H7" s="30" t="str">
        <f>IFERROR(VLOOKUP(B7,'[1]LDC List'!$B$1:$C$47,2,FALSE),"Non LDC")</f>
        <v>Non LDC</v>
      </c>
      <c r="I7" s="30" t="str">
        <f>IFERROR(VLOOKUP(B7,'[1]SIDS List'!$B$1:$C$57,2,FALSE),"Non SIDS")</f>
        <v>Non SIDS</v>
      </c>
      <c r="J7" s="30" t="str">
        <f>IFERROR(VLOOKUP(B7,'[1]DAC Member List'!$B$1:$C$29,2,FALSE),"Non DAC")</f>
        <v>Non DAC</v>
      </c>
      <c r="K7" s="30" t="str">
        <f>IFERROR(VLOOKUP(B7,'[1]Dev Countries List'!$A$1:$B$146,2,FALSE),"Not Developing")</f>
        <v>Not Developing</v>
      </c>
      <c r="L7" s="30" t="str">
        <f>IFERROR(VLOOKUP(D7,'[1]Fragility List'!$A$1:$C$146,3,FALSE),"Not Fragile")</f>
        <v>Not Fragile</v>
      </c>
      <c r="M7" s="27">
        <f>VLOOKUP(B7,[2]Data!$B$7:$Y$270,23,FALSE)</f>
        <v>78014</v>
      </c>
    </row>
    <row r="8" spans="1:14" x14ac:dyDescent="0.25">
      <c r="A8" s="28" t="s">
        <v>58</v>
      </c>
      <c r="B8" s="29" t="s">
        <v>266</v>
      </c>
      <c r="C8" s="29" t="s">
        <v>267</v>
      </c>
      <c r="D8" s="29" t="s">
        <v>266</v>
      </c>
      <c r="E8" s="28" t="s">
        <v>58</v>
      </c>
      <c r="F8" s="30" t="str">
        <f>IFERROR(VLOOKUP(D8,'[1]OECD Region by Recipient'!$A$1:$B$225,2,FALSE),"")</f>
        <v>South of Sahara</v>
      </c>
      <c r="G8" s="30" t="str">
        <f>IFERROR(VLOOKUP(B8,'[1]Income Groups'!$A$2:$C$219,3,FALSE),"")</f>
        <v>LMIC</v>
      </c>
      <c r="H8" s="30" t="str">
        <f>IFERROR(VLOOKUP(B8,'[1]LDC List'!$B$1:$C$47,2,FALSE),"Non LDC")</f>
        <v>LDC</v>
      </c>
      <c r="I8" s="30" t="str">
        <f>IFERROR(VLOOKUP(B8,'[1]SIDS List'!$B$1:$C$57,2,FALSE),"Non SIDS")</f>
        <v>Non SIDS</v>
      </c>
      <c r="J8" s="30" t="str">
        <f>IFERROR(VLOOKUP(B8,'[1]DAC Member List'!$B$1:$C$29,2,FALSE),"Non DAC")</f>
        <v>Non DAC</v>
      </c>
      <c r="K8" s="30" t="str">
        <f>IFERROR(VLOOKUP(B8,'[1]Dev Countries List'!$A$1:$B$146,2,FALSE),"Not Developing")</f>
        <v>Developing Country</v>
      </c>
      <c r="L8" s="30" t="str">
        <f>IFERROR(VLOOKUP(D8,'[1]Fragility List'!$A$1:$C$146,3,FALSE),"Not Fragile")</f>
        <v>Fragile</v>
      </c>
      <c r="M8" s="27">
        <f>VLOOKUP(B8,[2]Data!$B$7:$Y$270,23,FALSE)</f>
        <v>27859305</v>
      </c>
    </row>
    <row r="9" spans="1:14" x14ac:dyDescent="0.25">
      <c r="A9" s="28" t="s">
        <v>113</v>
      </c>
      <c r="B9" s="29" t="s">
        <v>268</v>
      </c>
      <c r="C9" s="29" t="s">
        <v>269</v>
      </c>
      <c r="D9" s="29" t="s">
        <v>268</v>
      </c>
      <c r="E9" s="28" t="s">
        <v>113</v>
      </c>
      <c r="F9" s="30" t="str">
        <f>IFERROR(VLOOKUP(D9,'[1]OECD Region by Recipient'!$A$1:$B$225,2,FALSE),"")</f>
        <v>North Central America</v>
      </c>
      <c r="G9" s="30" t="str">
        <f>IFERROR(VLOOKUP(B9,'[1]Income Groups'!$A$2:$C$219,3,FALSE),"")</f>
        <v/>
      </c>
      <c r="H9" s="30" t="str">
        <f>IFERROR(VLOOKUP(B9,'[1]LDC List'!$B$1:$C$47,2,FALSE),"Non LDC")</f>
        <v>Non LDC</v>
      </c>
      <c r="I9" s="30" t="str">
        <f>IFERROR(VLOOKUP(B9,'[1]SIDS List'!$B$1:$C$57,2,FALSE),"Non SIDS")</f>
        <v>SIDS</v>
      </c>
      <c r="J9" s="30" t="str">
        <f>IFERROR(VLOOKUP(B9,'[1]DAC Member List'!$B$1:$C$29,2,FALSE),"Non DAC")</f>
        <v>Non DAC</v>
      </c>
      <c r="K9" s="30" t="str">
        <f>IFERROR(VLOOKUP(B9,'[1]Dev Countries List'!$A$1:$B$146,2,FALSE),"Not Developing")</f>
        <v>Not Developing</v>
      </c>
      <c r="L9" s="30" t="str">
        <f>IFERROR(VLOOKUP(D9,'[1]Fragility List'!$A$1:$C$146,3,FALSE),"Not Fragile")</f>
        <v>Not Fragile</v>
      </c>
      <c r="M9" s="27" t="e">
        <f>VLOOKUP(B9,[2]Data!$B$7:$Y$270,23,FALSE)</f>
        <v>#N/A</v>
      </c>
    </row>
    <row r="10" spans="1:14" x14ac:dyDescent="0.25">
      <c r="A10" s="32" t="s">
        <v>270</v>
      </c>
      <c r="B10" s="29" t="s">
        <v>271</v>
      </c>
      <c r="C10" s="29" t="s">
        <v>272</v>
      </c>
      <c r="D10" s="29" t="s">
        <v>271</v>
      </c>
      <c r="E10" s="32" t="s">
        <v>270</v>
      </c>
      <c r="F10" s="30" t="str">
        <f>IFERROR(VLOOKUP(D10,'[1]OECD Region by Recipient'!$A$1:$B$225,2,FALSE),"")</f>
        <v/>
      </c>
      <c r="G10" s="30" t="str">
        <f>IFERROR(VLOOKUP(B10,'[1]Income Groups'!$A$2:$C$219,3,FALSE),"")</f>
        <v/>
      </c>
      <c r="H10" s="30" t="str">
        <f>IFERROR(VLOOKUP(B10,'[1]LDC List'!$B$1:$C$47,2,FALSE),"Non LDC")</f>
        <v>Non LDC</v>
      </c>
      <c r="I10" s="30" t="str">
        <f>IFERROR(VLOOKUP(B10,'[1]SIDS List'!$B$1:$C$57,2,FALSE),"Non SIDS")</f>
        <v>Non SIDS</v>
      </c>
      <c r="J10" s="30" t="str">
        <f>IFERROR(VLOOKUP(B10,'[1]DAC Member List'!$B$1:$C$29,2,FALSE),"Non DAC")</f>
        <v>Non DAC</v>
      </c>
      <c r="K10" s="30" t="str">
        <f>IFERROR(VLOOKUP(B10,'[1]Dev Countries List'!$A$1:$B$146,2,FALSE),"Not Developing")</f>
        <v>Not Developing</v>
      </c>
      <c r="L10" s="30" t="str">
        <f>IFERROR(VLOOKUP(D10,'[1]Fragility List'!$A$1:$C$146,3,FALSE),"Not Fragile")</f>
        <v>Not Fragile</v>
      </c>
      <c r="M10" s="27" t="e">
        <f>VLOOKUP(B10,[2]Data!$B$7:$Y$270,23,FALSE)</f>
        <v>#N/A</v>
      </c>
    </row>
    <row r="11" spans="1:14" x14ac:dyDescent="0.25">
      <c r="A11" s="33" t="s">
        <v>114</v>
      </c>
      <c r="B11" s="34" t="s">
        <v>273</v>
      </c>
      <c r="C11" s="34" t="s">
        <v>274</v>
      </c>
      <c r="D11" s="34" t="s">
        <v>273</v>
      </c>
      <c r="E11" s="33" t="s">
        <v>114</v>
      </c>
      <c r="F11" s="30" t="str">
        <f>IFERROR(VLOOKUP(D11,'[1]OECD Region by Recipient'!$A$1:$B$225,2,FALSE),"")</f>
        <v>North Central America</v>
      </c>
      <c r="G11" s="30" t="str">
        <f>IFERROR(VLOOKUP(B11,'[1]Income Groups'!$A$2:$C$219,3,FALSE),"")</f>
        <v>HIC</v>
      </c>
      <c r="H11" s="30" t="str">
        <f>IFERROR(VLOOKUP(B11,'[1]LDC List'!$B$1:$C$47,2,FALSE),"Non LDC")</f>
        <v>Non LDC</v>
      </c>
      <c r="I11" s="30" t="str">
        <f>IFERROR(VLOOKUP(B11,'[1]SIDS List'!$B$1:$C$57,2,FALSE),"Non SIDS")</f>
        <v>SIDS</v>
      </c>
      <c r="J11" s="30" t="str">
        <f>IFERROR(VLOOKUP(B11,'[1]DAC Member List'!$B$1:$C$29,2,FALSE),"Non DAC")</f>
        <v>Non DAC</v>
      </c>
      <c r="K11" s="30" t="str">
        <f>IFERROR(VLOOKUP(B11,'[1]Dev Countries List'!$A$1:$B$146,2,FALSE),"Not Developing")</f>
        <v>Developing Country</v>
      </c>
      <c r="L11" s="30" t="str">
        <f>IFERROR(VLOOKUP(D11,'[1]Fragility List'!$A$1:$C$146,3,FALSE),"Not Fragile")</f>
        <v>Not Fragile</v>
      </c>
      <c r="M11" s="27">
        <f>VLOOKUP(B11,[2]Data!$B$7:$Y$270,23,FALSE)</f>
        <v>99923</v>
      </c>
    </row>
    <row r="12" spans="1:14" x14ac:dyDescent="0.25">
      <c r="A12" s="33" t="s">
        <v>275</v>
      </c>
      <c r="B12" s="34" t="s">
        <v>273</v>
      </c>
      <c r="C12" s="34" t="s">
        <v>274</v>
      </c>
      <c r="D12" s="34" t="s">
        <v>273</v>
      </c>
      <c r="E12" s="33" t="s">
        <v>275</v>
      </c>
      <c r="F12" s="30" t="str">
        <f>IFERROR(VLOOKUP(D12,'[1]OECD Region by Recipient'!$A$1:$B$225,2,FALSE),"")</f>
        <v>North Central America</v>
      </c>
      <c r="G12" s="30" t="str">
        <f>IFERROR(VLOOKUP(B12,'[1]Income Groups'!$A$2:$C$219,3,FALSE),"")</f>
        <v>HIC</v>
      </c>
      <c r="H12" s="30" t="str">
        <f>IFERROR(VLOOKUP(B12,'[1]LDC List'!$B$1:$C$47,2,FALSE),"Non LDC")</f>
        <v>Non LDC</v>
      </c>
      <c r="I12" s="30" t="str">
        <f>IFERROR(VLOOKUP(B12,'[1]SIDS List'!$B$1:$C$57,2,FALSE),"Non SIDS")</f>
        <v>SIDS</v>
      </c>
      <c r="J12" s="30" t="str">
        <f>IFERROR(VLOOKUP(B12,'[1]DAC Member List'!$B$1:$C$29,2,FALSE),"Non DAC")</f>
        <v>Non DAC</v>
      </c>
      <c r="K12" s="30" t="str">
        <f>IFERROR(VLOOKUP(B12,'[1]Dev Countries List'!$A$1:$B$146,2,FALSE),"Not Developing")</f>
        <v>Developing Country</v>
      </c>
      <c r="L12" s="30" t="str">
        <f>IFERROR(VLOOKUP(D12,'[1]Fragility List'!$A$1:$C$146,3,FALSE),"Not Fragile")</f>
        <v>Not Fragile</v>
      </c>
      <c r="M12" s="27">
        <f>VLOOKUP(B12,[2]Data!$B$7:$Y$270,23,FALSE)</f>
        <v>99923</v>
      </c>
    </row>
    <row r="13" spans="1:14" x14ac:dyDescent="0.25">
      <c r="A13" s="28" t="s">
        <v>145</v>
      </c>
      <c r="B13" s="29" t="s">
        <v>276</v>
      </c>
      <c r="C13" s="29" t="s">
        <v>277</v>
      </c>
      <c r="D13" s="29" t="s">
        <v>276</v>
      </c>
      <c r="E13" s="28" t="s">
        <v>145</v>
      </c>
      <c r="F13" s="30" t="str">
        <f>IFERROR(VLOOKUP(D13,'[1]OECD Region by Recipient'!$A$1:$B$225,2,FALSE),"")</f>
        <v>South America</v>
      </c>
      <c r="G13" s="30" t="str">
        <f>IFERROR(VLOOKUP(B13,'[1]Income Groups'!$A$2:$C$219,3,FALSE),"")</f>
        <v>UMIC</v>
      </c>
      <c r="H13" s="30" t="str">
        <f>IFERROR(VLOOKUP(B13,'[1]LDC List'!$B$1:$C$47,2,FALSE),"Non LDC")</f>
        <v>Non LDC</v>
      </c>
      <c r="I13" s="30" t="str">
        <f>IFERROR(VLOOKUP(B13,'[1]SIDS List'!$B$1:$C$57,2,FALSE),"Non SIDS")</f>
        <v>Non SIDS</v>
      </c>
      <c r="J13" s="30" t="str">
        <f>IFERROR(VLOOKUP(B13,'[1]DAC Member List'!$B$1:$C$29,2,FALSE),"Non DAC")</f>
        <v>Non DAC</v>
      </c>
      <c r="K13" s="30" t="str">
        <f>IFERROR(VLOOKUP(B13,'[1]Dev Countries List'!$A$1:$B$146,2,FALSE),"Not Developing")</f>
        <v>Developing Country</v>
      </c>
      <c r="L13" s="30" t="str">
        <f>IFERROR(VLOOKUP(D13,'[1]Fragility List'!$A$1:$C$146,3,FALSE),"Not Fragile")</f>
        <v>Not Fragile</v>
      </c>
      <c r="M13" s="27">
        <f>VLOOKUP(B13,[2]Data!$B$7:$Y$270,23,FALSE)</f>
        <v>43417765</v>
      </c>
    </row>
    <row r="14" spans="1:14" x14ac:dyDescent="0.25">
      <c r="A14" s="28" t="s">
        <v>181</v>
      </c>
      <c r="B14" s="29" t="s">
        <v>278</v>
      </c>
      <c r="C14" s="29" t="s">
        <v>279</v>
      </c>
      <c r="D14" s="29" t="s">
        <v>278</v>
      </c>
      <c r="E14" s="28" t="s">
        <v>181</v>
      </c>
      <c r="F14" s="30" t="str">
        <f>IFERROR(VLOOKUP(D14,'[1]OECD Region by Recipient'!$A$1:$B$225,2,FALSE),"")</f>
        <v>South Central Asia</v>
      </c>
      <c r="G14" s="30" t="str">
        <f>IFERROR(VLOOKUP(B14,'[1]Income Groups'!$A$2:$C$219,3,FALSE),"")</f>
        <v>LMIC</v>
      </c>
      <c r="H14" s="30" t="str">
        <f>IFERROR(VLOOKUP(B14,'[1]LDC List'!$B$1:$C$47,2,FALSE),"Non LDC")</f>
        <v>Non LDC</v>
      </c>
      <c r="I14" s="30" t="str">
        <f>IFERROR(VLOOKUP(B14,'[1]SIDS List'!$B$1:$C$57,2,FALSE),"Non SIDS")</f>
        <v>Non SIDS</v>
      </c>
      <c r="J14" s="30" t="str">
        <f>IFERROR(VLOOKUP(B14,'[1]DAC Member List'!$B$1:$C$29,2,FALSE),"Non DAC")</f>
        <v>Non DAC</v>
      </c>
      <c r="K14" s="30" t="str">
        <f>IFERROR(VLOOKUP(B14,'[1]Dev Countries List'!$A$1:$B$146,2,FALSE),"Not Developing")</f>
        <v>Developing Country</v>
      </c>
      <c r="L14" s="30" t="str">
        <f>IFERROR(VLOOKUP(D14,'[1]Fragility List'!$A$1:$C$146,3,FALSE),"Not Fragile")</f>
        <v>Not Fragile</v>
      </c>
      <c r="M14" s="27">
        <f>VLOOKUP(B14,[2]Data!$B$7:$Y$270,23,FALSE)</f>
        <v>2916950</v>
      </c>
    </row>
    <row r="15" spans="1:14" x14ac:dyDescent="0.25">
      <c r="A15" s="28" t="s">
        <v>115</v>
      </c>
      <c r="B15" s="29" t="s">
        <v>280</v>
      </c>
      <c r="C15" s="29" t="s">
        <v>281</v>
      </c>
      <c r="D15" s="29" t="s">
        <v>280</v>
      </c>
      <c r="E15" s="28" t="s">
        <v>115</v>
      </c>
      <c r="F15" s="30" t="str">
        <f>IFERROR(VLOOKUP(D15,'[1]OECD Region by Recipient'!$A$1:$B$225,2,FALSE),"")</f>
        <v>North Central America</v>
      </c>
      <c r="G15" s="30" t="str">
        <f>IFERROR(VLOOKUP(B15,'[1]Income Groups'!$A$2:$C$219,3,FALSE),"")</f>
        <v>HIC</v>
      </c>
      <c r="H15" s="30" t="str">
        <f>IFERROR(VLOOKUP(B15,'[1]LDC List'!$B$1:$C$47,2,FALSE),"Non LDC")</f>
        <v>Non LDC</v>
      </c>
      <c r="I15" s="30" t="str">
        <f>IFERROR(VLOOKUP(B15,'[1]SIDS List'!$B$1:$C$57,2,FALSE),"Non SIDS")</f>
        <v>SIDS</v>
      </c>
      <c r="J15" s="30" t="str">
        <f>IFERROR(VLOOKUP(B15,'[1]DAC Member List'!$B$1:$C$29,2,FALSE),"Non DAC")</f>
        <v>Non DAC</v>
      </c>
      <c r="K15" s="30" t="str">
        <f>IFERROR(VLOOKUP(B15,'[1]Dev Countries List'!$A$1:$B$146,2,FALSE),"Not Developing")</f>
        <v>Not Developing</v>
      </c>
      <c r="L15" s="30" t="str">
        <f>IFERROR(VLOOKUP(D15,'[1]Fragility List'!$A$1:$C$146,3,FALSE),"Not Fragile")</f>
        <v>Not Fragile</v>
      </c>
      <c r="M15" s="27">
        <f>VLOOKUP(B15,[2]Data!$B$7:$Y$270,23,FALSE)</f>
        <v>104341</v>
      </c>
    </row>
    <row r="16" spans="1:14" x14ac:dyDescent="0.25">
      <c r="A16" s="28" t="s">
        <v>282</v>
      </c>
      <c r="B16" s="29" t="s">
        <v>283</v>
      </c>
      <c r="C16" s="29" t="s">
        <v>284</v>
      </c>
      <c r="D16" s="29" t="s">
        <v>283</v>
      </c>
      <c r="E16" s="28" t="s">
        <v>282</v>
      </c>
      <c r="F16" s="30" t="str">
        <f>IFERROR(VLOOKUP(D16,'[1]OECD Region by Recipient'!$A$1:$B$225,2,FALSE),"")</f>
        <v>Oceania</v>
      </c>
      <c r="G16" s="30" t="str">
        <f>IFERROR(VLOOKUP(B16,'[1]Income Groups'!$A$2:$C$219,3,FALSE),"")</f>
        <v>HIC</v>
      </c>
      <c r="H16" s="30" t="str">
        <f>IFERROR(VLOOKUP(B16,'[1]LDC List'!$B$1:$C$47,2,FALSE),"Non LDC")</f>
        <v>Non LDC</v>
      </c>
      <c r="I16" s="30" t="str">
        <f>IFERROR(VLOOKUP(B16,'[1]SIDS List'!$B$1:$C$57,2,FALSE),"Non SIDS")</f>
        <v>Non SIDS</v>
      </c>
      <c r="J16" s="30" t="str">
        <f>IFERROR(VLOOKUP(B16,'[1]DAC Member List'!$B$1:$C$29,2,FALSE),"Non DAC")</f>
        <v>DAC</v>
      </c>
      <c r="K16" s="30" t="str">
        <f>IFERROR(VLOOKUP(B16,'[1]Dev Countries List'!$A$1:$B$146,2,FALSE),"Not Developing")</f>
        <v>Not Developing</v>
      </c>
      <c r="L16" s="30" t="str">
        <f>IFERROR(VLOOKUP(D16,'[1]Fragility List'!$A$1:$C$146,3,FALSE),"Not Fragile")</f>
        <v>Not Fragile</v>
      </c>
      <c r="M16" s="27">
        <f>VLOOKUP(B16,[2]Data!$B$7:$Y$270,23,FALSE)</f>
        <v>23789338</v>
      </c>
    </row>
    <row r="17" spans="1:13" x14ac:dyDescent="0.25">
      <c r="A17" s="28" t="s">
        <v>285</v>
      </c>
      <c r="B17" s="29" t="s">
        <v>286</v>
      </c>
      <c r="C17" s="29" t="s">
        <v>287</v>
      </c>
      <c r="D17" s="29" t="s">
        <v>286</v>
      </c>
      <c r="E17" s="28" t="s">
        <v>285</v>
      </c>
      <c r="F17" s="30" t="str">
        <f>IFERROR(VLOOKUP(D17,'[1]OECD Region by Recipient'!$A$1:$B$225,2,FALSE),"")</f>
        <v>Europe</v>
      </c>
      <c r="G17" s="30" t="str">
        <f>IFERROR(VLOOKUP(B17,'[1]Income Groups'!$A$2:$C$219,3,FALSE),"")</f>
        <v>HIC</v>
      </c>
      <c r="H17" s="30" t="str">
        <f>IFERROR(VLOOKUP(B17,'[1]LDC List'!$B$1:$C$47,2,FALSE),"Non LDC")</f>
        <v>Non LDC</v>
      </c>
      <c r="I17" s="30" t="str">
        <f>IFERROR(VLOOKUP(B17,'[1]SIDS List'!$B$1:$C$57,2,FALSE),"Non SIDS")</f>
        <v>Non SIDS</v>
      </c>
      <c r="J17" s="30" t="str">
        <f>IFERROR(VLOOKUP(B17,'[1]DAC Member List'!$B$1:$C$29,2,FALSE),"Non DAC")</f>
        <v>DAC</v>
      </c>
      <c r="K17" s="30" t="str">
        <f>IFERROR(VLOOKUP(B17,'[1]Dev Countries List'!$A$1:$B$146,2,FALSE),"Not Developing")</f>
        <v>Not Developing</v>
      </c>
      <c r="L17" s="30" t="str">
        <f>IFERROR(VLOOKUP(D17,'[1]Fragility List'!$A$1:$C$146,3,FALSE),"Not Fragile")</f>
        <v>Not Fragile</v>
      </c>
      <c r="M17" s="27">
        <f>VLOOKUP(B17,[2]Data!$B$7:$Y$270,23,FALSE)</f>
        <v>8633169</v>
      </c>
    </row>
    <row r="18" spans="1:13" x14ac:dyDescent="0.25">
      <c r="A18" s="28" t="s">
        <v>182</v>
      </c>
      <c r="B18" s="29" t="s">
        <v>288</v>
      </c>
      <c r="C18" s="29" t="s">
        <v>289</v>
      </c>
      <c r="D18" s="29" t="s">
        <v>288</v>
      </c>
      <c r="E18" s="28" t="s">
        <v>182</v>
      </c>
      <c r="F18" s="30" t="str">
        <f>IFERROR(VLOOKUP(D18,'[1]OECD Region by Recipient'!$A$1:$B$225,2,FALSE),"")</f>
        <v>South Central Asia</v>
      </c>
      <c r="G18" s="30" t="str">
        <f>IFERROR(VLOOKUP(B18,'[1]Income Groups'!$A$2:$C$219,3,FALSE),"")</f>
        <v>UMIC</v>
      </c>
      <c r="H18" s="30" t="str">
        <f>IFERROR(VLOOKUP(B18,'[1]LDC List'!$B$1:$C$47,2,FALSE),"Non LDC")</f>
        <v>Non LDC</v>
      </c>
      <c r="I18" s="30" t="str">
        <f>IFERROR(VLOOKUP(B18,'[1]SIDS List'!$B$1:$C$57,2,FALSE),"Non SIDS")</f>
        <v>Non SIDS</v>
      </c>
      <c r="J18" s="30" t="str">
        <f>IFERROR(VLOOKUP(B18,'[1]DAC Member List'!$B$1:$C$29,2,FALSE),"Non DAC")</f>
        <v>Non DAC</v>
      </c>
      <c r="K18" s="30" t="str">
        <f>IFERROR(VLOOKUP(B18,'[1]Dev Countries List'!$A$1:$B$146,2,FALSE),"Not Developing")</f>
        <v>Developing Country</v>
      </c>
      <c r="L18" s="30" t="str">
        <f>IFERROR(VLOOKUP(D18,'[1]Fragility List'!$A$1:$C$146,3,FALSE),"Not Fragile")</f>
        <v>Not Fragile</v>
      </c>
      <c r="M18" s="27">
        <f>VLOOKUP(B18,[2]Data!$B$7:$Y$270,23,FALSE)</f>
        <v>9649341</v>
      </c>
    </row>
    <row r="19" spans="1:13" x14ac:dyDescent="0.25">
      <c r="A19" s="33" t="s">
        <v>116</v>
      </c>
      <c r="B19" s="34" t="s">
        <v>290</v>
      </c>
      <c r="C19" s="34" t="s">
        <v>291</v>
      </c>
      <c r="D19" s="34" t="s">
        <v>290</v>
      </c>
      <c r="E19" s="33" t="s">
        <v>116</v>
      </c>
      <c r="F19" s="30" t="str">
        <f>IFERROR(VLOOKUP(D19,'[1]OECD Region by Recipient'!$A$1:$B$225,2,FALSE),"")</f>
        <v>North Central America</v>
      </c>
      <c r="G19" s="30" t="str">
        <f>IFERROR(VLOOKUP(B19,'[1]Income Groups'!$A$2:$C$219,3,FALSE),"")</f>
        <v>HIC</v>
      </c>
      <c r="H19" s="30" t="str">
        <f>IFERROR(VLOOKUP(B19,'[1]LDC List'!$B$1:$C$47,2,FALSE),"Non LDC")</f>
        <v>Non LDC</v>
      </c>
      <c r="I19" s="30" t="str">
        <f>IFERROR(VLOOKUP(B19,'[1]SIDS List'!$B$1:$C$57,2,FALSE),"Non SIDS")</f>
        <v>SIDS</v>
      </c>
      <c r="J19" s="30" t="str">
        <f>IFERROR(VLOOKUP(B19,'[1]DAC Member List'!$B$1:$C$29,2,FALSE),"Non DAC")</f>
        <v>Non DAC</v>
      </c>
      <c r="K19" s="30" t="str">
        <f>IFERROR(VLOOKUP(B19,'[1]Dev Countries List'!$A$1:$B$146,2,FALSE),"Not Developing")</f>
        <v>Not Developing</v>
      </c>
      <c r="L19" s="30" t="str">
        <f>IFERROR(VLOOKUP(D19,'[1]Fragility List'!$A$1:$C$146,3,FALSE),"Not Fragile")</f>
        <v>Not Fragile</v>
      </c>
      <c r="M19" s="27">
        <f>VLOOKUP(B19,[2]Data!$B$7:$Y$270,23,FALSE)</f>
        <v>386838</v>
      </c>
    </row>
    <row r="20" spans="1:13" x14ac:dyDescent="0.25">
      <c r="A20" s="33" t="s">
        <v>292</v>
      </c>
      <c r="B20" s="34" t="s">
        <v>290</v>
      </c>
      <c r="C20" s="34" t="s">
        <v>291</v>
      </c>
      <c r="D20" s="34" t="s">
        <v>290</v>
      </c>
      <c r="E20" s="33" t="s">
        <v>292</v>
      </c>
      <c r="F20" s="30" t="str">
        <f>IFERROR(VLOOKUP(D20,'[1]OECD Region by Recipient'!$A$1:$B$225,2,FALSE),"")</f>
        <v>North Central America</v>
      </c>
      <c r="G20" s="30" t="str">
        <f>IFERROR(VLOOKUP(B20,'[1]Income Groups'!$A$2:$C$219,3,FALSE),"")</f>
        <v>HIC</v>
      </c>
      <c r="H20" s="30" t="str">
        <f>IFERROR(VLOOKUP(B20,'[1]LDC List'!$B$1:$C$47,2,FALSE),"Non LDC")</f>
        <v>Non LDC</v>
      </c>
      <c r="I20" s="30" t="str">
        <f>IFERROR(VLOOKUP(B20,'[1]SIDS List'!$B$1:$C$57,2,FALSE),"Non SIDS")</f>
        <v>SIDS</v>
      </c>
      <c r="J20" s="30" t="str">
        <f>IFERROR(VLOOKUP(B20,'[1]DAC Member List'!$B$1:$C$29,2,FALSE),"Non DAC")</f>
        <v>Non DAC</v>
      </c>
      <c r="K20" s="30" t="str">
        <f>IFERROR(VLOOKUP(B20,'[1]Dev Countries List'!$A$1:$B$146,2,FALSE),"Not Developing")</f>
        <v>Not Developing</v>
      </c>
      <c r="L20" s="30" t="str">
        <f>IFERROR(VLOOKUP(D20,'[1]Fragility List'!$A$1:$C$146,3,FALSE),"Not Fragile")</f>
        <v>Not Fragile</v>
      </c>
      <c r="M20" s="27">
        <f>VLOOKUP(B20,[2]Data!$B$7:$Y$270,23,FALSE)</f>
        <v>386838</v>
      </c>
    </row>
    <row r="21" spans="1:13" x14ac:dyDescent="0.25">
      <c r="A21" s="33" t="s">
        <v>293</v>
      </c>
      <c r="B21" s="34" t="s">
        <v>290</v>
      </c>
      <c r="C21" s="34" t="s">
        <v>291</v>
      </c>
      <c r="D21" s="34" t="s">
        <v>290</v>
      </c>
      <c r="E21" s="33" t="s">
        <v>293</v>
      </c>
      <c r="F21" s="30" t="str">
        <f>IFERROR(VLOOKUP(D21,'[1]OECD Region by Recipient'!$A$1:$B$225,2,FALSE),"")</f>
        <v>North Central America</v>
      </c>
      <c r="G21" s="30" t="str">
        <f>IFERROR(VLOOKUP(B21,'[1]Income Groups'!$A$2:$C$219,3,FALSE),"")</f>
        <v>HIC</v>
      </c>
      <c r="H21" s="30" t="str">
        <f>IFERROR(VLOOKUP(B21,'[1]LDC List'!$B$1:$C$47,2,FALSE),"Non LDC")</f>
        <v>Non LDC</v>
      </c>
      <c r="I21" s="30" t="str">
        <f>IFERROR(VLOOKUP(B21,'[1]SIDS List'!$B$1:$C$57,2,FALSE),"Non SIDS")</f>
        <v>SIDS</v>
      </c>
      <c r="J21" s="30" t="str">
        <f>IFERROR(VLOOKUP(B21,'[1]DAC Member List'!$B$1:$C$29,2,FALSE),"Non DAC")</f>
        <v>Non DAC</v>
      </c>
      <c r="K21" s="30" t="str">
        <f>IFERROR(VLOOKUP(B21,'[1]Dev Countries List'!$A$1:$B$146,2,FALSE),"Not Developing")</f>
        <v>Not Developing</v>
      </c>
      <c r="L21" s="30" t="str">
        <f>IFERROR(VLOOKUP(D21,'[1]Fragility List'!$A$1:$C$146,3,FALSE),"Not Fragile")</f>
        <v>Not Fragile</v>
      </c>
      <c r="M21" s="27">
        <f>VLOOKUP(B21,[2]Data!$B$7:$Y$270,23,FALSE)</f>
        <v>386838</v>
      </c>
    </row>
    <row r="22" spans="1:13" x14ac:dyDescent="0.25">
      <c r="A22" s="28" t="s">
        <v>201</v>
      </c>
      <c r="B22" s="29" t="s">
        <v>294</v>
      </c>
      <c r="C22" s="29" t="s">
        <v>295</v>
      </c>
      <c r="D22" s="29" t="s">
        <v>294</v>
      </c>
      <c r="E22" s="28" t="s">
        <v>201</v>
      </c>
      <c r="F22" s="30" t="str">
        <f>IFERROR(VLOOKUP(D22,'[1]OECD Region by Recipient'!$A$1:$B$225,2,FALSE),"")</f>
        <v>Middle East</v>
      </c>
      <c r="G22" s="30" t="str">
        <f>IFERROR(VLOOKUP(B22,'[1]Income Groups'!$A$2:$C$219,3,FALSE),"")</f>
        <v>HIC</v>
      </c>
      <c r="H22" s="30" t="str">
        <f>IFERROR(VLOOKUP(B22,'[1]LDC List'!$B$1:$C$47,2,FALSE),"Non LDC")</f>
        <v>Non LDC</v>
      </c>
      <c r="I22" s="30" t="str">
        <f>IFERROR(VLOOKUP(B22,'[1]SIDS List'!$B$1:$C$57,2,FALSE),"Non SIDS")</f>
        <v>Non SIDS</v>
      </c>
      <c r="J22" s="30" t="str">
        <f>IFERROR(VLOOKUP(B22,'[1]DAC Member List'!$B$1:$C$29,2,FALSE),"Non DAC")</f>
        <v>Non DAC</v>
      </c>
      <c r="K22" s="30" t="str">
        <f>IFERROR(VLOOKUP(B22,'[1]Dev Countries List'!$A$1:$B$146,2,FALSE),"Not Developing")</f>
        <v>Not Developing</v>
      </c>
      <c r="L22" s="30" t="str">
        <f>IFERROR(VLOOKUP(D22,'[1]Fragility List'!$A$1:$C$146,3,FALSE),"Not Fragile")</f>
        <v>Not Fragile</v>
      </c>
      <c r="M22" s="27">
        <f>VLOOKUP(B22,[2]Data!$B$7:$Y$270,23,FALSE)</f>
        <v>1371855</v>
      </c>
    </row>
    <row r="23" spans="1:13" x14ac:dyDescent="0.25">
      <c r="A23" s="28" t="s">
        <v>183</v>
      </c>
      <c r="B23" s="29" t="s">
        <v>296</v>
      </c>
      <c r="C23" s="29" t="s">
        <v>297</v>
      </c>
      <c r="D23" s="29" t="s">
        <v>296</v>
      </c>
      <c r="E23" s="28" t="s">
        <v>183</v>
      </c>
      <c r="F23" s="30" t="str">
        <f>IFERROR(VLOOKUP(D23,'[1]OECD Region by Recipient'!$A$1:$B$225,2,FALSE),"")</f>
        <v>South Central Asia</v>
      </c>
      <c r="G23" s="30" t="str">
        <f>IFERROR(VLOOKUP(B23,'[1]Income Groups'!$A$2:$C$219,3,FALSE),"")</f>
        <v>LMIC</v>
      </c>
      <c r="H23" s="30" t="str">
        <f>IFERROR(VLOOKUP(B23,'[1]LDC List'!$B$1:$C$47,2,FALSE),"Non LDC")</f>
        <v>LDC</v>
      </c>
      <c r="I23" s="30" t="str">
        <f>IFERROR(VLOOKUP(B23,'[1]SIDS List'!$B$1:$C$57,2,FALSE),"Non SIDS")</f>
        <v>Non SIDS</v>
      </c>
      <c r="J23" s="30" t="str">
        <f>IFERROR(VLOOKUP(B23,'[1]DAC Member List'!$B$1:$C$29,2,FALSE),"Non DAC")</f>
        <v>Non DAC</v>
      </c>
      <c r="K23" s="30" t="str">
        <f>IFERROR(VLOOKUP(B23,'[1]Dev Countries List'!$A$1:$B$146,2,FALSE),"Not Developing")</f>
        <v>Developing Country</v>
      </c>
      <c r="L23" s="30" t="str">
        <f>IFERROR(VLOOKUP(D23,'[1]Fragility List'!$A$1:$C$146,3,FALSE),"Not Fragile")</f>
        <v>Fragile</v>
      </c>
      <c r="M23" s="27">
        <f>VLOOKUP(B23,[2]Data!$B$7:$Y$270,23,FALSE)</f>
        <v>161200886</v>
      </c>
    </row>
    <row r="24" spans="1:13" x14ac:dyDescent="0.25">
      <c r="A24" s="28" t="s">
        <v>117</v>
      </c>
      <c r="B24" s="29" t="s">
        <v>298</v>
      </c>
      <c r="C24" s="29" t="s">
        <v>299</v>
      </c>
      <c r="D24" s="29" t="s">
        <v>298</v>
      </c>
      <c r="E24" s="28" t="s">
        <v>117</v>
      </c>
      <c r="F24" s="30" t="str">
        <f>IFERROR(VLOOKUP(D24,'[1]OECD Region by Recipient'!$A$1:$B$225,2,FALSE),"")</f>
        <v>North Central America</v>
      </c>
      <c r="G24" s="30" t="str">
        <f>IFERROR(VLOOKUP(B24,'[1]Income Groups'!$A$2:$C$219,3,FALSE),"")</f>
        <v>HIC</v>
      </c>
      <c r="H24" s="30" t="str">
        <f>IFERROR(VLOOKUP(B24,'[1]LDC List'!$B$1:$C$47,2,FALSE),"Non LDC")</f>
        <v>Non LDC</v>
      </c>
      <c r="I24" s="30" t="str">
        <f>IFERROR(VLOOKUP(B24,'[1]SIDS List'!$B$1:$C$57,2,FALSE),"Non SIDS")</f>
        <v>SIDS</v>
      </c>
      <c r="J24" s="30" t="str">
        <f>IFERROR(VLOOKUP(B24,'[1]DAC Member List'!$B$1:$C$29,2,FALSE),"Non DAC")</f>
        <v>Non DAC</v>
      </c>
      <c r="K24" s="30" t="str">
        <f>IFERROR(VLOOKUP(B24,'[1]Dev Countries List'!$A$1:$B$146,2,FALSE),"Not Developing")</f>
        <v>Not Developing</v>
      </c>
      <c r="L24" s="30" t="str">
        <f>IFERROR(VLOOKUP(D24,'[1]Fragility List'!$A$1:$C$146,3,FALSE),"Not Fragile")</f>
        <v>Not Fragile</v>
      </c>
      <c r="M24" s="27">
        <f>VLOOKUP(B24,[2]Data!$B$7:$Y$270,23,FALSE)</f>
        <v>284217</v>
      </c>
    </row>
    <row r="25" spans="1:13" x14ac:dyDescent="0.25">
      <c r="A25" s="28" t="s">
        <v>33</v>
      </c>
      <c r="B25" s="29" t="s">
        <v>300</v>
      </c>
      <c r="C25" s="29" t="s">
        <v>301</v>
      </c>
      <c r="D25" s="29" t="s">
        <v>300</v>
      </c>
      <c r="E25" s="28" t="s">
        <v>33</v>
      </c>
      <c r="F25" s="30" t="str">
        <f>IFERROR(VLOOKUP(D25,'[1]OECD Region by Recipient'!$A$1:$B$225,2,FALSE),"")</f>
        <v>Europe</v>
      </c>
      <c r="G25" s="30" t="str">
        <f>IFERROR(VLOOKUP(B25,'[1]Income Groups'!$A$2:$C$219,3,FALSE),"")</f>
        <v>UMIC</v>
      </c>
      <c r="H25" s="30" t="str">
        <f>IFERROR(VLOOKUP(B25,'[1]LDC List'!$B$1:$C$47,2,FALSE),"Non LDC")</f>
        <v>Non LDC</v>
      </c>
      <c r="I25" s="30" t="str">
        <f>IFERROR(VLOOKUP(B25,'[1]SIDS List'!$B$1:$C$57,2,FALSE),"Non SIDS")</f>
        <v>Non SIDS</v>
      </c>
      <c r="J25" s="30" t="str">
        <f>IFERROR(VLOOKUP(B25,'[1]DAC Member List'!$B$1:$C$29,2,FALSE),"Non DAC")</f>
        <v>Non DAC</v>
      </c>
      <c r="K25" s="30" t="str">
        <f>IFERROR(VLOOKUP(B25,'[1]Dev Countries List'!$A$1:$B$146,2,FALSE),"Not Developing")</f>
        <v>Developing Country</v>
      </c>
      <c r="L25" s="30" t="str">
        <f>IFERROR(VLOOKUP(D25,'[1]Fragility List'!$A$1:$C$146,3,FALSE),"Not Fragile")</f>
        <v>Not Fragile</v>
      </c>
      <c r="M25" s="27">
        <f>VLOOKUP(B25,[2]Data!$B$7:$Y$270,23,FALSE)</f>
        <v>9489616</v>
      </c>
    </row>
    <row r="26" spans="1:13" x14ac:dyDescent="0.25">
      <c r="A26" s="28" t="s">
        <v>302</v>
      </c>
      <c r="B26" s="29" t="s">
        <v>303</v>
      </c>
      <c r="C26" s="29" t="s">
        <v>304</v>
      </c>
      <c r="D26" s="29" t="s">
        <v>303</v>
      </c>
      <c r="E26" s="28" t="s">
        <v>302</v>
      </c>
      <c r="F26" s="30" t="str">
        <f>IFERROR(VLOOKUP(D26,'[1]OECD Region by Recipient'!$A$1:$B$225,2,FALSE),"")</f>
        <v>Europe</v>
      </c>
      <c r="G26" s="30" t="str">
        <f>IFERROR(VLOOKUP(B26,'[1]Income Groups'!$A$2:$C$219,3,FALSE),"")</f>
        <v>HIC</v>
      </c>
      <c r="H26" s="30" t="str">
        <f>IFERROR(VLOOKUP(B26,'[1]LDC List'!$B$1:$C$47,2,FALSE),"Non LDC")</f>
        <v>Non LDC</v>
      </c>
      <c r="I26" s="30" t="str">
        <f>IFERROR(VLOOKUP(B26,'[1]SIDS List'!$B$1:$C$57,2,FALSE),"Non SIDS")</f>
        <v>Non SIDS</v>
      </c>
      <c r="J26" s="30" t="str">
        <f>IFERROR(VLOOKUP(B26,'[1]DAC Member List'!$B$1:$C$29,2,FALSE),"Non DAC")</f>
        <v>DAC</v>
      </c>
      <c r="K26" s="30" t="str">
        <f>IFERROR(VLOOKUP(B26,'[1]Dev Countries List'!$A$1:$B$146,2,FALSE),"Not Developing")</f>
        <v>Not Developing</v>
      </c>
      <c r="L26" s="30" t="str">
        <f>IFERROR(VLOOKUP(D26,'[1]Fragility List'!$A$1:$C$146,3,FALSE),"Not Fragile")</f>
        <v>Not Fragile</v>
      </c>
      <c r="M26" s="27">
        <f>VLOOKUP(B26,[2]Data!$B$7:$Y$270,23,FALSE)</f>
        <v>11274196</v>
      </c>
    </row>
    <row r="27" spans="1:13" x14ac:dyDescent="0.25">
      <c r="A27" s="28" t="s">
        <v>118</v>
      </c>
      <c r="B27" s="29" t="s">
        <v>305</v>
      </c>
      <c r="C27" s="29" t="s">
        <v>306</v>
      </c>
      <c r="D27" s="29" t="s">
        <v>305</v>
      </c>
      <c r="E27" s="28" t="s">
        <v>118</v>
      </c>
      <c r="F27" s="30" t="str">
        <f>IFERROR(VLOOKUP(D27,'[1]OECD Region by Recipient'!$A$1:$B$225,2,FALSE),"")</f>
        <v>North Central America</v>
      </c>
      <c r="G27" s="30" t="str">
        <f>IFERROR(VLOOKUP(B27,'[1]Income Groups'!$A$2:$C$219,3,FALSE),"")</f>
        <v>UMIC</v>
      </c>
      <c r="H27" s="30" t="str">
        <f>IFERROR(VLOOKUP(B27,'[1]LDC List'!$B$1:$C$47,2,FALSE),"Non LDC")</f>
        <v>Non LDC</v>
      </c>
      <c r="I27" s="30" t="str">
        <f>IFERROR(VLOOKUP(B27,'[1]SIDS List'!$B$1:$C$57,2,FALSE),"Non SIDS")</f>
        <v>SIDS</v>
      </c>
      <c r="J27" s="30" t="str">
        <f>IFERROR(VLOOKUP(B27,'[1]DAC Member List'!$B$1:$C$29,2,FALSE),"Non DAC")</f>
        <v>Non DAC</v>
      </c>
      <c r="K27" s="30" t="str">
        <f>IFERROR(VLOOKUP(B27,'[1]Dev Countries List'!$A$1:$B$146,2,FALSE),"Not Developing")</f>
        <v>Developing Country</v>
      </c>
      <c r="L27" s="30" t="str">
        <f>IFERROR(VLOOKUP(D27,'[1]Fragility List'!$A$1:$C$146,3,FALSE),"Not Fragile")</f>
        <v>Not Fragile</v>
      </c>
      <c r="M27" s="27">
        <f>VLOOKUP(B27,[2]Data!$B$7:$Y$270,23,FALSE)</f>
        <v>359288</v>
      </c>
    </row>
    <row r="28" spans="1:13" x14ac:dyDescent="0.25">
      <c r="A28" s="28" t="s">
        <v>59</v>
      </c>
      <c r="B28" s="29" t="s">
        <v>307</v>
      </c>
      <c r="C28" s="29" t="s">
        <v>308</v>
      </c>
      <c r="D28" s="29" t="s">
        <v>307</v>
      </c>
      <c r="E28" s="28" t="s">
        <v>59</v>
      </c>
      <c r="F28" s="30" t="str">
        <f>IFERROR(VLOOKUP(D28,'[1]OECD Region by Recipient'!$A$1:$B$225,2,FALSE),"")</f>
        <v>South of Sahara</v>
      </c>
      <c r="G28" s="30" t="str">
        <f>IFERROR(VLOOKUP(B28,'[1]Income Groups'!$A$2:$C$219,3,FALSE),"")</f>
        <v>LIC</v>
      </c>
      <c r="H28" s="30" t="str">
        <f>IFERROR(VLOOKUP(B28,'[1]LDC List'!$B$1:$C$47,2,FALSE),"Non LDC")</f>
        <v>LDC</v>
      </c>
      <c r="I28" s="30" t="str">
        <f>IFERROR(VLOOKUP(B28,'[1]SIDS List'!$B$1:$C$57,2,FALSE),"Non SIDS")</f>
        <v>Non SIDS</v>
      </c>
      <c r="J28" s="30" t="str">
        <f>IFERROR(VLOOKUP(B28,'[1]DAC Member List'!$B$1:$C$29,2,FALSE),"Non DAC")</f>
        <v>Non DAC</v>
      </c>
      <c r="K28" s="30" t="str">
        <f>IFERROR(VLOOKUP(B28,'[1]Dev Countries List'!$A$1:$B$146,2,FALSE),"Not Developing")</f>
        <v>Developing Country</v>
      </c>
      <c r="L28" s="30" t="str">
        <f>IFERROR(VLOOKUP(D28,'[1]Fragility List'!$A$1:$C$146,3,FALSE),"Not Fragile")</f>
        <v>Not Fragile</v>
      </c>
      <c r="M28" s="27">
        <f>VLOOKUP(B28,[2]Data!$B$7:$Y$270,23,FALSE)</f>
        <v>10575952</v>
      </c>
    </row>
    <row r="29" spans="1:13" x14ac:dyDescent="0.25">
      <c r="A29" s="28" t="s">
        <v>119</v>
      </c>
      <c r="B29" s="29" t="s">
        <v>309</v>
      </c>
      <c r="C29" s="29" t="s">
        <v>310</v>
      </c>
      <c r="D29" s="29" t="s">
        <v>309</v>
      </c>
      <c r="E29" s="28" t="s">
        <v>119</v>
      </c>
      <c r="F29" s="30" t="str">
        <f>IFERROR(VLOOKUP(D29,'[1]OECD Region by Recipient'!$A$1:$B$225,2,FALSE),"")</f>
        <v>North Central America</v>
      </c>
      <c r="G29" s="30" t="str">
        <f>IFERROR(VLOOKUP(B29,'[1]Income Groups'!$A$2:$C$219,3,FALSE),"")</f>
        <v>HIC</v>
      </c>
      <c r="H29" s="30" t="str">
        <f>IFERROR(VLOOKUP(B29,'[1]LDC List'!$B$1:$C$47,2,FALSE),"Non LDC")</f>
        <v>Non LDC</v>
      </c>
      <c r="I29" s="30" t="str">
        <f>IFERROR(VLOOKUP(B29,'[1]SIDS List'!$B$1:$C$57,2,FALSE),"Non SIDS")</f>
        <v>SIDS</v>
      </c>
      <c r="J29" s="30" t="str">
        <f>IFERROR(VLOOKUP(B29,'[1]DAC Member List'!$B$1:$C$29,2,FALSE),"Non DAC")</f>
        <v>Non DAC</v>
      </c>
      <c r="K29" s="30" t="str">
        <f>IFERROR(VLOOKUP(B29,'[1]Dev Countries List'!$A$1:$B$146,2,FALSE),"Not Developing")</f>
        <v>Not Developing</v>
      </c>
      <c r="L29" s="30" t="str">
        <f>IFERROR(VLOOKUP(D29,'[1]Fragility List'!$A$1:$C$146,3,FALSE),"Not Fragile")</f>
        <v>Not Fragile</v>
      </c>
      <c r="M29" s="27">
        <f>VLOOKUP(B29,[2]Data!$B$7:$Y$270,23,FALSE)</f>
        <v>65235</v>
      </c>
    </row>
    <row r="30" spans="1:13" x14ac:dyDescent="0.25">
      <c r="A30" s="28" t="s">
        <v>184</v>
      </c>
      <c r="B30" s="29" t="s">
        <v>311</v>
      </c>
      <c r="C30" s="29" t="s">
        <v>312</v>
      </c>
      <c r="D30" s="29" t="s">
        <v>311</v>
      </c>
      <c r="E30" s="28" t="s">
        <v>184</v>
      </c>
      <c r="F30" s="30" t="str">
        <f>IFERROR(VLOOKUP(D30,'[1]OECD Region by Recipient'!$A$1:$B$225,2,FALSE),"")</f>
        <v>South Central Asia</v>
      </c>
      <c r="G30" s="30" t="str">
        <f>IFERROR(VLOOKUP(B30,'[1]Income Groups'!$A$2:$C$219,3,FALSE),"")</f>
        <v>LMIC</v>
      </c>
      <c r="H30" s="30" t="str">
        <f>IFERROR(VLOOKUP(B30,'[1]LDC List'!$B$1:$C$47,2,FALSE),"Non LDC")</f>
        <v>LDC</v>
      </c>
      <c r="I30" s="30" t="str">
        <f>IFERROR(VLOOKUP(B30,'[1]SIDS List'!$B$1:$C$57,2,FALSE),"Non SIDS")</f>
        <v>Non SIDS</v>
      </c>
      <c r="J30" s="30" t="str">
        <f>IFERROR(VLOOKUP(B30,'[1]DAC Member List'!$B$1:$C$29,2,FALSE),"Non DAC")</f>
        <v>Non DAC</v>
      </c>
      <c r="K30" s="30" t="str">
        <f>IFERROR(VLOOKUP(B30,'[1]Dev Countries List'!$A$1:$B$146,2,FALSE),"Not Developing")</f>
        <v>Developing Country</v>
      </c>
      <c r="L30" s="30" t="str">
        <f>IFERROR(VLOOKUP(D30,'[1]Fragility List'!$A$1:$C$146,3,FALSE),"Not Fragile")</f>
        <v>Not Fragile</v>
      </c>
      <c r="M30" s="27">
        <f>VLOOKUP(B30,[2]Data!$B$7:$Y$270,23,FALSE)</f>
        <v>787386</v>
      </c>
    </row>
    <row r="31" spans="1:13" x14ac:dyDescent="0.25">
      <c r="A31" s="33" t="s">
        <v>146</v>
      </c>
      <c r="B31" s="34" t="s">
        <v>313</v>
      </c>
      <c r="C31" s="34" t="s">
        <v>314</v>
      </c>
      <c r="D31" s="34" t="s">
        <v>313</v>
      </c>
      <c r="E31" s="33" t="s">
        <v>146</v>
      </c>
      <c r="F31" s="30" t="str">
        <f>IFERROR(VLOOKUP(D31,'[1]OECD Region by Recipient'!$A$1:$B$225,2,FALSE),"")</f>
        <v>South America</v>
      </c>
      <c r="G31" s="30" t="str">
        <f>IFERROR(VLOOKUP(B31,'[1]Income Groups'!$A$2:$C$219,3,FALSE),"")</f>
        <v>LMIC</v>
      </c>
      <c r="H31" s="30" t="str">
        <f>IFERROR(VLOOKUP(B31,'[1]LDC List'!$B$1:$C$47,2,FALSE),"Non LDC")</f>
        <v>Non LDC</v>
      </c>
      <c r="I31" s="30" t="str">
        <f>IFERROR(VLOOKUP(B31,'[1]SIDS List'!$B$1:$C$57,2,FALSE),"Non SIDS")</f>
        <v>Non SIDS</v>
      </c>
      <c r="J31" s="30" t="str">
        <f>IFERROR(VLOOKUP(B31,'[1]DAC Member List'!$B$1:$C$29,2,FALSE),"Non DAC")</f>
        <v>Non DAC</v>
      </c>
      <c r="K31" s="30" t="str">
        <f>IFERROR(VLOOKUP(B31,'[1]Dev Countries List'!$A$1:$B$146,2,FALSE),"Not Developing")</f>
        <v>Developing Country</v>
      </c>
      <c r="L31" s="30" t="str">
        <f>IFERROR(VLOOKUP(D31,'[1]Fragility List'!$A$1:$C$146,3,FALSE),"Not Fragile")</f>
        <v>Not Fragile</v>
      </c>
      <c r="M31" s="27">
        <f>VLOOKUP(B31,[2]Data!$B$7:$Y$270,23,FALSE)</f>
        <v>10724705</v>
      </c>
    </row>
    <row r="32" spans="1:13" x14ac:dyDescent="0.25">
      <c r="A32" s="33" t="s">
        <v>315</v>
      </c>
      <c r="B32" s="34" t="s">
        <v>313</v>
      </c>
      <c r="C32" s="34" t="s">
        <v>314</v>
      </c>
      <c r="D32" s="34" t="s">
        <v>313</v>
      </c>
      <c r="E32" s="33" t="s">
        <v>315</v>
      </c>
      <c r="F32" s="30" t="str">
        <f>IFERROR(VLOOKUP(D32,'[1]OECD Region by Recipient'!$A$1:$B$225,2,FALSE),"")</f>
        <v>South America</v>
      </c>
      <c r="G32" s="30" t="str">
        <f>IFERROR(VLOOKUP(B32,'[1]Income Groups'!$A$2:$C$219,3,FALSE),"")</f>
        <v>LMIC</v>
      </c>
      <c r="H32" s="30" t="str">
        <f>IFERROR(VLOOKUP(B32,'[1]LDC List'!$B$1:$C$47,2,FALSE),"Non LDC")</f>
        <v>Non LDC</v>
      </c>
      <c r="I32" s="30" t="str">
        <f>IFERROR(VLOOKUP(B32,'[1]SIDS List'!$B$1:$C$57,2,FALSE),"Non SIDS")</f>
        <v>Non SIDS</v>
      </c>
      <c r="J32" s="30" t="str">
        <f>IFERROR(VLOOKUP(B32,'[1]DAC Member List'!$B$1:$C$29,2,FALSE),"Non DAC")</f>
        <v>Non DAC</v>
      </c>
      <c r="K32" s="30" t="str">
        <f>IFERROR(VLOOKUP(B32,'[1]Dev Countries List'!$A$1:$B$146,2,FALSE),"Not Developing")</f>
        <v>Developing Country</v>
      </c>
      <c r="L32" s="30" t="str">
        <f>IFERROR(VLOOKUP(D32,'[1]Fragility List'!$A$1:$C$146,3,FALSE),"Not Fragile")</f>
        <v>Not Fragile</v>
      </c>
      <c r="M32" s="27">
        <f>VLOOKUP(B32,[2]Data!$B$7:$Y$270,23,FALSE)</f>
        <v>10724705</v>
      </c>
    </row>
    <row r="33" spans="1:13" x14ac:dyDescent="0.25">
      <c r="A33" s="27" t="s">
        <v>316</v>
      </c>
      <c r="B33" s="35" t="s">
        <v>317</v>
      </c>
      <c r="C33" s="35" t="s">
        <v>318</v>
      </c>
      <c r="D33" s="35" t="s">
        <v>317</v>
      </c>
      <c r="E33" s="27" t="s">
        <v>316</v>
      </c>
      <c r="F33" s="30" t="str">
        <f>IFERROR(VLOOKUP(D33,'[1]OECD Region by Recipient'!$A$1:$B$225,2,FALSE),"")</f>
        <v>North Central America</v>
      </c>
      <c r="G33" s="30" t="str">
        <f>IFERROR(VLOOKUP(B33,'[1]Income Groups'!$A$2:$C$219,3,FALSE),"")</f>
        <v/>
      </c>
      <c r="H33" s="30" t="str">
        <f>IFERROR(VLOOKUP(B33,'[1]LDC List'!$B$1:$C$47,2,FALSE),"Non LDC")</f>
        <v>Non LDC</v>
      </c>
      <c r="I33" s="30" t="str">
        <f>IFERROR(VLOOKUP(B33,'[1]SIDS List'!$B$1:$C$57,2,FALSE),"Non SIDS")</f>
        <v>Non SIDS</v>
      </c>
      <c r="J33" s="30" t="str">
        <f>IFERROR(VLOOKUP(B33,'[1]DAC Member List'!$B$1:$C$29,2,FALSE),"Non DAC")</f>
        <v>Non DAC</v>
      </c>
      <c r="K33" s="30" t="str">
        <f>IFERROR(VLOOKUP(B33,'[1]Dev Countries List'!$A$1:$B$146,2,FALSE),"Not Developing")</f>
        <v>Not Developing</v>
      </c>
      <c r="L33" s="30" t="str">
        <f>IFERROR(VLOOKUP(D33,'[1]Fragility List'!$A$1:$C$146,3,FALSE),"Not Fragile")</f>
        <v>Not Fragile</v>
      </c>
      <c r="M33" s="27" t="e">
        <f>VLOOKUP(B33,[2]Data!$B$7:$Y$270,23,FALSE)</f>
        <v>#N/A</v>
      </c>
    </row>
    <row r="34" spans="1:13" x14ac:dyDescent="0.25">
      <c r="A34" s="33" t="s">
        <v>34</v>
      </c>
      <c r="B34" s="34" t="s">
        <v>319</v>
      </c>
      <c r="C34" s="34" t="s">
        <v>320</v>
      </c>
      <c r="D34" s="34" t="s">
        <v>319</v>
      </c>
      <c r="E34" s="33" t="s">
        <v>34</v>
      </c>
      <c r="F34" s="30" t="str">
        <f>IFERROR(VLOOKUP(D34,'[1]OECD Region by Recipient'!$A$1:$B$225,2,FALSE),"")</f>
        <v>Europe</v>
      </c>
      <c r="G34" s="30" t="str">
        <f>IFERROR(VLOOKUP(B34,'[1]Income Groups'!$A$2:$C$219,3,FALSE),"")</f>
        <v>UMIC</v>
      </c>
      <c r="H34" s="30" t="str">
        <f>IFERROR(VLOOKUP(B34,'[1]LDC List'!$B$1:$C$47,2,FALSE),"Non LDC")</f>
        <v>Non LDC</v>
      </c>
      <c r="I34" s="30" t="str">
        <f>IFERROR(VLOOKUP(B34,'[1]SIDS List'!$B$1:$C$57,2,FALSE),"Non SIDS")</f>
        <v>Non SIDS</v>
      </c>
      <c r="J34" s="30" t="str">
        <f>IFERROR(VLOOKUP(B34,'[1]DAC Member List'!$B$1:$C$29,2,FALSE),"Non DAC")</f>
        <v>Non DAC</v>
      </c>
      <c r="K34" s="30" t="str">
        <f>IFERROR(VLOOKUP(B34,'[1]Dev Countries List'!$A$1:$B$146,2,FALSE),"Not Developing")</f>
        <v>Developing Country</v>
      </c>
      <c r="L34" s="30" t="str">
        <f>IFERROR(VLOOKUP(D34,'[1]Fragility List'!$A$1:$C$146,3,FALSE),"Not Fragile")</f>
        <v>Not Fragile</v>
      </c>
      <c r="M34" s="27">
        <f>VLOOKUP(B34,[2]Data!$B$7:$Y$270,23,FALSE)</f>
        <v>3535961</v>
      </c>
    </row>
    <row r="35" spans="1:13" x14ac:dyDescent="0.25">
      <c r="A35" s="33" t="s">
        <v>321</v>
      </c>
      <c r="B35" s="34" t="s">
        <v>319</v>
      </c>
      <c r="C35" s="34" t="s">
        <v>320</v>
      </c>
      <c r="D35" s="34" t="s">
        <v>319</v>
      </c>
      <c r="E35" s="33" t="s">
        <v>321</v>
      </c>
      <c r="F35" s="30" t="str">
        <f>IFERROR(VLOOKUP(D35,'[1]OECD Region by Recipient'!$A$1:$B$225,2,FALSE),"")</f>
        <v>Europe</v>
      </c>
      <c r="G35" s="30" t="str">
        <f>IFERROR(VLOOKUP(B35,'[1]Income Groups'!$A$2:$C$219,3,FALSE),"")</f>
        <v>UMIC</v>
      </c>
      <c r="H35" s="30" t="str">
        <f>IFERROR(VLOOKUP(B35,'[1]LDC List'!$B$1:$C$47,2,FALSE),"Non LDC")</f>
        <v>Non LDC</v>
      </c>
      <c r="I35" s="30" t="str">
        <f>IFERROR(VLOOKUP(B35,'[1]SIDS List'!$B$1:$C$57,2,FALSE),"Non SIDS")</f>
        <v>Non SIDS</v>
      </c>
      <c r="J35" s="30" t="str">
        <f>IFERROR(VLOOKUP(B35,'[1]DAC Member List'!$B$1:$C$29,2,FALSE),"Non DAC")</f>
        <v>Non DAC</v>
      </c>
      <c r="K35" s="30" t="str">
        <f>IFERROR(VLOOKUP(B35,'[1]Dev Countries List'!$A$1:$B$146,2,FALSE),"Not Developing")</f>
        <v>Developing Country</v>
      </c>
      <c r="L35" s="30" t="str">
        <f>IFERROR(VLOOKUP(D35,'[1]Fragility List'!$A$1:$C$146,3,FALSE),"Not Fragile")</f>
        <v>Not Fragile</v>
      </c>
      <c r="M35" s="27">
        <f>VLOOKUP(B35,[2]Data!$B$7:$Y$270,23,FALSE)</f>
        <v>3535961</v>
      </c>
    </row>
    <row r="36" spans="1:13" x14ac:dyDescent="0.25">
      <c r="A36" s="28" t="s">
        <v>60</v>
      </c>
      <c r="B36" s="29" t="s">
        <v>322</v>
      </c>
      <c r="C36" s="29" t="s">
        <v>323</v>
      </c>
      <c r="D36" s="29" t="s">
        <v>322</v>
      </c>
      <c r="E36" s="28" t="s">
        <v>60</v>
      </c>
      <c r="F36" s="30" t="str">
        <f>IFERROR(VLOOKUP(D36,'[1]OECD Region by Recipient'!$A$1:$B$225,2,FALSE),"")</f>
        <v>South of Sahara</v>
      </c>
      <c r="G36" s="30" t="str">
        <f>IFERROR(VLOOKUP(B36,'[1]Income Groups'!$A$2:$C$219,3,FALSE),"")</f>
        <v>UMIC</v>
      </c>
      <c r="H36" s="30" t="str">
        <f>IFERROR(VLOOKUP(B36,'[1]LDC List'!$B$1:$C$47,2,FALSE),"Non LDC")</f>
        <v>Non LDC</v>
      </c>
      <c r="I36" s="30" t="str">
        <f>IFERROR(VLOOKUP(B36,'[1]SIDS List'!$B$1:$C$57,2,FALSE),"Non SIDS")</f>
        <v>Non SIDS</v>
      </c>
      <c r="J36" s="30" t="str">
        <f>IFERROR(VLOOKUP(B36,'[1]DAC Member List'!$B$1:$C$29,2,FALSE),"Non DAC")</f>
        <v>Non DAC</v>
      </c>
      <c r="K36" s="30" t="str">
        <f>IFERROR(VLOOKUP(B36,'[1]Dev Countries List'!$A$1:$B$146,2,FALSE),"Not Developing")</f>
        <v>Developing Country</v>
      </c>
      <c r="L36" s="30" t="str">
        <f>IFERROR(VLOOKUP(D36,'[1]Fragility List'!$A$1:$C$146,3,FALSE),"Not Fragile")</f>
        <v>Not Fragile</v>
      </c>
      <c r="M36" s="27">
        <f>VLOOKUP(B36,[2]Data!$B$7:$Y$270,23,FALSE)</f>
        <v>2209197</v>
      </c>
    </row>
    <row r="37" spans="1:13" x14ac:dyDescent="0.25">
      <c r="A37" s="31" t="s">
        <v>324</v>
      </c>
      <c r="B37" s="29" t="s">
        <v>325</v>
      </c>
      <c r="C37" s="29" t="s">
        <v>326</v>
      </c>
      <c r="D37" s="29" t="s">
        <v>325</v>
      </c>
      <c r="E37" s="31" t="s">
        <v>324</v>
      </c>
      <c r="F37" s="30" t="str">
        <f>IFERROR(VLOOKUP(D37,'[1]OECD Region by Recipient'!$A$1:$B$225,2,FALSE),"")</f>
        <v/>
      </c>
      <c r="G37" s="30" t="str">
        <f>IFERROR(VLOOKUP(B37,'[1]Income Groups'!$A$2:$C$219,3,FALSE),"")</f>
        <v/>
      </c>
      <c r="H37" s="30" t="str">
        <f>IFERROR(VLOOKUP(B37,'[1]LDC List'!$B$1:$C$47,2,FALSE),"Non LDC")</f>
        <v>Non LDC</v>
      </c>
      <c r="I37" s="30" t="str">
        <f>IFERROR(VLOOKUP(B37,'[1]SIDS List'!$B$1:$C$57,2,FALSE),"Non SIDS")</f>
        <v>Non SIDS</v>
      </c>
      <c r="J37" s="30" t="str">
        <f>IFERROR(VLOOKUP(B37,'[1]DAC Member List'!$B$1:$C$29,2,FALSE),"Non DAC")</f>
        <v>Non DAC</v>
      </c>
      <c r="K37" s="30" t="str">
        <f>IFERROR(VLOOKUP(B37,'[1]Dev Countries List'!$A$1:$B$146,2,FALSE),"Not Developing")</f>
        <v>Not Developing</v>
      </c>
      <c r="L37" s="30" t="str">
        <f>IFERROR(VLOOKUP(D37,'[1]Fragility List'!$A$1:$C$146,3,FALSE),"Not Fragile")</f>
        <v>Not Fragile</v>
      </c>
      <c r="M37" s="27" t="e">
        <f>VLOOKUP(B37,[2]Data!$B$7:$Y$270,23,FALSE)</f>
        <v>#N/A</v>
      </c>
    </row>
    <row r="38" spans="1:13" x14ac:dyDescent="0.25">
      <c r="A38" s="28" t="s">
        <v>147</v>
      </c>
      <c r="B38" s="29" t="s">
        <v>327</v>
      </c>
      <c r="C38" s="29" t="s">
        <v>328</v>
      </c>
      <c r="D38" s="29" t="s">
        <v>327</v>
      </c>
      <c r="E38" s="28" t="s">
        <v>147</v>
      </c>
      <c r="F38" s="30" t="str">
        <f>IFERROR(VLOOKUP(D38,'[1]OECD Region by Recipient'!$A$1:$B$225,2,FALSE),"")</f>
        <v>South America</v>
      </c>
      <c r="G38" s="30" t="str">
        <f>IFERROR(VLOOKUP(B38,'[1]Income Groups'!$A$2:$C$219,3,FALSE),"")</f>
        <v>UMIC</v>
      </c>
      <c r="H38" s="30" t="str">
        <f>IFERROR(VLOOKUP(B38,'[1]LDC List'!$B$1:$C$47,2,FALSE),"Non LDC")</f>
        <v>Non LDC</v>
      </c>
      <c r="I38" s="30" t="str">
        <f>IFERROR(VLOOKUP(B38,'[1]SIDS List'!$B$1:$C$57,2,FALSE),"Non SIDS")</f>
        <v>Non SIDS</v>
      </c>
      <c r="J38" s="30" t="str">
        <f>IFERROR(VLOOKUP(B38,'[1]DAC Member List'!$B$1:$C$29,2,FALSE),"Non DAC")</f>
        <v>Non DAC</v>
      </c>
      <c r="K38" s="30" t="str">
        <f>IFERROR(VLOOKUP(B38,'[1]Dev Countries List'!$A$1:$B$146,2,FALSE),"Not Developing")</f>
        <v>Developing Country</v>
      </c>
      <c r="L38" s="30" t="str">
        <f>IFERROR(VLOOKUP(D38,'[1]Fragility List'!$A$1:$C$146,3,FALSE),"Not Fragile")</f>
        <v>Not Fragile</v>
      </c>
      <c r="M38" s="27">
        <f>VLOOKUP(B38,[2]Data!$B$7:$Y$270,23,FALSE)</f>
        <v>205962108</v>
      </c>
    </row>
    <row r="39" spans="1:13" x14ac:dyDescent="0.25">
      <c r="A39" s="28" t="s">
        <v>120</v>
      </c>
      <c r="B39" s="29" t="s">
        <v>329</v>
      </c>
      <c r="C39" s="29" t="s">
        <v>330</v>
      </c>
      <c r="D39" s="29" t="s">
        <v>329</v>
      </c>
      <c r="E39" s="28" t="s">
        <v>120</v>
      </c>
      <c r="F39" s="30" t="str">
        <f>IFERROR(VLOOKUP(D39,'[1]OECD Region by Recipient'!$A$1:$B$225,2,FALSE),"")</f>
        <v>North Central America</v>
      </c>
      <c r="G39" s="30" t="str">
        <f>IFERROR(VLOOKUP(B39,'[1]Income Groups'!$A$2:$C$219,3,FALSE),"")</f>
        <v>HIC</v>
      </c>
      <c r="H39" s="30" t="str">
        <f>IFERROR(VLOOKUP(B39,'[1]LDC List'!$B$1:$C$47,2,FALSE),"Non LDC")</f>
        <v>Non LDC</v>
      </c>
      <c r="I39" s="30" t="str">
        <f>IFERROR(VLOOKUP(B39,'[1]SIDS List'!$B$1:$C$57,2,FALSE),"Non SIDS")</f>
        <v>SIDS</v>
      </c>
      <c r="J39" s="30" t="str">
        <f>IFERROR(VLOOKUP(B39,'[1]DAC Member List'!$B$1:$C$29,2,FALSE),"Non DAC")</f>
        <v>Non DAC</v>
      </c>
      <c r="K39" s="30" t="str">
        <f>IFERROR(VLOOKUP(B39,'[1]Dev Countries List'!$A$1:$B$146,2,FALSE),"Not Developing")</f>
        <v>Not Developing</v>
      </c>
      <c r="L39" s="30" t="str">
        <f>IFERROR(VLOOKUP(D39,'[1]Fragility List'!$A$1:$C$146,3,FALSE),"Not Fragile")</f>
        <v>Not Fragile</v>
      </c>
      <c r="M39" s="27">
        <f>VLOOKUP(B39,[2]Data!$B$7:$Y$270,23,FALSE)</f>
        <v>30113</v>
      </c>
    </row>
    <row r="40" spans="1:13" x14ac:dyDescent="0.25">
      <c r="A40" s="31" t="s">
        <v>331</v>
      </c>
      <c r="B40" s="29" t="s">
        <v>332</v>
      </c>
      <c r="C40" s="29" t="s">
        <v>333</v>
      </c>
      <c r="D40" s="29" t="s">
        <v>332</v>
      </c>
      <c r="E40" s="31" t="s">
        <v>331</v>
      </c>
      <c r="F40" s="30" t="str">
        <f>IFERROR(VLOOKUP(D40,'[1]OECD Region by Recipient'!$A$1:$B$225,2,FALSE),"")</f>
        <v/>
      </c>
      <c r="G40" s="30" t="str">
        <f>IFERROR(VLOOKUP(B40,'[1]Income Groups'!$A$2:$C$219,3,FALSE),"")</f>
        <v/>
      </c>
      <c r="H40" s="30" t="str">
        <f>IFERROR(VLOOKUP(B40,'[1]LDC List'!$B$1:$C$47,2,FALSE),"Non LDC")</f>
        <v>Non LDC</v>
      </c>
      <c r="I40" s="30" t="str">
        <f>IFERROR(VLOOKUP(B40,'[1]SIDS List'!$B$1:$C$57,2,FALSE),"Non SIDS")</f>
        <v>Non SIDS</v>
      </c>
      <c r="J40" s="30" t="str">
        <f>IFERROR(VLOOKUP(B40,'[1]DAC Member List'!$B$1:$C$29,2,FALSE),"Non DAC")</f>
        <v>Non DAC</v>
      </c>
      <c r="K40" s="30" t="str">
        <f>IFERROR(VLOOKUP(B40,'[1]Dev Countries List'!$A$1:$B$146,2,FALSE),"Not Developing")</f>
        <v>Not Developing</v>
      </c>
      <c r="L40" s="30" t="str">
        <f>IFERROR(VLOOKUP(D40,'[1]Fragility List'!$A$1:$C$146,3,FALSE),"Not Fragile")</f>
        <v>Not Fragile</v>
      </c>
      <c r="M40" s="27" t="e">
        <f>VLOOKUP(B40,[2]Data!$B$7:$Y$270,23,FALSE)</f>
        <v>#N/A</v>
      </c>
    </row>
    <row r="41" spans="1:13" x14ac:dyDescent="0.25">
      <c r="A41" s="33" t="s">
        <v>161</v>
      </c>
      <c r="B41" s="34" t="s">
        <v>334</v>
      </c>
      <c r="C41" s="34" t="s">
        <v>335</v>
      </c>
      <c r="D41" s="34" t="s">
        <v>334</v>
      </c>
      <c r="E41" s="33" t="s">
        <v>161</v>
      </c>
      <c r="F41" s="30" t="str">
        <f>IFERROR(VLOOKUP(D41,'[1]OECD Region by Recipient'!$A$1:$B$225,2,FALSE),"")</f>
        <v>East Asia</v>
      </c>
      <c r="G41" s="30" t="str">
        <f>IFERROR(VLOOKUP(B41,'[1]Income Groups'!$A$2:$C$219,3,FALSE),"")</f>
        <v>HIC</v>
      </c>
      <c r="H41" s="30" t="str">
        <f>IFERROR(VLOOKUP(B41,'[1]LDC List'!$B$1:$C$47,2,FALSE),"Non LDC")</f>
        <v>Non LDC</v>
      </c>
      <c r="I41" s="30" t="str">
        <f>IFERROR(VLOOKUP(B41,'[1]SIDS List'!$B$1:$C$57,2,FALSE),"Non SIDS")</f>
        <v>Non SIDS</v>
      </c>
      <c r="J41" s="30" t="str">
        <f>IFERROR(VLOOKUP(B41,'[1]DAC Member List'!$B$1:$C$29,2,FALSE),"Non DAC")</f>
        <v>Non DAC</v>
      </c>
      <c r="K41" s="30" t="str">
        <f>IFERROR(VLOOKUP(B41,'[1]Dev Countries List'!$A$1:$B$146,2,FALSE),"Not Developing")</f>
        <v>Not Developing</v>
      </c>
      <c r="L41" s="30" t="str">
        <f>IFERROR(VLOOKUP(D41,'[1]Fragility List'!$A$1:$C$146,3,FALSE),"Not Fragile")</f>
        <v>Not Fragile</v>
      </c>
      <c r="M41" s="27">
        <f>VLOOKUP(B41,[2]Data!$B$7:$Y$270,23,FALSE)</f>
        <v>417542</v>
      </c>
    </row>
    <row r="42" spans="1:13" x14ac:dyDescent="0.25">
      <c r="A42" s="33" t="s">
        <v>336</v>
      </c>
      <c r="B42" s="34" t="s">
        <v>334</v>
      </c>
      <c r="C42" s="34" t="s">
        <v>335</v>
      </c>
      <c r="D42" s="34" t="s">
        <v>334</v>
      </c>
      <c r="E42" s="33" t="s">
        <v>336</v>
      </c>
      <c r="F42" s="30" t="str">
        <f>IFERROR(VLOOKUP(D42,'[1]OECD Region by Recipient'!$A$1:$B$225,2,FALSE),"")</f>
        <v>East Asia</v>
      </c>
      <c r="G42" s="30" t="str">
        <f>IFERROR(VLOOKUP(B42,'[1]Income Groups'!$A$2:$C$219,3,FALSE),"")</f>
        <v>HIC</v>
      </c>
      <c r="H42" s="30" t="str">
        <f>IFERROR(VLOOKUP(B42,'[1]LDC List'!$B$1:$C$47,2,FALSE),"Non LDC")</f>
        <v>Non LDC</v>
      </c>
      <c r="I42" s="30" t="str">
        <f>IFERROR(VLOOKUP(B42,'[1]SIDS List'!$B$1:$C$57,2,FALSE),"Non SIDS")</f>
        <v>Non SIDS</v>
      </c>
      <c r="J42" s="30" t="str">
        <f>IFERROR(VLOOKUP(B42,'[1]DAC Member List'!$B$1:$C$29,2,FALSE),"Non DAC")</f>
        <v>Non DAC</v>
      </c>
      <c r="K42" s="30" t="str">
        <f>IFERROR(VLOOKUP(B42,'[1]Dev Countries List'!$A$1:$B$146,2,FALSE),"Not Developing")</f>
        <v>Not Developing</v>
      </c>
      <c r="L42" s="30" t="str">
        <f>IFERROR(VLOOKUP(D42,'[1]Fragility List'!$A$1:$C$146,3,FALSE),"Not Fragile")</f>
        <v>Not Fragile</v>
      </c>
      <c r="M42" s="27">
        <f>VLOOKUP(B42,[2]Data!$B$7:$Y$270,23,FALSE)</f>
        <v>417542</v>
      </c>
    </row>
    <row r="43" spans="1:13" x14ac:dyDescent="0.25">
      <c r="A43" s="28" t="s">
        <v>337</v>
      </c>
      <c r="B43" s="29" t="s">
        <v>338</v>
      </c>
      <c r="C43" s="29" t="s">
        <v>339</v>
      </c>
      <c r="D43" s="29" t="s">
        <v>338</v>
      </c>
      <c r="E43" s="28" t="s">
        <v>337</v>
      </c>
      <c r="F43" s="30" t="str">
        <f>IFERROR(VLOOKUP(D43,'[1]OECD Region by Recipient'!$A$1:$B$225,2,FALSE),"")</f>
        <v>Europe</v>
      </c>
      <c r="G43" s="30" t="str">
        <f>IFERROR(VLOOKUP(B43,'[1]Income Groups'!$A$2:$C$219,3,FALSE),"")</f>
        <v>UMIC</v>
      </c>
      <c r="H43" s="30" t="str">
        <f>IFERROR(VLOOKUP(B43,'[1]LDC List'!$B$1:$C$47,2,FALSE),"Non LDC")</f>
        <v>Non LDC</v>
      </c>
      <c r="I43" s="30" t="str">
        <f>IFERROR(VLOOKUP(B43,'[1]SIDS List'!$B$1:$C$57,2,FALSE),"Non SIDS")</f>
        <v>Non SIDS</v>
      </c>
      <c r="J43" s="30" t="str">
        <f>IFERROR(VLOOKUP(B43,'[1]DAC Member List'!$B$1:$C$29,2,FALSE),"Non DAC")</f>
        <v>Non DAC</v>
      </c>
      <c r="K43" s="30" t="str">
        <f>IFERROR(VLOOKUP(B43,'[1]Dev Countries List'!$A$1:$B$146,2,FALSE),"Not Developing")</f>
        <v>Not Developing</v>
      </c>
      <c r="L43" s="30" t="str">
        <f>IFERROR(VLOOKUP(D43,'[1]Fragility List'!$A$1:$C$146,3,FALSE),"Not Fragile")</f>
        <v>Not Fragile</v>
      </c>
      <c r="M43" s="27">
        <f>VLOOKUP(B43,[2]Data!$B$7:$Y$270,23,FALSE)</f>
        <v>7177991</v>
      </c>
    </row>
    <row r="44" spans="1:13" x14ac:dyDescent="0.25">
      <c r="A44" s="28" t="s">
        <v>61</v>
      </c>
      <c r="B44" s="29" t="s">
        <v>340</v>
      </c>
      <c r="C44" s="29" t="s">
        <v>341</v>
      </c>
      <c r="D44" s="29" t="s">
        <v>340</v>
      </c>
      <c r="E44" s="28" t="s">
        <v>61</v>
      </c>
      <c r="F44" s="30" t="str">
        <f>IFERROR(VLOOKUP(D44,'[1]OECD Region by Recipient'!$A$1:$B$225,2,FALSE),"")</f>
        <v>South of Sahara</v>
      </c>
      <c r="G44" s="30" t="str">
        <f>IFERROR(VLOOKUP(B44,'[1]Income Groups'!$A$2:$C$219,3,FALSE),"")</f>
        <v>LIC</v>
      </c>
      <c r="H44" s="30" t="str">
        <f>IFERROR(VLOOKUP(B44,'[1]LDC List'!$B$1:$C$47,2,FALSE),"Non LDC")</f>
        <v>LDC</v>
      </c>
      <c r="I44" s="30" t="str">
        <f>IFERROR(VLOOKUP(B44,'[1]SIDS List'!$B$1:$C$57,2,FALSE),"Non SIDS")</f>
        <v>Non SIDS</v>
      </c>
      <c r="J44" s="30" t="str">
        <f>IFERROR(VLOOKUP(B44,'[1]DAC Member List'!$B$1:$C$29,2,FALSE),"Non DAC")</f>
        <v>Non DAC</v>
      </c>
      <c r="K44" s="30" t="str">
        <f>IFERROR(VLOOKUP(B44,'[1]Dev Countries List'!$A$1:$B$146,2,FALSE),"Not Developing")</f>
        <v>Developing Country</v>
      </c>
      <c r="L44" s="30" t="str">
        <f>IFERROR(VLOOKUP(D44,'[1]Fragility List'!$A$1:$C$146,3,FALSE),"Not Fragile")</f>
        <v>Fragile</v>
      </c>
      <c r="M44" s="27">
        <f>VLOOKUP(B44,[2]Data!$B$7:$Y$270,23,FALSE)</f>
        <v>18110624</v>
      </c>
    </row>
    <row r="45" spans="1:13" x14ac:dyDescent="0.25">
      <c r="A45" s="28" t="s">
        <v>62</v>
      </c>
      <c r="B45" s="29" t="s">
        <v>342</v>
      </c>
      <c r="C45" s="29" t="s">
        <v>343</v>
      </c>
      <c r="D45" s="29" t="s">
        <v>342</v>
      </c>
      <c r="E45" s="28" t="s">
        <v>62</v>
      </c>
      <c r="F45" s="30" t="str">
        <f>IFERROR(VLOOKUP(D45,'[1]OECD Region by Recipient'!$A$1:$B$225,2,FALSE),"")</f>
        <v>South of Sahara</v>
      </c>
      <c r="G45" s="30" t="str">
        <f>IFERROR(VLOOKUP(B45,'[1]Income Groups'!$A$2:$C$219,3,FALSE),"")</f>
        <v>LIC</v>
      </c>
      <c r="H45" s="30" t="str">
        <f>IFERROR(VLOOKUP(B45,'[1]LDC List'!$B$1:$C$47,2,FALSE),"Non LDC")</f>
        <v>LDC</v>
      </c>
      <c r="I45" s="30" t="str">
        <f>IFERROR(VLOOKUP(B45,'[1]SIDS List'!$B$1:$C$57,2,FALSE),"Non SIDS")</f>
        <v>Non SIDS</v>
      </c>
      <c r="J45" s="30" t="str">
        <f>IFERROR(VLOOKUP(B45,'[1]DAC Member List'!$B$1:$C$29,2,FALSE),"Non DAC")</f>
        <v>Non DAC</v>
      </c>
      <c r="K45" s="30" t="str">
        <f>IFERROR(VLOOKUP(B45,'[1]Dev Countries List'!$A$1:$B$146,2,FALSE),"Not Developing")</f>
        <v>Developing Country</v>
      </c>
      <c r="L45" s="30" t="str">
        <f>IFERROR(VLOOKUP(D45,'[1]Fragility List'!$A$1:$C$146,3,FALSE),"Not Fragile")</f>
        <v>Extremely fragile</v>
      </c>
      <c r="M45" s="27">
        <f>VLOOKUP(B45,[2]Data!$B$7:$Y$270,23,FALSE)</f>
        <v>10199270</v>
      </c>
    </row>
    <row r="46" spans="1:13" x14ac:dyDescent="0.25">
      <c r="A46" s="28" t="s">
        <v>162</v>
      </c>
      <c r="B46" s="29" t="s">
        <v>344</v>
      </c>
      <c r="C46" s="29" t="s">
        <v>345</v>
      </c>
      <c r="D46" s="29" t="s">
        <v>344</v>
      </c>
      <c r="E46" s="28" t="s">
        <v>162</v>
      </c>
      <c r="F46" s="30" t="str">
        <f>IFERROR(VLOOKUP(D46,'[1]OECD Region by Recipient'!$A$1:$B$225,2,FALSE),"")</f>
        <v>East Asia</v>
      </c>
      <c r="G46" s="30" t="str">
        <f>IFERROR(VLOOKUP(B46,'[1]Income Groups'!$A$2:$C$219,3,FALSE),"")</f>
        <v>LMIC</v>
      </c>
      <c r="H46" s="30" t="str">
        <f>IFERROR(VLOOKUP(B46,'[1]LDC List'!$B$1:$C$47,2,FALSE),"Non LDC")</f>
        <v>LDC</v>
      </c>
      <c r="I46" s="30" t="str">
        <f>IFERROR(VLOOKUP(B46,'[1]SIDS List'!$B$1:$C$57,2,FALSE),"Non SIDS")</f>
        <v>Non SIDS</v>
      </c>
      <c r="J46" s="30" t="str">
        <f>IFERROR(VLOOKUP(B46,'[1]DAC Member List'!$B$1:$C$29,2,FALSE),"Non DAC")</f>
        <v>Non DAC</v>
      </c>
      <c r="K46" s="30" t="str">
        <f>IFERROR(VLOOKUP(B46,'[1]Dev Countries List'!$A$1:$B$146,2,FALSE),"Not Developing")</f>
        <v>Developing Country</v>
      </c>
      <c r="L46" s="30" t="str">
        <f>IFERROR(VLOOKUP(D46,'[1]Fragility List'!$A$1:$C$146,3,FALSE),"Not Fragile")</f>
        <v>Fragile</v>
      </c>
      <c r="M46" s="27">
        <f>VLOOKUP(B46,[2]Data!$B$7:$Y$270,23,FALSE)</f>
        <v>15517635</v>
      </c>
    </row>
    <row r="47" spans="1:13" x14ac:dyDescent="0.25">
      <c r="A47" s="28" t="s">
        <v>64</v>
      </c>
      <c r="B47" s="29" t="s">
        <v>346</v>
      </c>
      <c r="C47" s="29" t="s">
        <v>347</v>
      </c>
      <c r="D47" s="29" t="s">
        <v>346</v>
      </c>
      <c r="E47" s="28" t="s">
        <v>64</v>
      </c>
      <c r="F47" s="30" t="str">
        <f>IFERROR(VLOOKUP(D47,'[1]OECD Region by Recipient'!$A$1:$B$225,2,FALSE),"")</f>
        <v>South of Sahara</v>
      </c>
      <c r="G47" s="30" t="str">
        <f>IFERROR(VLOOKUP(B47,'[1]Income Groups'!$A$2:$C$219,3,FALSE),"")</f>
        <v>LMIC</v>
      </c>
      <c r="H47" s="30" t="str">
        <f>IFERROR(VLOOKUP(B47,'[1]LDC List'!$B$1:$C$47,2,FALSE),"Non LDC")</f>
        <v>Non LDC</v>
      </c>
      <c r="I47" s="30" t="str">
        <f>IFERROR(VLOOKUP(B47,'[1]SIDS List'!$B$1:$C$57,2,FALSE),"Non SIDS")</f>
        <v>Non SIDS</v>
      </c>
      <c r="J47" s="30" t="str">
        <f>IFERROR(VLOOKUP(B47,'[1]DAC Member List'!$B$1:$C$29,2,FALSE),"Non DAC")</f>
        <v>Non DAC</v>
      </c>
      <c r="K47" s="30" t="str">
        <f>IFERROR(VLOOKUP(B47,'[1]Dev Countries List'!$A$1:$B$146,2,FALSE),"Not Developing")</f>
        <v>Developing Country</v>
      </c>
      <c r="L47" s="30" t="str">
        <f>IFERROR(VLOOKUP(D47,'[1]Fragility List'!$A$1:$C$146,3,FALSE),"Not Fragile")</f>
        <v>Fragile</v>
      </c>
      <c r="M47" s="27">
        <f>VLOOKUP(B47,[2]Data!$B$7:$Y$270,23,FALSE)</f>
        <v>22834522</v>
      </c>
    </row>
    <row r="48" spans="1:13" x14ac:dyDescent="0.25">
      <c r="A48" s="28" t="s">
        <v>348</v>
      </c>
      <c r="B48" s="29" t="s">
        <v>349</v>
      </c>
      <c r="C48" s="29" t="s">
        <v>350</v>
      </c>
      <c r="D48" s="29" t="s">
        <v>349</v>
      </c>
      <c r="E48" s="28" t="s">
        <v>348</v>
      </c>
      <c r="F48" s="30" t="str">
        <f>IFERROR(VLOOKUP(D48,'[1]OECD Region by Recipient'!$A$1:$B$225,2,FALSE),"")</f>
        <v>North Central America</v>
      </c>
      <c r="G48" s="30" t="str">
        <f>IFERROR(VLOOKUP(B48,'[1]Income Groups'!$A$2:$C$219,3,FALSE),"")</f>
        <v>HIC</v>
      </c>
      <c r="H48" s="30" t="str">
        <f>IFERROR(VLOOKUP(B48,'[1]LDC List'!$B$1:$C$47,2,FALSE),"Non LDC")</f>
        <v>Non LDC</v>
      </c>
      <c r="I48" s="30" t="str">
        <f>IFERROR(VLOOKUP(B48,'[1]SIDS List'!$B$1:$C$57,2,FALSE),"Non SIDS")</f>
        <v>Non SIDS</v>
      </c>
      <c r="J48" s="30" t="str">
        <f>IFERROR(VLOOKUP(B48,'[1]DAC Member List'!$B$1:$C$29,2,FALSE),"Non DAC")</f>
        <v>DAC</v>
      </c>
      <c r="K48" s="30" t="str">
        <f>IFERROR(VLOOKUP(B48,'[1]Dev Countries List'!$A$1:$B$146,2,FALSE),"Not Developing")</f>
        <v>Not Developing</v>
      </c>
      <c r="L48" s="30" t="str">
        <f>IFERROR(VLOOKUP(D48,'[1]Fragility List'!$A$1:$C$146,3,FALSE),"Not Fragile")</f>
        <v>Not Fragile</v>
      </c>
      <c r="M48" s="27">
        <f>VLOOKUP(B48,[2]Data!$B$7:$Y$270,23,FALSE)</f>
        <v>35848610</v>
      </c>
    </row>
    <row r="49" spans="1:13" x14ac:dyDescent="0.25">
      <c r="A49" s="33" t="s">
        <v>351</v>
      </c>
      <c r="B49" s="34" t="s">
        <v>352</v>
      </c>
      <c r="C49" s="34" t="s">
        <v>353</v>
      </c>
      <c r="D49" s="34" t="s">
        <v>352</v>
      </c>
      <c r="E49" s="33" t="s">
        <v>351</v>
      </c>
      <c r="F49" s="30" t="str">
        <f>IFERROR(VLOOKUP(D49,'[1]OECD Region by Recipient'!$A$1:$B$225,2,FALSE),"")</f>
        <v>South of Sahara</v>
      </c>
      <c r="G49" s="30" t="str">
        <f>IFERROR(VLOOKUP(B49,'[1]Income Groups'!$A$2:$C$219,3,FALSE),"")</f>
        <v>LMIC</v>
      </c>
      <c r="H49" s="30" t="str">
        <f>IFERROR(VLOOKUP(B49,'[1]LDC List'!$B$1:$C$47,2,FALSE),"Non LDC")</f>
        <v>Non LDC</v>
      </c>
      <c r="I49" s="30" t="str">
        <f>IFERROR(VLOOKUP(B49,'[1]SIDS List'!$B$1:$C$57,2,FALSE),"Non SIDS")</f>
        <v>SIDS</v>
      </c>
      <c r="J49" s="30" t="str">
        <f>IFERROR(VLOOKUP(B49,'[1]DAC Member List'!$B$1:$C$29,2,FALSE),"Non DAC")</f>
        <v>Non DAC</v>
      </c>
      <c r="K49" s="30" t="str">
        <f>IFERROR(VLOOKUP(B49,'[1]Dev Countries List'!$A$1:$B$146,2,FALSE),"Not Developing")</f>
        <v>Developing Country</v>
      </c>
      <c r="L49" s="30" t="str">
        <f>IFERROR(VLOOKUP(D49,'[1]Fragility List'!$A$1:$C$146,3,FALSE),"Not Fragile")</f>
        <v>Not Fragile</v>
      </c>
      <c r="M49" s="27">
        <f>VLOOKUP(B49,[2]Data!$B$7:$Y$270,23,FALSE)</f>
        <v>532913</v>
      </c>
    </row>
    <row r="50" spans="1:13" x14ac:dyDescent="0.25">
      <c r="A50" s="33" t="s">
        <v>63</v>
      </c>
      <c r="B50" s="34" t="s">
        <v>352</v>
      </c>
      <c r="C50" s="34" t="s">
        <v>353</v>
      </c>
      <c r="D50" s="34" t="s">
        <v>352</v>
      </c>
      <c r="E50" s="33" t="s">
        <v>63</v>
      </c>
      <c r="F50" s="30" t="str">
        <f>IFERROR(VLOOKUP(D50,'[1]OECD Region by Recipient'!$A$1:$B$225,2,FALSE),"")</f>
        <v>South of Sahara</v>
      </c>
      <c r="G50" s="30" t="str">
        <f>IFERROR(VLOOKUP(B50,'[1]Income Groups'!$A$2:$C$219,3,FALSE),"")</f>
        <v>LMIC</v>
      </c>
      <c r="H50" s="30" t="str">
        <f>IFERROR(VLOOKUP(B50,'[1]LDC List'!$B$1:$C$47,2,FALSE),"Non LDC")</f>
        <v>Non LDC</v>
      </c>
      <c r="I50" s="30" t="str">
        <f>IFERROR(VLOOKUP(B50,'[1]SIDS List'!$B$1:$C$57,2,FALSE),"Non SIDS")</f>
        <v>SIDS</v>
      </c>
      <c r="J50" s="30" t="str">
        <f>IFERROR(VLOOKUP(B50,'[1]DAC Member List'!$B$1:$C$29,2,FALSE),"Non DAC")</f>
        <v>Non DAC</v>
      </c>
      <c r="K50" s="30" t="str">
        <f>IFERROR(VLOOKUP(B50,'[1]Dev Countries List'!$A$1:$B$146,2,FALSE),"Not Developing")</f>
        <v>Developing Country</v>
      </c>
      <c r="L50" s="30" t="str">
        <f>IFERROR(VLOOKUP(D50,'[1]Fragility List'!$A$1:$C$146,3,FALSE),"Not Fragile")</f>
        <v>Not Fragile</v>
      </c>
      <c r="M50" s="27">
        <f>VLOOKUP(B50,[2]Data!$B$7:$Y$270,23,FALSE)</f>
        <v>532913</v>
      </c>
    </row>
    <row r="51" spans="1:13" x14ac:dyDescent="0.25">
      <c r="A51" s="31" t="s">
        <v>121</v>
      </c>
      <c r="B51" s="29" t="s">
        <v>354</v>
      </c>
      <c r="C51" s="29" t="s">
        <v>355</v>
      </c>
      <c r="D51" s="29" t="s">
        <v>354</v>
      </c>
      <c r="E51" s="31" t="s">
        <v>121</v>
      </c>
      <c r="F51" s="30" t="str">
        <f>IFERROR(VLOOKUP(D51,'[1]OECD Region by Recipient'!$A$1:$B$225,2,FALSE),"")</f>
        <v>North Central America</v>
      </c>
      <c r="G51" s="30" t="str">
        <f>IFERROR(VLOOKUP(B51,'[1]Income Groups'!$A$2:$C$219,3,FALSE),"")</f>
        <v>HIC</v>
      </c>
      <c r="H51" s="30" t="str">
        <f>IFERROR(VLOOKUP(B51,'[1]LDC List'!$B$1:$C$47,2,FALSE),"Non LDC")</f>
        <v>Non LDC</v>
      </c>
      <c r="I51" s="30" t="str">
        <f>IFERROR(VLOOKUP(B51,'[1]SIDS List'!$B$1:$C$57,2,FALSE),"Non SIDS")</f>
        <v>SIDS</v>
      </c>
      <c r="J51" s="30" t="str">
        <f>IFERROR(VLOOKUP(B51,'[1]DAC Member List'!$B$1:$C$29,2,FALSE),"Non DAC")</f>
        <v>Non DAC</v>
      </c>
      <c r="K51" s="30" t="str">
        <f>IFERROR(VLOOKUP(B51,'[1]Dev Countries List'!$A$1:$B$146,2,FALSE),"Not Developing")</f>
        <v>Not Developing</v>
      </c>
      <c r="L51" s="30" t="str">
        <f>IFERROR(VLOOKUP(D51,'[1]Fragility List'!$A$1:$C$146,3,FALSE),"Not Fragile")</f>
        <v>Not Fragile</v>
      </c>
      <c r="M51" s="27">
        <f>VLOOKUP(B51,[2]Data!$B$7:$Y$270,23,FALSE)</f>
        <v>59963</v>
      </c>
    </row>
    <row r="52" spans="1:13" x14ac:dyDescent="0.25">
      <c r="A52" s="33" t="s">
        <v>65</v>
      </c>
      <c r="B52" s="34" t="s">
        <v>356</v>
      </c>
      <c r="C52" s="34" t="s">
        <v>357</v>
      </c>
      <c r="D52" s="34" t="s">
        <v>356</v>
      </c>
      <c r="E52" s="33" t="s">
        <v>65</v>
      </c>
      <c r="F52" s="30" t="str">
        <f>IFERROR(VLOOKUP(D52,'[1]OECD Region by Recipient'!$A$1:$B$225,2,FALSE),"")</f>
        <v>South of Sahara</v>
      </c>
      <c r="G52" s="30" t="str">
        <f>IFERROR(VLOOKUP(B52,'[1]Income Groups'!$A$2:$C$219,3,FALSE),"")</f>
        <v>LIC</v>
      </c>
      <c r="H52" s="30" t="str">
        <f>IFERROR(VLOOKUP(B52,'[1]LDC List'!$B$1:$C$47,2,FALSE),"Non LDC")</f>
        <v>LDC</v>
      </c>
      <c r="I52" s="30" t="str">
        <f>IFERROR(VLOOKUP(B52,'[1]SIDS List'!$B$1:$C$57,2,FALSE),"Non SIDS")</f>
        <v>Non SIDS</v>
      </c>
      <c r="J52" s="30" t="str">
        <f>IFERROR(VLOOKUP(B52,'[1]DAC Member List'!$B$1:$C$29,2,FALSE),"Non DAC")</f>
        <v>Non DAC</v>
      </c>
      <c r="K52" s="30" t="str">
        <f>IFERROR(VLOOKUP(B52,'[1]Dev Countries List'!$A$1:$B$146,2,FALSE),"Not Developing")</f>
        <v>Developing Country</v>
      </c>
      <c r="L52" s="30" t="str">
        <f>IFERROR(VLOOKUP(D52,'[1]Fragility List'!$A$1:$C$146,3,FALSE),"Not Fragile")</f>
        <v>Extremely fragile</v>
      </c>
      <c r="M52" s="27">
        <f>VLOOKUP(B52,[2]Data!$B$7:$Y$270,23,FALSE)</f>
        <v>4546100</v>
      </c>
    </row>
    <row r="53" spans="1:13" x14ac:dyDescent="0.25">
      <c r="A53" s="33" t="s">
        <v>358</v>
      </c>
      <c r="B53" s="34" t="s">
        <v>356</v>
      </c>
      <c r="C53" s="34" t="s">
        <v>357</v>
      </c>
      <c r="D53" s="34" t="s">
        <v>356</v>
      </c>
      <c r="E53" s="33" t="s">
        <v>358</v>
      </c>
      <c r="F53" s="30" t="str">
        <f>IFERROR(VLOOKUP(D53,'[1]OECD Region by Recipient'!$A$1:$B$225,2,FALSE),"")</f>
        <v>South of Sahara</v>
      </c>
      <c r="G53" s="30" t="str">
        <f>IFERROR(VLOOKUP(B53,'[1]Income Groups'!$A$2:$C$219,3,FALSE),"")</f>
        <v>LIC</v>
      </c>
      <c r="H53" s="30" t="str">
        <f>IFERROR(VLOOKUP(B53,'[1]LDC List'!$B$1:$C$47,2,FALSE),"Non LDC")</f>
        <v>LDC</v>
      </c>
      <c r="I53" s="30" t="str">
        <f>IFERROR(VLOOKUP(B53,'[1]SIDS List'!$B$1:$C$57,2,FALSE),"Non SIDS")</f>
        <v>Non SIDS</v>
      </c>
      <c r="J53" s="30" t="str">
        <f>IFERROR(VLOOKUP(B53,'[1]DAC Member List'!$B$1:$C$29,2,FALSE),"Non DAC")</f>
        <v>Non DAC</v>
      </c>
      <c r="K53" s="30" t="str">
        <f>IFERROR(VLOOKUP(B53,'[1]Dev Countries List'!$A$1:$B$146,2,FALSE),"Not Developing")</f>
        <v>Developing Country</v>
      </c>
      <c r="L53" s="30" t="str">
        <f>IFERROR(VLOOKUP(D53,'[1]Fragility List'!$A$1:$C$146,3,FALSE),"Not Fragile")</f>
        <v>Extremely fragile</v>
      </c>
      <c r="M53" s="27">
        <f>VLOOKUP(B53,[2]Data!$B$7:$Y$270,23,FALSE)</f>
        <v>4546100</v>
      </c>
    </row>
    <row r="54" spans="1:13" x14ac:dyDescent="0.25">
      <c r="A54" s="33" t="s">
        <v>359</v>
      </c>
      <c r="B54" s="34" t="s">
        <v>356</v>
      </c>
      <c r="C54" s="34" t="s">
        <v>357</v>
      </c>
      <c r="D54" s="34" t="s">
        <v>356</v>
      </c>
      <c r="E54" s="33" t="s">
        <v>359</v>
      </c>
      <c r="F54" s="30" t="str">
        <f>IFERROR(VLOOKUP(D54,'[1]OECD Region by Recipient'!$A$1:$B$225,2,FALSE),"")</f>
        <v>South of Sahara</v>
      </c>
      <c r="G54" s="30" t="str">
        <f>IFERROR(VLOOKUP(B54,'[1]Income Groups'!$A$2:$C$219,3,FALSE),"")</f>
        <v>LIC</v>
      </c>
      <c r="H54" s="30" t="str">
        <f>IFERROR(VLOOKUP(B54,'[1]LDC List'!$B$1:$C$47,2,FALSE),"Non LDC")</f>
        <v>LDC</v>
      </c>
      <c r="I54" s="30" t="str">
        <f>IFERROR(VLOOKUP(B54,'[1]SIDS List'!$B$1:$C$57,2,FALSE),"Non SIDS")</f>
        <v>Non SIDS</v>
      </c>
      <c r="J54" s="30" t="str">
        <f>IFERROR(VLOOKUP(B54,'[1]DAC Member List'!$B$1:$C$29,2,FALSE),"Non DAC")</f>
        <v>Non DAC</v>
      </c>
      <c r="K54" s="30" t="str">
        <f>IFERROR(VLOOKUP(B54,'[1]Dev Countries List'!$A$1:$B$146,2,FALSE),"Not Developing")</f>
        <v>Developing Country</v>
      </c>
      <c r="L54" s="30" t="str">
        <f>IFERROR(VLOOKUP(D54,'[1]Fragility List'!$A$1:$C$146,3,FALSE),"Not Fragile")</f>
        <v>Extremely fragile</v>
      </c>
      <c r="M54" s="27">
        <f>VLOOKUP(B54,[2]Data!$B$7:$Y$270,23,FALSE)</f>
        <v>4546100</v>
      </c>
    </row>
    <row r="55" spans="1:13" x14ac:dyDescent="0.25">
      <c r="A55" s="28" t="s">
        <v>66</v>
      </c>
      <c r="B55" s="29" t="s">
        <v>360</v>
      </c>
      <c r="C55" s="29" t="s">
        <v>361</v>
      </c>
      <c r="D55" s="29" t="s">
        <v>360</v>
      </c>
      <c r="E55" s="28" t="s">
        <v>66</v>
      </c>
      <c r="F55" s="30" t="str">
        <f>IFERROR(VLOOKUP(D55,'[1]OECD Region by Recipient'!$A$1:$B$225,2,FALSE),"")</f>
        <v>South of Sahara</v>
      </c>
      <c r="G55" s="30" t="str">
        <f>IFERROR(VLOOKUP(B55,'[1]Income Groups'!$A$2:$C$219,3,FALSE),"")</f>
        <v>LIC</v>
      </c>
      <c r="H55" s="30" t="str">
        <f>IFERROR(VLOOKUP(B55,'[1]LDC List'!$B$1:$C$47,2,FALSE),"Non LDC")</f>
        <v>LDC</v>
      </c>
      <c r="I55" s="30" t="str">
        <f>IFERROR(VLOOKUP(B55,'[1]SIDS List'!$B$1:$C$57,2,FALSE),"Non SIDS")</f>
        <v>Non SIDS</v>
      </c>
      <c r="J55" s="30" t="str">
        <f>IFERROR(VLOOKUP(B55,'[1]DAC Member List'!$B$1:$C$29,2,FALSE),"Non DAC")</f>
        <v>Non DAC</v>
      </c>
      <c r="K55" s="30" t="str">
        <f>IFERROR(VLOOKUP(B55,'[1]Dev Countries List'!$A$1:$B$146,2,FALSE),"Not Developing")</f>
        <v>Developing Country</v>
      </c>
      <c r="L55" s="30" t="str">
        <f>IFERROR(VLOOKUP(D55,'[1]Fragility List'!$A$1:$C$146,3,FALSE),"Not Fragile")</f>
        <v>Extremely fragile</v>
      </c>
      <c r="M55" s="27">
        <f>VLOOKUP(B55,[2]Data!$B$7:$Y$270,23,FALSE)</f>
        <v>14009413</v>
      </c>
    </row>
    <row r="56" spans="1:13" x14ac:dyDescent="0.25">
      <c r="A56" s="28" t="s">
        <v>148</v>
      </c>
      <c r="B56" s="29" t="s">
        <v>362</v>
      </c>
      <c r="C56" s="29" t="s">
        <v>363</v>
      </c>
      <c r="D56" s="29" t="s">
        <v>362</v>
      </c>
      <c r="E56" s="28" t="s">
        <v>148</v>
      </c>
      <c r="F56" s="30" t="str">
        <f>IFERROR(VLOOKUP(D56,'[1]OECD Region by Recipient'!$A$1:$B$225,2,FALSE),"")</f>
        <v>South America</v>
      </c>
      <c r="G56" s="30" t="str">
        <f>IFERROR(VLOOKUP(B56,'[1]Income Groups'!$A$2:$C$219,3,FALSE),"")</f>
        <v>HIC</v>
      </c>
      <c r="H56" s="30" t="str">
        <f>IFERROR(VLOOKUP(B56,'[1]LDC List'!$B$1:$C$47,2,FALSE),"Non LDC")</f>
        <v>Non LDC</v>
      </c>
      <c r="I56" s="30" t="str">
        <f>IFERROR(VLOOKUP(B56,'[1]SIDS List'!$B$1:$C$57,2,FALSE),"Non SIDS")</f>
        <v>Non SIDS</v>
      </c>
      <c r="J56" s="30" t="str">
        <f>IFERROR(VLOOKUP(B56,'[1]DAC Member List'!$B$1:$C$29,2,FALSE),"Non DAC")</f>
        <v>Non DAC</v>
      </c>
      <c r="K56" s="30" t="str">
        <f>IFERROR(VLOOKUP(B56,'[1]Dev Countries List'!$A$1:$B$146,2,FALSE),"Not Developing")</f>
        <v>Developing Country</v>
      </c>
      <c r="L56" s="30" t="str">
        <f>IFERROR(VLOOKUP(D56,'[1]Fragility List'!$A$1:$C$146,3,FALSE),"Not Fragile")</f>
        <v>Not Fragile</v>
      </c>
      <c r="M56" s="27">
        <f>VLOOKUP(B56,[2]Data!$B$7:$Y$270,23,FALSE)</f>
        <v>17762681</v>
      </c>
    </row>
    <row r="57" spans="1:13" x14ac:dyDescent="0.25">
      <c r="A57" s="33" t="s">
        <v>364</v>
      </c>
      <c r="B57" s="34" t="s">
        <v>365</v>
      </c>
      <c r="C57" s="34" t="s">
        <v>366</v>
      </c>
      <c r="D57" s="34" t="s">
        <v>365</v>
      </c>
      <c r="E57" s="33" t="s">
        <v>364</v>
      </c>
      <c r="F57" s="30" t="str">
        <f>IFERROR(VLOOKUP(D57,'[1]OECD Region by Recipient'!$A$1:$B$225,2,FALSE),"")</f>
        <v>East Asia</v>
      </c>
      <c r="G57" s="30" t="str">
        <f>IFERROR(VLOOKUP(B57,'[1]Income Groups'!$A$2:$C$219,3,FALSE),"")</f>
        <v>UMIC</v>
      </c>
      <c r="H57" s="30" t="str">
        <f>IFERROR(VLOOKUP(B57,'[1]LDC List'!$B$1:$C$47,2,FALSE),"Non LDC")</f>
        <v>Non LDC</v>
      </c>
      <c r="I57" s="30" t="str">
        <f>IFERROR(VLOOKUP(B57,'[1]SIDS List'!$B$1:$C$57,2,FALSE),"Non SIDS")</f>
        <v>Non SIDS</v>
      </c>
      <c r="J57" s="30" t="str">
        <f>IFERROR(VLOOKUP(B57,'[1]DAC Member List'!$B$1:$C$29,2,FALSE),"Non DAC")</f>
        <v>Non DAC</v>
      </c>
      <c r="K57" s="30" t="str">
        <f>IFERROR(VLOOKUP(B57,'[1]Dev Countries List'!$A$1:$B$146,2,FALSE),"Not Developing")</f>
        <v>Developing Country</v>
      </c>
      <c r="L57" s="30" t="str">
        <f>IFERROR(VLOOKUP(D57,'[1]Fragility List'!$A$1:$C$146,3,FALSE),"Not Fragile")</f>
        <v>Not Fragile</v>
      </c>
      <c r="M57" s="27">
        <f>VLOOKUP(B57,[2]Data!$B$7:$Y$270,23,FALSE)</f>
        <v>1371220000</v>
      </c>
    </row>
    <row r="58" spans="1:13" x14ac:dyDescent="0.25">
      <c r="A58" s="33" t="s">
        <v>367</v>
      </c>
      <c r="B58" s="34" t="s">
        <v>365</v>
      </c>
      <c r="C58" s="34" t="s">
        <v>366</v>
      </c>
      <c r="D58" s="34" t="s">
        <v>365</v>
      </c>
      <c r="E58" s="33" t="s">
        <v>367</v>
      </c>
      <c r="F58" s="30" t="str">
        <f>IFERROR(VLOOKUP(D58,'[1]OECD Region by Recipient'!$A$1:$B$225,2,FALSE),"")</f>
        <v>East Asia</v>
      </c>
      <c r="G58" s="30" t="str">
        <f>IFERROR(VLOOKUP(B58,'[1]Income Groups'!$A$2:$C$219,3,FALSE),"")</f>
        <v>UMIC</v>
      </c>
      <c r="H58" s="30" t="str">
        <f>IFERROR(VLOOKUP(B58,'[1]LDC List'!$B$1:$C$47,2,FALSE),"Non LDC")</f>
        <v>Non LDC</v>
      </c>
      <c r="I58" s="30" t="str">
        <f>IFERROR(VLOOKUP(B58,'[1]SIDS List'!$B$1:$C$57,2,FALSE),"Non SIDS")</f>
        <v>Non SIDS</v>
      </c>
      <c r="J58" s="30" t="str">
        <f>IFERROR(VLOOKUP(B58,'[1]DAC Member List'!$B$1:$C$29,2,FALSE),"Non DAC")</f>
        <v>Non DAC</v>
      </c>
      <c r="K58" s="30" t="str">
        <f>IFERROR(VLOOKUP(B58,'[1]Dev Countries List'!$A$1:$B$146,2,FALSE),"Not Developing")</f>
        <v>Developing Country</v>
      </c>
      <c r="L58" s="30" t="str">
        <f>IFERROR(VLOOKUP(D58,'[1]Fragility List'!$A$1:$C$146,3,FALSE),"Not Fragile")</f>
        <v>Not Fragile</v>
      </c>
      <c r="M58" s="27">
        <f>VLOOKUP(B58,[2]Data!$B$7:$Y$270,23,FALSE)</f>
        <v>1371220000</v>
      </c>
    </row>
    <row r="59" spans="1:13" x14ac:dyDescent="0.25">
      <c r="A59" s="33" t="s">
        <v>368</v>
      </c>
      <c r="B59" s="34" t="s">
        <v>365</v>
      </c>
      <c r="C59" s="34" t="s">
        <v>366</v>
      </c>
      <c r="D59" s="34" t="s">
        <v>365</v>
      </c>
      <c r="E59" s="33" t="s">
        <v>368</v>
      </c>
      <c r="F59" s="30" t="str">
        <f>IFERROR(VLOOKUP(D59,'[1]OECD Region by Recipient'!$A$1:$B$225,2,FALSE),"")</f>
        <v>East Asia</v>
      </c>
      <c r="G59" s="30" t="str">
        <f>IFERROR(VLOOKUP(B59,'[1]Income Groups'!$A$2:$C$219,3,FALSE),"")</f>
        <v>UMIC</v>
      </c>
      <c r="H59" s="30" t="str">
        <f>IFERROR(VLOOKUP(B59,'[1]LDC List'!$B$1:$C$47,2,FALSE),"Non LDC")</f>
        <v>Non LDC</v>
      </c>
      <c r="I59" s="30" t="str">
        <f>IFERROR(VLOOKUP(B59,'[1]SIDS List'!$B$1:$C$57,2,FALSE),"Non SIDS")</f>
        <v>Non SIDS</v>
      </c>
      <c r="J59" s="30" t="str">
        <f>IFERROR(VLOOKUP(B59,'[1]DAC Member List'!$B$1:$C$29,2,FALSE),"Non DAC")</f>
        <v>Non DAC</v>
      </c>
      <c r="K59" s="30" t="str">
        <f>IFERROR(VLOOKUP(B59,'[1]Dev Countries List'!$A$1:$B$146,2,FALSE),"Not Developing")</f>
        <v>Developing Country</v>
      </c>
      <c r="L59" s="30" t="str">
        <f>IFERROR(VLOOKUP(D59,'[1]Fragility List'!$A$1:$C$146,3,FALSE),"Not Fragile")</f>
        <v>Not Fragile</v>
      </c>
      <c r="M59" s="27">
        <f>VLOOKUP(B59,[2]Data!$B$7:$Y$270,23,FALSE)</f>
        <v>1371220000</v>
      </c>
    </row>
    <row r="60" spans="1:13" x14ac:dyDescent="0.25">
      <c r="A60" s="33" t="s">
        <v>163</v>
      </c>
      <c r="B60" s="34" t="s">
        <v>365</v>
      </c>
      <c r="C60" s="34" t="s">
        <v>366</v>
      </c>
      <c r="D60" s="34" t="s">
        <v>365</v>
      </c>
      <c r="E60" s="33" t="s">
        <v>163</v>
      </c>
      <c r="F60" s="30" t="str">
        <f>IFERROR(VLOOKUP(D60,'[1]OECD Region by Recipient'!$A$1:$B$225,2,FALSE),"")</f>
        <v>East Asia</v>
      </c>
      <c r="G60" s="30" t="str">
        <f>IFERROR(VLOOKUP(B60,'[1]Income Groups'!$A$2:$C$219,3,FALSE),"")</f>
        <v>UMIC</v>
      </c>
      <c r="H60" s="30" t="str">
        <f>IFERROR(VLOOKUP(B60,'[1]LDC List'!$B$1:$C$47,2,FALSE),"Non LDC")</f>
        <v>Non LDC</v>
      </c>
      <c r="I60" s="30" t="str">
        <f>IFERROR(VLOOKUP(B60,'[1]SIDS List'!$B$1:$C$57,2,FALSE),"Non SIDS")</f>
        <v>Non SIDS</v>
      </c>
      <c r="J60" s="30" t="str">
        <f>IFERROR(VLOOKUP(B60,'[1]DAC Member List'!$B$1:$C$29,2,FALSE),"Non DAC")</f>
        <v>Non DAC</v>
      </c>
      <c r="K60" s="30" t="str">
        <f>IFERROR(VLOOKUP(B60,'[1]Dev Countries List'!$A$1:$B$146,2,FALSE),"Not Developing")</f>
        <v>Developing Country</v>
      </c>
      <c r="L60" s="30" t="str">
        <f>IFERROR(VLOOKUP(D60,'[1]Fragility List'!$A$1:$C$146,3,FALSE),"Not Fragile")</f>
        <v>Not Fragile</v>
      </c>
      <c r="M60" s="27">
        <f>VLOOKUP(B60,[2]Data!$B$7:$Y$270,23,FALSE)</f>
        <v>1371220000</v>
      </c>
    </row>
    <row r="61" spans="1:13" x14ac:dyDescent="0.25">
      <c r="A61" s="33" t="s">
        <v>369</v>
      </c>
      <c r="B61" s="34" t="s">
        <v>365</v>
      </c>
      <c r="C61" s="34" t="s">
        <v>366</v>
      </c>
      <c r="D61" s="34" t="s">
        <v>365</v>
      </c>
      <c r="E61" s="33" t="s">
        <v>369</v>
      </c>
      <c r="F61" s="30" t="str">
        <f>IFERROR(VLOOKUP(D61,'[1]OECD Region by Recipient'!$A$1:$B$225,2,FALSE),"")</f>
        <v>East Asia</v>
      </c>
      <c r="G61" s="30" t="str">
        <f>IFERROR(VLOOKUP(B61,'[1]Income Groups'!$A$2:$C$219,3,FALSE),"")</f>
        <v>UMIC</v>
      </c>
      <c r="H61" s="30" t="str">
        <f>IFERROR(VLOOKUP(B61,'[1]LDC List'!$B$1:$C$47,2,FALSE),"Non LDC")</f>
        <v>Non LDC</v>
      </c>
      <c r="I61" s="30" t="str">
        <f>IFERROR(VLOOKUP(B61,'[1]SIDS List'!$B$1:$C$57,2,FALSE),"Non SIDS")</f>
        <v>Non SIDS</v>
      </c>
      <c r="J61" s="30" t="str">
        <f>IFERROR(VLOOKUP(B61,'[1]DAC Member List'!$B$1:$C$29,2,FALSE),"Non DAC")</f>
        <v>Non DAC</v>
      </c>
      <c r="K61" s="30" t="str">
        <f>IFERROR(VLOOKUP(B61,'[1]Dev Countries List'!$A$1:$B$146,2,FALSE),"Not Developing")</f>
        <v>Developing Country</v>
      </c>
      <c r="L61" s="30" t="str">
        <f>IFERROR(VLOOKUP(D61,'[1]Fragility List'!$A$1:$C$146,3,FALSE),"Not Fragile")</f>
        <v>Not Fragile</v>
      </c>
      <c r="M61" s="27">
        <f>VLOOKUP(B61,[2]Data!$B$7:$Y$270,23,FALSE)</f>
        <v>1371220000</v>
      </c>
    </row>
    <row r="62" spans="1:13" x14ac:dyDescent="0.25">
      <c r="A62" s="33" t="s">
        <v>370</v>
      </c>
      <c r="B62" s="34" t="s">
        <v>365</v>
      </c>
      <c r="C62" s="34" t="s">
        <v>366</v>
      </c>
      <c r="D62" s="34" t="s">
        <v>365</v>
      </c>
      <c r="E62" s="33" t="s">
        <v>370</v>
      </c>
      <c r="F62" s="30" t="str">
        <f>IFERROR(VLOOKUP(D62,'[1]OECD Region by Recipient'!$A$1:$B$225,2,FALSE),"")</f>
        <v>East Asia</v>
      </c>
      <c r="G62" s="30" t="str">
        <f>IFERROR(VLOOKUP(B62,'[1]Income Groups'!$A$2:$C$219,3,FALSE),"")</f>
        <v>UMIC</v>
      </c>
      <c r="H62" s="30" t="str">
        <f>IFERROR(VLOOKUP(B62,'[1]LDC List'!$B$1:$C$47,2,FALSE),"Non LDC")</f>
        <v>Non LDC</v>
      </c>
      <c r="I62" s="30" t="str">
        <f>IFERROR(VLOOKUP(B62,'[1]SIDS List'!$B$1:$C$57,2,FALSE),"Non SIDS")</f>
        <v>Non SIDS</v>
      </c>
      <c r="J62" s="30" t="str">
        <f>IFERROR(VLOOKUP(B62,'[1]DAC Member List'!$B$1:$C$29,2,FALSE),"Non DAC")</f>
        <v>Non DAC</v>
      </c>
      <c r="K62" s="30" t="str">
        <f>IFERROR(VLOOKUP(B62,'[1]Dev Countries List'!$A$1:$B$146,2,FALSE),"Not Developing")</f>
        <v>Developing Country</v>
      </c>
      <c r="L62" s="30" t="str">
        <f>IFERROR(VLOOKUP(D62,'[1]Fragility List'!$A$1:$C$146,3,FALSE),"Not Fragile")</f>
        <v>Not Fragile</v>
      </c>
      <c r="M62" s="27">
        <f>VLOOKUP(B62,[2]Data!$B$7:$Y$270,23,FALSE)</f>
        <v>1371220000</v>
      </c>
    </row>
    <row r="63" spans="1:13" x14ac:dyDescent="0.25">
      <c r="A63" s="33" t="s">
        <v>371</v>
      </c>
      <c r="B63" s="34" t="s">
        <v>372</v>
      </c>
      <c r="C63" s="34" t="s">
        <v>373</v>
      </c>
      <c r="D63" s="34" t="s">
        <v>372</v>
      </c>
      <c r="E63" s="33" t="s">
        <v>371</v>
      </c>
      <c r="F63" s="30" t="str">
        <f>IFERROR(VLOOKUP(D63,'[1]OECD Region by Recipient'!$A$1:$B$225,2,FALSE),"")</f>
        <v>East Asia</v>
      </c>
      <c r="G63" s="30" t="str">
        <f>IFERROR(VLOOKUP(B63,'[1]Income Groups'!$A$2:$C$219,3,FALSE),"")</f>
        <v>HIC</v>
      </c>
      <c r="H63" s="30" t="str">
        <f>IFERROR(VLOOKUP(B63,'[1]LDC List'!$B$1:$C$47,2,FALSE),"Non LDC")</f>
        <v>Non LDC</v>
      </c>
      <c r="I63" s="30" t="str">
        <f>IFERROR(VLOOKUP(B63,'[1]SIDS List'!$B$1:$C$57,2,FALSE),"Non SIDS")</f>
        <v>Non SIDS</v>
      </c>
      <c r="J63" s="30" t="str">
        <f>IFERROR(VLOOKUP(B63,'[1]DAC Member List'!$B$1:$C$29,2,FALSE),"Non DAC")</f>
        <v>Non DAC</v>
      </c>
      <c r="K63" s="30" t="str">
        <f>IFERROR(VLOOKUP(B63,'[1]Dev Countries List'!$A$1:$B$146,2,FALSE),"Not Developing")</f>
        <v>Not Developing</v>
      </c>
      <c r="L63" s="30" t="str">
        <f>IFERROR(VLOOKUP(D63,'[1]Fragility List'!$A$1:$C$146,3,FALSE),"Not Fragile")</f>
        <v>Not Fragile</v>
      </c>
      <c r="M63" s="27">
        <f>VLOOKUP(B63,[2]Data!$B$7:$Y$270,23,FALSE)</f>
        <v>7305700</v>
      </c>
    </row>
    <row r="64" spans="1:13" x14ac:dyDescent="0.25">
      <c r="A64" s="33" t="s">
        <v>374</v>
      </c>
      <c r="B64" s="34" t="s">
        <v>372</v>
      </c>
      <c r="C64" s="34" t="s">
        <v>373</v>
      </c>
      <c r="D64" s="34" t="s">
        <v>372</v>
      </c>
      <c r="E64" s="33" t="s">
        <v>374</v>
      </c>
      <c r="F64" s="30" t="str">
        <f>IFERROR(VLOOKUP(D64,'[1]OECD Region by Recipient'!$A$1:$B$225,2,FALSE),"")</f>
        <v>East Asia</v>
      </c>
      <c r="G64" s="30" t="str">
        <f>IFERROR(VLOOKUP(B64,'[1]Income Groups'!$A$2:$C$219,3,FALSE),"")</f>
        <v>HIC</v>
      </c>
      <c r="H64" s="30" t="str">
        <f>IFERROR(VLOOKUP(B64,'[1]LDC List'!$B$1:$C$47,2,FALSE),"Non LDC")</f>
        <v>Non LDC</v>
      </c>
      <c r="I64" s="30" t="str">
        <f>IFERROR(VLOOKUP(B64,'[1]SIDS List'!$B$1:$C$57,2,FALSE),"Non SIDS")</f>
        <v>Non SIDS</v>
      </c>
      <c r="J64" s="30" t="str">
        <f>IFERROR(VLOOKUP(B64,'[1]DAC Member List'!$B$1:$C$29,2,FALSE),"Non DAC")</f>
        <v>Non DAC</v>
      </c>
      <c r="K64" s="30" t="str">
        <f>IFERROR(VLOOKUP(B64,'[1]Dev Countries List'!$A$1:$B$146,2,FALSE),"Not Developing")</f>
        <v>Not Developing</v>
      </c>
      <c r="L64" s="30" t="str">
        <f>IFERROR(VLOOKUP(D64,'[1]Fragility List'!$A$1:$C$146,3,FALSE),"Not Fragile")</f>
        <v>Not Fragile</v>
      </c>
      <c r="M64" s="27">
        <f>VLOOKUP(B64,[2]Data!$B$7:$Y$270,23,FALSE)</f>
        <v>7305700</v>
      </c>
    </row>
    <row r="65" spans="1:13" x14ac:dyDescent="0.25">
      <c r="A65" s="33" t="s">
        <v>375</v>
      </c>
      <c r="B65" s="34" t="s">
        <v>372</v>
      </c>
      <c r="C65" s="34" t="s">
        <v>373</v>
      </c>
      <c r="D65" s="34" t="s">
        <v>372</v>
      </c>
      <c r="E65" s="33" t="s">
        <v>375</v>
      </c>
      <c r="F65" s="30" t="str">
        <f>IFERROR(VLOOKUP(D65,'[1]OECD Region by Recipient'!$A$1:$B$225,2,FALSE),"")</f>
        <v>East Asia</v>
      </c>
      <c r="G65" s="30" t="str">
        <f>IFERROR(VLOOKUP(B65,'[1]Income Groups'!$A$2:$C$219,3,FALSE),"")</f>
        <v>HIC</v>
      </c>
      <c r="H65" s="30" t="str">
        <f>IFERROR(VLOOKUP(B65,'[1]LDC List'!$B$1:$C$47,2,FALSE),"Non LDC")</f>
        <v>Non LDC</v>
      </c>
      <c r="I65" s="30" t="str">
        <f>IFERROR(VLOOKUP(B65,'[1]SIDS List'!$B$1:$C$57,2,FALSE),"Non SIDS")</f>
        <v>Non SIDS</v>
      </c>
      <c r="J65" s="30" t="str">
        <f>IFERROR(VLOOKUP(B65,'[1]DAC Member List'!$B$1:$C$29,2,FALSE),"Non DAC")</f>
        <v>Non DAC</v>
      </c>
      <c r="K65" s="30" t="str">
        <f>IFERROR(VLOOKUP(B65,'[1]Dev Countries List'!$A$1:$B$146,2,FALSE),"Not Developing")</f>
        <v>Not Developing</v>
      </c>
      <c r="L65" s="30" t="str">
        <f>IFERROR(VLOOKUP(D65,'[1]Fragility List'!$A$1:$C$146,3,FALSE),"Not Fragile")</f>
        <v>Not Fragile</v>
      </c>
      <c r="M65" s="27">
        <f>VLOOKUP(B65,[2]Data!$B$7:$Y$270,23,FALSE)</f>
        <v>7305700</v>
      </c>
    </row>
    <row r="66" spans="1:13" x14ac:dyDescent="0.25">
      <c r="A66" s="33" t="s">
        <v>376</v>
      </c>
      <c r="B66" s="34" t="s">
        <v>372</v>
      </c>
      <c r="C66" s="34" t="s">
        <v>373</v>
      </c>
      <c r="D66" s="34" t="s">
        <v>372</v>
      </c>
      <c r="E66" s="33" t="s">
        <v>376</v>
      </c>
      <c r="F66" s="30" t="str">
        <f>IFERROR(VLOOKUP(D66,'[1]OECD Region by Recipient'!$A$1:$B$225,2,FALSE),"")</f>
        <v>East Asia</v>
      </c>
      <c r="G66" s="30" t="str">
        <f>IFERROR(VLOOKUP(B66,'[1]Income Groups'!$A$2:$C$219,3,FALSE),"")</f>
        <v>HIC</v>
      </c>
      <c r="H66" s="30" t="str">
        <f>IFERROR(VLOOKUP(B66,'[1]LDC List'!$B$1:$C$47,2,FALSE),"Non LDC")</f>
        <v>Non LDC</v>
      </c>
      <c r="I66" s="30" t="str">
        <f>IFERROR(VLOOKUP(B66,'[1]SIDS List'!$B$1:$C$57,2,FALSE),"Non SIDS")</f>
        <v>Non SIDS</v>
      </c>
      <c r="J66" s="30" t="str">
        <f>IFERROR(VLOOKUP(B66,'[1]DAC Member List'!$B$1:$C$29,2,FALSE),"Non DAC")</f>
        <v>Non DAC</v>
      </c>
      <c r="K66" s="30" t="str">
        <f>IFERROR(VLOOKUP(B66,'[1]Dev Countries List'!$A$1:$B$146,2,FALSE),"Not Developing")</f>
        <v>Not Developing</v>
      </c>
      <c r="L66" s="30" t="str">
        <f>IFERROR(VLOOKUP(D66,'[1]Fragility List'!$A$1:$C$146,3,FALSE),"Not Fragile")</f>
        <v>Not Fragile</v>
      </c>
      <c r="M66" s="27">
        <f>VLOOKUP(B66,[2]Data!$B$7:$Y$270,23,FALSE)</f>
        <v>7305700</v>
      </c>
    </row>
    <row r="67" spans="1:13" x14ac:dyDescent="0.25">
      <c r="A67" s="33" t="s">
        <v>165</v>
      </c>
      <c r="B67" s="34" t="s">
        <v>372</v>
      </c>
      <c r="C67" s="34" t="s">
        <v>373</v>
      </c>
      <c r="D67" s="34" t="s">
        <v>372</v>
      </c>
      <c r="E67" s="33" t="s">
        <v>165</v>
      </c>
      <c r="F67" s="30" t="str">
        <f>IFERROR(VLOOKUP(D67,'[1]OECD Region by Recipient'!$A$1:$B$225,2,FALSE),"")</f>
        <v>East Asia</v>
      </c>
      <c r="G67" s="30" t="str">
        <f>IFERROR(VLOOKUP(B67,'[1]Income Groups'!$A$2:$C$219,3,FALSE),"")</f>
        <v>HIC</v>
      </c>
      <c r="H67" s="30" t="str">
        <f>IFERROR(VLOOKUP(B67,'[1]LDC List'!$B$1:$C$47,2,FALSE),"Non LDC")</f>
        <v>Non LDC</v>
      </c>
      <c r="I67" s="30" t="str">
        <f>IFERROR(VLOOKUP(B67,'[1]SIDS List'!$B$1:$C$57,2,FALSE),"Non SIDS")</f>
        <v>Non SIDS</v>
      </c>
      <c r="J67" s="30" t="str">
        <f>IFERROR(VLOOKUP(B67,'[1]DAC Member List'!$B$1:$C$29,2,FALSE),"Non DAC")</f>
        <v>Non DAC</v>
      </c>
      <c r="K67" s="30" t="str">
        <f>IFERROR(VLOOKUP(B67,'[1]Dev Countries List'!$A$1:$B$146,2,FALSE),"Not Developing")</f>
        <v>Not Developing</v>
      </c>
      <c r="L67" s="30" t="str">
        <f>IFERROR(VLOOKUP(D67,'[1]Fragility List'!$A$1:$C$146,3,FALSE),"Not Fragile")</f>
        <v>Not Fragile</v>
      </c>
      <c r="M67" s="27">
        <f>VLOOKUP(B67,[2]Data!$B$7:$Y$270,23,FALSE)</f>
        <v>7305700</v>
      </c>
    </row>
    <row r="68" spans="1:13" x14ac:dyDescent="0.25">
      <c r="A68" s="33" t="s">
        <v>377</v>
      </c>
      <c r="B68" s="34" t="s">
        <v>372</v>
      </c>
      <c r="C68" s="34" t="s">
        <v>373</v>
      </c>
      <c r="D68" s="34" t="s">
        <v>372</v>
      </c>
      <c r="E68" s="33" t="s">
        <v>377</v>
      </c>
      <c r="F68" s="30" t="str">
        <f>IFERROR(VLOOKUP(D68,'[1]OECD Region by Recipient'!$A$1:$B$225,2,FALSE),"")</f>
        <v>East Asia</v>
      </c>
      <c r="G68" s="30" t="str">
        <f>IFERROR(VLOOKUP(B68,'[1]Income Groups'!$A$2:$C$219,3,FALSE),"")</f>
        <v>HIC</v>
      </c>
      <c r="H68" s="30" t="str">
        <f>IFERROR(VLOOKUP(B68,'[1]LDC List'!$B$1:$C$47,2,FALSE),"Non LDC")</f>
        <v>Non LDC</v>
      </c>
      <c r="I68" s="30" t="str">
        <f>IFERROR(VLOOKUP(B68,'[1]SIDS List'!$B$1:$C$57,2,FALSE),"Non SIDS")</f>
        <v>Non SIDS</v>
      </c>
      <c r="J68" s="30" t="str">
        <f>IFERROR(VLOOKUP(B68,'[1]DAC Member List'!$B$1:$C$29,2,FALSE),"Non DAC")</f>
        <v>Non DAC</v>
      </c>
      <c r="K68" s="30" t="str">
        <f>IFERROR(VLOOKUP(B68,'[1]Dev Countries List'!$A$1:$B$146,2,FALSE),"Not Developing")</f>
        <v>Not Developing</v>
      </c>
      <c r="L68" s="30" t="str">
        <f>IFERROR(VLOOKUP(D68,'[1]Fragility List'!$A$1:$C$146,3,FALSE),"Not Fragile")</f>
        <v>Not Fragile</v>
      </c>
      <c r="M68" s="27">
        <f>VLOOKUP(B68,[2]Data!$B$7:$Y$270,23,FALSE)</f>
        <v>7305700</v>
      </c>
    </row>
    <row r="69" spans="1:13" x14ac:dyDescent="0.25">
      <c r="A69" s="33" t="s">
        <v>378</v>
      </c>
      <c r="B69" s="34" t="s">
        <v>372</v>
      </c>
      <c r="C69" s="34" t="s">
        <v>373</v>
      </c>
      <c r="D69" s="34" t="s">
        <v>372</v>
      </c>
      <c r="E69" s="33" t="s">
        <v>378</v>
      </c>
      <c r="F69" s="30" t="str">
        <f>IFERROR(VLOOKUP(D69,'[1]OECD Region by Recipient'!$A$1:$B$225,2,FALSE),"")</f>
        <v>East Asia</v>
      </c>
      <c r="G69" s="30" t="str">
        <f>IFERROR(VLOOKUP(B69,'[1]Income Groups'!$A$2:$C$219,3,FALSE),"")</f>
        <v>HIC</v>
      </c>
      <c r="H69" s="30" t="str">
        <f>IFERROR(VLOOKUP(B69,'[1]LDC List'!$B$1:$C$47,2,FALSE),"Non LDC")</f>
        <v>Non LDC</v>
      </c>
      <c r="I69" s="30" t="str">
        <f>IFERROR(VLOOKUP(B69,'[1]SIDS List'!$B$1:$C$57,2,FALSE),"Non SIDS")</f>
        <v>Non SIDS</v>
      </c>
      <c r="J69" s="30" t="str">
        <f>IFERROR(VLOOKUP(B69,'[1]DAC Member List'!$B$1:$C$29,2,FALSE),"Non DAC")</f>
        <v>Non DAC</v>
      </c>
      <c r="K69" s="30" t="str">
        <f>IFERROR(VLOOKUP(B69,'[1]Dev Countries List'!$A$1:$B$146,2,FALSE),"Not Developing")</f>
        <v>Not Developing</v>
      </c>
      <c r="L69" s="30" t="str">
        <f>IFERROR(VLOOKUP(D69,'[1]Fragility List'!$A$1:$C$146,3,FALSE),"Not Fragile")</f>
        <v>Not Fragile</v>
      </c>
      <c r="M69" s="27">
        <f>VLOOKUP(B69,[2]Data!$B$7:$Y$270,23,FALSE)</f>
        <v>7305700</v>
      </c>
    </row>
    <row r="70" spans="1:13" x14ac:dyDescent="0.25">
      <c r="A70" s="33" t="s">
        <v>379</v>
      </c>
      <c r="B70" s="34" t="s">
        <v>380</v>
      </c>
      <c r="C70" s="34" t="s">
        <v>381</v>
      </c>
      <c r="D70" s="34" t="s">
        <v>380</v>
      </c>
      <c r="E70" s="33" t="s">
        <v>379</v>
      </c>
      <c r="F70" s="30" t="str">
        <f>IFERROR(VLOOKUP(D70,'[1]OECD Region by Recipient'!$A$1:$B$225,2,FALSE),"")</f>
        <v>East Asia</v>
      </c>
      <c r="G70" s="30" t="str">
        <f>IFERROR(VLOOKUP(B70,'[1]Income Groups'!$A$2:$C$219,3,FALSE),"")</f>
        <v>HIC</v>
      </c>
      <c r="H70" s="30" t="str">
        <f>IFERROR(VLOOKUP(B70,'[1]LDC List'!$B$1:$C$47,2,FALSE),"Non LDC")</f>
        <v>Non LDC</v>
      </c>
      <c r="I70" s="30" t="str">
        <f>IFERROR(VLOOKUP(B70,'[1]SIDS List'!$B$1:$C$57,2,FALSE),"Non SIDS")</f>
        <v>Non SIDS</v>
      </c>
      <c r="J70" s="30" t="str">
        <f>IFERROR(VLOOKUP(B70,'[1]DAC Member List'!$B$1:$C$29,2,FALSE),"Non DAC")</f>
        <v>Non DAC</v>
      </c>
      <c r="K70" s="30" t="str">
        <f>IFERROR(VLOOKUP(B70,'[1]Dev Countries List'!$A$1:$B$146,2,FALSE),"Not Developing")</f>
        <v>Not Developing</v>
      </c>
      <c r="L70" s="30" t="str">
        <f>IFERROR(VLOOKUP(D70,'[1]Fragility List'!$A$1:$C$146,3,FALSE),"Not Fragile")</f>
        <v>Not Fragile</v>
      </c>
      <c r="M70" s="27">
        <f>VLOOKUP(B70,[2]Data!$B$7:$Y$270,23,FALSE)</f>
        <v>600942</v>
      </c>
    </row>
    <row r="71" spans="1:13" x14ac:dyDescent="0.25">
      <c r="A71" s="33" t="s">
        <v>382</v>
      </c>
      <c r="B71" s="34" t="s">
        <v>380</v>
      </c>
      <c r="C71" s="34" t="s">
        <v>381</v>
      </c>
      <c r="D71" s="34" t="s">
        <v>380</v>
      </c>
      <c r="E71" s="33" t="s">
        <v>382</v>
      </c>
      <c r="F71" s="30" t="str">
        <f>IFERROR(VLOOKUP(D71,'[1]OECD Region by Recipient'!$A$1:$B$225,2,FALSE),"")</f>
        <v>East Asia</v>
      </c>
      <c r="G71" s="30" t="str">
        <f>IFERROR(VLOOKUP(B71,'[1]Income Groups'!$A$2:$C$219,3,FALSE),"")</f>
        <v>HIC</v>
      </c>
      <c r="H71" s="30" t="str">
        <f>IFERROR(VLOOKUP(B71,'[1]LDC List'!$B$1:$C$47,2,FALSE),"Non LDC")</f>
        <v>Non LDC</v>
      </c>
      <c r="I71" s="30" t="str">
        <f>IFERROR(VLOOKUP(B71,'[1]SIDS List'!$B$1:$C$57,2,FALSE),"Non SIDS")</f>
        <v>Non SIDS</v>
      </c>
      <c r="J71" s="30" t="str">
        <f>IFERROR(VLOOKUP(B71,'[1]DAC Member List'!$B$1:$C$29,2,FALSE),"Non DAC")</f>
        <v>Non DAC</v>
      </c>
      <c r="K71" s="30" t="str">
        <f>IFERROR(VLOOKUP(B71,'[1]Dev Countries List'!$A$1:$B$146,2,FALSE),"Not Developing")</f>
        <v>Not Developing</v>
      </c>
      <c r="L71" s="30" t="str">
        <f>IFERROR(VLOOKUP(D71,'[1]Fragility List'!$A$1:$C$146,3,FALSE),"Not Fragile")</f>
        <v>Not Fragile</v>
      </c>
      <c r="M71" s="27">
        <f>VLOOKUP(B71,[2]Data!$B$7:$Y$270,23,FALSE)</f>
        <v>600942</v>
      </c>
    </row>
    <row r="72" spans="1:13" x14ac:dyDescent="0.25">
      <c r="A72" s="33" t="s">
        <v>383</v>
      </c>
      <c r="B72" s="34" t="s">
        <v>380</v>
      </c>
      <c r="C72" s="34" t="s">
        <v>381</v>
      </c>
      <c r="D72" s="34" t="s">
        <v>380</v>
      </c>
      <c r="E72" s="33" t="s">
        <v>383</v>
      </c>
      <c r="F72" s="30" t="str">
        <f>IFERROR(VLOOKUP(D72,'[1]OECD Region by Recipient'!$A$1:$B$225,2,FALSE),"")</f>
        <v>East Asia</v>
      </c>
      <c r="G72" s="30" t="str">
        <f>IFERROR(VLOOKUP(B72,'[1]Income Groups'!$A$2:$C$219,3,FALSE),"")</f>
        <v>HIC</v>
      </c>
      <c r="H72" s="30" t="str">
        <f>IFERROR(VLOOKUP(B72,'[1]LDC List'!$B$1:$C$47,2,FALSE),"Non LDC")</f>
        <v>Non LDC</v>
      </c>
      <c r="I72" s="30" t="str">
        <f>IFERROR(VLOOKUP(B72,'[1]SIDS List'!$B$1:$C$57,2,FALSE),"Non SIDS")</f>
        <v>Non SIDS</v>
      </c>
      <c r="J72" s="30" t="str">
        <f>IFERROR(VLOOKUP(B72,'[1]DAC Member List'!$B$1:$C$29,2,FALSE),"Non DAC")</f>
        <v>Non DAC</v>
      </c>
      <c r="K72" s="30" t="str">
        <f>IFERROR(VLOOKUP(B72,'[1]Dev Countries List'!$A$1:$B$146,2,FALSE),"Not Developing")</f>
        <v>Not Developing</v>
      </c>
      <c r="L72" s="30" t="str">
        <f>IFERROR(VLOOKUP(D72,'[1]Fragility List'!$A$1:$C$146,3,FALSE),"Not Fragile")</f>
        <v>Not Fragile</v>
      </c>
      <c r="M72" s="27">
        <f>VLOOKUP(B72,[2]Data!$B$7:$Y$270,23,FALSE)</f>
        <v>600942</v>
      </c>
    </row>
    <row r="73" spans="1:13" x14ac:dyDescent="0.25">
      <c r="A73" s="33" t="s">
        <v>384</v>
      </c>
      <c r="B73" s="34" t="s">
        <v>380</v>
      </c>
      <c r="C73" s="34" t="s">
        <v>381</v>
      </c>
      <c r="D73" s="34" t="s">
        <v>380</v>
      </c>
      <c r="E73" s="33" t="s">
        <v>384</v>
      </c>
      <c r="F73" s="30" t="str">
        <f>IFERROR(VLOOKUP(D73,'[1]OECD Region by Recipient'!$A$1:$B$225,2,FALSE),"")</f>
        <v>East Asia</v>
      </c>
      <c r="G73" s="30" t="str">
        <f>IFERROR(VLOOKUP(B73,'[1]Income Groups'!$A$2:$C$219,3,FALSE),"")</f>
        <v>HIC</v>
      </c>
      <c r="H73" s="30" t="str">
        <f>IFERROR(VLOOKUP(B73,'[1]LDC List'!$B$1:$C$47,2,FALSE),"Non LDC")</f>
        <v>Non LDC</v>
      </c>
      <c r="I73" s="30" t="str">
        <f>IFERROR(VLOOKUP(B73,'[1]SIDS List'!$B$1:$C$57,2,FALSE),"Non SIDS")</f>
        <v>Non SIDS</v>
      </c>
      <c r="J73" s="30" t="str">
        <f>IFERROR(VLOOKUP(B73,'[1]DAC Member List'!$B$1:$C$29,2,FALSE),"Non DAC")</f>
        <v>Non DAC</v>
      </c>
      <c r="K73" s="30" t="str">
        <f>IFERROR(VLOOKUP(B73,'[1]Dev Countries List'!$A$1:$B$146,2,FALSE),"Not Developing")</f>
        <v>Not Developing</v>
      </c>
      <c r="L73" s="30" t="str">
        <f>IFERROR(VLOOKUP(D73,'[1]Fragility List'!$A$1:$C$146,3,FALSE),"Not Fragile")</f>
        <v>Not Fragile</v>
      </c>
      <c r="M73" s="27">
        <f>VLOOKUP(B73,[2]Data!$B$7:$Y$270,23,FALSE)</f>
        <v>600942</v>
      </c>
    </row>
    <row r="74" spans="1:13" x14ac:dyDescent="0.25">
      <c r="A74" s="33" t="s">
        <v>385</v>
      </c>
      <c r="B74" s="34" t="s">
        <v>380</v>
      </c>
      <c r="C74" s="34" t="s">
        <v>381</v>
      </c>
      <c r="D74" s="34" t="s">
        <v>380</v>
      </c>
      <c r="E74" s="33" t="s">
        <v>385</v>
      </c>
      <c r="F74" s="30" t="str">
        <f>IFERROR(VLOOKUP(D74,'[1]OECD Region by Recipient'!$A$1:$B$225,2,FALSE),"")</f>
        <v>East Asia</v>
      </c>
      <c r="G74" s="30" t="str">
        <f>IFERROR(VLOOKUP(B74,'[1]Income Groups'!$A$2:$C$219,3,FALSE),"")</f>
        <v>HIC</v>
      </c>
      <c r="H74" s="30" t="str">
        <f>IFERROR(VLOOKUP(B74,'[1]LDC List'!$B$1:$C$47,2,FALSE),"Non LDC")</f>
        <v>Non LDC</v>
      </c>
      <c r="I74" s="30" t="str">
        <f>IFERROR(VLOOKUP(B74,'[1]SIDS List'!$B$1:$C$57,2,FALSE),"Non SIDS")</f>
        <v>Non SIDS</v>
      </c>
      <c r="J74" s="30" t="str">
        <f>IFERROR(VLOOKUP(B74,'[1]DAC Member List'!$B$1:$C$29,2,FALSE),"Non DAC")</f>
        <v>Non DAC</v>
      </c>
      <c r="K74" s="30" t="str">
        <f>IFERROR(VLOOKUP(B74,'[1]Dev Countries List'!$A$1:$B$146,2,FALSE),"Not Developing")</f>
        <v>Not Developing</v>
      </c>
      <c r="L74" s="30" t="str">
        <f>IFERROR(VLOOKUP(D74,'[1]Fragility List'!$A$1:$C$146,3,FALSE),"Not Fragile")</f>
        <v>Not Fragile</v>
      </c>
      <c r="M74" s="27">
        <f>VLOOKUP(B74,[2]Data!$B$7:$Y$270,23,FALSE)</f>
        <v>600942</v>
      </c>
    </row>
    <row r="75" spans="1:13" x14ac:dyDescent="0.25">
      <c r="A75" s="31" t="s">
        <v>386</v>
      </c>
      <c r="B75" s="29" t="s">
        <v>387</v>
      </c>
      <c r="C75" s="29" t="s">
        <v>388</v>
      </c>
      <c r="D75" s="29" t="s">
        <v>387</v>
      </c>
      <c r="E75" s="31" t="s">
        <v>386</v>
      </c>
      <c r="F75" s="30" t="str">
        <f>IFERROR(VLOOKUP(D75,'[1]OECD Region by Recipient'!$A$1:$B$225,2,FALSE),"")</f>
        <v/>
      </c>
      <c r="G75" s="30" t="str">
        <f>IFERROR(VLOOKUP(B75,'[1]Income Groups'!$A$2:$C$219,3,FALSE),"")</f>
        <v/>
      </c>
      <c r="H75" s="30" t="str">
        <f>IFERROR(VLOOKUP(B75,'[1]LDC List'!$B$1:$C$47,2,FALSE),"Non LDC")</f>
        <v>Non LDC</v>
      </c>
      <c r="I75" s="30" t="str">
        <f>IFERROR(VLOOKUP(B75,'[1]SIDS List'!$B$1:$C$57,2,FALSE),"Non SIDS")</f>
        <v>Non SIDS</v>
      </c>
      <c r="J75" s="30" t="str">
        <f>IFERROR(VLOOKUP(B75,'[1]DAC Member List'!$B$1:$C$29,2,FALSE),"Non DAC")</f>
        <v>Non DAC</v>
      </c>
      <c r="K75" s="30" t="str">
        <f>IFERROR(VLOOKUP(B75,'[1]Dev Countries List'!$A$1:$B$146,2,FALSE),"Not Developing")</f>
        <v>Not Developing</v>
      </c>
      <c r="L75" s="30" t="str">
        <f>IFERROR(VLOOKUP(D75,'[1]Fragility List'!$A$1:$C$146,3,FALSE),"Not Fragile")</f>
        <v>Not Fragile</v>
      </c>
      <c r="M75" s="27" t="e">
        <f>VLOOKUP(B75,[2]Data!$B$7:$Y$270,23,FALSE)</f>
        <v>#N/A</v>
      </c>
    </row>
    <row r="76" spans="1:13" x14ac:dyDescent="0.25">
      <c r="A76" s="31" t="s">
        <v>389</v>
      </c>
      <c r="B76" s="29" t="s">
        <v>390</v>
      </c>
      <c r="C76" s="29" t="s">
        <v>391</v>
      </c>
      <c r="D76" s="29" t="s">
        <v>390</v>
      </c>
      <c r="E76" s="31" t="s">
        <v>389</v>
      </c>
      <c r="F76" s="30" t="str">
        <f>IFERROR(VLOOKUP(D76,'[1]OECD Region by Recipient'!$A$1:$B$225,2,FALSE),"")</f>
        <v/>
      </c>
      <c r="G76" s="30" t="str">
        <f>IFERROR(VLOOKUP(B76,'[1]Income Groups'!$A$2:$C$219,3,FALSE),"")</f>
        <v/>
      </c>
      <c r="H76" s="30" t="str">
        <f>IFERROR(VLOOKUP(B76,'[1]LDC List'!$B$1:$C$47,2,FALSE),"Non LDC")</f>
        <v>Non LDC</v>
      </c>
      <c r="I76" s="30" t="str">
        <f>IFERROR(VLOOKUP(B76,'[1]SIDS List'!$B$1:$C$57,2,FALSE),"Non SIDS")</f>
        <v>Non SIDS</v>
      </c>
      <c r="J76" s="30" t="str">
        <f>IFERROR(VLOOKUP(B76,'[1]DAC Member List'!$B$1:$C$29,2,FALSE),"Non DAC")</f>
        <v>Non DAC</v>
      </c>
      <c r="K76" s="30" t="str">
        <f>IFERROR(VLOOKUP(B76,'[1]Dev Countries List'!$A$1:$B$146,2,FALSE),"Not Developing")</f>
        <v>Not Developing</v>
      </c>
      <c r="L76" s="30" t="str">
        <f>IFERROR(VLOOKUP(D76,'[1]Fragility List'!$A$1:$C$146,3,FALSE),"Not Fragile")</f>
        <v>Not Fragile</v>
      </c>
      <c r="M76" s="27" t="e">
        <f>VLOOKUP(B76,[2]Data!$B$7:$Y$270,23,FALSE)</f>
        <v>#N/A</v>
      </c>
    </row>
    <row r="77" spans="1:13" x14ac:dyDescent="0.25">
      <c r="A77" s="28" t="s">
        <v>149</v>
      </c>
      <c r="B77" s="29" t="s">
        <v>392</v>
      </c>
      <c r="C77" s="29" t="s">
        <v>393</v>
      </c>
      <c r="D77" s="29" t="s">
        <v>392</v>
      </c>
      <c r="E77" s="28" t="s">
        <v>149</v>
      </c>
      <c r="F77" s="30" t="str">
        <f>IFERROR(VLOOKUP(D77,'[1]OECD Region by Recipient'!$A$1:$B$225,2,FALSE),"")</f>
        <v>South America</v>
      </c>
      <c r="G77" s="30" t="str">
        <f>IFERROR(VLOOKUP(B77,'[1]Income Groups'!$A$2:$C$219,3,FALSE),"")</f>
        <v>UMIC</v>
      </c>
      <c r="H77" s="30" t="str">
        <f>IFERROR(VLOOKUP(B77,'[1]LDC List'!$B$1:$C$47,2,FALSE),"Non LDC")</f>
        <v>Non LDC</v>
      </c>
      <c r="I77" s="30" t="str">
        <f>IFERROR(VLOOKUP(B77,'[1]SIDS List'!$B$1:$C$57,2,FALSE),"Non SIDS")</f>
        <v>Non SIDS</v>
      </c>
      <c r="J77" s="30" t="str">
        <f>IFERROR(VLOOKUP(B77,'[1]DAC Member List'!$B$1:$C$29,2,FALSE),"Non DAC")</f>
        <v>Non DAC</v>
      </c>
      <c r="K77" s="30" t="str">
        <f>IFERROR(VLOOKUP(B77,'[1]Dev Countries List'!$A$1:$B$146,2,FALSE),"Not Developing")</f>
        <v>Developing Country</v>
      </c>
      <c r="L77" s="30" t="str">
        <f>IFERROR(VLOOKUP(D77,'[1]Fragility List'!$A$1:$C$146,3,FALSE),"Not Fragile")</f>
        <v>Not Fragile</v>
      </c>
      <c r="M77" s="27">
        <f>VLOOKUP(B77,[2]Data!$B$7:$Y$270,23,FALSE)</f>
        <v>48228697</v>
      </c>
    </row>
    <row r="78" spans="1:13" x14ac:dyDescent="0.25">
      <c r="A78" s="28" t="s">
        <v>67</v>
      </c>
      <c r="B78" s="29" t="s">
        <v>394</v>
      </c>
      <c r="C78" s="29" t="s">
        <v>395</v>
      </c>
      <c r="D78" s="29" t="s">
        <v>394</v>
      </c>
      <c r="E78" s="28" t="s">
        <v>67</v>
      </c>
      <c r="F78" s="30" t="str">
        <f>IFERROR(VLOOKUP(D78,'[1]OECD Region by Recipient'!$A$1:$B$225,2,FALSE),"")</f>
        <v>South of Sahara</v>
      </c>
      <c r="G78" s="30" t="str">
        <f>IFERROR(VLOOKUP(B78,'[1]Income Groups'!$A$2:$C$219,3,FALSE),"")</f>
        <v>LIC</v>
      </c>
      <c r="H78" s="30" t="str">
        <f>IFERROR(VLOOKUP(B78,'[1]LDC List'!$B$1:$C$47,2,FALSE),"Non LDC")</f>
        <v>LDC</v>
      </c>
      <c r="I78" s="30" t="str">
        <f>IFERROR(VLOOKUP(B78,'[1]SIDS List'!$B$1:$C$57,2,FALSE),"Non SIDS")</f>
        <v>SIDS</v>
      </c>
      <c r="J78" s="30" t="str">
        <f>IFERROR(VLOOKUP(B78,'[1]DAC Member List'!$B$1:$C$29,2,FALSE),"Non DAC")</f>
        <v>Non DAC</v>
      </c>
      <c r="K78" s="30" t="str">
        <f>IFERROR(VLOOKUP(B78,'[1]Dev Countries List'!$A$1:$B$146,2,FALSE),"Not Developing")</f>
        <v>Developing Country</v>
      </c>
      <c r="L78" s="30" t="str">
        <f>IFERROR(VLOOKUP(D78,'[1]Fragility List'!$A$1:$C$146,3,FALSE),"Not Fragile")</f>
        <v>Fragile</v>
      </c>
      <c r="M78" s="27">
        <f>VLOOKUP(B78,[2]Data!$B$7:$Y$270,23,FALSE)</f>
        <v>777424</v>
      </c>
    </row>
    <row r="79" spans="1:13" x14ac:dyDescent="0.25">
      <c r="A79" s="33" t="s">
        <v>68</v>
      </c>
      <c r="B79" s="34" t="s">
        <v>396</v>
      </c>
      <c r="C79" s="34" t="s">
        <v>397</v>
      </c>
      <c r="D79" s="34" t="s">
        <v>396</v>
      </c>
      <c r="E79" s="33" t="s">
        <v>68</v>
      </c>
      <c r="F79" s="30" t="str">
        <f>IFERROR(VLOOKUP(D79,'[1]OECD Region by Recipient'!$A$1:$B$225,2,FALSE),"")</f>
        <v>South of Sahara</v>
      </c>
      <c r="G79" s="30" t="str">
        <f>IFERROR(VLOOKUP(B79,'[1]Income Groups'!$A$2:$C$219,3,FALSE),"")</f>
        <v>LMIC</v>
      </c>
      <c r="H79" s="30" t="str">
        <f>IFERROR(VLOOKUP(B79,'[1]LDC List'!$B$1:$C$47,2,FALSE),"Non LDC")</f>
        <v>Non LDC</v>
      </c>
      <c r="I79" s="30" t="str">
        <f>IFERROR(VLOOKUP(B79,'[1]SIDS List'!$B$1:$C$57,2,FALSE),"Non SIDS")</f>
        <v>Non SIDS</v>
      </c>
      <c r="J79" s="30" t="str">
        <f>IFERROR(VLOOKUP(B79,'[1]DAC Member List'!$B$1:$C$29,2,FALSE),"Non DAC")</f>
        <v>Non DAC</v>
      </c>
      <c r="K79" s="30" t="str">
        <f>IFERROR(VLOOKUP(B79,'[1]Dev Countries List'!$A$1:$B$146,2,FALSE),"Not Developing")</f>
        <v>Developing Country</v>
      </c>
      <c r="L79" s="30" t="str">
        <f>IFERROR(VLOOKUP(D79,'[1]Fragility List'!$A$1:$C$146,3,FALSE),"Not Fragile")</f>
        <v>Fragile</v>
      </c>
      <c r="M79" s="27">
        <f>VLOOKUP(B79,[2]Data!$B$7:$Y$270,23,FALSE)</f>
        <v>4995648</v>
      </c>
    </row>
    <row r="80" spans="1:13" x14ac:dyDescent="0.25">
      <c r="A80" s="33" t="s">
        <v>398</v>
      </c>
      <c r="B80" s="34" t="s">
        <v>396</v>
      </c>
      <c r="C80" s="34" t="s">
        <v>397</v>
      </c>
      <c r="D80" s="34" t="s">
        <v>396</v>
      </c>
      <c r="E80" s="33" t="s">
        <v>398</v>
      </c>
      <c r="F80" s="30" t="str">
        <f>IFERROR(VLOOKUP(D80,'[1]OECD Region by Recipient'!$A$1:$B$225,2,FALSE),"")</f>
        <v>South of Sahara</v>
      </c>
      <c r="G80" s="30" t="str">
        <f>IFERROR(VLOOKUP(B80,'[1]Income Groups'!$A$2:$C$219,3,FALSE),"")</f>
        <v>LMIC</v>
      </c>
      <c r="H80" s="30" t="str">
        <f>IFERROR(VLOOKUP(B80,'[1]LDC List'!$B$1:$C$47,2,FALSE),"Non LDC")</f>
        <v>Non LDC</v>
      </c>
      <c r="I80" s="30" t="str">
        <f>IFERROR(VLOOKUP(B80,'[1]SIDS List'!$B$1:$C$57,2,FALSE),"Non SIDS")</f>
        <v>Non SIDS</v>
      </c>
      <c r="J80" s="30" t="str">
        <f>IFERROR(VLOOKUP(B80,'[1]DAC Member List'!$B$1:$C$29,2,FALSE),"Non DAC")</f>
        <v>Non DAC</v>
      </c>
      <c r="K80" s="30" t="str">
        <f>IFERROR(VLOOKUP(B80,'[1]Dev Countries List'!$A$1:$B$146,2,FALSE),"Not Developing")</f>
        <v>Developing Country</v>
      </c>
      <c r="L80" s="30" t="str">
        <f>IFERROR(VLOOKUP(D80,'[1]Fragility List'!$A$1:$C$146,3,FALSE),"Not Fragile")</f>
        <v>Fragile</v>
      </c>
      <c r="M80" s="27">
        <f>VLOOKUP(B80,[2]Data!$B$7:$Y$270,23,FALSE)</f>
        <v>4995648</v>
      </c>
    </row>
    <row r="81" spans="1:13" x14ac:dyDescent="0.25">
      <c r="A81" s="33" t="s">
        <v>399</v>
      </c>
      <c r="B81" s="34" t="s">
        <v>396</v>
      </c>
      <c r="C81" s="34" t="s">
        <v>397</v>
      </c>
      <c r="D81" s="34" t="s">
        <v>396</v>
      </c>
      <c r="E81" s="33" t="s">
        <v>399</v>
      </c>
      <c r="F81" s="30" t="str">
        <f>IFERROR(VLOOKUP(D81,'[1]OECD Region by Recipient'!$A$1:$B$225,2,FALSE),"")</f>
        <v>South of Sahara</v>
      </c>
      <c r="G81" s="30" t="str">
        <f>IFERROR(VLOOKUP(B81,'[1]Income Groups'!$A$2:$C$219,3,FALSE),"")</f>
        <v>LMIC</v>
      </c>
      <c r="H81" s="30" t="str">
        <f>IFERROR(VLOOKUP(B81,'[1]LDC List'!$B$1:$C$47,2,FALSE),"Non LDC")</f>
        <v>Non LDC</v>
      </c>
      <c r="I81" s="30" t="str">
        <f>IFERROR(VLOOKUP(B81,'[1]SIDS List'!$B$1:$C$57,2,FALSE),"Non SIDS")</f>
        <v>Non SIDS</v>
      </c>
      <c r="J81" s="30" t="str">
        <f>IFERROR(VLOOKUP(B81,'[1]DAC Member List'!$B$1:$C$29,2,FALSE),"Non DAC")</f>
        <v>Non DAC</v>
      </c>
      <c r="K81" s="30" t="str">
        <f>IFERROR(VLOOKUP(B81,'[1]Dev Countries List'!$A$1:$B$146,2,FALSE),"Not Developing")</f>
        <v>Developing Country</v>
      </c>
      <c r="L81" s="30" t="str">
        <f>IFERROR(VLOOKUP(D81,'[1]Fragility List'!$A$1:$C$146,3,FALSE),"Not Fragile")</f>
        <v>Fragile</v>
      </c>
      <c r="M81" s="27">
        <f>VLOOKUP(B81,[2]Data!$B$7:$Y$270,23,FALSE)</f>
        <v>4995648</v>
      </c>
    </row>
    <row r="82" spans="1:13" x14ac:dyDescent="0.25">
      <c r="A82" s="33" t="s">
        <v>400</v>
      </c>
      <c r="B82" s="34" t="s">
        <v>396</v>
      </c>
      <c r="C82" s="34" t="s">
        <v>397</v>
      </c>
      <c r="D82" s="34" t="s">
        <v>396</v>
      </c>
      <c r="E82" s="33" t="s">
        <v>400</v>
      </c>
      <c r="F82" s="30" t="str">
        <f>IFERROR(VLOOKUP(D82,'[1]OECD Region by Recipient'!$A$1:$B$225,2,FALSE),"")</f>
        <v>South of Sahara</v>
      </c>
      <c r="G82" s="30" t="str">
        <f>IFERROR(VLOOKUP(B82,'[1]Income Groups'!$A$2:$C$219,3,FALSE),"")</f>
        <v>LMIC</v>
      </c>
      <c r="H82" s="30" t="str">
        <f>IFERROR(VLOOKUP(B82,'[1]LDC List'!$B$1:$C$47,2,FALSE),"Non LDC")</f>
        <v>Non LDC</v>
      </c>
      <c r="I82" s="30" t="str">
        <f>IFERROR(VLOOKUP(B82,'[1]SIDS List'!$B$1:$C$57,2,FALSE),"Non SIDS")</f>
        <v>Non SIDS</v>
      </c>
      <c r="J82" s="30" t="str">
        <f>IFERROR(VLOOKUP(B82,'[1]DAC Member List'!$B$1:$C$29,2,FALSE),"Non DAC")</f>
        <v>Non DAC</v>
      </c>
      <c r="K82" s="30" t="str">
        <f>IFERROR(VLOOKUP(B82,'[1]Dev Countries List'!$A$1:$B$146,2,FALSE),"Not Developing")</f>
        <v>Developing Country</v>
      </c>
      <c r="L82" s="30" t="str">
        <f>IFERROR(VLOOKUP(D82,'[1]Fragility List'!$A$1:$C$146,3,FALSE),"Not Fragile")</f>
        <v>Fragile</v>
      </c>
      <c r="M82" s="27">
        <f>VLOOKUP(B82,[2]Data!$B$7:$Y$270,23,FALSE)</f>
        <v>4995648</v>
      </c>
    </row>
    <row r="83" spans="1:13" x14ac:dyDescent="0.25">
      <c r="A83" s="36" t="s">
        <v>401</v>
      </c>
      <c r="B83" s="34" t="s">
        <v>396</v>
      </c>
      <c r="C83" s="34" t="s">
        <v>397</v>
      </c>
      <c r="D83" s="34" t="s">
        <v>396</v>
      </c>
      <c r="E83" s="36" t="s">
        <v>401</v>
      </c>
      <c r="F83" s="30" t="str">
        <f>IFERROR(VLOOKUP(D83,'[1]OECD Region by Recipient'!$A$1:$B$225,2,FALSE),"")</f>
        <v>South of Sahara</v>
      </c>
      <c r="G83" s="30" t="str">
        <f>IFERROR(VLOOKUP(B83,'[1]Income Groups'!$A$2:$C$219,3,FALSE),"")</f>
        <v>LMIC</v>
      </c>
      <c r="H83" s="30" t="str">
        <f>IFERROR(VLOOKUP(B83,'[1]LDC List'!$B$1:$C$47,2,FALSE),"Non LDC")</f>
        <v>Non LDC</v>
      </c>
      <c r="I83" s="30" t="str">
        <f>IFERROR(VLOOKUP(B83,'[1]SIDS List'!$B$1:$C$57,2,FALSE),"Non SIDS")</f>
        <v>Non SIDS</v>
      </c>
      <c r="J83" s="30" t="str">
        <f>IFERROR(VLOOKUP(B83,'[1]DAC Member List'!$B$1:$C$29,2,FALSE),"Non DAC")</f>
        <v>Non DAC</v>
      </c>
      <c r="K83" s="30" t="str">
        <f>IFERROR(VLOOKUP(B83,'[1]Dev Countries List'!$A$1:$B$146,2,FALSE),"Not Developing")</f>
        <v>Developing Country</v>
      </c>
      <c r="L83" s="30" t="str">
        <f>IFERROR(VLOOKUP(D83,'[1]Fragility List'!$A$1:$C$146,3,FALSE),"Not Fragile")</f>
        <v>Fragile</v>
      </c>
      <c r="M83" s="27">
        <f>VLOOKUP(B83,[2]Data!$B$7:$Y$270,23,FALSE)</f>
        <v>4995648</v>
      </c>
    </row>
    <row r="84" spans="1:13" x14ac:dyDescent="0.25">
      <c r="A84" s="36" t="s">
        <v>402</v>
      </c>
      <c r="B84" s="34" t="s">
        <v>396</v>
      </c>
      <c r="C84" s="34" t="s">
        <v>397</v>
      </c>
      <c r="D84" s="34" t="s">
        <v>396</v>
      </c>
      <c r="E84" s="36" t="s">
        <v>402</v>
      </c>
      <c r="F84" s="30" t="str">
        <f>IFERROR(VLOOKUP(D84,'[1]OECD Region by Recipient'!$A$1:$B$225,2,FALSE),"")</f>
        <v>South of Sahara</v>
      </c>
      <c r="G84" s="30" t="str">
        <f>IFERROR(VLOOKUP(B84,'[1]Income Groups'!$A$2:$C$219,3,FALSE),"")</f>
        <v>LMIC</v>
      </c>
      <c r="H84" s="30" t="str">
        <f>IFERROR(VLOOKUP(B84,'[1]LDC List'!$B$1:$C$47,2,FALSE),"Non LDC")</f>
        <v>Non LDC</v>
      </c>
      <c r="I84" s="30" t="str">
        <f>IFERROR(VLOOKUP(B84,'[1]SIDS List'!$B$1:$C$57,2,FALSE),"Non SIDS")</f>
        <v>Non SIDS</v>
      </c>
      <c r="J84" s="30" t="str">
        <f>IFERROR(VLOOKUP(B84,'[1]DAC Member List'!$B$1:$C$29,2,FALSE),"Non DAC")</f>
        <v>Non DAC</v>
      </c>
      <c r="K84" s="30" t="str">
        <f>IFERROR(VLOOKUP(B84,'[1]Dev Countries List'!$A$1:$B$146,2,FALSE),"Not Developing")</f>
        <v>Developing Country</v>
      </c>
      <c r="L84" s="30" t="str">
        <f>IFERROR(VLOOKUP(D84,'[1]Fragility List'!$A$1:$C$146,3,FALSE),"Not Fragile")</f>
        <v>Fragile</v>
      </c>
      <c r="M84" s="27">
        <f>VLOOKUP(B84,[2]Data!$B$7:$Y$270,23,FALSE)</f>
        <v>4995648</v>
      </c>
    </row>
    <row r="85" spans="1:13" x14ac:dyDescent="0.25">
      <c r="A85" s="36" t="s">
        <v>403</v>
      </c>
      <c r="B85" s="34" t="s">
        <v>396</v>
      </c>
      <c r="C85" s="34" t="s">
        <v>397</v>
      </c>
      <c r="D85" s="34" t="s">
        <v>396</v>
      </c>
      <c r="E85" s="36" t="s">
        <v>403</v>
      </c>
      <c r="F85" s="30" t="str">
        <f>IFERROR(VLOOKUP(D85,'[1]OECD Region by Recipient'!$A$1:$B$225,2,FALSE),"")</f>
        <v>South of Sahara</v>
      </c>
      <c r="G85" s="30" t="str">
        <f>IFERROR(VLOOKUP(B85,'[1]Income Groups'!$A$2:$C$219,3,FALSE),"")</f>
        <v>LMIC</v>
      </c>
      <c r="H85" s="30" t="str">
        <f>IFERROR(VLOOKUP(B85,'[1]LDC List'!$B$1:$C$47,2,FALSE),"Non LDC")</f>
        <v>Non LDC</v>
      </c>
      <c r="I85" s="30" t="str">
        <f>IFERROR(VLOOKUP(B85,'[1]SIDS List'!$B$1:$C$57,2,FALSE),"Non SIDS")</f>
        <v>Non SIDS</v>
      </c>
      <c r="J85" s="30" t="str">
        <f>IFERROR(VLOOKUP(B85,'[1]DAC Member List'!$B$1:$C$29,2,FALSE),"Non DAC")</f>
        <v>Non DAC</v>
      </c>
      <c r="K85" s="30" t="str">
        <f>IFERROR(VLOOKUP(B85,'[1]Dev Countries List'!$A$1:$B$146,2,FALSE),"Not Developing")</f>
        <v>Developing Country</v>
      </c>
      <c r="L85" s="30" t="str">
        <f>IFERROR(VLOOKUP(D85,'[1]Fragility List'!$A$1:$C$146,3,FALSE),"Not Fragile")</f>
        <v>Fragile</v>
      </c>
      <c r="M85" s="27">
        <f>VLOOKUP(B85,[2]Data!$B$7:$Y$270,23,FALSE)</f>
        <v>4995648</v>
      </c>
    </row>
    <row r="86" spans="1:13" x14ac:dyDescent="0.25">
      <c r="A86" s="33" t="s">
        <v>70</v>
      </c>
      <c r="B86" s="34" t="s">
        <v>404</v>
      </c>
      <c r="C86" s="34" t="s">
        <v>405</v>
      </c>
      <c r="D86" s="34" t="s">
        <v>404</v>
      </c>
      <c r="E86" s="33" t="s">
        <v>70</v>
      </c>
      <c r="F86" s="30" t="str">
        <f>IFERROR(VLOOKUP(D86,'[1]OECD Region by Recipient'!$A$1:$B$225,2,FALSE),"")</f>
        <v>South of Sahara</v>
      </c>
      <c r="G86" s="30" t="str">
        <f>IFERROR(VLOOKUP(B86,'[1]Income Groups'!$A$2:$C$219,3,FALSE),"")</f>
        <v>LIC</v>
      </c>
      <c r="H86" s="30" t="str">
        <f>IFERROR(VLOOKUP(B86,'[1]LDC List'!$B$1:$C$47,2,FALSE),"Non LDC")</f>
        <v>LDC</v>
      </c>
      <c r="I86" s="30" t="str">
        <f>IFERROR(VLOOKUP(B86,'[1]SIDS List'!$B$1:$C$57,2,FALSE),"Non SIDS")</f>
        <v>Non SIDS</v>
      </c>
      <c r="J86" s="30" t="str">
        <f>IFERROR(VLOOKUP(B86,'[1]DAC Member List'!$B$1:$C$29,2,FALSE),"Non DAC")</f>
        <v>Non DAC</v>
      </c>
      <c r="K86" s="30" t="str">
        <f>IFERROR(VLOOKUP(B86,'[1]Dev Countries List'!$A$1:$B$146,2,FALSE),"Not Developing")</f>
        <v>Developing Country</v>
      </c>
      <c r="L86" s="30" t="str">
        <f>IFERROR(VLOOKUP(D86,'[1]Fragility List'!$A$1:$C$146,3,FALSE),"Not Fragile")</f>
        <v>Extremely fragile</v>
      </c>
      <c r="M86" s="27">
        <f>VLOOKUP(B86,[2]Data!$B$7:$Y$270,23,FALSE)</f>
        <v>76196619</v>
      </c>
    </row>
    <row r="87" spans="1:13" x14ac:dyDescent="0.25">
      <c r="A87" s="33" t="s">
        <v>406</v>
      </c>
      <c r="B87" s="34" t="s">
        <v>404</v>
      </c>
      <c r="C87" s="34" t="s">
        <v>405</v>
      </c>
      <c r="D87" s="34" t="s">
        <v>404</v>
      </c>
      <c r="E87" s="33" t="s">
        <v>406</v>
      </c>
      <c r="F87" s="30" t="str">
        <f>IFERROR(VLOOKUP(D87,'[1]OECD Region by Recipient'!$A$1:$B$225,2,FALSE),"")</f>
        <v>South of Sahara</v>
      </c>
      <c r="G87" s="30" t="str">
        <f>IFERROR(VLOOKUP(B87,'[1]Income Groups'!$A$2:$C$219,3,FALSE),"")</f>
        <v>LIC</v>
      </c>
      <c r="H87" s="30" t="str">
        <f>IFERROR(VLOOKUP(B87,'[1]LDC List'!$B$1:$C$47,2,FALSE),"Non LDC")</f>
        <v>LDC</v>
      </c>
      <c r="I87" s="30" t="str">
        <f>IFERROR(VLOOKUP(B87,'[1]SIDS List'!$B$1:$C$57,2,FALSE),"Non SIDS")</f>
        <v>Non SIDS</v>
      </c>
      <c r="J87" s="30" t="str">
        <f>IFERROR(VLOOKUP(B87,'[1]DAC Member List'!$B$1:$C$29,2,FALSE),"Non DAC")</f>
        <v>Non DAC</v>
      </c>
      <c r="K87" s="30" t="str">
        <f>IFERROR(VLOOKUP(B87,'[1]Dev Countries List'!$A$1:$B$146,2,FALSE),"Not Developing")</f>
        <v>Developing Country</v>
      </c>
      <c r="L87" s="30" t="str">
        <f>IFERROR(VLOOKUP(D87,'[1]Fragility List'!$A$1:$C$146,3,FALSE),"Not Fragile")</f>
        <v>Extremely fragile</v>
      </c>
      <c r="M87" s="27">
        <f>VLOOKUP(B87,[2]Data!$B$7:$Y$270,23,FALSE)</f>
        <v>76196619</v>
      </c>
    </row>
    <row r="88" spans="1:13" x14ac:dyDescent="0.25">
      <c r="A88" s="33" t="s">
        <v>407</v>
      </c>
      <c r="B88" s="34" t="s">
        <v>404</v>
      </c>
      <c r="C88" s="34" t="s">
        <v>405</v>
      </c>
      <c r="D88" s="34" t="s">
        <v>404</v>
      </c>
      <c r="E88" s="33" t="s">
        <v>407</v>
      </c>
      <c r="F88" s="30" t="str">
        <f>IFERROR(VLOOKUP(D88,'[1]OECD Region by Recipient'!$A$1:$B$225,2,FALSE),"")</f>
        <v>South of Sahara</v>
      </c>
      <c r="G88" s="30" t="str">
        <f>IFERROR(VLOOKUP(B88,'[1]Income Groups'!$A$2:$C$219,3,FALSE),"")</f>
        <v>LIC</v>
      </c>
      <c r="H88" s="30" t="str">
        <f>IFERROR(VLOOKUP(B88,'[1]LDC List'!$B$1:$C$47,2,FALSE),"Non LDC")</f>
        <v>LDC</v>
      </c>
      <c r="I88" s="30" t="str">
        <f>IFERROR(VLOOKUP(B88,'[1]SIDS List'!$B$1:$C$57,2,FALSE),"Non SIDS")</f>
        <v>Non SIDS</v>
      </c>
      <c r="J88" s="30" t="str">
        <f>IFERROR(VLOOKUP(B88,'[1]DAC Member List'!$B$1:$C$29,2,FALSE),"Non DAC")</f>
        <v>Non DAC</v>
      </c>
      <c r="K88" s="30" t="str">
        <f>IFERROR(VLOOKUP(B88,'[1]Dev Countries List'!$A$1:$B$146,2,FALSE),"Not Developing")</f>
        <v>Developing Country</v>
      </c>
      <c r="L88" s="30" t="str">
        <f>IFERROR(VLOOKUP(D88,'[1]Fragility List'!$A$1:$C$146,3,FALSE),"Not Fragile")</f>
        <v>Extremely fragile</v>
      </c>
      <c r="M88" s="27">
        <f>VLOOKUP(B88,[2]Data!$B$7:$Y$270,23,FALSE)</f>
        <v>76196619</v>
      </c>
    </row>
    <row r="89" spans="1:13" x14ac:dyDescent="0.25">
      <c r="A89" s="33" t="s">
        <v>408</v>
      </c>
      <c r="B89" s="34" t="s">
        <v>404</v>
      </c>
      <c r="C89" s="34" t="s">
        <v>405</v>
      </c>
      <c r="D89" s="34" t="s">
        <v>404</v>
      </c>
      <c r="E89" s="33" t="s">
        <v>408</v>
      </c>
      <c r="F89" s="30" t="str">
        <f>IFERROR(VLOOKUP(D89,'[1]OECD Region by Recipient'!$A$1:$B$225,2,FALSE),"")</f>
        <v>South of Sahara</v>
      </c>
      <c r="G89" s="30" t="str">
        <f>IFERROR(VLOOKUP(B89,'[1]Income Groups'!$A$2:$C$219,3,FALSE),"")</f>
        <v>LIC</v>
      </c>
      <c r="H89" s="30" t="str">
        <f>IFERROR(VLOOKUP(B89,'[1]LDC List'!$B$1:$C$47,2,FALSE),"Non LDC")</f>
        <v>LDC</v>
      </c>
      <c r="I89" s="30" t="str">
        <f>IFERROR(VLOOKUP(B89,'[1]SIDS List'!$B$1:$C$57,2,FALSE),"Non SIDS")</f>
        <v>Non SIDS</v>
      </c>
      <c r="J89" s="30" t="str">
        <f>IFERROR(VLOOKUP(B89,'[1]DAC Member List'!$B$1:$C$29,2,FALSE),"Non DAC")</f>
        <v>Non DAC</v>
      </c>
      <c r="K89" s="30" t="str">
        <f>IFERROR(VLOOKUP(B89,'[1]Dev Countries List'!$A$1:$B$146,2,FALSE),"Not Developing")</f>
        <v>Developing Country</v>
      </c>
      <c r="L89" s="30" t="str">
        <f>IFERROR(VLOOKUP(D89,'[1]Fragility List'!$A$1:$C$146,3,FALSE),"Not Fragile")</f>
        <v>Extremely fragile</v>
      </c>
      <c r="M89" s="27">
        <f>VLOOKUP(B89,[2]Data!$B$7:$Y$270,23,FALSE)</f>
        <v>76196619</v>
      </c>
    </row>
    <row r="90" spans="1:13" x14ac:dyDescent="0.25">
      <c r="A90" s="33" t="s">
        <v>409</v>
      </c>
      <c r="B90" s="34" t="s">
        <v>404</v>
      </c>
      <c r="C90" s="34" t="s">
        <v>405</v>
      </c>
      <c r="D90" s="34" t="s">
        <v>404</v>
      </c>
      <c r="E90" s="33" t="s">
        <v>409</v>
      </c>
      <c r="F90" s="30" t="str">
        <f>IFERROR(VLOOKUP(D90,'[1]OECD Region by Recipient'!$A$1:$B$225,2,FALSE),"")</f>
        <v>South of Sahara</v>
      </c>
      <c r="G90" s="30" t="str">
        <f>IFERROR(VLOOKUP(B90,'[1]Income Groups'!$A$2:$C$219,3,FALSE),"")</f>
        <v>LIC</v>
      </c>
      <c r="H90" s="30" t="str">
        <f>IFERROR(VLOOKUP(B90,'[1]LDC List'!$B$1:$C$47,2,FALSE),"Non LDC")</f>
        <v>LDC</v>
      </c>
      <c r="I90" s="30" t="str">
        <f>IFERROR(VLOOKUP(B90,'[1]SIDS List'!$B$1:$C$57,2,FALSE),"Non SIDS")</f>
        <v>Non SIDS</v>
      </c>
      <c r="J90" s="30" t="str">
        <f>IFERROR(VLOOKUP(B90,'[1]DAC Member List'!$B$1:$C$29,2,FALSE),"Non DAC")</f>
        <v>Non DAC</v>
      </c>
      <c r="K90" s="30" t="str">
        <f>IFERROR(VLOOKUP(B90,'[1]Dev Countries List'!$A$1:$B$146,2,FALSE),"Not Developing")</f>
        <v>Developing Country</v>
      </c>
      <c r="L90" s="30" t="str">
        <f>IFERROR(VLOOKUP(D90,'[1]Fragility List'!$A$1:$C$146,3,FALSE),"Not Fragile")</f>
        <v>Extremely fragile</v>
      </c>
      <c r="M90" s="27">
        <f>VLOOKUP(B90,[2]Data!$B$7:$Y$270,23,FALSE)</f>
        <v>76196619</v>
      </c>
    </row>
    <row r="91" spans="1:13" x14ac:dyDescent="0.25">
      <c r="A91" s="33" t="s">
        <v>410</v>
      </c>
      <c r="B91" s="34" t="s">
        <v>404</v>
      </c>
      <c r="C91" s="34" t="s">
        <v>405</v>
      </c>
      <c r="D91" s="34" t="s">
        <v>404</v>
      </c>
      <c r="E91" s="33" t="s">
        <v>410</v>
      </c>
      <c r="F91" s="30" t="str">
        <f>IFERROR(VLOOKUP(D91,'[1]OECD Region by Recipient'!$A$1:$B$225,2,FALSE),"")</f>
        <v>South of Sahara</v>
      </c>
      <c r="G91" s="30" t="str">
        <f>IFERROR(VLOOKUP(B91,'[1]Income Groups'!$A$2:$C$219,3,FALSE),"")</f>
        <v>LIC</v>
      </c>
      <c r="H91" s="30" t="str">
        <f>IFERROR(VLOOKUP(B91,'[1]LDC List'!$B$1:$C$47,2,FALSE),"Non LDC")</f>
        <v>LDC</v>
      </c>
      <c r="I91" s="30" t="str">
        <f>IFERROR(VLOOKUP(B91,'[1]SIDS List'!$B$1:$C$57,2,FALSE),"Non SIDS")</f>
        <v>Non SIDS</v>
      </c>
      <c r="J91" s="30" t="str">
        <f>IFERROR(VLOOKUP(B91,'[1]DAC Member List'!$B$1:$C$29,2,FALSE),"Non DAC")</f>
        <v>Non DAC</v>
      </c>
      <c r="K91" s="30" t="str">
        <f>IFERROR(VLOOKUP(B91,'[1]Dev Countries List'!$A$1:$B$146,2,FALSE),"Not Developing")</f>
        <v>Developing Country</v>
      </c>
      <c r="L91" s="30" t="str">
        <f>IFERROR(VLOOKUP(D91,'[1]Fragility List'!$A$1:$C$146,3,FALSE),"Not Fragile")</f>
        <v>Extremely fragile</v>
      </c>
      <c r="M91" s="27">
        <f>VLOOKUP(B91,[2]Data!$B$7:$Y$270,23,FALSE)</f>
        <v>76196619</v>
      </c>
    </row>
    <row r="92" spans="1:13" x14ac:dyDescent="0.25">
      <c r="A92" s="33" t="s">
        <v>411</v>
      </c>
      <c r="B92" s="34" t="s">
        <v>404</v>
      </c>
      <c r="C92" s="34" t="s">
        <v>405</v>
      </c>
      <c r="D92" s="34" t="s">
        <v>404</v>
      </c>
      <c r="E92" s="33" t="s">
        <v>411</v>
      </c>
      <c r="F92" s="30" t="str">
        <f>IFERROR(VLOOKUP(D92,'[1]OECD Region by Recipient'!$A$1:$B$225,2,FALSE),"")</f>
        <v>South of Sahara</v>
      </c>
      <c r="G92" s="30" t="str">
        <f>IFERROR(VLOOKUP(B92,'[1]Income Groups'!$A$2:$C$219,3,FALSE),"")</f>
        <v>LIC</v>
      </c>
      <c r="H92" s="30" t="str">
        <f>IFERROR(VLOOKUP(B92,'[1]LDC List'!$B$1:$C$47,2,FALSE),"Non LDC")</f>
        <v>LDC</v>
      </c>
      <c r="I92" s="30" t="str">
        <f>IFERROR(VLOOKUP(B92,'[1]SIDS List'!$B$1:$C$57,2,FALSE),"Non SIDS")</f>
        <v>Non SIDS</v>
      </c>
      <c r="J92" s="30" t="str">
        <f>IFERROR(VLOOKUP(B92,'[1]DAC Member List'!$B$1:$C$29,2,FALSE),"Non DAC")</f>
        <v>Non DAC</v>
      </c>
      <c r="K92" s="30" t="str">
        <f>IFERROR(VLOOKUP(B92,'[1]Dev Countries List'!$A$1:$B$146,2,FALSE),"Not Developing")</f>
        <v>Developing Country</v>
      </c>
      <c r="L92" s="30" t="str">
        <f>IFERROR(VLOOKUP(D92,'[1]Fragility List'!$A$1:$C$146,3,FALSE),"Not Fragile")</f>
        <v>Extremely fragile</v>
      </c>
      <c r="M92" s="27">
        <f>VLOOKUP(B92,[2]Data!$B$7:$Y$270,23,FALSE)</f>
        <v>76196619</v>
      </c>
    </row>
    <row r="93" spans="1:13" x14ac:dyDescent="0.25">
      <c r="A93" s="33" t="s">
        <v>412</v>
      </c>
      <c r="B93" s="34" t="s">
        <v>404</v>
      </c>
      <c r="C93" s="34" t="s">
        <v>405</v>
      </c>
      <c r="D93" s="34" t="s">
        <v>404</v>
      </c>
      <c r="E93" s="33" t="s">
        <v>412</v>
      </c>
      <c r="F93" s="30" t="str">
        <f>IFERROR(VLOOKUP(D93,'[1]OECD Region by Recipient'!$A$1:$B$225,2,FALSE),"")</f>
        <v>South of Sahara</v>
      </c>
      <c r="G93" s="30" t="str">
        <f>IFERROR(VLOOKUP(B93,'[1]Income Groups'!$A$2:$C$219,3,FALSE),"")</f>
        <v>LIC</v>
      </c>
      <c r="H93" s="30" t="str">
        <f>IFERROR(VLOOKUP(B93,'[1]LDC List'!$B$1:$C$47,2,FALSE),"Non LDC")</f>
        <v>LDC</v>
      </c>
      <c r="I93" s="30" t="str">
        <f>IFERROR(VLOOKUP(B93,'[1]SIDS List'!$B$1:$C$57,2,FALSE),"Non SIDS")</f>
        <v>Non SIDS</v>
      </c>
      <c r="J93" s="30" t="str">
        <f>IFERROR(VLOOKUP(B93,'[1]DAC Member List'!$B$1:$C$29,2,FALSE),"Non DAC")</f>
        <v>Non DAC</v>
      </c>
      <c r="K93" s="30" t="str">
        <f>IFERROR(VLOOKUP(B93,'[1]Dev Countries List'!$A$1:$B$146,2,FALSE),"Not Developing")</f>
        <v>Developing Country</v>
      </c>
      <c r="L93" s="30" t="str">
        <f>IFERROR(VLOOKUP(D93,'[1]Fragility List'!$A$1:$C$146,3,FALSE),"Not Fragile")</f>
        <v>Extremely fragile</v>
      </c>
      <c r="M93" s="27">
        <f>VLOOKUP(B93,[2]Data!$B$7:$Y$270,23,FALSE)</f>
        <v>76196619</v>
      </c>
    </row>
    <row r="94" spans="1:13" x14ac:dyDescent="0.25">
      <c r="A94" s="33" t="s">
        <v>413</v>
      </c>
      <c r="B94" s="34" t="s">
        <v>404</v>
      </c>
      <c r="C94" s="34" t="s">
        <v>405</v>
      </c>
      <c r="D94" s="34" t="s">
        <v>404</v>
      </c>
      <c r="E94" s="33" t="s">
        <v>413</v>
      </c>
      <c r="F94" s="30" t="str">
        <f>IFERROR(VLOOKUP(D94,'[1]OECD Region by Recipient'!$A$1:$B$225,2,FALSE),"")</f>
        <v>South of Sahara</v>
      </c>
      <c r="G94" s="30" t="str">
        <f>IFERROR(VLOOKUP(B94,'[1]Income Groups'!$A$2:$C$219,3,FALSE),"")</f>
        <v>LIC</v>
      </c>
      <c r="H94" s="30" t="str">
        <f>IFERROR(VLOOKUP(B94,'[1]LDC List'!$B$1:$C$47,2,FALSE),"Non LDC")</f>
        <v>LDC</v>
      </c>
      <c r="I94" s="30" t="str">
        <f>IFERROR(VLOOKUP(B94,'[1]SIDS List'!$B$1:$C$57,2,FALSE),"Non SIDS")</f>
        <v>Non SIDS</v>
      </c>
      <c r="J94" s="30" t="str">
        <f>IFERROR(VLOOKUP(B94,'[1]DAC Member List'!$B$1:$C$29,2,FALSE),"Non DAC")</f>
        <v>Non DAC</v>
      </c>
      <c r="K94" s="30" t="str">
        <f>IFERROR(VLOOKUP(B94,'[1]Dev Countries List'!$A$1:$B$146,2,FALSE),"Not Developing")</f>
        <v>Developing Country</v>
      </c>
      <c r="L94" s="30" t="str">
        <f>IFERROR(VLOOKUP(D94,'[1]Fragility List'!$A$1:$C$146,3,FALSE),"Not Fragile")</f>
        <v>Extremely fragile</v>
      </c>
      <c r="M94" s="27">
        <f>VLOOKUP(B94,[2]Data!$B$7:$Y$270,23,FALSE)</f>
        <v>76196619</v>
      </c>
    </row>
    <row r="95" spans="1:13" x14ac:dyDescent="0.25">
      <c r="A95" s="33" t="s">
        <v>414</v>
      </c>
      <c r="B95" s="34" t="s">
        <v>404</v>
      </c>
      <c r="C95" s="34" t="s">
        <v>405</v>
      </c>
      <c r="D95" s="34" t="s">
        <v>404</v>
      </c>
      <c r="E95" s="33" t="s">
        <v>414</v>
      </c>
      <c r="F95" s="30" t="str">
        <f>IFERROR(VLOOKUP(D95,'[1]OECD Region by Recipient'!$A$1:$B$225,2,FALSE),"")</f>
        <v>South of Sahara</v>
      </c>
      <c r="G95" s="30" t="str">
        <f>IFERROR(VLOOKUP(B95,'[1]Income Groups'!$A$2:$C$219,3,FALSE),"")</f>
        <v>LIC</v>
      </c>
      <c r="H95" s="30" t="str">
        <f>IFERROR(VLOOKUP(B95,'[1]LDC List'!$B$1:$C$47,2,FALSE),"Non LDC")</f>
        <v>LDC</v>
      </c>
      <c r="I95" s="30" t="str">
        <f>IFERROR(VLOOKUP(B95,'[1]SIDS List'!$B$1:$C$57,2,FALSE),"Non SIDS")</f>
        <v>Non SIDS</v>
      </c>
      <c r="J95" s="30" t="str">
        <f>IFERROR(VLOOKUP(B95,'[1]DAC Member List'!$B$1:$C$29,2,FALSE),"Non DAC")</f>
        <v>Non DAC</v>
      </c>
      <c r="K95" s="30" t="str">
        <f>IFERROR(VLOOKUP(B95,'[1]Dev Countries List'!$A$1:$B$146,2,FALSE),"Not Developing")</f>
        <v>Developing Country</v>
      </c>
      <c r="L95" s="30" t="str">
        <f>IFERROR(VLOOKUP(D95,'[1]Fragility List'!$A$1:$C$146,3,FALSE),"Not Fragile")</f>
        <v>Extremely fragile</v>
      </c>
      <c r="M95" s="27">
        <f>VLOOKUP(B95,[2]Data!$B$7:$Y$270,23,FALSE)</f>
        <v>76196619</v>
      </c>
    </row>
    <row r="96" spans="1:13" x14ac:dyDescent="0.25">
      <c r="A96" s="33" t="s">
        <v>415</v>
      </c>
      <c r="B96" s="34" t="s">
        <v>404</v>
      </c>
      <c r="C96" s="34" t="s">
        <v>405</v>
      </c>
      <c r="D96" s="34" t="s">
        <v>404</v>
      </c>
      <c r="E96" s="33" t="s">
        <v>415</v>
      </c>
      <c r="F96" s="30" t="str">
        <f>IFERROR(VLOOKUP(D96,'[1]OECD Region by Recipient'!$A$1:$B$225,2,FALSE),"")</f>
        <v>South of Sahara</v>
      </c>
      <c r="G96" s="30" t="str">
        <f>IFERROR(VLOOKUP(B96,'[1]Income Groups'!$A$2:$C$219,3,FALSE),"")</f>
        <v>LIC</v>
      </c>
      <c r="H96" s="30" t="str">
        <f>IFERROR(VLOOKUP(B96,'[1]LDC List'!$B$1:$C$47,2,FALSE),"Non LDC")</f>
        <v>LDC</v>
      </c>
      <c r="I96" s="30" t="str">
        <f>IFERROR(VLOOKUP(B96,'[1]SIDS List'!$B$1:$C$57,2,FALSE),"Non SIDS")</f>
        <v>Non SIDS</v>
      </c>
      <c r="J96" s="30" t="str">
        <f>IFERROR(VLOOKUP(B96,'[1]DAC Member List'!$B$1:$C$29,2,FALSE),"Non DAC")</f>
        <v>Non DAC</v>
      </c>
      <c r="K96" s="30" t="str">
        <f>IFERROR(VLOOKUP(B96,'[1]Dev Countries List'!$A$1:$B$146,2,FALSE),"Not Developing")</f>
        <v>Developing Country</v>
      </c>
      <c r="L96" s="30" t="str">
        <f>IFERROR(VLOOKUP(D96,'[1]Fragility List'!$A$1:$C$146,3,FALSE),"Not Fragile")</f>
        <v>Extremely fragile</v>
      </c>
      <c r="M96" s="27">
        <f>VLOOKUP(B96,[2]Data!$B$7:$Y$270,23,FALSE)</f>
        <v>76196619</v>
      </c>
    </row>
    <row r="97" spans="1:13" x14ac:dyDescent="0.25">
      <c r="A97" s="31" t="s">
        <v>218</v>
      </c>
      <c r="B97" s="29" t="s">
        <v>416</v>
      </c>
      <c r="C97" s="29" t="s">
        <v>417</v>
      </c>
      <c r="D97" s="29" t="s">
        <v>416</v>
      </c>
      <c r="E97" s="31" t="s">
        <v>218</v>
      </c>
      <c r="F97" s="30" t="str">
        <f>IFERROR(VLOOKUP(D97,'[1]OECD Region by Recipient'!$A$1:$B$225,2,FALSE),"")</f>
        <v>Oceania</v>
      </c>
      <c r="G97" s="30" t="str">
        <f>IFERROR(VLOOKUP(B97,'[1]Income Groups'!$A$2:$C$219,3,FALSE),"")</f>
        <v/>
      </c>
      <c r="H97" s="30" t="str">
        <f>IFERROR(VLOOKUP(B97,'[1]LDC List'!$B$1:$C$47,2,FALSE),"Non LDC")</f>
        <v>Non LDC</v>
      </c>
      <c r="I97" s="30" t="str">
        <f>IFERROR(VLOOKUP(B97,'[1]SIDS List'!$B$1:$C$57,2,FALSE),"Non SIDS")</f>
        <v>SIDS</v>
      </c>
      <c r="J97" s="30" t="str">
        <f>IFERROR(VLOOKUP(B97,'[1]DAC Member List'!$B$1:$C$29,2,FALSE),"Non DAC")</f>
        <v>Non DAC</v>
      </c>
      <c r="K97" s="30" t="str">
        <f>IFERROR(VLOOKUP(B97,'[1]Dev Countries List'!$A$1:$B$146,2,FALSE),"Not Developing")</f>
        <v>Developing Country</v>
      </c>
      <c r="L97" s="30" t="str">
        <f>IFERROR(VLOOKUP(D97,'[1]Fragility List'!$A$1:$C$146,3,FALSE),"Not Fragile")</f>
        <v>Not Fragile</v>
      </c>
      <c r="M97" s="27" t="e">
        <f>VLOOKUP(B97,[2]Data!$B$7:$Y$270,23,FALSE)</f>
        <v>#N/A</v>
      </c>
    </row>
    <row r="98" spans="1:13" x14ac:dyDescent="0.25">
      <c r="A98" s="28" t="s">
        <v>122</v>
      </c>
      <c r="B98" s="29" t="s">
        <v>418</v>
      </c>
      <c r="C98" s="29" t="s">
        <v>419</v>
      </c>
      <c r="D98" s="29" t="s">
        <v>418</v>
      </c>
      <c r="E98" s="28" t="s">
        <v>122</v>
      </c>
      <c r="F98" s="30" t="str">
        <f>IFERROR(VLOOKUP(D98,'[1]OECD Region by Recipient'!$A$1:$B$225,2,FALSE),"")</f>
        <v>North Central America</v>
      </c>
      <c r="G98" s="30" t="str">
        <f>IFERROR(VLOOKUP(B98,'[1]Income Groups'!$A$2:$C$219,3,FALSE),"")</f>
        <v>UMIC</v>
      </c>
      <c r="H98" s="30" t="str">
        <f>IFERROR(VLOOKUP(B98,'[1]LDC List'!$B$1:$C$47,2,FALSE),"Non LDC")</f>
        <v>Non LDC</v>
      </c>
      <c r="I98" s="30" t="str">
        <f>IFERROR(VLOOKUP(B98,'[1]SIDS List'!$B$1:$C$57,2,FALSE),"Non SIDS")</f>
        <v>Non SIDS</v>
      </c>
      <c r="J98" s="30" t="str">
        <f>IFERROR(VLOOKUP(B98,'[1]DAC Member List'!$B$1:$C$29,2,FALSE),"Non DAC")</f>
        <v>Non DAC</v>
      </c>
      <c r="K98" s="30" t="str">
        <f>IFERROR(VLOOKUP(B98,'[1]Dev Countries List'!$A$1:$B$146,2,FALSE),"Not Developing")</f>
        <v>Developing Country</v>
      </c>
      <c r="L98" s="30" t="str">
        <f>IFERROR(VLOOKUP(D98,'[1]Fragility List'!$A$1:$C$146,3,FALSE),"Not Fragile")</f>
        <v>Not Fragile</v>
      </c>
      <c r="M98" s="27">
        <f>VLOOKUP(B98,[2]Data!$B$7:$Y$270,23,FALSE)</f>
        <v>4807852</v>
      </c>
    </row>
    <row r="99" spans="1:13" x14ac:dyDescent="0.25">
      <c r="A99" s="33" t="s">
        <v>69</v>
      </c>
      <c r="B99" s="34" t="s">
        <v>420</v>
      </c>
      <c r="C99" s="34" t="s">
        <v>421</v>
      </c>
      <c r="D99" s="34" t="s">
        <v>420</v>
      </c>
      <c r="E99" s="33" t="s">
        <v>69</v>
      </c>
      <c r="F99" s="30" t="str">
        <f>IFERROR(VLOOKUP(D99,'[1]OECD Region by Recipient'!$A$1:$B$225,2,FALSE),"")</f>
        <v>South of Sahara</v>
      </c>
      <c r="G99" s="30" t="str">
        <f>IFERROR(VLOOKUP(B99,'[1]Income Groups'!$A$2:$C$219,3,FALSE),"")</f>
        <v>LMIC</v>
      </c>
      <c r="H99" s="30" t="str">
        <f>IFERROR(VLOOKUP(B99,'[1]LDC List'!$B$1:$C$47,2,FALSE),"Non LDC")</f>
        <v>Non LDC</v>
      </c>
      <c r="I99" s="30" t="str">
        <f>IFERROR(VLOOKUP(B99,'[1]SIDS List'!$B$1:$C$57,2,FALSE),"Non SIDS")</f>
        <v>Non SIDS</v>
      </c>
      <c r="J99" s="30" t="str">
        <f>IFERROR(VLOOKUP(B99,'[1]DAC Member List'!$B$1:$C$29,2,FALSE),"Non DAC")</f>
        <v>Non DAC</v>
      </c>
      <c r="K99" s="30" t="str">
        <f>IFERROR(VLOOKUP(B99,'[1]Dev Countries List'!$A$1:$B$146,2,FALSE),"Not Developing")</f>
        <v>Developing Country</v>
      </c>
      <c r="L99" s="30" t="str">
        <f>IFERROR(VLOOKUP(D99,'[1]Fragility List'!$A$1:$C$146,3,FALSE),"Not Fragile")</f>
        <v>Fragile</v>
      </c>
      <c r="M99" s="27">
        <f>VLOOKUP(B99,[2]Data!$B$7:$Y$270,23,FALSE)</f>
        <v>23108472</v>
      </c>
    </row>
    <row r="100" spans="1:13" x14ac:dyDescent="0.25">
      <c r="A100" s="33" t="s">
        <v>422</v>
      </c>
      <c r="B100" s="34" t="s">
        <v>420</v>
      </c>
      <c r="C100" s="34" t="s">
        <v>421</v>
      </c>
      <c r="D100" s="34" t="s">
        <v>420</v>
      </c>
      <c r="E100" s="33" t="s">
        <v>422</v>
      </c>
      <c r="F100" s="30" t="str">
        <f>IFERROR(VLOOKUP(D100,'[1]OECD Region by Recipient'!$A$1:$B$225,2,FALSE),"")</f>
        <v>South of Sahara</v>
      </c>
      <c r="G100" s="30" t="str">
        <f>IFERROR(VLOOKUP(B100,'[1]Income Groups'!$A$2:$C$219,3,FALSE),"")</f>
        <v>LMIC</v>
      </c>
      <c r="H100" s="30" t="str">
        <f>IFERROR(VLOOKUP(B100,'[1]LDC List'!$B$1:$C$47,2,FALSE),"Non LDC")</f>
        <v>Non LDC</v>
      </c>
      <c r="I100" s="30" t="str">
        <f>IFERROR(VLOOKUP(B100,'[1]SIDS List'!$B$1:$C$57,2,FALSE),"Non SIDS")</f>
        <v>Non SIDS</v>
      </c>
      <c r="J100" s="30" t="str">
        <f>IFERROR(VLOOKUP(B100,'[1]DAC Member List'!$B$1:$C$29,2,FALSE),"Non DAC")</f>
        <v>Non DAC</v>
      </c>
      <c r="K100" s="30" t="str">
        <f>IFERROR(VLOOKUP(B100,'[1]Dev Countries List'!$A$1:$B$146,2,FALSE),"Not Developing")</f>
        <v>Developing Country</v>
      </c>
      <c r="L100" s="30" t="str">
        <f>IFERROR(VLOOKUP(D100,'[1]Fragility List'!$A$1:$C$146,3,FALSE),"Not Fragile")</f>
        <v>Fragile</v>
      </c>
      <c r="M100" s="27">
        <f>VLOOKUP(B100,[2]Data!$B$7:$Y$270,23,FALSE)</f>
        <v>23108472</v>
      </c>
    </row>
    <row r="101" spans="1:13" x14ac:dyDescent="0.25">
      <c r="A101" s="33" t="s">
        <v>423</v>
      </c>
      <c r="B101" s="34" t="s">
        <v>420</v>
      </c>
      <c r="C101" s="34" t="s">
        <v>421</v>
      </c>
      <c r="D101" s="34" t="s">
        <v>420</v>
      </c>
      <c r="E101" s="33" t="s">
        <v>423</v>
      </c>
      <c r="F101" s="30" t="str">
        <f>IFERROR(VLOOKUP(D101,'[1]OECD Region by Recipient'!$A$1:$B$225,2,FALSE),"")</f>
        <v>South of Sahara</v>
      </c>
      <c r="G101" s="30" t="str">
        <f>IFERROR(VLOOKUP(B101,'[1]Income Groups'!$A$2:$C$219,3,FALSE),"")</f>
        <v>LMIC</v>
      </c>
      <c r="H101" s="30" t="str">
        <f>IFERROR(VLOOKUP(B101,'[1]LDC List'!$B$1:$C$47,2,FALSE),"Non LDC")</f>
        <v>Non LDC</v>
      </c>
      <c r="I101" s="30" t="str">
        <f>IFERROR(VLOOKUP(B101,'[1]SIDS List'!$B$1:$C$57,2,FALSE),"Non SIDS")</f>
        <v>Non SIDS</v>
      </c>
      <c r="J101" s="30" t="str">
        <f>IFERROR(VLOOKUP(B101,'[1]DAC Member List'!$B$1:$C$29,2,FALSE),"Non DAC")</f>
        <v>Non DAC</v>
      </c>
      <c r="K101" s="30" t="str">
        <f>IFERROR(VLOOKUP(B101,'[1]Dev Countries List'!$A$1:$B$146,2,FALSE),"Not Developing")</f>
        <v>Developing Country</v>
      </c>
      <c r="L101" s="30" t="str">
        <f>IFERROR(VLOOKUP(D101,'[1]Fragility List'!$A$1:$C$146,3,FALSE),"Not Fragile")</f>
        <v>Fragile</v>
      </c>
      <c r="M101" s="27">
        <f>VLOOKUP(B101,[2]Data!$B$7:$Y$270,23,FALSE)</f>
        <v>23108472</v>
      </c>
    </row>
    <row r="102" spans="1:13" x14ac:dyDescent="0.25">
      <c r="A102" s="33" t="s">
        <v>424</v>
      </c>
      <c r="B102" s="34" t="s">
        <v>420</v>
      </c>
      <c r="C102" s="34" t="s">
        <v>421</v>
      </c>
      <c r="D102" s="34" t="s">
        <v>420</v>
      </c>
      <c r="E102" s="33" t="s">
        <v>424</v>
      </c>
      <c r="F102" s="30" t="str">
        <f>IFERROR(VLOOKUP(D102,'[1]OECD Region by Recipient'!$A$1:$B$225,2,FALSE),"")</f>
        <v>South of Sahara</v>
      </c>
      <c r="G102" s="30" t="str">
        <f>IFERROR(VLOOKUP(B102,'[1]Income Groups'!$A$2:$C$219,3,FALSE),"")</f>
        <v>LMIC</v>
      </c>
      <c r="H102" s="30" t="str">
        <f>IFERROR(VLOOKUP(B102,'[1]LDC List'!$B$1:$C$47,2,FALSE),"Non LDC")</f>
        <v>Non LDC</v>
      </c>
      <c r="I102" s="30" t="str">
        <f>IFERROR(VLOOKUP(B102,'[1]SIDS List'!$B$1:$C$57,2,FALSE),"Non SIDS")</f>
        <v>Non SIDS</v>
      </c>
      <c r="J102" s="30" t="str">
        <f>IFERROR(VLOOKUP(B102,'[1]DAC Member List'!$B$1:$C$29,2,FALSE),"Non DAC")</f>
        <v>Non DAC</v>
      </c>
      <c r="K102" s="30" t="str">
        <f>IFERROR(VLOOKUP(B102,'[1]Dev Countries List'!$A$1:$B$146,2,FALSE),"Not Developing")</f>
        <v>Developing Country</v>
      </c>
      <c r="L102" s="30" t="str">
        <f>IFERROR(VLOOKUP(D102,'[1]Fragility List'!$A$1:$C$146,3,FALSE),"Not Fragile")</f>
        <v>Fragile</v>
      </c>
      <c r="M102" s="27">
        <f>VLOOKUP(B102,[2]Data!$B$7:$Y$270,23,FALSE)</f>
        <v>23108472</v>
      </c>
    </row>
    <row r="103" spans="1:13" x14ac:dyDescent="0.25">
      <c r="A103" s="28" t="s">
        <v>35</v>
      </c>
      <c r="B103" s="29" t="s">
        <v>425</v>
      </c>
      <c r="C103" s="29" t="s">
        <v>426</v>
      </c>
      <c r="D103" s="29" t="s">
        <v>425</v>
      </c>
      <c r="E103" s="28" t="s">
        <v>35</v>
      </c>
      <c r="F103" s="30" t="str">
        <f>IFERROR(VLOOKUP(D103,'[1]OECD Region by Recipient'!$A$1:$B$225,2,FALSE),"")</f>
        <v>Europe</v>
      </c>
      <c r="G103" s="30" t="str">
        <f>IFERROR(VLOOKUP(B103,'[1]Income Groups'!$A$2:$C$219,3,FALSE),"")</f>
        <v>UMIC</v>
      </c>
      <c r="H103" s="30" t="str">
        <f>IFERROR(VLOOKUP(B103,'[1]LDC List'!$B$1:$C$47,2,FALSE),"Non LDC")</f>
        <v>Non LDC</v>
      </c>
      <c r="I103" s="30" t="str">
        <f>IFERROR(VLOOKUP(B103,'[1]SIDS List'!$B$1:$C$57,2,FALSE),"Non SIDS")</f>
        <v>Non SIDS</v>
      </c>
      <c r="J103" s="30" t="str">
        <f>IFERROR(VLOOKUP(B103,'[1]DAC Member List'!$B$1:$C$29,2,FALSE),"Non DAC")</f>
        <v>Non DAC</v>
      </c>
      <c r="K103" s="30" t="str">
        <f>IFERROR(VLOOKUP(B103,'[1]Dev Countries List'!$A$1:$B$146,2,FALSE),"Not Developing")</f>
        <v>Not Developing</v>
      </c>
      <c r="L103" s="30" t="str">
        <f>IFERROR(VLOOKUP(D103,'[1]Fragility List'!$A$1:$C$146,3,FALSE),"Not Fragile")</f>
        <v>Not Fragile</v>
      </c>
      <c r="M103" s="27">
        <f>VLOOKUP(B103,[2]Data!$B$7:$Y$270,23,FALSE)</f>
        <v>4203604</v>
      </c>
    </row>
    <row r="104" spans="1:13" x14ac:dyDescent="0.25">
      <c r="A104" s="28" t="s">
        <v>123</v>
      </c>
      <c r="B104" s="29" t="s">
        <v>427</v>
      </c>
      <c r="C104" s="29" t="s">
        <v>428</v>
      </c>
      <c r="D104" s="29" t="s">
        <v>427</v>
      </c>
      <c r="E104" s="28" t="s">
        <v>123</v>
      </c>
      <c r="F104" s="30" t="str">
        <f>IFERROR(VLOOKUP(D104,'[1]OECD Region by Recipient'!$A$1:$B$225,2,FALSE),"")</f>
        <v>North Central America</v>
      </c>
      <c r="G104" s="30" t="str">
        <f>IFERROR(VLOOKUP(B104,'[1]Income Groups'!$A$2:$C$219,3,FALSE),"")</f>
        <v>UMIC</v>
      </c>
      <c r="H104" s="30" t="str">
        <f>IFERROR(VLOOKUP(B104,'[1]LDC List'!$B$1:$C$47,2,FALSE),"Non LDC")</f>
        <v>Non LDC</v>
      </c>
      <c r="I104" s="30" t="str">
        <f>IFERROR(VLOOKUP(B104,'[1]SIDS List'!$B$1:$C$57,2,FALSE),"Non SIDS")</f>
        <v>SIDS</v>
      </c>
      <c r="J104" s="30" t="str">
        <f>IFERROR(VLOOKUP(B104,'[1]DAC Member List'!$B$1:$C$29,2,FALSE),"Non DAC")</f>
        <v>Non DAC</v>
      </c>
      <c r="K104" s="30" t="str">
        <f>IFERROR(VLOOKUP(B104,'[1]Dev Countries List'!$A$1:$B$146,2,FALSE),"Not Developing")</f>
        <v>Developing Country</v>
      </c>
      <c r="L104" s="30" t="str">
        <f>IFERROR(VLOOKUP(D104,'[1]Fragility List'!$A$1:$C$146,3,FALSE),"Not Fragile")</f>
        <v>Not Fragile</v>
      </c>
      <c r="M104" s="27">
        <f>VLOOKUP(B104,[2]Data!$B$7:$Y$270,23,FALSE)</f>
        <v>11461432</v>
      </c>
    </row>
    <row r="105" spans="1:13" x14ac:dyDescent="0.25">
      <c r="A105" s="36" t="s">
        <v>429</v>
      </c>
      <c r="B105" s="34" t="s">
        <v>430</v>
      </c>
      <c r="C105" s="34" t="s">
        <v>431</v>
      </c>
      <c r="D105" s="34" t="s">
        <v>430</v>
      </c>
      <c r="E105" s="36" t="s">
        <v>429</v>
      </c>
      <c r="F105" s="30" t="str">
        <f>IFERROR(VLOOKUP(D105,'[1]OECD Region by Recipient'!$A$1:$B$225,2,FALSE),"")</f>
        <v>North Central America</v>
      </c>
      <c r="G105" s="30" t="str">
        <f>IFERROR(VLOOKUP(B105,'[1]Income Groups'!$A$2:$C$219,3,FALSE),"")</f>
        <v>HIC</v>
      </c>
      <c r="H105" s="30" t="str">
        <f>IFERROR(VLOOKUP(B105,'[1]LDC List'!$B$1:$C$47,2,FALSE),"Non LDC")</f>
        <v>Non LDC</v>
      </c>
      <c r="I105" s="30" t="str">
        <f>IFERROR(VLOOKUP(B105,'[1]SIDS List'!$B$1:$C$57,2,FALSE),"Non SIDS")</f>
        <v>SIDS</v>
      </c>
      <c r="J105" s="30" t="str">
        <f>IFERROR(VLOOKUP(B105,'[1]DAC Member List'!$B$1:$C$29,2,FALSE),"Non DAC")</f>
        <v>Non DAC</v>
      </c>
      <c r="K105" s="30" t="str">
        <f>IFERROR(VLOOKUP(B105,'[1]Dev Countries List'!$A$1:$B$146,2,FALSE),"Not Developing")</f>
        <v>Not Developing</v>
      </c>
      <c r="L105" s="30" t="str">
        <f>IFERROR(VLOOKUP(D105,'[1]Fragility List'!$A$1:$C$146,3,FALSE),"Not Fragile")</f>
        <v>Not Fragile</v>
      </c>
      <c r="M105" s="27">
        <f>VLOOKUP(B105,[2]Data!$B$7:$Y$270,23,FALSE)</f>
        <v>157979</v>
      </c>
    </row>
    <row r="106" spans="1:13" x14ac:dyDescent="0.25">
      <c r="A106" s="33" t="s">
        <v>432</v>
      </c>
      <c r="B106" s="34" t="s">
        <v>430</v>
      </c>
      <c r="C106" s="34" t="s">
        <v>431</v>
      </c>
      <c r="D106" s="34" t="s">
        <v>430</v>
      </c>
      <c r="E106" s="33" t="s">
        <v>432</v>
      </c>
      <c r="F106" s="30" t="str">
        <f>IFERROR(VLOOKUP(D106,'[1]OECD Region by Recipient'!$A$1:$B$225,2,FALSE),"")</f>
        <v>North Central America</v>
      </c>
      <c r="G106" s="30" t="str">
        <f>IFERROR(VLOOKUP(B106,'[1]Income Groups'!$A$2:$C$219,3,FALSE),"")</f>
        <v>HIC</v>
      </c>
      <c r="H106" s="30" t="str">
        <f>IFERROR(VLOOKUP(B106,'[1]LDC List'!$B$1:$C$47,2,FALSE),"Non LDC")</f>
        <v>Non LDC</v>
      </c>
      <c r="I106" s="30" t="str">
        <f>IFERROR(VLOOKUP(B106,'[1]SIDS List'!$B$1:$C$57,2,FALSE),"Non SIDS")</f>
        <v>SIDS</v>
      </c>
      <c r="J106" s="30" t="str">
        <f>IFERROR(VLOOKUP(B106,'[1]DAC Member List'!$B$1:$C$29,2,FALSE),"Non DAC")</f>
        <v>Non DAC</v>
      </c>
      <c r="K106" s="30" t="str">
        <f>IFERROR(VLOOKUP(B106,'[1]Dev Countries List'!$A$1:$B$146,2,FALSE),"Not Developing")</f>
        <v>Not Developing</v>
      </c>
      <c r="L106" s="30" t="str">
        <f>IFERROR(VLOOKUP(D106,'[1]Fragility List'!$A$1:$C$146,3,FALSE),"Not Fragile")</f>
        <v>Not Fragile</v>
      </c>
      <c r="M106" s="27">
        <f>VLOOKUP(B106,[2]Data!$B$7:$Y$270,23,FALSE)</f>
        <v>157979</v>
      </c>
    </row>
    <row r="107" spans="1:13" x14ac:dyDescent="0.25">
      <c r="A107" s="28" t="s">
        <v>36</v>
      </c>
      <c r="B107" s="29" t="s">
        <v>433</v>
      </c>
      <c r="C107" s="29" t="s">
        <v>434</v>
      </c>
      <c r="D107" s="29" t="s">
        <v>433</v>
      </c>
      <c r="E107" s="28" t="s">
        <v>36</v>
      </c>
      <c r="F107" s="30" t="str">
        <f>IFERROR(VLOOKUP(D107,'[1]OECD Region by Recipient'!$A$1:$B$225,2,FALSE),"")</f>
        <v>Europe</v>
      </c>
      <c r="G107" s="30" t="str">
        <f>IFERROR(VLOOKUP(B107,'[1]Income Groups'!$A$2:$C$219,3,FALSE),"")</f>
        <v>HIC</v>
      </c>
      <c r="H107" s="30" t="str">
        <f>IFERROR(VLOOKUP(B107,'[1]LDC List'!$B$1:$C$47,2,FALSE),"Non LDC")</f>
        <v>Non LDC</v>
      </c>
      <c r="I107" s="30" t="str">
        <f>IFERROR(VLOOKUP(B107,'[1]SIDS List'!$B$1:$C$57,2,FALSE),"Non SIDS")</f>
        <v>Non SIDS</v>
      </c>
      <c r="J107" s="30" t="str">
        <f>IFERROR(VLOOKUP(B107,'[1]DAC Member List'!$B$1:$C$29,2,FALSE),"Non DAC")</f>
        <v>Non DAC</v>
      </c>
      <c r="K107" s="30" t="str">
        <f>IFERROR(VLOOKUP(B107,'[1]Dev Countries List'!$A$1:$B$146,2,FALSE),"Not Developing")</f>
        <v>Not Developing</v>
      </c>
      <c r="L107" s="30" t="str">
        <f>IFERROR(VLOOKUP(D107,'[1]Fragility List'!$A$1:$C$146,3,FALSE),"Not Fragile")</f>
        <v>Not Fragile</v>
      </c>
      <c r="M107" s="27">
        <f>VLOOKUP(B107,[2]Data!$B$7:$Y$270,23,FALSE)</f>
        <v>1160985</v>
      </c>
    </row>
    <row r="108" spans="1:13" x14ac:dyDescent="0.25">
      <c r="A108" s="33" t="s">
        <v>435</v>
      </c>
      <c r="B108" s="34" t="s">
        <v>436</v>
      </c>
      <c r="C108" s="34" t="s">
        <v>437</v>
      </c>
      <c r="D108" s="34" t="s">
        <v>436</v>
      </c>
      <c r="E108" s="33" t="s">
        <v>435</v>
      </c>
      <c r="F108" s="30" t="str">
        <f>IFERROR(VLOOKUP(D108,'[1]OECD Region by Recipient'!$A$1:$B$225,2,FALSE),"")</f>
        <v>Europe</v>
      </c>
      <c r="G108" s="30" t="str">
        <f>IFERROR(VLOOKUP(B108,'[1]Income Groups'!$A$2:$C$219,3,FALSE),"")</f>
        <v>HIC</v>
      </c>
      <c r="H108" s="30" t="str">
        <f>IFERROR(VLOOKUP(B108,'[1]LDC List'!$B$1:$C$47,2,FALSE),"Non LDC")</f>
        <v>Non LDC</v>
      </c>
      <c r="I108" s="30" t="str">
        <f>IFERROR(VLOOKUP(B108,'[1]SIDS List'!$B$1:$C$57,2,FALSE),"Non SIDS")</f>
        <v>Non SIDS</v>
      </c>
      <c r="J108" s="30" t="str">
        <f>IFERROR(VLOOKUP(B108,'[1]DAC Member List'!$B$1:$C$29,2,FALSE),"Non DAC")</f>
        <v>DAC</v>
      </c>
      <c r="K108" s="30" t="str">
        <f>IFERROR(VLOOKUP(B108,'[1]Dev Countries List'!$A$1:$B$146,2,FALSE),"Not Developing")</f>
        <v>Not Developing</v>
      </c>
      <c r="L108" s="30" t="str">
        <f>IFERROR(VLOOKUP(D108,'[1]Fragility List'!$A$1:$C$146,3,FALSE),"Not Fragile")</f>
        <v>Not Fragile</v>
      </c>
      <c r="M108" s="27">
        <f>VLOOKUP(B108,[2]Data!$B$7:$Y$270,23,FALSE)</f>
        <v>10546059</v>
      </c>
    </row>
    <row r="109" spans="1:13" x14ac:dyDescent="0.25">
      <c r="A109" s="36" t="s">
        <v>438</v>
      </c>
      <c r="B109" s="34" t="s">
        <v>436</v>
      </c>
      <c r="C109" s="34" t="s">
        <v>437</v>
      </c>
      <c r="D109" s="34" t="s">
        <v>436</v>
      </c>
      <c r="E109" s="36" t="s">
        <v>438</v>
      </c>
      <c r="F109" s="30" t="str">
        <f>IFERROR(VLOOKUP(D109,'[1]OECD Region by Recipient'!$A$1:$B$225,2,FALSE),"")</f>
        <v>Europe</v>
      </c>
      <c r="G109" s="30" t="str">
        <f>IFERROR(VLOOKUP(B109,'[1]Income Groups'!$A$2:$C$219,3,FALSE),"")</f>
        <v>HIC</v>
      </c>
      <c r="H109" s="30" t="str">
        <f>IFERROR(VLOOKUP(B109,'[1]LDC List'!$B$1:$C$47,2,FALSE),"Non LDC")</f>
        <v>Non LDC</v>
      </c>
      <c r="I109" s="30" t="str">
        <f>IFERROR(VLOOKUP(B109,'[1]SIDS List'!$B$1:$C$57,2,FALSE),"Non SIDS")</f>
        <v>Non SIDS</v>
      </c>
      <c r="J109" s="30" t="str">
        <f>IFERROR(VLOOKUP(B109,'[1]DAC Member List'!$B$1:$C$29,2,FALSE),"Non DAC")</f>
        <v>DAC</v>
      </c>
      <c r="K109" s="30" t="str">
        <f>IFERROR(VLOOKUP(B109,'[1]Dev Countries List'!$A$1:$B$146,2,FALSE),"Not Developing")</f>
        <v>Not Developing</v>
      </c>
      <c r="L109" s="30" t="str">
        <f>IFERROR(VLOOKUP(D109,'[1]Fragility List'!$A$1:$C$146,3,FALSE),"Not Fragile")</f>
        <v>Not Fragile</v>
      </c>
      <c r="M109" s="27">
        <f>VLOOKUP(B109,[2]Data!$B$7:$Y$270,23,FALSE)</f>
        <v>10546059</v>
      </c>
    </row>
    <row r="110" spans="1:13" x14ac:dyDescent="0.25">
      <c r="A110" s="28" t="s">
        <v>439</v>
      </c>
      <c r="B110" s="29" t="s">
        <v>440</v>
      </c>
      <c r="C110" s="29" t="s">
        <v>441</v>
      </c>
      <c r="D110" s="29" t="s">
        <v>440</v>
      </c>
      <c r="E110" s="28" t="s">
        <v>439</v>
      </c>
      <c r="F110" s="30" t="str">
        <f>IFERROR(VLOOKUP(D110,'[1]OECD Region by Recipient'!$A$1:$B$225,2,FALSE),"")</f>
        <v>Europe</v>
      </c>
      <c r="G110" s="30" t="str">
        <f>IFERROR(VLOOKUP(B110,'[1]Income Groups'!$A$2:$C$219,3,FALSE),"")</f>
        <v>HIC</v>
      </c>
      <c r="H110" s="30" t="str">
        <f>IFERROR(VLOOKUP(B110,'[1]LDC List'!$B$1:$C$47,2,FALSE),"Non LDC")</f>
        <v>Non LDC</v>
      </c>
      <c r="I110" s="30" t="str">
        <f>IFERROR(VLOOKUP(B110,'[1]SIDS List'!$B$1:$C$57,2,FALSE),"Non SIDS")</f>
        <v>Non SIDS</v>
      </c>
      <c r="J110" s="30" t="str">
        <f>IFERROR(VLOOKUP(B110,'[1]DAC Member List'!$B$1:$C$29,2,FALSE),"Non DAC")</f>
        <v>DAC</v>
      </c>
      <c r="K110" s="30" t="str">
        <f>IFERROR(VLOOKUP(B110,'[1]Dev Countries List'!$A$1:$B$146,2,FALSE),"Not Developing")</f>
        <v>Not Developing</v>
      </c>
      <c r="L110" s="30" t="str">
        <f>IFERROR(VLOOKUP(D110,'[1]Fragility List'!$A$1:$C$146,3,FALSE),"Not Fragile")</f>
        <v>Not Fragile</v>
      </c>
      <c r="M110" s="27">
        <f>VLOOKUP(B110,[2]Data!$B$7:$Y$270,23,FALSE)</f>
        <v>5683483</v>
      </c>
    </row>
    <row r="111" spans="1:13" x14ac:dyDescent="0.25">
      <c r="A111" s="28" t="s">
        <v>71</v>
      </c>
      <c r="B111" s="29" t="s">
        <v>442</v>
      </c>
      <c r="C111" s="29" t="s">
        <v>443</v>
      </c>
      <c r="D111" s="29" t="s">
        <v>442</v>
      </c>
      <c r="E111" s="28" t="s">
        <v>71</v>
      </c>
      <c r="F111" s="30" t="str">
        <f>IFERROR(VLOOKUP(D111,'[1]OECD Region by Recipient'!$A$1:$B$225,2,FALSE),"")</f>
        <v>South of Sahara</v>
      </c>
      <c r="G111" s="30" t="str">
        <f>IFERROR(VLOOKUP(B111,'[1]Income Groups'!$A$2:$C$219,3,FALSE),"")</f>
        <v>LMIC</v>
      </c>
      <c r="H111" s="30" t="str">
        <f>IFERROR(VLOOKUP(B111,'[1]LDC List'!$B$1:$C$47,2,FALSE),"Non LDC")</f>
        <v>LDC</v>
      </c>
      <c r="I111" s="30" t="str">
        <f>IFERROR(VLOOKUP(B111,'[1]SIDS List'!$B$1:$C$57,2,FALSE),"Non SIDS")</f>
        <v>Non SIDS</v>
      </c>
      <c r="J111" s="30" t="str">
        <f>IFERROR(VLOOKUP(B111,'[1]DAC Member List'!$B$1:$C$29,2,FALSE),"Non DAC")</f>
        <v>Non DAC</v>
      </c>
      <c r="K111" s="30" t="str">
        <f>IFERROR(VLOOKUP(B111,'[1]Dev Countries List'!$A$1:$B$146,2,FALSE),"Not Developing")</f>
        <v>Developing Country</v>
      </c>
      <c r="L111" s="30" t="str">
        <f>IFERROR(VLOOKUP(D111,'[1]Fragility List'!$A$1:$C$146,3,FALSE),"Not Fragile")</f>
        <v>Not Fragile</v>
      </c>
      <c r="M111" s="27">
        <f>VLOOKUP(B111,[2]Data!$B$7:$Y$270,23,FALSE)</f>
        <v>927414</v>
      </c>
    </row>
    <row r="112" spans="1:13" x14ac:dyDescent="0.25">
      <c r="A112" s="28" t="s">
        <v>124</v>
      </c>
      <c r="B112" s="29" t="s">
        <v>444</v>
      </c>
      <c r="C112" s="29" t="s">
        <v>445</v>
      </c>
      <c r="D112" s="29" t="s">
        <v>444</v>
      </c>
      <c r="E112" s="28" t="s">
        <v>124</v>
      </c>
      <c r="F112" s="30" t="str">
        <f>IFERROR(VLOOKUP(D112,'[1]OECD Region by Recipient'!$A$1:$B$225,2,FALSE),"")</f>
        <v>North Central America</v>
      </c>
      <c r="G112" s="30" t="str">
        <f>IFERROR(VLOOKUP(B112,'[1]Income Groups'!$A$2:$C$219,3,FALSE),"")</f>
        <v>UMIC</v>
      </c>
      <c r="H112" s="30" t="str">
        <f>IFERROR(VLOOKUP(B112,'[1]LDC List'!$B$1:$C$47,2,FALSE),"Non LDC")</f>
        <v>Non LDC</v>
      </c>
      <c r="I112" s="30" t="str">
        <f>IFERROR(VLOOKUP(B112,'[1]SIDS List'!$B$1:$C$57,2,FALSE),"Non SIDS")</f>
        <v>SIDS</v>
      </c>
      <c r="J112" s="30" t="str">
        <f>IFERROR(VLOOKUP(B112,'[1]DAC Member List'!$B$1:$C$29,2,FALSE),"Non DAC")</f>
        <v>Non DAC</v>
      </c>
      <c r="K112" s="30" t="str">
        <f>IFERROR(VLOOKUP(B112,'[1]Dev Countries List'!$A$1:$B$146,2,FALSE),"Not Developing")</f>
        <v>Developing Country</v>
      </c>
      <c r="L112" s="30" t="str">
        <f>IFERROR(VLOOKUP(D112,'[1]Fragility List'!$A$1:$C$146,3,FALSE),"Not Fragile")</f>
        <v>Not Fragile</v>
      </c>
      <c r="M112" s="27">
        <f>VLOOKUP(B112,[2]Data!$B$7:$Y$270,23,FALSE)</f>
        <v>73162</v>
      </c>
    </row>
    <row r="113" spans="1:13" x14ac:dyDescent="0.25">
      <c r="A113" s="28" t="s">
        <v>125</v>
      </c>
      <c r="B113" s="29" t="s">
        <v>446</v>
      </c>
      <c r="C113" s="29" t="s">
        <v>447</v>
      </c>
      <c r="D113" s="29" t="s">
        <v>446</v>
      </c>
      <c r="E113" s="28" t="s">
        <v>125</v>
      </c>
      <c r="F113" s="30" t="str">
        <f>IFERROR(VLOOKUP(D113,'[1]OECD Region by Recipient'!$A$1:$B$225,2,FALSE),"")</f>
        <v>North Central America</v>
      </c>
      <c r="G113" s="30" t="str">
        <f>IFERROR(VLOOKUP(B113,'[1]Income Groups'!$A$2:$C$219,3,FALSE),"")</f>
        <v>UMIC</v>
      </c>
      <c r="H113" s="30" t="str">
        <f>IFERROR(VLOOKUP(B113,'[1]LDC List'!$B$1:$C$47,2,FALSE),"Non LDC")</f>
        <v>Non LDC</v>
      </c>
      <c r="I113" s="30" t="str">
        <f>IFERROR(VLOOKUP(B113,'[1]SIDS List'!$B$1:$C$57,2,FALSE),"Non SIDS")</f>
        <v>SIDS</v>
      </c>
      <c r="J113" s="30" t="str">
        <f>IFERROR(VLOOKUP(B113,'[1]DAC Member List'!$B$1:$C$29,2,FALSE),"Non DAC")</f>
        <v>Non DAC</v>
      </c>
      <c r="K113" s="30" t="str">
        <f>IFERROR(VLOOKUP(B113,'[1]Dev Countries List'!$A$1:$B$146,2,FALSE),"Not Developing")</f>
        <v>Developing Country</v>
      </c>
      <c r="L113" s="30" t="str">
        <f>IFERROR(VLOOKUP(D113,'[1]Fragility List'!$A$1:$C$146,3,FALSE),"Not Fragile")</f>
        <v>Not Fragile</v>
      </c>
      <c r="M113" s="27">
        <f>VLOOKUP(B113,[2]Data!$B$7:$Y$270,23,FALSE)</f>
        <v>10528394</v>
      </c>
    </row>
    <row r="114" spans="1:13" x14ac:dyDescent="0.25">
      <c r="A114" s="28" t="s">
        <v>150</v>
      </c>
      <c r="B114" s="29" t="s">
        <v>448</v>
      </c>
      <c r="C114" s="29" t="s">
        <v>449</v>
      </c>
      <c r="D114" s="29" t="s">
        <v>448</v>
      </c>
      <c r="E114" s="28" t="s">
        <v>150</v>
      </c>
      <c r="F114" s="30" t="str">
        <f>IFERROR(VLOOKUP(D114,'[1]OECD Region by Recipient'!$A$1:$B$225,2,FALSE),"")</f>
        <v>South America</v>
      </c>
      <c r="G114" s="30" t="str">
        <f>IFERROR(VLOOKUP(B114,'[1]Income Groups'!$A$2:$C$219,3,FALSE),"")</f>
        <v>UMIC</v>
      </c>
      <c r="H114" s="30" t="str">
        <f>IFERROR(VLOOKUP(B114,'[1]LDC List'!$B$1:$C$47,2,FALSE),"Non LDC")</f>
        <v>Non LDC</v>
      </c>
      <c r="I114" s="30" t="str">
        <f>IFERROR(VLOOKUP(B114,'[1]SIDS List'!$B$1:$C$57,2,FALSE),"Non SIDS")</f>
        <v>Non SIDS</v>
      </c>
      <c r="J114" s="30" t="str">
        <f>IFERROR(VLOOKUP(B114,'[1]DAC Member List'!$B$1:$C$29,2,FALSE),"Non DAC")</f>
        <v>Non DAC</v>
      </c>
      <c r="K114" s="30" t="str">
        <f>IFERROR(VLOOKUP(B114,'[1]Dev Countries List'!$A$1:$B$146,2,FALSE),"Not Developing")</f>
        <v>Developing Country</v>
      </c>
      <c r="L114" s="30" t="str">
        <f>IFERROR(VLOOKUP(D114,'[1]Fragility List'!$A$1:$C$146,3,FALSE),"Not Fragile")</f>
        <v>Not Fragile</v>
      </c>
      <c r="M114" s="27">
        <f>VLOOKUP(B114,[2]Data!$B$7:$Y$270,23,FALSE)</f>
        <v>16144368</v>
      </c>
    </row>
    <row r="115" spans="1:13" x14ac:dyDescent="0.25">
      <c r="A115" s="33" t="s">
        <v>52</v>
      </c>
      <c r="B115" s="34" t="s">
        <v>450</v>
      </c>
      <c r="C115" s="34" t="s">
        <v>451</v>
      </c>
      <c r="D115" s="34" t="s">
        <v>450</v>
      </c>
      <c r="E115" s="33" t="s">
        <v>52</v>
      </c>
      <c r="F115" s="30" t="str">
        <f>IFERROR(VLOOKUP(D115,'[1]OECD Region by Recipient'!$A$1:$B$225,2,FALSE),"")</f>
        <v>North of Sahara</v>
      </c>
      <c r="G115" s="30" t="str">
        <f>IFERROR(VLOOKUP(B115,'[1]Income Groups'!$A$2:$C$219,3,FALSE),"")</f>
        <v>LMIC</v>
      </c>
      <c r="H115" s="30" t="str">
        <f>IFERROR(VLOOKUP(B115,'[1]LDC List'!$B$1:$C$47,2,FALSE),"Non LDC")</f>
        <v>Non LDC</v>
      </c>
      <c r="I115" s="30" t="str">
        <f>IFERROR(VLOOKUP(B115,'[1]SIDS List'!$B$1:$C$57,2,FALSE),"Non SIDS")</f>
        <v>Non SIDS</v>
      </c>
      <c r="J115" s="30" t="str">
        <f>IFERROR(VLOOKUP(B115,'[1]DAC Member List'!$B$1:$C$29,2,FALSE),"Non DAC")</f>
        <v>Non DAC</v>
      </c>
      <c r="K115" s="30" t="str">
        <f>IFERROR(VLOOKUP(B115,'[1]Dev Countries List'!$A$1:$B$146,2,FALSE),"Not Developing")</f>
        <v>Developing Country</v>
      </c>
      <c r="L115" s="30" t="str">
        <f>IFERROR(VLOOKUP(D115,'[1]Fragility List'!$A$1:$C$146,3,FALSE),"Not Fragile")</f>
        <v>Fragile</v>
      </c>
      <c r="M115" s="27">
        <f>VLOOKUP(B115,[2]Data!$B$7:$Y$270,23,FALSE)</f>
        <v>93778172</v>
      </c>
    </row>
    <row r="116" spans="1:13" x14ac:dyDescent="0.25">
      <c r="A116" s="33" t="s">
        <v>452</v>
      </c>
      <c r="B116" s="34" t="s">
        <v>450</v>
      </c>
      <c r="C116" s="34" t="s">
        <v>451</v>
      </c>
      <c r="D116" s="34" t="s">
        <v>450</v>
      </c>
      <c r="E116" s="33" t="s">
        <v>452</v>
      </c>
      <c r="F116" s="30" t="str">
        <f>IFERROR(VLOOKUP(D116,'[1]OECD Region by Recipient'!$A$1:$B$225,2,FALSE),"")</f>
        <v>North of Sahara</v>
      </c>
      <c r="G116" s="30" t="str">
        <f>IFERROR(VLOOKUP(B116,'[1]Income Groups'!$A$2:$C$219,3,FALSE),"")</f>
        <v>LMIC</v>
      </c>
      <c r="H116" s="30" t="str">
        <f>IFERROR(VLOOKUP(B116,'[1]LDC List'!$B$1:$C$47,2,FALSE),"Non LDC")</f>
        <v>Non LDC</v>
      </c>
      <c r="I116" s="30" t="str">
        <f>IFERROR(VLOOKUP(B116,'[1]SIDS List'!$B$1:$C$57,2,FALSE),"Non SIDS")</f>
        <v>Non SIDS</v>
      </c>
      <c r="J116" s="30" t="str">
        <f>IFERROR(VLOOKUP(B116,'[1]DAC Member List'!$B$1:$C$29,2,FALSE),"Non DAC")</f>
        <v>Non DAC</v>
      </c>
      <c r="K116" s="30" t="str">
        <f>IFERROR(VLOOKUP(B116,'[1]Dev Countries List'!$A$1:$B$146,2,FALSE),"Not Developing")</f>
        <v>Developing Country</v>
      </c>
      <c r="L116" s="30" t="str">
        <f>IFERROR(VLOOKUP(D116,'[1]Fragility List'!$A$1:$C$146,3,FALSE),"Not Fragile")</f>
        <v>Fragile</v>
      </c>
      <c r="M116" s="27">
        <f>VLOOKUP(B116,[2]Data!$B$7:$Y$270,23,FALSE)</f>
        <v>93778172</v>
      </c>
    </row>
    <row r="117" spans="1:13" x14ac:dyDescent="0.25">
      <c r="A117" s="33" t="s">
        <v>453</v>
      </c>
      <c r="B117" s="34" t="s">
        <v>450</v>
      </c>
      <c r="C117" s="34" t="s">
        <v>451</v>
      </c>
      <c r="D117" s="34" t="s">
        <v>450</v>
      </c>
      <c r="E117" s="33" t="s">
        <v>453</v>
      </c>
      <c r="F117" s="30" t="str">
        <f>IFERROR(VLOOKUP(D117,'[1]OECD Region by Recipient'!$A$1:$B$225,2,FALSE),"")</f>
        <v>North of Sahara</v>
      </c>
      <c r="G117" s="30" t="str">
        <f>IFERROR(VLOOKUP(B117,'[1]Income Groups'!$A$2:$C$219,3,FALSE),"")</f>
        <v>LMIC</v>
      </c>
      <c r="H117" s="30" t="str">
        <f>IFERROR(VLOOKUP(B117,'[1]LDC List'!$B$1:$C$47,2,FALSE),"Non LDC")</f>
        <v>Non LDC</v>
      </c>
      <c r="I117" s="30" t="str">
        <f>IFERROR(VLOOKUP(B117,'[1]SIDS List'!$B$1:$C$57,2,FALSE),"Non SIDS")</f>
        <v>Non SIDS</v>
      </c>
      <c r="J117" s="30" t="str">
        <f>IFERROR(VLOOKUP(B117,'[1]DAC Member List'!$B$1:$C$29,2,FALSE),"Non DAC")</f>
        <v>Non DAC</v>
      </c>
      <c r="K117" s="30" t="str">
        <f>IFERROR(VLOOKUP(B117,'[1]Dev Countries List'!$A$1:$B$146,2,FALSE),"Not Developing")</f>
        <v>Developing Country</v>
      </c>
      <c r="L117" s="30" t="str">
        <f>IFERROR(VLOOKUP(D117,'[1]Fragility List'!$A$1:$C$146,3,FALSE),"Not Fragile")</f>
        <v>Fragile</v>
      </c>
      <c r="M117" s="27">
        <f>VLOOKUP(B117,[2]Data!$B$7:$Y$270,23,FALSE)</f>
        <v>93778172</v>
      </c>
    </row>
    <row r="118" spans="1:13" x14ac:dyDescent="0.25">
      <c r="A118" s="28" t="s">
        <v>126</v>
      </c>
      <c r="B118" s="29" t="s">
        <v>454</v>
      </c>
      <c r="C118" s="29" t="s">
        <v>455</v>
      </c>
      <c r="D118" s="29" t="s">
        <v>454</v>
      </c>
      <c r="E118" s="28" t="s">
        <v>126</v>
      </c>
      <c r="F118" s="30" t="str">
        <f>IFERROR(VLOOKUP(D118,'[1]OECD Region by Recipient'!$A$1:$B$225,2,FALSE),"")</f>
        <v>North Central America</v>
      </c>
      <c r="G118" s="30" t="str">
        <f>IFERROR(VLOOKUP(B118,'[1]Income Groups'!$A$2:$C$219,3,FALSE),"")</f>
        <v>LMIC</v>
      </c>
      <c r="H118" s="30" t="str">
        <f>IFERROR(VLOOKUP(B118,'[1]LDC List'!$B$1:$C$47,2,FALSE),"Non LDC")</f>
        <v>Non LDC</v>
      </c>
      <c r="I118" s="30" t="str">
        <f>IFERROR(VLOOKUP(B118,'[1]SIDS List'!$B$1:$C$57,2,FALSE),"Non SIDS")</f>
        <v>Non SIDS</v>
      </c>
      <c r="J118" s="30" t="str">
        <f>IFERROR(VLOOKUP(B118,'[1]DAC Member List'!$B$1:$C$29,2,FALSE),"Non DAC")</f>
        <v>Non DAC</v>
      </c>
      <c r="K118" s="30" t="str">
        <f>IFERROR(VLOOKUP(B118,'[1]Dev Countries List'!$A$1:$B$146,2,FALSE),"Not Developing")</f>
        <v>Developing Country</v>
      </c>
      <c r="L118" s="30" t="str">
        <f>IFERROR(VLOOKUP(D118,'[1]Fragility List'!$A$1:$C$146,3,FALSE),"Not Fragile")</f>
        <v>Not Fragile</v>
      </c>
      <c r="M118" s="27">
        <f>VLOOKUP(B118,[2]Data!$B$7:$Y$270,23,FALSE)</f>
        <v>6312478</v>
      </c>
    </row>
    <row r="119" spans="1:13" x14ac:dyDescent="0.25">
      <c r="A119" s="28" t="s">
        <v>72</v>
      </c>
      <c r="B119" s="29" t="s">
        <v>456</v>
      </c>
      <c r="C119" s="29" t="s">
        <v>457</v>
      </c>
      <c r="D119" s="29" t="s">
        <v>456</v>
      </c>
      <c r="E119" s="28" t="s">
        <v>72</v>
      </c>
      <c r="F119" s="30" t="str">
        <f>IFERROR(VLOOKUP(D119,'[1]OECD Region by Recipient'!$A$1:$B$225,2,FALSE),"")</f>
        <v>South of Sahara</v>
      </c>
      <c r="G119" s="30" t="str">
        <f>IFERROR(VLOOKUP(B119,'[1]Income Groups'!$A$2:$C$219,3,FALSE),"")</f>
        <v>UMIC</v>
      </c>
      <c r="H119" s="30" t="str">
        <f>IFERROR(VLOOKUP(B119,'[1]LDC List'!$B$1:$C$47,2,FALSE),"Non LDC")</f>
        <v>Non LDC</v>
      </c>
      <c r="I119" s="30" t="str">
        <f>IFERROR(VLOOKUP(B119,'[1]SIDS List'!$B$1:$C$57,2,FALSE),"Non SIDS")</f>
        <v>Non SIDS</v>
      </c>
      <c r="J119" s="30" t="str">
        <f>IFERROR(VLOOKUP(B119,'[1]DAC Member List'!$B$1:$C$29,2,FALSE),"Non DAC")</f>
        <v>Non DAC</v>
      </c>
      <c r="K119" s="30" t="str">
        <f>IFERROR(VLOOKUP(B119,'[1]Dev Countries List'!$A$1:$B$146,2,FALSE),"Not Developing")</f>
        <v>Developing Country</v>
      </c>
      <c r="L119" s="30" t="str">
        <f>IFERROR(VLOOKUP(D119,'[1]Fragility List'!$A$1:$C$146,3,FALSE),"Not Fragile")</f>
        <v>Not Fragile</v>
      </c>
      <c r="M119" s="27">
        <f>VLOOKUP(B119,[2]Data!$B$7:$Y$270,23,FALSE)</f>
        <v>1175389</v>
      </c>
    </row>
    <row r="120" spans="1:13" x14ac:dyDescent="0.25">
      <c r="A120" s="28" t="s">
        <v>73</v>
      </c>
      <c r="B120" s="29" t="s">
        <v>458</v>
      </c>
      <c r="C120" s="29" t="s">
        <v>459</v>
      </c>
      <c r="D120" s="29" t="s">
        <v>458</v>
      </c>
      <c r="E120" s="28" t="s">
        <v>73</v>
      </c>
      <c r="F120" s="30" t="str">
        <f>IFERROR(VLOOKUP(D120,'[1]OECD Region by Recipient'!$A$1:$B$225,2,FALSE),"")</f>
        <v>South of Sahara</v>
      </c>
      <c r="G120" s="30" t="str">
        <f>IFERROR(VLOOKUP(B120,'[1]Income Groups'!$A$2:$C$219,3,FALSE),"")</f>
        <v>LIC</v>
      </c>
      <c r="H120" s="30" t="str">
        <f>IFERROR(VLOOKUP(B120,'[1]LDC List'!$B$1:$C$47,2,FALSE),"Non LDC")</f>
        <v>LDC</v>
      </c>
      <c r="I120" s="30" t="str">
        <f>IFERROR(VLOOKUP(B120,'[1]SIDS List'!$B$1:$C$57,2,FALSE),"Non SIDS")</f>
        <v>Non SIDS</v>
      </c>
      <c r="J120" s="30" t="str">
        <f>IFERROR(VLOOKUP(B120,'[1]DAC Member List'!$B$1:$C$29,2,FALSE),"Non DAC")</f>
        <v>Non DAC</v>
      </c>
      <c r="K120" s="30" t="str">
        <f>IFERROR(VLOOKUP(B120,'[1]Dev Countries List'!$A$1:$B$146,2,FALSE),"Not Developing")</f>
        <v>Developing Country</v>
      </c>
      <c r="L120" s="30" t="str">
        <f>IFERROR(VLOOKUP(D120,'[1]Fragility List'!$A$1:$C$146,3,FALSE),"Not Fragile")</f>
        <v>Extremely fragile</v>
      </c>
      <c r="M120" s="27">
        <f>VLOOKUP(B120,[2]Data!$B$7:$Y$270,23,FALSE)</f>
        <v>0</v>
      </c>
    </row>
    <row r="121" spans="1:13" x14ac:dyDescent="0.25">
      <c r="A121" s="28" t="s">
        <v>460</v>
      </c>
      <c r="B121" s="29" t="s">
        <v>461</v>
      </c>
      <c r="C121" s="29" t="s">
        <v>462</v>
      </c>
      <c r="D121" s="29" t="s">
        <v>461</v>
      </c>
      <c r="E121" s="28" t="s">
        <v>460</v>
      </c>
      <c r="F121" s="30" t="str">
        <f>IFERROR(VLOOKUP(D121,'[1]OECD Region by Recipient'!$A$1:$B$225,2,FALSE),"")</f>
        <v>Europe</v>
      </c>
      <c r="G121" s="30" t="str">
        <f>IFERROR(VLOOKUP(B121,'[1]Income Groups'!$A$2:$C$219,3,FALSE),"")</f>
        <v>HIC</v>
      </c>
      <c r="H121" s="30" t="str">
        <f>IFERROR(VLOOKUP(B121,'[1]LDC List'!$B$1:$C$47,2,FALSE),"Non LDC")</f>
        <v>Non LDC</v>
      </c>
      <c r="I121" s="30" t="str">
        <f>IFERROR(VLOOKUP(B121,'[1]SIDS List'!$B$1:$C$57,2,FALSE),"Non SIDS")</f>
        <v>Non SIDS</v>
      </c>
      <c r="J121" s="30" t="str">
        <f>IFERROR(VLOOKUP(B121,'[1]DAC Member List'!$B$1:$C$29,2,FALSE),"Non DAC")</f>
        <v>Non DAC</v>
      </c>
      <c r="K121" s="30" t="str">
        <f>IFERROR(VLOOKUP(B121,'[1]Dev Countries List'!$A$1:$B$146,2,FALSE),"Not Developing")</f>
        <v>Not Developing</v>
      </c>
      <c r="L121" s="30" t="str">
        <f>IFERROR(VLOOKUP(D121,'[1]Fragility List'!$A$1:$C$146,3,FALSE),"Not Fragile")</f>
        <v>Not Fragile</v>
      </c>
      <c r="M121" s="27">
        <f>VLOOKUP(B121,[2]Data!$B$7:$Y$270,23,FALSE)</f>
        <v>1315407</v>
      </c>
    </row>
    <row r="122" spans="1:13" x14ac:dyDescent="0.25">
      <c r="A122" s="28" t="s">
        <v>74</v>
      </c>
      <c r="B122" s="29" t="s">
        <v>463</v>
      </c>
      <c r="C122" s="29" t="s">
        <v>464</v>
      </c>
      <c r="D122" s="29" t="s">
        <v>463</v>
      </c>
      <c r="E122" s="28" t="s">
        <v>74</v>
      </c>
      <c r="F122" s="30" t="str">
        <f>IFERROR(VLOOKUP(D122,'[1]OECD Region by Recipient'!$A$1:$B$225,2,FALSE),"")</f>
        <v>South of Sahara</v>
      </c>
      <c r="G122" s="30" t="str">
        <f>IFERROR(VLOOKUP(B122,'[1]Income Groups'!$A$2:$C$219,3,FALSE),"")</f>
        <v>LIC</v>
      </c>
      <c r="H122" s="30" t="str">
        <f>IFERROR(VLOOKUP(B122,'[1]LDC List'!$B$1:$C$47,2,FALSE),"Non LDC")</f>
        <v>LDC</v>
      </c>
      <c r="I122" s="30" t="str">
        <f>IFERROR(VLOOKUP(B122,'[1]SIDS List'!$B$1:$C$57,2,FALSE),"Non SIDS")</f>
        <v>Non SIDS</v>
      </c>
      <c r="J122" s="30" t="str">
        <f>IFERROR(VLOOKUP(B122,'[1]DAC Member List'!$B$1:$C$29,2,FALSE),"Non DAC")</f>
        <v>Non DAC</v>
      </c>
      <c r="K122" s="30" t="str">
        <f>IFERROR(VLOOKUP(B122,'[1]Dev Countries List'!$A$1:$B$146,2,FALSE),"Not Developing")</f>
        <v>Developing Country</v>
      </c>
      <c r="L122" s="30" t="str">
        <f>IFERROR(VLOOKUP(D122,'[1]Fragility List'!$A$1:$C$146,3,FALSE),"Not Fragile")</f>
        <v>Extremely fragile</v>
      </c>
      <c r="M122" s="27">
        <f>VLOOKUP(B122,[2]Data!$B$7:$Y$270,23,FALSE)</f>
        <v>99873033</v>
      </c>
    </row>
    <row r="123" spans="1:13" x14ac:dyDescent="0.25">
      <c r="A123" s="31" t="s">
        <v>465</v>
      </c>
      <c r="B123" s="29" t="s">
        <v>466</v>
      </c>
      <c r="C123" s="29" t="s">
        <v>467</v>
      </c>
      <c r="D123" s="29" t="s">
        <v>466</v>
      </c>
      <c r="E123" s="31" t="s">
        <v>465</v>
      </c>
      <c r="F123" s="30" t="str">
        <f>IFERROR(VLOOKUP(D123,'[1]OECD Region by Recipient'!$A$1:$B$225,2,FALSE),"")</f>
        <v/>
      </c>
      <c r="G123" s="30" t="str">
        <f>IFERROR(VLOOKUP(B123,'[1]Income Groups'!$A$2:$C$219,3,FALSE),"")</f>
        <v/>
      </c>
      <c r="H123" s="30" t="str">
        <f>IFERROR(VLOOKUP(B123,'[1]LDC List'!$B$1:$C$47,2,FALSE),"Non LDC")</f>
        <v>Non LDC</v>
      </c>
      <c r="I123" s="30" t="str">
        <f>IFERROR(VLOOKUP(B123,'[1]SIDS List'!$B$1:$C$57,2,FALSE),"Non SIDS")</f>
        <v>Non SIDS</v>
      </c>
      <c r="J123" s="30" t="str">
        <f>IFERROR(VLOOKUP(B123,'[1]DAC Member List'!$B$1:$C$29,2,FALSE),"Non DAC")</f>
        <v>Non DAC</v>
      </c>
      <c r="K123" s="30" t="str">
        <f>IFERROR(VLOOKUP(B123,'[1]Dev Countries List'!$A$1:$B$146,2,FALSE),"Not Developing")</f>
        <v>Not Developing</v>
      </c>
      <c r="L123" s="30" t="str">
        <f>IFERROR(VLOOKUP(D123,'[1]Fragility List'!$A$1:$C$146,3,FALSE),"Not Fragile")</f>
        <v>Not Fragile</v>
      </c>
      <c r="M123" s="27" t="e">
        <f>VLOOKUP(B123,[2]Data!$B$7:$Y$270,23,FALSE)</f>
        <v>#N/A</v>
      </c>
    </row>
    <row r="124" spans="1:13" x14ac:dyDescent="0.25">
      <c r="A124" s="33" t="s">
        <v>468</v>
      </c>
      <c r="B124" s="34" t="s">
        <v>469</v>
      </c>
      <c r="C124" s="34" t="s">
        <v>470</v>
      </c>
      <c r="D124" s="34" t="s">
        <v>469</v>
      </c>
      <c r="E124" s="33" t="s">
        <v>468</v>
      </c>
      <c r="F124" s="30" t="str">
        <f>IFERROR(VLOOKUP(D124,'[1]OECD Region by Recipient'!$A$1:$B$225,2,FALSE),"")</f>
        <v>Europe</v>
      </c>
      <c r="G124" s="30" t="str">
        <f>IFERROR(VLOOKUP(B124,'[1]Income Groups'!$A$2:$C$219,3,FALSE),"")</f>
        <v>HIC</v>
      </c>
      <c r="H124" s="30" t="str">
        <f>IFERROR(VLOOKUP(B124,'[1]LDC List'!$B$1:$C$47,2,FALSE),"Non LDC")</f>
        <v>Non LDC</v>
      </c>
      <c r="I124" s="30" t="str">
        <f>IFERROR(VLOOKUP(B124,'[1]SIDS List'!$B$1:$C$57,2,FALSE),"Non SIDS")</f>
        <v>Non SIDS</v>
      </c>
      <c r="J124" s="30" t="str">
        <f>IFERROR(VLOOKUP(B124,'[1]DAC Member List'!$B$1:$C$29,2,FALSE),"Non DAC")</f>
        <v>Non DAC</v>
      </c>
      <c r="K124" s="30" t="str">
        <f>IFERROR(VLOOKUP(B124,'[1]Dev Countries List'!$A$1:$B$146,2,FALSE),"Not Developing")</f>
        <v>Not Developing</v>
      </c>
      <c r="L124" s="30" t="str">
        <f>IFERROR(VLOOKUP(D124,'[1]Fragility List'!$A$1:$C$146,3,FALSE),"Not Fragile")</f>
        <v>Not Fragile</v>
      </c>
      <c r="M124" s="27">
        <f>VLOOKUP(B124,[2]Data!$B$7:$Y$270,23,FALSE)</f>
        <v>48965</v>
      </c>
    </row>
    <row r="125" spans="1:13" x14ac:dyDescent="0.25">
      <c r="A125" s="33" t="s">
        <v>471</v>
      </c>
      <c r="B125" s="34" t="s">
        <v>469</v>
      </c>
      <c r="C125" s="34" t="s">
        <v>470</v>
      </c>
      <c r="D125" s="34" t="s">
        <v>469</v>
      </c>
      <c r="E125" s="33" t="s">
        <v>471</v>
      </c>
      <c r="F125" s="30" t="str">
        <f>IFERROR(VLOOKUP(D125,'[1]OECD Region by Recipient'!$A$1:$B$225,2,FALSE),"")</f>
        <v>Europe</v>
      </c>
      <c r="G125" s="30" t="str">
        <f>IFERROR(VLOOKUP(B125,'[1]Income Groups'!$A$2:$C$219,3,FALSE),"")</f>
        <v>HIC</v>
      </c>
      <c r="H125" s="30" t="str">
        <f>IFERROR(VLOOKUP(B125,'[1]LDC List'!$B$1:$C$47,2,FALSE),"Non LDC")</f>
        <v>Non LDC</v>
      </c>
      <c r="I125" s="30" t="str">
        <f>IFERROR(VLOOKUP(B125,'[1]SIDS List'!$B$1:$C$57,2,FALSE),"Non SIDS")</f>
        <v>Non SIDS</v>
      </c>
      <c r="J125" s="30" t="str">
        <f>IFERROR(VLOOKUP(B125,'[1]DAC Member List'!$B$1:$C$29,2,FALSE),"Non DAC")</f>
        <v>Non DAC</v>
      </c>
      <c r="K125" s="30" t="str">
        <f>IFERROR(VLOOKUP(B125,'[1]Dev Countries List'!$A$1:$B$146,2,FALSE),"Not Developing")</f>
        <v>Not Developing</v>
      </c>
      <c r="L125" s="30" t="str">
        <f>IFERROR(VLOOKUP(D125,'[1]Fragility List'!$A$1:$C$146,3,FALSE),"Not Fragile")</f>
        <v>Not Fragile</v>
      </c>
      <c r="M125" s="27">
        <f>VLOOKUP(B125,[2]Data!$B$7:$Y$270,23,FALSE)</f>
        <v>48965</v>
      </c>
    </row>
    <row r="126" spans="1:13" x14ac:dyDescent="0.25">
      <c r="A126" s="28" t="s">
        <v>219</v>
      </c>
      <c r="B126" s="29" t="s">
        <v>472</v>
      </c>
      <c r="C126" s="29" t="s">
        <v>473</v>
      </c>
      <c r="D126" s="29" t="s">
        <v>472</v>
      </c>
      <c r="E126" s="28" t="s">
        <v>219</v>
      </c>
      <c r="F126" s="30" t="str">
        <f>IFERROR(VLOOKUP(D126,'[1]OECD Region by Recipient'!$A$1:$B$225,2,FALSE),"")</f>
        <v>Oceania</v>
      </c>
      <c r="G126" s="30" t="str">
        <f>IFERROR(VLOOKUP(B126,'[1]Income Groups'!$A$2:$C$219,3,FALSE),"")</f>
        <v>UMIC</v>
      </c>
      <c r="H126" s="30" t="str">
        <f>IFERROR(VLOOKUP(B126,'[1]LDC List'!$B$1:$C$47,2,FALSE),"Non LDC")</f>
        <v>Non LDC</v>
      </c>
      <c r="I126" s="30" t="str">
        <f>IFERROR(VLOOKUP(B126,'[1]SIDS List'!$B$1:$C$57,2,FALSE),"Non SIDS")</f>
        <v>SIDS</v>
      </c>
      <c r="J126" s="30" t="str">
        <f>IFERROR(VLOOKUP(B126,'[1]DAC Member List'!$B$1:$C$29,2,FALSE),"Non DAC")</f>
        <v>Non DAC</v>
      </c>
      <c r="K126" s="30" t="str">
        <f>IFERROR(VLOOKUP(B126,'[1]Dev Countries List'!$A$1:$B$146,2,FALSE),"Not Developing")</f>
        <v>Developing Country</v>
      </c>
      <c r="L126" s="30" t="str">
        <f>IFERROR(VLOOKUP(D126,'[1]Fragility List'!$A$1:$C$146,3,FALSE),"Not Fragile")</f>
        <v>Not Fragile</v>
      </c>
      <c r="M126" s="27">
        <f>VLOOKUP(B126,[2]Data!$B$7:$Y$270,23,FALSE)</f>
        <v>892149</v>
      </c>
    </row>
    <row r="127" spans="1:13" x14ac:dyDescent="0.25">
      <c r="A127" s="28" t="s">
        <v>474</v>
      </c>
      <c r="B127" s="29" t="s">
        <v>475</v>
      </c>
      <c r="C127" s="29" t="s">
        <v>476</v>
      </c>
      <c r="D127" s="29" t="s">
        <v>475</v>
      </c>
      <c r="E127" s="28" t="s">
        <v>474</v>
      </c>
      <c r="F127" s="30" t="str">
        <f>IFERROR(VLOOKUP(D127,'[1]OECD Region by Recipient'!$A$1:$B$225,2,FALSE),"")</f>
        <v>Europe</v>
      </c>
      <c r="G127" s="30" t="str">
        <f>IFERROR(VLOOKUP(B127,'[1]Income Groups'!$A$2:$C$219,3,FALSE),"")</f>
        <v>HIC</v>
      </c>
      <c r="H127" s="30" t="str">
        <f>IFERROR(VLOOKUP(B127,'[1]LDC List'!$B$1:$C$47,2,FALSE),"Non LDC")</f>
        <v>Non LDC</v>
      </c>
      <c r="I127" s="30" t="str">
        <f>IFERROR(VLOOKUP(B127,'[1]SIDS List'!$B$1:$C$57,2,FALSE),"Non SIDS")</f>
        <v>Non SIDS</v>
      </c>
      <c r="J127" s="30" t="str">
        <f>IFERROR(VLOOKUP(B127,'[1]DAC Member List'!$B$1:$C$29,2,FALSE),"Non DAC")</f>
        <v>DAC</v>
      </c>
      <c r="K127" s="30" t="str">
        <f>IFERROR(VLOOKUP(B127,'[1]Dev Countries List'!$A$1:$B$146,2,FALSE),"Not Developing")</f>
        <v>Not Developing</v>
      </c>
      <c r="L127" s="30" t="str">
        <f>IFERROR(VLOOKUP(D127,'[1]Fragility List'!$A$1:$C$146,3,FALSE),"Not Fragile")</f>
        <v>Not Fragile</v>
      </c>
      <c r="M127" s="27">
        <f>VLOOKUP(B127,[2]Data!$B$7:$Y$270,23,FALSE)</f>
        <v>5479531</v>
      </c>
    </row>
    <row r="128" spans="1:13" x14ac:dyDescent="0.25">
      <c r="A128" s="28" t="s">
        <v>477</v>
      </c>
      <c r="B128" s="29" t="s">
        <v>478</v>
      </c>
      <c r="C128" s="29" t="s">
        <v>479</v>
      </c>
      <c r="D128" s="29" t="s">
        <v>478</v>
      </c>
      <c r="E128" s="28" t="s">
        <v>477</v>
      </c>
      <c r="F128" s="30" t="str">
        <f>IFERROR(VLOOKUP(D128,'[1]OECD Region by Recipient'!$A$1:$B$225,2,FALSE),"")</f>
        <v>Europe</v>
      </c>
      <c r="G128" s="30" t="str">
        <f>IFERROR(VLOOKUP(B128,'[1]Income Groups'!$A$2:$C$219,3,FALSE),"")</f>
        <v>HIC</v>
      </c>
      <c r="H128" s="30" t="str">
        <f>IFERROR(VLOOKUP(B128,'[1]LDC List'!$B$1:$C$47,2,FALSE),"Non LDC")</f>
        <v>Non LDC</v>
      </c>
      <c r="I128" s="30" t="str">
        <f>IFERROR(VLOOKUP(B128,'[1]SIDS List'!$B$1:$C$57,2,FALSE),"Non SIDS")</f>
        <v>Non SIDS</v>
      </c>
      <c r="J128" s="30" t="str">
        <f>IFERROR(VLOOKUP(B128,'[1]DAC Member List'!$B$1:$C$29,2,FALSE),"Non DAC")</f>
        <v>DAC</v>
      </c>
      <c r="K128" s="30" t="str">
        <f>IFERROR(VLOOKUP(B128,'[1]Dev Countries List'!$A$1:$B$146,2,FALSE),"Not Developing")</f>
        <v>Not Developing</v>
      </c>
      <c r="L128" s="30" t="str">
        <f>IFERROR(VLOOKUP(D128,'[1]Fragility List'!$A$1:$C$146,3,FALSE),"Not Fragile")</f>
        <v>Not Fragile</v>
      </c>
      <c r="M128" s="27">
        <f>VLOOKUP(B128,[2]Data!$B$7:$Y$270,23,FALSE)</f>
        <v>66624068</v>
      </c>
    </row>
    <row r="129" spans="1:13" x14ac:dyDescent="0.25">
      <c r="A129" s="28" t="s">
        <v>480</v>
      </c>
      <c r="B129" s="29" t="s">
        <v>481</v>
      </c>
      <c r="C129" s="29" t="s">
        <v>482</v>
      </c>
      <c r="D129" s="29" t="s">
        <v>481</v>
      </c>
      <c r="E129" s="28" t="s">
        <v>480</v>
      </c>
      <c r="F129" s="30" t="str">
        <f>IFERROR(VLOOKUP(D129,'[1]OECD Region by Recipient'!$A$1:$B$225,2,FALSE),"")</f>
        <v/>
      </c>
      <c r="G129" s="30" t="str">
        <f>IFERROR(VLOOKUP(B129,'[1]Income Groups'!$A$2:$C$219,3,FALSE),"")</f>
        <v/>
      </c>
      <c r="H129" s="30" t="str">
        <f>IFERROR(VLOOKUP(B129,'[1]LDC List'!$B$1:$C$47,2,FALSE),"Non LDC")</f>
        <v>Non LDC</v>
      </c>
      <c r="I129" s="30" t="str">
        <f>IFERROR(VLOOKUP(B129,'[1]SIDS List'!$B$1:$C$57,2,FALSE),"Non SIDS")</f>
        <v>Non SIDS</v>
      </c>
      <c r="J129" s="30" t="str">
        <f>IFERROR(VLOOKUP(B129,'[1]DAC Member List'!$B$1:$C$29,2,FALSE),"Non DAC")</f>
        <v>Non DAC</v>
      </c>
      <c r="K129" s="30" t="str">
        <f>IFERROR(VLOOKUP(B129,'[1]Dev Countries List'!$A$1:$B$146,2,FALSE),"Not Developing")</f>
        <v>Not Developing</v>
      </c>
      <c r="L129" s="30" t="str">
        <f>IFERROR(VLOOKUP(D129,'[1]Fragility List'!$A$1:$C$146,3,FALSE),"Not Fragile")</f>
        <v>Not Fragile</v>
      </c>
      <c r="M129" s="27" t="e">
        <f>VLOOKUP(B129,[2]Data!$B$7:$Y$270,23,FALSE)</f>
        <v>#N/A</v>
      </c>
    </row>
    <row r="130" spans="1:13" x14ac:dyDescent="0.25">
      <c r="A130" s="28" t="s">
        <v>220</v>
      </c>
      <c r="B130" s="29" t="s">
        <v>483</v>
      </c>
      <c r="C130" s="29" t="s">
        <v>484</v>
      </c>
      <c r="D130" s="29" t="s">
        <v>483</v>
      </c>
      <c r="E130" s="28" t="s">
        <v>220</v>
      </c>
      <c r="F130" s="30" t="str">
        <f>IFERROR(VLOOKUP(D130,'[1]OECD Region by Recipient'!$A$1:$B$225,2,FALSE),"")</f>
        <v>Oceania</v>
      </c>
      <c r="G130" s="30" t="str">
        <f>IFERROR(VLOOKUP(B130,'[1]Income Groups'!$A$2:$C$219,3,FALSE),"")</f>
        <v>HIC</v>
      </c>
      <c r="H130" s="30" t="str">
        <f>IFERROR(VLOOKUP(B130,'[1]LDC List'!$B$1:$C$47,2,FALSE),"Non LDC")</f>
        <v>Non LDC</v>
      </c>
      <c r="I130" s="30" t="str">
        <f>IFERROR(VLOOKUP(B130,'[1]SIDS List'!$B$1:$C$57,2,FALSE),"Non SIDS")</f>
        <v>SIDS</v>
      </c>
      <c r="J130" s="30" t="str">
        <f>IFERROR(VLOOKUP(B130,'[1]DAC Member List'!$B$1:$C$29,2,FALSE),"Non DAC")</f>
        <v>Non DAC</v>
      </c>
      <c r="K130" s="30" t="str">
        <f>IFERROR(VLOOKUP(B130,'[1]Dev Countries List'!$A$1:$B$146,2,FALSE),"Not Developing")</f>
        <v>Not Developing</v>
      </c>
      <c r="L130" s="30" t="str">
        <f>IFERROR(VLOOKUP(D130,'[1]Fragility List'!$A$1:$C$146,3,FALSE),"Not Fragile")</f>
        <v>Not Fragile</v>
      </c>
      <c r="M130" s="27">
        <f>VLOOKUP(B130,[2]Data!$B$7:$Y$270,23,FALSE)</f>
        <v>277690</v>
      </c>
    </row>
    <row r="131" spans="1:13" x14ac:dyDescent="0.25">
      <c r="A131" s="31" t="s">
        <v>485</v>
      </c>
      <c r="B131" s="29" t="s">
        <v>486</v>
      </c>
      <c r="C131" s="29" t="s">
        <v>487</v>
      </c>
      <c r="D131" s="29" t="s">
        <v>486</v>
      </c>
      <c r="E131" s="31" t="s">
        <v>485</v>
      </c>
      <c r="F131" s="30" t="str">
        <f>IFERROR(VLOOKUP(D131,'[1]OECD Region by Recipient'!$A$1:$B$225,2,FALSE),"")</f>
        <v/>
      </c>
      <c r="G131" s="30" t="str">
        <f>IFERROR(VLOOKUP(B131,'[1]Income Groups'!$A$2:$C$219,3,FALSE),"")</f>
        <v/>
      </c>
      <c r="H131" s="30" t="str">
        <f>IFERROR(VLOOKUP(B131,'[1]LDC List'!$B$1:$C$47,2,FALSE),"Non LDC")</f>
        <v>Non LDC</v>
      </c>
      <c r="I131" s="30" t="str">
        <f>IFERROR(VLOOKUP(B131,'[1]SIDS List'!$B$1:$C$57,2,FALSE),"Non SIDS")</f>
        <v>Non SIDS</v>
      </c>
      <c r="J131" s="30" t="str">
        <f>IFERROR(VLOOKUP(B131,'[1]DAC Member List'!$B$1:$C$29,2,FALSE),"Non DAC")</f>
        <v>Non DAC</v>
      </c>
      <c r="K131" s="30" t="str">
        <f>IFERROR(VLOOKUP(B131,'[1]Dev Countries List'!$A$1:$B$146,2,FALSE),"Not Developing")</f>
        <v>Not Developing</v>
      </c>
      <c r="L131" s="30" t="str">
        <f>IFERROR(VLOOKUP(D131,'[1]Fragility List'!$A$1:$C$146,3,FALSE),"Not Fragile")</f>
        <v>Not Fragile</v>
      </c>
      <c r="M131" s="27" t="e">
        <f>VLOOKUP(B131,[2]Data!$B$7:$Y$270,23,FALSE)</f>
        <v>#N/A</v>
      </c>
    </row>
    <row r="132" spans="1:13" x14ac:dyDescent="0.25">
      <c r="A132" s="28" t="s">
        <v>75</v>
      </c>
      <c r="B132" s="29" t="s">
        <v>488</v>
      </c>
      <c r="C132" s="29" t="s">
        <v>489</v>
      </c>
      <c r="D132" s="29" t="s">
        <v>488</v>
      </c>
      <c r="E132" s="28" t="s">
        <v>75</v>
      </c>
      <c r="F132" s="30" t="str">
        <f>IFERROR(VLOOKUP(D132,'[1]OECD Region by Recipient'!$A$1:$B$225,2,FALSE),"")</f>
        <v>South of Sahara</v>
      </c>
      <c r="G132" s="30" t="str">
        <f>IFERROR(VLOOKUP(B132,'[1]Income Groups'!$A$2:$C$219,3,FALSE),"")</f>
        <v>UMIC</v>
      </c>
      <c r="H132" s="30" t="str">
        <f>IFERROR(VLOOKUP(B132,'[1]LDC List'!$B$1:$C$47,2,FALSE),"Non LDC")</f>
        <v>Non LDC</v>
      </c>
      <c r="I132" s="30" t="str">
        <f>IFERROR(VLOOKUP(B132,'[1]SIDS List'!$B$1:$C$57,2,FALSE),"Non SIDS")</f>
        <v>Non SIDS</v>
      </c>
      <c r="J132" s="30" t="str">
        <f>IFERROR(VLOOKUP(B132,'[1]DAC Member List'!$B$1:$C$29,2,FALSE),"Non DAC")</f>
        <v>Non DAC</v>
      </c>
      <c r="K132" s="30" t="str">
        <f>IFERROR(VLOOKUP(B132,'[1]Dev Countries List'!$A$1:$B$146,2,FALSE),"Not Developing")</f>
        <v>Developing Country</v>
      </c>
      <c r="L132" s="30" t="str">
        <f>IFERROR(VLOOKUP(D132,'[1]Fragility List'!$A$1:$C$146,3,FALSE),"Not Fragile")</f>
        <v>Not Fragile</v>
      </c>
      <c r="M132" s="27">
        <f>VLOOKUP(B132,[2]Data!$B$7:$Y$270,23,FALSE)</f>
        <v>1930175</v>
      </c>
    </row>
    <row r="133" spans="1:13" x14ac:dyDescent="0.25">
      <c r="A133" s="33" t="s">
        <v>76</v>
      </c>
      <c r="B133" s="34" t="s">
        <v>490</v>
      </c>
      <c r="C133" s="34" t="s">
        <v>491</v>
      </c>
      <c r="D133" s="34" t="s">
        <v>490</v>
      </c>
      <c r="E133" s="33" t="s">
        <v>76</v>
      </c>
      <c r="F133" s="30" t="str">
        <f>IFERROR(VLOOKUP(D133,'[1]OECD Region by Recipient'!$A$1:$B$225,2,FALSE),"")</f>
        <v>South of Sahara</v>
      </c>
      <c r="G133" s="30" t="str">
        <f>IFERROR(VLOOKUP(B133,'[1]Income Groups'!$A$2:$C$219,3,FALSE),"")</f>
        <v>LIC</v>
      </c>
      <c r="H133" s="30" t="str">
        <f>IFERROR(VLOOKUP(B133,'[1]LDC List'!$B$1:$C$47,2,FALSE),"Non LDC")</f>
        <v>LDC</v>
      </c>
      <c r="I133" s="30" t="str">
        <f>IFERROR(VLOOKUP(B133,'[1]SIDS List'!$B$1:$C$57,2,FALSE),"Non SIDS")</f>
        <v>Non SIDS</v>
      </c>
      <c r="J133" s="30" t="str">
        <f>IFERROR(VLOOKUP(B133,'[1]DAC Member List'!$B$1:$C$29,2,FALSE),"Non DAC")</f>
        <v>Non DAC</v>
      </c>
      <c r="K133" s="30" t="str">
        <f>IFERROR(VLOOKUP(B133,'[1]Dev Countries List'!$A$1:$B$146,2,FALSE),"Not Developing")</f>
        <v>Developing Country</v>
      </c>
      <c r="L133" s="30" t="str">
        <f>IFERROR(VLOOKUP(D133,'[1]Fragility List'!$A$1:$C$146,3,FALSE),"Not Fragile")</f>
        <v>Fragile</v>
      </c>
      <c r="M133" s="27">
        <f>VLOOKUP(B133,[2]Data!$B$7:$Y$270,23,FALSE)</f>
        <v>1977590</v>
      </c>
    </row>
    <row r="134" spans="1:13" x14ac:dyDescent="0.25">
      <c r="A134" s="33" t="s">
        <v>492</v>
      </c>
      <c r="B134" s="34" t="s">
        <v>490</v>
      </c>
      <c r="C134" s="34" t="s">
        <v>491</v>
      </c>
      <c r="D134" s="34" t="s">
        <v>490</v>
      </c>
      <c r="E134" s="33" t="s">
        <v>492</v>
      </c>
      <c r="F134" s="30" t="str">
        <f>IFERROR(VLOOKUP(D134,'[1]OECD Region by Recipient'!$A$1:$B$225,2,FALSE),"")</f>
        <v>South of Sahara</v>
      </c>
      <c r="G134" s="30" t="str">
        <f>IFERROR(VLOOKUP(B134,'[1]Income Groups'!$A$2:$C$219,3,FALSE),"")</f>
        <v>LIC</v>
      </c>
      <c r="H134" s="30" t="str">
        <f>IFERROR(VLOOKUP(B134,'[1]LDC List'!$B$1:$C$47,2,FALSE),"Non LDC")</f>
        <v>LDC</v>
      </c>
      <c r="I134" s="30" t="str">
        <f>IFERROR(VLOOKUP(B134,'[1]SIDS List'!$B$1:$C$57,2,FALSE),"Non SIDS")</f>
        <v>Non SIDS</v>
      </c>
      <c r="J134" s="30" t="str">
        <f>IFERROR(VLOOKUP(B134,'[1]DAC Member List'!$B$1:$C$29,2,FALSE),"Non DAC")</f>
        <v>Non DAC</v>
      </c>
      <c r="K134" s="30" t="str">
        <f>IFERROR(VLOOKUP(B134,'[1]Dev Countries List'!$A$1:$B$146,2,FALSE),"Not Developing")</f>
        <v>Developing Country</v>
      </c>
      <c r="L134" s="30" t="str">
        <f>IFERROR(VLOOKUP(D134,'[1]Fragility List'!$A$1:$C$146,3,FALSE),"Not Fragile")</f>
        <v>Fragile</v>
      </c>
      <c r="M134" s="27">
        <f>VLOOKUP(B134,[2]Data!$B$7:$Y$270,23,FALSE)</f>
        <v>1977590</v>
      </c>
    </row>
    <row r="135" spans="1:13" x14ac:dyDescent="0.25">
      <c r="A135" s="33" t="s">
        <v>493</v>
      </c>
      <c r="B135" s="34" t="s">
        <v>490</v>
      </c>
      <c r="C135" s="34" t="s">
        <v>491</v>
      </c>
      <c r="D135" s="34" t="s">
        <v>490</v>
      </c>
      <c r="E135" s="33" t="s">
        <v>493</v>
      </c>
      <c r="F135" s="30" t="str">
        <f>IFERROR(VLOOKUP(D135,'[1]OECD Region by Recipient'!$A$1:$B$225,2,FALSE),"")</f>
        <v>South of Sahara</v>
      </c>
      <c r="G135" s="30" t="str">
        <f>IFERROR(VLOOKUP(B135,'[1]Income Groups'!$A$2:$C$219,3,FALSE),"")</f>
        <v>LIC</v>
      </c>
      <c r="H135" s="30" t="str">
        <f>IFERROR(VLOOKUP(B135,'[1]LDC List'!$B$1:$C$47,2,FALSE),"Non LDC")</f>
        <v>LDC</v>
      </c>
      <c r="I135" s="30" t="str">
        <f>IFERROR(VLOOKUP(B135,'[1]SIDS List'!$B$1:$C$57,2,FALSE),"Non SIDS")</f>
        <v>Non SIDS</v>
      </c>
      <c r="J135" s="30" t="str">
        <f>IFERROR(VLOOKUP(B135,'[1]DAC Member List'!$B$1:$C$29,2,FALSE),"Non DAC")</f>
        <v>Non DAC</v>
      </c>
      <c r="K135" s="30" t="str">
        <f>IFERROR(VLOOKUP(B135,'[1]Dev Countries List'!$A$1:$B$146,2,FALSE),"Not Developing")</f>
        <v>Developing Country</v>
      </c>
      <c r="L135" s="30" t="str">
        <f>IFERROR(VLOOKUP(D135,'[1]Fragility List'!$A$1:$C$146,3,FALSE),"Not Fragile")</f>
        <v>Fragile</v>
      </c>
      <c r="M135" s="27">
        <f>VLOOKUP(B135,[2]Data!$B$7:$Y$270,23,FALSE)</f>
        <v>1977590</v>
      </c>
    </row>
    <row r="136" spans="1:13" x14ac:dyDescent="0.25">
      <c r="A136" s="33" t="s">
        <v>494</v>
      </c>
      <c r="B136" s="34" t="s">
        <v>490</v>
      </c>
      <c r="C136" s="34" t="s">
        <v>491</v>
      </c>
      <c r="D136" s="34" t="s">
        <v>490</v>
      </c>
      <c r="E136" s="33" t="s">
        <v>494</v>
      </c>
      <c r="F136" s="30" t="str">
        <f>IFERROR(VLOOKUP(D136,'[1]OECD Region by Recipient'!$A$1:$B$225,2,FALSE),"")</f>
        <v>South of Sahara</v>
      </c>
      <c r="G136" s="30" t="str">
        <f>IFERROR(VLOOKUP(B136,'[1]Income Groups'!$A$2:$C$219,3,FALSE),"")</f>
        <v>LIC</v>
      </c>
      <c r="H136" s="30" t="str">
        <f>IFERROR(VLOOKUP(B136,'[1]LDC List'!$B$1:$C$47,2,FALSE),"Non LDC")</f>
        <v>LDC</v>
      </c>
      <c r="I136" s="30" t="str">
        <f>IFERROR(VLOOKUP(B136,'[1]SIDS List'!$B$1:$C$57,2,FALSE),"Non SIDS")</f>
        <v>Non SIDS</v>
      </c>
      <c r="J136" s="30" t="str">
        <f>IFERROR(VLOOKUP(B136,'[1]DAC Member List'!$B$1:$C$29,2,FALSE),"Non DAC")</f>
        <v>Non DAC</v>
      </c>
      <c r="K136" s="30" t="str">
        <f>IFERROR(VLOOKUP(B136,'[1]Dev Countries List'!$A$1:$B$146,2,FALSE),"Not Developing")</f>
        <v>Developing Country</v>
      </c>
      <c r="L136" s="30" t="str">
        <f>IFERROR(VLOOKUP(D136,'[1]Fragility List'!$A$1:$C$146,3,FALSE),"Not Fragile")</f>
        <v>Fragile</v>
      </c>
      <c r="M136" s="27">
        <f>VLOOKUP(B136,[2]Data!$B$7:$Y$270,23,FALSE)</f>
        <v>1977590</v>
      </c>
    </row>
    <row r="137" spans="1:13" x14ac:dyDescent="0.25">
      <c r="A137" s="28" t="s">
        <v>185</v>
      </c>
      <c r="B137" s="29" t="s">
        <v>495</v>
      </c>
      <c r="C137" s="29" t="s">
        <v>496</v>
      </c>
      <c r="D137" s="29" t="s">
        <v>495</v>
      </c>
      <c r="E137" s="28" t="s">
        <v>185</v>
      </c>
      <c r="F137" s="30" t="str">
        <f>IFERROR(VLOOKUP(D137,'[1]OECD Region by Recipient'!$A$1:$B$225,2,FALSE),"")</f>
        <v>South Central Asia</v>
      </c>
      <c r="G137" s="30" t="str">
        <f>IFERROR(VLOOKUP(B137,'[1]Income Groups'!$A$2:$C$219,3,FALSE),"")</f>
        <v>LMIC</v>
      </c>
      <c r="H137" s="30" t="str">
        <f>IFERROR(VLOOKUP(B137,'[1]LDC List'!$B$1:$C$47,2,FALSE),"Non LDC")</f>
        <v>Non LDC</v>
      </c>
      <c r="I137" s="30" t="str">
        <f>IFERROR(VLOOKUP(B137,'[1]SIDS List'!$B$1:$C$57,2,FALSE),"Non SIDS")</f>
        <v>Non SIDS</v>
      </c>
      <c r="J137" s="30" t="str">
        <f>IFERROR(VLOOKUP(B137,'[1]DAC Member List'!$B$1:$C$29,2,FALSE),"Non DAC")</f>
        <v>Non DAC</v>
      </c>
      <c r="K137" s="30" t="str">
        <f>IFERROR(VLOOKUP(B137,'[1]Dev Countries List'!$A$1:$B$146,2,FALSE),"Not Developing")</f>
        <v>Developing Country</v>
      </c>
      <c r="L137" s="30" t="str">
        <f>IFERROR(VLOOKUP(D137,'[1]Fragility List'!$A$1:$C$146,3,FALSE),"Not Fragile")</f>
        <v>Not Fragile</v>
      </c>
      <c r="M137" s="27">
        <f>VLOOKUP(B137,[2]Data!$B$7:$Y$270,23,FALSE)</f>
        <v>3717100</v>
      </c>
    </row>
    <row r="138" spans="1:13" x14ac:dyDescent="0.25">
      <c r="A138" s="28" t="s">
        <v>497</v>
      </c>
      <c r="B138" s="29" t="s">
        <v>498</v>
      </c>
      <c r="C138" s="29" t="s">
        <v>499</v>
      </c>
      <c r="D138" s="29" t="s">
        <v>498</v>
      </c>
      <c r="E138" s="28" t="s">
        <v>497</v>
      </c>
      <c r="F138" s="30" t="str">
        <f>IFERROR(VLOOKUP(D138,'[1]OECD Region by Recipient'!$A$1:$B$225,2,FALSE),"")</f>
        <v>Europe</v>
      </c>
      <c r="G138" s="30" t="str">
        <f>IFERROR(VLOOKUP(B138,'[1]Income Groups'!$A$2:$C$219,3,FALSE),"")</f>
        <v>HIC</v>
      </c>
      <c r="H138" s="30" t="str">
        <f>IFERROR(VLOOKUP(B138,'[1]LDC List'!$B$1:$C$47,2,FALSE),"Non LDC")</f>
        <v>Non LDC</v>
      </c>
      <c r="I138" s="30" t="str">
        <f>IFERROR(VLOOKUP(B138,'[1]SIDS List'!$B$1:$C$57,2,FALSE),"Non SIDS")</f>
        <v>Non SIDS</v>
      </c>
      <c r="J138" s="30" t="str">
        <f>IFERROR(VLOOKUP(B138,'[1]DAC Member List'!$B$1:$C$29,2,FALSE),"Non DAC")</f>
        <v>DAC</v>
      </c>
      <c r="K138" s="30" t="str">
        <f>IFERROR(VLOOKUP(B138,'[1]Dev Countries List'!$A$1:$B$146,2,FALSE),"Not Developing")</f>
        <v>Not Developing</v>
      </c>
      <c r="L138" s="30" t="str">
        <f>IFERROR(VLOOKUP(D138,'[1]Fragility List'!$A$1:$C$146,3,FALSE),"Not Fragile")</f>
        <v>Not Fragile</v>
      </c>
      <c r="M138" s="27">
        <f>VLOOKUP(B138,[2]Data!$B$7:$Y$270,23,FALSE)</f>
        <v>81686611</v>
      </c>
    </row>
    <row r="139" spans="1:13" x14ac:dyDescent="0.25">
      <c r="A139" s="28" t="s">
        <v>77</v>
      </c>
      <c r="B139" s="29" t="s">
        <v>500</v>
      </c>
      <c r="C139" s="29" t="s">
        <v>501</v>
      </c>
      <c r="D139" s="29" t="s">
        <v>500</v>
      </c>
      <c r="E139" s="28" t="s">
        <v>77</v>
      </c>
      <c r="F139" s="30" t="str">
        <f>IFERROR(VLOOKUP(D139,'[1]OECD Region by Recipient'!$A$1:$B$225,2,FALSE),"")</f>
        <v>South of Sahara</v>
      </c>
      <c r="G139" s="30" t="str">
        <f>IFERROR(VLOOKUP(B139,'[1]Income Groups'!$A$2:$C$219,3,FALSE),"")</f>
        <v>LMIC</v>
      </c>
      <c r="H139" s="30" t="str">
        <f>IFERROR(VLOOKUP(B139,'[1]LDC List'!$B$1:$C$47,2,FALSE),"Non LDC")</f>
        <v>Non LDC</v>
      </c>
      <c r="I139" s="30" t="str">
        <f>IFERROR(VLOOKUP(B139,'[1]SIDS List'!$B$1:$C$57,2,FALSE),"Non SIDS")</f>
        <v>Non SIDS</v>
      </c>
      <c r="J139" s="30" t="str">
        <f>IFERROR(VLOOKUP(B139,'[1]DAC Member List'!$B$1:$C$29,2,FALSE),"Non DAC")</f>
        <v>Non DAC</v>
      </c>
      <c r="K139" s="30" t="str">
        <f>IFERROR(VLOOKUP(B139,'[1]Dev Countries List'!$A$1:$B$146,2,FALSE),"Not Developing")</f>
        <v>Developing Country</v>
      </c>
      <c r="L139" s="30" t="str">
        <f>IFERROR(VLOOKUP(D139,'[1]Fragility List'!$A$1:$C$146,3,FALSE),"Not Fragile")</f>
        <v>Not Fragile</v>
      </c>
      <c r="M139" s="27">
        <f>VLOOKUP(B139,[2]Data!$B$7:$Y$270,23,FALSE)</f>
        <v>27582821</v>
      </c>
    </row>
    <row r="140" spans="1:13" x14ac:dyDescent="0.25">
      <c r="A140" s="31" t="s">
        <v>38</v>
      </c>
      <c r="B140" s="29" t="s">
        <v>502</v>
      </c>
      <c r="C140" s="29" t="s">
        <v>503</v>
      </c>
      <c r="D140" s="29" t="s">
        <v>502</v>
      </c>
      <c r="E140" s="31" t="s">
        <v>38</v>
      </c>
      <c r="F140" s="30" t="str">
        <f>IFERROR(VLOOKUP(D140,'[1]OECD Region by Recipient'!$A$1:$B$225,2,FALSE),"")</f>
        <v>Europe</v>
      </c>
      <c r="G140" s="30" t="str">
        <f>IFERROR(VLOOKUP(B140,'[1]Income Groups'!$A$2:$C$219,3,FALSE),"")</f>
        <v>HIC</v>
      </c>
      <c r="H140" s="30" t="str">
        <f>IFERROR(VLOOKUP(B140,'[1]LDC List'!$B$1:$C$47,2,FALSE),"Non LDC")</f>
        <v>Non LDC</v>
      </c>
      <c r="I140" s="30" t="str">
        <f>IFERROR(VLOOKUP(B140,'[1]SIDS List'!$B$1:$C$57,2,FALSE),"Non SIDS")</f>
        <v>Non SIDS</v>
      </c>
      <c r="J140" s="30" t="str">
        <f>IFERROR(VLOOKUP(B140,'[1]DAC Member List'!$B$1:$C$29,2,FALSE),"Non DAC")</f>
        <v>Non DAC</v>
      </c>
      <c r="K140" s="30" t="str">
        <f>IFERROR(VLOOKUP(B140,'[1]Dev Countries List'!$A$1:$B$146,2,FALSE),"Not Developing")</f>
        <v>Not Developing</v>
      </c>
      <c r="L140" s="30" t="str">
        <f>IFERROR(VLOOKUP(D140,'[1]Fragility List'!$A$1:$C$146,3,FALSE),"Not Fragile")</f>
        <v>Not Fragile</v>
      </c>
      <c r="M140" s="27">
        <f>VLOOKUP(B140,[2]Data!$B$7:$Y$270,23,FALSE)</f>
        <v>34228</v>
      </c>
    </row>
    <row r="141" spans="1:13" x14ac:dyDescent="0.25">
      <c r="A141" s="28" t="s">
        <v>504</v>
      </c>
      <c r="B141" s="29" t="s">
        <v>505</v>
      </c>
      <c r="C141" s="29" t="s">
        <v>506</v>
      </c>
      <c r="D141" s="29" t="s">
        <v>505</v>
      </c>
      <c r="E141" s="28" t="s">
        <v>504</v>
      </c>
      <c r="F141" s="30" t="str">
        <f>IFERROR(VLOOKUP(D141,'[1]OECD Region by Recipient'!$A$1:$B$225,2,FALSE),"")</f>
        <v>Europe</v>
      </c>
      <c r="G141" s="30" t="str">
        <f>IFERROR(VLOOKUP(B141,'[1]Income Groups'!$A$2:$C$219,3,FALSE),"")</f>
        <v>HIC</v>
      </c>
      <c r="H141" s="30" t="str">
        <f>IFERROR(VLOOKUP(B141,'[1]LDC List'!$B$1:$C$47,2,FALSE),"Non LDC")</f>
        <v>Non LDC</v>
      </c>
      <c r="I141" s="30" t="str">
        <f>IFERROR(VLOOKUP(B141,'[1]SIDS List'!$B$1:$C$57,2,FALSE),"Non SIDS")</f>
        <v>Non SIDS</v>
      </c>
      <c r="J141" s="30" t="str">
        <f>IFERROR(VLOOKUP(B141,'[1]DAC Member List'!$B$1:$C$29,2,FALSE),"Non DAC")</f>
        <v>DAC</v>
      </c>
      <c r="K141" s="30" t="str">
        <f>IFERROR(VLOOKUP(B141,'[1]Dev Countries List'!$A$1:$B$146,2,FALSE),"Not Developing")</f>
        <v>Not Developing</v>
      </c>
      <c r="L141" s="30" t="str">
        <f>IFERROR(VLOOKUP(D141,'[1]Fragility List'!$A$1:$C$146,3,FALSE),"Not Fragile")</f>
        <v>Not Fragile</v>
      </c>
      <c r="M141" s="27">
        <f>VLOOKUP(B141,[2]Data!$B$7:$Y$270,23,FALSE)</f>
        <v>10820883</v>
      </c>
    </row>
    <row r="142" spans="1:13" x14ac:dyDescent="0.25">
      <c r="A142" s="28" t="s">
        <v>507</v>
      </c>
      <c r="B142" s="29" t="s">
        <v>508</v>
      </c>
      <c r="C142" s="29" t="s">
        <v>509</v>
      </c>
      <c r="D142" s="29" t="s">
        <v>508</v>
      </c>
      <c r="E142" s="28" t="s">
        <v>507</v>
      </c>
      <c r="F142" s="30" t="str">
        <f>IFERROR(VLOOKUP(D142,'[1]OECD Region by Recipient'!$A$1:$B$225,2,FALSE),"")</f>
        <v>North Central America</v>
      </c>
      <c r="G142" s="30" t="str">
        <f>IFERROR(VLOOKUP(B142,'[1]Income Groups'!$A$2:$C$219,3,FALSE),"")</f>
        <v>HIC</v>
      </c>
      <c r="H142" s="30" t="str">
        <f>IFERROR(VLOOKUP(B142,'[1]LDC List'!$B$1:$C$47,2,FALSE),"Non LDC")</f>
        <v>Non LDC</v>
      </c>
      <c r="I142" s="30" t="str">
        <f>IFERROR(VLOOKUP(B142,'[1]SIDS List'!$B$1:$C$57,2,FALSE),"Non SIDS")</f>
        <v>Non SIDS</v>
      </c>
      <c r="J142" s="30" t="str">
        <f>IFERROR(VLOOKUP(B142,'[1]DAC Member List'!$B$1:$C$29,2,FALSE),"Non DAC")</f>
        <v>Non DAC</v>
      </c>
      <c r="K142" s="30" t="str">
        <f>IFERROR(VLOOKUP(B142,'[1]Dev Countries List'!$A$1:$B$146,2,FALSE),"Not Developing")</f>
        <v>Not Developing</v>
      </c>
      <c r="L142" s="30" t="str">
        <f>IFERROR(VLOOKUP(D142,'[1]Fragility List'!$A$1:$C$146,3,FALSE),"Not Fragile")</f>
        <v>Not Fragile</v>
      </c>
      <c r="M142" s="27">
        <f>VLOOKUP(B142,[2]Data!$B$7:$Y$270,23,FALSE)</f>
        <v>56114</v>
      </c>
    </row>
    <row r="143" spans="1:13" x14ac:dyDescent="0.25">
      <c r="A143" s="28" t="s">
        <v>127</v>
      </c>
      <c r="B143" s="29" t="s">
        <v>510</v>
      </c>
      <c r="C143" s="29" t="s">
        <v>511</v>
      </c>
      <c r="D143" s="29" t="s">
        <v>510</v>
      </c>
      <c r="E143" s="28" t="s">
        <v>127</v>
      </c>
      <c r="F143" s="30" t="str">
        <f>IFERROR(VLOOKUP(D143,'[1]OECD Region by Recipient'!$A$1:$B$225,2,FALSE),"")</f>
        <v>North Central America</v>
      </c>
      <c r="G143" s="30" t="str">
        <f>IFERROR(VLOOKUP(B143,'[1]Income Groups'!$A$2:$C$219,3,FALSE),"")</f>
        <v>UMIC</v>
      </c>
      <c r="H143" s="30" t="str">
        <f>IFERROR(VLOOKUP(B143,'[1]LDC List'!$B$1:$C$47,2,FALSE),"Non LDC")</f>
        <v>Non LDC</v>
      </c>
      <c r="I143" s="30" t="str">
        <f>IFERROR(VLOOKUP(B143,'[1]SIDS List'!$B$1:$C$57,2,FALSE),"Non SIDS")</f>
        <v>SIDS</v>
      </c>
      <c r="J143" s="30" t="str">
        <f>IFERROR(VLOOKUP(B143,'[1]DAC Member List'!$B$1:$C$29,2,FALSE),"Non DAC")</f>
        <v>Non DAC</v>
      </c>
      <c r="K143" s="30" t="str">
        <f>IFERROR(VLOOKUP(B143,'[1]Dev Countries List'!$A$1:$B$146,2,FALSE),"Not Developing")</f>
        <v>Developing Country</v>
      </c>
      <c r="L143" s="30" t="str">
        <f>IFERROR(VLOOKUP(D143,'[1]Fragility List'!$A$1:$C$146,3,FALSE),"Not Fragile")</f>
        <v>Not Fragile</v>
      </c>
      <c r="M143" s="27">
        <f>VLOOKUP(B143,[2]Data!$B$7:$Y$270,23,FALSE)</f>
        <v>106823</v>
      </c>
    </row>
    <row r="144" spans="1:13" x14ac:dyDescent="0.25">
      <c r="A144" s="28" t="s">
        <v>512</v>
      </c>
      <c r="B144" s="29" t="s">
        <v>513</v>
      </c>
      <c r="C144" s="29" t="s">
        <v>514</v>
      </c>
      <c r="D144" s="29" t="s">
        <v>513</v>
      </c>
      <c r="E144" s="28" t="s">
        <v>512</v>
      </c>
      <c r="F144" s="30" t="str">
        <f>IFERROR(VLOOKUP(D144,'[1]OECD Region by Recipient'!$A$1:$B$225,2,FALSE),"")</f>
        <v/>
      </c>
      <c r="G144" s="30" t="str">
        <f>IFERROR(VLOOKUP(B144,'[1]Income Groups'!$A$2:$C$219,3,FALSE),"")</f>
        <v/>
      </c>
      <c r="H144" s="30" t="str">
        <f>IFERROR(VLOOKUP(B144,'[1]LDC List'!$B$1:$C$47,2,FALSE),"Non LDC")</f>
        <v>Non LDC</v>
      </c>
      <c r="I144" s="30" t="str">
        <f>IFERROR(VLOOKUP(B144,'[1]SIDS List'!$B$1:$C$57,2,FALSE),"Non SIDS")</f>
        <v>SIDS</v>
      </c>
      <c r="J144" s="30" t="str">
        <f>IFERROR(VLOOKUP(B144,'[1]DAC Member List'!$B$1:$C$29,2,FALSE),"Non DAC")</f>
        <v>Non DAC</v>
      </c>
      <c r="K144" s="30" t="str">
        <f>IFERROR(VLOOKUP(B144,'[1]Dev Countries List'!$A$1:$B$146,2,FALSE),"Not Developing")</f>
        <v>Not Developing</v>
      </c>
      <c r="L144" s="30" t="str">
        <f>IFERROR(VLOOKUP(D144,'[1]Fragility List'!$A$1:$C$146,3,FALSE),"Not Fragile")</f>
        <v>Not Fragile</v>
      </c>
      <c r="M144" s="27" t="e">
        <f>VLOOKUP(B144,[2]Data!$B$7:$Y$270,23,FALSE)</f>
        <v>#N/A</v>
      </c>
    </row>
    <row r="145" spans="1:13" x14ac:dyDescent="0.25">
      <c r="A145" s="28" t="s">
        <v>515</v>
      </c>
      <c r="B145" s="29" t="s">
        <v>516</v>
      </c>
      <c r="C145" s="29" t="s">
        <v>517</v>
      </c>
      <c r="D145" s="29" t="s">
        <v>516</v>
      </c>
      <c r="E145" s="28" t="s">
        <v>515</v>
      </c>
      <c r="F145" s="30" t="str">
        <f>IFERROR(VLOOKUP(D145,'[1]OECD Region by Recipient'!$A$1:$B$225,2,FALSE),"")</f>
        <v>Oceania</v>
      </c>
      <c r="G145" s="30" t="str">
        <f>IFERROR(VLOOKUP(B145,'[1]Income Groups'!$A$2:$C$219,3,FALSE),"")</f>
        <v>HIC</v>
      </c>
      <c r="H145" s="30" t="str">
        <f>IFERROR(VLOOKUP(B145,'[1]LDC List'!$B$1:$C$47,2,FALSE),"Non LDC")</f>
        <v>Non LDC</v>
      </c>
      <c r="I145" s="30" t="str">
        <f>IFERROR(VLOOKUP(B145,'[1]SIDS List'!$B$1:$C$57,2,FALSE),"Non SIDS")</f>
        <v>SIDS</v>
      </c>
      <c r="J145" s="30" t="str">
        <f>IFERROR(VLOOKUP(B145,'[1]DAC Member List'!$B$1:$C$29,2,FALSE),"Non DAC")</f>
        <v>Non DAC</v>
      </c>
      <c r="K145" s="30" t="str">
        <f>IFERROR(VLOOKUP(B145,'[1]Dev Countries List'!$A$1:$B$146,2,FALSE),"Not Developing")</f>
        <v>Not Developing</v>
      </c>
      <c r="L145" s="30" t="str">
        <f>IFERROR(VLOOKUP(D145,'[1]Fragility List'!$A$1:$C$146,3,FALSE),"Not Fragile")</f>
        <v>Not Fragile</v>
      </c>
      <c r="M145" s="27">
        <f>VLOOKUP(B145,[2]Data!$B$7:$Y$270,23,FALSE)</f>
        <v>161797</v>
      </c>
    </row>
    <row r="146" spans="1:13" x14ac:dyDescent="0.25">
      <c r="A146" s="28" t="s">
        <v>128</v>
      </c>
      <c r="B146" s="29" t="s">
        <v>518</v>
      </c>
      <c r="C146" s="29" t="s">
        <v>519</v>
      </c>
      <c r="D146" s="29" t="s">
        <v>518</v>
      </c>
      <c r="E146" s="28" t="s">
        <v>128</v>
      </c>
      <c r="F146" s="30" t="str">
        <f>IFERROR(VLOOKUP(D146,'[1]OECD Region by Recipient'!$A$1:$B$225,2,FALSE),"")</f>
        <v>North Central America</v>
      </c>
      <c r="G146" s="30" t="str">
        <f>IFERROR(VLOOKUP(B146,'[1]Income Groups'!$A$2:$C$219,3,FALSE),"")</f>
        <v>LMIC</v>
      </c>
      <c r="H146" s="30" t="str">
        <f>IFERROR(VLOOKUP(B146,'[1]LDC List'!$B$1:$C$47,2,FALSE),"Non LDC")</f>
        <v>Non LDC</v>
      </c>
      <c r="I146" s="30" t="str">
        <f>IFERROR(VLOOKUP(B146,'[1]SIDS List'!$B$1:$C$57,2,FALSE),"Non SIDS")</f>
        <v>Non SIDS</v>
      </c>
      <c r="J146" s="30" t="str">
        <f>IFERROR(VLOOKUP(B146,'[1]DAC Member List'!$B$1:$C$29,2,FALSE),"Non DAC")</f>
        <v>Non DAC</v>
      </c>
      <c r="K146" s="30" t="str">
        <f>IFERROR(VLOOKUP(B146,'[1]Dev Countries List'!$A$1:$B$146,2,FALSE),"Not Developing")</f>
        <v>Developing Country</v>
      </c>
      <c r="L146" s="30" t="str">
        <f>IFERROR(VLOOKUP(D146,'[1]Fragility List'!$A$1:$C$146,3,FALSE),"Not Fragile")</f>
        <v>Fragile</v>
      </c>
      <c r="M146" s="27">
        <f>VLOOKUP(B146,[2]Data!$B$7:$Y$270,23,FALSE)</f>
        <v>16252429</v>
      </c>
    </row>
    <row r="147" spans="1:13" x14ac:dyDescent="0.25">
      <c r="A147" s="31" t="s">
        <v>520</v>
      </c>
      <c r="B147" s="29" t="s">
        <v>521</v>
      </c>
      <c r="C147" s="29" t="s">
        <v>522</v>
      </c>
      <c r="D147" s="29" t="s">
        <v>521</v>
      </c>
      <c r="E147" s="31" t="s">
        <v>520</v>
      </c>
      <c r="F147" s="30" t="str">
        <f>IFERROR(VLOOKUP(D147,'[1]OECD Region by Recipient'!$A$1:$B$225,2,FALSE),"")</f>
        <v/>
      </c>
      <c r="G147" s="30" t="str">
        <f>IFERROR(VLOOKUP(B147,'[1]Income Groups'!$A$2:$C$219,3,FALSE),"")</f>
        <v/>
      </c>
      <c r="H147" s="30" t="str">
        <f>IFERROR(VLOOKUP(B147,'[1]LDC List'!$B$1:$C$47,2,FALSE),"Non LDC")</f>
        <v>Non LDC</v>
      </c>
      <c r="I147" s="30" t="str">
        <f>IFERROR(VLOOKUP(B147,'[1]SIDS List'!$B$1:$C$57,2,FALSE),"Non SIDS")</f>
        <v>Non SIDS</v>
      </c>
      <c r="J147" s="30" t="str">
        <f>IFERROR(VLOOKUP(B147,'[1]DAC Member List'!$B$1:$C$29,2,FALSE),"Non DAC")</f>
        <v>Non DAC</v>
      </c>
      <c r="K147" s="30" t="str">
        <f>IFERROR(VLOOKUP(B147,'[1]Dev Countries List'!$A$1:$B$146,2,FALSE),"Not Developing")</f>
        <v>Not Developing</v>
      </c>
      <c r="L147" s="30" t="str">
        <f>IFERROR(VLOOKUP(D147,'[1]Fragility List'!$A$1:$C$146,3,FALSE),"Not Fragile")</f>
        <v>Not Fragile</v>
      </c>
      <c r="M147" s="27" t="e">
        <f>VLOOKUP(B147,[2]Data!$B$7:$Y$270,23,FALSE)</f>
        <v>#N/A</v>
      </c>
    </row>
    <row r="148" spans="1:13" x14ac:dyDescent="0.25">
      <c r="A148" s="28" t="s">
        <v>78</v>
      </c>
      <c r="B148" s="29" t="s">
        <v>523</v>
      </c>
      <c r="C148" s="29" t="s">
        <v>524</v>
      </c>
      <c r="D148" s="29" t="s">
        <v>523</v>
      </c>
      <c r="E148" s="28" t="s">
        <v>78</v>
      </c>
      <c r="F148" s="30" t="str">
        <f>IFERROR(VLOOKUP(D148,'[1]OECD Region by Recipient'!$A$1:$B$225,2,FALSE),"")</f>
        <v>South of Sahara</v>
      </c>
      <c r="G148" s="30" t="str">
        <f>IFERROR(VLOOKUP(B148,'[1]Income Groups'!$A$2:$C$219,3,FALSE),"")</f>
        <v>LIC</v>
      </c>
      <c r="H148" s="30" t="str">
        <f>IFERROR(VLOOKUP(B148,'[1]LDC List'!$B$1:$C$47,2,FALSE),"Non LDC")</f>
        <v>LDC</v>
      </c>
      <c r="I148" s="30" t="str">
        <f>IFERROR(VLOOKUP(B148,'[1]SIDS List'!$B$1:$C$57,2,FALSE),"Non SIDS")</f>
        <v>Non SIDS</v>
      </c>
      <c r="J148" s="30" t="str">
        <f>IFERROR(VLOOKUP(B148,'[1]DAC Member List'!$B$1:$C$29,2,FALSE),"Non DAC")</f>
        <v>Non DAC</v>
      </c>
      <c r="K148" s="30" t="str">
        <f>IFERROR(VLOOKUP(B148,'[1]Dev Countries List'!$A$1:$B$146,2,FALSE),"Not Developing")</f>
        <v>Developing Country</v>
      </c>
      <c r="L148" s="30" t="str">
        <f>IFERROR(VLOOKUP(D148,'[1]Fragility List'!$A$1:$C$146,3,FALSE),"Not Fragile")</f>
        <v>Fragile</v>
      </c>
      <c r="M148" s="27">
        <f>VLOOKUP(B148,[2]Data!$B$7:$Y$270,23,FALSE)</f>
        <v>12091533</v>
      </c>
    </row>
    <row r="149" spans="1:13" x14ac:dyDescent="0.25">
      <c r="A149" s="33" t="s">
        <v>79</v>
      </c>
      <c r="B149" s="34" t="s">
        <v>525</v>
      </c>
      <c r="C149" s="34" t="s">
        <v>526</v>
      </c>
      <c r="D149" s="34" t="s">
        <v>525</v>
      </c>
      <c r="E149" s="33" t="s">
        <v>79</v>
      </c>
      <c r="F149" s="30" t="str">
        <f>IFERROR(VLOOKUP(D149,'[1]OECD Region by Recipient'!$A$1:$B$225,2,FALSE),"")</f>
        <v>South of Sahara</v>
      </c>
      <c r="G149" s="30" t="str">
        <f>IFERROR(VLOOKUP(B149,'[1]Income Groups'!$A$2:$C$219,3,FALSE),"")</f>
        <v>LIC</v>
      </c>
      <c r="H149" s="30" t="str">
        <f>IFERROR(VLOOKUP(B149,'[1]LDC List'!$B$1:$C$47,2,FALSE),"Non LDC")</f>
        <v>LDC</v>
      </c>
      <c r="I149" s="30" t="str">
        <f>IFERROR(VLOOKUP(B149,'[1]SIDS List'!$B$1:$C$57,2,FALSE),"Non SIDS")</f>
        <v>SIDS</v>
      </c>
      <c r="J149" s="30" t="str">
        <f>IFERROR(VLOOKUP(B149,'[1]DAC Member List'!$B$1:$C$29,2,FALSE),"Non DAC")</f>
        <v>Non DAC</v>
      </c>
      <c r="K149" s="30" t="str">
        <f>IFERROR(VLOOKUP(B149,'[1]Dev Countries List'!$A$1:$B$146,2,FALSE),"Not Developing")</f>
        <v>Developing Country</v>
      </c>
      <c r="L149" s="30" t="str">
        <f>IFERROR(VLOOKUP(D149,'[1]Fragility List'!$A$1:$C$146,3,FALSE),"Not Fragile")</f>
        <v>Fragile</v>
      </c>
      <c r="M149" s="27">
        <f>VLOOKUP(B149,[2]Data!$B$7:$Y$270,23,FALSE)</f>
        <v>1770526</v>
      </c>
    </row>
    <row r="150" spans="1:13" x14ac:dyDescent="0.25">
      <c r="A150" s="33" t="s">
        <v>527</v>
      </c>
      <c r="B150" s="34" t="s">
        <v>525</v>
      </c>
      <c r="C150" s="34" t="s">
        <v>526</v>
      </c>
      <c r="D150" s="34" t="s">
        <v>525</v>
      </c>
      <c r="E150" s="33" t="s">
        <v>527</v>
      </c>
      <c r="F150" s="30" t="str">
        <f>IFERROR(VLOOKUP(D150,'[1]OECD Region by Recipient'!$A$1:$B$225,2,FALSE),"")</f>
        <v>South of Sahara</v>
      </c>
      <c r="G150" s="30" t="str">
        <f>IFERROR(VLOOKUP(B150,'[1]Income Groups'!$A$2:$C$219,3,FALSE),"")</f>
        <v>LIC</v>
      </c>
      <c r="H150" s="30" t="str">
        <f>IFERROR(VLOOKUP(B150,'[1]LDC List'!$B$1:$C$47,2,FALSE),"Non LDC")</f>
        <v>LDC</v>
      </c>
      <c r="I150" s="30" t="str">
        <f>IFERROR(VLOOKUP(B150,'[1]SIDS List'!$B$1:$C$57,2,FALSE),"Non SIDS")</f>
        <v>SIDS</v>
      </c>
      <c r="J150" s="30" t="str">
        <f>IFERROR(VLOOKUP(B150,'[1]DAC Member List'!$B$1:$C$29,2,FALSE),"Non DAC")</f>
        <v>Non DAC</v>
      </c>
      <c r="K150" s="30" t="str">
        <f>IFERROR(VLOOKUP(B150,'[1]Dev Countries List'!$A$1:$B$146,2,FALSE),"Not Developing")</f>
        <v>Developing Country</v>
      </c>
      <c r="L150" s="30" t="str">
        <f>IFERROR(VLOOKUP(D150,'[1]Fragility List'!$A$1:$C$146,3,FALSE),"Not Fragile")</f>
        <v>Fragile</v>
      </c>
      <c r="M150" s="27">
        <f>VLOOKUP(B150,[2]Data!$B$7:$Y$270,23,FALSE)</f>
        <v>1770526</v>
      </c>
    </row>
    <row r="151" spans="1:13" x14ac:dyDescent="0.25">
      <c r="A151" s="28" t="s">
        <v>151</v>
      </c>
      <c r="B151" s="29" t="s">
        <v>528</v>
      </c>
      <c r="C151" s="29" t="s">
        <v>529</v>
      </c>
      <c r="D151" s="29" t="s">
        <v>528</v>
      </c>
      <c r="E151" s="28" t="s">
        <v>151</v>
      </c>
      <c r="F151" s="30" t="str">
        <f>IFERROR(VLOOKUP(D151,'[1]OECD Region by Recipient'!$A$1:$B$225,2,FALSE),"")</f>
        <v>South America</v>
      </c>
      <c r="G151" s="30" t="str">
        <f>IFERROR(VLOOKUP(B151,'[1]Income Groups'!$A$2:$C$219,3,FALSE),"")</f>
        <v>UMIC</v>
      </c>
      <c r="H151" s="30" t="str">
        <f>IFERROR(VLOOKUP(B151,'[1]LDC List'!$B$1:$C$47,2,FALSE),"Non LDC")</f>
        <v>Non LDC</v>
      </c>
      <c r="I151" s="30" t="str">
        <f>IFERROR(VLOOKUP(B151,'[1]SIDS List'!$B$1:$C$57,2,FALSE),"Non SIDS")</f>
        <v>SIDS</v>
      </c>
      <c r="J151" s="30" t="str">
        <f>IFERROR(VLOOKUP(B151,'[1]DAC Member List'!$B$1:$C$29,2,FALSE),"Non DAC")</f>
        <v>Non DAC</v>
      </c>
      <c r="K151" s="30" t="str">
        <f>IFERROR(VLOOKUP(B151,'[1]Dev Countries List'!$A$1:$B$146,2,FALSE),"Not Developing")</f>
        <v>Developing Country</v>
      </c>
      <c r="L151" s="30" t="str">
        <f>IFERROR(VLOOKUP(D151,'[1]Fragility List'!$A$1:$C$146,3,FALSE),"Not Fragile")</f>
        <v>Not Fragile</v>
      </c>
      <c r="M151" s="27">
        <f>VLOOKUP(B151,[2]Data!$B$7:$Y$270,23,FALSE)</f>
        <v>768514</v>
      </c>
    </row>
    <row r="152" spans="1:13" x14ac:dyDescent="0.25">
      <c r="A152" s="28" t="s">
        <v>129</v>
      </c>
      <c r="B152" s="29" t="s">
        <v>530</v>
      </c>
      <c r="C152" s="29" t="s">
        <v>531</v>
      </c>
      <c r="D152" s="29" t="s">
        <v>530</v>
      </c>
      <c r="E152" s="28" t="s">
        <v>129</v>
      </c>
      <c r="F152" s="30" t="str">
        <f>IFERROR(VLOOKUP(D152,'[1]OECD Region by Recipient'!$A$1:$B$225,2,FALSE),"")</f>
        <v>North Central America</v>
      </c>
      <c r="G152" s="30" t="str">
        <f>IFERROR(VLOOKUP(B152,'[1]Income Groups'!$A$2:$C$219,3,FALSE),"")</f>
        <v>LIC</v>
      </c>
      <c r="H152" s="30" t="str">
        <f>IFERROR(VLOOKUP(B152,'[1]LDC List'!$B$1:$C$47,2,FALSE),"Non LDC")</f>
        <v>LDC</v>
      </c>
      <c r="I152" s="30" t="str">
        <f>IFERROR(VLOOKUP(B152,'[1]SIDS List'!$B$1:$C$57,2,FALSE),"Non SIDS")</f>
        <v>SIDS</v>
      </c>
      <c r="J152" s="30" t="str">
        <f>IFERROR(VLOOKUP(B152,'[1]DAC Member List'!$B$1:$C$29,2,FALSE),"Non DAC")</f>
        <v>Non DAC</v>
      </c>
      <c r="K152" s="30" t="str">
        <f>IFERROR(VLOOKUP(B152,'[1]Dev Countries List'!$A$1:$B$146,2,FALSE),"Not Developing")</f>
        <v>Developing Country</v>
      </c>
      <c r="L152" s="30" t="str">
        <f>IFERROR(VLOOKUP(D152,'[1]Fragility List'!$A$1:$C$146,3,FALSE),"Not Fragile")</f>
        <v>Extremely fragile</v>
      </c>
      <c r="M152" s="27">
        <f>VLOOKUP(B152,[2]Data!$B$7:$Y$270,23,FALSE)</f>
        <v>10711061</v>
      </c>
    </row>
    <row r="153" spans="1:13" x14ac:dyDescent="0.25">
      <c r="A153" s="31" t="s">
        <v>532</v>
      </c>
      <c r="B153" s="29" t="s">
        <v>533</v>
      </c>
      <c r="C153" s="29" t="s">
        <v>534</v>
      </c>
      <c r="D153" s="29" t="s">
        <v>533</v>
      </c>
      <c r="E153" s="31" t="s">
        <v>532</v>
      </c>
      <c r="F153" s="30" t="str">
        <f>IFERROR(VLOOKUP(D153,'[1]OECD Region by Recipient'!$A$1:$B$225,2,FALSE),"")</f>
        <v/>
      </c>
      <c r="G153" s="30" t="str">
        <f>IFERROR(VLOOKUP(B153,'[1]Income Groups'!$A$2:$C$219,3,FALSE),"")</f>
        <v/>
      </c>
      <c r="H153" s="30" t="str">
        <f>IFERROR(VLOOKUP(B153,'[1]LDC List'!$B$1:$C$47,2,FALSE),"Non LDC")</f>
        <v>Non LDC</v>
      </c>
      <c r="I153" s="30" t="str">
        <f>IFERROR(VLOOKUP(B153,'[1]SIDS List'!$B$1:$C$57,2,FALSE),"Non SIDS")</f>
        <v>Non SIDS</v>
      </c>
      <c r="J153" s="30" t="str">
        <f>IFERROR(VLOOKUP(B153,'[1]DAC Member List'!$B$1:$C$29,2,FALSE),"Non DAC")</f>
        <v>Non DAC</v>
      </c>
      <c r="K153" s="30" t="str">
        <f>IFERROR(VLOOKUP(B153,'[1]Dev Countries List'!$A$1:$B$146,2,FALSE),"Not Developing")</f>
        <v>Not Developing</v>
      </c>
      <c r="L153" s="30" t="str">
        <f>IFERROR(VLOOKUP(D153,'[1]Fragility List'!$A$1:$C$146,3,FALSE),"Not Fragile")</f>
        <v>Not Fragile</v>
      </c>
      <c r="M153" s="27" t="e">
        <f>VLOOKUP(B153,[2]Data!$B$7:$Y$270,23,FALSE)</f>
        <v>#N/A</v>
      </c>
    </row>
    <row r="154" spans="1:13" x14ac:dyDescent="0.25">
      <c r="A154" s="28" t="s">
        <v>535</v>
      </c>
      <c r="B154" s="29" t="s">
        <v>536</v>
      </c>
      <c r="C154" s="29" t="s">
        <v>537</v>
      </c>
      <c r="D154" s="29" t="s">
        <v>536</v>
      </c>
      <c r="E154" s="28" t="s">
        <v>535</v>
      </c>
      <c r="F154" s="30" t="str">
        <f>IFERROR(VLOOKUP(D154,'[1]OECD Region by Recipient'!$A$1:$B$225,2,FALSE),"")</f>
        <v/>
      </c>
      <c r="G154" s="30" t="str">
        <f>IFERROR(VLOOKUP(B154,'[1]Income Groups'!$A$2:$C$219,3,FALSE),"")</f>
        <v/>
      </c>
      <c r="H154" s="30" t="str">
        <f>IFERROR(VLOOKUP(B154,'[1]LDC List'!$B$1:$C$47,2,FALSE),"Non LDC")</f>
        <v>Non LDC</v>
      </c>
      <c r="I154" s="30" t="str">
        <f>IFERROR(VLOOKUP(B154,'[1]SIDS List'!$B$1:$C$57,2,FALSE),"Non SIDS")</f>
        <v>Non SIDS</v>
      </c>
      <c r="J154" s="30" t="str">
        <f>IFERROR(VLOOKUP(B154,'[1]DAC Member List'!$B$1:$C$29,2,FALSE),"Non DAC")</f>
        <v>Non DAC</v>
      </c>
      <c r="K154" s="30" t="str">
        <f>IFERROR(VLOOKUP(B154,'[1]Dev Countries List'!$A$1:$B$146,2,FALSE),"Not Developing")</f>
        <v>Not Developing</v>
      </c>
      <c r="L154" s="30" t="str">
        <f>IFERROR(VLOOKUP(D154,'[1]Fragility List'!$A$1:$C$146,3,FALSE),"Not Fragile")</f>
        <v>Not Fragile</v>
      </c>
      <c r="M154" s="27" t="e">
        <f>VLOOKUP(B154,[2]Data!$B$7:$Y$270,23,FALSE)</f>
        <v>#N/A</v>
      </c>
    </row>
    <row r="155" spans="1:13" x14ac:dyDescent="0.25">
      <c r="A155" s="28" t="s">
        <v>538</v>
      </c>
      <c r="B155" s="29" t="s">
        <v>536</v>
      </c>
      <c r="C155" s="29" t="s">
        <v>537</v>
      </c>
      <c r="D155" s="29" t="s">
        <v>536</v>
      </c>
      <c r="E155" s="28" t="s">
        <v>538</v>
      </c>
      <c r="F155" s="30" t="str">
        <f>IFERROR(VLOOKUP(D155,'[1]OECD Region by Recipient'!$A$1:$B$225,2,FALSE),"")</f>
        <v/>
      </c>
      <c r="G155" s="30" t="str">
        <f>IFERROR(VLOOKUP(B155,'[1]Income Groups'!$A$2:$C$219,3,FALSE),"")</f>
        <v/>
      </c>
      <c r="H155" s="30" t="str">
        <f>IFERROR(VLOOKUP(B155,'[1]LDC List'!$B$1:$C$47,2,FALSE),"Non LDC")</f>
        <v>Non LDC</v>
      </c>
      <c r="I155" s="30" t="str">
        <f>IFERROR(VLOOKUP(B155,'[1]SIDS List'!$B$1:$C$57,2,FALSE),"Non SIDS")</f>
        <v>Non SIDS</v>
      </c>
      <c r="J155" s="30" t="str">
        <f>IFERROR(VLOOKUP(B155,'[1]DAC Member List'!$B$1:$C$29,2,FALSE),"Non DAC")</f>
        <v>Non DAC</v>
      </c>
      <c r="K155" s="30" t="str">
        <f>IFERROR(VLOOKUP(B155,'[1]Dev Countries List'!$A$1:$B$146,2,FALSE),"Not Developing")</f>
        <v>Not Developing</v>
      </c>
      <c r="L155" s="30" t="str">
        <f>IFERROR(VLOOKUP(D155,'[1]Fragility List'!$A$1:$C$146,3,FALSE),"Not Fragile")</f>
        <v>Not Fragile</v>
      </c>
      <c r="M155" s="27" t="e">
        <f>VLOOKUP(B155,[2]Data!$B$7:$Y$270,23,FALSE)</f>
        <v>#N/A</v>
      </c>
    </row>
    <row r="156" spans="1:13" x14ac:dyDescent="0.25">
      <c r="A156" s="28" t="s">
        <v>130</v>
      </c>
      <c r="B156" s="29" t="s">
        <v>539</v>
      </c>
      <c r="C156" s="29" t="s">
        <v>540</v>
      </c>
      <c r="D156" s="29" t="s">
        <v>539</v>
      </c>
      <c r="E156" s="28" t="s">
        <v>130</v>
      </c>
      <c r="F156" s="30" t="str">
        <f>IFERROR(VLOOKUP(D156,'[1]OECD Region by Recipient'!$A$1:$B$225,2,FALSE),"")</f>
        <v>North Central America</v>
      </c>
      <c r="G156" s="30" t="str">
        <f>IFERROR(VLOOKUP(B156,'[1]Income Groups'!$A$2:$C$219,3,FALSE),"")</f>
        <v>LMIC</v>
      </c>
      <c r="H156" s="30" t="str">
        <f>IFERROR(VLOOKUP(B156,'[1]LDC List'!$B$1:$C$47,2,FALSE),"Non LDC")</f>
        <v>Non LDC</v>
      </c>
      <c r="I156" s="30" t="str">
        <f>IFERROR(VLOOKUP(B156,'[1]SIDS List'!$B$1:$C$57,2,FALSE),"Non SIDS")</f>
        <v>Non SIDS</v>
      </c>
      <c r="J156" s="30" t="str">
        <f>IFERROR(VLOOKUP(B156,'[1]DAC Member List'!$B$1:$C$29,2,FALSE),"Non DAC")</f>
        <v>Non DAC</v>
      </c>
      <c r="K156" s="30" t="str">
        <f>IFERROR(VLOOKUP(B156,'[1]Dev Countries List'!$A$1:$B$146,2,FALSE),"Not Developing")</f>
        <v>Developing Country</v>
      </c>
      <c r="L156" s="30" t="str">
        <f>IFERROR(VLOOKUP(D156,'[1]Fragility List'!$A$1:$C$146,3,FALSE),"Not Fragile")</f>
        <v>Fragile</v>
      </c>
      <c r="M156" s="27">
        <f>VLOOKUP(B156,[2]Data!$B$7:$Y$270,23,FALSE)</f>
        <v>8960829</v>
      </c>
    </row>
    <row r="157" spans="1:13" x14ac:dyDescent="0.25">
      <c r="A157" s="28" t="s">
        <v>541</v>
      </c>
      <c r="B157" s="29" t="s">
        <v>542</v>
      </c>
      <c r="C157" s="29" t="s">
        <v>543</v>
      </c>
      <c r="D157" s="29" t="s">
        <v>542</v>
      </c>
      <c r="E157" s="28" t="s">
        <v>541</v>
      </c>
      <c r="F157" s="30" t="str">
        <f>IFERROR(VLOOKUP(D157,'[1]OECD Region by Recipient'!$A$1:$B$225,2,FALSE),"")</f>
        <v>Europe</v>
      </c>
      <c r="G157" s="30" t="str">
        <f>IFERROR(VLOOKUP(B157,'[1]Income Groups'!$A$2:$C$219,3,FALSE),"")</f>
        <v>HIC</v>
      </c>
      <c r="H157" s="30" t="str">
        <f>IFERROR(VLOOKUP(B157,'[1]LDC List'!$B$1:$C$47,2,FALSE),"Non LDC")</f>
        <v>Non LDC</v>
      </c>
      <c r="I157" s="30" t="str">
        <f>IFERROR(VLOOKUP(B157,'[1]SIDS List'!$B$1:$C$57,2,FALSE),"Non SIDS")</f>
        <v>Non SIDS</v>
      </c>
      <c r="J157" s="30" t="str">
        <f>IFERROR(VLOOKUP(B157,'[1]DAC Member List'!$B$1:$C$29,2,FALSE),"Non DAC")</f>
        <v>DAC</v>
      </c>
      <c r="K157" s="30" t="str">
        <f>IFERROR(VLOOKUP(B157,'[1]Dev Countries List'!$A$1:$B$146,2,FALSE),"Not Developing")</f>
        <v>Not Developing</v>
      </c>
      <c r="L157" s="30" t="str">
        <f>IFERROR(VLOOKUP(D157,'[1]Fragility List'!$A$1:$C$146,3,FALSE),"Not Fragile")</f>
        <v>Not Fragile</v>
      </c>
      <c r="M157" s="27">
        <f>VLOOKUP(B157,[2]Data!$B$7:$Y$270,23,FALSE)</f>
        <v>9843028</v>
      </c>
    </row>
    <row r="158" spans="1:13" x14ac:dyDescent="0.25">
      <c r="A158" s="28" t="s">
        <v>544</v>
      </c>
      <c r="B158" s="29" t="s">
        <v>545</v>
      </c>
      <c r="C158" s="29" t="s">
        <v>546</v>
      </c>
      <c r="D158" s="29" t="s">
        <v>545</v>
      </c>
      <c r="E158" s="28" t="s">
        <v>544</v>
      </c>
      <c r="F158" s="30" t="str">
        <f>IFERROR(VLOOKUP(D158,'[1]OECD Region by Recipient'!$A$1:$B$225,2,FALSE),"")</f>
        <v>Europe</v>
      </c>
      <c r="G158" s="30" t="str">
        <f>IFERROR(VLOOKUP(B158,'[1]Income Groups'!$A$2:$C$219,3,FALSE),"")</f>
        <v>HIC</v>
      </c>
      <c r="H158" s="30" t="str">
        <f>IFERROR(VLOOKUP(B158,'[1]LDC List'!$B$1:$C$47,2,FALSE),"Non LDC")</f>
        <v>Non LDC</v>
      </c>
      <c r="I158" s="30" t="str">
        <f>IFERROR(VLOOKUP(B158,'[1]SIDS List'!$B$1:$C$57,2,FALSE),"Non SIDS")</f>
        <v>Non SIDS</v>
      </c>
      <c r="J158" s="30" t="str">
        <f>IFERROR(VLOOKUP(B158,'[1]DAC Member List'!$B$1:$C$29,2,FALSE),"Non DAC")</f>
        <v>DAC</v>
      </c>
      <c r="K158" s="30" t="str">
        <f>IFERROR(VLOOKUP(B158,'[1]Dev Countries List'!$A$1:$B$146,2,FALSE),"Not Developing")</f>
        <v>Not Developing</v>
      </c>
      <c r="L158" s="30" t="str">
        <f>IFERROR(VLOOKUP(D158,'[1]Fragility List'!$A$1:$C$146,3,FALSE),"Not Fragile")</f>
        <v>Not Fragile</v>
      </c>
      <c r="M158" s="27">
        <f>VLOOKUP(B158,[2]Data!$B$7:$Y$270,23,FALSE)</f>
        <v>330815</v>
      </c>
    </row>
    <row r="159" spans="1:13" x14ac:dyDescent="0.25">
      <c r="A159" s="28" t="s">
        <v>186</v>
      </c>
      <c r="B159" s="29" t="s">
        <v>547</v>
      </c>
      <c r="C159" s="29" t="s">
        <v>548</v>
      </c>
      <c r="D159" s="29" t="s">
        <v>547</v>
      </c>
      <c r="E159" s="28" t="s">
        <v>186</v>
      </c>
      <c r="F159" s="30" t="str">
        <f>IFERROR(VLOOKUP(D159,'[1]OECD Region by Recipient'!$A$1:$B$225,2,FALSE),"")</f>
        <v>South Central Asia</v>
      </c>
      <c r="G159" s="30" t="str">
        <f>IFERROR(VLOOKUP(B159,'[1]Income Groups'!$A$2:$C$219,3,FALSE),"")</f>
        <v>LMIC</v>
      </c>
      <c r="H159" s="30" t="str">
        <f>IFERROR(VLOOKUP(B159,'[1]LDC List'!$B$1:$C$47,2,FALSE),"Non LDC")</f>
        <v>Non LDC</v>
      </c>
      <c r="I159" s="30" t="str">
        <f>IFERROR(VLOOKUP(B159,'[1]SIDS List'!$B$1:$C$57,2,FALSE),"Non SIDS")</f>
        <v>Non SIDS</v>
      </c>
      <c r="J159" s="30" t="str">
        <f>IFERROR(VLOOKUP(B159,'[1]DAC Member List'!$B$1:$C$29,2,FALSE),"Non DAC")</f>
        <v>Non DAC</v>
      </c>
      <c r="K159" s="30" t="str">
        <f>IFERROR(VLOOKUP(B159,'[1]Dev Countries List'!$A$1:$B$146,2,FALSE),"Not Developing")</f>
        <v>Developing Country</v>
      </c>
      <c r="L159" s="30" t="str">
        <f>IFERROR(VLOOKUP(D159,'[1]Fragility List'!$A$1:$C$146,3,FALSE),"Not Fragile")</f>
        <v>Not Fragile</v>
      </c>
      <c r="M159" s="27">
        <f>VLOOKUP(B159,[2]Data!$B$7:$Y$270,23,FALSE)</f>
        <v>1309053980</v>
      </c>
    </row>
    <row r="160" spans="1:13" x14ac:dyDescent="0.25">
      <c r="A160" s="28" t="s">
        <v>166</v>
      </c>
      <c r="B160" s="29" t="s">
        <v>549</v>
      </c>
      <c r="C160" s="29" t="s">
        <v>550</v>
      </c>
      <c r="D160" s="29" t="s">
        <v>549</v>
      </c>
      <c r="E160" s="28" t="s">
        <v>166</v>
      </c>
      <c r="F160" s="30" t="str">
        <f>IFERROR(VLOOKUP(D160,'[1]OECD Region by Recipient'!$A$1:$B$225,2,FALSE),"")</f>
        <v>East Asia</v>
      </c>
      <c r="G160" s="30" t="str">
        <f>IFERROR(VLOOKUP(B160,'[1]Income Groups'!$A$2:$C$219,3,FALSE),"")</f>
        <v>LMIC</v>
      </c>
      <c r="H160" s="30" t="str">
        <f>IFERROR(VLOOKUP(B160,'[1]LDC List'!$B$1:$C$47,2,FALSE),"Non LDC")</f>
        <v>Non LDC</v>
      </c>
      <c r="I160" s="30" t="str">
        <f>IFERROR(VLOOKUP(B160,'[1]SIDS List'!$B$1:$C$57,2,FALSE),"Non SIDS")</f>
        <v>Non SIDS</v>
      </c>
      <c r="J160" s="30" t="str">
        <f>IFERROR(VLOOKUP(B160,'[1]DAC Member List'!$B$1:$C$29,2,FALSE),"Non DAC")</f>
        <v>Non DAC</v>
      </c>
      <c r="K160" s="30" t="str">
        <f>IFERROR(VLOOKUP(B160,'[1]Dev Countries List'!$A$1:$B$146,2,FALSE),"Not Developing")</f>
        <v>Developing Country</v>
      </c>
      <c r="L160" s="30" t="str">
        <f>IFERROR(VLOOKUP(D160,'[1]Fragility List'!$A$1:$C$146,3,FALSE),"Not Fragile")</f>
        <v>Not Fragile</v>
      </c>
      <c r="M160" s="27">
        <f>VLOOKUP(B160,[2]Data!$B$7:$Y$270,23,FALSE)</f>
        <v>258162113</v>
      </c>
    </row>
    <row r="161" spans="1:13" x14ac:dyDescent="0.25">
      <c r="A161" s="33" t="s">
        <v>202</v>
      </c>
      <c r="B161" s="34" t="s">
        <v>551</v>
      </c>
      <c r="C161" s="34" t="s">
        <v>552</v>
      </c>
      <c r="D161" s="34" t="s">
        <v>551</v>
      </c>
      <c r="E161" s="33" t="s">
        <v>202</v>
      </c>
      <c r="F161" s="30" t="str">
        <f>IFERROR(VLOOKUP(D161,'[1]OECD Region by Recipient'!$A$1:$B$225,2,FALSE),"")</f>
        <v>Middle East</v>
      </c>
      <c r="G161" s="30" t="str">
        <f>IFERROR(VLOOKUP(B161,'[1]Income Groups'!$A$2:$C$219,3,FALSE),"")</f>
        <v>UMIC</v>
      </c>
      <c r="H161" s="30" t="str">
        <f>IFERROR(VLOOKUP(B161,'[1]LDC List'!$B$1:$C$47,2,FALSE),"Non LDC")</f>
        <v>Non LDC</v>
      </c>
      <c r="I161" s="30" t="str">
        <f>IFERROR(VLOOKUP(B161,'[1]SIDS List'!$B$1:$C$57,2,FALSE),"Non SIDS")</f>
        <v>Non SIDS</v>
      </c>
      <c r="J161" s="30" t="str">
        <f>IFERROR(VLOOKUP(B161,'[1]DAC Member List'!$B$1:$C$29,2,FALSE),"Non DAC")</f>
        <v>Non DAC</v>
      </c>
      <c r="K161" s="30" t="str">
        <f>IFERROR(VLOOKUP(B161,'[1]Dev Countries List'!$A$1:$B$146,2,FALSE),"Not Developing")</f>
        <v>Developing Country</v>
      </c>
      <c r="L161" s="30" t="str">
        <f>IFERROR(VLOOKUP(D161,'[1]Fragility List'!$A$1:$C$146,3,FALSE),"Not Fragile")</f>
        <v>Not Fragile</v>
      </c>
      <c r="M161" s="27">
        <f>VLOOKUP(B161,[2]Data!$B$7:$Y$270,23,FALSE)</f>
        <v>79360487</v>
      </c>
    </row>
    <row r="162" spans="1:13" x14ac:dyDescent="0.25">
      <c r="A162" s="33" t="s">
        <v>553</v>
      </c>
      <c r="B162" s="34" t="s">
        <v>551</v>
      </c>
      <c r="C162" s="34" t="s">
        <v>552</v>
      </c>
      <c r="D162" s="34" t="s">
        <v>551</v>
      </c>
      <c r="E162" s="33" t="s">
        <v>553</v>
      </c>
      <c r="F162" s="30" t="str">
        <f>IFERROR(VLOOKUP(D162,'[1]OECD Region by Recipient'!$A$1:$B$225,2,FALSE),"")</f>
        <v>Middle East</v>
      </c>
      <c r="G162" s="30" t="str">
        <f>IFERROR(VLOOKUP(B162,'[1]Income Groups'!$A$2:$C$219,3,FALSE),"")</f>
        <v>UMIC</v>
      </c>
      <c r="H162" s="30" t="str">
        <f>IFERROR(VLOOKUP(B162,'[1]LDC List'!$B$1:$C$47,2,FALSE),"Non LDC")</f>
        <v>Non LDC</v>
      </c>
      <c r="I162" s="30" t="str">
        <f>IFERROR(VLOOKUP(B162,'[1]SIDS List'!$B$1:$C$57,2,FALSE),"Non SIDS")</f>
        <v>Non SIDS</v>
      </c>
      <c r="J162" s="30" t="str">
        <f>IFERROR(VLOOKUP(B162,'[1]DAC Member List'!$B$1:$C$29,2,FALSE),"Non DAC")</f>
        <v>Non DAC</v>
      </c>
      <c r="K162" s="30" t="str">
        <f>IFERROR(VLOOKUP(B162,'[1]Dev Countries List'!$A$1:$B$146,2,FALSE),"Not Developing")</f>
        <v>Developing Country</v>
      </c>
      <c r="L162" s="30" t="str">
        <f>IFERROR(VLOOKUP(D162,'[1]Fragility List'!$A$1:$C$146,3,FALSE),"Not Fragile")</f>
        <v>Not Fragile</v>
      </c>
      <c r="M162" s="27">
        <f>VLOOKUP(B162,[2]Data!$B$7:$Y$270,23,FALSE)</f>
        <v>79360487</v>
      </c>
    </row>
    <row r="163" spans="1:13" x14ac:dyDescent="0.25">
      <c r="A163" s="33" t="s">
        <v>554</v>
      </c>
      <c r="B163" s="34" t="s">
        <v>551</v>
      </c>
      <c r="C163" s="34" t="s">
        <v>552</v>
      </c>
      <c r="D163" s="34" t="s">
        <v>551</v>
      </c>
      <c r="E163" s="33" t="s">
        <v>554</v>
      </c>
      <c r="F163" s="30" t="str">
        <f>IFERROR(VLOOKUP(D163,'[1]OECD Region by Recipient'!$A$1:$B$225,2,FALSE),"")</f>
        <v>Middle East</v>
      </c>
      <c r="G163" s="30" t="str">
        <f>IFERROR(VLOOKUP(B163,'[1]Income Groups'!$A$2:$C$219,3,FALSE),"")</f>
        <v>UMIC</v>
      </c>
      <c r="H163" s="30" t="str">
        <f>IFERROR(VLOOKUP(B163,'[1]LDC List'!$B$1:$C$47,2,FALSE),"Non LDC")</f>
        <v>Non LDC</v>
      </c>
      <c r="I163" s="30" t="str">
        <f>IFERROR(VLOOKUP(B163,'[1]SIDS List'!$B$1:$C$57,2,FALSE),"Non SIDS")</f>
        <v>Non SIDS</v>
      </c>
      <c r="J163" s="30" t="str">
        <f>IFERROR(VLOOKUP(B163,'[1]DAC Member List'!$B$1:$C$29,2,FALSE),"Non DAC")</f>
        <v>Non DAC</v>
      </c>
      <c r="K163" s="30" t="str">
        <f>IFERROR(VLOOKUP(B163,'[1]Dev Countries List'!$A$1:$B$146,2,FALSE),"Not Developing")</f>
        <v>Developing Country</v>
      </c>
      <c r="L163" s="30" t="str">
        <f>IFERROR(VLOOKUP(D163,'[1]Fragility List'!$A$1:$C$146,3,FALSE),"Not Fragile")</f>
        <v>Not Fragile</v>
      </c>
      <c r="M163" s="27">
        <f>VLOOKUP(B163,[2]Data!$B$7:$Y$270,23,FALSE)</f>
        <v>79360487</v>
      </c>
    </row>
    <row r="164" spans="1:13" x14ac:dyDescent="0.25">
      <c r="A164" s="33" t="s">
        <v>555</v>
      </c>
      <c r="B164" s="34" t="s">
        <v>551</v>
      </c>
      <c r="C164" s="34" t="s">
        <v>552</v>
      </c>
      <c r="D164" s="34" t="s">
        <v>551</v>
      </c>
      <c r="E164" s="33" t="s">
        <v>555</v>
      </c>
      <c r="F164" s="30" t="str">
        <f>IFERROR(VLOOKUP(D164,'[1]OECD Region by Recipient'!$A$1:$B$225,2,FALSE),"")</f>
        <v>Middle East</v>
      </c>
      <c r="G164" s="30" t="str">
        <f>IFERROR(VLOOKUP(B164,'[1]Income Groups'!$A$2:$C$219,3,FALSE),"")</f>
        <v>UMIC</v>
      </c>
      <c r="H164" s="30" t="str">
        <f>IFERROR(VLOOKUP(B164,'[1]LDC List'!$B$1:$C$47,2,FALSE),"Non LDC")</f>
        <v>Non LDC</v>
      </c>
      <c r="I164" s="30" t="str">
        <f>IFERROR(VLOOKUP(B164,'[1]SIDS List'!$B$1:$C$57,2,FALSE),"Non SIDS")</f>
        <v>Non SIDS</v>
      </c>
      <c r="J164" s="30" t="str">
        <f>IFERROR(VLOOKUP(B164,'[1]DAC Member List'!$B$1:$C$29,2,FALSE),"Non DAC")</f>
        <v>Non DAC</v>
      </c>
      <c r="K164" s="30" t="str">
        <f>IFERROR(VLOOKUP(B164,'[1]Dev Countries List'!$A$1:$B$146,2,FALSE),"Not Developing")</f>
        <v>Developing Country</v>
      </c>
      <c r="L164" s="30" t="str">
        <f>IFERROR(VLOOKUP(D164,'[1]Fragility List'!$A$1:$C$146,3,FALSE),"Not Fragile")</f>
        <v>Not Fragile</v>
      </c>
      <c r="M164" s="27">
        <f>VLOOKUP(B164,[2]Data!$B$7:$Y$270,23,FALSE)</f>
        <v>79360487</v>
      </c>
    </row>
    <row r="165" spans="1:13" x14ac:dyDescent="0.25">
      <c r="A165" s="33" t="s">
        <v>556</v>
      </c>
      <c r="B165" s="34" t="s">
        <v>551</v>
      </c>
      <c r="C165" s="34" t="s">
        <v>552</v>
      </c>
      <c r="D165" s="34" t="s">
        <v>551</v>
      </c>
      <c r="E165" s="33" t="s">
        <v>556</v>
      </c>
      <c r="F165" s="30" t="str">
        <f>IFERROR(VLOOKUP(D165,'[1]OECD Region by Recipient'!$A$1:$B$225,2,FALSE),"")</f>
        <v>Middle East</v>
      </c>
      <c r="G165" s="30" t="str">
        <f>IFERROR(VLOOKUP(B165,'[1]Income Groups'!$A$2:$C$219,3,FALSE),"")</f>
        <v>UMIC</v>
      </c>
      <c r="H165" s="30" t="str">
        <f>IFERROR(VLOOKUP(B165,'[1]LDC List'!$B$1:$C$47,2,FALSE),"Non LDC")</f>
        <v>Non LDC</v>
      </c>
      <c r="I165" s="30" t="str">
        <f>IFERROR(VLOOKUP(B165,'[1]SIDS List'!$B$1:$C$57,2,FALSE),"Non SIDS")</f>
        <v>Non SIDS</v>
      </c>
      <c r="J165" s="30" t="str">
        <f>IFERROR(VLOOKUP(B165,'[1]DAC Member List'!$B$1:$C$29,2,FALSE),"Non DAC")</f>
        <v>Non DAC</v>
      </c>
      <c r="K165" s="30" t="str">
        <f>IFERROR(VLOOKUP(B165,'[1]Dev Countries List'!$A$1:$B$146,2,FALSE),"Not Developing")</f>
        <v>Developing Country</v>
      </c>
      <c r="L165" s="30" t="str">
        <f>IFERROR(VLOOKUP(D165,'[1]Fragility List'!$A$1:$C$146,3,FALSE),"Not Fragile")</f>
        <v>Not Fragile</v>
      </c>
      <c r="M165" s="27">
        <f>VLOOKUP(B165,[2]Data!$B$7:$Y$270,23,FALSE)</f>
        <v>79360487</v>
      </c>
    </row>
    <row r="166" spans="1:13" x14ac:dyDescent="0.25">
      <c r="A166" s="33" t="s">
        <v>557</v>
      </c>
      <c r="B166" s="34" t="s">
        <v>551</v>
      </c>
      <c r="C166" s="34" t="s">
        <v>552</v>
      </c>
      <c r="D166" s="34" t="s">
        <v>551</v>
      </c>
      <c r="E166" s="33" t="s">
        <v>557</v>
      </c>
      <c r="F166" s="30" t="str">
        <f>IFERROR(VLOOKUP(D166,'[1]OECD Region by Recipient'!$A$1:$B$225,2,FALSE),"")</f>
        <v>Middle East</v>
      </c>
      <c r="G166" s="30" t="str">
        <f>IFERROR(VLOOKUP(B166,'[1]Income Groups'!$A$2:$C$219,3,FALSE),"")</f>
        <v>UMIC</v>
      </c>
      <c r="H166" s="30" t="str">
        <f>IFERROR(VLOOKUP(B166,'[1]LDC List'!$B$1:$C$47,2,FALSE),"Non LDC")</f>
        <v>Non LDC</v>
      </c>
      <c r="I166" s="30" t="str">
        <f>IFERROR(VLOOKUP(B166,'[1]SIDS List'!$B$1:$C$57,2,FALSE),"Non SIDS")</f>
        <v>Non SIDS</v>
      </c>
      <c r="J166" s="30" t="str">
        <f>IFERROR(VLOOKUP(B166,'[1]DAC Member List'!$B$1:$C$29,2,FALSE),"Non DAC")</f>
        <v>Non DAC</v>
      </c>
      <c r="K166" s="30" t="str">
        <f>IFERROR(VLOOKUP(B166,'[1]Dev Countries List'!$A$1:$B$146,2,FALSE),"Not Developing")</f>
        <v>Developing Country</v>
      </c>
      <c r="L166" s="30" t="str">
        <f>IFERROR(VLOOKUP(D166,'[1]Fragility List'!$A$1:$C$146,3,FALSE),"Not Fragile")</f>
        <v>Not Fragile</v>
      </c>
      <c r="M166" s="27">
        <f>VLOOKUP(B166,[2]Data!$B$7:$Y$270,23,FALSE)</f>
        <v>79360487</v>
      </c>
    </row>
    <row r="167" spans="1:13" x14ac:dyDescent="0.25">
      <c r="A167" s="33" t="s">
        <v>558</v>
      </c>
      <c r="B167" s="34" t="s">
        <v>551</v>
      </c>
      <c r="C167" s="34" t="s">
        <v>552</v>
      </c>
      <c r="D167" s="34" t="s">
        <v>551</v>
      </c>
      <c r="E167" s="33" t="s">
        <v>558</v>
      </c>
      <c r="F167" s="30" t="str">
        <f>IFERROR(VLOOKUP(D167,'[1]OECD Region by Recipient'!$A$1:$B$225,2,FALSE),"")</f>
        <v>Middle East</v>
      </c>
      <c r="G167" s="30" t="str">
        <f>IFERROR(VLOOKUP(B167,'[1]Income Groups'!$A$2:$C$219,3,FALSE),"")</f>
        <v>UMIC</v>
      </c>
      <c r="H167" s="30" t="str">
        <f>IFERROR(VLOOKUP(B167,'[1]LDC List'!$B$1:$C$47,2,FALSE),"Non LDC")</f>
        <v>Non LDC</v>
      </c>
      <c r="I167" s="30" t="str">
        <f>IFERROR(VLOOKUP(B167,'[1]SIDS List'!$B$1:$C$57,2,FALSE),"Non SIDS")</f>
        <v>Non SIDS</v>
      </c>
      <c r="J167" s="30" t="str">
        <f>IFERROR(VLOOKUP(B167,'[1]DAC Member List'!$B$1:$C$29,2,FALSE),"Non DAC")</f>
        <v>Non DAC</v>
      </c>
      <c r="K167" s="30" t="str">
        <f>IFERROR(VLOOKUP(B167,'[1]Dev Countries List'!$A$1:$B$146,2,FALSE),"Not Developing")</f>
        <v>Developing Country</v>
      </c>
      <c r="L167" s="30" t="str">
        <f>IFERROR(VLOOKUP(D167,'[1]Fragility List'!$A$1:$C$146,3,FALSE),"Not Fragile")</f>
        <v>Not Fragile</v>
      </c>
      <c r="M167" s="27">
        <f>VLOOKUP(B167,[2]Data!$B$7:$Y$270,23,FALSE)</f>
        <v>79360487</v>
      </c>
    </row>
    <row r="168" spans="1:13" x14ac:dyDescent="0.25">
      <c r="A168" s="28" t="s">
        <v>203</v>
      </c>
      <c r="B168" s="29" t="s">
        <v>559</v>
      </c>
      <c r="C168" s="29" t="s">
        <v>560</v>
      </c>
      <c r="D168" s="29" t="s">
        <v>559</v>
      </c>
      <c r="E168" s="28" t="s">
        <v>203</v>
      </c>
      <c r="F168" s="30" t="str">
        <f>IFERROR(VLOOKUP(D168,'[1]OECD Region by Recipient'!$A$1:$B$225,2,FALSE),"")</f>
        <v>Middle East</v>
      </c>
      <c r="G168" s="30" t="str">
        <f>IFERROR(VLOOKUP(B168,'[1]Income Groups'!$A$2:$C$219,3,FALSE),"")</f>
        <v>UMIC</v>
      </c>
      <c r="H168" s="30" t="str">
        <f>IFERROR(VLOOKUP(B168,'[1]LDC List'!$B$1:$C$47,2,FALSE),"Non LDC")</f>
        <v>Non LDC</v>
      </c>
      <c r="I168" s="30" t="str">
        <f>IFERROR(VLOOKUP(B168,'[1]SIDS List'!$B$1:$C$57,2,FALSE),"Non SIDS")</f>
        <v>Non SIDS</v>
      </c>
      <c r="J168" s="30" t="str">
        <f>IFERROR(VLOOKUP(B168,'[1]DAC Member List'!$B$1:$C$29,2,FALSE),"Non DAC")</f>
        <v>Non DAC</v>
      </c>
      <c r="K168" s="30" t="str">
        <f>IFERROR(VLOOKUP(B168,'[1]Dev Countries List'!$A$1:$B$146,2,FALSE),"Not Developing")</f>
        <v>Developing Country</v>
      </c>
      <c r="L168" s="30" t="str">
        <f>IFERROR(VLOOKUP(D168,'[1]Fragility List'!$A$1:$C$146,3,FALSE),"Not Fragile")</f>
        <v>Extremely fragile</v>
      </c>
      <c r="M168" s="27">
        <f>VLOOKUP(B168,[2]Data!$B$7:$Y$270,23,FALSE)</f>
        <v>36115649</v>
      </c>
    </row>
    <row r="169" spans="1:13" x14ac:dyDescent="0.25">
      <c r="A169" s="28" t="s">
        <v>561</v>
      </c>
      <c r="B169" s="29" t="s">
        <v>562</v>
      </c>
      <c r="C169" s="29" t="s">
        <v>563</v>
      </c>
      <c r="D169" s="29" t="s">
        <v>562</v>
      </c>
      <c r="E169" s="28" t="s">
        <v>561</v>
      </c>
      <c r="F169" s="30" t="str">
        <f>IFERROR(VLOOKUP(D169,'[1]OECD Region by Recipient'!$A$1:$B$225,2,FALSE),"")</f>
        <v>Europe</v>
      </c>
      <c r="G169" s="30" t="str">
        <f>IFERROR(VLOOKUP(B169,'[1]Income Groups'!$A$2:$C$219,3,FALSE),"")</f>
        <v>HIC</v>
      </c>
      <c r="H169" s="30" t="str">
        <f>IFERROR(VLOOKUP(B169,'[1]LDC List'!$B$1:$C$47,2,FALSE),"Non LDC")</f>
        <v>Non LDC</v>
      </c>
      <c r="I169" s="30" t="str">
        <f>IFERROR(VLOOKUP(B169,'[1]SIDS List'!$B$1:$C$57,2,FALSE),"Non SIDS")</f>
        <v>Non SIDS</v>
      </c>
      <c r="J169" s="30" t="str">
        <f>IFERROR(VLOOKUP(B169,'[1]DAC Member List'!$B$1:$C$29,2,FALSE),"Non DAC")</f>
        <v>DAC</v>
      </c>
      <c r="K169" s="30" t="str">
        <f>IFERROR(VLOOKUP(B169,'[1]Dev Countries List'!$A$1:$B$146,2,FALSE),"Not Developing")</f>
        <v>Not Developing</v>
      </c>
      <c r="L169" s="30" t="str">
        <f>IFERROR(VLOOKUP(D169,'[1]Fragility List'!$A$1:$C$146,3,FALSE),"Not Fragile")</f>
        <v>Not Fragile</v>
      </c>
      <c r="M169" s="27">
        <f>VLOOKUP(B169,[2]Data!$B$7:$Y$270,23,FALSE)</f>
        <v>4676835</v>
      </c>
    </row>
    <row r="170" spans="1:13" x14ac:dyDescent="0.25">
      <c r="A170" s="31" t="s">
        <v>564</v>
      </c>
      <c r="B170" s="29" t="s">
        <v>565</v>
      </c>
      <c r="C170" s="29" t="s">
        <v>566</v>
      </c>
      <c r="D170" s="29" t="s">
        <v>565</v>
      </c>
      <c r="E170" s="31" t="s">
        <v>564</v>
      </c>
      <c r="F170" s="30" t="str">
        <f>IFERROR(VLOOKUP(D170,'[1]OECD Region by Recipient'!$A$1:$B$225,2,FALSE),"")</f>
        <v>Europe</v>
      </c>
      <c r="G170" s="30" t="str">
        <f>IFERROR(VLOOKUP(B170,'[1]Income Groups'!$A$2:$C$219,3,FALSE),"")</f>
        <v>HIC</v>
      </c>
      <c r="H170" s="30" t="str">
        <f>IFERROR(VLOOKUP(B170,'[1]LDC List'!$B$1:$C$47,2,FALSE),"Non LDC")</f>
        <v>Non LDC</v>
      </c>
      <c r="I170" s="30" t="str">
        <f>IFERROR(VLOOKUP(B170,'[1]SIDS List'!$B$1:$C$57,2,FALSE),"Non SIDS")</f>
        <v>Non SIDS</v>
      </c>
      <c r="J170" s="30" t="str">
        <f>IFERROR(VLOOKUP(B170,'[1]DAC Member List'!$B$1:$C$29,2,FALSE),"Non DAC")</f>
        <v>Non DAC</v>
      </c>
      <c r="K170" s="30" t="str">
        <f>IFERROR(VLOOKUP(B170,'[1]Dev Countries List'!$A$1:$B$146,2,FALSE),"Not Developing")</f>
        <v>Not Developing</v>
      </c>
      <c r="L170" s="30" t="str">
        <f>IFERROR(VLOOKUP(D170,'[1]Fragility List'!$A$1:$C$146,3,FALSE),"Not Fragile")</f>
        <v>Not Fragile</v>
      </c>
      <c r="M170" s="27">
        <f>VLOOKUP(B170,[2]Data!$B$7:$Y$270,23,FALSE)</f>
        <v>83167</v>
      </c>
    </row>
    <row r="171" spans="1:13" x14ac:dyDescent="0.25">
      <c r="A171" s="28" t="s">
        <v>204</v>
      </c>
      <c r="B171" s="29" t="s">
        <v>567</v>
      </c>
      <c r="C171" s="29" t="s">
        <v>568</v>
      </c>
      <c r="D171" s="29" t="s">
        <v>567</v>
      </c>
      <c r="E171" s="28" t="s">
        <v>204</v>
      </c>
      <c r="F171" s="30" t="str">
        <f>IFERROR(VLOOKUP(D171,'[1]OECD Region by Recipient'!$A$1:$B$225,2,FALSE),"")</f>
        <v>Middle East</v>
      </c>
      <c r="G171" s="30" t="str">
        <f>IFERROR(VLOOKUP(B171,'[1]Income Groups'!$A$2:$C$219,3,FALSE),"")</f>
        <v>HIC</v>
      </c>
      <c r="H171" s="30" t="str">
        <f>IFERROR(VLOOKUP(B171,'[1]LDC List'!$B$1:$C$47,2,FALSE),"Non LDC")</f>
        <v>Non LDC</v>
      </c>
      <c r="I171" s="30" t="str">
        <f>IFERROR(VLOOKUP(B171,'[1]SIDS List'!$B$1:$C$57,2,FALSE),"Non SIDS")</f>
        <v>Non SIDS</v>
      </c>
      <c r="J171" s="30" t="str">
        <f>IFERROR(VLOOKUP(B171,'[1]DAC Member List'!$B$1:$C$29,2,FALSE),"Non DAC")</f>
        <v>Non DAC</v>
      </c>
      <c r="K171" s="30" t="str">
        <f>IFERROR(VLOOKUP(B171,'[1]Dev Countries List'!$A$1:$B$146,2,FALSE),"Not Developing")</f>
        <v>Not Developing</v>
      </c>
      <c r="L171" s="30" t="str">
        <f>IFERROR(VLOOKUP(D171,'[1]Fragility List'!$A$1:$C$146,3,FALSE),"Not Fragile")</f>
        <v>Not Fragile</v>
      </c>
      <c r="M171" s="27">
        <f>VLOOKUP(B171,[2]Data!$B$7:$Y$270,23,FALSE)</f>
        <v>8380100</v>
      </c>
    </row>
    <row r="172" spans="1:13" x14ac:dyDescent="0.25">
      <c r="A172" s="28" t="s">
        <v>569</v>
      </c>
      <c r="B172" s="29" t="s">
        <v>570</v>
      </c>
      <c r="C172" s="29" t="s">
        <v>571</v>
      </c>
      <c r="D172" s="29" t="s">
        <v>570</v>
      </c>
      <c r="E172" s="28" t="s">
        <v>569</v>
      </c>
      <c r="F172" s="30" t="str">
        <f>IFERROR(VLOOKUP(D172,'[1]OECD Region by Recipient'!$A$1:$B$225,2,FALSE),"")</f>
        <v>Europe</v>
      </c>
      <c r="G172" s="30" t="str">
        <f>IFERROR(VLOOKUP(B172,'[1]Income Groups'!$A$2:$C$219,3,FALSE),"")</f>
        <v>HIC</v>
      </c>
      <c r="H172" s="30" t="str">
        <f>IFERROR(VLOOKUP(B172,'[1]LDC List'!$B$1:$C$47,2,FALSE),"Non LDC")</f>
        <v>Non LDC</v>
      </c>
      <c r="I172" s="30" t="str">
        <f>IFERROR(VLOOKUP(B172,'[1]SIDS List'!$B$1:$C$57,2,FALSE),"Non SIDS")</f>
        <v>Non SIDS</v>
      </c>
      <c r="J172" s="30" t="str">
        <f>IFERROR(VLOOKUP(B172,'[1]DAC Member List'!$B$1:$C$29,2,FALSE),"Non DAC")</f>
        <v>DAC</v>
      </c>
      <c r="K172" s="30" t="str">
        <f>IFERROR(VLOOKUP(B172,'[1]Dev Countries List'!$A$1:$B$146,2,FALSE),"Not Developing")</f>
        <v>Not Developing</v>
      </c>
      <c r="L172" s="30" t="str">
        <f>IFERROR(VLOOKUP(D172,'[1]Fragility List'!$A$1:$C$146,3,FALSE),"Not Fragile")</f>
        <v>Not Fragile</v>
      </c>
      <c r="M172" s="27">
        <f>VLOOKUP(B172,[2]Data!$B$7:$Y$270,23,FALSE)</f>
        <v>60730582</v>
      </c>
    </row>
    <row r="173" spans="1:13" x14ac:dyDescent="0.25">
      <c r="A173" s="28" t="s">
        <v>131</v>
      </c>
      <c r="B173" s="29" t="s">
        <v>572</v>
      </c>
      <c r="C173" s="29" t="s">
        <v>573</v>
      </c>
      <c r="D173" s="29" t="s">
        <v>572</v>
      </c>
      <c r="E173" s="28" t="s">
        <v>131</v>
      </c>
      <c r="F173" s="30" t="str">
        <f>IFERROR(VLOOKUP(D173,'[1]OECD Region by Recipient'!$A$1:$B$225,2,FALSE),"")</f>
        <v>North Central America</v>
      </c>
      <c r="G173" s="30" t="str">
        <f>IFERROR(VLOOKUP(B173,'[1]Income Groups'!$A$2:$C$219,3,FALSE),"")</f>
        <v>UMIC</v>
      </c>
      <c r="H173" s="30" t="str">
        <f>IFERROR(VLOOKUP(B173,'[1]LDC List'!$B$1:$C$47,2,FALSE),"Non LDC")</f>
        <v>Non LDC</v>
      </c>
      <c r="I173" s="30" t="str">
        <f>IFERROR(VLOOKUP(B173,'[1]SIDS List'!$B$1:$C$57,2,FALSE),"Non SIDS")</f>
        <v>SIDS</v>
      </c>
      <c r="J173" s="30" t="str">
        <f>IFERROR(VLOOKUP(B173,'[1]DAC Member List'!$B$1:$C$29,2,FALSE),"Non DAC")</f>
        <v>Non DAC</v>
      </c>
      <c r="K173" s="30" t="str">
        <f>IFERROR(VLOOKUP(B173,'[1]Dev Countries List'!$A$1:$B$146,2,FALSE),"Not Developing")</f>
        <v>Developing Country</v>
      </c>
      <c r="L173" s="30" t="str">
        <f>IFERROR(VLOOKUP(D173,'[1]Fragility List'!$A$1:$C$146,3,FALSE),"Not Fragile")</f>
        <v>Not Fragile</v>
      </c>
      <c r="M173" s="27">
        <f>VLOOKUP(B173,[2]Data!$B$7:$Y$270,23,FALSE)</f>
        <v>2871934</v>
      </c>
    </row>
    <row r="174" spans="1:13" x14ac:dyDescent="0.25">
      <c r="A174" s="28" t="s">
        <v>574</v>
      </c>
      <c r="B174" s="29" t="s">
        <v>575</v>
      </c>
      <c r="C174" s="29" t="s">
        <v>576</v>
      </c>
      <c r="D174" s="29" t="s">
        <v>575</v>
      </c>
      <c r="E174" s="28" t="s">
        <v>574</v>
      </c>
      <c r="F174" s="30" t="str">
        <f>IFERROR(VLOOKUP(D174,'[1]OECD Region by Recipient'!$A$1:$B$225,2,FALSE),"")</f>
        <v>East Asia</v>
      </c>
      <c r="G174" s="30" t="str">
        <f>IFERROR(VLOOKUP(B174,'[1]Income Groups'!$A$2:$C$219,3,FALSE),"")</f>
        <v>HIC</v>
      </c>
      <c r="H174" s="30" t="str">
        <f>IFERROR(VLOOKUP(B174,'[1]LDC List'!$B$1:$C$47,2,FALSE),"Non LDC")</f>
        <v>Non LDC</v>
      </c>
      <c r="I174" s="30" t="str">
        <f>IFERROR(VLOOKUP(B174,'[1]SIDS List'!$B$1:$C$57,2,FALSE),"Non SIDS")</f>
        <v>Non SIDS</v>
      </c>
      <c r="J174" s="30" t="str">
        <f>IFERROR(VLOOKUP(B174,'[1]DAC Member List'!$B$1:$C$29,2,FALSE),"Non DAC")</f>
        <v>DAC</v>
      </c>
      <c r="K174" s="30" t="str">
        <f>IFERROR(VLOOKUP(B174,'[1]Dev Countries List'!$A$1:$B$146,2,FALSE),"Not Developing")</f>
        <v>Not Developing</v>
      </c>
      <c r="L174" s="30" t="str">
        <f>IFERROR(VLOOKUP(D174,'[1]Fragility List'!$A$1:$C$146,3,FALSE),"Not Fragile")</f>
        <v>Not Fragile</v>
      </c>
      <c r="M174" s="27">
        <f>VLOOKUP(B174,[2]Data!$B$7:$Y$270,23,FALSE)</f>
        <v>127141000</v>
      </c>
    </row>
    <row r="175" spans="1:13" x14ac:dyDescent="0.25">
      <c r="A175" s="31" t="s">
        <v>577</v>
      </c>
      <c r="B175" s="29" t="s">
        <v>578</v>
      </c>
      <c r="C175" s="29" t="s">
        <v>579</v>
      </c>
      <c r="D175" s="29" t="s">
        <v>578</v>
      </c>
      <c r="E175" s="31" t="s">
        <v>577</v>
      </c>
      <c r="F175" s="30" t="str">
        <f>IFERROR(VLOOKUP(D175,'[1]OECD Region by Recipient'!$A$1:$B$225,2,FALSE),"")</f>
        <v/>
      </c>
      <c r="G175" s="30" t="str">
        <f>IFERROR(VLOOKUP(B175,'[1]Income Groups'!$A$2:$C$219,3,FALSE),"")</f>
        <v/>
      </c>
      <c r="H175" s="30" t="str">
        <f>IFERROR(VLOOKUP(B175,'[1]LDC List'!$B$1:$C$47,2,FALSE),"Non LDC")</f>
        <v>Non LDC</v>
      </c>
      <c r="I175" s="30" t="str">
        <f>IFERROR(VLOOKUP(B175,'[1]SIDS List'!$B$1:$C$57,2,FALSE),"Non SIDS")</f>
        <v>Non SIDS</v>
      </c>
      <c r="J175" s="30" t="str">
        <f>IFERROR(VLOOKUP(B175,'[1]DAC Member List'!$B$1:$C$29,2,FALSE),"Non DAC")</f>
        <v>Non DAC</v>
      </c>
      <c r="K175" s="30" t="str">
        <f>IFERROR(VLOOKUP(B175,'[1]Dev Countries List'!$A$1:$B$146,2,FALSE),"Not Developing")</f>
        <v>Not Developing</v>
      </c>
      <c r="L175" s="30" t="str">
        <f>IFERROR(VLOOKUP(D175,'[1]Fragility List'!$A$1:$C$146,3,FALSE),"Not Fragile")</f>
        <v>Not Fragile</v>
      </c>
      <c r="M175" s="27" t="e">
        <f>VLOOKUP(B175,[2]Data!$B$7:$Y$270,23,FALSE)</f>
        <v>#N/A</v>
      </c>
    </row>
    <row r="176" spans="1:13" x14ac:dyDescent="0.25">
      <c r="A176" s="28" t="s">
        <v>205</v>
      </c>
      <c r="B176" s="29" t="s">
        <v>580</v>
      </c>
      <c r="C176" s="29" t="s">
        <v>581</v>
      </c>
      <c r="D176" s="29" t="s">
        <v>580</v>
      </c>
      <c r="E176" s="28" t="s">
        <v>205</v>
      </c>
      <c r="F176" s="30" t="str">
        <f>IFERROR(VLOOKUP(D176,'[1]OECD Region by Recipient'!$A$1:$B$225,2,FALSE),"")</f>
        <v>Middle East</v>
      </c>
      <c r="G176" s="30" t="str">
        <f>IFERROR(VLOOKUP(B176,'[1]Income Groups'!$A$2:$C$219,3,FALSE),"")</f>
        <v>LMIC</v>
      </c>
      <c r="H176" s="30" t="str">
        <f>IFERROR(VLOOKUP(B176,'[1]LDC List'!$B$1:$C$47,2,FALSE),"Non LDC")</f>
        <v>Non LDC</v>
      </c>
      <c r="I176" s="30" t="str">
        <f>IFERROR(VLOOKUP(B176,'[1]SIDS List'!$B$1:$C$57,2,FALSE),"Non SIDS")</f>
        <v>Non SIDS</v>
      </c>
      <c r="J176" s="30" t="str">
        <f>IFERROR(VLOOKUP(B176,'[1]DAC Member List'!$B$1:$C$29,2,FALSE),"Non DAC")</f>
        <v>Non DAC</v>
      </c>
      <c r="K176" s="30" t="str">
        <f>IFERROR(VLOOKUP(B176,'[1]Dev Countries List'!$A$1:$B$146,2,FALSE),"Not Developing")</f>
        <v>Developing Country</v>
      </c>
      <c r="L176" s="30" t="str">
        <f>IFERROR(VLOOKUP(D176,'[1]Fragility List'!$A$1:$C$146,3,FALSE),"Not Fragile")</f>
        <v>Not Fragile</v>
      </c>
      <c r="M176" s="27">
        <f>VLOOKUP(B176,[2]Data!$B$7:$Y$270,23,FALSE)</f>
        <v>9159302</v>
      </c>
    </row>
    <row r="177" spans="1:13" x14ac:dyDescent="0.25">
      <c r="A177" s="28" t="s">
        <v>187</v>
      </c>
      <c r="B177" s="29" t="s">
        <v>582</v>
      </c>
      <c r="C177" s="29" t="s">
        <v>583</v>
      </c>
      <c r="D177" s="29" t="s">
        <v>582</v>
      </c>
      <c r="E177" s="28" t="s">
        <v>187</v>
      </c>
      <c r="F177" s="30" t="str">
        <f>IFERROR(VLOOKUP(D177,'[1]OECD Region by Recipient'!$A$1:$B$225,2,FALSE),"")</f>
        <v>South Central Asia</v>
      </c>
      <c r="G177" s="30" t="str">
        <f>IFERROR(VLOOKUP(B177,'[1]Income Groups'!$A$2:$C$219,3,FALSE),"")</f>
        <v>UMIC</v>
      </c>
      <c r="H177" s="30" t="str">
        <f>IFERROR(VLOOKUP(B177,'[1]LDC List'!$B$1:$C$47,2,FALSE),"Non LDC")</f>
        <v>Non LDC</v>
      </c>
      <c r="I177" s="30" t="str">
        <f>IFERROR(VLOOKUP(B177,'[1]SIDS List'!$B$1:$C$57,2,FALSE),"Non SIDS")</f>
        <v>Non SIDS</v>
      </c>
      <c r="J177" s="30" t="str">
        <f>IFERROR(VLOOKUP(B177,'[1]DAC Member List'!$B$1:$C$29,2,FALSE),"Non DAC")</f>
        <v>Non DAC</v>
      </c>
      <c r="K177" s="30" t="str">
        <f>IFERROR(VLOOKUP(B177,'[1]Dev Countries List'!$A$1:$B$146,2,FALSE),"Not Developing")</f>
        <v>Developing Country</v>
      </c>
      <c r="L177" s="30" t="str">
        <f>IFERROR(VLOOKUP(D177,'[1]Fragility List'!$A$1:$C$146,3,FALSE),"Not Fragile")</f>
        <v>Not Fragile</v>
      </c>
      <c r="M177" s="27">
        <f>VLOOKUP(B177,[2]Data!$B$7:$Y$270,23,FALSE)</f>
        <v>17544126</v>
      </c>
    </row>
    <row r="178" spans="1:13" x14ac:dyDescent="0.25">
      <c r="A178" s="28" t="s">
        <v>80</v>
      </c>
      <c r="B178" s="29" t="s">
        <v>584</v>
      </c>
      <c r="C178" s="29" t="s">
        <v>585</v>
      </c>
      <c r="D178" s="29" t="s">
        <v>584</v>
      </c>
      <c r="E178" s="28" t="s">
        <v>80</v>
      </c>
      <c r="F178" s="30" t="str">
        <f>IFERROR(VLOOKUP(D178,'[1]OECD Region by Recipient'!$A$1:$B$225,2,FALSE),"")</f>
        <v>South of Sahara</v>
      </c>
      <c r="G178" s="30" t="str">
        <f>IFERROR(VLOOKUP(B178,'[1]Income Groups'!$A$2:$C$219,3,FALSE),"")</f>
        <v>LMIC</v>
      </c>
      <c r="H178" s="30" t="str">
        <f>IFERROR(VLOOKUP(B178,'[1]LDC List'!$B$1:$C$47,2,FALSE),"Non LDC")</f>
        <v>Non LDC</v>
      </c>
      <c r="I178" s="30" t="str">
        <f>IFERROR(VLOOKUP(B178,'[1]SIDS List'!$B$1:$C$57,2,FALSE),"Non SIDS")</f>
        <v>Non SIDS</v>
      </c>
      <c r="J178" s="30" t="str">
        <f>IFERROR(VLOOKUP(B178,'[1]DAC Member List'!$B$1:$C$29,2,FALSE),"Non DAC")</f>
        <v>Non DAC</v>
      </c>
      <c r="K178" s="30" t="str">
        <f>IFERROR(VLOOKUP(B178,'[1]Dev Countries List'!$A$1:$B$146,2,FALSE),"Not Developing")</f>
        <v>Developing Country</v>
      </c>
      <c r="L178" s="30" t="str">
        <f>IFERROR(VLOOKUP(D178,'[1]Fragility List'!$A$1:$C$146,3,FALSE),"Not Fragile")</f>
        <v>Fragile</v>
      </c>
      <c r="M178" s="27">
        <f>VLOOKUP(B178,[2]Data!$B$7:$Y$270,23,FALSE)</f>
        <v>47236259</v>
      </c>
    </row>
    <row r="179" spans="1:13" x14ac:dyDescent="0.25">
      <c r="A179" s="28" t="s">
        <v>221</v>
      </c>
      <c r="B179" s="29" t="s">
        <v>586</v>
      </c>
      <c r="C179" s="29" t="s">
        <v>587</v>
      </c>
      <c r="D179" s="29" t="s">
        <v>586</v>
      </c>
      <c r="E179" s="28" t="s">
        <v>221</v>
      </c>
      <c r="F179" s="30" t="str">
        <f>IFERROR(VLOOKUP(D179,'[1]OECD Region by Recipient'!$A$1:$B$225,2,FALSE),"")</f>
        <v>Oceania</v>
      </c>
      <c r="G179" s="30" t="str">
        <f>IFERROR(VLOOKUP(B179,'[1]Income Groups'!$A$2:$C$219,3,FALSE),"")</f>
        <v>LMIC</v>
      </c>
      <c r="H179" s="30" t="str">
        <f>IFERROR(VLOOKUP(B179,'[1]LDC List'!$B$1:$C$47,2,FALSE),"Non LDC")</f>
        <v>LDC</v>
      </c>
      <c r="I179" s="30" t="str">
        <f>IFERROR(VLOOKUP(B179,'[1]SIDS List'!$B$1:$C$57,2,FALSE),"Non SIDS")</f>
        <v>SIDS</v>
      </c>
      <c r="J179" s="30" t="str">
        <f>IFERROR(VLOOKUP(B179,'[1]DAC Member List'!$B$1:$C$29,2,FALSE),"Non DAC")</f>
        <v>Non DAC</v>
      </c>
      <c r="K179" s="30" t="str">
        <f>IFERROR(VLOOKUP(B179,'[1]Dev Countries List'!$A$1:$B$146,2,FALSE),"Not Developing")</f>
        <v>Developing Country</v>
      </c>
      <c r="L179" s="30" t="str">
        <f>IFERROR(VLOOKUP(D179,'[1]Fragility List'!$A$1:$C$146,3,FALSE),"Not Fragile")</f>
        <v>Not Fragile</v>
      </c>
      <c r="M179" s="27">
        <f>VLOOKUP(B179,[2]Data!$B$7:$Y$270,23,FALSE)</f>
        <v>112407</v>
      </c>
    </row>
    <row r="180" spans="1:13" x14ac:dyDescent="0.25">
      <c r="A180" s="28" t="s">
        <v>39</v>
      </c>
      <c r="B180" s="29" t="s">
        <v>588</v>
      </c>
      <c r="C180" s="29" t="s">
        <v>589</v>
      </c>
      <c r="D180" s="29" t="s">
        <v>588</v>
      </c>
      <c r="E180" s="28" t="s">
        <v>39</v>
      </c>
      <c r="F180" s="30" t="str">
        <f>IFERROR(VLOOKUP(D180,'[1]OECD Region by Recipient'!$A$1:$B$225,2,FALSE),"")</f>
        <v>Europe</v>
      </c>
      <c r="G180" s="30" t="str">
        <f>IFERROR(VLOOKUP(B180,'[1]Income Groups'!$A$2:$C$219,3,FALSE),"")</f>
        <v>LMIC</v>
      </c>
      <c r="H180" s="30" t="str">
        <f>IFERROR(VLOOKUP(B180,'[1]LDC List'!$B$1:$C$47,2,FALSE),"Non LDC")</f>
        <v>Non LDC</v>
      </c>
      <c r="I180" s="30" t="str">
        <f>IFERROR(VLOOKUP(B180,'[1]SIDS List'!$B$1:$C$57,2,FALSE),"Non SIDS")</f>
        <v>Non SIDS</v>
      </c>
      <c r="J180" s="30" t="str">
        <f>IFERROR(VLOOKUP(B180,'[1]DAC Member List'!$B$1:$C$29,2,FALSE),"Non DAC")</f>
        <v>Non DAC</v>
      </c>
      <c r="K180" s="30" t="str">
        <f>IFERROR(VLOOKUP(B180,'[1]Dev Countries List'!$A$1:$B$146,2,FALSE),"Not Developing")</f>
        <v>Developing Country</v>
      </c>
      <c r="L180" s="30" t="str">
        <f>IFERROR(VLOOKUP(D180,'[1]Fragility List'!$A$1:$C$146,3,FALSE),"Not Fragile")</f>
        <v>Not Fragile</v>
      </c>
      <c r="M180" s="27">
        <f>VLOOKUP(B180,[2]Data!$B$7:$Y$270,23,FALSE)</f>
        <v>1801800</v>
      </c>
    </row>
    <row r="181" spans="1:13" x14ac:dyDescent="0.25">
      <c r="A181" s="33" t="s">
        <v>164</v>
      </c>
      <c r="B181" s="34" t="s">
        <v>590</v>
      </c>
      <c r="C181" s="34" t="s">
        <v>591</v>
      </c>
      <c r="D181" s="34" t="s">
        <v>590</v>
      </c>
      <c r="E181" s="33" t="s">
        <v>164</v>
      </c>
      <c r="F181" s="30" t="str">
        <f>IFERROR(VLOOKUP(D181,'[1]OECD Region by Recipient'!$A$1:$B$225,2,FALSE),"")</f>
        <v>East Asia</v>
      </c>
      <c r="G181" s="30" t="str">
        <f>IFERROR(VLOOKUP(B181,'[1]Income Groups'!$A$2:$C$219,3,FALSE),"")</f>
        <v>LIC</v>
      </c>
      <c r="H181" s="30" t="str">
        <f>IFERROR(VLOOKUP(B181,'[1]LDC List'!$B$1:$C$47,2,FALSE),"Non LDC")</f>
        <v>Non LDC</v>
      </c>
      <c r="I181" s="30" t="str">
        <f>IFERROR(VLOOKUP(B181,'[1]SIDS List'!$B$1:$C$57,2,FALSE),"Non SIDS")</f>
        <v>Non SIDS</v>
      </c>
      <c r="J181" s="30" t="str">
        <f>IFERROR(VLOOKUP(B181,'[1]DAC Member List'!$B$1:$C$29,2,FALSE),"Non DAC")</f>
        <v>Non DAC</v>
      </c>
      <c r="K181" s="30" t="str">
        <f>IFERROR(VLOOKUP(B181,'[1]Dev Countries List'!$A$1:$B$146,2,FALSE),"Not Developing")</f>
        <v>Developing Country</v>
      </c>
      <c r="L181" s="30" t="str">
        <f>IFERROR(VLOOKUP(D181,'[1]Fragility List'!$A$1:$C$146,3,FALSE),"Not Fragile")</f>
        <v>Fragile</v>
      </c>
      <c r="M181" s="27">
        <f>VLOOKUP(B181,[2]Data!$B$7:$Y$270,23,FALSE)</f>
        <v>25243917</v>
      </c>
    </row>
    <row r="182" spans="1:13" x14ac:dyDescent="0.25">
      <c r="A182" s="33" t="s">
        <v>592</v>
      </c>
      <c r="B182" s="34" t="s">
        <v>590</v>
      </c>
      <c r="C182" s="34" t="s">
        <v>591</v>
      </c>
      <c r="D182" s="34" t="s">
        <v>590</v>
      </c>
      <c r="E182" s="33" t="s">
        <v>592</v>
      </c>
      <c r="F182" s="30" t="str">
        <f>IFERROR(VLOOKUP(D182,'[1]OECD Region by Recipient'!$A$1:$B$225,2,FALSE),"")</f>
        <v>East Asia</v>
      </c>
      <c r="G182" s="30" t="str">
        <f>IFERROR(VLOOKUP(B182,'[1]Income Groups'!$A$2:$C$219,3,FALSE),"")</f>
        <v>LIC</v>
      </c>
      <c r="H182" s="30" t="str">
        <f>IFERROR(VLOOKUP(B182,'[1]LDC List'!$B$1:$C$47,2,FALSE),"Non LDC")</f>
        <v>Non LDC</v>
      </c>
      <c r="I182" s="30" t="str">
        <f>IFERROR(VLOOKUP(B182,'[1]SIDS List'!$B$1:$C$57,2,FALSE),"Non SIDS")</f>
        <v>Non SIDS</v>
      </c>
      <c r="J182" s="30" t="str">
        <f>IFERROR(VLOOKUP(B182,'[1]DAC Member List'!$B$1:$C$29,2,FALSE),"Non DAC")</f>
        <v>Non DAC</v>
      </c>
      <c r="K182" s="30" t="str">
        <f>IFERROR(VLOOKUP(B182,'[1]Dev Countries List'!$A$1:$B$146,2,FALSE),"Not Developing")</f>
        <v>Developing Country</v>
      </c>
      <c r="L182" s="30" t="str">
        <f>IFERROR(VLOOKUP(D182,'[1]Fragility List'!$A$1:$C$146,3,FALSE),"Not Fragile")</f>
        <v>Fragile</v>
      </c>
      <c r="M182" s="27">
        <f>VLOOKUP(B182,[2]Data!$B$7:$Y$270,23,FALSE)</f>
        <v>25243917</v>
      </c>
    </row>
    <row r="183" spans="1:13" x14ac:dyDescent="0.25">
      <c r="A183" s="33" t="s">
        <v>593</v>
      </c>
      <c r="B183" s="34" t="s">
        <v>590</v>
      </c>
      <c r="C183" s="34" t="s">
        <v>591</v>
      </c>
      <c r="D183" s="34" t="s">
        <v>590</v>
      </c>
      <c r="E183" s="33" t="s">
        <v>593</v>
      </c>
      <c r="F183" s="30" t="str">
        <f>IFERROR(VLOOKUP(D183,'[1]OECD Region by Recipient'!$A$1:$B$225,2,FALSE),"")</f>
        <v>East Asia</v>
      </c>
      <c r="G183" s="30" t="str">
        <f>IFERROR(VLOOKUP(B183,'[1]Income Groups'!$A$2:$C$219,3,FALSE),"")</f>
        <v>LIC</v>
      </c>
      <c r="H183" s="30" t="str">
        <f>IFERROR(VLOOKUP(B183,'[1]LDC List'!$B$1:$C$47,2,FALSE),"Non LDC")</f>
        <v>Non LDC</v>
      </c>
      <c r="I183" s="30" t="str">
        <f>IFERROR(VLOOKUP(B183,'[1]SIDS List'!$B$1:$C$57,2,FALSE),"Non SIDS")</f>
        <v>Non SIDS</v>
      </c>
      <c r="J183" s="30" t="str">
        <f>IFERROR(VLOOKUP(B183,'[1]DAC Member List'!$B$1:$C$29,2,FALSE),"Non DAC")</f>
        <v>Non DAC</v>
      </c>
      <c r="K183" s="30" t="str">
        <f>IFERROR(VLOOKUP(B183,'[1]Dev Countries List'!$A$1:$B$146,2,FALSE),"Not Developing")</f>
        <v>Developing Country</v>
      </c>
      <c r="L183" s="30" t="str">
        <f>IFERROR(VLOOKUP(D183,'[1]Fragility List'!$A$1:$C$146,3,FALSE),"Not Fragile")</f>
        <v>Fragile</v>
      </c>
      <c r="M183" s="27">
        <f>VLOOKUP(B183,[2]Data!$B$7:$Y$270,23,FALSE)</f>
        <v>25243917</v>
      </c>
    </row>
    <row r="184" spans="1:13" x14ac:dyDescent="0.25">
      <c r="A184" s="33" t="s">
        <v>594</v>
      </c>
      <c r="B184" s="34" t="s">
        <v>590</v>
      </c>
      <c r="C184" s="34" t="s">
        <v>591</v>
      </c>
      <c r="D184" s="34" t="s">
        <v>590</v>
      </c>
      <c r="E184" s="33" t="s">
        <v>594</v>
      </c>
      <c r="F184" s="30" t="str">
        <f>IFERROR(VLOOKUP(D184,'[1]OECD Region by Recipient'!$A$1:$B$225,2,FALSE),"")</f>
        <v>East Asia</v>
      </c>
      <c r="G184" s="30" t="str">
        <f>IFERROR(VLOOKUP(B184,'[1]Income Groups'!$A$2:$C$219,3,FALSE),"")</f>
        <v>LIC</v>
      </c>
      <c r="H184" s="30" t="str">
        <f>IFERROR(VLOOKUP(B184,'[1]LDC List'!$B$1:$C$47,2,FALSE),"Non LDC")</f>
        <v>Non LDC</v>
      </c>
      <c r="I184" s="30" t="str">
        <f>IFERROR(VLOOKUP(B184,'[1]SIDS List'!$B$1:$C$57,2,FALSE),"Non SIDS")</f>
        <v>Non SIDS</v>
      </c>
      <c r="J184" s="30" t="str">
        <f>IFERROR(VLOOKUP(B184,'[1]DAC Member List'!$B$1:$C$29,2,FALSE),"Non DAC")</f>
        <v>Non DAC</v>
      </c>
      <c r="K184" s="30" t="str">
        <f>IFERROR(VLOOKUP(B184,'[1]Dev Countries List'!$A$1:$B$146,2,FALSE),"Not Developing")</f>
        <v>Developing Country</v>
      </c>
      <c r="L184" s="30" t="str">
        <f>IFERROR(VLOOKUP(D184,'[1]Fragility List'!$A$1:$C$146,3,FALSE),"Not Fragile")</f>
        <v>Fragile</v>
      </c>
      <c r="M184" s="27">
        <f>VLOOKUP(B184,[2]Data!$B$7:$Y$270,23,FALSE)</f>
        <v>25243917</v>
      </c>
    </row>
    <row r="185" spans="1:13" x14ac:dyDescent="0.25">
      <c r="A185" s="33" t="s">
        <v>595</v>
      </c>
      <c r="B185" s="34" t="s">
        <v>590</v>
      </c>
      <c r="C185" s="34" t="s">
        <v>591</v>
      </c>
      <c r="D185" s="34" t="s">
        <v>590</v>
      </c>
      <c r="E185" s="33" t="s">
        <v>595</v>
      </c>
      <c r="F185" s="30" t="str">
        <f>IFERROR(VLOOKUP(D185,'[1]OECD Region by Recipient'!$A$1:$B$225,2,FALSE),"")</f>
        <v>East Asia</v>
      </c>
      <c r="G185" s="30" t="str">
        <f>IFERROR(VLOOKUP(B185,'[1]Income Groups'!$A$2:$C$219,3,FALSE),"")</f>
        <v>LIC</v>
      </c>
      <c r="H185" s="30" t="str">
        <f>IFERROR(VLOOKUP(B185,'[1]LDC List'!$B$1:$C$47,2,FALSE),"Non LDC")</f>
        <v>Non LDC</v>
      </c>
      <c r="I185" s="30" t="str">
        <f>IFERROR(VLOOKUP(B185,'[1]SIDS List'!$B$1:$C$57,2,FALSE),"Non SIDS")</f>
        <v>Non SIDS</v>
      </c>
      <c r="J185" s="30" t="str">
        <f>IFERROR(VLOOKUP(B185,'[1]DAC Member List'!$B$1:$C$29,2,FALSE),"Non DAC")</f>
        <v>Non DAC</v>
      </c>
      <c r="K185" s="30" t="str">
        <f>IFERROR(VLOOKUP(B185,'[1]Dev Countries List'!$A$1:$B$146,2,FALSE),"Not Developing")</f>
        <v>Developing Country</v>
      </c>
      <c r="L185" s="30" t="str">
        <f>IFERROR(VLOOKUP(D185,'[1]Fragility List'!$A$1:$C$146,3,FALSE),"Not Fragile")</f>
        <v>Fragile</v>
      </c>
      <c r="M185" s="27">
        <f>VLOOKUP(B185,[2]Data!$B$7:$Y$270,23,FALSE)</f>
        <v>25243917</v>
      </c>
    </row>
    <row r="186" spans="1:13" x14ac:dyDescent="0.25">
      <c r="A186" s="33" t="s">
        <v>596</v>
      </c>
      <c r="B186" s="34" t="s">
        <v>590</v>
      </c>
      <c r="C186" s="34" t="s">
        <v>591</v>
      </c>
      <c r="D186" s="34" t="s">
        <v>590</v>
      </c>
      <c r="E186" s="33" t="s">
        <v>596</v>
      </c>
      <c r="F186" s="30" t="str">
        <f>IFERROR(VLOOKUP(D186,'[1]OECD Region by Recipient'!$A$1:$B$225,2,FALSE),"")</f>
        <v>East Asia</v>
      </c>
      <c r="G186" s="30" t="str">
        <f>IFERROR(VLOOKUP(B186,'[1]Income Groups'!$A$2:$C$219,3,FALSE),"")</f>
        <v>LIC</v>
      </c>
      <c r="H186" s="30" t="str">
        <f>IFERROR(VLOOKUP(B186,'[1]LDC List'!$B$1:$C$47,2,FALSE),"Non LDC")</f>
        <v>Non LDC</v>
      </c>
      <c r="I186" s="30" t="str">
        <f>IFERROR(VLOOKUP(B186,'[1]SIDS List'!$B$1:$C$57,2,FALSE),"Non SIDS")</f>
        <v>Non SIDS</v>
      </c>
      <c r="J186" s="30" t="str">
        <f>IFERROR(VLOOKUP(B186,'[1]DAC Member List'!$B$1:$C$29,2,FALSE),"Non DAC")</f>
        <v>Non DAC</v>
      </c>
      <c r="K186" s="30" t="str">
        <f>IFERROR(VLOOKUP(B186,'[1]Dev Countries List'!$A$1:$B$146,2,FALSE),"Not Developing")</f>
        <v>Developing Country</v>
      </c>
      <c r="L186" s="30" t="str">
        <f>IFERROR(VLOOKUP(D186,'[1]Fragility List'!$A$1:$C$146,3,FALSE),"Not Fragile")</f>
        <v>Fragile</v>
      </c>
      <c r="M186" s="27">
        <f>VLOOKUP(B186,[2]Data!$B$7:$Y$270,23,FALSE)</f>
        <v>25243917</v>
      </c>
    </row>
    <row r="187" spans="1:13" x14ac:dyDescent="0.25">
      <c r="A187" s="33" t="s">
        <v>597</v>
      </c>
      <c r="B187" s="34" t="s">
        <v>590</v>
      </c>
      <c r="C187" s="34" t="s">
        <v>591</v>
      </c>
      <c r="D187" s="34" t="s">
        <v>590</v>
      </c>
      <c r="E187" s="33" t="s">
        <v>597</v>
      </c>
      <c r="F187" s="30" t="str">
        <f>IFERROR(VLOOKUP(D187,'[1]OECD Region by Recipient'!$A$1:$B$225,2,FALSE),"")</f>
        <v>East Asia</v>
      </c>
      <c r="G187" s="30" t="str">
        <f>IFERROR(VLOOKUP(B187,'[1]Income Groups'!$A$2:$C$219,3,FALSE),"")</f>
        <v>LIC</v>
      </c>
      <c r="H187" s="30" t="str">
        <f>IFERROR(VLOOKUP(B187,'[1]LDC List'!$B$1:$C$47,2,FALSE),"Non LDC")</f>
        <v>Non LDC</v>
      </c>
      <c r="I187" s="30" t="str">
        <f>IFERROR(VLOOKUP(B187,'[1]SIDS List'!$B$1:$C$57,2,FALSE),"Non SIDS")</f>
        <v>Non SIDS</v>
      </c>
      <c r="J187" s="30" t="str">
        <f>IFERROR(VLOOKUP(B187,'[1]DAC Member List'!$B$1:$C$29,2,FALSE),"Non DAC")</f>
        <v>Non DAC</v>
      </c>
      <c r="K187" s="30" t="str">
        <f>IFERROR(VLOOKUP(B187,'[1]Dev Countries List'!$A$1:$B$146,2,FALSE),"Not Developing")</f>
        <v>Developing Country</v>
      </c>
      <c r="L187" s="30" t="str">
        <f>IFERROR(VLOOKUP(D187,'[1]Fragility List'!$A$1:$C$146,3,FALSE),"Not Fragile")</f>
        <v>Fragile</v>
      </c>
      <c r="M187" s="27">
        <f>VLOOKUP(B187,[2]Data!$B$7:$Y$270,23,FALSE)</f>
        <v>25243917</v>
      </c>
    </row>
    <row r="188" spans="1:13" x14ac:dyDescent="0.25">
      <c r="A188" s="36" t="s">
        <v>598</v>
      </c>
      <c r="B188" s="34" t="s">
        <v>590</v>
      </c>
      <c r="C188" s="34" t="s">
        <v>591</v>
      </c>
      <c r="D188" s="34" t="s">
        <v>590</v>
      </c>
      <c r="E188" s="36" t="s">
        <v>598</v>
      </c>
      <c r="F188" s="30" t="str">
        <f>IFERROR(VLOOKUP(D188,'[1]OECD Region by Recipient'!$A$1:$B$225,2,FALSE),"")</f>
        <v>East Asia</v>
      </c>
      <c r="G188" s="30" t="str">
        <f>IFERROR(VLOOKUP(B188,'[1]Income Groups'!$A$2:$C$219,3,FALSE),"")</f>
        <v>LIC</v>
      </c>
      <c r="H188" s="30" t="str">
        <f>IFERROR(VLOOKUP(B188,'[1]LDC List'!$B$1:$C$47,2,FALSE),"Non LDC")</f>
        <v>Non LDC</v>
      </c>
      <c r="I188" s="30" t="str">
        <f>IFERROR(VLOOKUP(B188,'[1]SIDS List'!$B$1:$C$57,2,FALSE),"Non SIDS")</f>
        <v>Non SIDS</v>
      </c>
      <c r="J188" s="30" t="str">
        <f>IFERROR(VLOOKUP(B188,'[1]DAC Member List'!$B$1:$C$29,2,FALSE),"Non DAC")</f>
        <v>Non DAC</v>
      </c>
      <c r="K188" s="30" t="str">
        <f>IFERROR(VLOOKUP(B188,'[1]Dev Countries List'!$A$1:$B$146,2,FALSE),"Not Developing")</f>
        <v>Developing Country</v>
      </c>
      <c r="L188" s="30" t="str">
        <f>IFERROR(VLOOKUP(D188,'[1]Fragility List'!$A$1:$C$146,3,FALSE),"Not Fragile")</f>
        <v>Fragile</v>
      </c>
      <c r="M188" s="27">
        <f>VLOOKUP(B188,[2]Data!$B$7:$Y$270,23,FALSE)</f>
        <v>25243917</v>
      </c>
    </row>
    <row r="189" spans="1:13" x14ac:dyDescent="0.25">
      <c r="A189" s="33" t="s">
        <v>599</v>
      </c>
      <c r="B189" s="34" t="s">
        <v>590</v>
      </c>
      <c r="C189" s="34" t="s">
        <v>591</v>
      </c>
      <c r="D189" s="34" t="s">
        <v>590</v>
      </c>
      <c r="E189" s="33" t="s">
        <v>599</v>
      </c>
      <c r="F189" s="30" t="str">
        <f>IFERROR(VLOOKUP(D189,'[1]OECD Region by Recipient'!$A$1:$B$225,2,FALSE),"")</f>
        <v>East Asia</v>
      </c>
      <c r="G189" s="30" t="str">
        <f>IFERROR(VLOOKUP(B189,'[1]Income Groups'!$A$2:$C$219,3,FALSE),"")</f>
        <v>LIC</v>
      </c>
      <c r="H189" s="30" t="str">
        <f>IFERROR(VLOOKUP(B189,'[1]LDC List'!$B$1:$C$47,2,FALSE),"Non LDC")</f>
        <v>Non LDC</v>
      </c>
      <c r="I189" s="30" t="str">
        <f>IFERROR(VLOOKUP(B189,'[1]SIDS List'!$B$1:$C$57,2,FALSE),"Non SIDS")</f>
        <v>Non SIDS</v>
      </c>
      <c r="J189" s="30" t="str">
        <f>IFERROR(VLOOKUP(B189,'[1]DAC Member List'!$B$1:$C$29,2,FALSE),"Non DAC")</f>
        <v>Non DAC</v>
      </c>
      <c r="K189" s="30" t="str">
        <f>IFERROR(VLOOKUP(B189,'[1]Dev Countries List'!$A$1:$B$146,2,FALSE),"Not Developing")</f>
        <v>Developing Country</v>
      </c>
      <c r="L189" s="30" t="str">
        <f>IFERROR(VLOOKUP(D189,'[1]Fragility List'!$A$1:$C$146,3,FALSE),"Not Fragile")</f>
        <v>Fragile</v>
      </c>
      <c r="M189" s="27">
        <f>VLOOKUP(B189,[2]Data!$B$7:$Y$270,23,FALSE)</f>
        <v>25243917</v>
      </c>
    </row>
    <row r="190" spans="1:13" x14ac:dyDescent="0.25">
      <c r="A190" s="33" t="s">
        <v>167</v>
      </c>
      <c r="B190" s="34" t="s">
        <v>600</v>
      </c>
      <c r="C190" s="34" t="s">
        <v>601</v>
      </c>
      <c r="D190" s="34" t="s">
        <v>600</v>
      </c>
      <c r="E190" s="33" t="s">
        <v>167</v>
      </c>
      <c r="F190" s="30" t="str">
        <f>IFERROR(VLOOKUP(D190,'[1]OECD Region by Recipient'!$A$1:$B$225,2,FALSE),"")</f>
        <v>East Asia</v>
      </c>
      <c r="G190" s="30" t="str">
        <f>IFERROR(VLOOKUP(B190,'[1]Income Groups'!$A$2:$C$219,3,FALSE),"")</f>
        <v>HIC</v>
      </c>
      <c r="H190" s="30" t="str">
        <f>IFERROR(VLOOKUP(B190,'[1]LDC List'!$B$1:$C$47,2,FALSE),"Non LDC")</f>
        <v>Non LDC</v>
      </c>
      <c r="I190" s="30" t="str">
        <f>IFERROR(VLOOKUP(B190,'[1]SIDS List'!$B$1:$C$57,2,FALSE),"Non SIDS")</f>
        <v>Non SIDS</v>
      </c>
      <c r="J190" s="30" t="str">
        <f>IFERROR(VLOOKUP(B190,'[1]DAC Member List'!$B$1:$C$29,2,FALSE),"Non DAC")</f>
        <v>DAC</v>
      </c>
      <c r="K190" s="30" t="str">
        <f>IFERROR(VLOOKUP(B190,'[1]Dev Countries List'!$A$1:$B$146,2,FALSE),"Not Developing")</f>
        <v>Not Developing</v>
      </c>
      <c r="L190" s="30" t="str">
        <f>IFERROR(VLOOKUP(D190,'[1]Fragility List'!$A$1:$C$146,3,FALSE),"Not Fragile")</f>
        <v>Not Fragile</v>
      </c>
      <c r="M190" s="27">
        <f>VLOOKUP(B190,[2]Data!$B$7:$Y$270,23,FALSE)</f>
        <v>51014947</v>
      </c>
    </row>
    <row r="191" spans="1:13" x14ac:dyDescent="0.25">
      <c r="A191" s="33" t="s">
        <v>602</v>
      </c>
      <c r="B191" s="34" t="s">
        <v>600</v>
      </c>
      <c r="C191" s="34" t="s">
        <v>601</v>
      </c>
      <c r="D191" s="34" t="s">
        <v>600</v>
      </c>
      <c r="E191" s="33" t="s">
        <v>602</v>
      </c>
      <c r="F191" s="30" t="str">
        <f>IFERROR(VLOOKUP(D191,'[1]OECD Region by Recipient'!$A$1:$B$225,2,FALSE),"")</f>
        <v>East Asia</v>
      </c>
      <c r="G191" s="30" t="str">
        <f>IFERROR(VLOOKUP(B191,'[1]Income Groups'!$A$2:$C$219,3,FALSE),"")</f>
        <v>HIC</v>
      </c>
      <c r="H191" s="30" t="str">
        <f>IFERROR(VLOOKUP(B191,'[1]LDC List'!$B$1:$C$47,2,FALSE),"Non LDC")</f>
        <v>Non LDC</v>
      </c>
      <c r="I191" s="30" t="str">
        <f>IFERROR(VLOOKUP(B191,'[1]SIDS List'!$B$1:$C$57,2,FALSE),"Non SIDS")</f>
        <v>Non SIDS</v>
      </c>
      <c r="J191" s="30" t="str">
        <f>IFERROR(VLOOKUP(B191,'[1]DAC Member List'!$B$1:$C$29,2,FALSE),"Non DAC")</f>
        <v>DAC</v>
      </c>
      <c r="K191" s="30" t="str">
        <f>IFERROR(VLOOKUP(B191,'[1]Dev Countries List'!$A$1:$B$146,2,FALSE),"Not Developing")</f>
        <v>Not Developing</v>
      </c>
      <c r="L191" s="30" t="str">
        <f>IFERROR(VLOOKUP(D191,'[1]Fragility List'!$A$1:$C$146,3,FALSE),"Not Fragile")</f>
        <v>Not Fragile</v>
      </c>
      <c r="M191" s="27">
        <f>VLOOKUP(B191,[2]Data!$B$7:$Y$270,23,FALSE)</f>
        <v>51014947</v>
      </c>
    </row>
    <row r="192" spans="1:13" x14ac:dyDescent="0.25">
      <c r="A192" s="33" t="s">
        <v>603</v>
      </c>
      <c r="B192" s="34" t="s">
        <v>600</v>
      </c>
      <c r="C192" s="34" t="s">
        <v>601</v>
      </c>
      <c r="D192" s="34" t="s">
        <v>600</v>
      </c>
      <c r="E192" s="33" t="s">
        <v>603</v>
      </c>
      <c r="F192" s="30" t="str">
        <f>IFERROR(VLOOKUP(D192,'[1]OECD Region by Recipient'!$A$1:$B$225,2,FALSE),"")</f>
        <v>East Asia</v>
      </c>
      <c r="G192" s="30" t="str">
        <f>IFERROR(VLOOKUP(B192,'[1]Income Groups'!$A$2:$C$219,3,FALSE),"")</f>
        <v>HIC</v>
      </c>
      <c r="H192" s="30" t="str">
        <f>IFERROR(VLOOKUP(B192,'[1]LDC List'!$B$1:$C$47,2,FALSE),"Non LDC")</f>
        <v>Non LDC</v>
      </c>
      <c r="I192" s="30" t="str">
        <f>IFERROR(VLOOKUP(B192,'[1]SIDS List'!$B$1:$C$57,2,FALSE),"Non SIDS")</f>
        <v>Non SIDS</v>
      </c>
      <c r="J192" s="30" t="str">
        <f>IFERROR(VLOOKUP(B192,'[1]DAC Member List'!$B$1:$C$29,2,FALSE),"Non DAC")</f>
        <v>DAC</v>
      </c>
      <c r="K192" s="30" t="str">
        <f>IFERROR(VLOOKUP(B192,'[1]Dev Countries List'!$A$1:$B$146,2,FALSE),"Not Developing")</f>
        <v>Not Developing</v>
      </c>
      <c r="L192" s="30" t="str">
        <f>IFERROR(VLOOKUP(D192,'[1]Fragility List'!$A$1:$C$146,3,FALSE),"Not Fragile")</f>
        <v>Not Fragile</v>
      </c>
      <c r="M192" s="27">
        <f>VLOOKUP(B192,[2]Data!$B$7:$Y$270,23,FALSE)</f>
        <v>51014947</v>
      </c>
    </row>
    <row r="193" spans="1:13" x14ac:dyDescent="0.25">
      <c r="A193" s="33" t="s">
        <v>604</v>
      </c>
      <c r="B193" s="34" t="s">
        <v>600</v>
      </c>
      <c r="C193" s="34" t="s">
        <v>601</v>
      </c>
      <c r="D193" s="34" t="s">
        <v>600</v>
      </c>
      <c r="E193" s="33" t="s">
        <v>604</v>
      </c>
      <c r="F193" s="30" t="str">
        <f>IFERROR(VLOOKUP(D193,'[1]OECD Region by Recipient'!$A$1:$B$225,2,FALSE),"")</f>
        <v>East Asia</v>
      </c>
      <c r="G193" s="30" t="str">
        <f>IFERROR(VLOOKUP(B193,'[1]Income Groups'!$A$2:$C$219,3,FALSE),"")</f>
        <v>HIC</v>
      </c>
      <c r="H193" s="30" t="str">
        <f>IFERROR(VLOOKUP(B193,'[1]LDC List'!$B$1:$C$47,2,FALSE),"Non LDC")</f>
        <v>Non LDC</v>
      </c>
      <c r="I193" s="30" t="str">
        <f>IFERROR(VLOOKUP(B193,'[1]SIDS List'!$B$1:$C$57,2,FALSE),"Non SIDS")</f>
        <v>Non SIDS</v>
      </c>
      <c r="J193" s="30" t="str">
        <f>IFERROR(VLOOKUP(B193,'[1]DAC Member List'!$B$1:$C$29,2,FALSE),"Non DAC")</f>
        <v>DAC</v>
      </c>
      <c r="K193" s="30" t="str">
        <f>IFERROR(VLOOKUP(B193,'[1]Dev Countries List'!$A$1:$B$146,2,FALSE),"Not Developing")</f>
        <v>Not Developing</v>
      </c>
      <c r="L193" s="30" t="str">
        <f>IFERROR(VLOOKUP(D193,'[1]Fragility List'!$A$1:$C$146,3,FALSE),"Not Fragile")</f>
        <v>Not Fragile</v>
      </c>
      <c r="M193" s="27">
        <f>VLOOKUP(B193,[2]Data!$B$7:$Y$270,23,FALSE)</f>
        <v>51014947</v>
      </c>
    </row>
    <row r="194" spans="1:13" x14ac:dyDescent="0.25">
      <c r="A194" s="36" t="s">
        <v>605</v>
      </c>
      <c r="B194" s="34" t="s">
        <v>600</v>
      </c>
      <c r="C194" s="34" t="s">
        <v>601</v>
      </c>
      <c r="D194" s="34" t="s">
        <v>600</v>
      </c>
      <c r="E194" s="36" t="s">
        <v>605</v>
      </c>
      <c r="F194" s="30" t="str">
        <f>IFERROR(VLOOKUP(D194,'[1]OECD Region by Recipient'!$A$1:$B$225,2,FALSE),"")</f>
        <v>East Asia</v>
      </c>
      <c r="G194" s="30" t="str">
        <f>IFERROR(VLOOKUP(B194,'[1]Income Groups'!$A$2:$C$219,3,FALSE),"")</f>
        <v>HIC</v>
      </c>
      <c r="H194" s="30" t="str">
        <f>IFERROR(VLOOKUP(B194,'[1]LDC List'!$B$1:$C$47,2,FALSE),"Non LDC")</f>
        <v>Non LDC</v>
      </c>
      <c r="I194" s="30" t="str">
        <f>IFERROR(VLOOKUP(B194,'[1]SIDS List'!$B$1:$C$57,2,FALSE),"Non SIDS")</f>
        <v>Non SIDS</v>
      </c>
      <c r="J194" s="30" t="str">
        <f>IFERROR(VLOOKUP(B194,'[1]DAC Member List'!$B$1:$C$29,2,FALSE),"Non DAC")</f>
        <v>DAC</v>
      </c>
      <c r="K194" s="30" t="str">
        <f>IFERROR(VLOOKUP(B194,'[1]Dev Countries List'!$A$1:$B$146,2,FALSE),"Not Developing")</f>
        <v>Not Developing</v>
      </c>
      <c r="L194" s="30" t="str">
        <f>IFERROR(VLOOKUP(D194,'[1]Fragility List'!$A$1:$C$146,3,FALSE),"Not Fragile")</f>
        <v>Not Fragile</v>
      </c>
      <c r="M194" s="27">
        <f>VLOOKUP(B194,[2]Data!$B$7:$Y$270,23,FALSE)</f>
        <v>51014947</v>
      </c>
    </row>
    <row r="195" spans="1:13" x14ac:dyDescent="0.25">
      <c r="A195" s="28" t="s">
        <v>206</v>
      </c>
      <c r="B195" s="29" t="s">
        <v>606</v>
      </c>
      <c r="C195" s="29" t="s">
        <v>607</v>
      </c>
      <c r="D195" s="29" t="s">
        <v>606</v>
      </c>
      <c r="E195" s="28" t="s">
        <v>206</v>
      </c>
      <c r="F195" s="30" t="str">
        <f>IFERROR(VLOOKUP(D195,'[1]OECD Region by Recipient'!$A$1:$B$225,2,FALSE),"")</f>
        <v>Middle East</v>
      </c>
      <c r="G195" s="30" t="str">
        <f>IFERROR(VLOOKUP(B195,'[1]Income Groups'!$A$2:$C$219,3,FALSE),"")</f>
        <v>HIC</v>
      </c>
      <c r="H195" s="30" t="str">
        <f>IFERROR(VLOOKUP(B195,'[1]LDC List'!$B$1:$C$47,2,FALSE),"Non LDC")</f>
        <v>Non LDC</v>
      </c>
      <c r="I195" s="30" t="str">
        <f>IFERROR(VLOOKUP(B195,'[1]SIDS List'!$B$1:$C$57,2,FALSE),"Non SIDS")</f>
        <v>Non SIDS</v>
      </c>
      <c r="J195" s="30" t="str">
        <f>IFERROR(VLOOKUP(B195,'[1]DAC Member List'!$B$1:$C$29,2,FALSE),"Non DAC")</f>
        <v>Non DAC</v>
      </c>
      <c r="K195" s="30" t="str">
        <f>IFERROR(VLOOKUP(B195,'[1]Dev Countries List'!$A$1:$B$146,2,FALSE),"Not Developing")</f>
        <v>Not Developing</v>
      </c>
      <c r="L195" s="30" t="str">
        <f>IFERROR(VLOOKUP(D195,'[1]Fragility List'!$A$1:$C$146,3,FALSE),"Not Fragile")</f>
        <v>Not Fragile</v>
      </c>
      <c r="M195" s="27">
        <f>VLOOKUP(B195,[2]Data!$B$7:$Y$270,23,FALSE)</f>
        <v>3935794</v>
      </c>
    </row>
    <row r="196" spans="1:13" x14ac:dyDescent="0.25">
      <c r="A196" s="33" t="s">
        <v>188</v>
      </c>
      <c r="B196" s="34" t="s">
        <v>608</v>
      </c>
      <c r="C196" s="34" t="s">
        <v>609</v>
      </c>
      <c r="D196" s="34" t="s">
        <v>608</v>
      </c>
      <c r="E196" s="33" t="s">
        <v>188</v>
      </c>
      <c r="F196" s="30" t="str">
        <f>IFERROR(VLOOKUP(D196,'[1]OECD Region by Recipient'!$A$1:$B$225,2,FALSE),"")</f>
        <v>South Central Asia</v>
      </c>
      <c r="G196" s="30" t="str">
        <f>IFERROR(VLOOKUP(B196,'[1]Income Groups'!$A$2:$C$219,3,FALSE),"")</f>
        <v>LMIC</v>
      </c>
      <c r="H196" s="30" t="str">
        <f>IFERROR(VLOOKUP(B196,'[1]LDC List'!$B$1:$C$47,2,FALSE),"Non LDC")</f>
        <v>Non LDC</v>
      </c>
      <c r="I196" s="30" t="str">
        <f>IFERROR(VLOOKUP(B196,'[1]SIDS List'!$B$1:$C$57,2,FALSE),"Non SIDS")</f>
        <v>Non SIDS</v>
      </c>
      <c r="J196" s="30" t="str">
        <f>IFERROR(VLOOKUP(B196,'[1]DAC Member List'!$B$1:$C$29,2,FALSE),"Non DAC")</f>
        <v>Non DAC</v>
      </c>
      <c r="K196" s="30" t="str">
        <f>IFERROR(VLOOKUP(B196,'[1]Dev Countries List'!$A$1:$B$146,2,FALSE),"Not Developing")</f>
        <v>Developing Country</v>
      </c>
      <c r="L196" s="30" t="str">
        <f>IFERROR(VLOOKUP(D196,'[1]Fragility List'!$A$1:$C$146,3,FALSE),"Not Fragile")</f>
        <v>Not Fragile</v>
      </c>
      <c r="M196" s="27">
        <f>VLOOKUP(B196,[2]Data!$B$7:$Y$270,23,FALSE)</f>
        <v>5956900</v>
      </c>
    </row>
    <row r="197" spans="1:13" x14ac:dyDescent="0.25">
      <c r="A197" s="33" t="s">
        <v>610</v>
      </c>
      <c r="B197" s="34" t="s">
        <v>608</v>
      </c>
      <c r="C197" s="34" t="s">
        <v>609</v>
      </c>
      <c r="D197" s="34" t="s">
        <v>608</v>
      </c>
      <c r="E197" s="33" t="s">
        <v>610</v>
      </c>
      <c r="F197" s="30" t="str">
        <f>IFERROR(VLOOKUP(D197,'[1]OECD Region by Recipient'!$A$1:$B$225,2,FALSE),"")</f>
        <v>South Central Asia</v>
      </c>
      <c r="G197" s="30" t="str">
        <f>IFERROR(VLOOKUP(B197,'[1]Income Groups'!$A$2:$C$219,3,FALSE),"")</f>
        <v>LMIC</v>
      </c>
      <c r="H197" s="30" t="str">
        <f>IFERROR(VLOOKUP(B197,'[1]LDC List'!$B$1:$C$47,2,FALSE),"Non LDC")</f>
        <v>Non LDC</v>
      </c>
      <c r="I197" s="30" t="str">
        <f>IFERROR(VLOOKUP(B197,'[1]SIDS List'!$B$1:$C$57,2,FALSE),"Non SIDS")</f>
        <v>Non SIDS</v>
      </c>
      <c r="J197" s="30" t="str">
        <f>IFERROR(VLOOKUP(B197,'[1]DAC Member List'!$B$1:$C$29,2,FALSE),"Non DAC")</f>
        <v>Non DAC</v>
      </c>
      <c r="K197" s="30" t="str">
        <f>IFERROR(VLOOKUP(B197,'[1]Dev Countries List'!$A$1:$B$146,2,FALSE),"Not Developing")</f>
        <v>Developing Country</v>
      </c>
      <c r="L197" s="30" t="str">
        <f>IFERROR(VLOOKUP(D197,'[1]Fragility List'!$A$1:$C$146,3,FALSE),"Not Fragile")</f>
        <v>Not Fragile</v>
      </c>
      <c r="M197" s="27">
        <f>VLOOKUP(B197,[2]Data!$B$7:$Y$270,23,FALSE)</f>
        <v>5956900</v>
      </c>
    </row>
    <row r="198" spans="1:13" x14ac:dyDescent="0.25">
      <c r="A198" s="33" t="s">
        <v>611</v>
      </c>
      <c r="B198" s="34" t="s">
        <v>612</v>
      </c>
      <c r="C198" s="34" t="s">
        <v>613</v>
      </c>
      <c r="D198" s="34" t="s">
        <v>612</v>
      </c>
      <c r="E198" s="33" t="s">
        <v>611</v>
      </c>
      <c r="F198" s="30" t="str">
        <f>IFERROR(VLOOKUP(D198,'[1]OECD Region by Recipient'!$A$1:$B$225,2,FALSE),"")</f>
        <v>East Asia</v>
      </c>
      <c r="G198" s="30" t="str">
        <f>IFERROR(VLOOKUP(B198,'[1]Income Groups'!$A$2:$C$219,3,FALSE),"")</f>
        <v>LMIC</v>
      </c>
      <c r="H198" s="30" t="str">
        <f>IFERROR(VLOOKUP(B198,'[1]LDC List'!$B$1:$C$47,2,FALSE),"Non LDC")</f>
        <v>Non LDC</v>
      </c>
      <c r="I198" s="30" t="str">
        <f>IFERROR(VLOOKUP(B198,'[1]SIDS List'!$B$1:$C$57,2,FALSE),"Non SIDS")</f>
        <v>Non SIDS</v>
      </c>
      <c r="J198" s="30" t="str">
        <f>IFERROR(VLOOKUP(B198,'[1]DAC Member List'!$B$1:$C$29,2,FALSE),"Non DAC")</f>
        <v>Non DAC</v>
      </c>
      <c r="K198" s="30" t="str">
        <f>IFERROR(VLOOKUP(B198,'[1]Dev Countries List'!$A$1:$B$146,2,FALSE),"Not Developing")</f>
        <v>Developing Country</v>
      </c>
      <c r="L198" s="30" t="str">
        <f>IFERROR(VLOOKUP(D198,'[1]Fragility List'!$A$1:$C$146,3,FALSE),"Not Fragile")</f>
        <v>Fragile</v>
      </c>
      <c r="M198" s="27">
        <f>VLOOKUP(B198,[2]Data!$B$7:$Y$270,23,FALSE)</f>
        <v>6663967</v>
      </c>
    </row>
    <row r="199" spans="1:13" x14ac:dyDescent="0.25">
      <c r="A199" s="33" t="s">
        <v>614</v>
      </c>
      <c r="B199" s="34" t="s">
        <v>612</v>
      </c>
      <c r="C199" s="34" t="s">
        <v>613</v>
      </c>
      <c r="D199" s="34" t="s">
        <v>612</v>
      </c>
      <c r="E199" s="33" t="s">
        <v>614</v>
      </c>
      <c r="F199" s="30" t="str">
        <f>IFERROR(VLOOKUP(D199,'[1]OECD Region by Recipient'!$A$1:$B$225,2,FALSE),"")</f>
        <v>East Asia</v>
      </c>
      <c r="G199" s="30" t="str">
        <f>IFERROR(VLOOKUP(B199,'[1]Income Groups'!$A$2:$C$219,3,FALSE),"")</f>
        <v>LMIC</v>
      </c>
      <c r="H199" s="30" t="str">
        <f>IFERROR(VLOOKUP(B199,'[1]LDC List'!$B$1:$C$47,2,FALSE),"Non LDC")</f>
        <v>Non LDC</v>
      </c>
      <c r="I199" s="30" t="str">
        <f>IFERROR(VLOOKUP(B199,'[1]SIDS List'!$B$1:$C$57,2,FALSE),"Non SIDS")</f>
        <v>Non SIDS</v>
      </c>
      <c r="J199" s="30" t="str">
        <f>IFERROR(VLOOKUP(B199,'[1]DAC Member List'!$B$1:$C$29,2,FALSE),"Non DAC")</f>
        <v>Non DAC</v>
      </c>
      <c r="K199" s="30" t="str">
        <f>IFERROR(VLOOKUP(B199,'[1]Dev Countries List'!$A$1:$B$146,2,FALSE),"Not Developing")</f>
        <v>Developing Country</v>
      </c>
      <c r="L199" s="30" t="str">
        <f>IFERROR(VLOOKUP(D199,'[1]Fragility List'!$A$1:$C$146,3,FALSE),"Not Fragile")</f>
        <v>Fragile</v>
      </c>
      <c r="M199" s="27">
        <f>VLOOKUP(B199,[2]Data!$B$7:$Y$270,23,FALSE)</f>
        <v>6663967</v>
      </c>
    </row>
    <row r="200" spans="1:13" x14ac:dyDescent="0.25">
      <c r="A200" s="33" t="s">
        <v>168</v>
      </c>
      <c r="B200" s="34" t="s">
        <v>612</v>
      </c>
      <c r="C200" s="34" t="s">
        <v>613</v>
      </c>
      <c r="D200" s="34" t="s">
        <v>612</v>
      </c>
      <c r="E200" s="33" t="s">
        <v>168</v>
      </c>
      <c r="F200" s="30" t="str">
        <f>IFERROR(VLOOKUP(D200,'[1]OECD Region by Recipient'!$A$1:$B$225,2,FALSE),"")</f>
        <v>East Asia</v>
      </c>
      <c r="G200" s="30" t="str">
        <f>IFERROR(VLOOKUP(B200,'[1]Income Groups'!$A$2:$C$219,3,FALSE),"")</f>
        <v>LMIC</v>
      </c>
      <c r="H200" s="30" t="str">
        <f>IFERROR(VLOOKUP(B200,'[1]LDC List'!$B$1:$C$47,2,FALSE),"Non LDC")</f>
        <v>Non LDC</v>
      </c>
      <c r="I200" s="30" t="str">
        <f>IFERROR(VLOOKUP(B200,'[1]SIDS List'!$B$1:$C$57,2,FALSE),"Non SIDS")</f>
        <v>Non SIDS</v>
      </c>
      <c r="J200" s="30" t="str">
        <f>IFERROR(VLOOKUP(B200,'[1]DAC Member List'!$B$1:$C$29,2,FALSE),"Non DAC")</f>
        <v>Non DAC</v>
      </c>
      <c r="K200" s="30" t="str">
        <f>IFERROR(VLOOKUP(B200,'[1]Dev Countries List'!$A$1:$B$146,2,FALSE),"Not Developing")</f>
        <v>Developing Country</v>
      </c>
      <c r="L200" s="30" t="str">
        <f>IFERROR(VLOOKUP(D200,'[1]Fragility List'!$A$1:$C$146,3,FALSE),"Not Fragile")</f>
        <v>Fragile</v>
      </c>
      <c r="M200" s="27">
        <f>VLOOKUP(B200,[2]Data!$B$7:$Y$270,23,FALSE)</f>
        <v>6663967</v>
      </c>
    </row>
    <row r="201" spans="1:13" x14ac:dyDescent="0.25">
      <c r="A201" s="33" t="s">
        <v>615</v>
      </c>
      <c r="B201" s="34" t="s">
        <v>612</v>
      </c>
      <c r="C201" s="34" t="s">
        <v>613</v>
      </c>
      <c r="D201" s="34" t="s">
        <v>612</v>
      </c>
      <c r="E201" s="33" t="s">
        <v>615</v>
      </c>
      <c r="F201" s="30" t="str">
        <f>IFERROR(VLOOKUP(D201,'[1]OECD Region by Recipient'!$A$1:$B$225,2,FALSE),"")</f>
        <v>East Asia</v>
      </c>
      <c r="G201" s="30" t="str">
        <f>IFERROR(VLOOKUP(B201,'[1]Income Groups'!$A$2:$C$219,3,FALSE),"")</f>
        <v>LMIC</v>
      </c>
      <c r="H201" s="30" t="str">
        <f>IFERROR(VLOOKUP(B201,'[1]LDC List'!$B$1:$C$47,2,FALSE),"Non LDC")</f>
        <v>Non LDC</v>
      </c>
      <c r="I201" s="30" t="str">
        <f>IFERROR(VLOOKUP(B201,'[1]SIDS List'!$B$1:$C$57,2,FALSE),"Non SIDS")</f>
        <v>Non SIDS</v>
      </c>
      <c r="J201" s="30" t="str">
        <f>IFERROR(VLOOKUP(B201,'[1]DAC Member List'!$B$1:$C$29,2,FALSE),"Non DAC")</f>
        <v>Non DAC</v>
      </c>
      <c r="K201" s="30" t="str">
        <f>IFERROR(VLOOKUP(B201,'[1]Dev Countries List'!$A$1:$B$146,2,FALSE),"Not Developing")</f>
        <v>Developing Country</v>
      </c>
      <c r="L201" s="30" t="str">
        <f>IFERROR(VLOOKUP(D201,'[1]Fragility List'!$A$1:$C$146,3,FALSE),"Not Fragile")</f>
        <v>Fragile</v>
      </c>
      <c r="M201" s="27">
        <f>VLOOKUP(B201,[2]Data!$B$7:$Y$270,23,FALSE)</f>
        <v>6663967</v>
      </c>
    </row>
    <row r="202" spans="1:13" x14ac:dyDescent="0.25">
      <c r="A202" s="28" t="s">
        <v>616</v>
      </c>
      <c r="B202" s="29" t="s">
        <v>617</v>
      </c>
      <c r="C202" s="29" t="s">
        <v>618</v>
      </c>
      <c r="D202" s="29" t="s">
        <v>617</v>
      </c>
      <c r="E202" s="28" t="s">
        <v>616</v>
      </c>
      <c r="F202" s="30" t="str">
        <f>IFERROR(VLOOKUP(D202,'[1]OECD Region by Recipient'!$A$1:$B$225,2,FALSE),"")</f>
        <v>Europe</v>
      </c>
      <c r="G202" s="30" t="str">
        <f>IFERROR(VLOOKUP(B202,'[1]Income Groups'!$A$2:$C$219,3,FALSE),"")</f>
        <v>HIC</v>
      </c>
      <c r="H202" s="30" t="str">
        <f>IFERROR(VLOOKUP(B202,'[1]LDC List'!$B$1:$C$47,2,FALSE),"Non LDC")</f>
        <v>Non LDC</v>
      </c>
      <c r="I202" s="30" t="str">
        <f>IFERROR(VLOOKUP(B202,'[1]SIDS List'!$B$1:$C$57,2,FALSE),"Non SIDS")</f>
        <v>Non SIDS</v>
      </c>
      <c r="J202" s="30" t="str">
        <f>IFERROR(VLOOKUP(B202,'[1]DAC Member List'!$B$1:$C$29,2,FALSE),"Non DAC")</f>
        <v>Non DAC</v>
      </c>
      <c r="K202" s="30" t="str">
        <f>IFERROR(VLOOKUP(B202,'[1]Dev Countries List'!$A$1:$B$146,2,FALSE),"Not Developing")</f>
        <v>Not Developing</v>
      </c>
      <c r="L202" s="30" t="str">
        <f>IFERROR(VLOOKUP(D202,'[1]Fragility List'!$A$1:$C$146,3,FALSE),"Not Fragile")</f>
        <v>Not Fragile</v>
      </c>
      <c r="M202" s="27">
        <f>VLOOKUP(B202,[2]Data!$B$7:$Y$270,23,FALSE)</f>
        <v>1977527</v>
      </c>
    </row>
    <row r="203" spans="1:13" x14ac:dyDescent="0.25">
      <c r="A203" s="28" t="s">
        <v>207</v>
      </c>
      <c r="B203" s="29" t="s">
        <v>619</v>
      </c>
      <c r="C203" s="29" t="s">
        <v>620</v>
      </c>
      <c r="D203" s="29" t="s">
        <v>619</v>
      </c>
      <c r="E203" s="28" t="s">
        <v>207</v>
      </c>
      <c r="F203" s="30" t="str">
        <f>IFERROR(VLOOKUP(D203,'[1]OECD Region by Recipient'!$A$1:$B$225,2,FALSE),"")</f>
        <v>Middle East</v>
      </c>
      <c r="G203" s="30" t="str">
        <f>IFERROR(VLOOKUP(B203,'[1]Income Groups'!$A$2:$C$219,3,FALSE),"")</f>
        <v>UMIC</v>
      </c>
      <c r="H203" s="30" t="str">
        <f>IFERROR(VLOOKUP(B203,'[1]LDC List'!$B$1:$C$47,2,FALSE),"Non LDC")</f>
        <v>Non LDC</v>
      </c>
      <c r="I203" s="30" t="str">
        <f>IFERROR(VLOOKUP(B203,'[1]SIDS List'!$B$1:$C$57,2,FALSE),"Non SIDS")</f>
        <v>Non SIDS</v>
      </c>
      <c r="J203" s="30" t="str">
        <f>IFERROR(VLOOKUP(B203,'[1]DAC Member List'!$B$1:$C$29,2,FALSE),"Non DAC")</f>
        <v>Non DAC</v>
      </c>
      <c r="K203" s="30" t="str">
        <f>IFERROR(VLOOKUP(B203,'[1]Dev Countries List'!$A$1:$B$146,2,FALSE),"Not Developing")</f>
        <v>Developing Country</v>
      </c>
      <c r="L203" s="30" t="str">
        <f>IFERROR(VLOOKUP(D203,'[1]Fragility List'!$A$1:$C$146,3,FALSE),"Not Fragile")</f>
        <v>Not Fragile</v>
      </c>
      <c r="M203" s="27">
        <f>VLOOKUP(B203,[2]Data!$B$7:$Y$270,23,FALSE)</f>
        <v>5851479</v>
      </c>
    </row>
    <row r="204" spans="1:13" x14ac:dyDescent="0.25">
      <c r="A204" s="28" t="s">
        <v>81</v>
      </c>
      <c r="B204" s="29" t="s">
        <v>621</v>
      </c>
      <c r="C204" s="29" t="s">
        <v>622</v>
      </c>
      <c r="D204" s="29" t="s">
        <v>621</v>
      </c>
      <c r="E204" s="28" t="s">
        <v>81</v>
      </c>
      <c r="F204" s="30" t="str">
        <f>IFERROR(VLOOKUP(D204,'[1]OECD Region by Recipient'!$A$1:$B$225,2,FALSE),"")</f>
        <v>South of Sahara</v>
      </c>
      <c r="G204" s="30" t="str">
        <f>IFERROR(VLOOKUP(B204,'[1]Income Groups'!$A$2:$C$219,3,FALSE),"")</f>
        <v>LMIC</v>
      </c>
      <c r="H204" s="30" t="str">
        <f>IFERROR(VLOOKUP(B204,'[1]LDC List'!$B$1:$C$47,2,FALSE),"Non LDC")</f>
        <v>LDC</v>
      </c>
      <c r="I204" s="30" t="str">
        <f>IFERROR(VLOOKUP(B204,'[1]SIDS List'!$B$1:$C$57,2,FALSE),"Non SIDS")</f>
        <v>Non SIDS</v>
      </c>
      <c r="J204" s="30" t="str">
        <f>IFERROR(VLOOKUP(B204,'[1]DAC Member List'!$B$1:$C$29,2,FALSE),"Non DAC")</f>
        <v>Non DAC</v>
      </c>
      <c r="K204" s="30" t="str">
        <f>IFERROR(VLOOKUP(B204,'[1]Dev Countries List'!$A$1:$B$146,2,FALSE),"Not Developing")</f>
        <v>Developing Country</v>
      </c>
      <c r="L204" s="30" t="str">
        <f>IFERROR(VLOOKUP(D204,'[1]Fragility List'!$A$1:$C$146,3,FALSE),"Not Fragile")</f>
        <v>Fragile</v>
      </c>
      <c r="M204" s="27">
        <f>VLOOKUP(B204,[2]Data!$B$7:$Y$270,23,FALSE)</f>
        <v>2174645</v>
      </c>
    </row>
    <row r="205" spans="1:13" x14ac:dyDescent="0.25">
      <c r="A205" s="28" t="s">
        <v>82</v>
      </c>
      <c r="B205" s="29" t="s">
        <v>623</v>
      </c>
      <c r="C205" s="29" t="s">
        <v>624</v>
      </c>
      <c r="D205" s="29" t="s">
        <v>623</v>
      </c>
      <c r="E205" s="28" t="s">
        <v>82</v>
      </c>
      <c r="F205" s="30" t="str">
        <f>IFERROR(VLOOKUP(D205,'[1]OECD Region by Recipient'!$A$1:$B$225,2,FALSE),"")</f>
        <v>South of Sahara</v>
      </c>
      <c r="G205" s="30" t="str">
        <f>IFERROR(VLOOKUP(B205,'[1]Income Groups'!$A$2:$C$219,3,FALSE),"")</f>
        <v>LIC</v>
      </c>
      <c r="H205" s="30" t="str">
        <f>IFERROR(VLOOKUP(B205,'[1]LDC List'!$B$1:$C$47,2,FALSE),"Non LDC")</f>
        <v>LDC</v>
      </c>
      <c r="I205" s="30" t="str">
        <f>IFERROR(VLOOKUP(B205,'[1]SIDS List'!$B$1:$C$57,2,FALSE),"Non SIDS")</f>
        <v>Non SIDS</v>
      </c>
      <c r="J205" s="30" t="str">
        <f>IFERROR(VLOOKUP(B205,'[1]DAC Member List'!$B$1:$C$29,2,FALSE),"Non DAC")</f>
        <v>Non DAC</v>
      </c>
      <c r="K205" s="30" t="str">
        <f>IFERROR(VLOOKUP(B205,'[1]Dev Countries List'!$A$1:$B$146,2,FALSE),"Not Developing")</f>
        <v>Developing Country</v>
      </c>
      <c r="L205" s="30" t="str">
        <f>IFERROR(VLOOKUP(D205,'[1]Fragility List'!$A$1:$C$146,3,FALSE),"Not Fragile")</f>
        <v>Fragile</v>
      </c>
      <c r="M205" s="27">
        <f>VLOOKUP(B205,[2]Data!$B$7:$Y$270,23,FALSE)</f>
        <v>4499621</v>
      </c>
    </row>
    <row r="206" spans="1:13" x14ac:dyDescent="0.25">
      <c r="A206" s="28" t="s">
        <v>53</v>
      </c>
      <c r="B206" s="29" t="s">
        <v>625</v>
      </c>
      <c r="C206" s="29" t="s">
        <v>626</v>
      </c>
      <c r="D206" s="29" t="s">
        <v>625</v>
      </c>
      <c r="E206" s="28" t="s">
        <v>53</v>
      </c>
      <c r="F206" s="30" t="str">
        <f>IFERROR(VLOOKUP(D206,'[1]OECD Region by Recipient'!$A$1:$B$225,2,FALSE),"")</f>
        <v>North of Sahara</v>
      </c>
      <c r="G206" s="30" t="str">
        <f>IFERROR(VLOOKUP(B206,'[1]Income Groups'!$A$2:$C$219,3,FALSE),"")</f>
        <v>UMIC</v>
      </c>
      <c r="H206" s="30" t="str">
        <f>IFERROR(VLOOKUP(B206,'[1]LDC List'!$B$1:$C$47,2,FALSE),"Non LDC")</f>
        <v>Non LDC</v>
      </c>
      <c r="I206" s="30" t="str">
        <f>IFERROR(VLOOKUP(B206,'[1]SIDS List'!$B$1:$C$57,2,FALSE),"Non SIDS")</f>
        <v>Non SIDS</v>
      </c>
      <c r="J206" s="30" t="str">
        <f>IFERROR(VLOOKUP(B206,'[1]DAC Member List'!$B$1:$C$29,2,FALSE),"Non DAC")</f>
        <v>Non DAC</v>
      </c>
      <c r="K206" s="30" t="str">
        <f>IFERROR(VLOOKUP(B206,'[1]Dev Countries List'!$A$1:$B$146,2,FALSE),"Not Developing")</f>
        <v>Developing Country</v>
      </c>
      <c r="L206" s="30" t="str">
        <f>IFERROR(VLOOKUP(D206,'[1]Fragility List'!$A$1:$C$146,3,FALSE),"Not Fragile")</f>
        <v>Fragile</v>
      </c>
      <c r="M206" s="27">
        <f>VLOOKUP(B206,[2]Data!$B$7:$Y$270,23,FALSE)</f>
        <v>6234955</v>
      </c>
    </row>
    <row r="207" spans="1:13" x14ac:dyDescent="0.25">
      <c r="A207" s="28" t="s">
        <v>627</v>
      </c>
      <c r="B207" s="29" t="s">
        <v>628</v>
      </c>
      <c r="C207" s="29" t="s">
        <v>629</v>
      </c>
      <c r="D207" s="29" t="s">
        <v>628</v>
      </c>
      <c r="E207" s="28" t="s">
        <v>627</v>
      </c>
      <c r="F207" s="30" t="str">
        <f>IFERROR(VLOOKUP(D207,'[1]OECD Region by Recipient'!$A$1:$B$225,2,FALSE),"")</f>
        <v>Europe</v>
      </c>
      <c r="G207" s="30" t="str">
        <f>IFERROR(VLOOKUP(B207,'[1]Income Groups'!$A$2:$C$219,3,FALSE),"")</f>
        <v>HIC</v>
      </c>
      <c r="H207" s="30" t="str">
        <f>IFERROR(VLOOKUP(B207,'[1]LDC List'!$B$1:$C$47,2,FALSE),"Non LDC")</f>
        <v>Non LDC</v>
      </c>
      <c r="I207" s="30" t="str">
        <f>IFERROR(VLOOKUP(B207,'[1]SIDS List'!$B$1:$C$57,2,FALSE),"Non SIDS")</f>
        <v>Non SIDS</v>
      </c>
      <c r="J207" s="30" t="str">
        <f>IFERROR(VLOOKUP(B207,'[1]DAC Member List'!$B$1:$C$29,2,FALSE),"Non DAC")</f>
        <v>Non DAC</v>
      </c>
      <c r="K207" s="30" t="str">
        <f>IFERROR(VLOOKUP(B207,'[1]Dev Countries List'!$A$1:$B$146,2,FALSE),"Not Developing")</f>
        <v>Not Developing</v>
      </c>
      <c r="L207" s="30" t="str">
        <f>IFERROR(VLOOKUP(D207,'[1]Fragility List'!$A$1:$C$146,3,FALSE),"Not Fragile")</f>
        <v>Not Fragile</v>
      </c>
      <c r="M207" s="27">
        <f>VLOOKUP(B207,[2]Data!$B$7:$Y$270,23,FALSE)</f>
        <v>37403</v>
      </c>
    </row>
    <row r="208" spans="1:13" x14ac:dyDescent="0.25">
      <c r="A208" s="28" t="s">
        <v>630</v>
      </c>
      <c r="B208" s="29" t="s">
        <v>631</v>
      </c>
      <c r="C208" s="29" t="s">
        <v>632</v>
      </c>
      <c r="D208" s="29" t="s">
        <v>631</v>
      </c>
      <c r="E208" s="28" t="s">
        <v>630</v>
      </c>
      <c r="F208" s="30" t="str">
        <f>IFERROR(VLOOKUP(D208,'[1]OECD Region by Recipient'!$A$1:$B$225,2,FALSE),"")</f>
        <v>Europe</v>
      </c>
      <c r="G208" s="30" t="str">
        <f>IFERROR(VLOOKUP(B208,'[1]Income Groups'!$A$2:$C$219,3,FALSE),"")</f>
        <v>HIC</v>
      </c>
      <c r="H208" s="30" t="str">
        <f>IFERROR(VLOOKUP(B208,'[1]LDC List'!$B$1:$C$47,2,FALSE),"Non LDC")</f>
        <v>Non LDC</v>
      </c>
      <c r="I208" s="30" t="str">
        <f>IFERROR(VLOOKUP(B208,'[1]SIDS List'!$B$1:$C$57,2,FALSE),"Non SIDS")</f>
        <v>Non SIDS</v>
      </c>
      <c r="J208" s="30" t="str">
        <f>IFERROR(VLOOKUP(B208,'[1]DAC Member List'!$B$1:$C$29,2,FALSE),"Non DAC")</f>
        <v>Non DAC</v>
      </c>
      <c r="K208" s="30" t="str">
        <f>IFERROR(VLOOKUP(B208,'[1]Dev Countries List'!$A$1:$B$146,2,FALSE),"Not Developing")</f>
        <v>Not Developing</v>
      </c>
      <c r="L208" s="30" t="str">
        <f>IFERROR(VLOOKUP(D208,'[1]Fragility List'!$A$1:$C$146,3,FALSE),"Not Fragile")</f>
        <v>Not Fragile</v>
      </c>
      <c r="M208" s="27">
        <f>VLOOKUP(B208,[2]Data!$B$7:$Y$270,23,FALSE)</f>
        <v>2904910</v>
      </c>
    </row>
    <row r="209" spans="1:13" x14ac:dyDescent="0.25">
      <c r="A209" s="28" t="s">
        <v>633</v>
      </c>
      <c r="B209" s="29" t="s">
        <v>634</v>
      </c>
      <c r="C209" s="29" t="s">
        <v>635</v>
      </c>
      <c r="D209" s="29" t="s">
        <v>634</v>
      </c>
      <c r="E209" s="28" t="s">
        <v>633</v>
      </c>
      <c r="F209" s="30" t="str">
        <f>IFERROR(VLOOKUP(D209,'[1]OECD Region by Recipient'!$A$1:$B$225,2,FALSE),"")</f>
        <v>Europe</v>
      </c>
      <c r="G209" s="30" t="str">
        <f>IFERROR(VLOOKUP(B209,'[1]Income Groups'!$A$2:$C$219,3,FALSE),"")</f>
        <v>HIC</v>
      </c>
      <c r="H209" s="30" t="str">
        <f>IFERROR(VLOOKUP(B209,'[1]LDC List'!$B$1:$C$47,2,FALSE),"Non LDC")</f>
        <v>Non LDC</v>
      </c>
      <c r="I209" s="30" t="str">
        <f>IFERROR(VLOOKUP(B209,'[1]SIDS List'!$B$1:$C$57,2,FALSE),"Non SIDS")</f>
        <v>Non SIDS</v>
      </c>
      <c r="J209" s="30" t="str">
        <f>IFERROR(VLOOKUP(B209,'[1]DAC Member List'!$B$1:$C$29,2,FALSE),"Non DAC")</f>
        <v>DAC</v>
      </c>
      <c r="K209" s="30" t="str">
        <f>IFERROR(VLOOKUP(B209,'[1]Dev Countries List'!$A$1:$B$146,2,FALSE),"Not Developing")</f>
        <v>Not Developing</v>
      </c>
      <c r="L209" s="30" t="str">
        <f>IFERROR(VLOOKUP(D209,'[1]Fragility List'!$A$1:$C$146,3,FALSE),"Not Fragile")</f>
        <v>Not Fragile</v>
      </c>
      <c r="M209" s="27">
        <f>VLOOKUP(B209,[2]Data!$B$7:$Y$270,23,FALSE)</f>
        <v>569604</v>
      </c>
    </row>
    <row r="210" spans="1:13" x14ac:dyDescent="0.25">
      <c r="A210" s="33" t="s">
        <v>636</v>
      </c>
      <c r="B210" s="34" t="s">
        <v>637</v>
      </c>
      <c r="C210" s="34" t="s">
        <v>638</v>
      </c>
      <c r="D210" s="34" t="s">
        <v>637</v>
      </c>
      <c r="E210" s="33" t="s">
        <v>636</v>
      </c>
      <c r="F210" s="30" t="str">
        <f>IFERROR(VLOOKUP(D210,'[1]OECD Region by Recipient'!$A$1:$B$225,2,FALSE),"")</f>
        <v>Europe</v>
      </c>
      <c r="G210" s="30" t="str">
        <f>IFERROR(VLOOKUP(B210,'[1]Income Groups'!$A$2:$C$219,3,FALSE),"")</f>
        <v>UMIC</v>
      </c>
      <c r="H210" s="30" t="str">
        <f>IFERROR(VLOOKUP(B210,'[1]LDC List'!$B$1:$C$47,2,FALSE),"Non LDC")</f>
        <v>Non LDC</v>
      </c>
      <c r="I210" s="30" t="str">
        <f>IFERROR(VLOOKUP(B210,'[1]SIDS List'!$B$1:$C$57,2,FALSE),"Non SIDS")</f>
        <v>Non SIDS</v>
      </c>
      <c r="J210" s="30" t="str">
        <f>IFERROR(VLOOKUP(B210,'[1]DAC Member List'!$B$1:$C$29,2,FALSE),"Non DAC")</f>
        <v>Non DAC</v>
      </c>
      <c r="K210" s="30" t="str">
        <f>IFERROR(VLOOKUP(B210,'[1]Dev Countries List'!$A$1:$B$146,2,FALSE),"Not Developing")</f>
        <v>Developing Country</v>
      </c>
      <c r="L210" s="30" t="str">
        <f>IFERROR(VLOOKUP(D210,'[1]Fragility List'!$A$1:$C$146,3,FALSE),"Not Fragile")</f>
        <v>Not Fragile</v>
      </c>
      <c r="M210" s="27">
        <f>VLOOKUP(B210,[2]Data!$B$7:$Y$270,23,FALSE)</f>
        <v>2079308</v>
      </c>
    </row>
    <row r="211" spans="1:13" x14ac:dyDescent="0.25">
      <c r="A211" s="33" t="s">
        <v>639</v>
      </c>
      <c r="B211" s="34" t="s">
        <v>637</v>
      </c>
      <c r="C211" s="34" t="s">
        <v>638</v>
      </c>
      <c r="D211" s="34" t="s">
        <v>637</v>
      </c>
      <c r="E211" s="33" t="s">
        <v>639</v>
      </c>
      <c r="F211" s="30" t="str">
        <f>IFERROR(VLOOKUP(D211,'[1]OECD Region by Recipient'!$A$1:$B$225,2,FALSE),"")</f>
        <v>Europe</v>
      </c>
      <c r="G211" s="30" t="str">
        <f>IFERROR(VLOOKUP(B211,'[1]Income Groups'!$A$2:$C$219,3,FALSE),"")</f>
        <v>UMIC</v>
      </c>
      <c r="H211" s="30" t="str">
        <f>IFERROR(VLOOKUP(B211,'[1]LDC List'!$B$1:$C$47,2,FALSE),"Non LDC")</f>
        <v>Non LDC</v>
      </c>
      <c r="I211" s="30" t="str">
        <f>IFERROR(VLOOKUP(B211,'[1]SIDS List'!$B$1:$C$57,2,FALSE),"Non SIDS")</f>
        <v>Non SIDS</v>
      </c>
      <c r="J211" s="30" t="str">
        <f>IFERROR(VLOOKUP(B211,'[1]DAC Member List'!$B$1:$C$29,2,FALSE),"Non DAC")</f>
        <v>Non DAC</v>
      </c>
      <c r="K211" s="30" t="str">
        <f>IFERROR(VLOOKUP(B211,'[1]Dev Countries List'!$A$1:$B$146,2,FALSE),"Not Developing")</f>
        <v>Developing Country</v>
      </c>
      <c r="L211" s="30" t="str">
        <f>IFERROR(VLOOKUP(D211,'[1]Fragility List'!$A$1:$C$146,3,FALSE),"Not Fragile")</f>
        <v>Not Fragile</v>
      </c>
      <c r="M211" s="27">
        <f>VLOOKUP(B211,[2]Data!$B$7:$Y$270,23,FALSE)</f>
        <v>2079308</v>
      </c>
    </row>
    <row r="212" spans="1:13" x14ac:dyDescent="0.25">
      <c r="A212" s="33" t="s">
        <v>640</v>
      </c>
      <c r="B212" s="34" t="s">
        <v>637</v>
      </c>
      <c r="C212" s="34" t="s">
        <v>638</v>
      </c>
      <c r="D212" s="34" t="s">
        <v>637</v>
      </c>
      <c r="E212" s="33" t="s">
        <v>640</v>
      </c>
      <c r="F212" s="30" t="str">
        <f>IFERROR(VLOOKUP(D212,'[1]OECD Region by Recipient'!$A$1:$B$225,2,FALSE),"")</f>
        <v>Europe</v>
      </c>
      <c r="G212" s="30" t="str">
        <f>IFERROR(VLOOKUP(B212,'[1]Income Groups'!$A$2:$C$219,3,FALSE),"")</f>
        <v>UMIC</v>
      </c>
      <c r="H212" s="30" t="str">
        <f>IFERROR(VLOOKUP(B212,'[1]LDC List'!$B$1:$C$47,2,FALSE),"Non LDC")</f>
        <v>Non LDC</v>
      </c>
      <c r="I212" s="30" t="str">
        <f>IFERROR(VLOOKUP(B212,'[1]SIDS List'!$B$1:$C$57,2,FALSE),"Non SIDS")</f>
        <v>Non SIDS</v>
      </c>
      <c r="J212" s="30" t="str">
        <f>IFERROR(VLOOKUP(B212,'[1]DAC Member List'!$B$1:$C$29,2,FALSE),"Non DAC")</f>
        <v>Non DAC</v>
      </c>
      <c r="K212" s="30" t="str">
        <f>IFERROR(VLOOKUP(B212,'[1]Dev Countries List'!$A$1:$B$146,2,FALSE),"Not Developing")</f>
        <v>Developing Country</v>
      </c>
      <c r="L212" s="30" t="str">
        <f>IFERROR(VLOOKUP(D212,'[1]Fragility List'!$A$1:$C$146,3,FALSE),"Not Fragile")</f>
        <v>Not Fragile</v>
      </c>
      <c r="M212" s="27">
        <f>VLOOKUP(B212,[2]Data!$B$7:$Y$270,23,FALSE)</f>
        <v>2079308</v>
      </c>
    </row>
    <row r="213" spans="1:13" x14ac:dyDescent="0.25">
      <c r="A213" s="33" t="s">
        <v>641</v>
      </c>
      <c r="B213" s="34" t="s">
        <v>637</v>
      </c>
      <c r="C213" s="34" t="s">
        <v>638</v>
      </c>
      <c r="D213" s="34" t="s">
        <v>637</v>
      </c>
      <c r="E213" s="33" t="s">
        <v>641</v>
      </c>
      <c r="F213" s="30" t="str">
        <f>IFERROR(VLOOKUP(D213,'[1]OECD Region by Recipient'!$A$1:$B$225,2,FALSE),"")</f>
        <v>Europe</v>
      </c>
      <c r="G213" s="30" t="str">
        <f>IFERROR(VLOOKUP(B213,'[1]Income Groups'!$A$2:$C$219,3,FALSE),"")</f>
        <v>UMIC</v>
      </c>
      <c r="H213" s="30" t="str">
        <f>IFERROR(VLOOKUP(B213,'[1]LDC List'!$B$1:$C$47,2,FALSE),"Non LDC")</f>
        <v>Non LDC</v>
      </c>
      <c r="I213" s="30" t="str">
        <f>IFERROR(VLOOKUP(B213,'[1]SIDS List'!$B$1:$C$57,2,FALSE),"Non SIDS")</f>
        <v>Non SIDS</v>
      </c>
      <c r="J213" s="30" t="str">
        <f>IFERROR(VLOOKUP(B213,'[1]DAC Member List'!$B$1:$C$29,2,FALSE),"Non DAC")</f>
        <v>Non DAC</v>
      </c>
      <c r="K213" s="30" t="str">
        <f>IFERROR(VLOOKUP(B213,'[1]Dev Countries List'!$A$1:$B$146,2,FALSE),"Not Developing")</f>
        <v>Developing Country</v>
      </c>
      <c r="L213" s="30" t="str">
        <f>IFERROR(VLOOKUP(D213,'[1]Fragility List'!$A$1:$C$146,3,FALSE),"Not Fragile")</f>
        <v>Not Fragile</v>
      </c>
      <c r="M213" s="27">
        <f>VLOOKUP(B213,[2]Data!$B$7:$Y$270,23,FALSE)</f>
        <v>2079308</v>
      </c>
    </row>
    <row r="214" spans="1:13" x14ac:dyDescent="0.25">
      <c r="A214" s="33" t="s">
        <v>642</v>
      </c>
      <c r="B214" s="34" t="s">
        <v>637</v>
      </c>
      <c r="C214" s="34" t="s">
        <v>638</v>
      </c>
      <c r="D214" s="34" t="s">
        <v>637</v>
      </c>
      <c r="E214" s="33" t="s">
        <v>642</v>
      </c>
      <c r="F214" s="30" t="str">
        <f>IFERROR(VLOOKUP(D214,'[1]OECD Region by Recipient'!$A$1:$B$225,2,FALSE),"")</f>
        <v>Europe</v>
      </c>
      <c r="G214" s="30" t="str">
        <f>IFERROR(VLOOKUP(B214,'[1]Income Groups'!$A$2:$C$219,3,FALSE),"")</f>
        <v>UMIC</v>
      </c>
      <c r="H214" s="30" t="str">
        <f>IFERROR(VLOOKUP(B214,'[1]LDC List'!$B$1:$C$47,2,FALSE),"Non LDC")</f>
        <v>Non LDC</v>
      </c>
      <c r="I214" s="30" t="str">
        <f>IFERROR(VLOOKUP(B214,'[1]SIDS List'!$B$1:$C$57,2,FALSE),"Non SIDS")</f>
        <v>Non SIDS</v>
      </c>
      <c r="J214" s="30" t="str">
        <f>IFERROR(VLOOKUP(B214,'[1]DAC Member List'!$B$1:$C$29,2,FALSE),"Non DAC")</f>
        <v>Non DAC</v>
      </c>
      <c r="K214" s="30" t="str">
        <f>IFERROR(VLOOKUP(B214,'[1]Dev Countries List'!$A$1:$B$146,2,FALSE),"Not Developing")</f>
        <v>Developing Country</v>
      </c>
      <c r="L214" s="30" t="str">
        <f>IFERROR(VLOOKUP(D214,'[1]Fragility List'!$A$1:$C$146,3,FALSE),"Not Fragile")</f>
        <v>Not Fragile</v>
      </c>
      <c r="M214" s="27">
        <f>VLOOKUP(B214,[2]Data!$B$7:$Y$270,23,FALSE)</f>
        <v>2079308</v>
      </c>
    </row>
    <row r="215" spans="1:13" x14ac:dyDescent="0.25">
      <c r="A215" s="36" t="s">
        <v>643</v>
      </c>
      <c r="B215" s="34" t="s">
        <v>637</v>
      </c>
      <c r="C215" s="34" t="s">
        <v>638</v>
      </c>
      <c r="D215" s="34" t="s">
        <v>637</v>
      </c>
      <c r="E215" s="36" t="s">
        <v>643</v>
      </c>
      <c r="F215" s="30" t="str">
        <f>IFERROR(VLOOKUP(D215,'[1]OECD Region by Recipient'!$A$1:$B$225,2,FALSE),"")</f>
        <v>Europe</v>
      </c>
      <c r="G215" s="30" t="str">
        <f>IFERROR(VLOOKUP(B215,'[1]Income Groups'!$A$2:$C$219,3,FALSE),"")</f>
        <v>UMIC</v>
      </c>
      <c r="H215" s="30" t="str">
        <f>IFERROR(VLOOKUP(B215,'[1]LDC List'!$B$1:$C$47,2,FALSE),"Non LDC")</f>
        <v>Non LDC</v>
      </c>
      <c r="I215" s="30" t="str">
        <f>IFERROR(VLOOKUP(B215,'[1]SIDS List'!$B$1:$C$57,2,FALSE),"Non SIDS")</f>
        <v>Non SIDS</v>
      </c>
      <c r="J215" s="30" t="str">
        <f>IFERROR(VLOOKUP(B215,'[1]DAC Member List'!$B$1:$C$29,2,FALSE),"Non DAC")</f>
        <v>Non DAC</v>
      </c>
      <c r="K215" s="30" t="str">
        <f>IFERROR(VLOOKUP(B215,'[1]Dev Countries List'!$A$1:$B$146,2,FALSE),"Not Developing")</f>
        <v>Developing Country</v>
      </c>
      <c r="L215" s="30" t="str">
        <f>IFERROR(VLOOKUP(D215,'[1]Fragility List'!$A$1:$C$146,3,FALSE),"Not Fragile")</f>
        <v>Not Fragile</v>
      </c>
      <c r="M215" s="27">
        <f>VLOOKUP(B215,[2]Data!$B$7:$Y$270,23,FALSE)</f>
        <v>2079308</v>
      </c>
    </row>
    <row r="216" spans="1:13" x14ac:dyDescent="0.25">
      <c r="A216" s="33" t="s">
        <v>644</v>
      </c>
      <c r="B216" s="34" t="s">
        <v>637</v>
      </c>
      <c r="C216" s="34" t="s">
        <v>638</v>
      </c>
      <c r="D216" s="34" t="s">
        <v>637</v>
      </c>
      <c r="E216" s="33" t="s">
        <v>644</v>
      </c>
      <c r="F216" s="30" t="str">
        <f>IFERROR(VLOOKUP(D216,'[1]OECD Region by Recipient'!$A$1:$B$225,2,FALSE),"")</f>
        <v>Europe</v>
      </c>
      <c r="G216" s="30" t="str">
        <f>IFERROR(VLOOKUP(B216,'[1]Income Groups'!$A$2:$C$219,3,FALSE),"")</f>
        <v>UMIC</v>
      </c>
      <c r="H216" s="30" t="str">
        <f>IFERROR(VLOOKUP(B216,'[1]LDC List'!$B$1:$C$47,2,FALSE),"Non LDC")</f>
        <v>Non LDC</v>
      </c>
      <c r="I216" s="30" t="str">
        <f>IFERROR(VLOOKUP(B216,'[1]SIDS List'!$B$1:$C$57,2,FALSE),"Non SIDS")</f>
        <v>Non SIDS</v>
      </c>
      <c r="J216" s="30" t="str">
        <f>IFERROR(VLOOKUP(B216,'[1]DAC Member List'!$B$1:$C$29,2,FALSE),"Non DAC")</f>
        <v>Non DAC</v>
      </c>
      <c r="K216" s="30" t="str">
        <f>IFERROR(VLOOKUP(B216,'[1]Dev Countries List'!$A$1:$B$146,2,FALSE),"Not Developing")</f>
        <v>Developing Country</v>
      </c>
      <c r="L216" s="30" t="str">
        <f>IFERROR(VLOOKUP(D216,'[1]Fragility List'!$A$1:$C$146,3,FALSE),"Not Fragile")</f>
        <v>Not Fragile</v>
      </c>
      <c r="M216" s="27">
        <f>VLOOKUP(B216,[2]Data!$B$7:$Y$270,23,FALSE)</f>
        <v>2079308</v>
      </c>
    </row>
    <row r="217" spans="1:13" x14ac:dyDescent="0.25">
      <c r="A217" s="37" t="s">
        <v>37</v>
      </c>
      <c r="B217" s="34" t="s">
        <v>637</v>
      </c>
      <c r="C217" s="34" t="s">
        <v>638</v>
      </c>
      <c r="D217" s="34" t="s">
        <v>637</v>
      </c>
      <c r="E217" s="37" t="s">
        <v>37</v>
      </c>
      <c r="F217" s="30" t="str">
        <f>IFERROR(VLOOKUP(D217,'[1]OECD Region by Recipient'!$A$1:$B$225,2,FALSE),"")</f>
        <v>Europe</v>
      </c>
      <c r="G217" s="30" t="str">
        <f>IFERROR(VLOOKUP(B217,'[1]Income Groups'!$A$2:$C$219,3,FALSE),"")</f>
        <v>UMIC</v>
      </c>
      <c r="H217" s="30" t="str">
        <f>IFERROR(VLOOKUP(B217,'[1]LDC List'!$B$1:$C$47,2,FALSE),"Non LDC")</f>
        <v>Non LDC</v>
      </c>
      <c r="I217" s="30" t="str">
        <f>IFERROR(VLOOKUP(B217,'[1]SIDS List'!$B$1:$C$57,2,FALSE),"Non SIDS")</f>
        <v>Non SIDS</v>
      </c>
      <c r="J217" s="30" t="str">
        <f>IFERROR(VLOOKUP(B217,'[1]DAC Member List'!$B$1:$C$29,2,FALSE),"Non DAC")</f>
        <v>Non DAC</v>
      </c>
      <c r="K217" s="30" t="str">
        <f>IFERROR(VLOOKUP(B217,'[1]Dev Countries List'!$A$1:$B$146,2,FALSE),"Not Developing")</f>
        <v>Developing Country</v>
      </c>
      <c r="L217" s="30" t="str">
        <f>IFERROR(VLOOKUP(D217,'[1]Fragility List'!$A$1:$C$146,3,FALSE),"Not Fragile")</f>
        <v>Not Fragile</v>
      </c>
      <c r="M217" s="27">
        <f>VLOOKUP(B217,[2]Data!$B$7:$Y$270,23,FALSE)</f>
        <v>2079308</v>
      </c>
    </row>
    <row r="218" spans="1:13" x14ac:dyDescent="0.25">
      <c r="A218" s="37" t="s">
        <v>645</v>
      </c>
      <c r="B218" s="34" t="s">
        <v>637</v>
      </c>
      <c r="C218" s="34" t="s">
        <v>638</v>
      </c>
      <c r="D218" s="34" t="s">
        <v>637</v>
      </c>
      <c r="E218" s="37" t="s">
        <v>645</v>
      </c>
      <c r="F218" s="30" t="str">
        <f>IFERROR(VLOOKUP(D218,'[1]OECD Region by Recipient'!$A$1:$B$225,2,FALSE),"")</f>
        <v>Europe</v>
      </c>
      <c r="G218" s="30" t="str">
        <f>IFERROR(VLOOKUP(B218,'[1]Income Groups'!$A$2:$C$219,3,FALSE),"")</f>
        <v>UMIC</v>
      </c>
      <c r="H218" s="30" t="str">
        <f>IFERROR(VLOOKUP(B218,'[1]LDC List'!$B$1:$C$47,2,FALSE),"Non LDC")</f>
        <v>Non LDC</v>
      </c>
      <c r="I218" s="30" t="str">
        <f>IFERROR(VLOOKUP(B218,'[1]SIDS List'!$B$1:$C$57,2,FALSE),"Non SIDS")</f>
        <v>Non SIDS</v>
      </c>
      <c r="J218" s="30" t="str">
        <f>IFERROR(VLOOKUP(B218,'[1]DAC Member List'!$B$1:$C$29,2,FALSE),"Non DAC")</f>
        <v>Non DAC</v>
      </c>
      <c r="K218" s="30" t="str">
        <f>IFERROR(VLOOKUP(B218,'[1]Dev Countries List'!$A$1:$B$146,2,FALSE),"Not Developing")</f>
        <v>Developing Country</v>
      </c>
      <c r="L218" s="30" t="str">
        <f>IFERROR(VLOOKUP(D218,'[1]Fragility List'!$A$1:$C$146,3,FALSE),"Not Fragile")</f>
        <v>Not Fragile</v>
      </c>
      <c r="M218" s="27">
        <f>VLOOKUP(B218,[2]Data!$B$7:$Y$270,23,FALSE)</f>
        <v>2079308</v>
      </c>
    </row>
    <row r="219" spans="1:13" x14ac:dyDescent="0.25">
      <c r="A219" s="28" t="s">
        <v>83</v>
      </c>
      <c r="B219" s="29" t="s">
        <v>646</v>
      </c>
      <c r="C219" s="29" t="s">
        <v>647</v>
      </c>
      <c r="D219" s="29" t="s">
        <v>646</v>
      </c>
      <c r="E219" s="28" t="s">
        <v>83</v>
      </c>
      <c r="F219" s="30" t="str">
        <f>IFERROR(VLOOKUP(D219,'[1]OECD Region by Recipient'!$A$1:$B$225,2,FALSE),"")</f>
        <v>South of Sahara</v>
      </c>
      <c r="G219" s="30" t="str">
        <f>IFERROR(VLOOKUP(B219,'[1]Income Groups'!$A$2:$C$219,3,FALSE),"")</f>
        <v>LIC</v>
      </c>
      <c r="H219" s="30" t="str">
        <f>IFERROR(VLOOKUP(B219,'[1]LDC List'!$B$1:$C$47,2,FALSE),"Non LDC")</f>
        <v>LDC</v>
      </c>
      <c r="I219" s="30" t="str">
        <f>IFERROR(VLOOKUP(B219,'[1]SIDS List'!$B$1:$C$57,2,FALSE),"Non SIDS")</f>
        <v>Non SIDS</v>
      </c>
      <c r="J219" s="30" t="str">
        <f>IFERROR(VLOOKUP(B219,'[1]DAC Member List'!$B$1:$C$29,2,FALSE),"Non DAC")</f>
        <v>Non DAC</v>
      </c>
      <c r="K219" s="30" t="str">
        <f>IFERROR(VLOOKUP(B219,'[1]Dev Countries List'!$A$1:$B$146,2,FALSE),"Not Developing")</f>
        <v>Developing Country</v>
      </c>
      <c r="L219" s="30" t="str">
        <f>IFERROR(VLOOKUP(D219,'[1]Fragility List'!$A$1:$C$146,3,FALSE),"Not Fragile")</f>
        <v>Fragile</v>
      </c>
      <c r="M219" s="27">
        <f>VLOOKUP(B219,[2]Data!$B$7:$Y$270,23,FALSE)</f>
        <v>24234088</v>
      </c>
    </row>
    <row r="220" spans="1:13" x14ac:dyDescent="0.25">
      <c r="A220" s="28" t="s">
        <v>84</v>
      </c>
      <c r="B220" s="29" t="s">
        <v>648</v>
      </c>
      <c r="C220" s="29" t="s">
        <v>649</v>
      </c>
      <c r="D220" s="29" t="s">
        <v>648</v>
      </c>
      <c r="E220" s="28" t="s">
        <v>84</v>
      </c>
      <c r="F220" s="30" t="str">
        <f>IFERROR(VLOOKUP(D220,'[1]OECD Region by Recipient'!$A$1:$B$225,2,FALSE),"")</f>
        <v>South of Sahara</v>
      </c>
      <c r="G220" s="30" t="str">
        <f>IFERROR(VLOOKUP(B220,'[1]Income Groups'!$A$2:$C$219,3,FALSE),"")</f>
        <v>LIC</v>
      </c>
      <c r="H220" s="30" t="str">
        <f>IFERROR(VLOOKUP(B220,'[1]LDC List'!$B$1:$C$47,2,FALSE),"Non LDC")</f>
        <v>LDC</v>
      </c>
      <c r="I220" s="30" t="str">
        <f>IFERROR(VLOOKUP(B220,'[1]SIDS List'!$B$1:$C$57,2,FALSE),"Non SIDS")</f>
        <v>Non SIDS</v>
      </c>
      <c r="J220" s="30" t="str">
        <f>IFERROR(VLOOKUP(B220,'[1]DAC Member List'!$B$1:$C$29,2,FALSE),"Non DAC")</f>
        <v>Non DAC</v>
      </c>
      <c r="K220" s="30" t="str">
        <f>IFERROR(VLOOKUP(B220,'[1]Dev Countries List'!$A$1:$B$146,2,FALSE),"Not Developing")</f>
        <v>Developing Country</v>
      </c>
      <c r="L220" s="30" t="str">
        <f>IFERROR(VLOOKUP(D220,'[1]Fragility List'!$A$1:$C$146,3,FALSE),"Not Fragile")</f>
        <v>Fragile</v>
      </c>
      <c r="M220" s="27">
        <f>VLOOKUP(B220,[2]Data!$B$7:$Y$270,23,FALSE)</f>
        <v>17573607</v>
      </c>
    </row>
    <row r="221" spans="1:13" x14ac:dyDescent="0.25">
      <c r="A221" s="28" t="s">
        <v>170</v>
      </c>
      <c r="B221" s="29" t="s">
        <v>650</v>
      </c>
      <c r="C221" s="29" t="s">
        <v>651</v>
      </c>
      <c r="D221" s="29" t="s">
        <v>650</v>
      </c>
      <c r="E221" s="28" t="s">
        <v>170</v>
      </c>
      <c r="F221" s="30" t="str">
        <f>IFERROR(VLOOKUP(D221,'[1]OECD Region by Recipient'!$A$1:$B$225,2,FALSE),"")</f>
        <v>East Asia</v>
      </c>
      <c r="G221" s="30" t="str">
        <f>IFERROR(VLOOKUP(B221,'[1]Income Groups'!$A$2:$C$219,3,FALSE),"")</f>
        <v>UMIC</v>
      </c>
      <c r="H221" s="30" t="str">
        <f>IFERROR(VLOOKUP(B221,'[1]LDC List'!$B$1:$C$47,2,FALSE),"Non LDC")</f>
        <v>Non LDC</v>
      </c>
      <c r="I221" s="30" t="str">
        <f>IFERROR(VLOOKUP(B221,'[1]SIDS List'!$B$1:$C$57,2,FALSE),"Non SIDS")</f>
        <v>Non SIDS</v>
      </c>
      <c r="J221" s="30" t="str">
        <f>IFERROR(VLOOKUP(B221,'[1]DAC Member List'!$B$1:$C$29,2,FALSE),"Non DAC")</f>
        <v>Non DAC</v>
      </c>
      <c r="K221" s="30" t="str">
        <f>IFERROR(VLOOKUP(B221,'[1]Dev Countries List'!$A$1:$B$146,2,FALSE),"Not Developing")</f>
        <v>Developing Country</v>
      </c>
      <c r="L221" s="30" t="str">
        <f>IFERROR(VLOOKUP(D221,'[1]Fragility List'!$A$1:$C$146,3,FALSE),"Not Fragile")</f>
        <v>Not Fragile</v>
      </c>
      <c r="M221" s="27">
        <f>VLOOKUP(B221,[2]Data!$B$7:$Y$270,23,FALSE)</f>
        <v>30723155</v>
      </c>
    </row>
    <row r="222" spans="1:13" x14ac:dyDescent="0.25">
      <c r="A222" s="28" t="s">
        <v>189</v>
      </c>
      <c r="B222" s="29" t="s">
        <v>652</v>
      </c>
      <c r="C222" s="29" t="s">
        <v>653</v>
      </c>
      <c r="D222" s="29" t="s">
        <v>652</v>
      </c>
      <c r="E222" s="28" t="s">
        <v>189</v>
      </c>
      <c r="F222" s="30" t="str">
        <f>IFERROR(VLOOKUP(D222,'[1]OECD Region by Recipient'!$A$1:$B$225,2,FALSE),"")</f>
        <v>South Central Asia</v>
      </c>
      <c r="G222" s="30" t="str">
        <f>IFERROR(VLOOKUP(B222,'[1]Income Groups'!$A$2:$C$219,3,FALSE),"")</f>
        <v>UMIC</v>
      </c>
      <c r="H222" s="30" t="str">
        <f>IFERROR(VLOOKUP(B222,'[1]LDC List'!$B$1:$C$47,2,FALSE),"Non LDC")</f>
        <v>Non LDC</v>
      </c>
      <c r="I222" s="30" t="str">
        <f>IFERROR(VLOOKUP(B222,'[1]SIDS List'!$B$1:$C$57,2,FALSE),"Non SIDS")</f>
        <v>SIDS</v>
      </c>
      <c r="J222" s="30" t="str">
        <f>IFERROR(VLOOKUP(B222,'[1]DAC Member List'!$B$1:$C$29,2,FALSE),"Non DAC")</f>
        <v>Non DAC</v>
      </c>
      <c r="K222" s="30" t="str">
        <f>IFERROR(VLOOKUP(B222,'[1]Dev Countries List'!$A$1:$B$146,2,FALSE),"Not Developing")</f>
        <v>Developing Country</v>
      </c>
      <c r="L222" s="30" t="str">
        <f>IFERROR(VLOOKUP(D222,'[1]Fragility List'!$A$1:$C$146,3,FALSE),"Not Fragile")</f>
        <v>Not Fragile</v>
      </c>
      <c r="M222" s="27">
        <f>VLOOKUP(B222,[2]Data!$B$7:$Y$270,23,FALSE)</f>
        <v>409163</v>
      </c>
    </row>
    <row r="223" spans="1:13" x14ac:dyDescent="0.25">
      <c r="A223" s="28" t="s">
        <v>85</v>
      </c>
      <c r="B223" s="29" t="s">
        <v>654</v>
      </c>
      <c r="C223" s="29" t="s">
        <v>655</v>
      </c>
      <c r="D223" s="29" t="s">
        <v>654</v>
      </c>
      <c r="E223" s="28" t="s">
        <v>85</v>
      </c>
      <c r="F223" s="30" t="str">
        <f>IFERROR(VLOOKUP(D223,'[1]OECD Region by Recipient'!$A$1:$B$225,2,FALSE),"")</f>
        <v>South of Sahara</v>
      </c>
      <c r="G223" s="30" t="str">
        <f>IFERROR(VLOOKUP(B223,'[1]Income Groups'!$A$2:$C$219,3,FALSE),"")</f>
        <v>LIC</v>
      </c>
      <c r="H223" s="30" t="str">
        <f>IFERROR(VLOOKUP(B223,'[1]LDC List'!$B$1:$C$47,2,FALSE),"Non LDC")</f>
        <v>LDC</v>
      </c>
      <c r="I223" s="30" t="str">
        <f>IFERROR(VLOOKUP(B223,'[1]SIDS List'!$B$1:$C$57,2,FALSE),"Non SIDS")</f>
        <v>Non SIDS</v>
      </c>
      <c r="J223" s="30" t="str">
        <f>IFERROR(VLOOKUP(B223,'[1]DAC Member List'!$B$1:$C$29,2,FALSE),"Non DAC")</f>
        <v>Non DAC</v>
      </c>
      <c r="K223" s="30" t="str">
        <f>IFERROR(VLOOKUP(B223,'[1]Dev Countries List'!$A$1:$B$146,2,FALSE),"Not Developing")</f>
        <v>Developing Country</v>
      </c>
      <c r="L223" s="30" t="str">
        <f>IFERROR(VLOOKUP(D223,'[1]Fragility List'!$A$1:$C$146,3,FALSE),"Not Fragile")</f>
        <v>Extremely fragile</v>
      </c>
      <c r="M223" s="27">
        <f>VLOOKUP(B223,[2]Data!$B$7:$Y$270,23,FALSE)</f>
        <v>17467905</v>
      </c>
    </row>
    <row r="224" spans="1:13" x14ac:dyDescent="0.25">
      <c r="A224" s="28" t="s">
        <v>40</v>
      </c>
      <c r="B224" s="29" t="s">
        <v>656</v>
      </c>
      <c r="C224" s="29" t="s">
        <v>657</v>
      </c>
      <c r="D224" s="29" t="s">
        <v>656</v>
      </c>
      <c r="E224" s="28" t="s">
        <v>40</v>
      </c>
      <c r="F224" s="30" t="str">
        <f>IFERROR(VLOOKUP(D224,'[1]OECD Region by Recipient'!$A$1:$B$225,2,FALSE),"")</f>
        <v>Europe</v>
      </c>
      <c r="G224" s="30" t="str">
        <f>IFERROR(VLOOKUP(B224,'[1]Income Groups'!$A$2:$C$219,3,FALSE),"")</f>
        <v>HIC</v>
      </c>
      <c r="H224" s="30" t="str">
        <f>IFERROR(VLOOKUP(B224,'[1]LDC List'!$B$1:$C$47,2,FALSE),"Non LDC")</f>
        <v>Non LDC</v>
      </c>
      <c r="I224" s="30" t="str">
        <f>IFERROR(VLOOKUP(B224,'[1]SIDS List'!$B$1:$C$57,2,FALSE),"Non SIDS")</f>
        <v>Non SIDS</v>
      </c>
      <c r="J224" s="30" t="str">
        <f>IFERROR(VLOOKUP(B224,'[1]DAC Member List'!$B$1:$C$29,2,FALSE),"Non DAC")</f>
        <v>Non DAC</v>
      </c>
      <c r="K224" s="30" t="str">
        <f>IFERROR(VLOOKUP(B224,'[1]Dev Countries List'!$A$1:$B$146,2,FALSE),"Not Developing")</f>
        <v>Not Developing</v>
      </c>
      <c r="L224" s="30" t="str">
        <f>IFERROR(VLOOKUP(D224,'[1]Fragility List'!$A$1:$C$146,3,FALSE),"Not Fragile")</f>
        <v>Not Fragile</v>
      </c>
      <c r="M224" s="27">
        <f>VLOOKUP(B224,[2]Data!$B$7:$Y$270,23,FALSE)</f>
        <v>431874</v>
      </c>
    </row>
    <row r="225" spans="1:13" x14ac:dyDescent="0.25">
      <c r="A225" s="28" t="s">
        <v>222</v>
      </c>
      <c r="B225" s="29" t="s">
        <v>658</v>
      </c>
      <c r="C225" s="29" t="s">
        <v>659</v>
      </c>
      <c r="D225" s="29" t="s">
        <v>658</v>
      </c>
      <c r="E225" s="28" t="s">
        <v>222</v>
      </c>
      <c r="F225" s="30" t="str">
        <f>IFERROR(VLOOKUP(D225,'[1]OECD Region by Recipient'!$A$1:$B$225,2,FALSE),"")</f>
        <v>Oceania</v>
      </c>
      <c r="G225" s="30" t="str">
        <f>IFERROR(VLOOKUP(B225,'[1]Income Groups'!$A$2:$C$219,3,FALSE),"")</f>
        <v>UMIC</v>
      </c>
      <c r="H225" s="30" t="str">
        <f>IFERROR(VLOOKUP(B225,'[1]LDC List'!$B$1:$C$47,2,FALSE),"Non LDC")</f>
        <v>Non LDC</v>
      </c>
      <c r="I225" s="30" t="str">
        <f>IFERROR(VLOOKUP(B225,'[1]SIDS List'!$B$1:$C$57,2,FALSE),"Non SIDS")</f>
        <v>SIDS</v>
      </c>
      <c r="J225" s="30" t="str">
        <f>IFERROR(VLOOKUP(B225,'[1]DAC Member List'!$B$1:$C$29,2,FALSE),"Non DAC")</f>
        <v>Non DAC</v>
      </c>
      <c r="K225" s="30" t="str">
        <f>IFERROR(VLOOKUP(B225,'[1]Dev Countries List'!$A$1:$B$146,2,FALSE),"Not Developing")</f>
        <v>Developing Country</v>
      </c>
      <c r="L225" s="30" t="str">
        <f>IFERROR(VLOOKUP(D225,'[1]Fragility List'!$A$1:$C$146,3,FALSE),"Not Fragile")</f>
        <v>Not Fragile</v>
      </c>
      <c r="M225" s="27">
        <f>VLOOKUP(B225,[2]Data!$B$7:$Y$270,23,FALSE)</f>
        <v>52994</v>
      </c>
    </row>
    <row r="226" spans="1:13" x14ac:dyDescent="0.25">
      <c r="A226" s="28" t="s">
        <v>660</v>
      </c>
      <c r="B226" s="29" t="s">
        <v>661</v>
      </c>
      <c r="C226" s="29" t="s">
        <v>662</v>
      </c>
      <c r="D226" s="29" t="s">
        <v>661</v>
      </c>
      <c r="E226" s="28" t="s">
        <v>660</v>
      </c>
      <c r="F226" s="30" t="str">
        <f>IFERROR(VLOOKUP(D226,'[1]OECD Region by Recipient'!$A$1:$B$225,2,FALSE),"")</f>
        <v/>
      </c>
      <c r="G226" s="30" t="str">
        <f>IFERROR(VLOOKUP(B226,'[1]Income Groups'!$A$2:$C$219,3,FALSE),"")</f>
        <v/>
      </c>
      <c r="H226" s="30" t="str">
        <f>IFERROR(VLOOKUP(B226,'[1]LDC List'!$B$1:$C$47,2,FALSE),"Non LDC")</f>
        <v>Non LDC</v>
      </c>
      <c r="I226" s="30" t="str">
        <f>IFERROR(VLOOKUP(B226,'[1]SIDS List'!$B$1:$C$57,2,FALSE),"Non SIDS")</f>
        <v>SIDS</v>
      </c>
      <c r="J226" s="30" t="str">
        <f>IFERROR(VLOOKUP(B226,'[1]DAC Member List'!$B$1:$C$29,2,FALSE),"Non DAC")</f>
        <v>Non DAC</v>
      </c>
      <c r="K226" s="30" t="str">
        <f>IFERROR(VLOOKUP(B226,'[1]Dev Countries List'!$A$1:$B$146,2,FALSE),"Not Developing")</f>
        <v>Not Developing</v>
      </c>
      <c r="L226" s="30" t="str">
        <f>IFERROR(VLOOKUP(D226,'[1]Fragility List'!$A$1:$C$146,3,FALSE),"Not Fragile")</f>
        <v>Not Fragile</v>
      </c>
      <c r="M226" s="27" t="e">
        <f>VLOOKUP(B226,[2]Data!$B$7:$Y$270,23,FALSE)</f>
        <v>#N/A</v>
      </c>
    </row>
    <row r="227" spans="1:13" x14ac:dyDescent="0.25">
      <c r="A227" s="28" t="s">
        <v>86</v>
      </c>
      <c r="B227" s="29" t="s">
        <v>663</v>
      </c>
      <c r="C227" s="29" t="s">
        <v>664</v>
      </c>
      <c r="D227" s="29" t="s">
        <v>663</v>
      </c>
      <c r="E227" s="28" t="s">
        <v>86</v>
      </c>
      <c r="F227" s="30" t="str">
        <f>IFERROR(VLOOKUP(D227,'[1]OECD Region by Recipient'!$A$1:$B$225,2,FALSE),"")</f>
        <v>South of Sahara</v>
      </c>
      <c r="G227" s="30" t="str">
        <f>IFERROR(VLOOKUP(B227,'[1]Income Groups'!$A$2:$C$219,3,FALSE),"")</f>
        <v>LMIC</v>
      </c>
      <c r="H227" s="30" t="str">
        <f>IFERROR(VLOOKUP(B227,'[1]LDC List'!$B$1:$C$47,2,FALSE),"Non LDC")</f>
        <v>LDC</v>
      </c>
      <c r="I227" s="30" t="str">
        <f>IFERROR(VLOOKUP(B227,'[1]SIDS List'!$B$1:$C$57,2,FALSE),"Non SIDS")</f>
        <v>Non SIDS</v>
      </c>
      <c r="J227" s="30" t="str">
        <f>IFERROR(VLOOKUP(B227,'[1]DAC Member List'!$B$1:$C$29,2,FALSE),"Non DAC")</f>
        <v>Non DAC</v>
      </c>
      <c r="K227" s="30" t="str">
        <f>IFERROR(VLOOKUP(B227,'[1]Dev Countries List'!$A$1:$B$146,2,FALSE),"Not Developing")</f>
        <v>Developing Country</v>
      </c>
      <c r="L227" s="30" t="str">
        <f>IFERROR(VLOOKUP(D227,'[1]Fragility List'!$A$1:$C$146,3,FALSE),"Not Fragile")</f>
        <v>Fragile</v>
      </c>
      <c r="M227" s="27">
        <f>VLOOKUP(B227,[2]Data!$B$7:$Y$270,23,FALSE)</f>
        <v>4182341</v>
      </c>
    </row>
    <row r="228" spans="1:13" x14ac:dyDescent="0.25">
      <c r="A228" s="28" t="s">
        <v>87</v>
      </c>
      <c r="B228" s="29" t="s">
        <v>665</v>
      </c>
      <c r="C228" s="29" t="s">
        <v>666</v>
      </c>
      <c r="D228" s="29" t="s">
        <v>665</v>
      </c>
      <c r="E228" s="28" t="s">
        <v>87</v>
      </c>
      <c r="F228" s="30" t="str">
        <f>IFERROR(VLOOKUP(D228,'[1]OECD Region by Recipient'!$A$1:$B$225,2,FALSE),"")</f>
        <v>South of Sahara</v>
      </c>
      <c r="G228" s="30" t="str">
        <f>IFERROR(VLOOKUP(B228,'[1]Income Groups'!$A$2:$C$219,3,FALSE),"")</f>
        <v>UMIC</v>
      </c>
      <c r="H228" s="30" t="str">
        <f>IFERROR(VLOOKUP(B228,'[1]LDC List'!$B$1:$C$47,2,FALSE),"Non LDC")</f>
        <v>Non LDC</v>
      </c>
      <c r="I228" s="30" t="str">
        <f>IFERROR(VLOOKUP(B228,'[1]SIDS List'!$B$1:$C$57,2,FALSE),"Non SIDS")</f>
        <v>SIDS</v>
      </c>
      <c r="J228" s="30" t="str">
        <f>IFERROR(VLOOKUP(B228,'[1]DAC Member List'!$B$1:$C$29,2,FALSE),"Non DAC")</f>
        <v>Non DAC</v>
      </c>
      <c r="K228" s="30" t="str">
        <f>IFERROR(VLOOKUP(B228,'[1]Dev Countries List'!$A$1:$B$146,2,FALSE),"Not Developing")</f>
        <v>Developing Country</v>
      </c>
      <c r="L228" s="30" t="str">
        <f>IFERROR(VLOOKUP(D228,'[1]Fragility List'!$A$1:$C$146,3,FALSE),"Not Fragile")</f>
        <v>Not Fragile</v>
      </c>
      <c r="M228" s="27">
        <f>VLOOKUP(B228,[2]Data!$B$7:$Y$270,23,FALSE)</f>
        <v>1262605</v>
      </c>
    </row>
    <row r="229" spans="1:13" x14ac:dyDescent="0.25">
      <c r="A229" s="31" t="s">
        <v>88</v>
      </c>
      <c r="B229" s="29" t="s">
        <v>667</v>
      </c>
      <c r="C229" s="29" t="s">
        <v>668</v>
      </c>
      <c r="D229" s="29" t="s">
        <v>667</v>
      </c>
      <c r="E229" s="31" t="s">
        <v>88</v>
      </c>
      <c r="F229" s="30" t="str">
        <f>IFERROR(VLOOKUP(D229,'[1]OECD Region by Recipient'!$A$1:$B$225,2,FALSE),"")</f>
        <v>South of Sahara</v>
      </c>
      <c r="G229" s="30" t="str">
        <f>IFERROR(VLOOKUP(B229,'[1]Income Groups'!$A$2:$C$219,3,FALSE),"")</f>
        <v/>
      </c>
      <c r="H229" s="30" t="str">
        <f>IFERROR(VLOOKUP(B229,'[1]LDC List'!$B$1:$C$47,2,FALSE),"Non LDC")</f>
        <v>Non LDC</v>
      </c>
      <c r="I229" s="30" t="str">
        <f>IFERROR(VLOOKUP(B229,'[1]SIDS List'!$B$1:$C$57,2,FALSE),"Non SIDS")</f>
        <v>Non SIDS</v>
      </c>
      <c r="J229" s="30" t="str">
        <f>IFERROR(VLOOKUP(B229,'[1]DAC Member List'!$B$1:$C$29,2,FALSE),"Non DAC")</f>
        <v>Non DAC</v>
      </c>
      <c r="K229" s="30" t="str">
        <f>IFERROR(VLOOKUP(B229,'[1]Dev Countries List'!$A$1:$B$146,2,FALSE),"Not Developing")</f>
        <v>Not Developing</v>
      </c>
      <c r="L229" s="30" t="str">
        <f>IFERROR(VLOOKUP(D229,'[1]Fragility List'!$A$1:$C$146,3,FALSE),"Not Fragile")</f>
        <v>Not Fragile</v>
      </c>
      <c r="M229" s="27" t="e">
        <f>VLOOKUP(B229,[2]Data!$B$7:$Y$270,23,FALSE)</f>
        <v>#N/A</v>
      </c>
    </row>
    <row r="230" spans="1:13" x14ac:dyDescent="0.25">
      <c r="A230" s="28" t="s">
        <v>132</v>
      </c>
      <c r="B230" s="29" t="s">
        <v>669</v>
      </c>
      <c r="C230" s="29" t="s">
        <v>670</v>
      </c>
      <c r="D230" s="29" t="s">
        <v>669</v>
      </c>
      <c r="E230" s="28" t="s">
        <v>132</v>
      </c>
      <c r="F230" s="30" t="str">
        <f>IFERROR(VLOOKUP(D230,'[1]OECD Region by Recipient'!$A$1:$B$225,2,FALSE),"")</f>
        <v>North Central America</v>
      </c>
      <c r="G230" s="30" t="str">
        <f>IFERROR(VLOOKUP(B230,'[1]Income Groups'!$A$2:$C$219,3,FALSE),"")</f>
        <v>UMIC</v>
      </c>
      <c r="H230" s="30" t="str">
        <f>IFERROR(VLOOKUP(B230,'[1]LDC List'!$B$1:$C$47,2,FALSE),"Non LDC")</f>
        <v>Non LDC</v>
      </c>
      <c r="I230" s="30" t="str">
        <f>IFERROR(VLOOKUP(B230,'[1]SIDS List'!$B$1:$C$57,2,FALSE),"Non SIDS")</f>
        <v>Non SIDS</v>
      </c>
      <c r="J230" s="30" t="str">
        <f>IFERROR(VLOOKUP(B230,'[1]DAC Member List'!$B$1:$C$29,2,FALSE),"Non DAC")</f>
        <v>Non DAC</v>
      </c>
      <c r="K230" s="30" t="str">
        <f>IFERROR(VLOOKUP(B230,'[1]Dev Countries List'!$A$1:$B$146,2,FALSE),"Not Developing")</f>
        <v>Developing Country</v>
      </c>
      <c r="L230" s="30" t="str">
        <f>IFERROR(VLOOKUP(D230,'[1]Fragility List'!$A$1:$C$146,3,FALSE),"Not Fragile")</f>
        <v>Not Fragile</v>
      </c>
      <c r="M230" s="27">
        <f>VLOOKUP(B230,[2]Data!$B$7:$Y$270,23,FALSE)</f>
        <v>125890949</v>
      </c>
    </row>
    <row r="231" spans="1:13" x14ac:dyDescent="0.25">
      <c r="A231" s="33" t="s">
        <v>671</v>
      </c>
      <c r="B231" s="34" t="s">
        <v>672</v>
      </c>
      <c r="C231" s="34" t="s">
        <v>673</v>
      </c>
      <c r="D231" s="34" t="s">
        <v>672</v>
      </c>
      <c r="E231" s="33" t="s">
        <v>671</v>
      </c>
      <c r="F231" s="30" t="str">
        <f>IFERROR(VLOOKUP(D231,'[1]OECD Region by Recipient'!$A$1:$B$225,2,FALSE),"")</f>
        <v>Oceania</v>
      </c>
      <c r="G231" s="30" t="str">
        <f>IFERROR(VLOOKUP(B231,'[1]Income Groups'!$A$2:$C$219,3,FALSE),"")</f>
        <v>LMIC</v>
      </c>
      <c r="H231" s="30" t="str">
        <f>IFERROR(VLOOKUP(B231,'[1]LDC List'!$B$1:$C$47,2,FALSE),"Non LDC")</f>
        <v>Non LDC</v>
      </c>
      <c r="I231" s="30" t="str">
        <f>IFERROR(VLOOKUP(B231,'[1]SIDS List'!$B$1:$C$57,2,FALSE),"Non SIDS")</f>
        <v>SIDS</v>
      </c>
      <c r="J231" s="30" t="str">
        <f>IFERROR(VLOOKUP(B231,'[1]DAC Member List'!$B$1:$C$29,2,FALSE),"Non DAC")</f>
        <v>Non DAC</v>
      </c>
      <c r="K231" s="30" t="str">
        <f>IFERROR(VLOOKUP(B231,'[1]Dev Countries List'!$A$1:$B$146,2,FALSE),"Not Developing")</f>
        <v>Developing Country</v>
      </c>
      <c r="L231" s="30" t="str">
        <f>IFERROR(VLOOKUP(D231,'[1]Fragility List'!$A$1:$C$146,3,FALSE),"Not Fragile")</f>
        <v>Not Fragile</v>
      </c>
      <c r="M231" s="27">
        <f>VLOOKUP(B231,[2]Data!$B$7:$Y$270,23,FALSE)</f>
        <v>104433</v>
      </c>
    </row>
    <row r="232" spans="1:13" x14ac:dyDescent="0.25">
      <c r="A232" s="33" t="s">
        <v>674</v>
      </c>
      <c r="B232" s="34" t="s">
        <v>672</v>
      </c>
      <c r="C232" s="34" t="s">
        <v>673</v>
      </c>
      <c r="D232" s="34" t="s">
        <v>672</v>
      </c>
      <c r="E232" s="33" t="s">
        <v>674</v>
      </c>
      <c r="F232" s="30" t="str">
        <f>IFERROR(VLOOKUP(D232,'[1]OECD Region by Recipient'!$A$1:$B$225,2,FALSE),"")</f>
        <v>Oceania</v>
      </c>
      <c r="G232" s="30" t="str">
        <f>IFERROR(VLOOKUP(B232,'[1]Income Groups'!$A$2:$C$219,3,FALSE),"")</f>
        <v>LMIC</v>
      </c>
      <c r="H232" s="30" t="str">
        <f>IFERROR(VLOOKUP(B232,'[1]LDC List'!$B$1:$C$47,2,FALSE),"Non LDC")</f>
        <v>Non LDC</v>
      </c>
      <c r="I232" s="30" t="str">
        <f>IFERROR(VLOOKUP(B232,'[1]SIDS List'!$B$1:$C$57,2,FALSE),"Non SIDS")</f>
        <v>SIDS</v>
      </c>
      <c r="J232" s="30" t="str">
        <f>IFERROR(VLOOKUP(B232,'[1]DAC Member List'!$B$1:$C$29,2,FALSE),"Non DAC")</f>
        <v>Non DAC</v>
      </c>
      <c r="K232" s="30" t="str">
        <f>IFERROR(VLOOKUP(B232,'[1]Dev Countries List'!$A$1:$B$146,2,FALSE),"Not Developing")</f>
        <v>Developing Country</v>
      </c>
      <c r="L232" s="30" t="str">
        <f>IFERROR(VLOOKUP(D232,'[1]Fragility List'!$A$1:$C$146,3,FALSE),"Not Fragile")</f>
        <v>Not Fragile</v>
      </c>
      <c r="M232" s="27">
        <f>VLOOKUP(B232,[2]Data!$B$7:$Y$270,23,FALSE)</f>
        <v>104433</v>
      </c>
    </row>
    <row r="233" spans="1:13" x14ac:dyDescent="0.25">
      <c r="A233" s="33" t="s">
        <v>675</v>
      </c>
      <c r="B233" s="34" t="s">
        <v>672</v>
      </c>
      <c r="C233" s="34" t="s">
        <v>673</v>
      </c>
      <c r="D233" s="34" t="s">
        <v>672</v>
      </c>
      <c r="E233" s="33" t="s">
        <v>675</v>
      </c>
      <c r="F233" s="30" t="str">
        <f>IFERROR(VLOOKUP(D233,'[1]OECD Region by Recipient'!$A$1:$B$225,2,FALSE),"")</f>
        <v>Oceania</v>
      </c>
      <c r="G233" s="30" t="str">
        <f>IFERROR(VLOOKUP(B233,'[1]Income Groups'!$A$2:$C$219,3,FALSE),"")</f>
        <v>LMIC</v>
      </c>
      <c r="H233" s="30" t="str">
        <f>IFERROR(VLOOKUP(B233,'[1]LDC List'!$B$1:$C$47,2,FALSE),"Non LDC")</f>
        <v>Non LDC</v>
      </c>
      <c r="I233" s="30" t="str">
        <f>IFERROR(VLOOKUP(B233,'[1]SIDS List'!$B$1:$C$57,2,FALSE),"Non SIDS")</f>
        <v>SIDS</v>
      </c>
      <c r="J233" s="30" t="str">
        <f>IFERROR(VLOOKUP(B233,'[1]DAC Member List'!$B$1:$C$29,2,FALSE),"Non DAC")</f>
        <v>Non DAC</v>
      </c>
      <c r="K233" s="30" t="str">
        <f>IFERROR(VLOOKUP(B233,'[1]Dev Countries List'!$A$1:$B$146,2,FALSE),"Not Developing")</f>
        <v>Developing Country</v>
      </c>
      <c r="L233" s="30" t="str">
        <f>IFERROR(VLOOKUP(D233,'[1]Fragility List'!$A$1:$C$146,3,FALSE),"Not Fragile")</f>
        <v>Not Fragile</v>
      </c>
      <c r="M233" s="27">
        <f>VLOOKUP(B233,[2]Data!$B$7:$Y$270,23,FALSE)</f>
        <v>104433</v>
      </c>
    </row>
    <row r="234" spans="1:13" x14ac:dyDescent="0.25">
      <c r="A234" s="33" t="s">
        <v>676</v>
      </c>
      <c r="B234" s="34" t="s">
        <v>672</v>
      </c>
      <c r="C234" s="34" t="s">
        <v>673</v>
      </c>
      <c r="D234" s="34" t="s">
        <v>672</v>
      </c>
      <c r="E234" s="33" t="s">
        <v>676</v>
      </c>
      <c r="F234" s="30" t="str">
        <f>IFERROR(VLOOKUP(D234,'[1]OECD Region by Recipient'!$A$1:$B$225,2,FALSE),"")</f>
        <v>Oceania</v>
      </c>
      <c r="G234" s="30" t="str">
        <f>IFERROR(VLOOKUP(B234,'[1]Income Groups'!$A$2:$C$219,3,FALSE),"")</f>
        <v>LMIC</v>
      </c>
      <c r="H234" s="30" t="str">
        <f>IFERROR(VLOOKUP(B234,'[1]LDC List'!$B$1:$C$47,2,FALSE),"Non LDC")</f>
        <v>Non LDC</v>
      </c>
      <c r="I234" s="30" t="str">
        <f>IFERROR(VLOOKUP(B234,'[1]SIDS List'!$B$1:$C$57,2,FALSE),"Non SIDS")</f>
        <v>SIDS</v>
      </c>
      <c r="J234" s="30" t="str">
        <f>IFERROR(VLOOKUP(B234,'[1]DAC Member List'!$B$1:$C$29,2,FALSE),"Non DAC")</f>
        <v>Non DAC</v>
      </c>
      <c r="K234" s="30" t="str">
        <f>IFERROR(VLOOKUP(B234,'[1]Dev Countries List'!$A$1:$B$146,2,FALSE),"Not Developing")</f>
        <v>Developing Country</v>
      </c>
      <c r="L234" s="30" t="str">
        <f>IFERROR(VLOOKUP(D234,'[1]Fragility List'!$A$1:$C$146,3,FALSE),"Not Fragile")</f>
        <v>Not Fragile</v>
      </c>
      <c r="M234" s="27">
        <f>VLOOKUP(B234,[2]Data!$B$7:$Y$270,23,FALSE)</f>
        <v>104433</v>
      </c>
    </row>
    <row r="235" spans="1:13" x14ac:dyDescent="0.25">
      <c r="A235" s="33" t="s">
        <v>677</v>
      </c>
      <c r="B235" s="34" t="s">
        <v>672</v>
      </c>
      <c r="C235" s="34" t="s">
        <v>673</v>
      </c>
      <c r="D235" s="34" t="s">
        <v>672</v>
      </c>
      <c r="E235" s="33" t="s">
        <v>677</v>
      </c>
      <c r="F235" s="30" t="str">
        <f>IFERROR(VLOOKUP(D235,'[1]OECD Region by Recipient'!$A$1:$B$225,2,FALSE),"")</f>
        <v>Oceania</v>
      </c>
      <c r="G235" s="30" t="str">
        <f>IFERROR(VLOOKUP(B235,'[1]Income Groups'!$A$2:$C$219,3,FALSE),"")</f>
        <v>LMIC</v>
      </c>
      <c r="H235" s="30" t="str">
        <f>IFERROR(VLOOKUP(B235,'[1]LDC List'!$B$1:$C$47,2,FALSE),"Non LDC")</f>
        <v>Non LDC</v>
      </c>
      <c r="I235" s="30" t="str">
        <f>IFERROR(VLOOKUP(B235,'[1]SIDS List'!$B$1:$C$57,2,FALSE),"Non SIDS")</f>
        <v>SIDS</v>
      </c>
      <c r="J235" s="30" t="str">
        <f>IFERROR(VLOOKUP(B235,'[1]DAC Member List'!$B$1:$C$29,2,FALSE),"Non DAC")</f>
        <v>Non DAC</v>
      </c>
      <c r="K235" s="30" t="str">
        <f>IFERROR(VLOOKUP(B235,'[1]Dev Countries List'!$A$1:$B$146,2,FALSE),"Not Developing")</f>
        <v>Developing Country</v>
      </c>
      <c r="L235" s="30" t="str">
        <f>IFERROR(VLOOKUP(D235,'[1]Fragility List'!$A$1:$C$146,3,FALSE),"Not Fragile")</f>
        <v>Not Fragile</v>
      </c>
      <c r="M235" s="27">
        <f>VLOOKUP(B235,[2]Data!$B$7:$Y$270,23,FALSE)</f>
        <v>104433</v>
      </c>
    </row>
    <row r="236" spans="1:13" x14ac:dyDescent="0.25">
      <c r="A236" s="33" t="s">
        <v>223</v>
      </c>
      <c r="B236" s="34" t="s">
        <v>672</v>
      </c>
      <c r="C236" s="34" t="s">
        <v>673</v>
      </c>
      <c r="D236" s="34" t="s">
        <v>672</v>
      </c>
      <c r="E236" s="33" t="s">
        <v>223</v>
      </c>
      <c r="F236" s="30" t="str">
        <f>IFERROR(VLOOKUP(D236,'[1]OECD Region by Recipient'!$A$1:$B$225,2,FALSE),"")</f>
        <v>Oceania</v>
      </c>
      <c r="G236" s="30" t="str">
        <f>IFERROR(VLOOKUP(B236,'[1]Income Groups'!$A$2:$C$219,3,FALSE),"")</f>
        <v>LMIC</v>
      </c>
      <c r="H236" s="30" t="str">
        <f>IFERROR(VLOOKUP(B236,'[1]LDC List'!$B$1:$C$47,2,FALSE),"Non LDC")</f>
        <v>Non LDC</v>
      </c>
      <c r="I236" s="30" t="str">
        <f>IFERROR(VLOOKUP(B236,'[1]SIDS List'!$B$1:$C$57,2,FALSE),"Non SIDS")</f>
        <v>SIDS</v>
      </c>
      <c r="J236" s="30" t="str">
        <f>IFERROR(VLOOKUP(B236,'[1]DAC Member List'!$B$1:$C$29,2,FALSE),"Non DAC")</f>
        <v>Non DAC</v>
      </c>
      <c r="K236" s="30" t="str">
        <f>IFERROR(VLOOKUP(B236,'[1]Dev Countries List'!$A$1:$B$146,2,FALSE),"Not Developing")</f>
        <v>Developing Country</v>
      </c>
      <c r="L236" s="30" t="str">
        <f>IFERROR(VLOOKUP(D236,'[1]Fragility List'!$A$1:$C$146,3,FALSE),"Not Fragile")</f>
        <v>Not Fragile</v>
      </c>
      <c r="M236" s="27">
        <f>VLOOKUP(B236,[2]Data!$B$7:$Y$270,23,FALSE)</f>
        <v>104433</v>
      </c>
    </row>
    <row r="237" spans="1:13" x14ac:dyDescent="0.25">
      <c r="A237" s="33" t="s">
        <v>41</v>
      </c>
      <c r="B237" s="34" t="s">
        <v>678</v>
      </c>
      <c r="C237" s="34" t="s">
        <v>679</v>
      </c>
      <c r="D237" s="34" t="s">
        <v>678</v>
      </c>
      <c r="E237" s="33" t="s">
        <v>41</v>
      </c>
      <c r="F237" s="30" t="str">
        <f>IFERROR(VLOOKUP(D237,'[1]OECD Region by Recipient'!$A$1:$B$225,2,FALSE),"")</f>
        <v>Europe</v>
      </c>
      <c r="G237" s="30" t="str">
        <f>IFERROR(VLOOKUP(B237,'[1]Income Groups'!$A$2:$C$219,3,FALSE),"")</f>
        <v>LMIC</v>
      </c>
      <c r="H237" s="30" t="str">
        <f>IFERROR(VLOOKUP(B237,'[1]LDC List'!$B$1:$C$47,2,FALSE),"Non LDC")</f>
        <v>Non LDC</v>
      </c>
      <c r="I237" s="30" t="str">
        <f>IFERROR(VLOOKUP(B237,'[1]SIDS List'!$B$1:$C$57,2,FALSE),"Non SIDS")</f>
        <v>Non SIDS</v>
      </c>
      <c r="J237" s="30" t="str">
        <f>IFERROR(VLOOKUP(B237,'[1]DAC Member List'!$B$1:$C$29,2,FALSE),"Non DAC")</f>
        <v>Non DAC</v>
      </c>
      <c r="K237" s="30" t="str">
        <f>IFERROR(VLOOKUP(B237,'[1]Dev Countries List'!$A$1:$B$146,2,FALSE),"Not Developing")</f>
        <v>Developing Country</v>
      </c>
      <c r="L237" s="30" t="str">
        <f>IFERROR(VLOOKUP(D237,'[1]Fragility List'!$A$1:$C$146,3,FALSE),"Not Fragile")</f>
        <v>Not Fragile</v>
      </c>
      <c r="M237" s="27">
        <f>VLOOKUP(B237,[2]Data!$B$7:$Y$270,23,FALSE)</f>
        <v>3554108</v>
      </c>
    </row>
    <row r="238" spans="1:13" x14ac:dyDescent="0.25">
      <c r="A238" s="33" t="s">
        <v>680</v>
      </c>
      <c r="B238" s="34" t="s">
        <v>678</v>
      </c>
      <c r="C238" s="34" t="s">
        <v>679</v>
      </c>
      <c r="D238" s="34" t="s">
        <v>678</v>
      </c>
      <c r="E238" s="33" t="s">
        <v>680</v>
      </c>
      <c r="F238" s="30" t="str">
        <f>IFERROR(VLOOKUP(D238,'[1]OECD Region by Recipient'!$A$1:$B$225,2,FALSE),"")</f>
        <v>Europe</v>
      </c>
      <c r="G238" s="30" t="str">
        <f>IFERROR(VLOOKUP(B238,'[1]Income Groups'!$A$2:$C$219,3,FALSE),"")</f>
        <v>LMIC</v>
      </c>
      <c r="H238" s="30" t="str">
        <f>IFERROR(VLOOKUP(B238,'[1]LDC List'!$B$1:$C$47,2,FALSE),"Non LDC")</f>
        <v>Non LDC</v>
      </c>
      <c r="I238" s="30" t="str">
        <f>IFERROR(VLOOKUP(B238,'[1]SIDS List'!$B$1:$C$57,2,FALSE),"Non SIDS")</f>
        <v>Non SIDS</v>
      </c>
      <c r="J238" s="30" t="str">
        <f>IFERROR(VLOOKUP(B238,'[1]DAC Member List'!$B$1:$C$29,2,FALSE),"Non DAC")</f>
        <v>Non DAC</v>
      </c>
      <c r="K238" s="30" t="str">
        <f>IFERROR(VLOOKUP(B238,'[1]Dev Countries List'!$A$1:$B$146,2,FALSE),"Not Developing")</f>
        <v>Developing Country</v>
      </c>
      <c r="L238" s="30" t="str">
        <f>IFERROR(VLOOKUP(D238,'[1]Fragility List'!$A$1:$C$146,3,FALSE),"Not Fragile")</f>
        <v>Not Fragile</v>
      </c>
      <c r="M238" s="27">
        <f>VLOOKUP(B238,[2]Data!$B$7:$Y$270,23,FALSE)</f>
        <v>3554108</v>
      </c>
    </row>
    <row r="239" spans="1:13" x14ac:dyDescent="0.25">
      <c r="A239" s="28" t="s">
        <v>681</v>
      </c>
      <c r="B239" s="29" t="s">
        <v>682</v>
      </c>
      <c r="C239" s="29" t="s">
        <v>683</v>
      </c>
      <c r="D239" s="29" t="s">
        <v>682</v>
      </c>
      <c r="E239" s="28" t="s">
        <v>681</v>
      </c>
      <c r="F239" s="30" t="str">
        <f>IFERROR(VLOOKUP(D239,'[1]OECD Region by Recipient'!$A$1:$B$225,2,FALSE),"")</f>
        <v>Europe</v>
      </c>
      <c r="G239" s="30" t="str">
        <f>IFERROR(VLOOKUP(B239,'[1]Income Groups'!$A$2:$C$219,3,FALSE),"")</f>
        <v>HIC</v>
      </c>
      <c r="H239" s="30" t="str">
        <f>IFERROR(VLOOKUP(B239,'[1]LDC List'!$B$1:$C$47,2,FALSE),"Non LDC")</f>
        <v>Non LDC</v>
      </c>
      <c r="I239" s="30" t="str">
        <f>IFERROR(VLOOKUP(B239,'[1]SIDS List'!$B$1:$C$57,2,FALSE),"Non SIDS")</f>
        <v>Non SIDS</v>
      </c>
      <c r="J239" s="30" t="str">
        <f>IFERROR(VLOOKUP(B239,'[1]DAC Member List'!$B$1:$C$29,2,FALSE),"Non DAC")</f>
        <v>Non DAC</v>
      </c>
      <c r="K239" s="30" t="str">
        <f>IFERROR(VLOOKUP(B239,'[1]Dev Countries List'!$A$1:$B$146,2,FALSE),"Not Developing")</f>
        <v>Not Developing</v>
      </c>
      <c r="L239" s="30" t="str">
        <f>IFERROR(VLOOKUP(D239,'[1]Fragility List'!$A$1:$C$146,3,FALSE),"Not Fragile")</f>
        <v>Not Fragile</v>
      </c>
      <c r="M239" s="27">
        <f>VLOOKUP(B239,[2]Data!$B$7:$Y$270,23,FALSE)</f>
        <v>38307</v>
      </c>
    </row>
    <row r="240" spans="1:13" x14ac:dyDescent="0.25">
      <c r="A240" s="28" t="s">
        <v>171</v>
      </c>
      <c r="B240" s="29" t="s">
        <v>684</v>
      </c>
      <c r="C240" s="29" t="s">
        <v>685</v>
      </c>
      <c r="D240" s="29" t="s">
        <v>684</v>
      </c>
      <c r="E240" s="28" t="s">
        <v>171</v>
      </c>
      <c r="F240" s="30" t="str">
        <f>IFERROR(VLOOKUP(D240,'[1]OECD Region by Recipient'!$A$1:$B$225,2,FALSE),"")</f>
        <v>East Asia</v>
      </c>
      <c r="G240" s="30" t="str">
        <f>IFERROR(VLOOKUP(B240,'[1]Income Groups'!$A$2:$C$219,3,FALSE),"")</f>
        <v>LMIC</v>
      </c>
      <c r="H240" s="30" t="str">
        <f>IFERROR(VLOOKUP(B240,'[1]LDC List'!$B$1:$C$47,2,FALSE),"Non LDC")</f>
        <v>Non LDC</v>
      </c>
      <c r="I240" s="30" t="str">
        <f>IFERROR(VLOOKUP(B240,'[1]SIDS List'!$B$1:$C$57,2,FALSE),"Non SIDS")</f>
        <v>Non SIDS</v>
      </c>
      <c r="J240" s="30" t="str">
        <f>IFERROR(VLOOKUP(B240,'[1]DAC Member List'!$B$1:$C$29,2,FALSE),"Non DAC")</f>
        <v>Non DAC</v>
      </c>
      <c r="K240" s="30" t="str">
        <f>IFERROR(VLOOKUP(B240,'[1]Dev Countries List'!$A$1:$B$146,2,FALSE),"Not Developing")</f>
        <v>Developing Country</v>
      </c>
      <c r="L240" s="30" t="str">
        <f>IFERROR(VLOOKUP(D240,'[1]Fragility List'!$A$1:$C$146,3,FALSE),"Not Fragile")</f>
        <v>Not Fragile</v>
      </c>
      <c r="M240" s="27">
        <f>VLOOKUP(B240,[2]Data!$B$7:$Y$270,23,FALSE)</f>
        <v>2976877</v>
      </c>
    </row>
    <row r="241" spans="1:13" x14ac:dyDescent="0.25">
      <c r="A241" s="28" t="s">
        <v>42</v>
      </c>
      <c r="B241" s="29" t="s">
        <v>686</v>
      </c>
      <c r="C241" s="29" t="s">
        <v>687</v>
      </c>
      <c r="D241" s="29" t="s">
        <v>686</v>
      </c>
      <c r="E241" s="28" t="s">
        <v>42</v>
      </c>
      <c r="F241" s="30" t="str">
        <f>IFERROR(VLOOKUP(D241,'[1]OECD Region by Recipient'!$A$1:$B$225,2,FALSE),"")</f>
        <v>Europe</v>
      </c>
      <c r="G241" s="30" t="str">
        <f>IFERROR(VLOOKUP(B241,'[1]Income Groups'!$A$2:$C$219,3,FALSE),"")</f>
        <v>UMIC</v>
      </c>
      <c r="H241" s="30" t="str">
        <f>IFERROR(VLOOKUP(B241,'[1]LDC List'!$B$1:$C$47,2,FALSE),"Non LDC")</f>
        <v>Non LDC</v>
      </c>
      <c r="I241" s="30" t="str">
        <f>IFERROR(VLOOKUP(B241,'[1]SIDS List'!$B$1:$C$57,2,FALSE),"Non SIDS")</f>
        <v>Non SIDS</v>
      </c>
      <c r="J241" s="30" t="str">
        <f>IFERROR(VLOOKUP(B241,'[1]DAC Member List'!$B$1:$C$29,2,FALSE),"Non DAC")</f>
        <v>Non DAC</v>
      </c>
      <c r="K241" s="30" t="str">
        <f>IFERROR(VLOOKUP(B241,'[1]Dev Countries List'!$A$1:$B$146,2,FALSE),"Not Developing")</f>
        <v>Developing Country</v>
      </c>
      <c r="L241" s="30" t="str">
        <f>IFERROR(VLOOKUP(D241,'[1]Fragility List'!$A$1:$C$146,3,FALSE),"Not Fragile")</f>
        <v>Not Fragile</v>
      </c>
      <c r="M241" s="27">
        <f>VLOOKUP(B241,[2]Data!$B$7:$Y$270,23,FALSE)</f>
        <v>622159</v>
      </c>
    </row>
    <row r="242" spans="1:13" x14ac:dyDescent="0.25">
      <c r="A242" s="28" t="s">
        <v>133</v>
      </c>
      <c r="B242" s="29" t="s">
        <v>688</v>
      </c>
      <c r="C242" s="29" t="s">
        <v>689</v>
      </c>
      <c r="D242" s="29" t="s">
        <v>688</v>
      </c>
      <c r="E242" s="28" t="s">
        <v>133</v>
      </c>
      <c r="F242" s="30" t="str">
        <f>IFERROR(VLOOKUP(D242,'[1]OECD Region by Recipient'!$A$1:$B$225,2,FALSE),"")</f>
        <v>North Central America</v>
      </c>
      <c r="G242" s="30" t="str">
        <f>IFERROR(VLOOKUP(B242,'[1]Income Groups'!$A$2:$C$219,3,FALSE),"")</f>
        <v/>
      </c>
      <c r="H242" s="30" t="str">
        <f>IFERROR(VLOOKUP(B242,'[1]LDC List'!$B$1:$C$47,2,FALSE),"Non LDC")</f>
        <v>Non LDC</v>
      </c>
      <c r="I242" s="30" t="str">
        <f>IFERROR(VLOOKUP(B242,'[1]SIDS List'!$B$1:$C$57,2,FALSE),"Non SIDS")</f>
        <v>SIDS</v>
      </c>
      <c r="J242" s="30" t="str">
        <f>IFERROR(VLOOKUP(B242,'[1]DAC Member List'!$B$1:$C$29,2,FALSE),"Non DAC")</f>
        <v>Non DAC</v>
      </c>
      <c r="K242" s="30" t="str">
        <f>IFERROR(VLOOKUP(B242,'[1]Dev Countries List'!$A$1:$B$146,2,FALSE),"Not Developing")</f>
        <v>Developing Country</v>
      </c>
      <c r="L242" s="30" t="str">
        <f>IFERROR(VLOOKUP(D242,'[1]Fragility List'!$A$1:$C$146,3,FALSE),"Not Fragile")</f>
        <v>Not Fragile</v>
      </c>
      <c r="M242" s="27" t="e">
        <f>VLOOKUP(B242,[2]Data!$B$7:$Y$270,23,FALSE)</f>
        <v>#N/A</v>
      </c>
    </row>
    <row r="243" spans="1:13" x14ac:dyDescent="0.25">
      <c r="A243" s="28" t="s">
        <v>54</v>
      </c>
      <c r="B243" s="29" t="s">
        <v>690</v>
      </c>
      <c r="C243" s="29" t="s">
        <v>691</v>
      </c>
      <c r="D243" s="29" t="s">
        <v>690</v>
      </c>
      <c r="E243" s="28" t="s">
        <v>54</v>
      </c>
      <c r="F243" s="30" t="str">
        <f>IFERROR(VLOOKUP(D243,'[1]OECD Region by Recipient'!$A$1:$B$225,2,FALSE),"")</f>
        <v>North of Sahara</v>
      </c>
      <c r="G243" s="30" t="str">
        <f>IFERROR(VLOOKUP(B243,'[1]Income Groups'!$A$2:$C$219,3,FALSE),"")</f>
        <v>LMIC</v>
      </c>
      <c r="H243" s="30" t="str">
        <f>IFERROR(VLOOKUP(B243,'[1]LDC List'!$B$1:$C$47,2,FALSE),"Non LDC")</f>
        <v>Non LDC</v>
      </c>
      <c r="I243" s="30" t="str">
        <f>IFERROR(VLOOKUP(B243,'[1]SIDS List'!$B$1:$C$57,2,FALSE),"Non SIDS")</f>
        <v>Non SIDS</v>
      </c>
      <c r="J243" s="30" t="str">
        <f>IFERROR(VLOOKUP(B243,'[1]DAC Member List'!$B$1:$C$29,2,FALSE),"Non DAC")</f>
        <v>Non DAC</v>
      </c>
      <c r="K243" s="30" t="str">
        <f>IFERROR(VLOOKUP(B243,'[1]Dev Countries List'!$A$1:$B$146,2,FALSE),"Not Developing")</f>
        <v>Developing Country</v>
      </c>
      <c r="L243" s="30" t="str">
        <f>IFERROR(VLOOKUP(D243,'[1]Fragility List'!$A$1:$C$146,3,FALSE),"Not Fragile")</f>
        <v>Not Fragile</v>
      </c>
      <c r="M243" s="27">
        <f>VLOOKUP(B243,[2]Data!$B$7:$Y$270,23,FALSE)</f>
        <v>34803322</v>
      </c>
    </row>
    <row r="244" spans="1:13" x14ac:dyDescent="0.25">
      <c r="A244" s="28" t="s">
        <v>89</v>
      </c>
      <c r="B244" s="29" t="s">
        <v>692</v>
      </c>
      <c r="C244" s="29" t="s">
        <v>693</v>
      </c>
      <c r="D244" s="29" t="s">
        <v>692</v>
      </c>
      <c r="E244" s="28" t="s">
        <v>89</v>
      </c>
      <c r="F244" s="30" t="str">
        <f>IFERROR(VLOOKUP(D244,'[1]OECD Region by Recipient'!$A$1:$B$225,2,FALSE),"")</f>
        <v>South of Sahara</v>
      </c>
      <c r="G244" s="30" t="str">
        <f>IFERROR(VLOOKUP(B244,'[1]Income Groups'!$A$2:$C$219,3,FALSE),"")</f>
        <v>LIC</v>
      </c>
      <c r="H244" s="30" t="str">
        <f>IFERROR(VLOOKUP(B244,'[1]LDC List'!$B$1:$C$47,2,FALSE),"Non LDC")</f>
        <v>LDC</v>
      </c>
      <c r="I244" s="30" t="str">
        <f>IFERROR(VLOOKUP(B244,'[1]SIDS List'!$B$1:$C$57,2,FALSE),"Non SIDS")</f>
        <v>Non SIDS</v>
      </c>
      <c r="J244" s="30" t="str">
        <f>IFERROR(VLOOKUP(B244,'[1]DAC Member List'!$B$1:$C$29,2,FALSE),"Non DAC")</f>
        <v>Non DAC</v>
      </c>
      <c r="K244" s="30" t="str">
        <f>IFERROR(VLOOKUP(B244,'[1]Dev Countries List'!$A$1:$B$146,2,FALSE),"Not Developing")</f>
        <v>Developing Country</v>
      </c>
      <c r="L244" s="30" t="str">
        <f>IFERROR(VLOOKUP(D244,'[1]Fragility List'!$A$1:$C$146,3,FALSE),"Not Fragile")</f>
        <v>Fragile</v>
      </c>
      <c r="M244" s="27">
        <f>VLOOKUP(B244,[2]Data!$B$7:$Y$270,23,FALSE)</f>
        <v>28010691</v>
      </c>
    </row>
    <row r="245" spans="1:13" x14ac:dyDescent="0.25">
      <c r="A245" s="28" t="s">
        <v>190</v>
      </c>
      <c r="B245" s="29" t="s">
        <v>694</v>
      </c>
      <c r="C245" s="29" t="s">
        <v>695</v>
      </c>
      <c r="D245" s="29" t="s">
        <v>694</v>
      </c>
      <c r="E245" s="28" t="s">
        <v>190</v>
      </c>
      <c r="F245" s="30" t="str">
        <f>IFERROR(VLOOKUP(D245,'[1]OECD Region by Recipient'!$A$1:$B$225,2,FALSE),"")</f>
        <v>South Central Asia</v>
      </c>
      <c r="G245" s="30" t="str">
        <f>IFERROR(VLOOKUP(B245,'[1]Income Groups'!$A$2:$C$219,3,FALSE),"")</f>
        <v>LMIC</v>
      </c>
      <c r="H245" s="30" t="str">
        <f>IFERROR(VLOOKUP(B245,'[1]LDC List'!$B$1:$C$47,2,FALSE),"Non LDC")</f>
        <v>LDC</v>
      </c>
      <c r="I245" s="30" t="str">
        <f>IFERROR(VLOOKUP(B245,'[1]SIDS List'!$B$1:$C$57,2,FALSE),"Non SIDS")</f>
        <v>Non SIDS</v>
      </c>
      <c r="J245" s="30" t="str">
        <f>IFERROR(VLOOKUP(B245,'[1]DAC Member List'!$B$1:$C$29,2,FALSE),"Non DAC")</f>
        <v>Non DAC</v>
      </c>
      <c r="K245" s="30" t="str">
        <f>IFERROR(VLOOKUP(B245,'[1]Dev Countries List'!$A$1:$B$146,2,FALSE),"Not Developing")</f>
        <v>Developing Country</v>
      </c>
      <c r="L245" s="30" t="str">
        <f>IFERROR(VLOOKUP(D245,'[1]Fragility List'!$A$1:$C$146,3,FALSE),"Not Fragile")</f>
        <v>Fragile</v>
      </c>
      <c r="M245" s="27">
        <f>VLOOKUP(B245,[2]Data!$B$7:$Y$270,23,FALSE)</f>
        <v>52403669</v>
      </c>
    </row>
    <row r="246" spans="1:13" x14ac:dyDescent="0.25">
      <c r="A246" s="28" t="s">
        <v>90</v>
      </c>
      <c r="B246" s="29" t="s">
        <v>696</v>
      </c>
      <c r="C246" s="29" t="s">
        <v>697</v>
      </c>
      <c r="D246" s="29" t="s">
        <v>696</v>
      </c>
      <c r="E246" s="28" t="s">
        <v>90</v>
      </c>
      <c r="F246" s="30" t="str">
        <f>IFERROR(VLOOKUP(D246,'[1]OECD Region by Recipient'!$A$1:$B$225,2,FALSE),"")</f>
        <v>South of Sahara</v>
      </c>
      <c r="G246" s="30" t="str">
        <f>IFERROR(VLOOKUP(B246,'[1]Income Groups'!$A$2:$C$219,3,FALSE),"")</f>
        <v>UMIC</v>
      </c>
      <c r="H246" s="30" t="str">
        <f>IFERROR(VLOOKUP(B246,'[1]LDC List'!$B$1:$C$47,2,FALSE),"Non LDC")</f>
        <v>Non LDC</v>
      </c>
      <c r="I246" s="30" t="str">
        <f>IFERROR(VLOOKUP(B246,'[1]SIDS List'!$B$1:$C$57,2,FALSE),"Non SIDS")</f>
        <v>Non SIDS</v>
      </c>
      <c r="J246" s="30" t="str">
        <f>IFERROR(VLOOKUP(B246,'[1]DAC Member List'!$B$1:$C$29,2,FALSE),"Non DAC")</f>
        <v>Non DAC</v>
      </c>
      <c r="K246" s="30" t="str">
        <f>IFERROR(VLOOKUP(B246,'[1]Dev Countries List'!$A$1:$B$146,2,FALSE),"Not Developing")</f>
        <v>Developing Country</v>
      </c>
      <c r="L246" s="30" t="str">
        <f>IFERROR(VLOOKUP(D246,'[1]Fragility List'!$A$1:$C$146,3,FALSE),"Not Fragile")</f>
        <v>Not Fragile</v>
      </c>
      <c r="M246" s="27">
        <f>VLOOKUP(B246,[2]Data!$B$7:$Y$270,23,FALSE)</f>
        <v>2425561</v>
      </c>
    </row>
    <row r="247" spans="1:13" x14ac:dyDescent="0.25">
      <c r="A247" s="28" t="s">
        <v>224</v>
      </c>
      <c r="B247" s="29" t="s">
        <v>698</v>
      </c>
      <c r="C247" s="29" t="s">
        <v>699</v>
      </c>
      <c r="D247" s="29" t="s">
        <v>698</v>
      </c>
      <c r="E247" s="28" t="s">
        <v>224</v>
      </c>
      <c r="F247" s="30" t="str">
        <f>IFERROR(VLOOKUP(D247,'[1]OECD Region by Recipient'!$A$1:$B$225,2,FALSE),"")</f>
        <v>Oceania</v>
      </c>
      <c r="G247" s="30" t="str">
        <f>IFERROR(VLOOKUP(B247,'[1]Income Groups'!$A$2:$C$219,3,FALSE),"")</f>
        <v>UMIC</v>
      </c>
      <c r="H247" s="30" t="str">
        <f>IFERROR(VLOOKUP(B247,'[1]LDC List'!$B$1:$C$47,2,FALSE),"Non LDC")</f>
        <v>Non LDC</v>
      </c>
      <c r="I247" s="30" t="str">
        <f>IFERROR(VLOOKUP(B247,'[1]SIDS List'!$B$1:$C$57,2,FALSE),"Non SIDS")</f>
        <v>SIDS</v>
      </c>
      <c r="J247" s="30" t="str">
        <f>IFERROR(VLOOKUP(B247,'[1]DAC Member List'!$B$1:$C$29,2,FALSE),"Non DAC")</f>
        <v>Non DAC</v>
      </c>
      <c r="K247" s="30" t="str">
        <f>IFERROR(VLOOKUP(B247,'[1]Dev Countries List'!$A$1:$B$146,2,FALSE),"Not Developing")</f>
        <v>Developing Country</v>
      </c>
      <c r="L247" s="30" t="str">
        <f>IFERROR(VLOOKUP(D247,'[1]Fragility List'!$A$1:$C$146,3,FALSE),"Not Fragile")</f>
        <v>Not Fragile</v>
      </c>
      <c r="M247" s="27">
        <f>VLOOKUP(B247,[2]Data!$B$7:$Y$270,23,FALSE)</f>
        <v>12475</v>
      </c>
    </row>
    <row r="248" spans="1:13" x14ac:dyDescent="0.25">
      <c r="A248" s="28" t="s">
        <v>191</v>
      </c>
      <c r="B248" s="29" t="s">
        <v>700</v>
      </c>
      <c r="C248" s="29" t="s">
        <v>701</v>
      </c>
      <c r="D248" s="29" t="s">
        <v>700</v>
      </c>
      <c r="E248" s="28" t="s">
        <v>191</v>
      </c>
      <c r="F248" s="30" t="str">
        <f>IFERROR(VLOOKUP(D248,'[1]OECD Region by Recipient'!$A$1:$B$225,2,FALSE),"")</f>
        <v>South Central Asia</v>
      </c>
      <c r="G248" s="30" t="str">
        <f>IFERROR(VLOOKUP(B248,'[1]Income Groups'!$A$2:$C$219,3,FALSE),"")</f>
        <v>LIC</v>
      </c>
      <c r="H248" s="30" t="str">
        <f>IFERROR(VLOOKUP(B248,'[1]LDC List'!$B$1:$C$47,2,FALSE),"Non LDC")</f>
        <v>LDC</v>
      </c>
      <c r="I248" s="30" t="str">
        <f>IFERROR(VLOOKUP(B248,'[1]SIDS List'!$B$1:$C$57,2,FALSE),"Non SIDS")</f>
        <v>Non SIDS</v>
      </c>
      <c r="J248" s="30" t="str">
        <f>IFERROR(VLOOKUP(B248,'[1]DAC Member List'!$B$1:$C$29,2,FALSE),"Non DAC")</f>
        <v>Non DAC</v>
      </c>
      <c r="K248" s="30" t="str">
        <f>IFERROR(VLOOKUP(B248,'[1]Dev Countries List'!$A$1:$B$146,2,FALSE),"Not Developing")</f>
        <v>Developing Country</v>
      </c>
      <c r="L248" s="30" t="str">
        <f>IFERROR(VLOOKUP(D248,'[1]Fragility List'!$A$1:$C$146,3,FALSE),"Not Fragile")</f>
        <v>Not Fragile</v>
      </c>
      <c r="M248" s="27">
        <f>VLOOKUP(B248,[2]Data!$B$7:$Y$270,23,FALSE)</f>
        <v>28656282</v>
      </c>
    </row>
    <row r="249" spans="1:13" x14ac:dyDescent="0.25">
      <c r="A249" s="33" t="s">
        <v>702</v>
      </c>
      <c r="B249" s="34" t="s">
        <v>703</v>
      </c>
      <c r="C249" s="34" t="s">
        <v>704</v>
      </c>
      <c r="D249" s="34" t="s">
        <v>703</v>
      </c>
      <c r="E249" s="33" t="s">
        <v>702</v>
      </c>
      <c r="F249" s="30" t="str">
        <f>IFERROR(VLOOKUP(D249,'[1]OECD Region by Recipient'!$A$1:$B$225,2,FALSE),"")</f>
        <v>Europe</v>
      </c>
      <c r="G249" s="30" t="str">
        <f>IFERROR(VLOOKUP(B249,'[1]Income Groups'!$A$2:$C$219,3,FALSE),"")</f>
        <v>HIC</v>
      </c>
      <c r="H249" s="30" t="str">
        <f>IFERROR(VLOOKUP(B249,'[1]LDC List'!$B$1:$C$47,2,FALSE),"Non LDC")</f>
        <v>Non LDC</v>
      </c>
      <c r="I249" s="30" t="str">
        <f>IFERROR(VLOOKUP(B249,'[1]SIDS List'!$B$1:$C$57,2,FALSE),"Non SIDS")</f>
        <v>Non SIDS</v>
      </c>
      <c r="J249" s="30" t="str">
        <f>IFERROR(VLOOKUP(B249,'[1]DAC Member List'!$B$1:$C$29,2,FALSE),"Non DAC")</f>
        <v>DAC</v>
      </c>
      <c r="K249" s="30" t="str">
        <f>IFERROR(VLOOKUP(B249,'[1]Dev Countries List'!$A$1:$B$146,2,FALSE),"Not Developing")</f>
        <v>Not Developing</v>
      </c>
      <c r="L249" s="30" t="str">
        <f>IFERROR(VLOOKUP(D249,'[1]Fragility List'!$A$1:$C$146,3,FALSE),"Not Fragile")</f>
        <v>Not Fragile</v>
      </c>
      <c r="M249" s="27">
        <f>VLOOKUP(B249,[2]Data!$B$7:$Y$270,23,FALSE)</f>
        <v>16939923</v>
      </c>
    </row>
    <row r="250" spans="1:13" x14ac:dyDescent="0.25">
      <c r="A250" s="33" t="s">
        <v>705</v>
      </c>
      <c r="B250" s="34" t="s">
        <v>703</v>
      </c>
      <c r="C250" s="34" t="s">
        <v>704</v>
      </c>
      <c r="D250" s="34" t="s">
        <v>703</v>
      </c>
      <c r="E250" s="33" t="s">
        <v>705</v>
      </c>
      <c r="F250" s="30" t="str">
        <f>IFERROR(VLOOKUP(D250,'[1]OECD Region by Recipient'!$A$1:$B$225,2,FALSE),"")</f>
        <v>Europe</v>
      </c>
      <c r="G250" s="30" t="str">
        <f>IFERROR(VLOOKUP(B250,'[1]Income Groups'!$A$2:$C$219,3,FALSE),"")</f>
        <v>HIC</v>
      </c>
      <c r="H250" s="30" t="str">
        <f>IFERROR(VLOOKUP(B250,'[1]LDC List'!$B$1:$C$47,2,FALSE),"Non LDC")</f>
        <v>Non LDC</v>
      </c>
      <c r="I250" s="30" t="str">
        <f>IFERROR(VLOOKUP(B250,'[1]SIDS List'!$B$1:$C$57,2,FALSE),"Non SIDS")</f>
        <v>Non SIDS</v>
      </c>
      <c r="J250" s="30" t="str">
        <f>IFERROR(VLOOKUP(B250,'[1]DAC Member List'!$B$1:$C$29,2,FALSE),"Non DAC")</f>
        <v>DAC</v>
      </c>
      <c r="K250" s="30" t="str">
        <f>IFERROR(VLOOKUP(B250,'[1]Dev Countries List'!$A$1:$B$146,2,FALSE),"Not Developing")</f>
        <v>Not Developing</v>
      </c>
      <c r="L250" s="30" t="str">
        <f>IFERROR(VLOOKUP(D250,'[1]Fragility List'!$A$1:$C$146,3,FALSE),"Not Fragile")</f>
        <v>Not Fragile</v>
      </c>
      <c r="M250" s="27">
        <f>VLOOKUP(B250,[2]Data!$B$7:$Y$270,23,FALSE)</f>
        <v>16939923</v>
      </c>
    </row>
    <row r="251" spans="1:13" x14ac:dyDescent="0.25">
      <c r="A251" s="33" t="s">
        <v>706</v>
      </c>
      <c r="B251" s="34" t="s">
        <v>703</v>
      </c>
      <c r="C251" s="34" t="s">
        <v>704</v>
      </c>
      <c r="D251" s="34" t="s">
        <v>703</v>
      </c>
      <c r="E251" s="33" t="s">
        <v>706</v>
      </c>
      <c r="F251" s="30" t="str">
        <f>IFERROR(VLOOKUP(D251,'[1]OECD Region by Recipient'!$A$1:$B$225,2,FALSE),"")</f>
        <v>Europe</v>
      </c>
      <c r="G251" s="30" t="str">
        <f>IFERROR(VLOOKUP(B251,'[1]Income Groups'!$A$2:$C$219,3,FALSE),"")</f>
        <v>HIC</v>
      </c>
      <c r="H251" s="30" t="str">
        <f>IFERROR(VLOOKUP(B251,'[1]LDC List'!$B$1:$C$47,2,FALSE),"Non LDC")</f>
        <v>Non LDC</v>
      </c>
      <c r="I251" s="30" t="str">
        <f>IFERROR(VLOOKUP(B251,'[1]SIDS List'!$B$1:$C$57,2,FALSE),"Non SIDS")</f>
        <v>Non SIDS</v>
      </c>
      <c r="J251" s="30" t="str">
        <f>IFERROR(VLOOKUP(B251,'[1]DAC Member List'!$B$1:$C$29,2,FALSE),"Non DAC")</f>
        <v>DAC</v>
      </c>
      <c r="K251" s="30" t="str">
        <f>IFERROR(VLOOKUP(B251,'[1]Dev Countries List'!$A$1:$B$146,2,FALSE),"Not Developing")</f>
        <v>Not Developing</v>
      </c>
      <c r="L251" s="30" t="str">
        <f>IFERROR(VLOOKUP(D251,'[1]Fragility List'!$A$1:$C$146,3,FALSE),"Not Fragile")</f>
        <v>Not Fragile</v>
      </c>
      <c r="M251" s="27">
        <f>VLOOKUP(B251,[2]Data!$B$7:$Y$270,23,FALSE)</f>
        <v>16939923</v>
      </c>
    </row>
    <row r="252" spans="1:13" x14ac:dyDescent="0.25">
      <c r="A252" s="28" t="s">
        <v>134</v>
      </c>
      <c r="B252" s="29" t="s">
        <v>707</v>
      </c>
      <c r="C252" s="29" t="s">
        <v>708</v>
      </c>
      <c r="D252" s="29" t="s">
        <v>707</v>
      </c>
      <c r="E252" s="28" t="s">
        <v>134</v>
      </c>
      <c r="F252" s="30" t="str">
        <f>IFERROR(VLOOKUP(D252,'[1]OECD Region by Recipient'!$A$1:$B$225,2,FALSE),"")</f>
        <v/>
      </c>
      <c r="G252" s="30" t="str">
        <f>IFERROR(VLOOKUP(B252,'[1]Income Groups'!$A$2:$C$219,3,FALSE),"")</f>
        <v/>
      </c>
      <c r="H252" s="30" t="str">
        <f>IFERROR(VLOOKUP(B252,'[1]LDC List'!$B$1:$C$47,2,FALSE),"Non LDC")</f>
        <v>Non LDC</v>
      </c>
      <c r="I252" s="30" t="str">
        <f>IFERROR(VLOOKUP(B252,'[1]SIDS List'!$B$1:$C$57,2,FALSE),"Non SIDS")</f>
        <v>Non SIDS</v>
      </c>
      <c r="J252" s="30" t="str">
        <f>IFERROR(VLOOKUP(B252,'[1]DAC Member List'!$B$1:$C$29,2,FALSE),"Non DAC")</f>
        <v>Non DAC</v>
      </c>
      <c r="K252" s="30" t="str">
        <f>IFERROR(VLOOKUP(B252,'[1]Dev Countries List'!$A$1:$B$146,2,FALSE),"Not Developing")</f>
        <v>Not Developing</v>
      </c>
      <c r="L252" s="30" t="str">
        <f>IFERROR(VLOOKUP(D252,'[1]Fragility List'!$A$1:$C$146,3,FALSE),"Not Fragile")</f>
        <v>Not Fragile</v>
      </c>
      <c r="M252" s="27" t="e">
        <f>VLOOKUP(B252,[2]Data!$B$7:$Y$270,23,FALSE)</f>
        <v>#N/A</v>
      </c>
    </row>
    <row r="253" spans="1:13" x14ac:dyDescent="0.25">
      <c r="A253" s="28" t="s">
        <v>225</v>
      </c>
      <c r="B253" s="29" t="s">
        <v>709</v>
      </c>
      <c r="C253" s="29" t="s">
        <v>710</v>
      </c>
      <c r="D253" s="29" t="s">
        <v>709</v>
      </c>
      <c r="E253" s="28" t="s">
        <v>225</v>
      </c>
      <c r="F253" s="30" t="str">
        <f>IFERROR(VLOOKUP(D253,'[1]OECD Region by Recipient'!$A$1:$B$225,2,FALSE),"")</f>
        <v>Oceania</v>
      </c>
      <c r="G253" s="30" t="str">
        <f>IFERROR(VLOOKUP(B253,'[1]Income Groups'!$A$2:$C$219,3,FALSE),"")</f>
        <v>HIC</v>
      </c>
      <c r="H253" s="30" t="str">
        <f>IFERROR(VLOOKUP(B253,'[1]LDC List'!$B$1:$C$47,2,FALSE),"Non LDC")</f>
        <v>Non LDC</v>
      </c>
      <c r="I253" s="30" t="str">
        <f>IFERROR(VLOOKUP(B253,'[1]SIDS List'!$B$1:$C$57,2,FALSE),"Non SIDS")</f>
        <v>SIDS</v>
      </c>
      <c r="J253" s="30" t="str">
        <f>IFERROR(VLOOKUP(B253,'[1]DAC Member List'!$B$1:$C$29,2,FALSE),"Non DAC")</f>
        <v>Non DAC</v>
      </c>
      <c r="K253" s="30" t="str">
        <f>IFERROR(VLOOKUP(B253,'[1]Dev Countries List'!$A$1:$B$146,2,FALSE),"Not Developing")</f>
        <v>Not Developing</v>
      </c>
      <c r="L253" s="30" t="str">
        <f>IFERROR(VLOOKUP(D253,'[1]Fragility List'!$A$1:$C$146,3,FALSE),"Not Fragile")</f>
        <v>Not Fragile</v>
      </c>
      <c r="M253" s="27">
        <f>VLOOKUP(B253,[2]Data!$B$7:$Y$270,23,FALSE)</f>
        <v>273000</v>
      </c>
    </row>
    <row r="254" spans="1:13" x14ac:dyDescent="0.25">
      <c r="A254" s="28" t="s">
        <v>711</v>
      </c>
      <c r="B254" s="29" t="s">
        <v>712</v>
      </c>
      <c r="C254" s="29" t="s">
        <v>713</v>
      </c>
      <c r="D254" s="29" t="s">
        <v>712</v>
      </c>
      <c r="E254" s="28" t="s">
        <v>711</v>
      </c>
      <c r="F254" s="30" t="str">
        <f>IFERROR(VLOOKUP(D254,'[1]OECD Region by Recipient'!$A$1:$B$225,2,FALSE),"")</f>
        <v>Oceania</v>
      </c>
      <c r="G254" s="30" t="str">
        <f>IFERROR(VLOOKUP(B254,'[1]Income Groups'!$A$2:$C$219,3,FALSE),"")</f>
        <v>HIC</v>
      </c>
      <c r="H254" s="30" t="str">
        <f>IFERROR(VLOOKUP(B254,'[1]LDC List'!$B$1:$C$47,2,FALSE),"Non LDC")</f>
        <v>Non LDC</v>
      </c>
      <c r="I254" s="30" t="str">
        <f>IFERROR(VLOOKUP(B254,'[1]SIDS List'!$B$1:$C$57,2,FALSE),"Non SIDS")</f>
        <v>Non SIDS</v>
      </c>
      <c r="J254" s="30" t="str">
        <f>IFERROR(VLOOKUP(B254,'[1]DAC Member List'!$B$1:$C$29,2,FALSE),"Non DAC")</f>
        <v>DAC</v>
      </c>
      <c r="K254" s="30" t="str">
        <f>IFERROR(VLOOKUP(B254,'[1]Dev Countries List'!$A$1:$B$146,2,FALSE),"Not Developing")</f>
        <v>Not Developing</v>
      </c>
      <c r="L254" s="30" t="str">
        <f>IFERROR(VLOOKUP(D254,'[1]Fragility List'!$A$1:$C$146,3,FALSE),"Not Fragile")</f>
        <v>Not Fragile</v>
      </c>
      <c r="M254" s="27">
        <f>VLOOKUP(B254,[2]Data!$B$7:$Y$270,23,FALSE)</f>
        <v>4595700</v>
      </c>
    </row>
    <row r="255" spans="1:13" x14ac:dyDescent="0.25">
      <c r="A255" s="28" t="s">
        <v>135</v>
      </c>
      <c r="B255" s="29" t="s">
        <v>714</v>
      </c>
      <c r="C255" s="29" t="s">
        <v>715</v>
      </c>
      <c r="D255" s="29" t="s">
        <v>714</v>
      </c>
      <c r="E255" s="28" t="s">
        <v>135</v>
      </c>
      <c r="F255" s="30" t="str">
        <f>IFERROR(VLOOKUP(D255,'[1]OECD Region by Recipient'!$A$1:$B$225,2,FALSE),"")</f>
        <v>North Central America</v>
      </c>
      <c r="G255" s="30" t="str">
        <f>IFERROR(VLOOKUP(B255,'[1]Income Groups'!$A$2:$C$219,3,FALSE),"")</f>
        <v>LMIC</v>
      </c>
      <c r="H255" s="30" t="str">
        <f>IFERROR(VLOOKUP(B255,'[1]LDC List'!$B$1:$C$47,2,FALSE),"Non LDC")</f>
        <v>Non LDC</v>
      </c>
      <c r="I255" s="30" t="str">
        <f>IFERROR(VLOOKUP(B255,'[1]SIDS List'!$B$1:$C$57,2,FALSE),"Non SIDS")</f>
        <v>Non SIDS</v>
      </c>
      <c r="J255" s="30" t="str">
        <f>IFERROR(VLOOKUP(B255,'[1]DAC Member List'!$B$1:$C$29,2,FALSE),"Non DAC")</f>
        <v>Non DAC</v>
      </c>
      <c r="K255" s="30" t="str">
        <f>IFERROR(VLOOKUP(B255,'[1]Dev Countries List'!$A$1:$B$146,2,FALSE),"Not Developing")</f>
        <v>Developing Country</v>
      </c>
      <c r="L255" s="30" t="str">
        <f>IFERROR(VLOOKUP(D255,'[1]Fragility List'!$A$1:$C$146,3,FALSE),"Not Fragile")</f>
        <v>Not Fragile</v>
      </c>
      <c r="M255" s="27">
        <f>VLOOKUP(B255,[2]Data!$B$7:$Y$270,23,FALSE)</f>
        <v>6082035</v>
      </c>
    </row>
    <row r="256" spans="1:13" x14ac:dyDescent="0.25">
      <c r="A256" s="28" t="s">
        <v>91</v>
      </c>
      <c r="B256" s="29" t="s">
        <v>716</v>
      </c>
      <c r="C256" s="29" t="s">
        <v>717</v>
      </c>
      <c r="D256" s="29" t="s">
        <v>716</v>
      </c>
      <c r="E256" s="28" t="s">
        <v>91</v>
      </c>
      <c r="F256" s="30" t="str">
        <f>IFERROR(VLOOKUP(D256,'[1]OECD Region by Recipient'!$A$1:$B$225,2,FALSE),"")</f>
        <v>South of Sahara</v>
      </c>
      <c r="G256" s="30" t="str">
        <f>IFERROR(VLOOKUP(B256,'[1]Income Groups'!$A$2:$C$219,3,FALSE),"")</f>
        <v>LIC</v>
      </c>
      <c r="H256" s="30" t="str">
        <f>IFERROR(VLOOKUP(B256,'[1]LDC List'!$B$1:$C$47,2,FALSE),"Non LDC")</f>
        <v>LDC</v>
      </c>
      <c r="I256" s="30" t="str">
        <f>IFERROR(VLOOKUP(B256,'[1]SIDS List'!$B$1:$C$57,2,FALSE),"Non SIDS")</f>
        <v>Non SIDS</v>
      </c>
      <c r="J256" s="30" t="str">
        <f>IFERROR(VLOOKUP(B256,'[1]DAC Member List'!$B$1:$C$29,2,FALSE),"Non DAC")</f>
        <v>Non DAC</v>
      </c>
      <c r="K256" s="30" t="str">
        <f>IFERROR(VLOOKUP(B256,'[1]Dev Countries List'!$A$1:$B$146,2,FALSE),"Not Developing")</f>
        <v>Developing Country</v>
      </c>
      <c r="L256" s="30" t="str">
        <f>IFERROR(VLOOKUP(D256,'[1]Fragility List'!$A$1:$C$146,3,FALSE),"Not Fragile")</f>
        <v>Fragile</v>
      </c>
      <c r="M256" s="27">
        <f>VLOOKUP(B256,[2]Data!$B$7:$Y$270,23,FALSE)</f>
        <v>19896965</v>
      </c>
    </row>
    <row r="257" spans="1:13" x14ac:dyDescent="0.25">
      <c r="A257" s="28" t="s">
        <v>92</v>
      </c>
      <c r="B257" s="29" t="s">
        <v>718</v>
      </c>
      <c r="C257" s="29" t="s">
        <v>719</v>
      </c>
      <c r="D257" s="29" t="s">
        <v>718</v>
      </c>
      <c r="E257" s="28" t="s">
        <v>92</v>
      </c>
      <c r="F257" s="30" t="str">
        <f>IFERROR(VLOOKUP(D257,'[1]OECD Region by Recipient'!$A$1:$B$225,2,FALSE),"")</f>
        <v>South of Sahara</v>
      </c>
      <c r="G257" s="30" t="str">
        <f>IFERROR(VLOOKUP(B257,'[1]Income Groups'!$A$2:$C$219,3,FALSE),"")</f>
        <v>LMIC</v>
      </c>
      <c r="H257" s="30" t="str">
        <f>IFERROR(VLOOKUP(B257,'[1]LDC List'!$B$1:$C$47,2,FALSE),"Non LDC")</f>
        <v>Non LDC</v>
      </c>
      <c r="I257" s="30" t="str">
        <f>IFERROR(VLOOKUP(B257,'[1]SIDS List'!$B$1:$C$57,2,FALSE),"Non SIDS")</f>
        <v>Non SIDS</v>
      </c>
      <c r="J257" s="30" t="str">
        <f>IFERROR(VLOOKUP(B257,'[1]DAC Member List'!$B$1:$C$29,2,FALSE),"Non DAC")</f>
        <v>Non DAC</v>
      </c>
      <c r="K257" s="30" t="str">
        <f>IFERROR(VLOOKUP(B257,'[1]Dev Countries List'!$A$1:$B$146,2,FALSE),"Not Developing")</f>
        <v>Developing Country</v>
      </c>
      <c r="L257" s="30" t="str">
        <f>IFERROR(VLOOKUP(D257,'[1]Fragility List'!$A$1:$C$146,3,FALSE),"Not Fragile")</f>
        <v>Fragile</v>
      </c>
      <c r="M257" s="27">
        <f>VLOOKUP(B257,[2]Data!$B$7:$Y$270,23,FALSE)</f>
        <v>181181744</v>
      </c>
    </row>
    <row r="258" spans="1:13" x14ac:dyDescent="0.25">
      <c r="A258" s="31" t="s">
        <v>226</v>
      </c>
      <c r="B258" s="29" t="s">
        <v>720</v>
      </c>
      <c r="C258" s="29" t="s">
        <v>721</v>
      </c>
      <c r="D258" s="29" t="s">
        <v>720</v>
      </c>
      <c r="E258" s="31" t="s">
        <v>226</v>
      </c>
      <c r="F258" s="30" t="str">
        <f>IFERROR(VLOOKUP(D258,'[1]OECD Region by Recipient'!$A$1:$B$225,2,FALSE),"")</f>
        <v>Oceania</v>
      </c>
      <c r="G258" s="30" t="str">
        <f>IFERROR(VLOOKUP(B258,'[1]Income Groups'!$A$2:$C$219,3,FALSE),"")</f>
        <v/>
      </c>
      <c r="H258" s="30" t="str">
        <f>IFERROR(VLOOKUP(B258,'[1]LDC List'!$B$1:$C$47,2,FALSE),"Non LDC")</f>
        <v>Non LDC</v>
      </c>
      <c r="I258" s="30" t="str">
        <f>IFERROR(VLOOKUP(B258,'[1]SIDS List'!$B$1:$C$57,2,FALSE),"Non SIDS")</f>
        <v>SIDS</v>
      </c>
      <c r="J258" s="30" t="str">
        <f>IFERROR(VLOOKUP(B258,'[1]DAC Member List'!$B$1:$C$29,2,FALSE),"Non DAC")</f>
        <v>Non DAC</v>
      </c>
      <c r="K258" s="30" t="str">
        <f>IFERROR(VLOOKUP(B258,'[1]Dev Countries List'!$A$1:$B$146,2,FALSE),"Not Developing")</f>
        <v>Developing Country</v>
      </c>
      <c r="L258" s="30" t="str">
        <f>IFERROR(VLOOKUP(D258,'[1]Fragility List'!$A$1:$C$146,3,FALSE),"Not Fragile")</f>
        <v>Not Fragile</v>
      </c>
      <c r="M258" s="27" t="e">
        <f>VLOOKUP(B258,[2]Data!$B$7:$Y$270,23,FALSE)</f>
        <v>#N/A</v>
      </c>
    </row>
    <row r="259" spans="1:13" x14ac:dyDescent="0.25">
      <c r="A259" s="31" t="s">
        <v>722</v>
      </c>
      <c r="B259" s="29" t="s">
        <v>723</v>
      </c>
      <c r="C259" s="29" t="s">
        <v>724</v>
      </c>
      <c r="D259" s="29" t="s">
        <v>723</v>
      </c>
      <c r="E259" s="31" t="s">
        <v>722</v>
      </c>
      <c r="F259" s="30" t="str">
        <f>IFERROR(VLOOKUP(D259,'[1]OECD Region by Recipient'!$A$1:$B$225,2,FALSE),"")</f>
        <v/>
      </c>
      <c r="G259" s="30" t="str">
        <f>IFERROR(VLOOKUP(B259,'[1]Income Groups'!$A$2:$C$219,3,FALSE),"")</f>
        <v/>
      </c>
      <c r="H259" s="30" t="str">
        <f>IFERROR(VLOOKUP(B259,'[1]LDC List'!$B$1:$C$47,2,FALSE),"Non LDC")</f>
        <v>Non LDC</v>
      </c>
      <c r="I259" s="30" t="str">
        <f>IFERROR(VLOOKUP(B259,'[1]SIDS List'!$B$1:$C$57,2,FALSE),"Non SIDS")</f>
        <v>Non SIDS</v>
      </c>
      <c r="J259" s="30" t="str">
        <f>IFERROR(VLOOKUP(B259,'[1]DAC Member List'!$B$1:$C$29,2,FALSE),"Non DAC")</f>
        <v>Non DAC</v>
      </c>
      <c r="K259" s="30" t="str">
        <f>IFERROR(VLOOKUP(B259,'[1]Dev Countries List'!$A$1:$B$146,2,FALSE),"Not Developing")</f>
        <v>Not Developing</v>
      </c>
      <c r="L259" s="30" t="str">
        <f>IFERROR(VLOOKUP(D259,'[1]Fragility List'!$A$1:$C$146,3,FALSE),"Not Fragile")</f>
        <v>Not Fragile</v>
      </c>
      <c r="M259" s="27" t="e">
        <f>VLOOKUP(B259,[2]Data!$B$7:$Y$270,23,FALSE)</f>
        <v>#N/A</v>
      </c>
    </row>
    <row r="260" spans="1:13" x14ac:dyDescent="0.25">
      <c r="A260" s="28" t="s">
        <v>227</v>
      </c>
      <c r="B260" s="29" t="s">
        <v>725</v>
      </c>
      <c r="C260" s="29" t="s">
        <v>726</v>
      </c>
      <c r="D260" s="29" t="s">
        <v>725</v>
      </c>
      <c r="E260" s="28" t="s">
        <v>227</v>
      </c>
      <c r="F260" s="30" t="str">
        <f>IFERROR(VLOOKUP(D260,'[1]OECD Region by Recipient'!$A$1:$B$225,2,FALSE),"")</f>
        <v>Oceania</v>
      </c>
      <c r="G260" s="30" t="str">
        <f>IFERROR(VLOOKUP(B260,'[1]Income Groups'!$A$2:$C$219,3,FALSE),"")</f>
        <v>HIC</v>
      </c>
      <c r="H260" s="30" t="str">
        <f>IFERROR(VLOOKUP(B260,'[1]LDC List'!$B$1:$C$47,2,FALSE),"Non LDC")</f>
        <v>Non LDC</v>
      </c>
      <c r="I260" s="30" t="str">
        <f>IFERROR(VLOOKUP(B260,'[1]SIDS List'!$B$1:$C$57,2,FALSE),"Non SIDS")</f>
        <v>Non SIDS</v>
      </c>
      <c r="J260" s="30" t="str">
        <f>IFERROR(VLOOKUP(B260,'[1]DAC Member List'!$B$1:$C$29,2,FALSE),"Non DAC")</f>
        <v>Non DAC</v>
      </c>
      <c r="K260" s="30" t="str">
        <f>IFERROR(VLOOKUP(B260,'[1]Dev Countries List'!$A$1:$B$146,2,FALSE),"Not Developing")</f>
        <v>Not Developing</v>
      </c>
      <c r="L260" s="30" t="str">
        <f>IFERROR(VLOOKUP(D260,'[1]Fragility List'!$A$1:$C$146,3,FALSE),"Not Fragile")</f>
        <v>Not Fragile</v>
      </c>
      <c r="M260" s="27">
        <f>VLOOKUP(B260,[2]Data!$B$7:$Y$270,23,FALSE)</f>
        <v>54816</v>
      </c>
    </row>
    <row r="261" spans="1:13" x14ac:dyDescent="0.25">
      <c r="A261" s="28" t="s">
        <v>727</v>
      </c>
      <c r="B261" s="29" t="s">
        <v>728</v>
      </c>
      <c r="C261" s="29" t="s">
        <v>729</v>
      </c>
      <c r="D261" s="29" t="s">
        <v>728</v>
      </c>
      <c r="E261" s="28" t="s">
        <v>727</v>
      </c>
      <c r="F261" s="30" t="str">
        <f>IFERROR(VLOOKUP(D261,'[1]OECD Region by Recipient'!$A$1:$B$225,2,FALSE),"")</f>
        <v>Europe</v>
      </c>
      <c r="G261" s="30" t="str">
        <f>IFERROR(VLOOKUP(B261,'[1]Income Groups'!$A$2:$C$219,3,FALSE),"")</f>
        <v>HIC</v>
      </c>
      <c r="H261" s="30" t="str">
        <f>IFERROR(VLOOKUP(B261,'[1]LDC List'!$B$1:$C$47,2,FALSE),"Non LDC")</f>
        <v>Non LDC</v>
      </c>
      <c r="I261" s="30" t="str">
        <f>IFERROR(VLOOKUP(B261,'[1]SIDS List'!$B$1:$C$57,2,FALSE),"Non SIDS")</f>
        <v>Non SIDS</v>
      </c>
      <c r="J261" s="30" t="str">
        <f>IFERROR(VLOOKUP(B261,'[1]DAC Member List'!$B$1:$C$29,2,FALSE),"Non DAC")</f>
        <v>DAC</v>
      </c>
      <c r="K261" s="30" t="str">
        <f>IFERROR(VLOOKUP(B261,'[1]Dev Countries List'!$A$1:$B$146,2,FALSE),"Not Developing")</f>
        <v>Not Developing</v>
      </c>
      <c r="L261" s="30" t="str">
        <f>IFERROR(VLOOKUP(D261,'[1]Fragility List'!$A$1:$C$146,3,FALSE),"Not Fragile")</f>
        <v>Not Fragile</v>
      </c>
      <c r="M261" s="27">
        <f>VLOOKUP(B261,[2]Data!$B$7:$Y$270,23,FALSE)</f>
        <v>5188607</v>
      </c>
    </row>
    <row r="262" spans="1:13" x14ac:dyDescent="0.25">
      <c r="A262" s="28" t="s">
        <v>208</v>
      </c>
      <c r="B262" s="29" t="s">
        <v>730</v>
      </c>
      <c r="C262" s="29" t="s">
        <v>731</v>
      </c>
      <c r="D262" s="29" t="s">
        <v>730</v>
      </c>
      <c r="E262" s="28" t="s">
        <v>208</v>
      </c>
      <c r="F262" s="30" t="str">
        <f>IFERROR(VLOOKUP(D262,'[1]OECD Region by Recipient'!$A$1:$B$225,2,FALSE),"")</f>
        <v>Middle East</v>
      </c>
      <c r="G262" s="30" t="str">
        <f>IFERROR(VLOOKUP(B262,'[1]Income Groups'!$A$2:$C$219,3,FALSE),"")</f>
        <v>HIC</v>
      </c>
      <c r="H262" s="30" t="str">
        <f>IFERROR(VLOOKUP(B262,'[1]LDC List'!$B$1:$C$47,2,FALSE),"Non LDC")</f>
        <v>Non LDC</v>
      </c>
      <c r="I262" s="30" t="str">
        <f>IFERROR(VLOOKUP(B262,'[1]SIDS List'!$B$1:$C$57,2,FALSE),"Non SIDS")</f>
        <v>Non SIDS</v>
      </c>
      <c r="J262" s="30" t="str">
        <f>IFERROR(VLOOKUP(B262,'[1]DAC Member List'!$B$1:$C$29,2,FALSE),"Non DAC")</f>
        <v>Non DAC</v>
      </c>
      <c r="K262" s="30" t="str">
        <f>IFERROR(VLOOKUP(B262,'[1]Dev Countries List'!$A$1:$B$146,2,FALSE),"Not Developing")</f>
        <v>Not Developing</v>
      </c>
      <c r="L262" s="30" t="str">
        <f>IFERROR(VLOOKUP(D262,'[1]Fragility List'!$A$1:$C$146,3,FALSE),"Not Fragile")</f>
        <v>Not Fragile</v>
      </c>
      <c r="M262" s="27">
        <f>VLOOKUP(B262,[2]Data!$B$7:$Y$270,23,FALSE)</f>
        <v>4199810</v>
      </c>
    </row>
    <row r="263" spans="1:13" x14ac:dyDescent="0.25">
      <c r="A263" s="28" t="s">
        <v>192</v>
      </c>
      <c r="B263" s="29" t="s">
        <v>732</v>
      </c>
      <c r="C263" s="29" t="s">
        <v>733</v>
      </c>
      <c r="D263" s="29" t="s">
        <v>732</v>
      </c>
      <c r="E263" s="28" t="s">
        <v>192</v>
      </c>
      <c r="F263" s="30" t="str">
        <f>IFERROR(VLOOKUP(D263,'[1]OECD Region by Recipient'!$A$1:$B$225,2,FALSE),"")</f>
        <v>South Central Asia</v>
      </c>
      <c r="G263" s="30" t="str">
        <f>IFERROR(VLOOKUP(B263,'[1]Income Groups'!$A$2:$C$219,3,FALSE),"")</f>
        <v>LMIC</v>
      </c>
      <c r="H263" s="30" t="str">
        <f>IFERROR(VLOOKUP(B263,'[1]LDC List'!$B$1:$C$47,2,FALSE),"Non LDC")</f>
        <v>Non LDC</v>
      </c>
      <c r="I263" s="30" t="str">
        <f>IFERROR(VLOOKUP(B263,'[1]SIDS List'!$B$1:$C$57,2,FALSE),"Non SIDS")</f>
        <v>Non SIDS</v>
      </c>
      <c r="J263" s="30" t="str">
        <f>IFERROR(VLOOKUP(B263,'[1]DAC Member List'!$B$1:$C$29,2,FALSE),"Non DAC")</f>
        <v>Non DAC</v>
      </c>
      <c r="K263" s="30" t="str">
        <f>IFERROR(VLOOKUP(B263,'[1]Dev Countries List'!$A$1:$B$146,2,FALSE),"Not Developing")</f>
        <v>Developing Country</v>
      </c>
      <c r="L263" s="30" t="str">
        <f>IFERROR(VLOOKUP(D263,'[1]Fragility List'!$A$1:$C$146,3,FALSE),"Not Fragile")</f>
        <v>Fragile</v>
      </c>
      <c r="M263" s="27">
        <f>VLOOKUP(B263,[2]Data!$B$7:$Y$270,23,FALSE)</f>
        <v>189380513</v>
      </c>
    </row>
    <row r="264" spans="1:13" x14ac:dyDescent="0.25">
      <c r="A264" s="28" t="s">
        <v>228</v>
      </c>
      <c r="B264" s="29" t="s">
        <v>734</v>
      </c>
      <c r="C264" s="29" t="s">
        <v>735</v>
      </c>
      <c r="D264" s="29" t="s">
        <v>734</v>
      </c>
      <c r="E264" s="28" t="s">
        <v>228</v>
      </c>
      <c r="F264" s="30" t="str">
        <f>IFERROR(VLOOKUP(D264,'[1]OECD Region by Recipient'!$A$1:$B$225,2,FALSE),"")</f>
        <v>Oceania</v>
      </c>
      <c r="G264" s="30" t="str">
        <f>IFERROR(VLOOKUP(B264,'[1]Income Groups'!$A$2:$C$219,3,FALSE),"")</f>
        <v>HIC</v>
      </c>
      <c r="H264" s="30" t="str">
        <f>IFERROR(VLOOKUP(B264,'[1]LDC List'!$B$1:$C$47,2,FALSE),"Non LDC")</f>
        <v>Non LDC</v>
      </c>
      <c r="I264" s="30" t="str">
        <f>IFERROR(VLOOKUP(B264,'[1]SIDS List'!$B$1:$C$57,2,FALSE),"Non SIDS")</f>
        <v>SIDS</v>
      </c>
      <c r="J264" s="30" t="str">
        <f>IFERROR(VLOOKUP(B264,'[1]DAC Member List'!$B$1:$C$29,2,FALSE),"Non DAC")</f>
        <v>Non DAC</v>
      </c>
      <c r="K264" s="30" t="str">
        <f>IFERROR(VLOOKUP(B264,'[1]Dev Countries List'!$A$1:$B$146,2,FALSE),"Not Developing")</f>
        <v>Developing Country</v>
      </c>
      <c r="L264" s="30" t="str">
        <f>IFERROR(VLOOKUP(D264,'[1]Fragility List'!$A$1:$C$146,3,FALSE),"Not Fragile")</f>
        <v>Not Fragile</v>
      </c>
      <c r="M264" s="27">
        <f>VLOOKUP(B264,[2]Data!$B$7:$Y$270,23,FALSE)</f>
        <v>21288</v>
      </c>
    </row>
    <row r="265" spans="1:13" x14ac:dyDescent="0.25">
      <c r="A265" s="33" t="s">
        <v>213</v>
      </c>
      <c r="B265" s="34" t="s">
        <v>736</v>
      </c>
      <c r="C265" s="34" t="s">
        <v>737</v>
      </c>
      <c r="D265" s="34" t="s">
        <v>736</v>
      </c>
      <c r="E265" s="33" t="s">
        <v>213</v>
      </c>
      <c r="F265" s="30" t="str">
        <f>IFERROR(VLOOKUP(D265,'[1]OECD Region by Recipient'!$A$1:$B$225,2,FALSE),"")</f>
        <v>Middle East</v>
      </c>
      <c r="G265" s="30" t="str">
        <f>IFERROR(VLOOKUP(B265,'[1]Income Groups'!$A$2:$C$219,3,FALSE),"")</f>
        <v>LMIC</v>
      </c>
      <c r="H265" s="30" t="str">
        <f>IFERROR(VLOOKUP(B265,'[1]LDC List'!$B$1:$C$47,2,FALSE),"Non LDC")</f>
        <v>Non LDC</v>
      </c>
      <c r="I265" s="30" t="str">
        <f>IFERROR(VLOOKUP(B265,'[1]SIDS List'!$B$1:$C$57,2,FALSE),"Non SIDS")</f>
        <v>Non SIDS</v>
      </c>
      <c r="J265" s="30" t="str">
        <f>IFERROR(VLOOKUP(B265,'[1]DAC Member List'!$B$1:$C$29,2,FALSE),"Non DAC")</f>
        <v>Non DAC</v>
      </c>
      <c r="K265" s="30" t="str">
        <f>IFERROR(VLOOKUP(B265,'[1]Dev Countries List'!$A$1:$B$146,2,FALSE),"Not Developing")</f>
        <v>Developing Country</v>
      </c>
      <c r="L265" s="30" t="str">
        <f>IFERROR(VLOOKUP(D265,'[1]Fragility List'!$A$1:$C$146,3,FALSE),"Not Fragile")</f>
        <v>Fragile</v>
      </c>
      <c r="M265" s="27">
        <f>VLOOKUP(B265,[2]Data!$B$7:$Y$270,23,FALSE)</f>
        <v>4422143</v>
      </c>
    </row>
    <row r="266" spans="1:13" x14ac:dyDescent="0.25">
      <c r="A266" s="33" t="s">
        <v>738</v>
      </c>
      <c r="B266" s="34" t="s">
        <v>736</v>
      </c>
      <c r="C266" s="34" t="s">
        <v>737</v>
      </c>
      <c r="D266" s="34" t="s">
        <v>736</v>
      </c>
      <c r="E266" s="33" t="s">
        <v>738</v>
      </c>
      <c r="F266" s="30" t="str">
        <f>IFERROR(VLOOKUP(D266,'[1]OECD Region by Recipient'!$A$1:$B$225,2,FALSE),"")</f>
        <v>Middle East</v>
      </c>
      <c r="G266" s="30" t="str">
        <f>IFERROR(VLOOKUP(B266,'[1]Income Groups'!$A$2:$C$219,3,FALSE),"")</f>
        <v>LMIC</v>
      </c>
      <c r="H266" s="30" t="str">
        <f>IFERROR(VLOOKUP(B266,'[1]LDC List'!$B$1:$C$47,2,FALSE),"Non LDC")</f>
        <v>Non LDC</v>
      </c>
      <c r="I266" s="30" t="str">
        <f>IFERROR(VLOOKUP(B266,'[1]SIDS List'!$B$1:$C$57,2,FALSE),"Non SIDS")</f>
        <v>Non SIDS</v>
      </c>
      <c r="J266" s="30" t="str">
        <f>IFERROR(VLOOKUP(B266,'[1]DAC Member List'!$B$1:$C$29,2,FALSE),"Non DAC")</f>
        <v>Non DAC</v>
      </c>
      <c r="K266" s="30" t="str">
        <f>IFERROR(VLOOKUP(B266,'[1]Dev Countries List'!$A$1:$B$146,2,FALSE),"Not Developing")</f>
        <v>Developing Country</v>
      </c>
      <c r="L266" s="30" t="str">
        <f>IFERROR(VLOOKUP(D266,'[1]Fragility List'!$A$1:$C$146,3,FALSE),"Not Fragile")</f>
        <v>Fragile</v>
      </c>
      <c r="M266" s="27">
        <f>VLOOKUP(B266,[2]Data!$B$7:$Y$270,23,FALSE)</f>
        <v>4422143</v>
      </c>
    </row>
    <row r="267" spans="1:13" x14ac:dyDescent="0.25">
      <c r="A267" s="33" t="s">
        <v>739</v>
      </c>
      <c r="B267" s="34" t="s">
        <v>736</v>
      </c>
      <c r="C267" s="34" t="s">
        <v>737</v>
      </c>
      <c r="D267" s="34" t="s">
        <v>736</v>
      </c>
      <c r="E267" s="33" t="s">
        <v>739</v>
      </c>
      <c r="F267" s="30" t="str">
        <f>IFERROR(VLOOKUP(D267,'[1]OECD Region by Recipient'!$A$1:$B$225,2,FALSE),"")</f>
        <v>Middle East</v>
      </c>
      <c r="G267" s="30" t="str">
        <f>IFERROR(VLOOKUP(B267,'[1]Income Groups'!$A$2:$C$219,3,FALSE),"")</f>
        <v>LMIC</v>
      </c>
      <c r="H267" s="30" t="str">
        <f>IFERROR(VLOOKUP(B267,'[1]LDC List'!$B$1:$C$47,2,FALSE),"Non LDC")</f>
        <v>Non LDC</v>
      </c>
      <c r="I267" s="30" t="str">
        <f>IFERROR(VLOOKUP(B267,'[1]SIDS List'!$B$1:$C$57,2,FALSE),"Non SIDS")</f>
        <v>Non SIDS</v>
      </c>
      <c r="J267" s="30" t="str">
        <f>IFERROR(VLOOKUP(B267,'[1]DAC Member List'!$B$1:$C$29,2,FALSE),"Non DAC")</f>
        <v>Non DAC</v>
      </c>
      <c r="K267" s="30" t="str">
        <f>IFERROR(VLOOKUP(B267,'[1]Dev Countries List'!$A$1:$B$146,2,FALSE),"Not Developing")</f>
        <v>Developing Country</v>
      </c>
      <c r="L267" s="30" t="str">
        <f>IFERROR(VLOOKUP(D267,'[1]Fragility List'!$A$1:$C$146,3,FALSE),"Not Fragile")</f>
        <v>Fragile</v>
      </c>
      <c r="M267" s="27">
        <f>VLOOKUP(B267,[2]Data!$B$7:$Y$270,23,FALSE)</f>
        <v>4422143</v>
      </c>
    </row>
    <row r="268" spans="1:13" x14ac:dyDescent="0.25">
      <c r="A268" s="33" t="s">
        <v>740</v>
      </c>
      <c r="B268" s="34" t="s">
        <v>736</v>
      </c>
      <c r="C268" s="34" t="s">
        <v>737</v>
      </c>
      <c r="D268" s="34" t="s">
        <v>736</v>
      </c>
      <c r="E268" s="33" t="s">
        <v>740</v>
      </c>
      <c r="F268" s="30" t="str">
        <f>IFERROR(VLOOKUP(D268,'[1]OECD Region by Recipient'!$A$1:$B$225,2,FALSE),"")</f>
        <v>Middle East</v>
      </c>
      <c r="G268" s="30" t="str">
        <f>IFERROR(VLOOKUP(B268,'[1]Income Groups'!$A$2:$C$219,3,FALSE),"")</f>
        <v>LMIC</v>
      </c>
      <c r="H268" s="30" t="str">
        <f>IFERROR(VLOOKUP(B268,'[1]LDC List'!$B$1:$C$47,2,FALSE),"Non LDC")</f>
        <v>Non LDC</v>
      </c>
      <c r="I268" s="30" t="str">
        <f>IFERROR(VLOOKUP(B268,'[1]SIDS List'!$B$1:$C$57,2,FALSE),"Non SIDS")</f>
        <v>Non SIDS</v>
      </c>
      <c r="J268" s="30" t="str">
        <f>IFERROR(VLOOKUP(B268,'[1]DAC Member List'!$B$1:$C$29,2,FALSE),"Non DAC")</f>
        <v>Non DAC</v>
      </c>
      <c r="K268" s="30" t="str">
        <f>IFERROR(VLOOKUP(B268,'[1]Dev Countries List'!$A$1:$B$146,2,FALSE),"Not Developing")</f>
        <v>Developing Country</v>
      </c>
      <c r="L268" s="30" t="str">
        <f>IFERROR(VLOOKUP(D268,'[1]Fragility List'!$A$1:$C$146,3,FALSE),"Not Fragile")</f>
        <v>Fragile</v>
      </c>
      <c r="M268" s="27">
        <f>VLOOKUP(B268,[2]Data!$B$7:$Y$270,23,FALSE)</f>
        <v>4422143</v>
      </c>
    </row>
    <row r="269" spans="1:13" x14ac:dyDescent="0.25">
      <c r="A269" s="33" t="s">
        <v>741</v>
      </c>
      <c r="B269" s="34" t="s">
        <v>736</v>
      </c>
      <c r="C269" s="34" t="s">
        <v>737</v>
      </c>
      <c r="D269" s="34" t="s">
        <v>736</v>
      </c>
      <c r="E269" s="33" t="s">
        <v>741</v>
      </c>
      <c r="F269" s="30" t="str">
        <f>IFERROR(VLOOKUP(D269,'[1]OECD Region by Recipient'!$A$1:$B$225,2,FALSE),"")</f>
        <v>Middle East</v>
      </c>
      <c r="G269" s="30" t="str">
        <f>IFERROR(VLOOKUP(B269,'[1]Income Groups'!$A$2:$C$219,3,FALSE),"")</f>
        <v>LMIC</v>
      </c>
      <c r="H269" s="30" t="str">
        <f>IFERROR(VLOOKUP(B269,'[1]LDC List'!$B$1:$C$47,2,FALSE),"Non LDC")</f>
        <v>Non LDC</v>
      </c>
      <c r="I269" s="30" t="str">
        <f>IFERROR(VLOOKUP(B269,'[1]SIDS List'!$B$1:$C$57,2,FALSE),"Non SIDS")</f>
        <v>Non SIDS</v>
      </c>
      <c r="J269" s="30" t="str">
        <f>IFERROR(VLOOKUP(B269,'[1]DAC Member List'!$B$1:$C$29,2,FALSE),"Non DAC")</f>
        <v>Non DAC</v>
      </c>
      <c r="K269" s="30" t="str">
        <f>IFERROR(VLOOKUP(B269,'[1]Dev Countries List'!$A$1:$B$146,2,FALSE),"Not Developing")</f>
        <v>Developing Country</v>
      </c>
      <c r="L269" s="30" t="str">
        <f>IFERROR(VLOOKUP(D269,'[1]Fragility List'!$A$1:$C$146,3,FALSE),"Not Fragile")</f>
        <v>Fragile</v>
      </c>
      <c r="M269" s="27">
        <f>VLOOKUP(B269,[2]Data!$B$7:$Y$270,23,FALSE)</f>
        <v>4422143</v>
      </c>
    </row>
    <row r="270" spans="1:13" x14ac:dyDescent="0.25">
      <c r="A270" s="33" t="s">
        <v>742</v>
      </c>
      <c r="B270" s="34" t="s">
        <v>736</v>
      </c>
      <c r="C270" s="34" t="s">
        <v>737</v>
      </c>
      <c r="D270" s="34" t="s">
        <v>736</v>
      </c>
      <c r="E270" s="33" t="s">
        <v>742</v>
      </c>
      <c r="F270" s="30" t="str">
        <f>IFERROR(VLOOKUP(D270,'[1]OECD Region by Recipient'!$A$1:$B$225,2,FALSE),"")</f>
        <v>Middle East</v>
      </c>
      <c r="G270" s="30" t="str">
        <f>IFERROR(VLOOKUP(B270,'[1]Income Groups'!$A$2:$C$219,3,FALSE),"")</f>
        <v>LMIC</v>
      </c>
      <c r="H270" s="30" t="str">
        <f>IFERROR(VLOOKUP(B270,'[1]LDC List'!$B$1:$C$47,2,FALSE),"Non LDC")</f>
        <v>Non LDC</v>
      </c>
      <c r="I270" s="30" t="str">
        <f>IFERROR(VLOOKUP(B270,'[1]SIDS List'!$B$1:$C$57,2,FALSE),"Non SIDS")</f>
        <v>Non SIDS</v>
      </c>
      <c r="J270" s="30" t="str">
        <f>IFERROR(VLOOKUP(B270,'[1]DAC Member List'!$B$1:$C$29,2,FALSE),"Non DAC")</f>
        <v>Non DAC</v>
      </c>
      <c r="K270" s="30" t="str">
        <f>IFERROR(VLOOKUP(B270,'[1]Dev Countries List'!$A$1:$B$146,2,FALSE),"Not Developing")</f>
        <v>Developing Country</v>
      </c>
      <c r="L270" s="30" t="str">
        <f>IFERROR(VLOOKUP(D270,'[1]Fragility List'!$A$1:$C$146,3,FALSE),"Not Fragile")</f>
        <v>Fragile</v>
      </c>
      <c r="M270" s="27">
        <f>VLOOKUP(B270,[2]Data!$B$7:$Y$270,23,FALSE)</f>
        <v>4422143</v>
      </c>
    </row>
    <row r="271" spans="1:13" x14ac:dyDescent="0.25">
      <c r="A271" s="36" t="s">
        <v>743</v>
      </c>
      <c r="B271" s="34" t="s">
        <v>736</v>
      </c>
      <c r="C271" s="34" t="s">
        <v>737</v>
      </c>
      <c r="D271" s="34" t="s">
        <v>736</v>
      </c>
      <c r="E271" s="36" t="s">
        <v>743</v>
      </c>
      <c r="F271" s="30" t="str">
        <f>IFERROR(VLOOKUP(D271,'[1]OECD Region by Recipient'!$A$1:$B$225,2,FALSE),"")</f>
        <v>Middle East</v>
      </c>
      <c r="G271" s="30" t="str">
        <f>IFERROR(VLOOKUP(B271,'[1]Income Groups'!$A$2:$C$219,3,FALSE),"")</f>
        <v>LMIC</v>
      </c>
      <c r="H271" s="30" t="str">
        <f>IFERROR(VLOOKUP(B271,'[1]LDC List'!$B$1:$C$47,2,FALSE),"Non LDC")</f>
        <v>Non LDC</v>
      </c>
      <c r="I271" s="30" t="str">
        <f>IFERROR(VLOOKUP(B271,'[1]SIDS List'!$B$1:$C$57,2,FALSE),"Non SIDS")</f>
        <v>Non SIDS</v>
      </c>
      <c r="J271" s="30" t="str">
        <f>IFERROR(VLOOKUP(B271,'[1]DAC Member List'!$B$1:$C$29,2,FALSE),"Non DAC")</f>
        <v>Non DAC</v>
      </c>
      <c r="K271" s="30" t="str">
        <f>IFERROR(VLOOKUP(B271,'[1]Dev Countries List'!$A$1:$B$146,2,FALSE),"Not Developing")</f>
        <v>Developing Country</v>
      </c>
      <c r="L271" s="30" t="str">
        <f>IFERROR(VLOOKUP(D271,'[1]Fragility List'!$A$1:$C$146,3,FALSE),"Not Fragile")</f>
        <v>Fragile</v>
      </c>
      <c r="M271" s="27">
        <f>VLOOKUP(B271,[2]Data!$B$7:$Y$270,23,FALSE)</f>
        <v>4422143</v>
      </c>
    </row>
    <row r="272" spans="1:13" x14ac:dyDescent="0.25">
      <c r="A272" s="28" t="s">
        <v>136</v>
      </c>
      <c r="B272" s="29" t="s">
        <v>744</v>
      </c>
      <c r="C272" s="29" t="s">
        <v>745</v>
      </c>
      <c r="D272" s="29" t="s">
        <v>744</v>
      </c>
      <c r="E272" s="28" t="s">
        <v>136</v>
      </c>
      <c r="F272" s="30" t="str">
        <f>VLOOKUP(D272,'[1]OECD Region by Recipient'!$A$1:$B$225,2,FALSE)</f>
        <v>North Central America</v>
      </c>
      <c r="G272" s="30" t="str">
        <f>IFERROR(VLOOKUP(B272,'[1]Income Groups'!$A$2:$C$219,3,FALSE),"")</f>
        <v>UMIC</v>
      </c>
      <c r="H272" s="30" t="str">
        <f>IFERROR(VLOOKUP(B272,'[1]LDC List'!$B$1:$C$47,2,FALSE),"Non LDC")</f>
        <v>Non LDC</v>
      </c>
      <c r="I272" s="30" t="str">
        <f>IFERROR(VLOOKUP(B272,'[1]SIDS List'!$B$1:$C$57,2,FALSE),"Non SIDS")</f>
        <v>Non SIDS</v>
      </c>
      <c r="J272" s="30" t="str">
        <f>IFERROR(VLOOKUP(B272,'[1]DAC Member List'!$B$1:$C$29,2,FALSE),"Non DAC")</f>
        <v>Non DAC</v>
      </c>
      <c r="K272" s="30" t="str">
        <f>IFERROR(VLOOKUP(B272,'[1]Dev Countries List'!$A$1:$B$146,2,FALSE),"Not Developing")</f>
        <v>Developing Country</v>
      </c>
      <c r="L272" s="30" t="str">
        <f>IFERROR(VLOOKUP(D272,'[1]Fragility List'!$A$1:$C$146,3,FALSE),"Not Fragile")</f>
        <v>Not Fragile</v>
      </c>
      <c r="M272" s="27">
        <f>VLOOKUP(B272,[2]Data!$B$7:$Y$270,23,FALSE)</f>
        <v>3969249</v>
      </c>
    </row>
    <row r="273" spans="1:13" x14ac:dyDescent="0.25">
      <c r="A273" s="28" t="s">
        <v>229</v>
      </c>
      <c r="B273" s="29" t="s">
        <v>746</v>
      </c>
      <c r="C273" s="29" t="s">
        <v>747</v>
      </c>
      <c r="D273" s="29" t="s">
        <v>746</v>
      </c>
      <c r="E273" s="28" t="s">
        <v>229</v>
      </c>
      <c r="F273" s="30" t="str">
        <f>VLOOKUP(D273,'[1]OECD Region by Recipient'!$A$1:$B$225,2,FALSE)</f>
        <v>Oceania</v>
      </c>
      <c r="G273" s="30" t="str">
        <f>IFERROR(VLOOKUP(B273,'[1]Income Groups'!$A$2:$C$219,3,FALSE),"")</f>
        <v>LMIC</v>
      </c>
      <c r="H273" s="30" t="str">
        <f>IFERROR(VLOOKUP(B273,'[1]LDC List'!$B$1:$C$47,2,FALSE),"Non LDC")</f>
        <v>Non LDC</v>
      </c>
      <c r="I273" s="30" t="str">
        <f>IFERROR(VLOOKUP(B273,'[1]SIDS List'!$B$1:$C$57,2,FALSE),"Non SIDS")</f>
        <v>SIDS</v>
      </c>
      <c r="J273" s="30" t="str">
        <f>IFERROR(VLOOKUP(B273,'[1]DAC Member List'!$B$1:$C$29,2,FALSE),"Non DAC")</f>
        <v>Non DAC</v>
      </c>
      <c r="K273" s="30" t="str">
        <f>IFERROR(VLOOKUP(B273,'[1]Dev Countries List'!$A$1:$B$146,2,FALSE),"Not Developing")</f>
        <v>Developing Country</v>
      </c>
      <c r="L273" s="30" t="str">
        <f>IFERROR(VLOOKUP(D273,'[1]Fragility List'!$A$1:$C$146,3,FALSE),"Not Fragile")</f>
        <v>Fragile</v>
      </c>
      <c r="M273" s="27">
        <f>VLOOKUP(B273,[2]Data!$B$7:$Y$270,23,FALSE)</f>
        <v>7919825</v>
      </c>
    </row>
    <row r="274" spans="1:13" x14ac:dyDescent="0.25">
      <c r="A274" s="28" t="s">
        <v>152</v>
      </c>
      <c r="B274" s="29" t="s">
        <v>748</v>
      </c>
      <c r="C274" s="29" t="s">
        <v>749</v>
      </c>
      <c r="D274" s="29" t="s">
        <v>748</v>
      </c>
      <c r="E274" s="28" t="s">
        <v>152</v>
      </c>
      <c r="F274" s="30" t="str">
        <f>VLOOKUP(D274,'[1]OECD Region by Recipient'!$A$1:$B$225,2,FALSE)</f>
        <v>South America</v>
      </c>
      <c r="G274" s="30" t="str">
        <f>IFERROR(VLOOKUP(B274,'[1]Income Groups'!$A$2:$C$219,3,FALSE),"")</f>
        <v>UMIC</v>
      </c>
      <c r="H274" s="30" t="str">
        <f>IFERROR(VLOOKUP(B274,'[1]LDC List'!$B$1:$C$47,2,FALSE),"Non LDC")</f>
        <v>Non LDC</v>
      </c>
      <c r="I274" s="30" t="str">
        <f>IFERROR(VLOOKUP(B274,'[1]SIDS List'!$B$1:$C$57,2,FALSE),"Non SIDS")</f>
        <v>Non SIDS</v>
      </c>
      <c r="J274" s="30" t="str">
        <f>IFERROR(VLOOKUP(B274,'[1]DAC Member List'!$B$1:$C$29,2,FALSE),"Non DAC")</f>
        <v>Non DAC</v>
      </c>
      <c r="K274" s="30" t="str">
        <f>IFERROR(VLOOKUP(B274,'[1]Dev Countries List'!$A$1:$B$146,2,FALSE),"Not Developing")</f>
        <v>Developing Country</v>
      </c>
      <c r="L274" s="30" t="str">
        <f>IFERROR(VLOOKUP(D274,'[1]Fragility List'!$A$1:$C$146,3,FALSE),"Not Fragile")</f>
        <v>Not Fragile</v>
      </c>
      <c r="M274" s="27">
        <f>VLOOKUP(B274,[2]Data!$B$7:$Y$270,23,FALSE)</f>
        <v>6639119</v>
      </c>
    </row>
    <row r="275" spans="1:13" x14ac:dyDescent="0.25">
      <c r="A275" s="28" t="s">
        <v>153</v>
      </c>
      <c r="B275" s="29" t="s">
        <v>750</v>
      </c>
      <c r="C275" s="29" t="s">
        <v>751</v>
      </c>
      <c r="D275" s="29" t="s">
        <v>750</v>
      </c>
      <c r="E275" s="28" t="s">
        <v>153</v>
      </c>
      <c r="F275" s="30" t="str">
        <f>VLOOKUP(D275,'[1]OECD Region by Recipient'!$A$1:$B$225,2,FALSE)</f>
        <v>South America</v>
      </c>
      <c r="G275" s="30" t="str">
        <f>IFERROR(VLOOKUP(B275,'[1]Income Groups'!$A$2:$C$219,3,FALSE),"")</f>
        <v>UMIC</v>
      </c>
      <c r="H275" s="30" t="str">
        <f>IFERROR(VLOOKUP(B275,'[1]LDC List'!$B$1:$C$47,2,FALSE),"Non LDC")</f>
        <v>Non LDC</v>
      </c>
      <c r="I275" s="30" t="str">
        <f>IFERROR(VLOOKUP(B275,'[1]SIDS List'!$B$1:$C$57,2,FALSE),"Non SIDS")</f>
        <v>Non SIDS</v>
      </c>
      <c r="J275" s="30" t="str">
        <f>IFERROR(VLOOKUP(B275,'[1]DAC Member List'!$B$1:$C$29,2,FALSE),"Non DAC")</f>
        <v>Non DAC</v>
      </c>
      <c r="K275" s="30" t="str">
        <f>IFERROR(VLOOKUP(B275,'[1]Dev Countries List'!$A$1:$B$146,2,FALSE),"Not Developing")</f>
        <v>Developing Country</v>
      </c>
      <c r="L275" s="30" t="str">
        <f>IFERROR(VLOOKUP(D275,'[1]Fragility List'!$A$1:$C$146,3,FALSE),"Not Fragile")</f>
        <v>Not Fragile</v>
      </c>
      <c r="M275" s="27">
        <f>VLOOKUP(B275,[2]Data!$B$7:$Y$270,23,FALSE)</f>
        <v>31376671</v>
      </c>
    </row>
    <row r="276" spans="1:13" x14ac:dyDescent="0.25">
      <c r="A276" s="33" t="s">
        <v>172</v>
      </c>
      <c r="B276" s="34" t="s">
        <v>752</v>
      </c>
      <c r="C276" s="34" t="s">
        <v>753</v>
      </c>
      <c r="D276" s="34" t="s">
        <v>752</v>
      </c>
      <c r="E276" s="33" t="s">
        <v>172</v>
      </c>
      <c r="F276" s="30" t="str">
        <f>VLOOKUP(D276,'[1]OECD Region by Recipient'!$A$1:$B$225,2,FALSE)</f>
        <v>East Asia</v>
      </c>
      <c r="G276" s="30" t="str">
        <f>IFERROR(VLOOKUP(B276,'[1]Income Groups'!$A$2:$C$219,3,FALSE),"")</f>
        <v>LMIC</v>
      </c>
      <c r="H276" s="30" t="str">
        <f>IFERROR(VLOOKUP(B276,'[1]LDC List'!$B$1:$C$47,2,FALSE),"Non LDC")</f>
        <v>Non LDC</v>
      </c>
      <c r="I276" s="30" t="str">
        <f>IFERROR(VLOOKUP(B276,'[1]SIDS List'!$B$1:$C$57,2,FALSE),"Non SIDS")</f>
        <v>Non SIDS</v>
      </c>
      <c r="J276" s="30" t="str">
        <f>IFERROR(VLOOKUP(B276,'[1]DAC Member List'!$B$1:$C$29,2,FALSE),"Non DAC")</f>
        <v>Non DAC</v>
      </c>
      <c r="K276" s="30" t="str">
        <f>IFERROR(VLOOKUP(B276,'[1]Dev Countries List'!$A$1:$B$146,2,FALSE),"Not Developing")</f>
        <v>Developing Country</v>
      </c>
      <c r="L276" s="30" t="str">
        <f>IFERROR(VLOOKUP(D276,'[1]Fragility List'!$A$1:$C$146,3,FALSE),"Not Fragile")</f>
        <v>Not Fragile</v>
      </c>
      <c r="M276" s="27">
        <f>VLOOKUP(B276,[2]Data!$B$7:$Y$270,23,FALSE)</f>
        <v>101716359</v>
      </c>
    </row>
    <row r="277" spans="1:13" x14ac:dyDescent="0.25">
      <c r="A277" s="33" t="s">
        <v>754</v>
      </c>
      <c r="B277" s="34" t="s">
        <v>752</v>
      </c>
      <c r="C277" s="34" t="s">
        <v>753</v>
      </c>
      <c r="D277" s="34" t="s">
        <v>752</v>
      </c>
      <c r="E277" s="33" t="s">
        <v>754</v>
      </c>
      <c r="F277" s="30" t="str">
        <f>VLOOKUP(D277,'[1]OECD Region by Recipient'!$A$1:$B$225,2,FALSE)</f>
        <v>East Asia</v>
      </c>
      <c r="G277" s="30" t="str">
        <f>IFERROR(VLOOKUP(B277,'[1]Income Groups'!$A$2:$C$219,3,FALSE),"")</f>
        <v>LMIC</v>
      </c>
      <c r="H277" s="30" t="str">
        <f>IFERROR(VLOOKUP(B277,'[1]LDC List'!$B$1:$C$47,2,FALSE),"Non LDC")</f>
        <v>Non LDC</v>
      </c>
      <c r="I277" s="30" t="str">
        <f>IFERROR(VLOOKUP(B277,'[1]SIDS List'!$B$1:$C$57,2,FALSE),"Non SIDS")</f>
        <v>Non SIDS</v>
      </c>
      <c r="J277" s="30" t="str">
        <f>IFERROR(VLOOKUP(B277,'[1]DAC Member List'!$B$1:$C$29,2,FALSE),"Non DAC")</f>
        <v>Non DAC</v>
      </c>
      <c r="K277" s="30" t="str">
        <f>IFERROR(VLOOKUP(B277,'[1]Dev Countries List'!$A$1:$B$146,2,FALSE),"Not Developing")</f>
        <v>Developing Country</v>
      </c>
      <c r="L277" s="30" t="str">
        <f>IFERROR(VLOOKUP(D277,'[1]Fragility List'!$A$1:$C$146,3,FALSE),"Not Fragile")</f>
        <v>Not Fragile</v>
      </c>
      <c r="M277" s="27">
        <f>VLOOKUP(B277,[2]Data!$B$7:$Y$270,23,FALSE)</f>
        <v>101716359</v>
      </c>
    </row>
    <row r="278" spans="1:13" x14ac:dyDescent="0.25">
      <c r="A278" s="33" t="s">
        <v>755</v>
      </c>
      <c r="B278" s="34" t="s">
        <v>752</v>
      </c>
      <c r="C278" s="34" t="s">
        <v>753</v>
      </c>
      <c r="D278" s="34" t="s">
        <v>752</v>
      </c>
      <c r="E278" s="33" t="s">
        <v>755</v>
      </c>
      <c r="F278" s="30" t="str">
        <f>VLOOKUP(D278,'[1]OECD Region by Recipient'!$A$1:$B$225,2,FALSE)</f>
        <v>East Asia</v>
      </c>
      <c r="G278" s="30" t="str">
        <f>IFERROR(VLOOKUP(B278,'[1]Income Groups'!$A$2:$C$219,3,FALSE),"")</f>
        <v>LMIC</v>
      </c>
      <c r="H278" s="30" t="str">
        <f>IFERROR(VLOOKUP(B278,'[1]LDC List'!$B$1:$C$47,2,FALSE),"Non LDC")</f>
        <v>Non LDC</v>
      </c>
      <c r="I278" s="30" t="str">
        <f>IFERROR(VLOOKUP(B278,'[1]SIDS List'!$B$1:$C$57,2,FALSE),"Non SIDS")</f>
        <v>Non SIDS</v>
      </c>
      <c r="J278" s="30" t="str">
        <f>IFERROR(VLOOKUP(B278,'[1]DAC Member List'!$B$1:$C$29,2,FALSE),"Non DAC")</f>
        <v>Non DAC</v>
      </c>
      <c r="K278" s="30" t="str">
        <f>IFERROR(VLOOKUP(B278,'[1]Dev Countries List'!$A$1:$B$146,2,FALSE),"Not Developing")</f>
        <v>Developing Country</v>
      </c>
      <c r="L278" s="30" t="str">
        <f>IFERROR(VLOOKUP(D278,'[1]Fragility List'!$A$1:$C$146,3,FALSE),"Not Fragile")</f>
        <v>Not Fragile</v>
      </c>
      <c r="M278" s="27">
        <f>VLOOKUP(B278,[2]Data!$B$7:$Y$270,23,FALSE)</f>
        <v>101716359</v>
      </c>
    </row>
    <row r="279" spans="1:13" x14ac:dyDescent="0.25">
      <c r="A279" s="28" t="s">
        <v>756</v>
      </c>
      <c r="B279" s="29" t="s">
        <v>757</v>
      </c>
      <c r="C279" s="29" t="s">
        <v>758</v>
      </c>
      <c r="D279" s="29" t="s">
        <v>757</v>
      </c>
      <c r="E279" s="28" t="s">
        <v>756</v>
      </c>
      <c r="F279" s="30" t="e">
        <f>VLOOKUP(D279,'[1]OECD Region by Recipient'!$A$1:$B$225,2,FALSE)</f>
        <v>#N/A</v>
      </c>
      <c r="G279" s="30" t="str">
        <f>IFERROR(VLOOKUP(B279,'[1]Income Groups'!$A$2:$C$219,3,FALSE),"")</f>
        <v/>
      </c>
      <c r="H279" s="30" t="str">
        <f>IFERROR(VLOOKUP(B279,'[1]LDC List'!$B$1:$C$47,2,FALSE),"Non LDC")</f>
        <v>Non LDC</v>
      </c>
      <c r="I279" s="30" t="str">
        <f>IFERROR(VLOOKUP(B279,'[1]SIDS List'!$B$1:$C$57,2,FALSE),"Non SIDS")</f>
        <v>Non SIDS</v>
      </c>
      <c r="J279" s="30" t="str">
        <f>IFERROR(VLOOKUP(B279,'[1]DAC Member List'!$B$1:$C$29,2,FALSE),"Non DAC")</f>
        <v>Non DAC</v>
      </c>
      <c r="K279" s="30" t="str">
        <f>IFERROR(VLOOKUP(B279,'[1]Dev Countries List'!$A$1:$B$146,2,FALSE),"Not Developing")</f>
        <v>Not Developing</v>
      </c>
      <c r="L279" s="30" t="str">
        <f>IFERROR(VLOOKUP(D279,'[1]Fragility List'!$A$1:$C$146,3,FALSE),"Not Fragile")</f>
        <v>Not Fragile</v>
      </c>
      <c r="M279" s="27" t="e">
        <f>VLOOKUP(B279,[2]Data!$B$7:$Y$270,23,FALSE)</f>
        <v>#N/A</v>
      </c>
    </row>
    <row r="280" spans="1:13" x14ac:dyDescent="0.25">
      <c r="A280" s="28" t="s">
        <v>759</v>
      </c>
      <c r="B280" s="29" t="s">
        <v>760</v>
      </c>
      <c r="C280" s="29" t="s">
        <v>761</v>
      </c>
      <c r="D280" s="29" t="s">
        <v>760</v>
      </c>
      <c r="E280" s="28" t="s">
        <v>759</v>
      </c>
      <c r="F280" s="30" t="str">
        <f>VLOOKUP(D280,'[1]OECD Region by Recipient'!$A$1:$B$225,2,FALSE)</f>
        <v>Europe</v>
      </c>
      <c r="G280" s="30" t="str">
        <f>IFERROR(VLOOKUP(B280,'[1]Income Groups'!$A$2:$C$219,3,FALSE),"")</f>
        <v>HIC</v>
      </c>
      <c r="H280" s="30" t="str">
        <f>IFERROR(VLOOKUP(B280,'[1]LDC List'!$B$1:$C$47,2,FALSE),"Non LDC")</f>
        <v>Non LDC</v>
      </c>
      <c r="I280" s="30" t="str">
        <f>IFERROR(VLOOKUP(B280,'[1]SIDS List'!$B$1:$C$57,2,FALSE),"Non SIDS")</f>
        <v>Non SIDS</v>
      </c>
      <c r="J280" s="30" t="str">
        <f>IFERROR(VLOOKUP(B280,'[1]DAC Member List'!$B$1:$C$29,2,FALSE),"Non DAC")</f>
        <v>DAC</v>
      </c>
      <c r="K280" s="30" t="str">
        <f>IFERROR(VLOOKUP(B280,'[1]Dev Countries List'!$A$1:$B$146,2,FALSE),"Not Developing")</f>
        <v>Not Developing</v>
      </c>
      <c r="L280" s="30" t="str">
        <f>IFERROR(VLOOKUP(D280,'[1]Fragility List'!$A$1:$C$146,3,FALSE),"Not Fragile")</f>
        <v>Not Fragile</v>
      </c>
      <c r="M280" s="27">
        <f>VLOOKUP(B280,[2]Data!$B$7:$Y$270,23,FALSE)</f>
        <v>37986412</v>
      </c>
    </row>
    <row r="281" spans="1:13" x14ac:dyDescent="0.25">
      <c r="A281" s="28" t="s">
        <v>762</v>
      </c>
      <c r="B281" s="29" t="s">
        <v>763</v>
      </c>
      <c r="C281" s="29" t="s">
        <v>764</v>
      </c>
      <c r="D281" s="29" t="s">
        <v>763</v>
      </c>
      <c r="E281" s="28" t="s">
        <v>762</v>
      </c>
      <c r="F281" s="30" t="str">
        <f>VLOOKUP(D281,'[1]OECD Region by Recipient'!$A$1:$B$225,2,FALSE)</f>
        <v>Europe</v>
      </c>
      <c r="G281" s="30" t="str">
        <f>IFERROR(VLOOKUP(B281,'[1]Income Groups'!$A$2:$C$219,3,FALSE),"")</f>
        <v>HIC</v>
      </c>
      <c r="H281" s="30" t="str">
        <f>IFERROR(VLOOKUP(B281,'[1]LDC List'!$B$1:$C$47,2,FALSE),"Non LDC")</f>
        <v>Non LDC</v>
      </c>
      <c r="I281" s="30" t="str">
        <f>IFERROR(VLOOKUP(B281,'[1]SIDS List'!$B$1:$C$57,2,FALSE),"Non SIDS")</f>
        <v>Non SIDS</v>
      </c>
      <c r="J281" s="30" t="str">
        <f>IFERROR(VLOOKUP(B281,'[1]DAC Member List'!$B$1:$C$29,2,FALSE),"Non DAC")</f>
        <v>DAC</v>
      </c>
      <c r="K281" s="30" t="str">
        <f>IFERROR(VLOOKUP(B281,'[1]Dev Countries List'!$A$1:$B$146,2,FALSE),"Not Developing")</f>
        <v>Not Developing</v>
      </c>
      <c r="L281" s="30" t="str">
        <f>IFERROR(VLOOKUP(D281,'[1]Fragility List'!$A$1:$C$146,3,FALSE),"Not Fragile")</f>
        <v>Not Fragile</v>
      </c>
      <c r="M281" s="27">
        <f>VLOOKUP(B281,[2]Data!$B$7:$Y$270,23,FALSE)</f>
        <v>10358076</v>
      </c>
    </row>
    <row r="282" spans="1:13" x14ac:dyDescent="0.25">
      <c r="A282" s="28" t="s">
        <v>765</v>
      </c>
      <c r="B282" s="29" t="s">
        <v>766</v>
      </c>
      <c r="C282" s="29" t="s">
        <v>767</v>
      </c>
      <c r="D282" s="29" t="s">
        <v>766</v>
      </c>
      <c r="E282" s="28" t="s">
        <v>765</v>
      </c>
      <c r="F282" s="30" t="str">
        <f>VLOOKUP(D282,'[1]OECD Region by Recipient'!$A$1:$B$225,2,FALSE)</f>
        <v>North Central America</v>
      </c>
      <c r="G282" s="30" t="str">
        <f>IFERROR(VLOOKUP(B282,'[1]Income Groups'!$A$2:$C$219,3,FALSE),"")</f>
        <v>HIC</v>
      </c>
      <c r="H282" s="30" t="str">
        <f>IFERROR(VLOOKUP(B282,'[1]LDC List'!$B$1:$C$47,2,FALSE),"Non LDC")</f>
        <v>Non LDC</v>
      </c>
      <c r="I282" s="30" t="str">
        <f>IFERROR(VLOOKUP(B282,'[1]SIDS List'!$B$1:$C$57,2,FALSE),"Non SIDS")</f>
        <v>SIDS</v>
      </c>
      <c r="J282" s="30" t="str">
        <f>IFERROR(VLOOKUP(B282,'[1]DAC Member List'!$B$1:$C$29,2,FALSE),"Non DAC")</f>
        <v>Non DAC</v>
      </c>
      <c r="K282" s="30" t="str">
        <f>IFERROR(VLOOKUP(B282,'[1]Dev Countries List'!$A$1:$B$146,2,FALSE),"Not Developing")</f>
        <v>Not Developing</v>
      </c>
      <c r="L282" s="30" t="str">
        <f>IFERROR(VLOOKUP(D282,'[1]Fragility List'!$A$1:$C$146,3,FALSE),"Not Fragile")</f>
        <v>Not Fragile</v>
      </c>
      <c r="M282" s="27">
        <f>VLOOKUP(B282,[2]Data!$B$7:$Y$270,23,FALSE)</f>
        <v>3473181</v>
      </c>
    </row>
    <row r="283" spans="1:13" x14ac:dyDescent="0.25">
      <c r="A283" s="28" t="s">
        <v>209</v>
      </c>
      <c r="B283" s="29" t="s">
        <v>768</v>
      </c>
      <c r="C283" s="29" t="s">
        <v>769</v>
      </c>
      <c r="D283" s="29" t="s">
        <v>768</v>
      </c>
      <c r="E283" s="28" t="s">
        <v>209</v>
      </c>
      <c r="F283" s="30" t="str">
        <f>VLOOKUP(D283,'[1]OECD Region by Recipient'!$A$1:$B$225,2,FALSE)</f>
        <v>Middle East</v>
      </c>
      <c r="G283" s="30" t="str">
        <f>IFERROR(VLOOKUP(B283,'[1]Income Groups'!$A$2:$C$219,3,FALSE),"")</f>
        <v>HIC</v>
      </c>
      <c r="H283" s="30" t="str">
        <f>IFERROR(VLOOKUP(B283,'[1]LDC List'!$B$1:$C$47,2,FALSE),"Non LDC")</f>
        <v>Non LDC</v>
      </c>
      <c r="I283" s="30" t="str">
        <f>IFERROR(VLOOKUP(B283,'[1]SIDS List'!$B$1:$C$57,2,FALSE),"Non SIDS")</f>
        <v>Non SIDS</v>
      </c>
      <c r="J283" s="30" t="str">
        <f>IFERROR(VLOOKUP(B283,'[1]DAC Member List'!$B$1:$C$29,2,FALSE),"Non DAC")</f>
        <v>Non DAC</v>
      </c>
      <c r="K283" s="30" t="str">
        <f>IFERROR(VLOOKUP(B283,'[1]Dev Countries List'!$A$1:$B$146,2,FALSE),"Not Developing")</f>
        <v>Not Developing</v>
      </c>
      <c r="L283" s="30" t="str">
        <f>IFERROR(VLOOKUP(D283,'[1]Fragility List'!$A$1:$C$146,3,FALSE),"Not Fragile")</f>
        <v>Not Fragile</v>
      </c>
      <c r="M283" s="27">
        <f>VLOOKUP(B283,[2]Data!$B$7:$Y$270,23,FALSE)</f>
        <v>2481539</v>
      </c>
    </row>
    <row r="284" spans="1:13" x14ac:dyDescent="0.25">
      <c r="A284" s="28" t="s">
        <v>770</v>
      </c>
      <c r="B284" s="29" t="s">
        <v>771</v>
      </c>
      <c r="C284" s="29" t="s">
        <v>772</v>
      </c>
      <c r="D284" s="29" t="s">
        <v>771</v>
      </c>
      <c r="E284" s="28" t="s">
        <v>770</v>
      </c>
      <c r="F284" s="30" t="e">
        <f>VLOOKUP(D284,'[1]OECD Region by Recipient'!$A$1:$B$225,2,FALSE)</f>
        <v>#N/A</v>
      </c>
      <c r="G284" s="30" t="str">
        <f>IFERROR(VLOOKUP(B284,'[1]Income Groups'!$A$2:$C$219,3,FALSE),"")</f>
        <v/>
      </c>
      <c r="H284" s="30" t="str">
        <f>IFERROR(VLOOKUP(B284,'[1]LDC List'!$B$1:$C$47,2,FALSE),"Non LDC")</f>
        <v>Non LDC</v>
      </c>
      <c r="I284" s="30" t="str">
        <f>IFERROR(VLOOKUP(B284,'[1]SIDS List'!$B$1:$C$57,2,FALSE),"Non SIDS")</f>
        <v>Non SIDS</v>
      </c>
      <c r="J284" s="30" t="str">
        <f>IFERROR(VLOOKUP(B284,'[1]DAC Member List'!$B$1:$C$29,2,FALSE),"Non DAC")</f>
        <v>Non DAC</v>
      </c>
      <c r="K284" s="30" t="str">
        <f>IFERROR(VLOOKUP(B284,'[1]Dev Countries List'!$A$1:$B$146,2,FALSE),"Not Developing")</f>
        <v>Not Developing</v>
      </c>
      <c r="L284" s="30" t="str">
        <f>IFERROR(VLOOKUP(D284,'[1]Fragility List'!$A$1:$C$146,3,FALSE),"Not Fragile")</f>
        <v>Not Fragile</v>
      </c>
      <c r="M284" s="27" t="e">
        <f>VLOOKUP(B284,[2]Data!$B$7:$Y$270,23,FALSE)</f>
        <v>#N/A</v>
      </c>
    </row>
    <row r="285" spans="1:13" x14ac:dyDescent="0.25">
      <c r="A285" s="28" t="s">
        <v>773</v>
      </c>
      <c r="B285" s="29" t="s">
        <v>774</v>
      </c>
      <c r="C285" s="29" t="s">
        <v>775</v>
      </c>
      <c r="D285" s="29" t="s">
        <v>774</v>
      </c>
      <c r="E285" s="28" t="s">
        <v>773</v>
      </c>
      <c r="F285" s="30" t="str">
        <f>VLOOKUP(D285,'[1]OECD Region by Recipient'!$A$1:$B$225,2,FALSE)</f>
        <v>Europe</v>
      </c>
      <c r="G285" s="30" t="str">
        <f>IFERROR(VLOOKUP(B285,'[1]Income Groups'!$A$2:$C$219,3,FALSE),"")</f>
        <v>UMIC</v>
      </c>
      <c r="H285" s="30" t="str">
        <f>IFERROR(VLOOKUP(B285,'[1]LDC List'!$B$1:$C$47,2,FALSE),"Non LDC")</f>
        <v>Non LDC</v>
      </c>
      <c r="I285" s="30" t="str">
        <f>IFERROR(VLOOKUP(B285,'[1]SIDS List'!$B$1:$C$57,2,FALSE),"Non SIDS")</f>
        <v>Non SIDS</v>
      </c>
      <c r="J285" s="30" t="str">
        <f>IFERROR(VLOOKUP(B285,'[1]DAC Member List'!$B$1:$C$29,2,FALSE),"Non DAC")</f>
        <v>Non DAC</v>
      </c>
      <c r="K285" s="30" t="str">
        <f>IFERROR(VLOOKUP(B285,'[1]Dev Countries List'!$A$1:$B$146,2,FALSE),"Not Developing")</f>
        <v>Not Developing</v>
      </c>
      <c r="L285" s="30" t="str">
        <f>IFERROR(VLOOKUP(D285,'[1]Fragility List'!$A$1:$C$146,3,FALSE),"Not Fragile")</f>
        <v>Not Fragile</v>
      </c>
      <c r="M285" s="27">
        <f>VLOOKUP(B285,[2]Data!$B$7:$Y$270,23,FALSE)</f>
        <v>19815481</v>
      </c>
    </row>
    <row r="286" spans="1:13" x14ac:dyDescent="0.25">
      <c r="A286" s="33" t="s">
        <v>776</v>
      </c>
      <c r="B286" s="34" t="s">
        <v>777</v>
      </c>
      <c r="C286" s="34" t="s">
        <v>778</v>
      </c>
      <c r="D286" s="34" t="s">
        <v>777</v>
      </c>
      <c r="E286" s="33" t="s">
        <v>776</v>
      </c>
      <c r="F286" s="30" t="str">
        <f>VLOOKUP(D286,'[1]OECD Region by Recipient'!$A$1:$B$225,2,FALSE)</f>
        <v>Europe</v>
      </c>
      <c r="G286" s="30" t="str">
        <f>IFERROR(VLOOKUP(B286,'[1]Income Groups'!$A$2:$C$219,3,FALSE),"")</f>
        <v>UMIC</v>
      </c>
      <c r="H286" s="30" t="str">
        <f>IFERROR(VLOOKUP(B286,'[1]LDC List'!$B$1:$C$47,2,FALSE),"Non LDC")</f>
        <v>Non LDC</v>
      </c>
      <c r="I286" s="30" t="str">
        <f>IFERROR(VLOOKUP(B286,'[1]SIDS List'!$B$1:$C$57,2,FALSE),"Non SIDS")</f>
        <v>Non SIDS</v>
      </c>
      <c r="J286" s="30" t="str">
        <f>IFERROR(VLOOKUP(B286,'[1]DAC Member List'!$B$1:$C$29,2,FALSE),"Non DAC")</f>
        <v>Non DAC</v>
      </c>
      <c r="K286" s="30" t="str">
        <f>IFERROR(VLOOKUP(B286,'[1]Dev Countries List'!$A$1:$B$146,2,FALSE),"Not Developing")</f>
        <v>Not Developing</v>
      </c>
      <c r="L286" s="30" t="str">
        <f>IFERROR(VLOOKUP(D286,'[1]Fragility List'!$A$1:$C$146,3,FALSE),"Not Fragile")</f>
        <v>Not Fragile</v>
      </c>
      <c r="M286" s="27">
        <f>VLOOKUP(B286,[2]Data!$B$7:$Y$270,23,FALSE)</f>
        <v>144096870</v>
      </c>
    </row>
    <row r="287" spans="1:13" x14ac:dyDescent="0.25">
      <c r="A287" s="33" t="s">
        <v>779</v>
      </c>
      <c r="B287" s="34" t="s">
        <v>777</v>
      </c>
      <c r="C287" s="34" t="s">
        <v>778</v>
      </c>
      <c r="D287" s="34" t="s">
        <v>777</v>
      </c>
      <c r="E287" s="33" t="s">
        <v>779</v>
      </c>
      <c r="F287" s="30" t="str">
        <f>VLOOKUP(D287,'[1]OECD Region by Recipient'!$A$1:$B$225,2,FALSE)</f>
        <v>Europe</v>
      </c>
      <c r="G287" s="30" t="str">
        <f>IFERROR(VLOOKUP(B287,'[1]Income Groups'!$A$2:$C$219,3,FALSE),"")</f>
        <v>UMIC</v>
      </c>
      <c r="H287" s="30" t="str">
        <f>IFERROR(VLOOKUP(B287,'[1]LDC List'!$B$1:$C$47,2,FALSE),"Non LDC")</f>
        <v>Non LDC</v>
      </c>
      <c r="I287" s="30" t="str">
        <f>IFERROR(VLOOKUP(B287,'[1]SIDS List'!$B$1:$C$57,2,FALSE),"Non SIDS")</f>
        <v>Non SIDS</v>
      </c>
      <c r="J287" s="30" t="str">
        <f>IFERROR(VLOOKUP(B287,'[1]DAC Member List'!$B$1:$C$29,2,FALSE),"Non DAC")</f>
        <v>Non DAC</v>
      </c>
      <c r="K287" s="30" t="str">
        <f>IFERROR(VLOOKUP(B287,'[1]Dev Countries List'!$A$1:$B$146,2,FALSE),"Not Developing")</f>
        <v>Not Developing</v>
      </c>
      <c r="L287" s="30" t="str">
        <f>IFERROR(VLOOKUP(D287,'[1]Fragility List'!$A$1:$C$146,3,FALSE),"Not Fragile")</f>
        <v>Not Fragile</v>
      </c>
      <c r="M287" s="27">
        <f>VLOOKUP(B287,[2]Data!$B$7:$Y$270,23,FALSE)</f>
        <v>144096870</v>
      </c>
    </row>
    <row r="288" spans="1:13" x14ac:dyDescent="0.25">
      <c r="A288" s="28" t="s">
        <v>93</v>
      </c>
      <c r="B288" s="29" t="s">
        <v>780</v>
      </c>
      <c r="C288" s="29" t="s">
        <v>781</v>
      </c>
      <c r="D288" s="29" t="s">
        <v>780</v>
      </c>
      <c r="E288" s="28" t="s">
        <v>93</v>
      </c>
      <c r="F288" s="30" t="str">
        <f>VLOOKUP(D288,'[1]OECD Region by Recipient'!$A$1:$B$225,2,FALSE)</f>
        <v>South of Sahara</v>
      </c>
      <c r="G288" s="30" t="str">
        <f>IFERROR(VLOOKUP(B288,'[1]Income Groups'!$A$2:$C$219,3,FALSE),"")</f>
        <v>LIC</v>
      </c>
      <c r="H288" s="30" t="str">
        <f>IFERROR(VLOOKUP(B288,'[1]LDC List'!$B$1:$C$47,2,FALSE),"Non LDC")</f>
        <v>LDC</v>
      </c>
      <c r="I288" s="30" t="str">
        <f>IFERROR(VLOOKUP(B288,'[1]SIDS List'!$B$1:$C$57,2,FALSE),"Non SIDS")</f>
        <v>Non SIDS</v>
      </c>
      <c r="J288" s="30" t="str">
        <f>IFERROR(VLOOKUP(B288,'[1]DAC Member List'!$B$1:$C$29,2,FALSE),"Non DAC")</f>
        <v>Non DAC</v>
      </c>
      <c r="K288" s="30" t="str">
        <f>IFERROR(VLOOKUP(B288,'[1]Dev Countries List'!$A$1:$B$146,2,FALSE),"Not Developing")</f>
        <v>Developing Country</v>
      </c>
      <c r="L288" s="30" t="str">
        <f>IFERROR(VLOOKUP(D288,'[1]Fragility List'!$A$1:$C$146,3,FALSE),"Not Fragile")</f>
        <v>Fragile</v>
      </c>
      <c r="M288" s="27">
        <f>VLOOKUP(B288,[2]Data!$B$7:$Y$270,23,FALSE)</f>
        <v>11629553</v>
      </c>
    </row>
    <row r="289" spans="1:13" x14ac:dyDescent="0.25">
      <c r="A289" s="31" t="s">
        <v>782</v>
      </c>
      <c r="B289" s="29" t="s">
        <v>783</v>
      </c>
      <c r="C289" s="29" t="s">
        <v>784</v>
      </c>
      <c r="D289" s="29" t="s">
        <v>783</v>
      </c>
      <c r="E289" s="31" t="s">
        <v>782</v>
      </c>
      <c r="F289" s="30" t="e">
        <f>VLOOKUP(D289,'[1]OECD Region by Recipient'!$A$1:$B$225,2,FALSE)</f>
        <v>#N/A</v>
      </c>
      <c r="G289" s="30" t="str">
        <f>IFERROR(VLOOKUP(B289,'[1]Income Groups'!$A$2:$C$219,3,FALSE),"")</f>
        <v/>
      </c>
      <c r="H289" s="30" t="str">
        <f>IFERROR(VLOOKUP(B289,'[1]LDC List'!$B$1:$C$47,2,FALSE),"Non LDC")</f>
        <v>Non LDC</v>
      </c>
      <c r="I289" s="30" t="str">
        <f>IFERROR(VLOOKUP(B289,'[1]SIDS List'!$B$1:$C$57,2,FALSE),"Non SIDS")</f>
        <v>Non SIDS</v>
      </c>
      <c r="J289" s="30" t="str">
        <f>IFERROR(VLOOKUP(B289,'[1]DAC Member List'!$B$1:$C$29,2,FALSE),"Non DAC")</f>
        <v>Non DAC</v>
      </c>
      <c r="K289" s="30" t="str">
        <f>IFERROR(VLOOKUP(B289,'[1]Dev Countries List'!$A$1:$B$146,2,FALSE),"Not Developing")</f>
        <v>Not Developing</v>
      </c>
      <c r="L289" s="30" t="str">
        <f>IFERROR(VLOOKUP(D289,'[1]Fragility List'!$A$1:$C$146,3,FALSE),"Not Fragile")</f>
        <v>Not Fragile</v>
      </c>
      <c r="M289" s="27" t="e">
        <f>VLOOKUP(B289,[2]Data!$B$7:$Y$270,23,FALSE)</f>
        <v>#N/A</v>
      </c>
    </row>
    <row r="290" spans="1:13" x14ac:dyDescent="0.25">
      <c r="A290" s="31" t="s">
        <v>94</v>
      </c>
      <c r="B290" s="29" t="s">
        <v>785</v>
      </c>
      <c r="C290" s="29" t="s">
        <v>786</v>
      </c>
      <c r="D290" s="29" t="s">
        <v>785</v>
      </c>
      <c r="E290" s="31" t="s">
        <v>94</v>
      </c>
      <c r="F290" s="30" t="str">
        <f>VLOOKUP(D290,'[1]OECD Region by Recipient'!$A$1:$B$225,2,FALSE)</f>
        <v>South of Sahara</v>
      </c>
      <c r="G290" s="30" t="str">
        <f>IFERROR(VLOOKUP(B290,'[1]Income Groups'!$A$2:$C$219,3,FALSE),"")</f>
        <v/>
      </c>
      <c r="H290" s="30" t="str">
        <f>IFERROR(VLOOKUP(B290,'[1]LDC List'!$B$1:$C$47,2,FALSE),"Non LDC")</f>
        <v>Non LDC</v>
      </c>
      <c r="I290" s="30" t="str">
        <f>IFERROR(VLOOKUP(B290,'[1]SIDS List'!$B$1:$C$57,2,FALSE),"Non SIDS")</f>
        <v>Non SIDS</v>
      </c>
      <c r="J290" s="30" t="str">
        <f>IFERROR(VLOOKUP(B290,'[1]DAC Member List'!$B$1:$C$29,2,FALSE),"Non DAC")</f>
        <v>Non DAC</v>
      </c>
      <c r="K290" s="30" t="str">
        <f>IFERROR(VLOOKUP(B290,'[1]Dev Countries List'!$A$1:$B$146,2,FALSE),"Not Developing")</f>
        <v>Developing Country</v>
      </c>
      <c r="L290" s="30" t="str">
        <f>IFERROR(VLOOKUP(D290,'[1]Fragility List'!$A$1:$C$146,3,FALSE),"Not Fragile")</f>
        <v>Not Fragile</v>
      </c>
      <c r="M290" s="27" t="e">
        <f>VLOOKUP(B290,[2]Data!$B$7:$Y$270,23,FALSE)</f>
        <v>#N/A</v>
      </c>
    </row>
    <row r="291" spans="1:13" x14ac:dyDescent="0.25">
      <c r="A291" s="33" t="s">
        <v>137</v>
      </c>
      <c r="B291" s="34" t="s">
        <v>787</v>
      </c>
      <c r="C291" s="34" t="s">
        <v>788</v>
      </c>
      <c r="D291" s="34" t="s">
        <v>787</v>
      </c>
      <c r="E291" s="33" t="s">
        <v>137</v>
      </c>
      <c r="F291" s="30" t="str">
        <f>VLOOKUP(D291,'[1]OECD Region by Recipient'!$A$1:$B$225,2,FALSE)</f>
        <v>North Central America</v>
      </c>
      <c r="G291" s="30" t="str">
        <f>IFERROR(VLOOKUP(B291,'[1]Income Groups'!$A$2:$C$219,3,FALSE),"")</f>
        <v>HIC</v>
      </c>
      <c r="H291" s="30" t="str">
        <f>IFERROR(VLOOKUP(B291,'[1]LDC List'!$B$1:$C$47,2,FALSE),"Non LDC")</f>
        <v>Non LDC</v>
      </c>
      <c r="I291" s="30" t="str">
        <f>IFERROR(VLOOKUP(B291,'[1]SIDS List'!$B$1:$C$57,2,FALSE),"Non SIDS")</f>
        <v>SIDS</v>
      </c>
      <c r="J291" s="30" t="str">
        <f>IFERROR(VLOOKUP(B291,'[1]DAC Member List'!$B$1:$C$29,2,FALSE),"Non DAC")</f>
        <v>Non DAC</v>
      </c>
      <c r="K291" s="30" t="str">
        <f>IFERROR(VLOOKUP(B291,'[1]Dev Countries List'!$A$1:$B$146,2,FALSE),"Not Developing")</f>
        <v>Not Developing</v>
      </c>
      <c r="L291" s="30" t="str">
        <f>IFERROR(VLOOKUP(D291,'[1]Fragility List'!$A$1:$C$146,3,FALSE),"Not Fragile")</f>
        <v>Not Fragile</v>
      </c>
      <c r="M291" s="27">
        <f>VLOOKUP(B291,[2]Data!$B$7:$Y$270,23,FALSE)</f>
        <v>54288</v>
      </c>
    </row>
    <row r="292" spans="1:13" x14ac:dyDescent="0.25">
      <c r="A292" s="33" t="s">
        <v>789</v>
      </c>
      <c r="B292" s="34" t="s">
        <v>787</v>
      </c>
      <c r="C292" s="34" t="s">
        <v>788</v>
      </c>
      <c r="D292" s="34" t="s">
        <v>787</v>
      </c>
      <c r="E292" s="33" t="s">
        <v>789</v>
      </c>
      <c r="F292" s="30" t="str">
        <f>VLOOKUP(D292,'[1]OECD Region by Recipient'!$A$1:$B$225,2,FALSE)</f>
        <v>North Central America</v>
      </c>
      <c r="G292" s="30" t="str">
        <f>IFERROR(VLOOKUP(B292,'[1]Income Groups'!$A$2:$C$219,3,FALSE),"")</f>
        <v>HIC</v>
      </c>
      <c r="H292" s="30" t="str">
        <f>IFERROR(VLOOKUP(B292,'[1]LDC List'!$B$1:$C$47,2,FALSE),"Non LDC")</f>
        <v>Non LDC</v>
      </c>
      <c r="I292" s="30" t="str">
        <f>IFERROR(VLOOKUP(B292,'[1]SIDS List'!$B$1:$C$57,2,FALSE),"Non SIDS")</f>
        <v>SIDS</v>
      </c>
      <c r="J292" s="30" t="str">
        <f>IFERROR(VLOOKUP(B292,'[1]DAC Member List'!$B$1:$C$29,2,FALSE),"Non DAC")</f>
        <v>Non DAC</v>
      </c>
      <c r="K292" s="30" t="str">
        <f>IFERROR(VLOOKUP(B292,'[1]Dev Countries List'!$A$1:$B$146,2,FALSE),"Not Developing")</f>
        <v>Not Developing</v>
      </c>
      <c r="L292" s="30" t="str">
        <f>IFERROR(VLOOKUP(D292,'[1]Fragility List'!$A$1:$C$146,3,FALSE),"Not Fragile")</f>
        <v>Not Fragile</v>
      </c>
      <c r="M292" s="27">
        <f>VLOOKUP(B292,[2]Data!$B$7:$Y$270,23,FALSE)</f>
        <v>54288</v>
      </c>
    </row>
    <row r="293" spans="1:13" x14ac:dyDescent="0.25">
      <c r="A293" s="33" t="s">
        <v>790</v>
      </c>
      <c r="B293" s="34" t="s">
        <v>787</v>
      </c>
      <c r="C293" s="34" t="s">
        <v>788</v>
      </c>
      <c r="D293" s="34" t="s">
        <v>787</v>
      </c>
      <c r="E293" s="33" t="s">
        <v>790</v>
      </c>
      <c r="F293" s="30" t="str">
        <f>VLOOKUP(D293,'[1]OECD Region by Recipient'!$A$1:$B$225,2,FALSE)</f>
        <v>North Central America</v>
      </c>
      <c r="G293" s="30" t="str">
        <f>IFERROR(VLOOKUP(B293,'[1]Income Groups'!$A$2:$C$219,3,FALSE),"")</f>
        <v>HIC</v>
      </c>
      <c r="H293" s="30" t="str">
        <f>IFERROR(VLOOKUP(B293,'[1]LDC List'!$B$1:$C$47,2,FALSE),"Non LDC")</f>
        <v>Non LDC</v>
      </c>
      <c r="I293" s="30" t="str">
        <f>IFERROR(VLOOKUP(B293,'[1]SIDS List'!$B$1:$C$57,2,FALSE),"Non SIDS")</f>
        <v>SIDS</v>
      </c>
      <c r="J293" s="30" t="str">
        <f>IFERROR(VLOOKUP(B293,'[1]DAC Member List'!$B$1:$C$29,2,FALSE),"Non DAC")</f>
        <v>Non DAC</v>
      </c>
      <c r="K293" s="30" t="str">
        <f>IFERROR(VLOOKUP(B293,'[1]Dev Countries List'!$A$1:$B$146,2,FALSE),"Not Developing")</f>
        <v>Not Developing</v>
      </c>
      <c r="L293" s="30" t="str">
        <f>IFERROR(VLOOKUP(D293,'[1]Fragility List'!$A$1:$C$146,3,FALSE),"Not Fragile")</f>
        <v>Not Fragile</v>
      </c>
      <c r="M293" s="27">
        <f>VLOOKUP(B293,[2]Data!$B$7:$Y$270,23,FALSE)</f>
        <v>54288</v>
      </c>
    </row>
    <row r="294" spans="1:13" x14ac:dyDescent="0.25">
      <c r="A294" s="33" t="s">
        <v>791</v>
      </c>
      <c r="B294" s="34" t="s">
        <v>787</v>
      </c>
      <c r="C294" s="34" t="s">
        <v>788</v>
      </c>
      <c r="D294" s="34" t="s">
        <v>787</v>
      </c>
      <c r="E294" s="33" t="s">
        <v>791</v>
      </c>
      <c r="F294" s="30" t="str">
        <f>VLOOKUP(D294,'[1]OECD Region by Recipient'!$A$1:$B$225,2,FALSE)</f>
        <v>North Central America</v>
      </c>
      <c r="G294" s="30" t="str">
        <f>IFERROR(VLOOKUP(B294,'[1]Income Groups'!$A$2:$C$219,3,FALSE),"")</f>
        <v>HIC</v>
      </c>
      <c r="H294" s="30" t="str">
        <f>IFERROR(VLOOKUP(B294,'[1]LDC List'!$B$1:$C$47,2,FALSE),"Non LDC")</f>
        <v>Non LDC</v>
      </c>
      <c r="I294" s="30" t="str">
        <f>IFERROR(VLOOKUP(B294,'[1]SIDS List'!$B$1:$C$57,2,FALSE),"Non SIDS")</f>
        <v>SIDS</v>
      </c>
      <c r="J294" s="30" t="str">
        <f>IFERROR(VLOOKUP(B294,'[1]DAC Member List'!$B$1:$C$29,2,FALSE),"Non DAC")</f>
        <v>Non DAC</v>
      </c>
      <c r="K294" s="30" t="str">
        <f>IFERROR(VLOOKUP(B294,'[1]Dev Countries List'!$A$1:$B$146,2,FALSE),"Not Developing")</f>
        <v>Not Developing</v>
      </c>
      <c r="L294" s="30" t="str">
        <f>IFERROR(VLOOKUP(D294,'[1]Fragility List'!$A$1:$C$146,3,FALSE),"Not Fragile")</f>
        <v>Not Fragile</v>
      </c>
      <c r="M294" s="27">
        <f>VLOOKUP(B294,[2]Data!$B$7:$Y$270,23,FALSE)</f>
        <v>54288</v>
      </c>
    </row>
    <row r="295" spans="1:13" x14ac:dyDescent="0.25">
      <c r="A295" s="33" t="s">
        <v>138</v>
      </c>
      <c r="B295" s="34" t="s">
        <v>792</v>
      </c>
      <c r="C295" s="34" t="s">
        <v>793</v>
      </c>
      <c r="D295" s="34" t="s">
        <v>792</v>
      </c>
      <c r="E295" s="33" t="s">
        <v>138</v>
      </c>
      <c r="F295" s="30" t="str">
        <f>VLOOKUP(D295,'[1]OECD Region by Recipient'!$A$1:$B$225,2,FALSE)</f>
        <v>North Central America</v>
      </c>
      <c r="G295" s="30" t="str">
        <f>IFERROR(VLOOKUP(B295,'[1]Income Groups'!$A$2:$C$219,3,FALSE),"")</f>
        <v>UMIC</v>
      </c>
      <c r="H295" s="30" t="str">
        <f>IFERROR(VLOOKUP(B295,'[1]LDC List'!$B$1:$C$47,2,FALSE),"Non LDC")</f>
        <v>Non LDC</v>
      </c>
      <c r="I295" s="30" t="str">
        <f>IFERROR(VLOOKUP(B295,'[1]SIDS List'!$B$1:$C$57,2,FALSE),"Non SIDS")</f>
        <v>SIDS</v>
      </c>
      <c r="J295" s="30" t="str">
        <f>IFERROR(VLOOKUP(B295,'[1]DAC Member List'!$B$1:$C$29,2,FALSE),"Non DAC")</f>
        <v>Non DAC</v>
      </c>
      <c r="K295" s="30" t="str">
        <f>IFERROR(VLOOKUP(B295,'[1]Dev Countries List'!$A$1:$B$146,2,FALSE),"Not Developing")</f>
        <v>Developing Country</v>
      </c>
      <c r="L295" s="30" t="str">
        <f>IFERROR(VLOOKUP(D295,'[1]Fragility List'!$A$1:$C$146,3,FALSE),"Not Fragile")</f>
        <v>Not Fragile</v>
      </c>
      <c r="M295" s="27">
        <f>VLOOKUP(B295,[2]Data!$B$7:$Y$270,23,FALSE)</f>
        <v>177206</v>
      </c>
    </row>
    <row r="296" spans="1:13" x14ac:dyDescent="0.25">
      <c r="A296" s="33" t="s">
        <v>794</v>
      </c>
      <c r="B296" s="34" t="s">
        <v>792</v>
      </c>
      <c r="C296" s="34" t="s">
        <v>793</v>
      </c>
      <c r="D296" s="34" t="s">
        <v>792</v>
      </c>
      <c r="E296" s="33" t="s">
        <v>794</v>
      </c>
      <c r="F296" s="30" t="str">
        <f>VLOOKUP(D296,'[1]OECD Region by Recipient'!$A$1:$B$225,2,FALSE)</f>
        <v>North Central America</v>
      </c>
      <c r="G296" s="30" t="str">
        <f>IFERROR(VLOOKUP(B296,'[1]Income Groups'!$A$2:$C$219,3,FALSE),"")</f>
        <v>UMIC</v>
      </c>
      <c r="H296" s="30" t="str">
        <f>IFERROR(VLOOKUP(B296,'[1]LDC List'!$B$1:$C$47,2,FALSE),"Non LDC")</f>
        <v>Non LDC</v>
      </c>
      <c r="I296" s="30" t="str">
        <f>IFERROR(VLOOKUP(B296,'[1]SIDS List'!$B$1:$C$57,2,FALSE),"Non SIDS")</f>
        <v>SIDS</v>
      </c>
      <c r="J296" s="30" t="str">
        <f>IFERROR(VLOOKUP(B296,'[1]DAC Member List'!$B$1:$C$29,2,FALSE),"Non DAC")</f>
        <v>Non DAC</v>
      </c>
      <c r="K296" s="30" t="str">
        <f>IFERROR(VLOOKUP(B296,'[1]Dev Countries List'!$A$1:$B$146,2,FALSE),"Not Developing")</f>
        <v>Developing Country</v>
      </c>
      <c r="L296" s="30" t="str">
        <f>IFERROR(VLOOKUP(D296,'[1]Fragility List'!$A$1:$C$146,3,FALSE),"Not Fragile")</f>
        <v>Not Fragile</v>
      </c>
      <c r="M296" s="27">
        <f>VLOOKUP(B296,[2]Data!$B$7:$Y$270,23,FALSE)</f>
        <v>177206</v>
      </c>
    </row>
    <row r="297" spans="1:13" x14ac:dyDescent="0.25">
      <c r="A297" s="38" t="s">
        <v>795</v>
      </c>
      <c r="B297" s="34" t="s">
        <v>796</v>
      </c>
      <c r="C297" s="34" t="s">
        <v>797</v>
      </c>
      <c r="D297" s="34" t="s">
        <v>796</v>
      </c>
      <c r="E297" s="38" t="s">
        <v>795</v>
      </c>
      <c r="F297" s="30" t="str">
        <f>VLOOKUP(D297,'[1]OECD Region by Recipient'!$A$1:$B$225,2,FALSE)</f>
        <v>North Central America</v>
      </c>
      <c r="G297" s="30" t="str">
        <f>IFERROR(VLOOKUP(B297,'[1]Income Groups'!$A$2:$C$219,3,FALSE),"")</f>
        <v>HIC</v>
      </c>
      <c r="H297" s="30" t="str">
        <f>IFERROR(VLOOKUP(B297,'[1]LDC List'!$B$1:$C$47,2,FALSE),"Non LDC")</f>
        <v>Non LDC</v>
      </c>
      <c r="I297" s="30" t="str">
        <f>IFERROR(VLOOKUP(B297,'[1]SIDS List'!$B$1:$C$57,2,FALSE),"Non SIDS")</f>
        <v>Non SIDS</v>
      </c>
      <c r="J297" s="30" t="str">
        <f>IFERROR(VLOOKUP(B297,'[1]DAC Member List'!$B$1:$C$29,2,FALSE),"Non DAC")</f>
        <v>Non DAC</v>
      </c>
      <c r="K297" s="30" t="str">
        <f>IFERROR(VLOOKUP(B297,'[1]Dev Countries List'!$A$1:$B$146,2,FALSE),"Not Developing")</f>
        <v>Not Developing</v>
      </c>
      <c r="L297" s="30" t="str">
        <f>IFERROR(VLOOKUP(D297,'[1]Fragility List'!$A$1:$C$146,3,FALSE),"Not Fragile")</f>
        <v>Not Fragile</v>
      </c>
      <c r="M297" s="27">
        <f>VLOOKUP(B297,[2]Data!$B$7:$Y$270,23,FALSE)</f>
        <v>31754</v>
      </c>
    </row>
    <row r="298" spans="1:13" x14ac:dyDescent="0.25">
      <c r="A298" s="38" t="s">
        <v>798</v>
      </c>
      <c r="B298" s="34" t="s">
        <v>796</v>
      </c>
      <c r="C298" s="34" t="s">
        <v>797</v>
      </c>
      <c r="D298" s="34" t="s">
        <v>796</v>
      </c>
      <c r="E298" s="38" t="s">
        <v>798</v>
      </c>
      <c r="F298" s="30" t="str">
        <f>VLOOKUP(D298,'[1]OECD Region by Recipient'!$A$1:$B$225,2,FALSE)</f>
        <v>North Central America</v>
      </c>
      <c r="G298" s="30" t="str">
        <f>IFERROR(VLOOKUP(B298,'[1]Income Groups'!$A$2:$C$219,3,FALSE),"")</f>
        <v>HIC</v>
      </c>
      <c r="H298" s="30" t="str">
        <f>IFERROR(VLOOKUP(B298,'[1]LDC List'!$B$1:$C$47,2,FALSE),"Non LDC")</f>
        <v>Non LDC</v>
      </c>
      <c r="I298" s="30" t="str">
        <f>IFERROR(VLOOKUP(B298,'[1]SIDS List'!$B$1:$C$57,2,FALSE),"Non SIDS")</f>
        <v>Non SIDS</v>
      </c>
      <c r="J298" s="30" t="str">
        <f>IFERROR(VLOOKUP(B298,'[1]DAC Member List'!$B$1:$C$29,2,FALSE),"Non DAC")</f>
        <v>Non DAC</v>
      </c>
      <c r="K298" s="30" t="str">
        <f>IFERROR(VLOOKUP(B298,'[1]Dev Countries List'!$A$1:$B$146,2,FALSE),"Not Developing")</f>
        <v>Not Developing</v>
      </c>
      <c r="L298" s="30" t="str">
        <f>IFERROR(VLOOKUP(D298,'[1]Fragility List'!$A$1:$C$146,3,FALSE),"Not Fragile")</f>
        <v>Not Fragile</v>
      </c>
      <c r="M298" s="27">
        <f>VLOOKUP(B298,[2]Data!$B$7:$Y$270,23,FALSE)</f>
        <v>31754</v>
      </c>
    </row>
    <row r="299" spans="1:13" x14ac:dyDescent="0.25">
      <c r="A299" s="38" t="s">
        <v>799</v>
      </c>
      <c r="B299" s="34" t="s">
        <v>796</v>
      </c>
      <c r="C299" s="34" t="s">
        <v>797</v>
      </c>
      <c r="D299" s="34" t="s">
        <v>796</v>
      </c>
      <c r="E299" s="38" t="s">
        <v>799</v>
      </c>
      <c r="F299" s="30" t="str">
        <f>VLOOKUP(D299,'[1]OECD Region by Recipient'!$A$1:$B$225,2,FALSE)</f>
        <v>North Central America</v>
      </c>
      <c r="G299" s="30" t="str">
        <f>IFERROR(VLOOKUP(B299,'[1]Income Groups'!$A$2:$C$219,3,FALSE),"")</f>
        <v>HIC</v>
      </c>
      <c r="H299" s="30" t="str">
        <f>IFERROR(VLOOKUP(B299,'[1]LDC List'!$B$1:$C$47,2,FALSE),"Non LDC")</f>
        <v>Non LDC</v>
      </c>
      <c r="I299" s="30" t="str">
        <f>IFERROR(VLOOKUP(B299,'[1]SIDS List'!$B$1:$C$57,2,FALSE),"Non SIDS")</f>
        <v>Non SIDS</v>
      </c>
      <c r="J299" s="30" t="str">
        <f>IFERROR(VLOOKUP(B299,'[1]DAC Member List'!$B$1:$C$29,2,FALSE),"Non DAC")</f>
        <v>Non DAC</v>
      </c>
      <c r="K299" s="30" t="str">
        <f>IFERROR(VLOOKUP(B299,'[1]Dev Countries List'!$A$1:$B$146,2,FALSE),"Not Developing")</f>
        <v>Not Developing</v>
      </c>
      <c r="L299" s="30" t="str">
        <f>IFERROR(VLOOKUP(D299,'[1]Fragility List'!$A$1:$C$146,3,FALSE),"Not Fragile")</f>
        <v>Not Fragile</v>
      </c>
      <c r="M299" s="27">
        <f>VLOOKUP(B299,[2]Data!$B$7:$Y$270,23,FALSE)</f>
        <v>31754</v>
      </c>
    </row>
    <row r="300" spans="1:13" x14ac:dyDescent="0.25">
      <c r="A300" s="38" t="s">
        <v>800</v>
      </c>
      <c r="B300" s="34" t="s">
        <v>796</v>
      </c>
      <c r="C300" s="34" t="s">
        <v>797</v>
      </c>
      <c r="D300" s="34" t="s">
        <v>796</v>
      </c>
      <c r="E300" s="38" t="s">
        <v>800</v>
      </c>
      <c r="F300" s="30" t="str">
        <f>VLOOKUP(D300,'[1]OECD Region by Recipient'!$A$1:$B$225,2,FALSE)</f>
        <v>North Central America</v>
      </c>
      <c r="G300" s="30" t="str">
        <f>IFERROR(VLOOKUP(B300,'[1]Income Groups'!$A$2:$C$219,3,FALSE),"")</f>
        <v>HIC</v>
      </c>
      <c r="H300" s="30" t="str">
        <f>IFERROR(VLOOKUP(B300,'[1]LDC List'!$B$1:$C$47,2,FALSE),"Non LDC")</f>
        <v>Non LDC</v>
      </c>
      <c r="I300" s="30" t="str">
        <f>IFERROR(VLOOKUP(B300,'[1]SIDS List'!$B$1:$C$57,2,FALSE),"Non SIDS")</f>
        <v>Non SIDS</v>
      </c>
      <c r="J300" s="30" t="str">
        <f>IFERROR(VLOOKUP(B300,'[1]DAC Member List'!$B$1:$C$29,2,FALSE),"Non DAC")</f>
        <v>Non DAC</v>
      </c>
      <c r="K300" s="30" t="str">
        <f>IFERROR(VLOOKUP(B300,'[1]Dev Countries List'!$A$1:$B$146,2,FALSE),"Not Developing")</f>
        <v>Not Developing</v>
      </c>
      <c r="L300" s="30" t="str">
        <f>IFERROR(VLOOKUP(D300,'[1]Fragility List'!$A$1:$C$146,3,FALSE),"Not Fragile")</f>
        <v>Not Fragile</v>
      </c>
      <c r="M300" s="27">
        <f>VLOOKUP(B300,[2]Data!$B$7:$Y$270,23,FALSE)</f>
        <v>31754</v>
      </c>
    </row>
    <row r="301" spans="1:13" x14ac:dyDescent="0.25">
      <c r="A301" s="38" t="s">
        <v>801</v>
      </c>
      <c r="B301" s="34" t="s">
        <v>802</v>
      </c>
      <c r="C301" s="34" t="s">
        <v>803</v>
      </c>
      <c r="D301" s="34" t="s">
        <v>802</v>
      </c>
      <c r="E301" s="38" t="s">
        <v>801</v>
      </c>
      <c r="F301" s="30" t="str">
        <f>VLOOKUP(D301,'[1]OECD Region by Recipient'!$A$1:$B$225,2,FALSE)</f>
        <v>North Central America</v>
      </c>
      <c r="G301" s="30" t="str">
        <f>IFERROR(VLOOKUP(B301,'[1]Income Groups'!$A$2:$C$219,3,FALSE),"")</f>
        <v>HIC</v>
      </c>
      <c r="H301" s="30" t="str">
        <f>IFERROR(VLOOKUP(B301,'[1]LDC List'!$B$1:$C$47,2,FALSE),"Non LDC")</f>
        <v>Non LDC</v>
      </c>
      <c r="I301" s="30" t="str">
        <f>IFERROR(VLOOKUP(B301,'[1]SIDS List'!$B$1:$C$57,2,FALSE),"Non SIDS")</f>
        <v>SIDS</v>
      </c>
      <c r="J301" s="30" t="str">
        <f>IFERROR(VLOOKUP(B301,'[1]DAC Member List'!$B$1:$C$29,2,FALSE),"Non DAC")</f>
        <v>Non DAC</v>
      </c>
      <c r="K301" s="30" t="str">
        <f>IFERROR(VLOOKUP(B301,'[1]Dev Countries List'!$A$1:$B$146,2,FALSE),"Not Developing")</f>
        <v>Not Developing</v>
      </c>
      <c r="L301" s="30" t="str">
        <f>IFERROR(VLOOKUP(D301,'[1]Fragility List'!$A$1:$C$146,3,FALSE),"Not Fragile")</f>
        <v>Not Fragile</v>
      </c>
      <c r="M301" s="27">
        <f>VLOOKUP(B301,[2]Data!$B$7:$Y$270,23,FALSE)</f>
        <v>38824</v>
      </c>
    </row>
    <row r="302" spans="1:13" x14ac:dyDescent="0.25">
      <c r="A302" s="38" t="s">
        <v>804</v>
      </c>
      <c r="B302" s="34" t="s">
        <v>802</v>
      </c>
      <c r="C302" s="34" t="s">
        <v>803</v>
      </c>
      <c r="D302" s="34" t="s">
        <v>802</v>
      </c>
      <c r="E302" s="38" t="s">
        <v>804</v>
      </c>
      <c r="F302" s="30" t="str">
        <f>VLOOKUP(D302,'[1]OECD Region by Recipient'!$A$1:$B$225,2,FALSE)</f>
        <v>North Central America</v>
      </c>
      <c r="G302" s="30" t="str">
        <f>IFERROR(VLOOKUP(B302,'[1]Income Groups'!$A$2:$C$219,3,FALSE),"")</f>
        <v>HIC</v>
      </c>
      <c r="H302" s="30" t="str">
        <f>IFERROR(VLOOKUP(B302,'[1]LDC List'!$B$1:$C$47,2,FALSE),"Non LDC")</f>
        <v>Non LDC</v>
      </c>
      <c r="I302" s="30" t="str">
        <f>IFERROR(VLOOKUP(B302,'[1]SIDS List'!$B$1:$C$57,2,FALSE),"Non SIDS")</f>
        <v>SIDS</v>
      </c>
      <c r="J302" s="30" t="str">
        <f>IFERROR(VLOOKUP(B302,'[1]DAC Member List'!$B$1:$C$29,2,FALSE),"Non DAC")</f>
        <v>Non DAC</v>
      </c>
      <c r="K302" s="30" t="str">
        <f>IFERROR(VLOOKUP(B302,'[1]Dev Countries List'!$A$1:$B$146,2,FALSE),"Not Developing")</f>
        <v>Not Developing</v>
      </c>
      <c r="L302" s="30" t="str">
        <f>IFERROR(VLOOKUP(D302,'[1]Fragility List'!$A$1:$C$146,3,FALSE),"Not Fragile")</f>
        <v>Not Fragile</v>
      </c>
      <c r="M302" s="27">
        <f>VLOOKUP(B302,[2]Data!$B$7:$Y$270,23,FALSE)</f>
        <v>38824</v>
      </c>
    </row>
    <row r="303" spans="1:13" x14ac:dyDescent="0.25">
      <c r="A303" s="38" t="s">
        <v>805</v>
      </c>
      <c r="B303" s="34" t="s">
        <v>802</v>
      </c>
      <c r="C303" s="34" t="s">
        <v>803</v>
      </c>
      <c r="D303" s="34" t="s">
        <v>802</v>
      </c>
      <c r="E303" s="38" t="s">
        <v>805</v>
      </c>
      <c r="F303" s="30" t="str">
        <f>VLOOKUP(D303,'[1]OECD Region by Recipient'!$A$1:$B$225,2,FALSE)</f>
        <v>North Central America</v>
      </c>
      <c r="G303" s="30" t="str">
        <f>IFERROR(VLOOKUP(B303,'[1]Income Groups'!$A$2:$C$219,3,FALSE),"")</f>
        <v>HIC</v>
      </c>
      <c r="H303" s="30" t="str">
        <f>IFERROR(VLOOKUP(B303,'[1]LDC List'!$B$1:$C$47,2,FALSE),"Non LDC")</f>
        <v>Non LDC</v>
      </c>
      <c r="I303" s="30" t="str">
        <f>IFERROR(VLOOKUP(B303,'[1]SIDS List'!$B$1:$C$57,2,FALSE),"Non SIDS")</f>
        <v>SIDS</v>
      </c>
      <c r="J303" s="30" t="str">
        <f>IFERROR(VLOOKUP(B303,'[1]DAC Member List'!$B$1:$C$29,2,FALSE),"Non DAC")</f>
        <v>Non DAC</v>
      </c>
      <c r="K303" s="30" t="str">
        <f>IFERROR(VLOOKUP(B303,'[1]Dev Countries List'!$A$1:$B$146,2,FALSE),"Not Developing")</f>
        <v>Not Developing</v>
      </c>
      <c r="L303" s="30" t="str">
        <f>IFERROR(VLOOKUP(D303,'[1]Fragility List'!$A$1:$C$146,3,FALSE),"Not Fragile")</f>
        <v>Not Fragile</v>
      </c>
      <c r="M303" s="27">
        <f>VLOOKUP(B303,[2]Data!$B$7:$Y$270,23,FALSE)</f>
        <v>38824</v>
      </c>
    </row>
    <row r="304" spans="1:13" x14ac:dyDescent="0.25">
      <c r="A304" s="31" t="s">
        <v>806</v>
      </c>
      <c r="B304" s="29" t="s">
        <v>807</v>
      </c>
      <c r="C304" s="29" t="s">
        <v>808</v>
      </c>
      <c r="D304" s="29" t="s">
        <v>807</v>
      </c>
      <c r="E304" s="31" t="s">
        <v>806</v>
      </c>
      <c r="F304" s="30" t="e">
        <f>VLOOKUP(D304,'[1]OECD Region by Recipient'!$A$1:$B$225,2,FALSE)</f>
        <v>#N/A</v>
      </c>
      <c r="G304" s="30" t="str">
        <f>IFERROR(VLOOKUP(B304,'[1]Income Groups'!$A$2:$C$219,3,FALSE),"")</f>
        <v/>
      </c>
      <c r="H304" s="30" t="str">
        <f>IFERROR(VLOOKUP(B304,'[1]LDC List'!$B$1:$C$47,2,FALSE),"Non LDC")</f>
        <v>Non LDC</v>
      </c>
      <c r="I304" s="30" t="str">
        <f>IFERROR(VLOOKUP(B304,'[1]SIDS List'!$B$1:$C$57,2,FALSE),"Non SIDS")</f>
        <v>Non SIDS</v>
      </c>
      <c r="J304" s="30" t="str">
        <f>IFERROR(VLOOKUP(B304,'[1]DAC Member List'!$B$1:$C$29,2,FALSE),"Non DAC")</f>
        <v>Non DAC</v>
      </c>
      <c r="K304" s="30" t="str">
        <f>IFERROR(VLOOKUP(B304,'[1]Dev Countries List'!$A$1:$B$146,2,FALSE),"Not Developing")</f>
        <v>Not Developing</v>
      </c>
      <c r="L304" s="30" t="str">
        <f>IFERROR(VLOOKUP(D304,'[1]Fragility List'!$A$1:$C$146,3,FALSE),"Not Fragile")</f>
        <v>Not Fragile</v>
      </c>
      <c r="M304" s="27" t="e">
        <f>VLOOKUP(B304,[2]Data!$B$7:$Y$270,23,FALSE)</f>
        <v>#N/A</v>
      </c>
    </row>
    <row r="305" spans="1:13" x14ac:dyDescent="0.25">
      <c r="A305" s="33" t="s">
        <v>809</v>
      </c>
      <c r="B305" s="34" t="s">
        <v>810</v>
      </c>
      <c r="C305" s="34" t="s">
        <v>811</v>
      </c>
      <c r="D305" s="34" t="s">
        <v>810</v>
      </c>
      <c r="E305" s="33" t="s">
        <v>809</v>
      </c>
      <c r="F305" s="30" t="str">
        <f>VLOOKUP(D305,'[1]OECD Region by Recipient'!$A$1:$B$225,2,FALSE)</f>
        <v>North Central America</v>
      </c>
      <c r="G305" s="30" t="str">
        <f>IFERROR(VLOOKUP(B305,'[1]Income Groups'!$A$2:$C$219,3,FALSE),"")</f>
        <v>UMIC</v>
      </c>
      <c r="H305" s="30" t="str">
        <f>IFERROR(VLOOKUP(B305,'[1]LDC List'!$B$1:$C$47,2,FALSE),"Non LDC")</f>
        <v>Non LDC</v>
      </c>
      <c r="I305" s="30" t="str">
        <f>IFERROR(VLOOKUP(B305,'[1]SIDS List'!$B$1:$C$57,2,FALSE),"Non SIDS")</f>
        <v>SIDS</v>
      </c>
      <c r="J305" s="30" t="str">
        <f>IFERROR(VLOOKUP(B305,'[1]DAC Member List'!$B$1:$C$29,2,FALSE),"Non DAC")</f>
        <v>Non DAC</v>
      </c>
      <c r="K305" s="30" t="str">
        <f>IFERROR(VLOOKUP(B305,'[1]Dev Countries List'!$A$1:$B$146,2,FALSE),"Not Developing")</f>
        <v>Developing Country</v>
      </c>
      <c r="L305" s="30" t="str">
        <f>IFERROR(VLOOKUP(D305,'[1]Fragility List'!$A$1:$C$146,3,FALSE),"Not Fragile")</f>
        <v>Not Fragile</v>
      </c>
      <c r="M305" s="27">
        <f>VLOOKUP(B305,[2]Data!$B$7:$Y$270,23,FALSE)</f>
        <v>109455</v>
      </c>
    </row>
    <row r="306" spans="1:13" x14ac:dyDescent="0.25">
      <c r="A306" s="33" t="s">
        <v>812</v>
      </c>
      <c r="B306" s="34" t="s">
        <v>810</v>
      </c>
      <c r="C306" s="34" t="s">
        <v>811</v>
      </c>
      <c r="D306" s="34" t="s">
        <v>810</v>
      </c>
      <c r="E306" s="33" t="s">
        <v>812</v>
      </c>
      <c r="F306" s="30" t="str">
        <f>VLOOKUP(D306,'[1]OECD Region by Recipient'!$A$1:$B$225,2,FALSE)</f>
        <v>North Central America</v>
      </c>
      <c r="G306" s="30" t="str">
        <f>IFERROR(VLOOKUP(B306,'[1]Income Groups'!$A$2:$C$219,3,FALSE),"")</f>
        <v>UMIC</v>
      </c>
      <c r="H306" s="30" t="str">
        <f>IFERROR(VLOOKUP(B306,'[1]LDC List'!$B$1:$C$47,2,FALSE),"Non LDC")</f>
        <v>Non LDC</v>
      </c>
      <c r="I306" s="30" t="str">
        <f>IFERROR(VLOOKUP(B306,'[1]SIDS List'!$B$1:$C$57,2,FALSE),"Non SIDS")</f>
        <v>SIDS</v>
      </c>
      <c r="J306" s="30" t="str">
        <f>IFERROR(VLOOKUP(B306,'[1]DAC Member List'!$B$1:$C$29,2,FALSE),"Non DAC")</f>
        <v>Non DAC</v>
      </c>
      <c r="K306" s="30" t="str">
        <f>IFERROR(VLOOKUP(B306,'[1]Dev Countries List'!$A$1:$B$146,2,FALSE),"Not Developing")</f>
        <v>Developing Country</v>
      </c>
      <c r="L306" s="30" t="str">
        <f>IFERROR(VLOOKUP(D306,'[1]Fragility List'!$A$1:$C$146,3,FALSE),"Not Fragile")</f>
        <v>Not Fragile</v>
      </c>
      <c r="M306" s="27">
        <f>VLOOKUP(B306,[2]Data!$B$7:$Y$270,23,FALSE)</f>
        <v>109455</v>
      </c>
    </row>
    <row r="307" spans="1:13" x14ac:dyDescent="0.25">
      <c r="A307" s="33" t="s">
        <v>139</v>
      </c>
      <c r="B307" s="34" t="s">
        <v>810</v>
      </c>
      <c r="C307" s="34" t="s">
        <v>811</v>
      </c>
      <c r="D307" s="34" t="s">
        <v>810</v>
      </c>
      <c r="E307" s="33" t="s">
        <v>139</v>
      </c>
      <c r="F307" s="30" t="str">
        <f>VLOOKUP(D307,'[1]OECD Region by Recipient'!$A$1:$B$225,2,FALSE)</f>
        <v>North Central America</v>
      </c>
      <c r="G307" s="30" t="str">
        <f>IFERROR(VLOOKUP(B307,'[1]Income Groups'!$A$2:$C$219,3,FALSE),"")</f>
        <v>UMIC</v>
      </c>
      <c r="H307" s="30" t="str">
        <f>IFERROR(VLOOKUP(B307,'[1]LDC List'!$B$1:$C$47,2,FALSE),"Non LDC")</f>
        <v>Non LDC</v>
      </c>
      <c r="I307" s="30" t="str">
        <f>IFERROR(VLOOKUP(B307,'[1]SIDS List'!$B$1:$C$57,2,FALSE),"Non SIDS")</f>
        <v>SIDS</v>
      </c>
      <c r="J307" s="30" t="str">
        <f>IFERROR(VLOOKUP(B307,'[1]DAC Member List'!$B$1:$C$29,2,FALSE),"Non DAC")</f>
        <v>Non DAC</v>
      </c>
      <c r="K307" s="30" t="str">
        <f>IFERROR(VLOOKUP(B307,'[1]Dev Countries List'!$A$1:$B$146,2,FALSE),"Not Developing")</f>
        <v>Developing Country</v>
      </c>
      <c r="L307" s="30" t="str">
        <f>IFERROR(VLOOKUP(D307,'[1]Fragility List'!$A$1:$C$146,3,FALSE),"Not Fragile")</f>
        <v>Not Fragile</v>
      </c>
      <c r="M307" s="27">
        <f>VLOOKUP(B307,[2]Data!$B$7:$Y$270,23,FALSE)</f>
        <v>109455</v>
      </c>
    </row>
    <row r="308" spans="1:13" x14ac:dyDescent="0.25">
      <c r="A308" s="33" t="s">
        <v>813</v>
      </c>
      <c r="B308" s="34" t="s">
        <v>810</v>
      </c>
      <c r="C308" s="34" t="s">
        <v>811</v>
      </c>
      <c r="D308" s="34" t="s">
        <v>810</v>
      </c>
      <c r="E308" s="33" t="s">
        <v>813</v>
      </c>
      <c r="F308" s="30" t="str">
        <f>VLOOKUP(D308,'[1]OECD Region by Recipient'!$A$1:$B$225,2,FALSE)</f>
        <v>North Central America</v>
      </c>
      <c r="G308" s="30" t="str">
        <f>IFERROR(VLOOKUP(B308,'[1]Income Groups'!$A$2:$C$219,3,FALSE),"")</f>
        <v>UMIC</v>
      </c>
      <c r="H308" s="30" t="str">
        <f>IFERROR(VLOOKUP(B308,'[1]LDC List'!$B$1:$C$47,2,FALSE),"Non LDC")</f>
        <v>Non LDC</v>
      </c>
      <c r="I308" s="30" t="str">
        <f>IFERROR(VLOOKUP(B308,'[1]SIDS List'!$B$1:$C$57,2,FALSE),"Non SIDS")</f>
        <v>SIDS</v>
      </c>
      <c r="J308" s="30" t="str">
        <f>IFERROR(VLOOKUP(B308,'[1]DAC Member List'!$B$1:$C$29,2,FALSE),"Non DAC")</f>
        <v>Non DAC</v>
      </c>
      <c r="K308" s="30" t="str">
        <f>IFERROR(VLOOKUP(B308,'[1]Dev Countries List'!$A$1:$B$146,2,FALSE),"Not Developing")</f>
        <v>Developing Country</v>
      </c>
      <c r="L308" s="30" t="str">
        <f>IFERROR(VLOOKUP(D308,'[1]Fragility List'!$A$1:$C$146,3,FALSE),"Not Fragile")</f>
        <v>Not Fragile</v>
      </c>
      <c r="M308" s="27">
        <f>VLOOKUP(B308,[2]Data!$B$7:$Y$270,23,FALSE)</f>
        <v>109455</v>
      </c>
    </row>
    <row r="309" spans="1:13" x14ac:dyDescent="0.25">
      <c r="A309" s="33" t="s">
        <v>814</v>
      </c>
      <c r="B309" s="34" t="s">
        <v>810</v>
      </c>
      <c r="C309" s="34" t="s">
        <v>811</v>
      </c>
      <c r="D309" s="34" t="s">
        <v>810</v>
      </c>
      <c r="E309" s="33" t="s">
        <v>814</v>
      </c>
      <c r="F309" s="30" t="str">
        <f>VLOOKUP(D309,'[1]OECD Region by Recipient'!$A$1:$B$225,2,FALSE)</f>
        <v>North Central America</v>
      </c>
      <c r="G309" s="30" t="str">
        <f>IFERROR(VLOOKUP(B309,'[1]Income Groups'!$A$2:$C$219,3,FALSE),"")</f>
        <v>UMIC</v>
      </c>
      <c r="H309" s="30" t="str">
        <f>IFERROR(VLOOKUP(B309,'[1]LDC List'!$B$1:$C$47,2,FALSE),"Non LDC")</f>
        <v>Non LDC</v>
      </c>
      <c r="I309" s="30" t="str">
        <f>IFERROR(VLOOKUP(B309,'[1]SIDS List'!$B$1:$C$57,2,FALSE),"Non SIDS")</f>
        <v>SIDS</v>
      </c>
      <c r="J309" s="30" t="str">
        <f>IFERROR(VLOOKUP(B309,'[1]DAC Member List'!$B$1:$C$29,2,FALSE),"Non DAC")</f>
        <v>Non DAC</v>
      </c>
      <c r="K309" s="30" t="str">
        <f>IFERROR(VLOOKUP(B309,'[1]Dev Countries List'!$A$1:$B$146,2,FALSE),"Not Developing")</f>
        <v>Developing Country</v>
      </c>
      <c r="L309" s="30" t="str">
        <f>IFERROR(VLOOKUP(D309,'[1]Fragility List'!$A$1:$C$146,3,FALSE),"Not Fragile")</f>
        <v>Not Fragile</v>
      </c>
      <c r="M309" s="27">
        <f>VLOOKUP(B309,[2]Data!$B$7:$Y$270,23,FALSE)</f>
        <v>109455</v>
      </c>
    </row>
    <row r="310" spans="1:13" x14ac:dyDescent="0.25">
      <c r="A310" s="33" t="s">
        <v>815</v>
      </c>
      <c r="B310" s="34" t="s">
        <v>810</v>
      </c>
      <c r="C310" s="34" t="s">
        <v>811</v>
      </c>
      <c r="D310" s="34" t="s">
        <v>810</v>
      </c>
      <c r="E310" s="33" t="s">
        <v>815</v>
      </c>
      <c r="F310" s="30" t="str">
        <f>VLOOKUP(D310,'[1]OECD Region by Recipient'!$A$1:$B$225,2,FALSE)</f>
        <v>North Central America</v>
      </c>
      <c r="G310" s="30" t="str">
        <f>IFERROR(VLOOKUP(B310,'[1]Income Groups'!$A$2:$C$219,3,FALSE),"")</f>
        <v>UMIC</v>
      </c>
      <c r="H310" s="30" t="str">
        <f>IFERROR(VLOOKUP(B310,'[1]LDC List'!$B$1:$C$47,2,FALSE),"Non LDC")</f>
        <v>Non LDC</v>
      </c>
      <c r="I310" s="30" t="str">
        <f>IFERROR(VLOOKUP(B310,'[1]SIDS List'!$B$1:$C$57,2,FALSE),"Non SIDS")</f>
        <v>SIDS</v>
      </c>
      <c r="J310" s="30" t="str">
        <f>IFERROR(VLOOKUP(B310,'[1]DAC Member List'!$B$1:$C$29,2,FALSE),"Non DAC")</f>
        <v>Non DAC</v>
      </c>
      <c r="K310" s="30" t="str">
        <f>IFERROR(VLOOKUP(B310,'[1]Dev Countries List'!$A$1:$B$146,2,FALSE),"Not Developing")</f>
        <v>Developing Country</v>
      </c>
      <c r="L310" s="30" t="str">
        <f>IFERROR(VLOOKUP(D310,'[1]Fragility List'!$A$1:$C$146,3,FALSE),"Not Fragile")</f>
        <v>Not Fragile</v>
      </c>
      <c r="M310" s="27">
        <f>VLOOKUP(B310,[2]Data!$B$7:$Y$270,23,FALSE)</f>
        <v>109455</v>
      </c>
    </row>
    <row r="311" spans="1:13" x14ac:dyDescent="0.25">
      <c r="A311" s="28" t="s">
        <v>230</v>
      </c>
      <c r="B311" s="29" t="s">
        <v>816</v>
      </c>
      <c r="C311" s="29" t="s">
        <v>817</v>
      </c>
      <c r="D311" s="29" t="s">
        <v>816</v>
      </c>
      <c r="E311" s="28" t="s">
        <v>230</v>
      </c>
      <c r="F311" s="30" t="str">
        <f>VLOOKUP(D311,'[1]OECD Region by Recipient'!$A$1:$B$225,2,FALSE)</f>
        <v>Oceania</v>
      </c>
      <c r="G311" s="30" t="str">
        <f>IFERROR(VLOOKUP(B311,'[1]Income Groups'!$A$2:$C$219,3,FALSE),"")</f>
        <v>UMIC</v>
      </c>
      <c r="H311" s="30" t="str">
        <f>IFERROR(VLOOKUP(B311,'[1]LDC List'!$B$1:$C$47,2,FALSE),"Non LDC")</f>
        <v>Non LDC</v>
      </c>
      <c r="I311" s="30" t="str">
        <f>IFERROR(VLOOKUP(B311,'[1]SIDS List'!$B$1:$C$57,2,FALSE),"Non SIDS")</f>
        <v>SIDS</v>
      </c>
      <c r="J311" s="30" t="str">
        <f>IFERROR(VLOOKUP(B311,'[1]DAC Member List'!$B$1:$C$29,2,FALSE),"Non DAC")</f>
        <v>Non DAC</v>
      </c>
      <c r="K311" s="30" t="str">
        <f>IFERROR(VLOOKUP(B311,'[1]Dev Countries List'!$A$1:$B$146,2,FALSE),"Not Developing")</f>
        <v>Developing Country</v>
      </c>
      <c r="L311" s="30" t="str">
        <f>IFERROR(VLOOKUP(D311,'[1]Fragility List'!$A$1:$C$146,3,FALSE),"Not Fragile")</f>
        <v>Not Fragile</v>
      </c>
      <c r="M311" s="27">
        <f>VLOOKUP(B311,[2]Data!$B$7:$Y$270,23,FALSE)</f>
        <v>193759</v>
      </c>
    </row>
    <row r="312" spans="1:13" x14ac:dyDescent="0.25">
      <c r="A312" s="28" t="s">
        <v>818</v>
      </c>
      <c r="B312" s="29" t="s">
        <v>819</v>
      </c>
      <c r="C312" s="29" t="s">
        <v>820</v>
      </c>
      <c r="D312" s="29" t="s">
        <v>819</v>
      </c>
      <c r="E312" s="28" t="s">
        <v>818</v>
      </c>
      <c r="F312" s="30" t="str">
        <f>VLOOKUP(D312,'[1]OECD Region by Recipient'!$A$1:$B$225,2,FALSE)</f>
        <v>Europe</v>
      </c>
      <c r="G312" s="30" t="str">
        <f>IFERROR(VLOOKUP(B312,'[1]Income Groups'!$A$2:$C$219,3,FALSE),"")</f>
        <v>HIC</v>
      </c>
      <c r="H312" s="30" t="str">
        <f>IFERROR(VLOOKUP(B312,'[1]LDC List'!$B$1:$C$47,2,FALSE),"Non LDC")</f>
        <v>Non LDC</v>
      </c>
      <c r="I312" s="30" t="str">
        <f>IFERROR(VLOOKUP(B312,'[1]SIDS List'!$B$1:$C$57,2,FALSE),"Non SIDS")</f>
        <v>Non SIDS</v>
      </c>
      <c r="J312" s="30" t="str">
        <f>IFERROR(VLOOKUP(B312,'[1]DAC Member List'!$B$1:$C$29,2,FALSE),"Non DAC")</f>
        <v>Non DAC</v>
      </c>
      <c r="K312" s="30" t="str">
        <f>IFERROR(VLOOKUP(B312,'[1]Dev Countries List'!$A$1:$B$146,2,FALSE),"Not Developing")</f>
        <v>Not Developing</v>
      </c>
      <c r="L312" s="30" t="str">
        <f>IFERROR(VLOOKUP(D312,'[1]Fragility List'!$A$1:$C$146,3,FALSE),"Not Fragile")</f>
        <v>Not Fragile</v>
      </c>
      <c r="M312" s="27">
        <f>VLOOKUP(B312,[2]Data!$B$7:$Y$270,23,FALSE)</f>
        <v>32960</v>
      </c>
    </row>
    <row r="313" spans="1:13" x14ac:dyDescent="0.25">
      <c r="A313" s="33" t="s">
        <v>95</v>
      </c>
      <c r="B313" s="34" t="s">
        <v>821</v>
      </c>
      <c r="C313" s="34" t="s">
        <v>822</v>
      </c>
      <c r="D313" s="34" t="s">
        <v>821</v>
      </c>
      <c r="E313" s="33" t="s">
        <v>95</v>
      </c>
      <c r="F313" s="30" t="str">
        <f>VLOOKUP(D313,'[1]OECD Region by Recipient'!$A$1:$B$225,2,FALSE)</f>
        <v>South of Sahara</v>
      </c>
      <c r="G313" s="30" t="str">
        <f>IFERROR(VLOOKUP(B313,'[1]Income Groups'!$A$2:$C$219,3,FALSE),"")</f>
        <v>LMIC</v>
      </c>
      <c r="H313" s="30" t="str">
        <f>IFERROR(VLOOKUP(B313,'[1]LDC List'!$B$1:$C$47,2,FALSE),"Non LDC")</f>
        <v>LDC</v>
      </c>
      <c r="I313" s="30" t="str">
        <f>IFERROR(VLOOKUP(B313,'[1]SIDS List'!$B$1:$C$57,2,FALSE),"Non SIDS")</f>
        <v>SIDS</v>
      </c>
      <c r="J313" s="30" t="str">
        <f>IFERROR(VLOOKUP(B313,'[1]DAC Member List'!$B$1:$C$29,2,FALSE),"Non DAC")</f>
        <v>Non DAC</v>
      </c>
      <c r="K313" s="30" t="str">
        <f>IFERROR(VLOOKUP(B313,'[1]Dev Countries List'!$A$1:$B$146,2,FALSE),"Not Developing")</f>
        <v>Developing Country</v>
      </c>
      <c r="L313" s="30" t="str">
        <f>IFERROR(VLOOKUP(D313,'[1]Fragility List'!$A$1:$C$146,3,FALSE),"Not Fragile")</f>
        <v>Not Fragile</v>
      </c>
      <c r="M313" s="27">
        <f>VLOOKUP(B313,[2]Data!$B$7:$Y$270,23,FALSE)</f>
        <v>195553</v>
      </c>
    </row>
    <row r="314" spans="1:13" x14ac:dyDescent="0.25">
      <c r="A314" s="33" t="s">
        <v>823</v>
      </c>
      <c r="B314" s="34" t="s">
        <v>821</v>
      </c>
      <c r="C314" s="34" t="s">
        <v>822</v>
      </c>
      <c r="D314" s="34" t="s">
        <v>821</v>
      </c>
      <c r="E314" s="33" t="s">
        <v>823</v>
      </c>
      <c r="F314" s="30" t="str">
        <f>VLOOKUP(D314,'[1]OECD Region by Recipient'!$A$1:$B$225,2,FALSE)</f>
        <v>South of Sahara</v>
      </c>
      <c r="G314" s="30" t="str">
        <f>IFERROR(VLOOKUP(B314,'[1]Income Groups'!$A$2:$C$219,3,FALSE),"")</f>
        <v>LMIC</v>
      </c>
      <c r="H314" s="30" t="str">
        <f>IFERROR(VLOOKUP(B314,'[1]LDC List'!$B$1:$C$47,2,FALSE),"Non LDC")</f>
        <v>LDC</v>
      </c>
      <c r="I314" s="30" t="str">
        <f>IFERROR(VLOOKUP(B314,'[1]SIDS List'!$B$1:$C$57,2,FALSE),"Non SIDS")</f>
        <v>SIDS</v>
      </c>
      <c r="J314" s="30" t="str">
        <f>IFERROR(VLOOKUP(B314,'[1]DAC Member List'!$B$1:$C$29,2,FALSE),"Non DAC")</f>
        <v>Non DAC</v>
      </c>
      <c r="K314" s="30" t="str">
        <f>IFERROR(VLOOKUP(B314,'[1]Dev Countries List'!$A$1:$B$146,2,FALSE),"Not Developing")</f>
        <v>Developing Country</v>
      </c>
      <c r="L314" s="30" t="str">
        <f>IFERROR(VLOOKUP(D314,'[1]Fragility List'!$A$1:$C$146,3,FALSE),"Not Fragile")</f>
        <v>Not Fragile</v>
      </c>
      <c r="M314" s="27">
        <f>VLOOKUP(B314,[2]Data!$B$7:$Y$270,23,FALSE)</f>
        <v>195553</v>
      </c>
    </row>
    <row r="315" spans="1:13" x14ac:dyDescent="0.25">
      <c r="A315" s="39" t="s">
        <v>824</v>
      </c>
      <c r="B315" s="34" t="s">
        <v>821</v>
      </c>
      <c r="C315" s="34" t="s">
        <v>822</v>
      </c>
      <c r="D315" s="34" t="s">
        <v>821</v>
      </c>
      <c r="E315" s="39" t="s">
        <v>824</v>
      </c>
      <c r="F315" s="30" t="str">
        <f>VLOOKUP(D315,'[1]OECD Region by Recipient'!$A$1:$B$225,2,FALSE)</f>
        <v>South of Sahara</v>
      </c>
      <c r="G315" s="30" t="str">
        <f>IFERROR(VLOOKUP(B315,'[1]Income Groups'!$A$2:$C$219,3,FALSE),"")</f>
        <v>LMIC</v>
      </c>
      <c r="H315" s="30" t="str">
        <f>IFERROR(VLOOKUP(B315,'[1]LDC List'!$B$1:$C$47,2,FALSE),"Non LDC")</f>
        <v>LDC</v>
      </c>
      <c r="I315" s="30" t="str">
        <f>IFERROR(VLOOKUP(B315,'[1]SIDS List'!$B$1:$C$57,2,FALSE),"Non SIDS")</f>
        <v>SIDS</v>
      </c>
      <c r="J315" s="30" t="str">
        <f>IFERROR(VLOOKUP(B315,'[1]DAC Member List'!$B$1:$C$29,2,FALSE),"Non DAC")</f>
        <v>Non DAC</v>
      </c>
      <c r="K315" s="30" t="str">
        <f>IFERROR(VLOOKUP(B315,'[1]Dev Countries List'!$A$1:$B$146,2,FALSE),"Not Developing")</f>
        <v>Developing Country</v>
      </c>
      <c r="L315" s="30" t="str">
        <f>IFERROR(VLOOKUP(D315,'[1]Fragility List'!$A$1:$C$146,3,FALSE),"Not Fragile")</f>
        <v>Not Fragile</v>
      </c>
      <c r="M315" s="27">
        <f>VLOOKUP(B315,[2]Data!$B$7:$Y$270,23,FALSE)</f>
        <v>195553</v>
      </c>
    </row>
    <row r="316" spans="1:13" x14ac:dyDescent="0.25">
      <c r="A316" s="39" t="s">
        <v>825</v>
      </c>
      <c r="B316" s="34" t="s">
        <v>821</v>
      </c>
      <c r="C316" s="34" t="s">
        <v>822</v>
      </c>
      <c r="D316" s="34" t="s">
        <v>821</v>
      </c>
      <c r="E316" s="39" t="s">
        <v>825</v>
      </c>
      <c r="F316" s="30" t="str">
        <f>VLOOKUP(D316,'[1]OECD Region by Recipient'!$A$1:$B$225,2,FALSE)</f>
        <v>South of Sahara</v>
      </c>
      <c r="G316" s="30" t="str">
        <f>IFERROR(VLOOKUP(B316,'[1]Income Groups'!$A$2:$C$219,3,FALSE),"")</f>
        <v>LMIC</v>
      </c>
      <c r="H316" s="30" t="str">
        <f>IFERROR(VLOOKUP(B316,'[1]LDC List'!$B$1:$C$47,2,FALSE),"Non LDC")</f>
        <v>LDC</v>
      </c>
      <c r="I316" s="30" t="str">
        <f>IFERROR(VLOOKUP(B316,'[1]SIDS List'!$B$1:$C$57,2,FALSE),"Non SIDS")</f>
        <v>SIDS</v>
      </c>
      <c r="J316" s="30" t="str">
        <f>IFERROR(VLOOKUP(B316,'[1]DAC Member List'!$B$1:$C$29,2,FALSE),"Non DAC")</f>
        <v>Non DAC</v>
      </c>
      <c r="K316" s="30" t="str">
        <f>IFERROR(VLOOKUP(B316,'[1]Dev Countries List'!$A$1:$B$146,2,FALSE),"Not Developing")</f>
        <v>Developing Country</v>
      </c>
      <c r="L316" s="30" t="str">
        <f>IFERROR(VLOOKUP(D316,'[1]Fragility List'!$A$1:$C$146,3,FALSE),"Not Fragile")</f>
        <v>Not Fragile</v>
      </c>
      <c r="M316" s="27">
        <f>VLOOKUP(B316,[2]Data!$B$7:$Y$270,23,FALSE)</f>
        <v>195553</v>
      </c>
    </row>
    <row r="317" spans="1:13" x14ac:dyDescent="0.25">
      <c r="A317" s="39" t="s">
        <v>826</v>
      </c>
      <c r="B317" s="34" t="s">
        <v>821</v>
      </c>
      <c r="C317" s="34" t="s">
        <v>822</v>
      </c>
      <c r="D317" s="34" t="s">
        <v>821</v>
      </c>
      <c r="E317" s="39" t="s">
        <v>826</v>
      </c>
      <c r="F317" s="30" t="str">
        <f>VLOOKUP(D317,'[1]OECD Region by Recipient'!$A$1:$B$225,2,FALSE)</f>
        <v>South of Sahara</v>
      </c>
      <c r="G317" s="30" t="str">
        <f>IFERROR(VLOOKUP(B317,'[1]Income Groups'!$A$2:$C$219,3,FALSE),"")</f>
        <v>LMIC</v>
      </c>
      <c r="H317" s="30" t="str">
        <f>IFERROR(VLOOKUP(B317,'[1]LDC List'!$B$1:$C$47,2,FALSE),"Non LDC")</f>
        <v>LDC</v>
      </c>
      <c r="I317" s="30" t="str">
        <f>IFERROR(VLOOKUP(B317,'[1]SIDS List'!$B$1:$C$57,2,FALSE),"Non SIDS")</f>
        <v>SIDS</v>
      </c>
      <c r="J317" s="30" t="str">
        <f>IFERROR(VLOOKUP(B317,'[1]DAC Member List'!$B$1:$C$29,2,FALSE),"Non DAC")</f>
        <v>Non DAC</v>
      </c>
      <c r="K317" s="30" t="str">
        <f>IFERROR(VLOOKUP(B317,'[1]Dev Countries List'!$A$1:$B$146,2,FALSE),"Not Developing")</f>
        <v>Developing Country</v>
      </c>
      <c r="L317" s="30" t="str">
        <f>IFERROR(VLOOKUP(D317,'[1]Fragility List'!$A$1:$C$146,3,FALSE),"Not Fragile")</f>
        <v>Not Fragile</v>
      </c>
      <c r="M317" s="27">
        <f>VLOOKUP(B317,[2]Data!$B$7:$Y$270,23,FALSE)</f>
        <v>195553</v>
      </c>
    </row>
    <row r="318" spans="1:13" x14ac:dyDescent="0.25">
      <c r="A318" s="39" t="s">
        <v>827</v>
      </c>
      <c r="B318" s="34" t="s">
        <v>821</v>
      </c>
      <c r="C318" s="34" t="s">
        <v>822</v>
      </c>
      <c r="D318" s="34" t="s">
        <v>821</v>
      </c>
      <c r="E318" s="39" t="s">
        <v>825</v>
      </c>
      <c r="F318" s="30" t="str">
        <f>VLOOKUP(D318,'[1]OECD Region by Recipient'!$A$1:$B$225,2,FALSE)</f>
        <v>South of Sahara</v>
      </c>
      <c r="G318" s="30" t="str">
        <f>IFERROR(VLOOKUP(B318,'[1]Income Groups'!$A$2:$C$219,3,FALSE),"")</f>
        <v>LMIC</v>
      </c>
      <c r="H318" s="30" t="str">
        <f>IFERROR(VLOOKUP(B318,'[1]LDC List'!$B$1:$C$47,2,FALSE),"Non LDC")</f>
        <v>LDC</v>
      </c>
      <c r="I318" s="30" t="str">
        <f>IFERROR(VLOOKUP(B318,'[1]SIDS List'!$B$1:$C$57,2,FALSE),"Non SIDS")</f>
        <v>SIDS</v>
      </c>
      <c r="J318" s="30" t="str">
        <f>IFERROR(VLOOKUP(B318,'[1]DAC Member List'!$B$1:$C$29,2,FALSE),"Non DAC")</f>
        <v>Non DAC</v>
      </c>
      <c r="K318" s="30" t="str">
        <f>IFERROR(VLOOKUP(B318,'[1]Dev Countries List'!$A$1:$B$146,2,FALSE),"Not Developing")</f>
        <v>Developing Country</v>
      </c>
      <c r="L318" s="30" t="str">
        <f>IFERROR(VLOOKUP(D318,'[1]Fragility List'!$A$1:$C$146,3,FALSE),"Not Fragile")</f>
        <v>Not Fragile</v>
      </c>
      <c r="M318" s="27">
        <f>VLOOKUP(B318,[2]Data!$B$7:$Y$270,23,FALSE)</f>
        <v>195553</v>
      </c>
    </row>
    <row r="319" spans="1:13" x14ac:dyDescent="0.25">
      <c r="A319" s="28" t="s">
        <v>210</v>
      </c>
      <c r="B319" s="29" t="s">
        <v>828</v>
      </c>
      <c r="C319" s="29" t="s">
        <v>829</v>
      </c>
      <c r="D319" s="29" t="s">
        <v>828</v>
      </c>
      <c r="E319" s="28" t="s">
        <v>210</v>
      </c>
      <c r="F319" s="30" t="str">
        <f>VLOOKUP(D319,'[1]OECD Region by Recipient'!$A$1:$B$225,2,FALSE)</f>
        <v>Middle East</v>
      </c>
      <c r="G319" s="30" t="str">
        <f>IFERROR(VLOOKUP(B319,'[1]Income Groups'!$A$2:$C$219,3,FALSE),"")</f>
        <v>HIC</v>
      </c>
      <c r="H319" s="30" t="str">
        <f>IFERROR(VLOOKUP(B319,'[1]LDC List'!$B$1:$C$47,2,FALSE),"Non LDC")</f>
        <v>Non LDC</v>
      </c>
      <c r="I319" s="30" t="str">
        <f>IFERROR(VLOOKUP(B319,'[1]SIDS List'!$B$1:$C$57,2,FALSE),"Non SIDS")</f>
        <v>Non SIDS</v>
      </c>
      <c r="J319" s="30" t="str">
        <f>IFERROR(VLOOKUP(B319,'[1]DAC Member List'!$B$1:$C$29,2,FALSE),"Non DAC")</f>
        <v>Non DAC</v>
      </c>
      <c r="K319" s="30" t="str">
        <f>IFERROR(VLOOKUP(B319,'[1]Dev Countries List'!$A$1:$B$146,2,FALSE),"Not Developing")</f>
        <v>Not Developing</v>
      </c>
      <c r="L319" s="30" t="str">
        <f>IFERROR(VLOOKUP(D319,'[1]Fragility List'!$A$1:$C$146,3,FALSE),"Not Fragile")</f>
        <v>Not Fragile</v>
      </c>
      <c r="M319" s="27">
        <f>VLOOKUP(B319,[2]Data!$B$7:$Y$270,23,FALSE)</f>
        <v>31557144</v>
      </c>
    </row>
    <row r="320" spans="1:13" x14ac:dyDescent="0.25">
      <c r="A320" s="28" t="s">
        <v>96</v>
      </c>
      <c r="B320" s="29" t="s">
        <v>830</v>
      </c>
      <c r="C320" s="29" t="s">
        <v>831</v>
      </c>
      <c r="D320" s="29" t="s">
        <v>830</v>
      </c>
      <c r="E320" s="28" t="s">
        <v>96</v>
      </c>
      <c r="F320" s="30" t="str">
        <f>VLOOKUP(D320,'[1]OECD Region by Recipient'!$A$1:$B$225,2,FALSE)</f>
        <v>South of Sahara</v>
      </c>
      <c r="G320" s="30" t="str">
        <f>IFERROR(VLOOKUP(B320,'[1]Income Groups'!$A$2:$C$219,3,FALSE),"")</f>
        <v>LIC</v>
      </c>
      <c r="H320" s="30" t="str">
        <f>IFERROR(VLOOKUP(B320,'[1]LDC List'!$B$1:$C$47,2,FALSE),"Non LDC")</f>
        <v>LDC</v>
      </c>
      <c r="I320" s="30" t="str">
        <f>IFERROR(VLOOKUP(B320,'[1]SIDS List'!$B$1:$C$57,2,FALSE),"Non SIDS")</f>
        <v>Non SIDS</v>
      </c>
      <c r="J320" s="30" t="str">
        <f>IFERROR(VLOOKUP(B320,'[1]DAC Member List'!$B$1:$C$29,2,FALSE),"Non DAC")</f>
        <v>Non DAC</v>
      </c>
      <c r="K320" s="30" t="str">
        <f>IFERROR(VLOOKUP(B320,'[1]Dev Countries List'!$A$1:$B$146,2,FALSE),"Not Developing")</f>
        <v>Developing Country</v>
      </c>
      <c r="L320" s="30" t="str">
        <f>IFERROR(VLOOKUP(D320,'[1]Fragility List'!$A$1:$C$146,3,FALSE),"Not Fragile")</f>
        <v>Not Fragile</v>
      </c>
      <c r="M320" s="27">
        <f>VLOOKUP(B320,[2]Data!$B$7:$Y$270,23,FALSE)</f>
        <v>14976994</v>
      </c>
    </row>
    <row r="321" spans="1:13" x14ac:dyDescent="0.25">
      <c r="A321" s="28" t="s">
        <v>43</v>
      </c>
      <c r="B321" s="29" t="s">
        <v>832</v>
      </c>
      <c r="C321" s="29" t="s">
        <v>833</v>
      </c>
      <c r="D321" s="29" t="s">
        <v>832</v>
      </c>
      <c r="E321" s="28" t="s">
        <v>43</v>
      </c>
      <c r="F321" s="30" t="str">
        <f>VLOOKUP(D321,'[1]OECD Region by Recipient'!$A$1:$B$225,2,FALSE)</f>
        <v>Europe</v>
      </c>
      <c r="G321" s="30" t="str">
        <f>IFERROR(VLOOKUP(B321,'[1]Income Groups'!$A$2:$C$219,3,FALSE),"")</f>
        <v>UMIC</v>
      </c>
      <c r="H321" s="30" t="str">
        <f>IFERROR(VLOOKUP(B321,'[1]LDC List'!$B$1:$C$47,2,FALSE),"Non LDC")</f>
        <v>Non LDC</v>
      </c>
      <c r="I321" s="30" t="str">
        <f>IFERROR(VLOOKUP(B321,'[1]SIDS List'!$B$1:$C$57,2,FALSE),"Non SIDS")</f>
        <v>Non SIDS</v>
      </c>
      <c r="J321" s="30" t="str">
        <f>IFERROR(VLOOKUP(B321,'[1]DAC Member List'!$B$1:$C$29,2,FALSE),"Non DAC")</f>
        <v>Non DAC</v>
      </c>
      <c r="K321" s="30" t="str">
        <f>IFERROR(VLOOKUP(B321,'[1]Dev Countries List'!$A$1:$B$146,2,FALSE),"Not Developing")</f>
        <v>Developing Country</v>
      </c>
      <c r="L321" s="30" t="str">
        <f>IFERROR(VLOOKUP(D321,'[1]Fragility List'!$A$1:$C$146,3,FALSE),"Not Fragile")</f>
        <v>Not Fragile</v>
      </c>
      <c r="M321" s="27">
        <f>VLOOKUP(B321,[2]Data!$B$7:$Y$270,23,FALSE)</f>
        <v>7095383</v>
      </c>
    </row>
    <row r="322" spans="1:13" x14ac:dyDescent="0.25">
      <c r="A322" s="28" t="s">
        <v>97</v>
      </c>
      <c r="B322" s="29" t="s">
        <v>834</v>
      </c>
      <c r="C322" s="29" t="s">
        <v>835</v>
      </c>
      <c r="D322" s="29" t="s">
        <v>834</v>
      </c>
      <c r="E322" s="28" t="s">
        <v>97</v>
      </c>
      <c r="F322" s="30" t="str">
        <f>VLOOKUP(D322,'[1]OECD Region by Recipient'!$A$1:$B$225,2,FALSE)</f>
        <v>South of Sahara</v>
      </c>
      <c r="G322" s="30" t="str">
        <f>IFERROR(VLOOKUP(B322,'[1]Income Groups'!$A$2:$C$219,3,FALSE),"")</f>
        <v>HIC</v>
      </c>
      <c r="H322" s="30" t="str">
        <f>IFERROR(VLOOKUP(B322,'[1]LDC List'!$B$1:$C$47,2,FALSE),"Non LDC")</f>
        <v>Non LDC</v>
      </c>
      <c r="I322" s="30" t="str">
        <f>IFERROR(VLOOKUP(B322,'[1]SIDS List'!$B$1:$C$57,2,FALSE),"Non SIDS")</f>
        <v>SIDS</v>
      </c>
      <c r="J322" s="30" t="str">
        <f>IFERROR(VLOOKUP(B322,'[1]DAC Member List'!$B$1:$C$29,2,FALSE),"Non DAC")</f>
        <v>Non DAC</v>
      </c>
      <c r="K322" s="30" t="str">
        <f>IFERROR(VLOOKUP(B322,'[1]Dev Countries List'!$A$1:$B$146,2,FALSE),"Not Developing")</f>
        <v>Developing Country</v>
      </c>
      <c r="L322" s="30" t="str">
        <f>IFERROR(VLOOKUP(D322,'[1]Fragility List'!$A$1:$C$146,3,FALSE),"Not Fragile")</f>
        <v>Not Fragile</v>
      </c>
      <c r="M322" s="27">
        <f>VLOOKUP(B322,[2]Data!$B$7:$Y$270,23,FALSE)</f>
        <v>93419</v>
      </c>
    </row>
    <row r="323" spans="1:13" x14ac:dyDescent="0.25">
      <c r="A323" s="28" t="s">
        <v>98</v>
      </c>
      <c r="B323" s="29" t="s">
        <v>836</v>
      </c>
      <c r="C323" s="29" t="s">
        <v>837</v>
      </c>
      <c r="D323" s="29" t="s">
        <v>836</v>
      </c>
      <c r="E323" s="28" t="s">
        <v>98</v>
      </c>
      <c r="F323" s="30" t="str">
        <f>VLOOKUP(D323,'[1]OECD Region by Recipient'!$A$1:$B$225,2,FALSE)</f>
        <v>South of Sahara</v>
      </c>
      <c r="G323" s="30" t="str">
        <f>IFERROR(VLOOKUP(B323,'[1]Income Groups'!$A$2:$C$219,3,FALSE),"")</f>
        <v>LIC</v>
      </c>
      <c r="H323" s="30" t="str">
        <f>IFERROR(VLOOKUP(B323,'[1]LDC List'!$B$1:$C$47,2,FALSE),"Non LDC")</f>
        <v>LDC</v>
      </c>
      <c r="I323" s="30" t="str">
        <f>IFERROR(VLOOKUP(B323,'[1]SIDS List'!$B$1:$C$57,2,FALSE),"Non SIDS")</f>
        <v>Non SIDS</v>
      </c>
      <c r="J323" s="30" t="str">
        <f>IFERROR(VLOOKUP(B323,'[1]DAC Member List'!$B$1:$C$29,2,FALSE),"Non DAC")</f>
        <v>Non DAC</v>
      </c>
      <c r="K323" s="30" t="str">
        <f>IFERROR(VLOOKUP(B323,'[1]Dev Countries List'!$A$1:$B$146,2,FALSE),"Not Developing")</f>
        <v>Developing Country</v>
      </c>
      <c r="L323" s="30" t="str">
        <f>IFERROR(VLOOKUP(D323,'[1]Fragility List'!$A$1:$C$146,3,FALSE),"Not Fragile")</f>
        <v>Fragile</v>
      </c>
      <c r="M323" s="27">
        <f>VLOOKUP(B323,[2]Data!$B$7:$Y$270,23,FALSE)</f>
        <v>7237025</v>
      </c>
    </row>
    <row r="324" spans="1:13" x14ac:dyDescent="0.25">
      <c r="A324" s="28" t="s">
        <v>173</v>
      </c>
      <c r="B324" s="29" t="s">
        <v>838</v>
      </c>
      <c r="C324" s="29" t="s">
        <v>839</v>
      </c>
      <c r="D324" s="29" t="s">
        <v>838</v>
      </c>
      <c r="E324" s="28" t="s">
        <v>173</v>
      </c>
      <c r="F324" s="30" t="str">
        <f>VLOOKUP(D324,'[1]OECD Region by Recipient'!$A$1:$B$225,2,FALSE)</f>
        <v>East Asia</v>
      </c>
      <c r="G324" s="30" t="str">
        <f>IFERROR(VLOOKUP(B324,'[1]Income Groups'!$A$2:$C$219,3,FALSE),"")</f>
        <v>HIC</v>
      </c>
      <c r="H324" s="30" t="str">
        <f>IFERROR(VLOOKUP(B324,'[1]LDC List'!$B$1:$C$47,2,FALSE),"Non LDC")</f>
        <v>Non LDC</v>
      </c>
      <c r="I324" s="30" t="str">
        <f>IFERROR(VLOOKUP(B324,'[1]SIDS List'!$B$1:$C$57,2,FALSE),"Non SIDS")</f>
        <v>SIDS</v>
      </c>
      <c r="J324" s="30" t="str">
        <f>IFERROR(VLOOKUP(B324,'[1]DAC Member List'!$B$1:$C$29,2,FALSE),"Non DAC")</f>
        <v>Non DAC</v>
      </c>
      <c r="K324" s="30" t="str">
        <f>IFERROR(VLOOKUP(B324,'[1]Dev Countries List'!$A$1:$B$146,2,FALSE),"Not Developing")</f>
        <v>Not Developing</v>
      </c>
      <c r="L324" s="30" t="str">
        <f>IFERROR(VLOOKUP(D324,'[1]Fragility List'!$A$1:$C$146,3,FALSE),"Not Fragile")</f>
        <v>Not Fragile</v>
      </c>
      <c r="M324" s="27">
        <f>VLOOKUP(B324,[2]Data!$B$7:$Y$270,23,FALSE)</f>
        <v>5535002</v>
      </c>
    </row>
    <row r="325" spans="1:13" x14ac:dyDescent="0.25">
      <c r="A325" s="33" t="s">
        <v>840</v>
      </c>
      <c r="B325" s="34" t="s">
        <v>841</v>
      </c>
      <c r="C325" s="34" t="s">
        <v>842</v>
      </c>
      <c r="D325" s="34" t="s">
        <v>841</v>
      </c>
      <c r="E325" s="33" t="s">
        <v>840</v>
      </c>
      <c r="F325" s="30" t="str">
        <f>VLOOKUP(D325,'[1]OECD Region by Recipient'!$A$1:$B$225,2,FALSE)</f>
        <v>Europe</v>
      </c>
      <c r="G325" s="30" t="str">
        <f>IFERROR(VLOOKUP(B325,'[1]Income Groups'!$A$2:$C$219,3,FALSE),"")</f>
        <v>HIC</v>
      </c>
      <c r="H325" s="30" t="str">
        <f>IFERROR(VLOOKUP(B325,'[1]LDC List'!$B$1:$C$47,2,FALSE),"Non LDC")</f>
        <v>Non LDC</v>
      </c>
      <c r="I325" s="30" t="str">
        <f>IFERROR(VLOOKUP(B325,'[1]SIDS List'!$B$1:$C$57,2,FALSE),"Non SIDS")</f>
        <v>Non SIDS</v>
      </c>
      <c r="J325" s="30" t="str">
        <f>IFERROR(VLOOKUP(B325,'[1]DAC Member List'!$B$1:$C$29,2,FALSE),"Non DAC")</f>
        <v>DAC</v>
      </c>
      <c r="K325" s="30" t="str">
        <f>IFERROR(VLOOKUP(B325,'[1]Dev Countries List'!$A$1:$B$146,2,FALSE),"Not Developing")</f>
        <v>Not Developing</v>
      </c>
      <c r="L325" s="30" t="str">
        <f>IFERROR(VLOOKUP(D325,'[1]Fragility List'!$A$1:$C$146,3,FALSE),"Not Fragile")</f>
        <v>Not Fragile</v>
      </c>
      <c r="M325" s="27">
        <f>VLOOKUP(B325,[2]Data!$B$7:$Y$270,23,FALSE)</f>
        <v>5423801</v>
      </c>
    </row>
    <row r="326" spans="1:13" x14ac:dyDescent="0.25">
      <c r="A326" s="33" t="s">
        <v>843</v>
      </c>
      <c r="B326" s="34" t="s">
        <v>841</v>
      </c>
      <c r="C326" s="34" t="s">
        <v>842</v>
      </c>
      <c r="D326" s="34" t="s">
        <v>841</v>
      </c>
      <c r="E326" s="33" t="s">
        <v>843</v>
      </c>
      <c r="F326" s="30" t="str">
        <f>VLOOKUP(D326,'[1]OECD Region by Recipient'!$A$1:$B$225,2,FALSE)</f>
        <v>Europe</v>
      </c>
      <c r="G326" s="30" t="str">
        <f>IFERROR(VLOOKUP(B326,'[1]Income Groups'!$A$2:$C$219,3,FALSE),"")</f>
        <v>HIC</v>
      </c>
      <c r="H326" s="30" t="str">
        <f>IFERROR(VLOOKUP(B326,'[1]LDC List'!$B$1:$C$47,2,FALSE),"Non LDC")</f>
        <v>Non LDC</v>
      </c>
      <c r="I326" s="30" t="str">
        <f>IFERROR(VLOOKUP(B326,'[1]SIDS List'!$B$1:$C$57,2,FALSE),"Non SIDS")</f>
        <v>Non SIDS</v>
      </c>
      <c r="J326" s="30" t="str">
        <f>IFERROR(VLOOKUP(B326,'[1]DAC Member List'!$B$1:$C$29,2,FALSE),"Non DAC")</f>
        <v>DAC</v>
      </c>
      <c r="K326" s="30" t="str">
        <f>IFERROR(VLOOKUP(B326,'[1]Dev Countries List'!$A$1:$B$146,2,FALSE),"Not Developing")</f>
        <v>Not Developing</v>
      </c>
      <c r="L326" s="30" t="str">
        <f>IFERROR(VLOOKUP(D326,'[1]Fragility List'!$A$1:$C$146,3,FALSE),"Not Fragile")</f>
        <v>Not Fragile</v>
      </c>
      <c r="M326" s="27">
        <f>VLOOKUP(B326,[2]Data!$B$7:$Y$270,23,FALSE)</f>
        <v>5423801</v>
      </c>
    </row>
    <row r="327" spans="1:13" x14ac:dyDescent="0.25">
      <c r="A327" s="28" t="s">
        <v>44</v>
      </c>
      <c r="B327" s="29" t="s">
        <v>844</v>
      </c>
      <c r="C327" s="29" t="s">
        <v>845</v>
      </c>
      <c r="D327" s="29" t="s">
        <v>844</v>
      </c>
      <c r="E327" s="28" t="s">
        <v>44</v>
      </c>
      <c r="F327" s="30" t="str">
        <f>VLOOKUP(D327,'[1]OECD Region by Recipient'!$A$1:$B$225,2,FALSE)</f>
        <v>Europe</v>
      </c>
      <c r="G327" s="30" t="str">
        <f>IFERROR(VLOOKUP(B327,'[1]Income Groups'!$A$2:$C$219,3,FALSE),"")</f>
        <v>HIC</v>
      </c>
      <c r="H327" s="30" t="str">
        <f>IFERROR(VLOOKUP(B327,'[1]LDC List'!$B$1:$C$47,2,FALSE),"Non LDC")</f>
        <v>Non LDC</v>
      </c>
      <c r="I327" s="30" t="str">
        <f>IFERROR(VLOOKUP(B327,'[1]SIDS List'!$B$1:$C$57,2,FALSE),"Non SIDS")</f>
        <v>Non SIDS</v>
      </c>
      <c r="J327" s="30" t="str">
        <f>IFERROR(VLOOKUP(B327,'[1]DAC Member List'!$B$1:$C$29,2,FALSE),"Non DAC")</f>
        <v>DAC</v>
      </c>
      <c r="K327" s="30" t="str">
        <f>IFERROR(VLOOKUP(B327,'[1]Dev Countries List'!$A$1:$B$146,2,FALSE),"Not Developing")</f>
        <v>Not Developing</v>
      </c>
      <c r="L327" s="30" t="str">
        <f>IFERROR(VLOOKUP(D327,'[1]Fragility List'!$A$1:$C$146,3,FALSE),"Not Fragile")</f>
        <v>Not Fragile</v>
      </c>
      <c r="M327" s="27">
        <f>VLOOKUP(B327,[2]Data!$B$7:$Y$270,23,FALSE)</f>
        <v>2063531</v>
      </c>
    </row>
    <row r="328" spans="1:13" x14ac:dyDescent="0.25">
      <c r="A328" s="28" t="s">
        <v>231</v>
      </c>
      <c r="B328" s="29" t="s">
        <v>846</v>
      </c>
      <c r="C328" s="29" t="s">
        <v>847</v>
      </c>
      <c r="D328" s="29" t="s">
        <v>846</v>
      </c>
      <c r="E328" s="28" t="s">
        <v>231</v>
      </c>
      <c r="F328" s="30" t="str">
        <f>VLOOKUP(D328,'[1]OECD Region by Recipient'!$A$1:$B$225,2,FALSE)</f>
        <v>Oceania</v>
      </c>
      <c r="G328" s="30" t="str">
        <f>IFERROR(VLOOKUP(B328,'[1]Income Groups'!$A$2:$C$219,3,FALSE),"")</f>
        <v>LMIC</v>
      </c>
      <c r="H328" s="30" t="str">
        <f>IFERROR(VLOOKUP(B328,'[1]LDC List'!$B$1:$C$47,2,FALSE),"Non LDC")</f>
        <v>LDC</v>
      </c>
      <c r="I328" s="30" t="str">
        <f>IFERROR(VLOOKUP(B328,'[1]SIDS List'!$B$1:$C$57,2,FALSE),"Non SIDS")</f>
        <v>SIDS</v>
      </c>
      <c r="J328" s="30" t="str">
        <f>IFERROR(VLOOKUP(B328,'[1]DAC Member List'!$B$1:$C$29,2,FALSE),"Non DAC")</f>
        <v>Non DAC</v>
      </c>
      <c r="K328" s="30" t="str">
        <f>IFERROR(VLOOKUP(B328,'[1]Dev Countries List'!$A$1:$B$146,2,FALSE),"Not Developing")</f>
        <v>Developing Country</v>
      </c>
      <c r="L328" s="30" t="str">
        <f>IFERROR(VLOOKUP(D328,'[1]Fragility List'!$A$1:$C$146,3,FALSE),"Not Fragile")</f>
        <v>Fragile</v>
      </c>
      <c r="M328" s="27">
        <f>VLOOKUP(B328,[2]Data!$B$7:$Y$270,23,FALSE)</f>
        <v>587482</v>
      </c>
    </row>
    <row r="329" spans="1:13" x14ac:dyDescent="0.25">
      <c r="A329" s="28" t="s">
        <v>99</v>
      </c>
      <c r="B329" s="29" t="s">
        <v>848</v>
      </c>
      <c r="C329" s="29" t="s">
        <v>849</v>
      </c>
      <c r="D329" s="29" t="s">
        <v>848</v>
      </c>
      <c r="E329" s="28" t="s">
        <v>99</v>
      </c>
      <c r="F329" s="30" t="str">
        <f>VLOOKUP(D329,'[1]OECD Region by Recipient'!$A$1:$B$225,2,FALSE)</f>
        <v>South of Sahara</v>
      </c>
      <c r="G329" s="30" t="str">
        <f>IFERROR(VLOOKUP(B329,'[1]Income Groups'!$A$2:$C$219,3,FALSE),"")</f>
        <v>LIC</v>
      </c>
      <c r="H329" s="30" t="str">
        <f>IFERROR(VLOOKUP(B329,'[1]LDC List'!$B$1:$C$47,2,FALSE),"Non LDC")</f>
        <v>LDC</v>
      </c>
      <c r="I329" s="30" t="str">
        <f>IFERROR(VLOOKUP(B329,'[1]SIDS List'!$B$1:$C$57,2,FALSE),"Non SIDS")</f>
        <v>Non SIDS</v>
      </c>
      <c r="J329" s="30" t="str">
        <f>IFERROR(VLOOKUP(B329,'[1]DAC Member List'!$B$1:$C$29,2,FALSE),"Non DAC")</f>
        <v>Non DAC</v>
      </c>
      <c r="K329" s="30" t="str">
        <f>IFERROR(VLOOKUP(B329,'[1]Dev Countries List'!$A$1:$B$146,2,FALSE),"Not Developing")</f>
        <v>Developing Country</v>
      </c>
      <c r="L329" s="30" t="str">
        <f>IFERROR(VLOOKUP(D329,'[1]Fragility List'!$A$1:$C$146,3,FALSE),"Not Fragile")</f>
        <v>Extremely fragile</v>
      </c>
      <c r="M329" s="27">
        <f>VLOOKUP(B329,[2]Data!$B$7:$Y$270,23,FALSE)</f>
        <v>13908129</v>
      </c>
    </row>
    <row r="330" spans="1:13" x14ac:dyDescent="0.25">
      <c r="A330" s="28" t="s">
        <v>100</v>
      </c>
      <c r="B330" s="29" t="s">
        <v>850</v>
      </c>
      <c r="C330" s="29" t="s">
        <v>851</v>
      </c>
      <c r="D330" s="29" t="s">
        <v>850</v>
      </c>
      <c r="E330" s="28" t="s">
        <v>100</v>
      </c>
      <c r="F330" s="30" t="str">
        <f>VLOOKUP(D330,'[1]OECD Region by Recipient'!$A$1:$B$225,2,FALSE)</f>
        <v>South of Sahara</v>
      </c>
      <c r="G330" s="30" t="str">
        <f>IFERROR(VLOOKUP(B330,'[1]Income Groups'!$A$2:$C$219,3,FALSE),"")</f>
        <v>UMIC</v>
      </c>
      <c r="H330" s="30" t="str">
        <f>IFERROR(VLOOKUP(B330,'[1]LDC List'!$B$1:$C$47,2,FALSE),"Non LDC")</f>
        <v>Non LDC</v>
      </c>
      <c r="I330" s="30" t="str">
        <f>IFERROR(VLOOKUP(B330,'[1]SIDS List'!$B$1:$C$57,2,FALSE),"Non SIDS")</f>
        <v>Non SIDS</v>
      </c>
      <c r="J330" s="30" t="str">
        <f>IFERROR(VLOOKUP(B330,'[1]DAC Member List'!$B$1:$C$29,2,FALSE),"Non DAC")</f>
        <v>Non DAC</v>
      </c>
      <c r="K330" s="30" t="str">
        <f>IFERROR(VLOOKUP(B330,'[1]Dev Countries List'!$A$1:$B$146,2,FALSE),"Not Developing")</f>
        <v>Developing Country</v>
      </c>
      <c r="L330" s="30" t="str">
        <f>IFERROR(VLOOKUP(D330,'[1]Fragility List'!$A$1:$C$146,3,FALSE),"Not Fragile")</f>
        <v>Not Fragile</v>
      </c>
      <c r="M330" s="27">
        <f>VLOOKUP(B330,[2]Data!$B$7:$Y$270,23,FALSE)</f>
        <v>55011976.682029396</v>
      </c>
    </row>
    <row r="331" spans="1:13" x14ac:dyDescent="0.25">
      <c r="A331" s="31" t="s">
        <v>852</v>
      </c>
      <c r="B331" s="29" t="s">
        <v>853</v>
      </c>
      <c r="C331" s="29" t="s">
        <v>854</v>
      </c>
      <c r="D331" s="29" t="s">
        <v>853</v>
      </c>
      <c r="E331" s="31" t="s">
        <v>852</v>
      </c>
      <c r="F331" s="30" t="e">
        <f>VLOOKUP(D331,'[1]OECD Region by Recipient'!$A$1:$B$225,2,FALSE)</f>
        <v>#N/A</v>
      </c>
      <c r="G331" s="30" t="str">
        <f>IFERROR(VLOOKUP(B331,'[1]Income Groups'!$A$2:$C$219,3,FALSE),"")</f>
        <v/>
      </c>
      <c r="H331" s="30" t="str">
        <f>IFERROR(VLOOKUP(B331,'[1]LDC List'!$B$1:$C$47,2,FALSE),"Non LDC")</f>
        <v>Non LDC</v>
      </c>
      <c r="I331" s="30" t="str">
        <f>IFERROR(VLOOKUP(B331,'[1]SIDS List'!$B$1:$C$57,2,FALSE),"Non SIDS")</f>
        <v>Non SIDS</v>
      </c>
      <c r="J331" s="30" t="str">
        <f>IFERROR(VLOOKUP(B331,'[1]DAC Member List'!$B$1:$C$29,2,FALSE),"Non DAC")</f>
        <v>Non DAC</v>
      </c>
      <c r="K331" s="30" t="str">
        <f>IFERROR(VLOOKUP(B331,'[1]Dev Countries List'!$A$1:$B$146,2,FALSE),"Not Developing")</f>
        <v>Not Developing</v>
      </c>
      <c r="L331" s="30" t="str">
        <f>IFERROR(VLOOKUP(D331,'[1]Fragility List'!$A$1:$C$146,3,FALSE),"Not Fragile")</f>
        <v>Not Fragile</v>
      </c>
      <c r="M331" s="27" t="e">
        <f>VLOOKUP(B331,[2]Data!$B$7:$Y$270,23,FALSE)</f>
        <v>#N/A</v>
      </c>
    </row>
    <row r="332" spans="1:13" x14ac:dyDescent="0.25">
      <c r="A332" s="32" t="s">
        <v>101</v>
      </c>
      <c r="B332" s="29" t="s">
        <v>855</v>
      </c>
      <c r="C332" s="29" t="s">
        <v>856</v>
      </c>
      <c r="D332" s="29" t="s">
        <v>855</v>
      </c>
      <c r="E332" s="32" t="s">
        <v>101</v>
      </c>
      <c r="F332" s="30" t="str">
        <f>VLOOKUP(D332,'[1]OECD Region by Recipient'!$A$1:$B$225,2,FALSE)</f>
        <v>South of Sahara</v>
      </c>
      <c r="G332" s="30" t="str">
        <f>IFERROR(VLOOKUP(B332,'[1]Income Groups'!$A$2:$C$219,3,FALSE),"")</f>
        <v>LIC</v>
      </c>
      <c r="H332" s="30" t="str">
        <f>IFERROR(VLOOKUP(B332,'[1]LDC List'!$B$1:$C$47,2,FALSE),"Non LDC")</f>
        <v>LDC</v>
      </c>
      <c r="I332" s="30" t="str">
        <f>IFERROR(VLOOKUP(B332,'[1]SIDS List'!$B$1:$C$57,2,FALSE),"Non SIDS")</f>
        <v>Non SIDS</v>
      </c>
      <c r="J332" s="30" t="str">
        <f>IFERROR(VLOOKUP(B332,'[1]DAC Member List'!$B$1:$C$29,2,FALSE),"Non DAC")</f>
        <v>Non DAC</v>
      </c>
      <c r="K332" s="30" t="str">
        <f>IFERROR(VLOOKUP(B332,'[1]Dev Countries List'!$A$1:$B$146,2,FALSE),"Not Developing")</f>
        <v>Developing Country</v>
      </c>
      <c r="L332" s="30" t="str">
        <f>IFERROR(VLOOKUP(D332,'[1]Fragility List'!$A$1:$C$146,3,FALSE),"Not Fragile")</f>
        <v>Extremely fragile</v>
      </c>
      <c r="M332" s="27">
        <f>VLOOKUP(B332,[2]Data!$B$7:$Y$270,23,FALSE)</f>
        <v>11882136</v>
      </c>
    </row>
    <row r="333" spans="1:13" x14ac:dyDescent="0.25">
      <c r="A333" s="28" t="s">
        <v>857</v>
      </c>
      <c r="B333" s="29" t="s">
        <v>858</v>
      </c>
      <c r="C333" s="29" t="s">
        <v>859</v>
      </c>
      <c r="D333" s="29" t="s">
        <v>858</v>
      </c>
      <c r="E333" s="28" t="s">
        <v>857</v>
      </c>
      <c r="F333" s="30" t="str">
        <f>VLOOKUP(D333,'[1]OECD Region by Recipient'!$A$1:$B$225,2,FALSE)</f>
        <v>Europe</v>
      </c>
      <c r="G333" s="30" t="str">
        <f>IFERROR(VLOOKUP(B333,'[1]Income Groups'!$A$2:$C$219,3,FALSE),"")</f>
        <v>HIC</v>
      </c>
      <c r="H333" s="30" t="str">
        <f>IFERROR(VLOOKUP(B333,'[1]LDC List'!$B$1:$C$47,2,FALSE),"Non LDC")</f>
        <v>Non LDC</v>
      </c>
      <c r="I333" s="30" t="str">
        <f>IFERROR(VLOOKUP(B333,'[1]SIDS List'!$B$1:$C$57,2,FALSE),"Non SIDS")</f>
        <v>Non SIDS</v>
      </c>
      <c r="J333" s="30" t="str">
        <f>IFERROR(VLOOKUP(B333,'[1]DAC Member List'!$B$1:$C$29,2,FALSE),"Non DAC")</f>
        <v>DAC</v>
      </c>
      <c r="K333" s="30" t="str">
        <f>IFERROR(VLOOKUP(B333,'[1]Dev Countries List'!$A$1:$B$146,2,FALSE),"Not Developing")</f>
        <v>Not Developing</v>
      </c>
      <c r="L333" s="30" t="str">
        <f>IFERROR(VLOOKUP(D333,'[1]Fragility List'!$A$1:$C$146,3,FALSE),"Not Fragile")</f>
        <v>Not Fragile</v>
      </c>
      <c r="M333" s="27">
        <f>VLOOKUP(B333,[2]Data!$B$7:$Y$270,23,FALSE)</f>
        <v>46447697</v>
      </c>
    </row>
    <row r="334" spans="1:13" x14ac:dyDescent="0.25">
      <c r="A334" s="28" t="s">
        <v>193</v>
      </c>
      <c r="B334" s="29" t="s">
        <v>860</v>
      </c>
      <c r="C334" s="29" t="s">
        <v>861</v>
      </c>
      <c r="D334" s="29" t="s">
        <v>860</v>
      </c>
      <c r="E334" s="28" t="s">
        <v>193</v>
      </c>
      <c r="F334" s="30" t="str">
        <f>VLOOKUP(D334,'[1]OECD Region by Recipient'!$A$1:$B$225,2,FALSE)</f>
        <v>South Central Asia</v>
      </c>
      <c r="G334" s="30" t="str">
        <f>IFERROR(VLOOKUP(B334,'[1]Income Groups'!$A$2:$C$219,3,FALSE),"")</f>
        <v>LMIC</v>
      </c>
      <c r="H334" s="30" t="str">
        <f>IFERROR(VLOOKUP(B334,'[1]LDC List'!$B$1:$C$47,2,FALSE),"Non LDC")</f>
        <v>Non LDC</v>
      </c>
      <c r="I334" s="30" t="str">
        <f>IFERROR(VLOOKUP(B334,'[1]SIDS List'!$B$1:$C$57,2,FALSE),"Non SIDS")</f>
        <v>Non SIDS</v>
      </c>
      <c r="J334" s="30" t="str">
        <f>IFERROR(VLOOKUP(B334,'[1]DAC Member List'!$B$1:$C$29,2,FALSE),"Non DAC")</f>
        <v>Non DAC</v>
      </c>
      <c r="K334" s="30" t="str">
        <f>IFERROR(VLOOKUP(B334,'[1]Dev Countries List'!$A$1:$B$146,2,FALSE),"Not Developing")</f>
        <v>Developing Country</v>
      </c>
      <c r="L334" s="30" t="str">
        <f>IFERROR(VLOOKUP(D334,'[1]Fragility List'!$A$1:$C$146,3,FALSE),"Not Fragile")</f>
        <v>Not Fragile</v>
      </c>
      <c r="M334" s="27">
        <f>VLOOKUP(B334,[2]Data!$B$7:$Y$270,23,FALSE)</f>
        <v>20966000</v>
      </c>
    </row>
    <row r="335" spans="1:13" x14ac:dyDescent="0.25">
      <c r="A335" s="33" t="s">
        <v>102</v>
      </c>
      <c r="B335" s="34" t="s">
        <v>862</v>
      </c>
      <c r="C335" s="34" t="s">
        <v>863</v>
      </c>
      <c r="D335" s="34" t="s">
        <v>862</v>
      </c>
      <c r="E335" s="33" t="s">
        <v>102</v>
      </c>
      <c r="F335" s="30" t="str">
        <f>VLOOKUP(D335,'[1]OECD Region by Recipient'!$A$1:$B$225,2,FALSE)</f>
        <v>South of Sahara</v>
      </c>
      <c r="G335" s="30" t="str">
        <f>IFERROR(VLOOKUP(B335,'[1]Income Groups'!$A$2:$C$219,3,FALSE),"")</f>
        <v>LMIC</v>
      </c>
      <c r="H335" s="30" t="str">
        <f>IFERROR(VLOOKUP(B335,'[1]LDC List'!$B$1:$C$47,2,FALSE),"Non LDC")</f>
        <v>LDC</v>
      </c>
      <c r="I335" s="30" t="str">
        <f>IFERROR(VLOOKUP(B335,'[1]SIDS List'!$B$1:$C$57,2,FALSE),"Non SIDS")</f>
        <v>Non SIDS</v>
      </c>
      <c r="J335" s="30" t="str">
        <f>IFERROR(VLOOKUP(B335,'[1]DAC Member List'!$B$1:$C$29,2,FALSE),"Non DAC")</f>
        <v>Non DAC</v>
      </c>
      <c r="K335" s="30" t="str">
        <f>IFERROR(VLOOKUP(B335,'[1]Dev Countries List'!$A$1:$B$146,2,FALSE),"Not Developing")</f>
        <v>Developing Country</v>
      </c>
      <c r="L335" s="30" t="str">
        <f>IFERROR(VLOOKUP(D335,'[1]Fragility List'!$A$1:$C$146,3,FALSE),"Not Fragile")</f>
        <v>Extremely fragile</v>
      </c>
      <c r="M335" s="27">
        <f>VLOOKUP(B335,[2]Data!$B$7:$Y$270,23,FALSE)</f>
        <v>38647803</v>
      </c>
    </row>
    <row r="336" spans="1:13" x14ac:dyDescent="0.25">
      <c r="A336" s="36" t="s">
        <v>864</v>
      </c>
      <c r="B336" s="34" t="s">
        <v>862</v>
      </c>
      <c r="C336" s="34" t="s">
        <v>863</v>
      </c>
      <c r="D336" s="34" t="s">
        <v>862</v>
      </c>
      <c r="E336" s="36" t="s">
        <v>864</v>
      </c>
      <c r="F336" s="30" t="str">
        <f>VLOOKUP(D336,'[1]OECD Region by Recipient'!$A$1:$B$225,2,FALSE)</f>
        <v>South of Sahara</v>
      </c>
      <c r="G336" s="30" t="str">
        <f>IFERROR(VLOOKUP(B336,'[1]Income Groups'!$A$2:$C$219,3,FALSE),"")</f>
        <v>LMIC</v>
      </c>
      <c r="H336" s="30" t="str">
        <f>IFERROR(VLOOKUP(B336,'[1]LDC List'!$B$1:$C$47,2,FALSE),"Non LDC")</f>
        <v>LDC</v>
      </c>
      <c r="I336" s="30" t="str">
        <f>IFERROR(VLOOKUP(B336,'[1]SIDS List'!$B$1:$C$57,2,FALSE),"Non SIDS")</f>
        <v>Non SIDS</v>
      </c>
      <c r="J336" s="30" t="str">
        <f>IFERROR(VLOOKUP(B336,'[1]DAC Member List'!$B$1:$C$29,2,FALSE),"Non DAC")</f>
        <v>Non DAC</v>
      </c>
      <c r="K336" s="30" t="str">
        <f>IFERROR(VLOOKUP(B336,'[1]Dev Countries List'!$A$1:$B$146,2,FALSE),"Not Developing")</f>
        <v>Developing Country</v>
      </c>
      <c r="L336" s="30" t="str">
        <f>IFERROR(VLOOKUP(D336,'[1]Fragility List'!$A$1:$C$146,3,FALSE),"Not Fragile")</f>
        <v>Extremely fragile</v>
      </c>
      <c r="M336" s="27">
        <f>VLOOKUP(B336,[2]Data!$B$7:$Y$270,23,FALSE)</f>
        <v>38647803</v>
      </c>
    </row>
    <row r="337" spans="1:13" x14ac:dyDescent="0.25">
      <c r="A337" s="28" t="s">
        <v>154</v>
      </c>
      <c r="B337" s="29" t="s">
        <v>865</v>
      </c>
      <c r="C337" s="29" t="s">
        <v>866</v>
      </c>
      <c r="D337" s="29" t="s">
        <v>865</v>
      </c>
      <c r="E337" s="28" t="s">
        <v>154</v>
      </c>
      <c r="F337" s="30" t="str">
        <f>VLOOKUP(D337,'[1]OECD Region by Recipient'!$A$1:$B$225,2,FALSE)</f>
        <v>South America</v>
      </c>
      <c r="G337" s="30" t="str">
        <f>IFERROR(VLOOKUP(B337,'[1]Income Groups'!$A$2:$C$219,3,FALSE),"")</f>
        <v>UMIC</v>
      </c>
      <c r="H337" s="30" t="str">
        <f>IFERROR(VLOOKUP(B337,'[1]LDC List'!$B$1:$C$47,2,FALSE),"Non LDC")</f>
        <v>Non LDC</v>
      </c>
      <c r="I337" s="30" t="str">
        <f>IFERROR(VLOOKUP(B337,'[1]SIDS List'!$B$1:$C$57,2,FALSE),"Non SIDS")</f>
        <v>SIDS</v>
      </c>
      <c r="J337" s="30" t="str">
        <f>IFERROR(VLOOKUP(B337,'[1]DAC Member List'!$B$1:$C$29,2,FALSE),"Non DAC")</f>
        <v>Non DAC</v>
      </c>
      <c r="K337" s="30" t="str">
        <f>IFERROR(VLOOKUP(B337,'[1]Dev Countries List'!$A$1:$B$146,2,FALSE),"Not Developing")</f>
        <v>Developing Country</v>
      </c>
      <c r="L337" s="30" t="str">
        <f>IFERROR(VLOOKUP(D337,'[1]Fragility List'!$A$1:$C$146,3,FALSE),"Not Fragile")</f>
        <v>Not Fragile</v>
      </c>
      <c r="M337" s="27">
        <f>VLOOKUP(B337,[2]Data!$B$7:$Y$270,23,FALSE)</f>
        <v>553208</v>
      </c>
    </row>
    <row r="338" spans="1:13" x14ac:dyDescent="0.25">
      <c r="A338" s="31" t="s">
        <v>867</v>
      </c>
      <c r="B338" s="29" t="s">
        <v>868</v>
      </c>
      <c r="C338" s="29" t="s">
        <v>869</v>
      </c>
      <c r="D338" s="29" t="s">
        <v>868</v>
      </c>
      <c r="E338" s="31" t="s">
        <v>867</v>
      </c>
      <c r="F338" s="30" t="e">
        <f>VLOOKUP(D338,'[1]OECD Region by Recipient'!$A$1:$B$225,2,FALSE)</f>
        <v>#N/A</v>
      </c>
      <c r="G338" s="30" t="str">
        <f>IFERROR(VLOOKUP(B338,'[1]Income Groups'!$A$2:$C$219,3,FALSE),"")</f>
        <v/>
      </c>
      <c r="H338" s="30" t="str">
        <f>IFERROR(VLOOKUP(B338,'[1]LDC List'!$B$1:$C$47,2,FALSE),"Non LDC")</f>
        <v>Non LDC</v>
      </c>
      <c r="I338" s="30" t="str">
        <f>IFERROR(VLOOKUP(B338,'[1]SIDS List'!$B$1:$C$57,2,FALSE),"Non SIDS")</f>
        <v>Non SIDS</v>
      </c>
      <c r="J338" s="30" t="str">
        <f>IFERROR(VLOOKUP(B338,'[1]DAC Member List'!$B$1:$C$29,2,FALSE),"Non DAC")</f>
        <v>Non DAC</v>
      </c>
      <c r="K338" s="30" t="str">
        <f>IFERROR(VLOOKUP(B338,'[1]Dev Countries List'!$A$1:$B$146,2,FALSE),"Not Developing")</f>
        <v>Not Developing</v>
      </c>
      <c r="L338" s="30" t="str">
        <f>IFERROR(VLOOKUP(D338,'[1]Fragility List'!$A$1:$C$146,3,FALSE),"Not Fragile")</f>
        <v>Not Fragile</v>
      </c>
      <c r="M338" s="27" t="e">
        <f>VLOOKUP(B338,[2]Data!$B$7:$Y$270,23,FALSE)</f>
        <v>#N/A</v>
      </c>
    </row>
    <row r="339" spans="1:13" x14ac:dyDescent="0.25">
      <c r="A339" s="28" t="s">
        <v>103</v>
      </c>
      <c r="B339" s="29" t="s">
        <v>870</v>
      </c>
      <c r="C339" s="29" t="s">
        <v>871</v>
      </c>
      <c r="D339" s="29" t="s">
        <v>870</v>
      </c>
      <c r="E339" s="28" t="s">
        <v>103</v>
      </c>
      <c r="F339" s="30" t="str">
        <f>VLOOKUP(D339,'[1]OECD Region by Recipient'!$A$1:$B$225,2,FALSE)</f>
        <v>South of Sahara</v>
      </c>
      <c r="G339" s="30" t="str">
        <f>IFERROR(VLOOKUP(B339,'[1]Income Groups'!$A$2:$C$219,3,FALSE),"")</f>
        <v>LMIC</v>
      </c>
      <c r="H339" s="30" t="str">
        <f>IFERROR(VLOOKUP(B339,'[1]LDC List'!$B$1:$C$47,2,FALSE),"Non LDC")</f>
        <v>Non LDC</v>
      </c>
      <c r="I339" s="30" t="str">
        <f>IFERROR(VLOOKUP(B339,'[1]SIDS List'!$B$1:$C$57,2,FALSE),"Non SIDS")</f>
        <v>Non SIDS</v>
      </c>
      <c r="J339" s="30" t="str">
        <f>IFERROR(VLOOKUP(B339,'[1]DAC Member List'!$B$1:$C$29,2,FALSE),"Non DAC")</f>
        <v>Non DAC</v>
      </c>
      <c r="K339" s="30" t="str">
        <f>IFERROR(VLOOKUP(B339,'[1]Dev Countries List'!$A$1:$B$146,2,FALSE),"Not Developing")</f>
        <v>Developing Country</v>
      </c>
      <c r="L339" s="30" t="str">
        <f>IFERROR(VLOOKUP(D339,'[1]Fragility List'!$A$1:$C$146,3,FALSE),"Not Fragile")</f>
        <v>Fragile</v>
      </c>
      <c r="M339" s="27">
        <f>VLOOKUP(B339,[2]Data!$B$7:$Y$270,23,FALSE)</f>
        <v>1319011</v>
      </c>
    </row>
    <row r="340" spans="1:13" x14ac:dyDescent="0.25">
      <c r="A340" s="28" t="s">
        <v>872</v>
      </c>
      <c r="B340" s="29" t="s">
        <v>873</v>
      </c>
      <c r="C340" s="29" t="s">
        <v>874</v>
      </c>
      <c r="D340" s="29" t="s">
        <v>873</v>
      </c>
      <c r="E340" s="28" t="s">
        <v>872</v>
      </c>
      <c r="F340" s="30" t="str">
        <f>VLOOKUP(D340,'[1]OECD Region by Recipient'!$A$1:$B$225,2,FALSE)</f>
        <v>Europe</v>
      </c>
      <c r="G340" s="30" t="str">
        <f>IFERROR(VLOOKUP(B340,'[1]Income Groups'!$A$2:$C$219,3,FALSE),"")</f>
        <v>HIC</v>
      </c>
      <c r="H340" s="30" t="str">
        <f>IFERROR(VLOOKUP(B340,'[1]LDC List'!$B$1:$C$47,2,FALSE),"Non LDC")</f>
        <v>Non LDC</v>
      </c>
      <c r="I340" s="30" t="str">
        <f>IFERROR(VLOOKUP(B340,'[1]SIDS List'!$B$1:$C$57,2,FALSE),"Non SIDS")</f>
        <v>Non SIDS</v>
      </c>
      <c r="J340" s="30" t="str">
        <f>IFERROR(VLOOKUP(B340,'[1]DAC Member List'!$B$1:$C$29,2,FALSE),"Non DAC")</f>
        <v>DAC</v>
      </c>
      <c r="K340" s="30" t="str">
        <f>IFERROR(VLOOKUP(B340,'[1]Dev Countries List'!$A$1:$B$146,2,FALSE),"Not Developing")</f>
        <v>Not Developing</v>
      </c>
      <c r="L340" s="30" t="str">
        <f>IFERROR(VLOOKUP(D340,'[1]Fragility List'!$A$1:$C$146,3,FALSE),"Not Fragile")</f>
        <v>Not Fragile</v>
      </c>
      <c r="M340" s="27">
        <f>VLOOKUP(B340,[2]Data!$B$7:$Y$270,23,FALSE)</f>
        <v>9799186</v>
      </c>
    </row>
    <row r="341" spans="1:13" x14ac:dyDescent="0.25">
      <c r="A341" s="28" t="s">
        <v>875</v>
      </c>
      <c r="B341" s="29" t="s">
        <v>876</v>
      </c>
      <c r="C341" s="29" t="s">
        <v>877</v>
      </c>
      <c r="D341" s="29" t="s">
        <v>876</v>
      </c>
      <c r="E341" s="28" t="s">
        <v>875</v>
      </c>
      <c r="F341" s="30" t="str">
        <f>VLOOKUP(D341,'[1]OECD Region by Recipient'!$A$1:$B$225,2,FALSE)</f>
        <v>Europe</v>
      </c>
      <c r="G341" s="30" t="str">
        <f>IFERROR(VLOOKUP(B341,'[1]Income Groups'!$A$2:$C$219,3,FALSE),"")</f>
        <v>HIC</v>
      </c>
      <c r="H341" s="30" t="str">
        <f>IFERROR(VLOOKUP(B341,'[1]LDC List'!$B$1:$C$47,2,FALSE),"Non LDC")</f>
        <v>Non LDC</v>
      </c>
      <c r="I341" s="30" t="str">
        <f>IFERROR(VLOOKUP(B341,'[1]SIDS List'!$B$1:$C$57,2,FALSE),"Non SIDS")</f>
        <v>Non SIDS</v>
      </c>
      <c r="J341" s="30" t="str">
        <f>IFERROR(VLOOKUP(B341,'[1]DAC Member List'!$B$1:$C$29,2,FALSE),"Non DAC")</f>
        <v>DAC</v>
      </c>
      <c r="K341" s="30" t="str">
        <f>IFERROR(VLOOKUP(B341,'[1]Dev Countries List'!$A$1:$B$146,2,FALSE),"Not Developing")</f>
        <v>Not Developing</v>
      </c>
      <c r="L341" s="30" t="str">
        <f>IFERROR(VLOOKUP(D341,'[1]Fragility List'!$A$1:$C$146,3,FALSE),"Not Fragile")</f>
        <v>Not Fragile</v>
      </c>
      <c r="M341" s="27">
        <f>VLOOKUP(B341,[2]Data!$B$7:$Y$270,23,FALSE)</f>
        <v>8282396</v>
      </c>
    </row>
    <row r="342" spans="1:13" x14ac:dyDescent="0.25">
      <c r="A342" s="33" t="s">
        <v>878</v>
      </c>
      <c r="B342" s="34" t="s">
        <v>879</v>
      </c>
      <c r="C342" s="34" t="s">
        <v>880</v>
      </c>
      <c r="D342" s="34" t="s">
        <v>879</v>
      </c>
      <c r="E342" s="33" t="s">
        <v>878</v>
      </c>
      <c r="F342" s="30" t="str">
        <f>VLOOKUP(D342,'[1]OECD Region by Recipient'!$A$1:$B$225,2,FALSE)</f>
        <v>Middle East</v>
      </c>
      <c r="G342" s="30" t="str">
        <f>IFERROR(VLOOKUP(B342,'[1]Income Groups'!$A$2:$C$219,3,FALSE),"")</f>
        <v>LMIC</v>
      </c>
      <c r="H342" s="30" t="str">
        <f>IFERROR(VLOOKUP(B342,'[1]LDC List'!$B$1:$C$47,2,FALSE),"Non LDC")</f>
        <v>Non LDC</v>
      </c>
      <c r="I342" s="30" t="str">
        <f>IFERROR(VLOOKUP(B342,'[1]SIDS List'!$B$1:$C$57,2,FALSE),"Non SIDS")</f>
        <v>Non SIDS</v>
      </c>
      <c r="J342" s="30" t="str">
        <f>IFERROR(VLOOKUP(B342,'[1]DAC Member List'!$B$1:$C$29,2,FALSE),"Non DAC")</f>
        <v>Non DAC</v>
      </c>
      <c r="K342" s="30" t="str">
        <f>IFERROR(VLOOKUP(B342,'[1]Dev Countries List'!$A$1:$B$146,2,FALSE),"Not Developing")</f>
        <v>Developing Country</v>
      </c>
      <c r="L342" s="30" t="str">
        <f>IFERROR(VLOOKUP(D342,'[1]Fragility List'!$A$1:$C$146,3,FALSE),"Not Fragile")</f>
        <v>Extremely fragile</v>
      </c>
      <c r="M342" s="27">
        <f>VLOOKUP(B342,[2]Data!$B$7:$Y$270,23,FALSE)</f>
        <v>18734987</v>
      </c>
    </row>
    <row r="343" spans="1:13" x14ac:dyDescent="0.25">
      <c r="A343" s="33" t="s">
        <v>881</v>
      </c>
      <c r="B343" s="34" t="s">
        <v>879</v>
      </c>
      <c r="C343" s="34" t="s">
        <v>880</v>
      </c>
      <c r="D343" s="34" t="s">
        <v>879</v>
      </c>
      <c r="E343" s="33" t="s">
        <v>881</v>
      </c>
      <c r="F343" s="30" t="str">
        <f>VLOOKUP(D343,'[1]OECD Region by Recipient'!$A$1:$B$225,2,FALSE)</f>
        <v>Middle East</v>
      </c>
      <c r="G343" s="30" t="str">
        <f>IFERROR(VLOOKUP(B343,'[1]Income Groups'!$A$2:$C$219,3,FALSE),"")</f>
        <v>LMIC</v>
      </c>
      <c r="H343" s="30" t="str">
        <f>IFERROR(VLOOKUP(B343,'[1]LDC List'!$B$1:$C$47,2,FALSE),"Non LDC")</f>
        <v>Non LDC</v>
      </c>
      <c r="I343" s="30" t="str">
        <f>IFERROR(VLOOKUP(B343,'[1]SIDS List'!$B$1:$C$57,2,FALSE),"Non SIDS")</f>
        <v>Non SIDS</v>
      </c>
      <c r="J343" s="30" t="str">
        <f>IFERROR(VLOOKUP(B343,'[1]DAC Member List'!$B$1:$C$29,2,FALSE),"Non DAC")</f>
        <v>Non DAC</v>
      </c>
      <c r="K343" s="30" t="str">
        <f>IFERROR(VLOOKUP(B343,'[1]Dev Countries List'!$A$1:$B$146,2,FALSE),"Not Developing")</f>
        <v>Developing Country</v>
      </c>
      <c r="L343" s="30" t="str">
        <f>IFERROR(VLOOKUP(D343,'[1]Fragility List'!$A$1:$C$146,3,FALSE),"Not Fragile")</f>
        <v>Extremely fragile</v>
      </c>
      <c r="M343" s="27">
        <f>VLOOKUP(B343,[2]Data!$B$7:$Y$270,23,FALSE)</f>
        <v>18734987</v>
      </c>
    </row>
    <row r="344" spans="1:13" x14ac:dyDescent="0.25">
      <c r="A344" s="33" t="s">
        <v>211</v>
      </c>
      <c r="B344" s="34" t="s">
        <v>879</v>
      </c>
      <c r="C344" s="34" t="s">
        <v>880</v>
      </c>
      <c r="D344" s="34" t="s">
        <v>879</v>
      </c>
      <c r="E344" s="33" t="s">
        <v>211</v>
      </c>
      <c r="F344" s="30" t="str">
        <f>VLOOKUP(D344,'[1]OECD Region by Recipient'!$A$1:$B$225,2,FALSE)</f>
        <v>Middle East</v>
      </c>
      <c r="G344" s="30" t="str">
        <f>IFERROR(VLOOKUP(B344,'[1]Income Groups'!$A$2:$C$219,3,FALSE),"")</f>
        <v>LMIC</v>
      </c>
      <c r="H344" s="30" t="str">
        <f>IFERROR(VLOOKUP(B344,'[1]LDC List'!$B$1:$C$47,2,FALSE),"Non LDC")</f>
        <v>Non LDC</v>
      </c>
      <c r="I344" s="30" t="str">
        <f>IFERROR(VLOOKUP(B344,'[1]SIDS List'!$B$1:$C$57,2,FALSE),"Non SIDS")</f>
        <v>Non SIDS</v>
      </c>
      <c r="J344" s="30" t="str">
        <f>IFERROR(VLOOKUP(B344,'[1]DAC Member List'!$B$1:$C$29,2,FALSE),"Non DAC")</f>
        <v>Non DAC</v>
      </c>
      <c r="K344" s="30" t="str">
        <f>IFERROR(VLOOKUP(B344,'[1]Dev Countries List'!$A$1:$B$146,2,FALSE),"Not Developing")</f>
        <v>Developing Country</v>
      </c>
      <c r="L344" s="30" t="str">
        <f>IFERROR(VLOOKUP(D344,'[1]Fragility List'!$A$1:$C$146,3,FALSE),"Not Fragile")</f>
        <v>Extremely fragile</v>
      </c>
      <c r="M344" s="27">
        <f>VLOOKUP(B344,[2]Data!$B$7:$Y$270,23,FALSE)</f>
        <v>18734987</v>
      </c>
    </row>
    <row r="345" spans="1:13" x14ac:dyDescent="0.25">
      <c r="A345" s="33" t="s">
        <v>882</v>
      </c>
      <c r="B345" s="34" t="s">
        <v>879</v>
      </c>
      <c r="C345" s="34" t="s">
        <v>880</v>
      </c>
      <c r="D345" s="34" t="s">
        <v>879</v>
      </c>
      <c r="E345" s="33" t="s">
        <v>882</v>
      </c>
      <c r="F345" s="30" t="str">
        <f>VLOOKUP(D345,'[1]OECD Region by Recipient'!$A$1:$B$225,2,FALSE)</f>
        <v>Middle East</v>
      </c>
      <c r="G345" s="30" t="str">
        <f>IFERROR(VLOOKUP(B345,'[1]Income Groups'!$A$2:$C$219,3,FALSE),"")</f>
        <v>LMIC</v>
      </c>
      <c r="H345" s="30" t="str">
        <f>IFERROR(VLOOKUP(B345,'[1]LDC List'!$B$1:$C$47,2,FALSE),"Non LDC")</f>
        <v>Non LDC</v>
      </c>
      <c r="I345" s="30" t="str">
        <f>IFERROR(VLOOKUP(B345,'[1]SIDS List'!$B$1:$C$57,2,FALSE),"Non SIDS")</f>
        <v>Non SIDS</v>
      </c>
      <c r="J345" s="30" t="str">
        <f>IFERROR(VLOOKUP(B345,'[1]DAC Member List'!$B$1:$C$29,2,FALSE),"Non DAC")</f>
        <v>Non DAC</v>
      </c>
      <c r="K345" s="30" t="str">
        <f>IFERROR(VLOOKUP(B345,'[1]Dev Countries List'!$A$1:$B$146,2,FALSE),"Not Developing")</f>
        <v>Developing Country</v>
      </c>
      <c r="L345" s="30" t="str">
        <f>IFERROR(VLOOKUP(D345,'[1]Fragility List'!$A$1:$C$146,3,FALSE),"Not Fragile")</f>
        <v>Extremely fragile</v>
      </c>
      <c r="M345" s="27">
        <f>VLOOKUP(B345,[2]Data!$B$7:$Y$270,23,FALSE)</f>
        <v>18734987</v>
      </c>
    </row>
    <row r="346" spans="1:13" x14ac:dyDescent="0.25">
      <c r="A346" s="33" t="s">
        <v>883</v>
      </c>
      <c r="B346" s="34" t="s">
        <v>884</v>
      </c>
      <c r="C346" s="34" t="s">
        <v>885</v>
      </c>
      <c r="D346" s="34" t="s">
        <v>884</v>
      </c>
      <c r="E346" s="33" t="s">
        <v>883</v>
      </c>
      <c r="F346" s="30" t="e">
        <f>VLOOKUP(D346,'[1]OECD Region by Recipient'!$A$1:$B$225,2,FALSE)</f>
        <v>#N/A</v>
      </c>
      <c r="G346" s="30" t="str">
        <f>IFERROR(VLOOKUP(B346,'[1]Income Groups'!$A$2:$C$219,3,FALSE),"")</f>
        <v>HIC</v>
      </c>
      <c r="H346" s="30" t="str">
        <f>IFERROR(VLOOKUP(B346,'[1]LDC List'!$B$1:$C$47,2,FALSE),"Non LDC")</f>
        <v>Non LDC</v>
      </c>
      <c r="I346" s="30" t="str">
        <f>IFERROR(VLOOKUP(B346,'[1]SIDS List'!$B$1:$C$57,2,FALSE),"Non SIDS")</f>
        <v>Non SIDS</v>
      </c>
      <c r="J346" s="30" t="str">
        <f>IFERROR(VLOOKUP(B346,'[1]DAC Member List'!$B$1:$C$29,2,FALSE),"Non DAC")</f>
        <v>Non DAC</v>
      </c>
      <c r="K346" s="30" t="str">
        <f>IFERROR(VLOOKUP(B346,'[1]Dev Countries List'!$A$1:$B$146,2,FALSE),"Not Developing")</f>
        <v>Not Developing</v>
      </c>
      <c r="L346" s="30" t="str">
        <f>IFERROR(VLOOKUP(D346,'[1]Fragility List'!$A$1:$C$146,3,FALSE),"Not Fragile")</f>
        <v>Not Fragile</v>
      </c>
      <c r="M346" s="27" t="e">
        <f>VLOOKUP(B346,[2]Data!$B$7:$Y$270,23,FALSE)</f>
        <v>#N/A</v>
      </c>
    </row>
    <row r="347" spans="1:13" x14ac:dyDescent="0.25">
      <c r="A347" s="33" t="s">
        <v>886</v>
      </c>
      <c r="B347" s="34" t="s">
        <v>884</v>
      </c>
      <c r="C347" s="34" t="s">
        <v>885</v>
      </c>
      <c r="D347" s="34" t="s">
        <v>884</v>
      </c>
      <c r="E347" s="33" t="s">
        <v>886</v>
      </c>
      <c r="F347" s="30" t="e">
        <f>VLOOKUP(D347,'[1]OECD Region by Recipient'!$A$1:$B$225,2,FALSE)</f>
        <v>#N/A</v>
      </c>
      <c r="G347" s="30" t="str">
        <f>IFERROR(VLOOKUP(B347,'[1]Income Groups'!$A$2:$C$219,3,FALSE),"")</f>
        <v>HIC</v>
      </c>
      <c r="H347" s="30" t="str">
        <f>IFERROR(VLOOKUP(B347,'[1]LDC List'!$B$1:$C$47,2,FALSE),"Non LDC")</f>
        <v>Non LDC</v>
      </c>
      <c r="I347" s="30" t="str">
        <f>IFERROR(VLOOKUP(B347,'[1]SIDS List'!$B$1:$C$57,2,FALSE),"Non SIDS")</f>
        <v>Non SIDS</v>
      </c>
      <c r="J347" s="30" t="str">
        <f>IFERROR(VLOOKUP(B347,'[1]DAC Member List'!$B$1:$C$29,2,FALSE),"Non DAC")</f>
        <v>Non DAC</v>
      </c>
      <c r="K347" s="30" t="str">
        <f>IFERROR(VLOOKUP(B347,'[1]Dev Countries List'!$A$1:$B$146,2,FALSE),"Not Developing")</f>
        <v>Not Developing</v>
      </c>
      <c r="L347" s="30" t="str">
        <f>IFERROR(VLOOKUP(D347,'[1]Fragility List'!$A$1:$C$146,3,FALSE),"Not Fragile")</f>
        <v>Not Fragile</v>
      </c>
      <c r="M347" s="27" t="e">
        <f>VLOOKUP(B347,[2]Data!$B$7:$Y$270,23,FALSE)</f>
        <v>#N/A</v>
      </c>
    </row>
    <row r="348" spans="1:13" x14ac:dyDescent="0.25">
      <c r="A348" s="33" t="s">
        <v>887</v>
      </c>
      <c r="B348" s="34" t="s">
        <v>884</v>
      </c>
      <c r="C348" s="34" t="s">
        <v>885</v>
      </c>
      <c r="D348" s="34" t="s">
        <v>884</v>
      </c>
      <c r="E348" s="33" t="s">
        <v>887</v>
      </c>
      <c r="F348" s="30" t="e">
        <f>VLOOKUP(D348,'[1]OECD Region by Recipient'!$A$1:$B$225,2,FALSE)</f>
        <v>#N/A</v>
      </c>
      <c r="G348" s="30" t="str">
        <f>IFERROR(VLOOKUP(B348,'[1]Income Groups'!$A$2:$C$219,3,FALSE),"")</f>
        <v>HIC</v>
      </c>
      <c r="H348" s="30" t="str">
        <f>IFERROR(VLOOKUP(B348,'[1]LDC List'!$B$1:$C$47,2,FALSE),"Non LDC")</f>
        <v>Non LDC</v>
      </c>
      <c r="I348" s="30" t="str">
        <f>IFERROR(VLOOKUP(B348,'[1]SIDS List'!$B$1:$C$57,2,FALSE),"Non SIDS")</f>
        <v>Non SIDS</v>
      </c>
      <c r="J348" s="30" t="str">
        <f>IFERROR(VLOOKUP(B348,'[1]DAC Member List'!$B$1:$C$29,2,FALSE),"Non DAC")</f>
        <v>Non DAC</v>
      </c>
      <c r="K348" s="30" t="str">
        <f>IFERROR(VLOOKUP(B348,'[1]Dev Countries List'!$A$1:$B$146,2,FALSE),"Not Developing")</f>
        <v>Not Developing</v>
      </c>
      <c r="L348" s="30" t="str">
        <f>IFERROR(VLOOKUP(D348,'[1]Fragility List'!$A$1:$C$146,3,FALSE),"Not Fragile")</f>
        <v>Not Fragile</v>
      </c>
      <c r="M348" s="27" t="e">
        <f>VLOOKUP(B348,[2]Data!$B$7:$Y$270,23,FALSE)</f>
        <v>#N/A</v>
      </c>
    </row>
    <row r="349" spans="1:13" x14ac:dyDescent="0.25">
      <c r="A349" s="33" t="s">
        <v>888</v>
      </c>
      <c r="B349" s="34" t="s">
        <v>884</v>
      </c>
      <c r="C349" s="34" t="s">
        <v>885</v>
      </c>
      <c r="D349" s="34" t="s">
        <v>884</v>
      </c>
      <c r="E349" s="33" t="s">
        <v>888</v>
      </c>
      <c r="F349" s="30" t="e">
        <f>VLOOKUP(D349,'[1]OECD Region by Recipient'!$A$1:$B$225,2,FALSE)</f>
        <v>#N/A</v>
      </c>
      <c r="G349" s="30" t="str">
        <f>IFERROR(VLOOKUP(B349,'[1]Income Groups'!$A$2:$C$219,3,FALSE),"")</f>
        <v>HIC</v>
      </c>
      <c r="H349" s="30" t="str">
        <f>IFERROR(VLOOKUP(B349,'[1]LDC List'!$B$1:$C$47,2,FALSE),"Non LDC")</f>
        <v>Non LDC</v>
      </c>
      <c r="I349" s="30" t="str">
        <f>IFERROR(VLOOKUP(B349,'[1]SIDS List'!$B$1:$C$57,2,FALSE),"Non SIDS")</f>
        <v>Non SIDS</v>
      </c>
      <c r="J349" s="30" t="str">
        <f>IFERROR(VLOOKUP(B349,'[1]DAC Member List'!$B$1:$C$29,2,FALSE),"Non DAC")</f>
        <v>Non DAC</v>
      </c>
      <c r="K349" s="30" t="str">
        <f>IFERROR(VLOOKUP(B349,'[1]Dev Countries List'!$A$1:$B$146,2,FALSE),"Not Developing")</f>
        <v>Not Developing</v>
      </c>
      <c r="L349" s="30" t="str">
        <f>IFERROR(VLOOKUP(D349,'[1]Fragility List'!$A$1:$C$146,3,FALSE),"Not Fragile")</f>
        <v>Not Fragile</v>
      </c>
      <c r="M349" s="27" t="e">
        <f>VLOOKUP(B349,[2]Data!$B$7:$Y$270,23,FALSE)</f>
        <v>#N/A</v>
      </c>
    </row>
    <row r="350" spans="1:13" x14ac:dyDescent="0.25">
      <c r="A350" s="33" t="s">
        <v>174</v>
      </c>
      <c r="B350" s="34" t="s">
        <v>884</v>
      </c>
      <c r="C350" s="34" t="s">
        <v>885</v>
      </c>
      <c r="D350" s="34" t="s">
        <v>884</v>
      </c>
      <c r="E350" s="33" t="s">
        <v>174</v>
      </c>
      <c r="F350" s="30" t="e">
        <f>VLOOKUP(D350,'[1]OECD Region by Recipient'!$A$1:$B$225,2,FALSE)</f>
        <v>#N/A</v>
      </c>
      <c r="G350" s="30" t="str">
        <f>IFERROR(VLOOKUP(B350,'[1]Income Groups'!$A$2:$C$219,3,FALSE),"")</f>
        <v>HIC</v>
      </c>
      <c r="H350" s="30" t="str">
        <f>IFERROR(VLOOKUP(B350,'[1]LDC List'!$B$1:$C$47,2,FALSE),"Non LDC")</f>
        <v>Non LDC</v>
      </c>
      <c r="I350" s="30" t="str">
        <f>IFERROR(VLOOKUP(B350,'[1]SIDS List'!$B$1:$C$57,2,FALSE),"Non SIDS")</f>
        <v>Non SIDS</v>
      </c>
      <c r="J350" s="30" t="str">
        <f>IFERROR(VLOOKUP(B350,'[1]DAC Member List'!$B$1:$C$29,2,FALSE),"Non DAC")</f>
        <v>Non DAC</v>
      </c>
      <c r="K350" s="30" t="str">
        <f>IFERROR(VLOOKUP(B350,'[1]Dev Countries List'!$A$1:$B$146,2,FALSE),"Not Developing")</f>
        <v>Not Developing</v>
      </c>
      <c r="L350" s="30" t="str">
        <f>IFERROR(VLOOKUP(D350,'[1]Fragility List'!$A$1:$C$146,3,FALSE),"Not Fragile")</f>
        <v>Not Fragile</v>
      </c>
      <c r="M350" s="27" t="e">
        <f>VLOOKUP(B350,[2]Data!$B$7:$Y$270,23,FALSE)</f>
        <v>#N/A</v>
      </c>
    </row>
    <row r="351" spans="1:13" x14ac:dyDescent="0.25">
      <c r="A351" s="33" t="s">
        <v>889</v>
      </c>
      <c r="B351" s="34" t="s">
        <v>884</v>
      </c>
      <c r="C351" s="34" t="s">
        <v>885</v>
      </c>
      <c r="D351" s="34" t="s">
        <v>884</v>
      </c>
      <c r="E351" s="33" t="s">
        <v>889</v>
      </c>
      <c r="F351" s="30" t="e">
        <f>VLOOKUP(D351,'[1]OECD Region by Recipient'!$A$1:$B$225,2,FALSE)</f>
        <v>#N/A</v>
      </c>
      <c r="G351" s="30" t="str">
        <f>IFERROR(VLOOKUP(B351,'[1]Income Groups'!$A$2:$C$219,3,FALSE),"")</f>
        <v>HIC</v>
      </c>
      <c r="H351" s="30" t="str">
        <f>IFERROR(VLOOKUP(B351,'[1]LDC List'!$B$1:$C$47,2,FALSE),"Non LDC")</f>
        <v>Non LDC</v>
      </c>
      <c r="I351" s="30" t="str">
        <f>IFERROR(VLOOKUP(B351,'[1]SIDS List'!$B$1:$C$57,2,FALSE),"Non SIDS")</f>
        <v>Non SIDS</v>
      </c>
      <c r="J351" s="30" t="str">
        <f>IFERROR(VLOOKUP(B351,'[1]DAC Member List'!$B$1:$C$29,2,FALSE),"Non DAC")</f>
        <v>Non DAC</v>
      </c>
      <c r="K351" s="30" t="str">
        <f>IFERROR(VLOOKUP(B351,'[1]Dev Countries List'!$A$1:$B$146,2,FALSE),"Not Developing")</f>
        <v>Not Developing</v>
      </c>
      <c r="L351" s="30" t="str">
        <f>IFERROR(VLOOKUP(D351,'[1]Fragility List'!$A$1:$C$146,3,FALSE),"Not Fragile")</f>
        <v>Not Fragile</v>
      </c>
      <c r="M351" s="27" t="e">
        <f>VLOOKUP(B351,[2]Data!$B$7:$Y$270,23,FALSE)</f>
        <v>#N/A</v>
      </c>
    </row>
    <row r="352" spans="1:13" x14ac:dyDescent="0.25">
      <c r="A352" s="28" t="s">
        <v>194</v>
      </c>
      <c r="B352" s="29" t="s">
        <v>890</v>
      </c>
      <c r="C352" s="29" t="s">
        <v>891</v>
      </c>
      <c r="D352" s="29" t="s">
        <v>890</v>
      </c>
      <c r="E352" s="28" t="s">
        <v>194</v>
      </c>
      <c r="F352" s="30" t="str">
        <f>VLOOKUP(D352,'[1]OECD Region by Recipient'!$A$1:$B$225,2,FALSE)</f>
        <v>South Central Asia</v>
      </c>
      <c r="G352" s="30" t="str">
        <f>IFERROR(VLOOKUP(B352,'[1]Income Groups'!$A$2:$C$219,3,FALSE),"")</f>
        <v>LMIC</v>
      </c>
      <c r="H352" s="30" t="str">
        <f>IFERROR(VLOOKUP(B352,'[1]LDC List'!$B$1:$C$47,2,FALSE),"Non LDC")</f>
        <v>Non LDC</v>
      </c>
      <c r="I352" s="30" t="str">
        <f>IFERROR(VLOOKUP(B352,'[1]SIDS List'!$B$1:$C$57,2,FALSE),"Non SIDS")</f>
        <v>Non SIDS</v>
      </c>
      <c r="J352" s="30" t="str">
        <f>IFERROR(VLOOKUP(B352,'[1]DAC Member List'!$B$1:$C$29,2,FALSE),"Non DAC")</f>
        <v>Non DAC</v>
      </c>
      <c r="K352" s="30" t="str">
        <f>IFERROR(VLOOKUP(B352,'[1]Dev Countries List'!$A$1:$B$146,2,FALSE),"Not Developing")</f>
        <v>Developing Country</v>
      </c>
      <c r="L352" s="30" t="str">
        <f>IFERROR(VLOOKUP(D352,'[1]Fragility List'!$A$1:$C$146,3,FALSE),"Not Fragile")</f>
        <v>Fragile</v>
      </c>
      <c r="M352" s="27">
        <f>VLOOKUP(B352,[2]Data!$B$7:$Y$270,23,FALSE)</f>
        <v>8548651</v>
      </c>
    </row>
    <row r="353" spans="1:17" x14ac:dyDescent="0.25">
      <c r="A353" s="33" t="s">
        <v>104</v>
      </c>
      <c r="B353" s="34" t="s">
        <v>892</v>
      </c>
      <c r="C353" s="34" t="s">
        <v>893</v>
      </c>
      <c r="D353" s="34" t="s">
        <v>892</v>
      </c>
      <c r="E353" s="33" t="s">
        <v>104</v>
      </c>
      <c r="F353" s="30" t="str">
        <f>VLOOKUP(D353,'[1]OECD Region by Recipient'!$A$1:$B$225,2,FALSE)</f>
        <v>South of Sahara</v>
      </c>
      <c r="G353" s="30" t="str">
        <f>IFERROR(VLOOKUP(B353,'[1]Income Groups'!$A$2:$C$219,3,FALSE),"")</f>
        <v>LIC</v>
      </c>
      <c r="H353" s="30" t="str">
        <f>IFERROR(VLOOKUP(B353,'[1]LDC List'!$B$1:$C$47,2,FALSE),"Non LDC")</f>
        <v>LDC</v>
      </c>
      <c r="I353" s="30" t="str">
        <f>IFERROR(VLOOKUP(B353,'[1]SIDS List'!$B$1:$C$57,2,FALSE),"Non SIDS")</f>
        <v>Non SIDS</v>
      </c>
      <c r="J353" s="30" t="str">
        <f>IFERROR(VLOOKUP(B353,'[1]DAC Member List'!$B$1:$C$29,2,FALSE),"Non DAC")</f>
        <v>Non DAC</v>
      </c>
      <c r="K353" s="30" t="str">
        <f>IFERROR(VLOOKUP(B353,'[1]Dev Countries List'!$A$1:$B$146,2,FALSE),"Not Developing")</f>
        <v>Developing Country</v>
      </c>
      <c r="L353" s="30" t="str">
        <f>IFERROR(VLOOKUP(D353,'[1]Fragility List'!$A$1:$C$146,3,FALSE),"Not Fragile")</f>
        <v>Fragile</v>
      </c>
      <c r="M353" s="27">
        <f>VLOOKUP(B353,[2]Data!$B$7:$Y$270,23,FALSE)</f>
        <v>53879957</v>
      </c>
    </row>
    <row r="354" spans="1:17" x14ac:dyDescent="0.25">
      <c r="A354" s="33" t="s">
        <v>894</v>
      </c>
      <c r="B354" s="34" t="s">
        <v>892</v>
      </c>
      <c r="C354" s="34" t="s">
        <v>893</v>
      </c>
      <c r="D354" s="34" t="s">
        <v>892</v>
      </c>
      <c r="E354" s="33" t="s">
        <v>894</v>
      </c>
      <c r="F354" s="30" t="str">
        <f>VLOOKUP(D354,'[1]OECD Region by Recipient'!$A$1:$B$225,2,FALSE)</f>
        <v>South of Sahara</v>
      </c>
      <c r="G354" s="30" t="str">
        <f>IFERROR(VLOOKUP(B354,'[1]Income Groups'!$A$2:$C$219,3,FALSE),"")</f>
        <v>LIC</v>
      </c>
      <c r="H354" s="30" t="str">
        <f>IFERROR(VLOOKUP(B354,'[1]LDC List'!$B$1:$C$47,2,FALSE),"Non LDC")</f>
        <v>LDC</v>
      </c>
      <c r="I354" s="30" t="str">
        <f>IFERROR(VLOOKUP(B354,'[1]SIDS List'!$B$1:$C$57,2,FALSE),"Non SIDS")</f>
        <v>Non SIDS</v>
      </c>
      <c r="J354" s="30" t="str">
        <f>IFERROR(VLOOKUP(B354,'[1]DAC Member List'!$B$1:$C$29,2,FALSE),"Non DAC")</f>
        <v>Non DAC</v>
      </c>
      <c r="K354" s="30" t="str">
        <f>IFERROR(VLOOKUP(B354,'[1]Dev Countries List'!$A$1:$B$146,2,FALSE),"Not Developing")</f>
        <v>Developing Country</v>
      </c>
      <c r="L354" s="30" t="str">
        <f>IFERROR(VLOOKUP(D354,'[1]Fragility List'!$A$1:$C$146,3,FALSE),"Not Fragile")</f>
        <v>Fragile</v>
      </c>
      <c r="M354" s="27">
        <f>VLOOKUP(B354,[2]Data!$B$7:$Y$270,23,FALSE)</f>
        <v>53879957</v>
      </c>
    </row>
    <row r="355" spans="1:17" x14ac:dyDescent="0.25">
      <c r="A355" s="33" t="s">
        <v>895</v>
      </c>
      <c r="B355" s="34" t="s">
        <v>892</v>
      </c>
      <c r="C355" s="34" t="s">
        <v>893</v>
      </c>
      <c r="D355" s="34" t="s">
        <v>892</v>
      </c>
      <c r="E355" s="33" t="s">
        <v>895</v>
      </c>
      <c r="F355" s="30" t="str">
        <f>VLOOKUP(D355,'[1]OECD Region by Recipient'!$A$1:$B$225,2,FALSE)</f>
        <v>South of Sahara</v>
      </c>
      <c r="G355" s="30" t="str">
        <f>IFERROR(VLOOKUP(B355,'[1]Income Groups'!$A$2:$C$219,3,FALSE),"")</f>
        <v>LIC</v>
      </c>
      <c r="H355" s="30" t="str">
        <f>IFERROR(VLOOKUP(B355,'[1]LDC List'!$B$1:$C$47,2,FALSE),"Non LDC")</f>
        <v>LDC</v>
      </c>
      <c r="I355" s="30" t="str">
        <f>IFERROR(VLOOKUP(B355,'[1]SIDS List'!$B$1:$C$57,2,FALSE),"Non SIDS")</f>
        <v>Non SIDS</v>
      </c>
      <c r="J355" s="30" t="str">
        <f>IFERROR(VLOOKUP(B355,'[1]DAC Member List'!$B$1:$C$29,2,FALSE),"Non DAC")</f>
        <v>Non DAC</v>
      </c>
      <c r="K355" s="30" t="str">
        <f>IFERROR(VLOOKUP(B355,'[1]Dev Countries List'!$A$1:$B$146,2,FALSE),"Not Developing")</f>
        <v>Developing Country</v>
      </c>
      <c r="L355" s="30" t="str">
        <f>IFERROR(VLOOKUP(D355,'[1]Fragility List'!$A$1:$C$146,3,FALSE),"Not Fragile")</f>
        <v>Fragile</v>
      </c>
      <c r="M355" s="27">
        <f>VLOOKUP(B355,[2]Data!$B$7:$Y$270,23,FALSE)</f>
        <v>53879957</v>
      </c>
    </row>
    <row r="356" spans="1:17" x14ac:dyDescent="0.25">
      <c r="A356" s="28" t="s">
        <v>175</v>
      </c>
      <c r="B356" s="29" t="s">
        <v>896</v>
      </c>
      <c r="C356" s="29" t="s">
        <v>897</v>
      </c>
      <c r="D356" s="29" t="s">
        <v>896</v>
      </c>
      <c r="E356" s="28" t="s">
        <v>175</v>
      </c>
      <c r="F356" s="30" t="str">
        <f>VLOOKUP(D356,'[1]OECD Region by Recipient'!$A$1:$B$225,2,FALSE)</f>
        <v>East Asia</v>
      </c>
      <c r="G356" s="30" t="str">
        <f>IFERROR(VLOOKUP(B356,'[1]Income Groups'!$A$2:$C$219,3,FALSE),"")</f>
        <v>UMIC</v>
      </c>
      <c r="H356" s="30" t="str">
        <f>IFERROR(VLOOKUP(B356,'[1]LDC List'!$B$1:$C$47,2,FALSE),"Non LDC")</f>
        <v>Non LDC</v>
      </c>
      <c r="I356" s="30" t="str">
        <f>IFERROR(VLOOKUP(B356,'[1]SIDS List'!$B$1:$C$57,2,FALSE),"Non SIDS")</f>
        <v>Non SIDS</v>
      </c>
      <c r="J356" s="30" t="str">
        <f>IFERROR(VLOOKUP(B356,'[1]DAC Member List'!$B$1:$C$29,2,FALSE),"Non DAC")</f>
        <v>Non DAC</v>
      </c>
      <c r="K356" s="30" t="str">
        <f>IFERROR(VLOOKUP(B356,'[1]Dev Countries List'!$A$1:$B$146,2,FALSE),"Not Developing")</f>
        <v>Developing Country</v>
      </c>
      <c r="L356" s="30" t="str">
        <f>IFERROR(VLOOKUP(D356,'[1]Fragility List'!$A$1:$C$146,3,FALSE),"Not Fragile")</f>
        <v>Not Fragile</v>
      </c>
      <c r="M356" s="27">
        <f>VLOOKUP(B356,[2]Data!$B$7:$Y$270,23,FALSE)</f>
        <v>68657600</v>
      </c>
    </row>
    <row r="357" spans="1:17" x14ac:dyDescent="0.25">
      <c r="A357" s="33" t="s">
        <v>176</v>
      </c>
      <c r="B357" s="34" t="s">
        <v>898</v>
      </c>
      <c r="C357" s="34" t="s">
        <v>899</v>
      </c>
      <c r="D357" s="34" t="s">
        <v>898</v>
      </c>
      <c r="E357" s="33" t="s">
        <v>176</v>
      </c>
      <c r="F357" s="30" t="str">
        <f>VLOOKUP(D357,'[1]OECD Region by Recipient'!$A$1:$B$225,2,FALSE)</f>
        <v>East Asia</v>
      </c>
      <c r="G357" s="30" t="str">
        <f>IFERROR(VLOOKUP(B357,'[1]Income Groups'!$A$2:$C$219,3,FALSE),"")</f>
        <v>LMIC</v>
      </c>
      <c r="H357" s="30" t="str">
        <f>IFERROR(VLOOKUP(B357,'[1]LDC List'!$B$1:$C$47,2,FALSE),"Non LDC")</f>
        <v>LDC</v>
      </c>
      <c r="I357" s="30" t="str">
        <f>IFERROR(VLOOKUP(B357,'[1]SIDS List'!$B$1:$C$57,2,FALSE),"Non SIDS")</f>
        <v>SIDS</v>
      </c>
      <c r="J357" s="30" t="str">
        <f>IFERROR(VLOOKUP(B357,'[1]DAC Member List'!$B$1:$C$29,2,FALSE),"Non DAC")</f>
        <v>Non DAC</v>
      </c>
      <c r="K357" s="30" t="str">
        <f>IFERROR(VLOOKUP(B357,'[1]Dev Countries List'!$A$1:$B$146,2,FALSE),"Not Developing")</f>
        <v>Developing Country</v>
      </c>
      <c r="L357" s="30" t="str">
        <f>IFERROR(VLOOKUP(D357,'[1]Fragility List'!$A$1:$C$146,3,FALSE),"Not Fragile")</f>
        <v>Fragile</v>
      </c>
      <c r="M357" s="27">
        <f>VLOOKUP(B357,[2]Data!$B$7:$Y$270,23,FALSE)</f>
        <v>1240977</v>
      </c>
    </row>
    <row r="358" spans="1:17" x14ac:dyDescent="0.25">
      <c r="A358" s="33" t="s">
        <v>900</v>
      </c>
      <c r="B358" s="34" t="s">
        <v>898</v>
      </c>
      <c r="C358" s="34" t="s">
        <v>899</v>
      </c>
      <c r="D358" s="34" t="s">
        <v>898</v>
      </c>
      <c r="E358" s="33" t="s">
        <v>900</v>
      </c>
      <c r="F358" s="30" t="str">
        <f>VLOOKUP(D358,'[1]OECD Region by Recipient'!$A$1:$B$225,2,FALSE)</f>
        <v>East Asia</v>
      </c>
      <c r="G358" s="30" t="str">
        <f>IFERROR(VLOOKUP(B358,'[1]Income Groups'!$A$2:$C$219,3,FALSE),"")</f>
        <v>LMIC</v>
      </c>
      <c r="H358" s="30" t="str">
        <f>IFERROR(VLOOKUP(B358,'[1]LDC List'!$B$1:$C$47,2,FALSE),"Non LDC")</f>
        <v>LDC</v>
      </c>
      <c r="I358" s="30" t="str">
        <f>IFERROR(VLOOKUP(B358,'[1]SIDS List'!$B$1:$C$57,2,FALSE),"Non SIDS")</f>
        <v>SIDS</v>
      </c>
      <c r="J358" s="30" t="str">
        <f>IFERROR(VLOOKUP(B358,'[1]DAC Member List'!$B$1:$C$29,2,FALSE),"Non DAC")</f>
        <v>Non DAC</v>
      </c>
      <c r="K358" s="30" t="str">
        <f>IFERROR(VLOOKUP(B358,'[1]Dev Countries List'!$A$1:$B$146,2,FALSE),"Not Developing")</f>
        <v>Developing Country</v>
      </c>
      <c r="L358" s="30" t="str">
        <f>IFERROR(VLOOKUP(D358,'[1]Fragility List'!$A$1:$C$146,3,FALSE),"Not Fragile")</f>
        <v>Fragile</v>
      </c>
      <c r="M358" s="27">
        <f>VLOOKUP(B358,[2]Data!$B$7:$Y$270,23,FALSE)</f>
        <v>1240977</v>
      </c>
    </row>
    <row r="359" spans="1:17" x14ac:dyDescent="0.25">
      <c r="A359" s="28" t="s">
        <v>105</v>
      </c>
      <c r="B359" s="29" t="s">
        <v>901</v>
      </c>
      <c r="C359" s="29" t="s">
        <v>902</v>
      </c>
      <c r="D359" s="29" t="s">
        <v>901</v>
      </c>
      <c r="E359" s="28" t="s">
        <v>105</v>
      </c>
      <c r="F359" s="30" t="str">
        <f>VLOOKUP(D359,'[1]OECD Region by Recipient'!$A$1:$B$225,2,FALSE)</f>
        <v>South of Sahara</v>
      </c>
      <c r="G359" s="30" t="str">
        <f>IFERROR(VLOOKUP(B359,'[1]Income Groups'!$A$2:$C$219,3,FALSE),"")</f>
        <v>LIC</v>
      </c>
      <c r="H359" s="30" t="str">
        <f>IFERROR(VLOOKUP(B359,'[1]LDC List'!$B$1:$C$47,2,FALSE),"Non LDC")</f>
        <v>LDC</v>
      </c>
      <c r="I359" s="30" t="str">
        <f>IFERROR(VLOOKUP(B359,'[1]SIDS List'!$B$1:$C$57,2,FALSE),"Non SIDS")</f>
        <v>Non SIDS</v>
      </c>
      <c r="J359" s="30" t="str">
        <f>IFERROR(VLOOKUP(B359,'[1]DAC Member List'!$B$1:$C$29,2,FALSE),"Non DAC")</f>
        <v>Non DAC</v>
      </c>
      <c r="K359" s="30" t="str">
        <f>IFERROR(VLOOKUP(B359,'[1]Dev Countries List'!$A$1:$B$146,2,FALSE),"Not Developing")</f>
        <v>Developing Country</v>
      </c>
      <c r="L359" s="30" t="str">
        <f>IFERROR(VLOOKUP(D359,'[1]Fragility List'!$A$1:$C$146,3,FALSE),"Not Fragile")</f>
        <v>Not Fragile</v>
      </c>
      <c r="M359" s="27">
        <f>VLOOKUP(B359,[2]Data!$B$7:$Y$270,23,FALSE)</f>
        <v>7416802</v>
      </c>
    </row>
    <row r="360" spans="1:17" x14ac:dyDescent="0.25">
      <c r="A360" s="31" t="s">
        <v>232</v>
      </c>
      <c r="B360" s="29" t="s">
        <v>903</v>
      </c>
      <c r="C360" s="29" t="s">
        <v>904</v>
      </c>
      <c r="D360" s="29" t="s">
        <v>903</v>
      </c>
      <c r="E360" s="31" t="s">
        <v>232</v>
      </c>
      <c r="F360" s="30" t="str">
        <f>VLOOKUP(D360,'[1]OECD Region by Recipient'!$A$1:$B$225,2,FALSE)</f>
        <v>Oceania</v>
      </c>
      <c r="G360" s="30" t="str">
        <f>IFERROR(VLOOKUP(B360,'[1]Income Groups'!$A$2:$C$219,3,FALSE),"")</f>
        <v/>
      </c>
      <c r="H360" s="30" t="str">
        <f>IFERROR(VLOOKUP(B360,'[1]LDC List'!$B$1:$C$47,2,FALSE),"Non LDC")</f>
        <v>Non LDC</v>
      </c>
      <c r="I360" s="30" t="str">
        <f>IFERROR(VLOOKUP(B360,'[1]SIDS List'!$B$1:$C$57,2,FALSE),"Non SIDS")</f>
        <v>Non SIDS</v>
      </c>
      <c r="J360" s="30" t="str">
        <f>IFERROR(VLOOKUP(B360,'[1]DAC Member List'!$B$1:$C$29,2,FALSE),"Non DAC")</f>
        <v>Non DAC</v>
      </c>
      <c r="K360" s="30" t="str">
        <f>IFERROR(VLOOKUP(B360,'[1]Dev Countries List'!$A$1:$B$146,2,FALSE),"Not Developing")</f>
        <v>Developing Country</v>
      </c>
      <c r="L360" s="30" t="str">
        <f>IFERROR(VLOOKUP(D360,'[1]Fragility List'!$A$1:$C$146,3,FALSE),"Not Fragile")</f>
        <v>Not Fragile</v>
      </c>
      <c r="M360" s="27" t="e">
        <f>VLOOKUP(B360,[2]Data!$B$7:$Y$270,23,FALSE)</f>
        <v>#N/A</v>
      </c>
    </row>
    <row r="361" spans="1:17" x14ac:dyDescent="0.25">
      <c r="A361" s="28" t="s">
        <v>233</v>
      </c>
      <c r="B361" s="29" t="s">
        <v>905</v>
      </c>
      <c r="C361" s="29" t="s">
        <v>906</v>
      </c>
      <c r="D361" s="29" t="s">
        <v>905</v>
      </c>
      <c r="E361" s="28" t="s">
        <v>233</v>
      </c>
      <c r="F361" s="30" t="str">
        <f>VLOOKUP(D361,'[1]OECD Region by Recipient'!$A$1:$B$225,2,FALSE)</f>
        <v>Oceania</v>
      </c>
      <c r="G361" s="30" t="str">
        <f>IFERROR(VLOOKUP(B361,'[1]Income Groups'!$A$2:$C$219,3,FALSE),"")</f>
        <v>UMIC</v>
      </c>
      <c r="H361" s="30" t="str">
        <f>IFERROR(VLOOKUP(B361,'[1]LDC List'!$B$1:$C$47,2,FALSE),"Non LDC")</f>
        <v>Non LDC</v>
      </c>
      <c r="I361" s="30" t="str">
        <f>IFERROR(VLOOKUP(B361,'[1]SIDS List'!$B$1:$C$57,2,FALSE),"Non SIDS")</f>
        <v>SIDS</v>
      </c>
      <c r="J361" s="30" t="str">
        <f>IFERROR(VLOOKUP(B361,'[1]DAC Member List'!$B$1:$C$29,2,FALSE),"Non DAC")</f>
        <v>Non DAC</v>
      </c>
      <c r="K361" s="30" t="str">
        <f>IFERROR(VLOOKUP(B361,'[1]Dev Countries List'!$A$1:$B$146,2,FALSE),"Not Developing")</f>
        <v>Developing Country</v>
      </c>
      <c r="L361" s="30" t="str">
        <f>IFERROR(VLOOKUP(D361,'[1]Fragility List'!$A$1:$C$146,3,FALSE),"Not Fragile")</f>
        <v>Not Fragile</v>
      </c>
      <c r="M361" s="27">
        <f>VLOOKUP(B361,[2]Data!$B$7:$Y$270,23,FALSE)</f>
        <v>106364</v>
      </c>
    </row>
    <row r="362" spans="1:17" x14ac:dyDescent="0.25">
      <c r="A362" s="33" t="s">
        <v>140</v>
      </c>
      <c r="B362" s="34" t="s">
        <v>907</v>
      </c>
      <c r="C362" s="34" t="s">
        <v>908</v>
      </c>
      <c r="D362" s="34" t="s">
        <v>907</v>
      </c>
      <c r="E362" s="33" t="s">
        <v>140</v>
      </c>
      <c r="F362" s="30" t="str">
        <f>VLOOKUP(D362,'[1]OECD Region by Recipient'!$A$1:$B$225,2,FALSE)</f>
        <v>North Central America</v>
      </c>
      <c r="G362" s="30" t="str">
        <f>IFERROR(VLOOKUP(B362,'[1]Income Groups'!$A$2:$C$219,3,FALSE),"")</f>
        <v>HIC</v>
      </c>
      <c r="H362" s="30" t="str">
        <f>IFERROR(VLOOKUP(B362,'[1]LDC List'!$B$1:$C$47,2,FALSE),"Non LDC")</f>
        <v>Non LDC</v>
      </c>
      <c r="I362" s="30" t="str">
        <f>IFERROR(VLOOKUP(B362,'[1]SIDS List'!$B$1:$C$57,2,FALSE),"Non SIDS")</f>
        <v>SIDS</v>
      </c>
      <c r="J362" s="30" t="str">
        <f>IFERROR(VLOOKUP(B362,'[1]DAC Member List'!$B$1:$C$29,2,FALSE),"Non DAC")</f>
        <v>Non DAC</v>
      </c>
      <c r="K362" s="30" t="str">
        <f>IFERROR(VLOOKUP(B362,'[1]Dev Countries List'!$A$1:$B$146,2,FALSE),"Not Developing")</f>
        <v>Not Developing</v>
      </c>
      <c r="L362" s="30" t="str">
        <f>IFERROR(VLOOKUP(D362,'[1]Fragility List'!$A$1:$C$146,3,FALSE),"Not Fragile")</f>
        <v>Not Fragile</v>
      </c>
      <c r="M362" s="27">
        <f>VLOOKUP(B362,[2]Data!$B$7:$Y$270,23,FALSE)</f>
        <v>1360092</v>
      </c>
      <c r="N362" s="30"/>
      <c r="O362" s="30"/>
      <c r="P362" s="30"/>
      <c r="Q362" s="30"/>
    </row>
    <row r="363" spans="1:17" x14ac:dyDescent="0.25">
      <c r="A363" s="33" t="s">
        <v>909</v>
      </c>
      <c r="B363" s="34" t="s">
        <v>907</v>
      </c>
      <c r="C363" s="34" t="s">
        <v>908</v>
      </c>
      <c r="D363" s="34" t="s">
        <v>907</v>
      </c>
      <c r="E363" s="33" t="s">
        <v>909</v>
      </c>
      <c r="F363" s="30" t="str">
        <f>VLOOKUP(D363,'[1]OECD Region by Recipient'!$A$1:$B$225,2,FALSE)</f>
        <v>North Central America</v>
      </c>
      <c r="G363" s="30" t="str">
        <f>IFERROR(VLOOKUP(B363,'[1]Income Groups'!$A$2:$C$219,3,FALSE),"")</f>
        <v>HIC</v>
      </c>
      <c r="H363" s="30" t="str">
        <f>IFERROR(VLOOKUP(B363,'[1]LDC List'!$B$1:$C$47,2,FALSE),"Non LDC")</f>
        <v>Non LDC</v>
      </c>
      <c r="I363" s="30" t="str">
        <f>IFERROR(VLOOKUP(B363,'[1]SIDS List'!$B$1:$C$57,2,FALSE),"Non SIDS")</f>
        <v>SIDS</v>
      </c>
      <c r="J363" s="30" t="str">
        <f>IFERROR(VLOOKUP(B363,'[1]DAC Member List'!$B$1:$C$29,2,FALSE),"Non DAC")</f>
        <v>Non DAC</v>
      </c>
      <c r="K363" s="30" t="str">
        <f>IFERROR(VLOOKUP(B363,'[1]Dev Countries List'!$A$1:$B$146,2,FALSE),"Not Developing")</f>
        <v>Not Developing</v>
      </c>
      <c r="L363" s="30" t="str">
        <f>IFERROR(VLOOKUP(D363,'[1]Fragility List'!$A$1:$C$146,3,FALSE),"Not Fragile")</f>
        <v>Not Fragile</v>
      </c>
      <c r="M363" s="27">
        <f>VLOOKUP(B363,[2]Data!$B$7:$Y$270,23,FALSE)</f>
        <v>1360092</v>
      </c>
      <c r="N363" s="30"/>
      <c r="O363" s="30"/>
      <c r="P363" s="30"/>
      <c r="Q363" s="30"/>
    </row>
    <row r="364" spans="1:17" x14ac:dyDescent="0.25">
      <c r="A364" s="28" t="s">
        <v>55</v>
      </c>
      <c r="B364" s="29" t="s">
        <v>910</v>
      </c>
      <c r="C364" s="29" t="s">
        <v>911</v>
      </c>
      <c r="D364" s="29" t="s">
        <v>910</v>
      </c>
      <c r="E364" s="28" t="s">
        <v>55</v>
      </c>
      <c r="F364" s="30" t="str">
        <f>VLOOKUP(D364,'[1]OECD Region by Recipient'!$A$1:$B$225,2,FALSE)</f>
        <v>North of Sahara</v>
      </c>
      <c r="G364" s="30" t="str">
        <f>IFERROR(VLOOKUP(B364,'[1]Income Groups'!$A$2:$C$219,3,FALSE),"")</f>
        <v>LMIC</v>
      </c>
      <c r="H364" s="30" t="str">
        <f>IFERROR(VLOOKUP(B364,'[1]LDC List'!$B$1:$C$47,2,FALSE),"Non LDC")</f>
        <v>Non LDC</v>
      </c>
      <c r="I364" s="30" t="str">
        <f>IFERROR(VLOOKUP(B364,'[1]SIDS List'!$B$1:$C$57,2,FALSE),"Non SIDS")</f>
        <v>Non SIDS</v>
      </c>
      <c r="J364" s="30" t="str">
        <f>IFERROR(VLOOKUP(B364,'[1]DAC Member List'!$B$1:$C$29,2,FALSE),"Non DAC")</f>
        <v>Non DAC</v>
      </c>
      <c r="K364" s="30" t="str">
        <f>IFERROR(VLOOKUP(B364,'[1]Dev Countries List'!$A$1:$B$146,2,FALSE),"Not Developing")</f>
        <v>Developing Country</v>
      </c>
      <c r="L364" s="30" t="str">
        <f>IFERROR(VLOOKUP(D364,'[1]Fragility List'!$A$1:$C$146,3,FALSE),"Not Fragile")</f>
        <v>Not Fragile</v>
      </c>
      <c r="M364" s="27">
        <f>VLOOKUP(B364,[2]Data!$B$7:$Y$270,23,FALSE)</f>
        <v>11273661</v>
      </c>
      <c r="N364" s="30"/>
      <c r="O364" s="30"/>
      <c r="P364" s="30"/>
      <c r="Q364" s="30"/>
    </row>
    <row r="365" spans="1:17" x14ac:dyDescent="0.25">
      <c r="A365" s="28" t="s">
        <v>46</v>
      </c>
      <c r="B365" s="29" t="s">
        <v>912</v>
      </c>
      <c r="C365" s="29" t="s">
        <v>913</v>
      </c>
      <c r="D365" s="29" t="s">
        <v>912</v>
      </c>
      <c r="E365" s="28" t="s">
        <v>46</v>
      </c>
      <c r="F365" s="30" t="str">
        <f>VLOOKUP(D365,'[1]OECD Region by Recipient'!$A$1:$B$225,2,FALSE)</f>
        <v>Europe</v>
      </c>
      <c r="G365" s="30" t="str">
        <f>IFERROR(VLOOKUP(B365,'[1]Income Groups'!$A$2:$C$219,3,FALSE),"")</f>
        <v>UMIC</v>
      </c>
      <c r="H365" s="30" t="str">
        <f>IFERROR(VLOOKUP(B365,'[1]LDC List'!$B$1:$C$47,2,FALSE),"Non LDC")</f>
        <v>Non LDC</v>
      </c>
      <c r="I365" s="30" t="str">
        <f>IFERROR(VLOOKUP(B365,'[1]SIDS List'!$B$1:$C$57,2,FALSE),"Non SIDS")</f>
        <v>Non SIDS</v>
      </c>
      <c r="J365" s="30" t="str">
        <f>IFERROR(VLOOKUP(B365,'[1]DAC Member List'!$B$1:$C$29,2,FALSE),"Non DAC")</f>
        <v>Non DAC</v>
      </c>
      <c r="K365" s="30" t="str">
        <f>IFERROR(VLOOKUP(B365,'[1]Dev Countries List'!$A$1:$B$146,2,FALSE),"Not Developing")</f>
        <v>Developing Country</v>
      </c>
      <c r="L365" s="30" t="str">
        <f>IFERROR(VLOOKUP(D365,'[1]Fragility List'!$A$1:$C$146,3,FALSE),"Not Fragile")</f>
        <v>Not Fragile</v>
      </c>
      <c r="M365" s="27">
        <f>VLOOKUP(B365,[2]Data!$B$7:$Y$270,23,FALSE)</f>
        <v>78271472</v>
      </c>
    </row>
    <row r="366" spans="1:17" x14ac:dyDescent="0.25">
      <c r="A366" s="28" t="s">
        <v>195</v>
      </c>
      <c r="B366" s="29" t="s">
        <v>914</v>
      </c>
      <c r="C366" s="29" t="s">
        <v>915</v>
      </c>
      <c r="D366" s="29" t="s">
        <v>914</v>
      </c>
      <c r="E366" s="28" t="s">
        <v>195</v>
      </c>
      <c r="F366" s="30" t="str">
        <f>VLOOKUP(D366,'[1]OECD Region by Recipient'!$A$1:$B$225,2,FALSE)</f>
        <v>South Central Asia</v>
      </c>
      <c r="G366" s="30" t="str">
        <f>IFERROR(VLOOKUP(B366,'[1]Income Groups'!$A$2:$C$219,3,FALSE),"")</f>
        <v>UMIC</v>
      </c>
      <c r="H366" s="30" t="str">
        <f>IFERROR(VLOOKUP(B366,'[1]LDC List'!$B$1:$C$47,2,FALSE),"Non LDC")</f>
        <v>Non LDC</v>
      </c>
      <c r="I366" s="30" t="str">
        <f>IFERROR(VLOOKUP(B366,'[1]SIDS List'!$B$1:$C$57,2,FALSE),"Non SIDS")</f>
        <v>Non SIDS</v>
      </c>
      <c r="J366" s="30" t="str">
        <f>IFERROR(VLOOKUP(B366,'[1]DAC Member List'!$B$1:$C$29,2,FALSE),"Non DAC")</f>
        <v>Non DAC</v>
      </c>
      <c r="K366" s="30" t="str">
        <f>IFERROR(VLOOKUP(B366,'[1]Dev Countries List'!$A$1:$B$146,2,FALSE),"Not Developing")</f>
        <v>Developing Country</v>
      </c>
      <c r="L366" s="30" t="str">
        <f>IFERROR(VLOOKUP(D366,'[1]Fragility List'!$A$1:$C$146,3,FALSE),"Not Fragile")</f>
        <v>Not Fragile</v>
      </c>
      <c r="M366" s="27">
        <f>VLOOKUP(B366,[2]Data!$B$7:$Y$270,23,FALSE)</f>
        <v>5565284</v>
      </c>
    </row>
    <row r="367" spans="1:17" x14ac:dyDescent="0.25">
      <c r="A367" s="38" t="s">
        <v>141</v>
      </c>
      <c r="B367" s="34" t="s">
        <v>916</v>
      </c>
      <c r="C367" s="34" t="s">
        <v>917</v>
      </c>
      <c r="D367" s="34" t="s">
        <v>916</v>
      </c>
      <c r="E367" s="38" t="s">
        <v>141</v>
      </c>
      <c r="F367" s="30" t="str">
        <f>VLOOKUP(D367,'[1]OECD Region by Recipient'!$A$1:$B$225,2,FALSE)</f>
        <v>North Central America</v>
      </c>
      <c r="G367" s="30" t="str">
        <f>IFERROR(VLOOKUP(B367,'[1]Income Groups'!$A$2:$C$219,3,FALSE),"")</f>
        <v>HIC</v>
      </c>
      <c r="H367" s="30" t="str">
        <f>IFERROR(VLOOKUP(B367,'[1]LDC List'!$B$1:$C$47,2,FALSE),"Non LDC")</f>
        <v>Non LDC</v>
      </c>
      <c r="I367" s="30" t="str">
        <f>IFERROR(VLOOKUP(B367,'[1]SIDS List'!$B$1:$C$57,2,FALSE),"Non SIDS")</f>
        <v>SIDS</v>
      </c>
      <c r="J367" s="30" t="str">
        <f>IFERROR(VLOOKUP(B367,'[1]DAC Member List'!$B$1:$C$29,2,FALSE),"Non DAC")</f>
        <v>Non DAC</v>
      </c>
      <c r="K367" s="30" t="str">
        <f>IFERROR(VLOOKUP(B367,'[1]Dev Countries List'!$A$1:$B$146,2,FALSE),"Not Developing")</f>
        <v>Not Developing</v>
      </c>
      <c r="L367" s="30" t="str">
        <f>IFERROR(VLOOKUP(D367,'[1]Fragility List'!$A$1:$C$146,3,FALSE),"Not Fragile")</f>
        <v>Not Fragile</v>
      </c>
      <c r="M367" s="27">
        <f>VLOOKUP(B367,[2]Data!$B$7:$Y$270,23,FALSE)</f>
        <v>34339</v>
      </c>
    </row>
    <row r="368" spans="1:17" x14ac:dyDescent="0.25">
      <c r="A368" s="38" t="s">
        <v>918</v>
      </c>
      <c r="B368" s="34" t="s">
        <v>916</v>
      </c>
      <c r="C368" s="34" t="s">
        <v>917</v>
      </c>
      <c r="D368" s="34" t="s">
        <v>916</v>
      </c>
      <c r="E368" s="38" t="s">
        <v>918</v>
      </c>
      <c r="F368" s="30" t="str">
        <f>VLOOKUP(D368,'[1]OECD Region by Recipient'!$A$1:$B$225,2,FALSE)</f>
        <v>North Central America</v>
      </c>
      <c r="G368" s="30" t="str">
        <f>IFERROR(VLOOKUP(B368,'[1]Income Groups'!$A$2:$C$219,3,FALSE),"")</f>
        <v>HIC</v>
      </c>
      <c r="H368" s="30" t="str">
        <f>IFERROR(VLOOKUP(B368,'[1]LDC List'!$B$1:$C$47,2,FALSE),"Non LDC")</f>
        <v>Non LDC</v>
      </c>
      <c r="I368" s="30" t="str">
        <f>IFERROR(VLOOKUP(B368,'[1]SIDS List'!$B$1:$C$57,2,FALSE),"Non SIDS")</f>
        <v>SIDS</v>
      </c>
      <c r="J368" s="30" t="str">
        <f>IFERROR(VLOOKUP(B368,'[1]DAC Member List'!$B$1:$C$29,2,FALSE),"Non DAC")</f>
        <v>Non DAC</v>
      </c>
      <c r="K368" s="30" t="str">
        <f>IFERROR(VLOOKUP(B368,'[1]Dev Countries List'!$A$1:$B$146,2,FALSE),"Not Developing")</f>
        <v>Not Developing</v>
      </c>
      <c r="L368" s="30" t="str">
        <f>IFERROR(VLOOKUP(D368,'[1]Fragility List'!$A$1:$C$146,3,FALSE),"Not Fragile")</f>
        <v>Not Fragile</v>
      </c>
      <c r="M368" s="27">
        <f>VLOOKUP(B368,[2]Data!$B$7:$Y$270,23,FALSE)</f>
        <v>34339</v>
      </c>
    </row>
    <row r="369" spans="1:13" x14ac:dyDescent="0.25">
      <c r="A369" s="28" t="s">
        <v>234</v>
      </c>
      <c r="B369" s="29" t="s">
        <v>919</v>
      </c>
      <c r="C369" s="29" t="s">
        <v>920</v>
      </c>
      <c r="D369" s="29" t="s">
        <v>919</v>
      </c>
      <c r="E369" s="28" t="s">
        <v>234</v>
      </c>
      <c r="F369" s="30" t="str">
        <f>VLOOKUP(D369,'[1]OECD Region by Recipient'!$A$1:$B$225,2,FALSE)</f>
        <v>Oceania</v>
      </c>
      <c r="G369" s="30" t="str">
        <f>IFERROR(VLOOKUP(B369,'[1]Income Groups'!$A$2:$C$219,3,FALSE),"")</f>
        <v>UMIC</v>
      </c>
      <c r="H369" s="30" t="str">
        <f>IFERROR(VLOOKUP(B369,'[1]LDC List'!$B$1:$C$47,2,FALSE),"Non LDC")</f>
        <v>LDC</v>
      </c>
      <c r="I369" s="30" t="str">
        <f>IFERROR(VLOOKUP(B369,'[1]SIDS List'!$B$1:$C$57,2,FALSE),"Non SIDS")</f>
        <v>SIDS</v>
      </c>
      <c r="J369" s="30" t="str">
        <f>IFERROR(VLOOKUP(B369,'[1]DAC Member List'!$B$1:$C$29,2,FALSE),"Non DAC")</f>
        <v>Non DAC</v>
      </c>
      <c r="K369" s="30" t="str">
        <f>IFERROR(VLOOKUP(B369,'[1]Dev Countries List'!$A$1:$B$146,2,FALSE),"Not Developing")</f>
        <v>Developing Country</v>
      </c>
      <c r="L369" s="30" t="str">
        <f>IFERROR(VLOOKUP(D369,'[1]Fragility List'!$A$1:$C$146,3,FALSE),"Not Fragile")</f>
        <v>Not Fragile</v>
      </c>
      <c r="M369" s="27">
        <f>VLOOKUP(B369,[2]Data!$B$7:$Y$270,23,FALSE)</f>
        <v>11001</v>
      </c>
    </row>
    <row r="370" spans="1:13" x14ac:dyDescent="0.25">
      <c r="A370" s="28" t="s">
        <v>106</v>
      </c>
      <c r="B370" s="29" t="s">
        <v>921</v>
      </c>
      <c r="C370" s="29" t="s">
        <v>922</v>
      </c>
      <c r="D370" s="29" t="s">
        <v>921</v>
      </c>
      <c r="E370" s="28" t="s">
        <v>106</v>
      </c>
      <c r="F370" s="30" t="str">
        <f>VLOOKUP(D370,'[1]OECD Region by Recipient'!$A$1:$B$225,2,FALSE)</f>
        <v>South of Sahara</v>
      </c>
      <c r="G370" s="30" t="str">
        <f>IFERROR(VLOOKUP(B370,'[1]Income Groups'!$A$2:$C$219,3,FALSE),"")</f>
        <v>LIC</v>
      </c>
      <c r="H370" s="30" t="str">
        <f>IFERROR(VLOOKUP(B370,'[1]LDC List'!$B$1:$C$47,2,FALSE),"Non LDC")</f>
        <v>LDC</v>
      </c>
      <c r="I370" s="30" t="str">
        <f>IFERROR(VLOOKUP(B370,'[1]SIDS List'!$B$1:$C$57,2,FALSE),"Non SIDS")</f>
        <v>Non SIDS</v>
      </c>
      <c r="J370" s="30" t="str">
        <f>IFERROR(VLOOKUP(B370,'[1]DAC Member List'!$B$1:$C$29,2,FALSE),"Non DAC")</f>
        <v>Non DAC</v>
      </c>
      <c r="K370" s="30" t="str">
        <f>IFERROR(VLOOKUP(B370,'[1]Dev Countries List'!$A$1:$B$146,2,FALSE),"Not Developing")</f>
        <v>Developing Country</v>
      </c>
      <c r="L370" s="30" t="str">
        <f>IFERROR(VLOOKUP(D370,'[1]Fragility List'!$A$1:$C$146,3,FALSE),"Not Fragile")</f>
        <v>Fragile</v>
      </c>
      <c r="M370" s="27">
        <f>VLOOKUP(B370,[2]Data!$B$7:$Y$270,23,FALSE)</f>
        <v>40144870</v>
      </c>
    </row>
    <row r="371" spans="1:13" x14ac:dyDescent="0.25">
      <c r="A371" s="28" t="s">
        <v>47</v>
      </c>
      <c r="B371" s="29" t="s">
        <v>923</v>
      </c>
      <c r="C371" s="29" t="s">
        <v>924</v>
      </c>
      <c r="D371" s="29" t="s">
        <v>923</v>
      </c>
      <c r="E371" s="28" t="s">
        <v>47</v>
      </c>
      <c r="F371" s="30" t="str">
        <f>VLOOKUP(D371,'[1]OECD Region by Recipient'!$A$1:$B$225,2,FALSE)</f>
        <v>Europe</v>
      </c>
      <c r="G371" s="30" t="str">
        <f>IFERROR(VLOOKUP(B371,'[1]Income Groups'!$A$2:$C$219,3,FALSE),"")</f>
        <v>LMIC</v>
      </c>
      <c r="H371" s="30" t="str">
        <f>IFERROR(VLOOKUP(B371,'[1]LDC List'!$B$1:$C$47,2,FALSE),"Non LDC")</f>
        <v>Non LDC</v>
      </c>
      <c r="I371" s="30" t="str">
        <f>IFERROR(VLOOKUP(B371,'[1]SIDS List'!$B$1:$C$57,2,FALSE),"Non SIDS")</f>
        <v>Non SIDS</v>
      </c>
      <c r="J371" s="30" t="str">
        <f>IFERROR(VLOOKUP(B371,'[1]DAC Member List'!$B$1:$C$29,2,FALSE),"Non DAC")</f>
        <v>Non DAC</v>
      </c>
      <c r="K371" s="30" t="str">
        <f>IFERROR(VLOOKUP(B371,'[1]Dev Countries List'!$A$1:$B$146,2,FALSE),"Not Developing")</f>
        <v>Developing Country</v>
      </c>
      <c r="L371" s="30" t="str">
        <f>IFERROR(VLOOKUP(D371,'[1]Fragility List'!$A$1:$C$146,3,FALSE),"Not Fragile")</f>
        <v>Not Fragile</v>
      </c>
      <c r="M371" s="27">
        <f>VLOOKUP(B371,[2]Data!$B$7:$Y$270,23,FALSE)</f>
        <v>45154029</v>
      </c>
    </row>
    <row r="372" spans="1:13" x14ac:dyDescent="0.25">
      <c r="A372" s="33" t="s">
        <v>212</v>
      </c>
      <c r="B372" s="34" t="s">
        <v>925</v>
      </c>
      <c r="C372" s="34" t="s">
        <v>926</v>
      </c>
      <c r="D372" s="34" t="s">
        <v>925</v>
      </c>
      <c r="E372" s="33" t="s">
        <v>212</v>
      </c>
      <c r="F372" s="30" t="str">
        <f>VLOOKUP(D372,'[1]OECD Region by Recipient'!$A$1:$B$225,2,FALSE)</f>
        <v>Middle East</v>
      </c>
      <c r="G372" s="30" t="str">
        <f>IFERROR(VLOOKUP(B372,'[1]Income Groups'!$A$2:$C$219,3,FALSE),"")</f>
        <v>HIC</v>
      </c>
      <c r="H372" s="30" t="str">
        <f>IFERROR(VLOOKUP(B372,'[1]LDC List'!$B$1:$C$47,2,FALSE),"Non LDC")</f>
        <v>Non LDC</v>
      </c>
      <c r="I372" s="30" t="str">
        <f>IFERROR(VLOOKUP(B372,'[1]SIDS List'!$B$1:$C$57,2,FALSE),"Non SIDS")</f>
        <v>Non SIDS</v>
      </c>
      <c r="J372" s="30" t="str">
        <f>IFERROR(VLOOKUP(B372,'[1]DAC Member List'!$B$1:$C$29,2,FALSE),"Non DAC")</f>
        <v>Non DAC</v>
      </c>
      <c r="K372" s="30" t="str">
        <f>IFERROR(VLOOKUP(B372,'[1]Dev Countries List'!$A$1:$B$146,2,FALSE),"Not Developing")</f>
        <v>Not Developing</v>
      </c>
      <c r="L372" s="30" t="str">
        <f>IFERROR(VLOOKUP(D372,'[1]Fragility List'!$A$1:$C$146,3,FALSE),"Not Fragile")</f>
        <v>Not Fragile</v>
      </c>
      <c r="M372" s="27">
        <f>VLOOKUP(B372,[2]Data!$B$7:$Y$270,23,FALSE)</f>
        <v>9154302</v>
      </c>
    </row>
    <row r="373" spans="1:13" x14ac:dyDescent="0.25">
      <c r="A373" s="33" t="s">
        <v>927</v>
      </c>
      <c r="B373" s="34" t="s">
        <v>925</v>
      </c>
      <c r="C373" s="34" t="s">
        <v>926</v>
      </c>
      <c r="D373" s="34" t="s">
        <v>925</v>
      </c>
      <c r="E373" s="33" t="s">
        <v>927</v>
      </c>
      <c r="F373" s="30" t="str">
        <f>VLOOKUP(D373,'[1]OECD Region by Recipient'!$A$1:$B$225,2,FALSE)</f>
        <v>Middle East</v>
      </c>
      <c r="G373" s="30" t="str">
        <f>IFERROR(VLOOKUP(B373,'[1]Income Groups'!$A$2:$C$219,3,FALSE),"")</f>
        <v>HIC</v>
      </c>
      <c r="H373" s="30" t="str">
        <f>IFERROR(VLOOKUP(B373,'[1]LDC List'!$B$1:$C$47,2,FALSE),"Non LDC")</f>
        <v>Non LDC</v>
      </c>
      <c r="I373" s="30" t="str">
        <f>IFERROR(VLOOKUP(B373,'[1]SIDS List'!$B$1:$C$57,2,FALSE),"Non SIDS")</f>
        <v>Non SIDS</v>
      </c>
      <c r="J373" s="30" t="str">
        <f>IFERROR(VLOOKUP(B373,'[1]DAC Member List'!$B$1:$C$29,2,FALSE),"Non DAC")</f>
        <v>Non DAC</v>
      </c>
      <c r="K373" s="30" t="str">
        <f>IFERROR(VLOOKUP(B373,'[1]Dev Countries List'!$A$1:$B$146,2,FALSE),"Not Developing")</f>
        <v>Not Developing</v>
      </c>
      <c r="L373" s="30" t="str">
        <f>IFERROR(VLOOKUP(D373,'[1]Fragility List'!$A$1:$C$146,3,FALSE),"Not Fragile")</f>
        <v>Not Fragile</v>
      </c>
      <c r="M373" s="27">
        <f>VLOOKUP(B373,[2]Data!$B$7:$Y$270,23,FALSE)</f>
        <v>9154302</v>
      </c>
    </row>
    <row r="374" spans="1:13" x14ac:dyDescent="0.25">
      <c r="A374" s="33" t="s">
        <v>928</v>
      </c>
      <c r="B374" s="34" t="s">
        <v>929</v>
      </c>
      <c r="C374" s="34" t="s">
        <v>930</v>
      </c>
      <c r="D374" s="34" t="s">
        <v>929</v>
      </c>
      <c r="E374" s="33" t="s">
        <v>928</v>
      </c>
      <c r="F374" s="30" t="str">
        <f>VLOOKUP(D374,'[1]OECD Region by Recipient'!$A$1:$B$225,2,FALSE)</f>
        <v>Europe</v>
      </c>
      <c r="G374" s="30" t="str">
        <f>IFERROR(VLOOKUP(B374,'[1]Income Groups'!$A$2:$C$219,3,FALSE),"")</f>
        <v>HIC</v>
      </c>
      <c r="H374" s="30" t="str">
        <f>IFERROR(VLOOKUP(B374,'[1]LDC List'!$B$1:$C$47,2,FALSE),"Non LDC")</f>
        <v>Non LDC</v>
      </c>
      <c r="I374" s="30" t="str">
        <f>IFERROR(VLOOKUP(B374,'[1]SIDS List'!$B$1:$C$57,2,FALSE),"Non SIDS")</f>
        <v>Non SIDS</v>
      </c>
      <c r="J374" s="30" t="str">
        <f>IFERROR(VLOOKUP(B374,'[1]DAC Member List'!$B$1:$C$29,2,FALSE),"Non DAC")</f>
        <v>DAC</v>
      </c>
      <c r="K374" s="30" t="str">
        <f>IFERROR(VLOOKUP(B374,'[1]Dev Countries List'!$A$1:$B$146,2,FALSE),"Not Developing")</f>
        <v>Not Developing</v>
      </c>
      <c r="L374" s="30" t="str">
        <f>IFERROR(VLOOKUP(D374,'[1]Fragility List'!$A$1:$C$146,3,FALSE),"Not Fragile")</f>
        <v>Not Fragile</v>
      </c>
      <c r="M374" s="27">
        <f>VLOOKUP(B374,[2]Data!$B$7:$Y$270,23,FALSE)</f>
        <v>65128861</v>
      </c>
    </row>
    <row r="375" spans="1:13" x14ac:dyDescent="0.25">
      <c r="A375" s="33" t="s">
        <v>931</v>
      </c>
      <c r="B375" s="34" t="s">
        <v>929</v>
      </c>
      <c r="C375" s="34" t="s">
        <v>930</v>
      </c>
      <c r="D375" s="34" t="s">
        <v>929</v>
      </c>
      <c r="E375" s="33" t="s">
        <v>931</v>
      </c>
      <c r="F375" s="30" t="str">
        <f>VLOOKUP(D375,'[1]OECD Region by Recipient'!$A$1:$B$225,2,FALSE)</f>
        <v>Europe</v>
      </c>
      <c r="G375" s="30" t="str">
        <f>IFERROR(VLOOKUP(B375,'[1]Income Groups'!$A$2:$C$219,3,FALSE),"")</f>
        <v>HIC</v>
      </c>
      <c r="H375" s="30" t="str">
        <f>IFERROR(VLOOKUP(B375,'[1]LDC List'!$B$1:$C$47,2,FALSE),"Non LDC")</f>
        <v>Non LDC</v>
      </c>
      <c r="I375" s="30" t="str">
        <f>IFERROR(VLOOKUP(B375,'[1]SIDS List'!$B$1:$C$57,2,FALSE),"Non SIDS")</f>
        <v>Non SIDS</v>
      </c>
      <c r="J375" s="30" t="str">
        <f>IFERROR(VLOOKUP(B375,'[1]DAC Member List'!$B$1:$C$29,2,FALSE),"Non DAC")</f>
        <v>DAC</v>
      </c>
      <c r="K375" s="30" t="str">
        <f>IFERROR(VLOOKUP(B375,'[1]Dev Countries List'!$A$1:$B$146,2,FALSE),"Not Developing")</f>
        <v>Not Developing</v>
      </c>
      <c r="L375" s="30" t="str">
        <f>IFERROR(VLOOKUP(D375,'[1]Fragility List'!$A$1:$C$146,3,FALSE),"Not Fragile")</f>
        <v>Not Fragile</v>
      </c>
      <c r="M375" s="27">
        <f>VLOOKUP(B375,[2]Data!$B$7:$Y$270,23,FALSE)</f>
        <v>65128861</v>
      </c>
    </row>
    <row r="376" spans="1:13" x14ac:dyDescent="0.25">
      <c r="A376" s="33" t="s">
        <v>932</v>
      </c>
      <c r="B376" s="34" t="s">
        <v>933</v>
      </c>
      <c r="C376" s="34" t="s">
        <v>934</v>
      </c>
      <c r="D376" s="34" t="s">
        <v>933</v>
      </c>
      <c r="E376" s="33" t="s">
        <v>932</v>
      </c>
      <c r="F376" s="30" t="str">
        <f>VLOOKUP(D376,'[1]OECD Region by Recipient'!$A$1:$B$225,2,FALSE)</f>
        <v>North Central America</v>
      </c>
      <c r="G376" s="30" t="str">
        <f>IFERROR(VLOOKUP(B376,'[1]Income Groups'!$A$2:$C$219,3,FALSE),"")</f>
        <v>HIC</v>
      </c>
      <c r="H376" s="30" t="str">
        <f>IFERROR(VLOOKUP(B376,'[1]LDC List'!$B$1:$C$47,2,FALSE),"Non LDC")</f>
        <v>Non LDC</v>
      </c>
      <c r="I376" s="30" t="str">
        <f>IFERROR(VLOOKUP(B376,'[1]SIDS List'!$B$1:$C$57,2,FALSE),"Non SIDS")</f>
        <v>Non SIDS</v>
      </c>
      <c r="J376" s="30" t="str">
        <f>IFERROR(VLOOKUP(B376,'[1]DAC Member List'!$B$1:$C$29,2,FALSE),"Non DAC")</f>
        <v>DAC</v>
      </c>
      <c r="K376" s="30" t="str">
        <f>IFERROR(VLOOKUP(B376,'[1]Dev Countries List'!$A$1:$B$146,2,FALSE),"Not Developing")</f>
        <v>Not Developing</v>
      </c>
      <c r="L376" s="30" t="str">
        <f>IFERROR(VLOOKUP(D376,'[1]Fragility List'!$A$1:$C$146,3,FALSE),"Not Fragile")</f>
        <v>Not Fragile</v>
      </c>
      <c r="M376" s="27">
        <f>VLOOKUP(B376,[2]Data!$B$7:$Y$270,23,FALSE)</f>
        <v>320896618</v>
      </c>
    </row>
    <row r="377" spans="1:13" x14ac:dyDescent="0.25">
      <c r="A377" s="33" t="s">
        <v>935</v>
      </c>
      <c r="B377" s="34" t="s">
        <v>933</v>
      </c>
      <c r="C377" s="34" t="s">
        <v>934</v>
      </c>
      <c r="D377" s="34" t="s">
        <v>933</v>
      </c>
      <c r="E377" s="33" t="s">
        <v>935</v>
      </c>
      <c r="F377" s="30" t="str">
        <f>VLOOKUP(D377,'[1]OECD Region by Recipient'!$A$1:$B$225,2,FALSE)</f>
        <v>North Central America</v>
      </c>
      <c r="G377" s="30" t="str">
        <f>IFERROR(VLOOKUP(B377,'[1]Income Groups'!$A$2:$C$219,3,FALSE),"")</f>
        <v>HIC</v>
      </c>
      <c r="H377" s="30" t="str">
        <f>IFERROR(VLOOKUP(B377,'[1]LDC List'!$B$1:$C$47,2,FALSE),"Non LDC")</f>
        <v>Non LDC</v>
      </c>
      <c r="I377" s="30" t="str">
        <f>IFERROR(VLOOKUP(B377,'[1]SIDS List'!$B$1:$C$57,2,FALSE),"Non SIDS")</f>
        <v>Non SIDS</v>
      </c>
      <c r="J377" s="30" t="str">
        <f>IFERROR(VLOOKUP(B377,'[1]DAC Member List'!$B$1:$C$29,2,FALSE),"Non DAC")</f>
        <v>DAC</v>
      </c>
      <c r="K377" s="30" t="str">
        <f>IFERROR(VLOOKUP(B377,'[1]Dev Countries List'!$A$1:$B$146,2,FALSE),"Not Developing")</f>
        <v>Not Developing</v>
      </c>
      <c r="L377" s="30" t="str">
        <f>IFERROR(VLOOKUP(D377,'[1]Fragility List'!$A$1:$C$146,3,FALSE),"Not Fragile")</f>
        <v>Not Fragile</v>
      </c>
      <c r="M377" s="27">
        <f>VLOOKUP(B377,[2]Data!$B$7:$Y$270,23,FALSE)</f>
        <v>320896618</v>
      </c>
    </row>
    <row r="378" spans="1:13" x14ac:dyDescent="0.25">
      <c r="A378" s="31" t="s">
        <v>936</v>
      </c>
      <c r="B378" s="29" t="s">
        <v>937</v>
      </c>
      <c r="C378" s="29" t="s">
        <v>938</v>
      </c>
      <c r="D378" s="29" t="s">
        <v>937</v>
      </c>
      <c r="E378" s="31" t="s">
        <v>936</v>
      </c>
      <c r="F378" s="30" t="e">
        <f>VLOOKUP(D378,'[1]OECD Region by Recipient'!$A$1:$B$225,2,FALSE)</f>
        <v>#N/A</v>
      </c>
      <c r="G378" s="30" t="str">
        <f>IFERROR(VLOOKUP(B378,'[1]Income Groups'!$A$2:$C$219,3,FALSE),"")</f>
        <v/>
      </c>
      <c r="H378" s="30" t="str">
        <f>IFERROR(VLOOKUP(B378,'[1]LDC List'!$B$1:$C$47,2,FALSE),"Non LDC")</f>
        <v>Non LDC</v>
      </c>
      <c r="I378" s="30" t="str">
        <f>IFERROR(VLOOKUP(B378,'[1]SIDS List'!$B$1:$C$57,2,FALSE),"Non SIDS")</f>
        <v>Non SIDS</v>
      </c>
      <c r="J378" s="30" t="str">
        <f>IFERROR(VLOOKUP(B378,'[1]DAC Member List'!$B$1:$C$29,2,FALSE),"Non DAC")</f>
        <v>Non DAC</v>
      </c>
      <c r="K378" s="30" t="str">
        <f>IFERROR(VLOOKUP(B378,'[1]Dev Countries List'!$A$1:$B$146,2,FALSE),"Not Developing")</f>
        <v>Not Developing</v>
      </c>
      <c r="L378" s="30" t="str">
        <f>IFERROR(VLOOKUP(D378,'[1]Fragility List'!$A$1:$C$146,3,FALSE),"Not Fragile")</f>
        <v>Not Fragile</v>
      </c>
      <c r="M378" s="27" t="e">
        <f>VLOOKUP(B378,[2]Data!$B$7:$Y$270,23,FALSE)</f>
        <v>#N/A</v>
      </c>
    </row>
    <row r="379" spans="1:13" x14ac:dyDescent="0.25">
      <c r="A379" s="28" t="s">
        <v>155</v>
      </c>
      <c r="B379" s="29" t="s">
        <v>939</v>
      </c>
      <c r="C379" s="29" t="s">
        <v>940</v>
      </c>
      <c r="D379" s="29" t="s">
        <v>939</v>
      </c>
      <c r="E379" s="28" t="s">
        <v>155</v>
      </c>
      <c r="F379" s="30" t="str">
        <f>VLOOKUP(D379,'[1]OECD Region by Recipient'!$A$1:$B$225,2,FALSE)</f>
        <v>South America</v>
      </c>
      <c r="G379" s="30" t="str">
        <f>IFERROR(VLOOKUP(B379,'[1]Income Groups'!$A$2:$C$219,3,FALSE),"")</f>
        <v>HIC</v>
      </c>
      <c r="H379" s="30" t="str">
        <f>IFERROR(VLOOKUP(B379,'[1]LDC List'!$B$1:$C$47,2,FALSE),"Non LDC")</f>
        <v>Non LDC</v>
      </c>
      <c r="I379" s="30" t="str">
        <f>IFERROR(VLOOKUP(B379,'[1]SIDS List'!$B$1:$C$57,2,FALSE),"Non SIDS")</f>
        <v>Non SIDS</v>
      </c>
      <c r="J379" s="30" t="str">
        <f>IFERROR(VLOOKUP(B379,'[1]DAC Member List'!$B$1:$C$29,2,FALSE),"Non DAC")</f>
        <v>Non DAC</v>
      </c>
      <c r="K379" s="30" t="str">
        <f>IFERROR(VLOOKUP(B379,'[1]Dev Countries List'!$A$1:$B$146,2,FALSE),"Not Developing")</f>
        <v>Developing Country</v>
      </c>
      <c r="L379" s="30" t="str">
        <f>IFERROR(VLOOKUP(D379,'[1]Fragility List'!$A$1:$C$146,3,FALSE),"Not Fragile")</f>
        <v>Not Fragile</v>
      </c>
      <c r="M379" s="27">
        <f>VLOOKUP(B379,[2]Data!$B$7:$Y$270,23,FALSE)</f>
        <v>3431552</v>
      </c>
    </row>
    <row r="380" spans="1:13" x14ac:dyDescent="0.25">
      <c r="A380" s="28" t="s">
        <v>196</v>
      </c>
      <c r="B380" s="29" t="s">
        <v>941</v>
      </c>
      <c r="C380" s="29" t="s">
        <v>942</v>
      </c>
      <c r="D380" s="29" t="s">
        <v>941</v>
      </c>
      <c r="E380" s="28" t="s">
        <v>196</v>
      </c>
      <c r="F380" s="30" t="str">
        <f>VLOOKUP(D380,'[1]OECD Region by Recipient'!$A$1:$B$225,2,FALSE)</f>
        <v>South Central Asia</v>
      </c>
      <c r="G380" s="30" t="str">
        <f>IFERROR(VLOOKUP(B380,'[1]Income Groups'!$A$2:$C$219,3,FALSE),"")</f>
        <v>LMIC</v>
      </c>
      <c r="H380" s="30" t="str">
        <f>IFERROR(VLOOKUP(B380,'[1]LDC List'!$B$1:$C$47,2,FALSE),"Non LDC")</f>
        <v>Non LDC</v>
      </c>
      <c r="I380" s="30" t="str">
        <f>IFERROR(VLOOKUP(B380,'[1]SIDS List'!$B$1:$C$57,2,FALSE),"Non SIDS")</f>
        <v>Non SIDS</v>
      </c>
      <c r="J380" s="30" t="str">
        <f>IFERROR(VLOOKUP(B380,'[1]DAC Member List'!$B$1:$C$29,2,FALSE),"Non DAC")</f>
        <v>Non DAC</v>
      </c>
      <c r="K380" s="30" t="str">
        <f>IFERROR(VLOOKUP(B380,'[1]Dev Countries List'!$A$1:$B$146,2,FALSE),"Not Developing")</f>
        <v>Developing Country</v>
      </c>
      <c r="L380" s="30" t="str">
        <f>IFERROR(VLOOKUP(D380,'[1]Fragility List'!$A$1:$C$146,3,FALSE),"Not Fragile")</f>
        <v>Not Fragile</v>
      </c>
      <c r="M380" s="27">
        <f>VLOOKUP(B380,[2]Data!$B$7:$Y$270,23,FALSE)</f>
        <v>31298900</v>
      </c>
    </row>
    <row r="381" spans="1:13" x14ac:dyDescent="0.25">
      <c r="A381" s="28" t="s">
        <v>235</v>
      </c>
      <c r="B381" s="29" t="s">
        <v>943</v>
      </c>
      <c r="C381" s="29" t="s">
        <v>944</v>
      </c>
      <c r="D381" s="29" t="s">
        <v>943</v>
      </c>
      <c r="E381" s="28" t="s">
        <v>235</v>
      </c>
      <c r="F381" s="30" t="str">
        <f>VLOOKUP(D381,'[1]OECD Region by Recipient'!$A$1:$B$225,2,FALSE)</f>
        <v>Oceania</v>
      </c>
      <c r="G381" s="30" t="str">
        <f>IFERROR(VLOOKUP(B381,'[1]Income Groups'!$A$2:$C$219,3,FALSE),"")</f>
        <v>LMIC</v>
      </c>
      <c r="H381" s="30" t="str">
        <f>IFERROR(VLOOKUP(B381,'[1]LDC List'!$B$1:$C$47,2,FALSE),"Non LDC")</f>
        <v>LDC</v>
      </c>
      <c r="I381" s="30" t="str">
        <f>IFERROR(VLOOKUP(B381,'[1]SIDS List'!$B$1:$C$57,2,FALSE),"Non SIDS")</f>
        <v>SIDS</v>
      </c>
      <c r="J381" s="30" t="str">
        <f>IFERROR(VLOOKUP(B381,'[1]DAC Member List'!$B$1:$C$29,2,FALSE),"Non DAC")</f>
        <v>Non DAC</v>
      </c>
      <c r="K381" s="30" t="str">
        <f>IFERROR(VLOOKUP(B381,'[1]Dev Countries List'!$A$1:$B$146,2,FALSE),"Not Developing")</f>
        <v>Developing Country</v>
      </c>
      <c r="L381" s="30" t="str">
        <f>IFERROR(VLOOKUP(D381,'[1]Fragility List'!$A$1:$C$146,3,FALSE),"Not Fragile")</f>
        <v>Not Fragile</v>
      </c>
      <c r="M381" s="27">
        <f>VLOOKUP(B381,[2]Data!$B$7:$Y$270,23,FALSE)</f>
        <v>264603</v>
      </c>
    </row>
    <row r="382" spans="1:13" x14ac:dyDescent="0.25">
      <c r="A382" s="33" t="s">
        <v>156</v>
      </c>
      <c r="B382" s="34" t="s">
        <v>945</v>
      </c>
      <c r="C382" s="34" t="s">
        <v>946</v>
      </c>
      <c r="D382" s="34" t="s">
        <v>945</v>
      </c>
      <c r="E382" s="33" t="s">
        <v>156</v>
      </c>
      <c r="F382" s="30" t="str">
        <f>VLOOKUP(D382,'[1]OECD Region by Recipient'!$A$1:$B$225,2,FALSE)</f>
        <v>South America</v>
      </c>
      <c r="G382" s="30" t="str">
        <f>IFERROR(VLOOKUP(B382,'[1]Income Groups'!$A$2:$C$219,3,FALSE),"")</f>
        <v>UMIC</v>
      </c>
      <c r="H382" s="30" t="str">
        <f>IFERROR(VLOOKUP(B382,'[1]LDC List'!$B$1:$C$47,2,FALSE),"Non LDC")</f>
        <v>Non LDC</v>
      </c>
      <c r="I382" s="30" t="str">
        <f>IFERROR(VLOOKUP(B382,'[1]SIDS List'!$B$1:$C$57,2,FALSE),"Non SIDS")</f>
        <v>Non SIDS</v>
      </c>
      <c r="J382" s="30" t="str">
        <f>IFERROR(VLOOKUP(B382,'[1]DAC Member List'!$B$1:$C$29,2,FALSE),"Non DAC")</f>
        <v>Non DAC</v>
      </c>
      <c r="K382" s="30" t="str">
        <f>IFERROR(VLOOKUP(B382,'[1]Dev Countries List'!$A$1:$B$146,2,FALSE),"Not Developing")</f>
        <v>Developing Country</v>
      </c>
      <c r="L382" s="30" t="str">
        <f>IFERROR(VLOOKUP(D382,'[1]Fragility List'!$A$1:$C$146,3,FALSE),"Not Fragile")</f>
        <v>Fragile</v>
      </c>
      <c r="M382" s="27">
        <f>VLOOKUP(B382,[2]Data!$B$7:$Y$270,23,FALSE)</f>
        <v>31155134</v>
      </c>
    </row>
    <row r="383" spans="1:13" x14ac:dyDescent="0.25">
      <c r="A383" s="33" t="s">
        <v>947</v>
      </c>
      <c r="B383" s="34" t="s">
        <v>945</v>
      </c>
      <c r="C383" s="34" t="s">
        <v>946</v>
      </c>
      <c r="D383" s="34" t="s">
        <v>945</v>
      </c>
      <c r="E383" s="33" t="s">
        <v>947</v>
      </c>
      <c r="F383" s="30" t="str">
        <f>VLOOKUP(D383,'[1]OECD Region by Recipient'!$A$1:$B$225,2,FALSE)</f>
        <v>South America</v>
      </c>
      <c r="G383" s="30" t="str">
        <f>IFERROR(VLOOKUP(B383,'[1]Income Groups'!$A$2:$C$219,3,FALSE),"")</f>
        <v>UMIC</v>
      </c>
      <c r="H383" s="30" t="str">
        <f>IFERROR(VLOOKUP(B383,'[1]LDC List'!$B$1:$C$47,2,FALSE),"Non LDC")</f>
        <v>Non LDC</v>
      </c>
      <c r="I383" s="30" t="str">
        <f>IFERROR(VLOOKUP(B383,'[1]SIDS List'!$B$1:$C$57,2,FALSE),"Non SIDS")</f>
        <v>Non SIDS</v>
      </c>
      <c r="J383" s="30" t="str">
        <f>IFERROR(VLOOKUP(B383,'[1]DAC Member List'!$B$1:$C$29,2,FALSE),"Non DAC")</f>
        <v>Non DAC</v>
      </c>
      <c r="K383" s="30" t="str">
        <f>IFERROR(VLOOKUP(B383,'[1]Dev Countries List'!$A$1:$B$146,2,FALSE),"Not Developing")</f>
        <v>Developing Country</v>
      </c>
      <c r="L383" s="30" t="str">
        <f>IFERROR(VLOOKUP(D383,'[1]Fragility List'!$A$1:$C$146,3,FALSE),"Not Fragile")</f>
        <v>Fragile</v>
      </c>
      <c r="M383" s="27">
        <f>VLOOKUP(B383,[2]Data!$B$7:$Y$270,23,FALSE)</f>
        <v>31155134</v>
      </c>
    </row>
    <row r="384" spans="1:13" x14ac:dyDescent="0.25">
      <c r="A384" s="33" t="s">
        <v>948</v>
      </c>
      <c r="B384" s="34" t="s">
        <v>945</v>
      </c>
      <c r="C384" s="34" t="s">
        <v>946</v>
      </c>
      <c r="D384" s="34" t="s">
        <v>945</v>
      </c>
      <c r="E384" s="33" t="s">
        <v>948</v>
      </c>
      <c r="F384" s="30" t="str">
        <f>VLOOKUP(D384,'[1]OECD Region by Recipient'!$A$1:$B$225,2,FALSE)</f>
        <v>South America</v>
      </c>
      <c r="G384" s="30" t="str">
        <f>IFERROR(VLOOKUP(B384,'[1]Income Groups'!$A$2:$C$219,3,FALSE),"")</f>
        <v>UMIC</v>
      </c>
      <c r="H384" s="30" t="str">
        <f>IFERROR(VLOOKUP(B384,'[1]LDC List'!$B$1:$C$47,2,FALSE),"Non LDC")</f>
        <v>Non LDC</v>
      </c>
      <c r="I384" s="30" t="str">
        <f>IFERROR(VLOOKUP(B384,'[1]SIDS List'!$B$1:$C$57,2,FALSE),"Non SIDS")</f>
        <v>Non SIDS</v>
      </c>
      <c r="J384" s="30" t="str">
        <f>IFERROR(VLOOKUP(B384,'[1]DAC Member List'!$B$1:$C$29,2,FALSE),"Non DAC")</f>
        <v>Non DAC</v>
      </c>
      <c r="K384" s="30" t="str">
        <f>IFERROR(VLOOKUP(B384,'[1]Dev Countries List'!$A$1:$B$146,2,FALSE),"Not Developing")</f>
        <v>Developing Country</v>
      </c>
      <c r="L384" s="30" t="str">
        <f>IFERROR(VLOOKUP(D384,'[1]Fragility List'!$A$1:$C$146,3,FALSE),"Not Fragile")</f>
        <v>Fragile</v>
      </c>
      <c r="M384" s="27">
        <f>VLOOKUP(B384,[2]Data!$B$7:$Y$270,23,FALSE)</f>
        <v>31155134</v>
      </c>
    </row>
    <row r="385" spans="1:13" x14ac:dyDescent="0.25">
      <c r="A385" s="36" t="s">
        <v>949</v>
      </c>
      <c r="B385" s="34" t="s">
        <v>945</v>
      </c>
      <c r="C385" s="34" t="s">
        <v>946</v>
      </c>
      <c r="D385" s="34" t="s">
        <v>945</v>
      </c>
      <c r="E385" s="36" t="s">
        <v>949</v>
      </c>
      <c r="F385" s="30" t="str">
        <f>VLOOKUP(D385,'[1]OECD Region by Recipient'!$A$1:$B$225,2,FALSE)</f>
        <v>South America</v>
      </c>
      <c r="G385" s="30" t="str">
        <f>IFERROR(VLOOKUP(B385,'[1]Income Groups'!$A$2:$C$219,3,FALSE),"")</f>
        <v>UMIC</v>
      </c>
      <c r="H385" s="30" t="str">
        <f>IFERROR(VLOOKUP(B385,'[1]LDC List'!$B$1:$C$47,2,FALSE),"Non LDC")</f>
        <v>Non LDC</v>
      </c>
      <c r="I385" s="30" t="str">
        <f>IFERROR(VLOOKUP(B385,'[1]SIDS List'!$B$1:$C$57,2,FALSE),"Non SIDS")</f>
        <v>Non SIDS</v>
      </c>
      <c r="J385" s="30" t="str">
        <f>IFERROR(VLOOKUP(B385,'[1]DAC Member List'!$B$1:$C$29,2,FALSE),"Non DAC")</f>
        <v>Non DAC</v>
      </c>
      <c r="K385" s="30" t="str">
        <f>IFERROR(VLOOKUP(B385,'[1]Dev Countries List'!$A$1:$B$146,2,FALSE),"Not Developing")</f>
        <v>Developing Country</v>
      </c>
      <c r="L385" s="30" t="str">
        <f>IFERROR(VLOOKUP(D385,'[1]Fragility List'!$A$1:$C$146,3,FALSE),"Not Fragile")</f>
        <v>Fragile</v>
      </c>
      <c r="M385" s="27">
        <f>VLOOKUP(B385,[2]Data!$B$7:$Y$270,23,FALSE)</f>
        <v>31155134</v>
      </c>
    </row>
    <row r="386" spans="1:13" x14ac:dyDescent="0.25">
      <c r="A386" s="36" t="s">
        <v>950</v>
      </c>
      <c r="B386" s="34" t="s">
        <v>945</v>
      </c>
      <c r="C386" s="34" t="s">
        <v>946</v>
      </c>
      <c r="D386" s="34" t="s">
        <v>945</v>
      </c>
      <c r="E386" s="36" t="s">
        <v>950</v>
      </c>
      <c r="F386" s="30" t="str">
        <f>VLOOKUP(D386,'[1]OECD Region by Recipient'!$A$1:$B$225,2,FALSE)</f>
        <v>South America</v>
      </c>
      <c r="G386" s="30" t="str">
        <f>IFERROR(VLOOKUP(B386,'[1]Income Groups'!$A$2:$C$219,3,FALSE),"")</f>
        <v>UMIC</v>
      </c>
      <c r="H386" s="30" t="str">
        <f>IFERROR(VLOOKUP(B386,'[1]LDC List'!$B$1:$C$47,2,FALSE),"Non LDC")</f>
        <v>Non LDC</v>
      </c>
      <c r="I386" s="30" t="str">
        <f>IFERROR(VLOOKUP(B386,'[1]SIDS List'!$B$1:$C$57,2,FALSE),"Non SIDS")</f>
        <v>Non SIDS</v>
      </c>
      <c r="J386" s="30" t="str">
        <f>IFERROR(VLOOKUP(B386,'[1]DAC Member List'!$B$1:$C$29,2,FALSE),"Non DAC")</f>
        <v>Non DAC</v>
      </c>
      <c r="K386" s="30" t="str">
        <f>IFERROR(VLOOKUP(B386,'[1]Dev Countries List'!$A$1:$B$146,2,FALSE),"Not Developing")</f>
        <v>Developing Country</v>
      </c>
      <c r="L386" s="30" t="str">
        <f>IFERROR(VLOOKUP(D386,'[1]Fragility List'!$A$1:$C$146,3,FALSE),"Not Fragile")</f>
        <v>Fragile</v>
      </c>
      <c r="M386" s="27">
        <f>VLOOKUP(B386,[2]Data!$B$7:$Y$270,23,FALSE)</f>
        <v>31155134</v>
      </c>
    </row>
    <row r="387" spans="1:13" x14ac:dyDescent="0.25">
      <c r="A387" s="33" t="s">
        <v>951</v>
      </c>
      <c r="B387" s="34" t="s">
        <v>945</v>
      </c>
      <c r="C387" s="34" t="s">
        <v>946</v>
      </c>
      <c r="D387" s="34" t="s">
        <v>945</v>
      </c>
      <c r="E387" s="33" t="s">
        <v>951</v>
      </c>
      <c r="F387" s="30" t="str">
        <f>VLOOKUP(D387,'[1]OECD Region by Recipient'!$A$1:$B$225,2,FALSE)</f>
        <v>South America</v>
      </c>
      <c r="G387" s="30" t="str">
        <f>IFERROR(VLOOKUP(B387,'[1]Income Groups'!$A$2:$C$219,3,FALSE),"")</f>
        <v>UMIC</v>
      </c>
      <c r="H387" s="30" t="str">
        <f>IFERROR(VLOOKUP(B387,'[1]LDC List'!$B$1:$C$47,2,FALSE),"Non LDC")</f>
        <v>Non LDC</v>
      </c>
      <c r="I387" s="30" t="str">
        <f>IFERROR(VLOOKUP(B387,'[1]SIDS List'!$B$1:$C$57,2,FALSE),"Non SIDS")</f>
        <v>Non SIDS</v>
      </c>
      <c r="J387" s="30" t="str">
        <f>IFERROR(VLOOKUP(B387,'[1]DAC Member List'!$B$1:$C$29,2,FALSE),"Non DAC")</f>
        <v>Non DAC</v>
      </c>
      <c r="K387" s="30" t="str">
        <f>IFERROR(VLOOKUP(B387,'[1]Dev Countries List'!$A$1:$B$146,2,FALSE),"Not Developing")</f>
        <v>Developing Country</v>
      </c>
      <c r="L387" s="30" t="str">
        <f>IFERROR(VLOOKUP(D387,'[1]Fragility List'!$A$1:$C$146,3,FALSE),"Not Fragile")</f>
        <v>Fragile</v>
      </c>
      <c r="M387" s="27">
        <f>VLOOKUP(B387,[2]Data!$B$7:$Y$270,23,FALSE)</f>
        <v>31155134</v>
      </c>
    </row>
    <row r="388" spans="1:13" x14ac:dyDescent="0.25">
      <c r="A388" s="33" t="s">
        <v>177</v>
      </c>
      <c r="B388" s="34" t="s">
        <v>952</v>
      </c>
      <c r="C388" s="34" t="s">
        <v>953</v>
      </c>
      <c r="D388" s="34" t="s">
        <v>952</v>
      </c>
      <c r="E388" s="33" t="s">
        <v>177</v>
      </c>
      <c r="F388" s="30" t="str">
        <f>VLOOKUP(D388,'[1]OECD Region by Recipient'!$A$1:$B$225,2,FALSE)</f>
        <v>East Asia</v>
      </c>
      <c r="G388" s="30" t="str">
        <f>IFERROR(VLOOKUP(B388,'[1]Income Groups'!$A$2:$C$219,3,FALSE),"")</f>
        <v>LMIC</v>
      </c>
      <c r="H388" s="30" t="str">
        <f>IFERROR(VLOOKUP(B388,'[1]LDC List'!$B$1:$C$47,2,FALSE),"Non LDC")</f>
        <v>Non LDC</v>
      </c>
      <c r="I388" s="30" t="str">
        <f>IFERROR(VLOOKUP(B388,'[1]SIDS List'!$B$1:$C$57,2,FALSE),"Non SIDS")</f>
        <v>Non SIDS</v>
      </c>
      <c r="J388" s="30" t="str">
        <f>IFERROR(VLOOKUP(B388,'[1]DAC Member List'!$B$1:$C$29,2,FALSE),"Non DAC")</f>
        <v>Non DAC</v>
      </c>
      <c r="K388" s="30" t="str">
        <f>IFERROR(VLOOKUP(B388,'[1]Dev Countries List'!$A$1:$B$146,2,FALSE),"Not Developing")</f>
        <v>Developing Country</v>
      </c>
      <c r="L388" s="30" t="str">
        <f>IFERROR(VLOOKUP(D388,'[1]Fragility List'!$A$1:$C$146,3,FALSE),"Not Fragile")</f>
        <v>Not Fragile</v>
      </c>
      <c r="M388" s="27">
        <f>VLOOKUP(B388,[2]Data!$B$7:$Y$270,23,FALSE)</f>
        <v>91713300</v>
      </c>
    </row>
    <row r="389" spans="1:13" x14ac:dyDescent="0.25">
      <c r="A389" s="33" t="s">
        <v>954</v>
      </c>
      <c r="B389" s="34" t="s">
        <v>952</v>
      </c>
      <c r="C389" s="34" t="s">
        <v>953</v>
      </c>
      <c r="D389" s="34" t="s">
        <v>952</v>
      </c>
      <c r="E389" s="33" t="s">
        <v>954</v>
      </c>
      <c r="F389" s="30" t="str">
        <f>VLOOKUP(D389,'[1]OECD Region by Recipient'!$A$1:$B$225,2,FALSE)</f>
        <v>East Asia</v>
      </c>
      <c r="G389" s="30" t="str">
        <f>IFERROR(VLOOKUP(B389,'[1]Income Groups'!$A$2:$C$219,3,FALSE),"")</f>
        <v>LMIC</v>
      </c>
      <c r="H389" s="30" t="str">
        <f>IFERROR(VLOOKUP(B389,'[1]LDC List'!$B$1:$C$47,2,FALSE),"Non LDC")</f>
        <v>Non LDC</v>
      </c>
      <c r="I389" s="30" t="str">
        <f>IFERROR(VLOOKUP(B389,'[1]SIDS List'!$B$1:$C$57,2,FALSE),"Non SIDS")</f>
        <v>Non SIDS</v>
      </c>
      <c r="J389" s="30" t="str">
        <f>IFERROR(VLOOKUP(B389,'[1]DAC Member List'!$B$1:$C$29,2,FALSE),"Non DAC")</f>
        <v>Non DAC</v>
      </c>
      <c r="K389" s="30" t="str">
        <f>IFERROR(VLOOKUP(B389,'[1]Dev Countries List'!$A$1:$B$146,2,FALSE),"Not Developing")</f>
        <v>Developing Country</v>
      </c>
      <c r="L389" s="30" t="str">
        <f>IFERROR(VLOOKUP(D389,'[1]Fragility List'!$A$1:$C$146,3,FALSE),"Not Fragile")</f>
        <v>Not Fragile</v>
      </c>
      <c r="M389" s="27">
        <f>VLOOKUP(B389,[2]Data!$B$7:$Y$270,23,FALSE)</f>
        <v>91713300</v>
      </c>
    </row>
    <row r="390" spans="1:13" x14ac:dyDescent="0.25">
      <c r="A390" s="33" t="s">
        <v>955</v>
      </c>
      <c r="B390" s="34" t="s">
        <v>956</v>
      </c>
      <c r="C390" s="34" t="s">
        <v>957</v>
      </c>
      <c r="D390" s="34" t="s">
        <v>956</v>
      </c>
      <c r="E390" s="33" t="s">
        <v>955</v>
      </c>
      <c r="F390" s="30" t="str">
        <f>VLOOKUP(D390,'[1]OECD Region by Recipient'!$A$1:$B$225,2,FALSE)</f>
        <v>North Central America</v>
      </c>
      <c r="G390" s="30" t="str">
        <f>IFERROR(VLOOKUP(B390,'[1]Income Groups'!$A$2:$C$219,3,FALSE),"")</f>
        <v>HIC</v>
      </c>
      <c r="H390" s="30" t="str">
        <f>IFERROR(VLOOKUP(B390,'[1]LDC List'!$B$1:$C$47,2,FALSE),"Non LDC")</f>
        <v>Non LDC</v>
      </c>
      <c r="I390" s="30" t="str">
        <f>IFERROR(VLOOKUP(B390,'[1]SIDS List'!$B$1:$C$57,2,FALSE),"Non SIDS")</f>
        <v>SIDS</v>
      </c>
      <c r="J390" s="30" t="str">
        <f>IFERROR(VLOOKUP(B390,'[1]DAC Member List'!$B$1:$C$29,2,FALSE),"Non DAC")</f>
        <v>Non DAC</v>
      </c>
      <c r="K390" s="30" t="str">
        <f>IFERROR(VLOOKUP(B390,'[1]Dev Countries List'!$A$1:$B$146,2,FALSE),"Not Developing")</f>
        <v>Not Developing</v>
      </c>
      <c r="L390" s="30" t="str">
        <f>IFERROR(VLOOKUP(D390,'[1]Fragility List'!$A$1:$C$146,3,FALSE),"Not Fragile")</f>
        <v>Not Fragile</v>
      </c>
      <c r="M390" s="27">
        <f>VLOOKUP(B390,[2]Data!$B$7:$Y$270,23,FALSE)</f>
        <v>103574</v>
      </c>
    </row>
    <row r="391" spans="1:13" x14ac:dyDescent="0.25">
      <c r="A391" s="33" t="s">
        <v>958</v>
      </c>
      <c r="B391" s="34" t="s">
        <v>956</v>
      </c>
      <c r="C391" s="34" t="s">
        <v>957</v>
      </c>
      <c r="D391" s="34" t="s">
        <v>956</v>
      </c>
      <c r="E391" s="33" t="s">
        <v>958</v>
      </c>
      <c r="F391" s="30" t="str">
        <f>VLOOKUP(D391,'[1]OECD Region by Recipient'!$A$1:$B$225,2,FALSE)</f>
        <v>North Central America</v>
      </c>
      <c r="G391" s="30" t="str">
        <f>IFERROR(VLOOKUP(B391,'[1]Income Groups'!$A$2:$C$219,3,FALSE),"")</f>
        <v>HIC</v>
      </c>
      <c r="H391" s="30" t="str">
        <f>IFERROR(VLOOKUP(B391,'[1]LDC List'!$B$1:$C$47,2,FALSE),"Non LDC")</f>
        <v>Non LDC</v>
      </c>
      <c r="I391" s="30" t="str">
        <f>IFERROR(VLOOKUP(B391,'[1]SIDS List'!$B$1:$C$57,2,FALSE),"Non SIDS")</f>
        <v>SIDS</v>
      </c>
      <c r="J391" s="30" t="str">
        <f>IFERROR(VLOOKUP(B391,'[1]DAC Member List'!$B$1:$C$29,2,FALSE),"Non DAC")</f>
        <v>Non DAC</v>
      </c>
      <c r="K391" s="30" t="str">
        <f>IFERROR(VLOOKUP(B391,'[1]Dev Countries List'!$A$1:$B$146,2,FALSE),"Not Developing")</f>
        <v>Not Developing</v>
      </c>
      <c r="L391" s="30" t="str">
        <f>IFERROR(VLOOKUP(D391,'[1]Fragility List'!$A$1:$C$146,3,FALSE),"Not Fragile")</f>
        <v>Not Fragile</v>
      </c>
      <c r="M391" s="27">
        <f>VLOOKUP(B391,[2]Data!$B$7:$Y$270,23,FALSE)</f>
        <v>103574</v>
      </c>
    </row>
    <row r="392" spans="1:13" x14ac:dyDescent="0.25">
      <c r="A392" s="33" t="s">
        <v>959</v>
      </c>
      <c r="B392" s="34" t="s">
        <v>956</v>
      </c>
      <c r="C392" s="34" t="s">
        <v>957</v>
      </c>
      <c r="D392" s="34" t="s">
        <v>956</v>
      </c>
      <c r="E392" s="33" t="s">
        <v>959</v>
      </c>
      <c r="F392" s="30" t="str">
        <f>VLOOKUP(D392,'[1]OECD Region by Recipient'!$A$1:$B$225,2,FALSE)</f>
        <v>North Central America</v>
      </c>
      <c r="G392" s="30" t="str">
        <f>IFERROR(VLOOKUP(B392,'[1]Income Groups'!$A$2:$C$219,3,FALSE),"")</f>
        <v>HIC</v>
      </c>
      <c r="H392" s="30" t="str">
        <f>IFERROR(VLOOKUP(B392,'[1]LDC List'!$B$1:$C$47,2,FALSE),"Non LDC")</f>
        <v>Non LDC</v>
      </c>
      <c r="I392" s="30" t="str">
        <f>IFERROR(VLOOKUP(B392,'[1]SIDS List'!$B$1:$C$57,2,FALSE),"Non SIDS")</f>
        <v>SIDS</v>
      </c>
      <c r="J392" s="30" t="str">
        <f>IFERROR(VLOOKUP(B392,'[1]DAC Member List'!$B$1:$C$29,2,FALSE),"Non DAC")</f>
        <v>Non DAC</v>
      </c>
      <c r="K392" s="30" t="str">
        <f>IFERROR(VLOOKUP(B392,'[1]Dev Countries List'!$A$1:$B$146,2,FALSE),"Not Developing")</f>
        <v>Not Developing</v>
      </c>
      <c r="L392" s="30" t="str">
        <f>IFERROR(VLOOKUP(D392,'[1]Fragility List'!$A$1:$C$146,3,FALSE),"Not Fragile")</f>
        <v>Not Fragile</v>
      </c>
      <c r="M392" s="27">
        <f>VLOOKUP(B392,[2]Data!$B$7:$Y$270,23,FALSE)</f>
        <v>103574</v>
      </c>
    </row>
    <row r="393" spans="1:13" x14ac:dyDescent="0.25">
      <c r="A393" s="36" t="s">
        <v>960</v>
      </c>
      <c r="B393" s="34" t="s">
        <v>956</v>
      </c>
      <c r="C393" s="34" t="s">
        <v>957</v>
      </c>
      <c r="D393" s="34" t="s">
        <v>956</v>
      </c>
      <c r="E393" s="33" t="s">
        <v>959</v>
      </c>
      <c r="F393" s="30" t="str">
        <f>VLOOKUP(D393,'[1]OECD Region by Recipient'!$A$1:$B$225,2,FALSE)</f>
        <v>North Central America</v>
      </c>
      <c r="G393" s="30" t="str">
        <f>IFERROR(VLOOKUP(B393,'[1]Income Groups'!$A$2:$C$219,3,FALSE),"")</f>
        <v>HIC</v>
      </c>
      <c r="H393" s="30" t="str">
        <f>IFERROR(VLOOKUP(B393,'[1]LDC List'!$B$1:$C$47,2,FALSE),"Non LDC")</f>
        <v>Non LDC</v>
      </c>
      <c r="I393" s="30" t="str">
        <f>IFERROR(VLOOKUP(B393,'[1]SIDS List'!$B$1:$C$57,2,FALSE),"Non SIDS")</f>
        <v>SIDS</v>
      </c>
      <c r="J393" s="30" t="str">
        <f>IFERROR(VLOOKUP(B393,'[1]DAC Member List'!$B$1:$C$29,2,FALSE),"Non DAC")</f>
        <v>Non DAC</v>
      </c>
      <c r="K393" s="30" t="str">
        <f>IFERROR(VLOOKUP(B393,'[1]Dev Countries List'!$A$1:$B$146,2,FALSE),"Not Developing")</f>
        <v>Not Developing</v>
      </c>
      <c r="L393" s="30" t="str">
        <f>IFERROR(VLOOKUP(D393,'[1]Fragility List'!$A$1:$C$146,3,FALSE),"Not Fragile")</f>
        <v>Not Fragile</v>
      </c>
      <c r="M393" s="27">
        <f>VLOOKUP(B393,[2]Data!$B$7:$Y$270,23,FALSE)</f>
        <v>103574</v>
      </c>
    </row>
    <row r="394" spans="1:13" x14ac:dyDescent="0.25">
      <c r="A394" s="38" t="s">
        <v>961</v>
      </c>
      <c r="B394" s="34" t="s">
        <v>962</v>
      </c>
      <c r="C394" s="34" t="s">
        <v>963</v>
      </c>
      <c r="D394" s="34" t="s">
        <v>962</v>
      </c>
      <c r="E394" s="38" t="s">
        <v>961</v>
      </c>
      <c r="F394" s="30" t="str">
        <f>VLOOKUP(D394,'[1]OECD Region by Recipient'!$A$1:$B$225,2,FALSE)</f>
        <v>Oceania</v>
      </c>
      <c r="G394" s="30" t="str">
        <f>IFERROR(VLOOKUP(B394,'[1]Income Groups'!$A$2:$C$219,3,FALSE),"")</f>
        <v/>
      </c>
      <c r="H394" s="30" t="str">
        <f>IFERROR(VLOOKUP(B394,'[1]LDC List'!$B$1:$C$47,2,FALSE),"Non LDC")</f>
        <v>Non LDC</v>
      </c>
      <c r="I394" s="30" t="str">
        <f>IFERROR(VLOOKUP(B394,'[1]SIDS List'!$B$1:$C$57,2,FALSE),"Non SIDS")</f>
        <v>Non SIDS</v>
      </c>
      <c r="J394" s="30" t="str">
        <f>IFERROR(VLOOKUP(B394,'[1]DAC Member List'!$B$1:$C$29,2,FALSE),"Non DAC")</f>
        <v>Non DAC</v>
      </c>
      <c r="K394" s="30" t="str">
        <f>IFERROR(VLOOKUP(B394,'[1]Dev Countries List'!$A$1:$B$146,2,FALSE),"Not Developing")</f>
        <v>Developing Country</v>
      </c>
      <c r="L394" s="30" t="str">
        <f>IFERROR(VLOOKUP(D394,'[1]Fragility List'!$A$1:$C$146,3,FALSE),"Not Fragile")</f>
        <v>Not Fragile</v>
      </c>
      <c r="M394" s="27" t="e">
        <f>VLOOKUP(B394,[2]Data!$B$7:$Y$270,23,FALSE)</f>
        <v>#N/A</v>
      </c>
    </row>
    <row r="395" spans="1:13" x14ac:dyDescent="0.25">
      <c r="A395" s="38" t="s">
        <v>964</v>
      </c>
      <c r="B395" s="34" t="s">
        <v>962</v>
      </c>
      <c r="C395" s="34" t="s">
        <v>963</v>
      </c>
      <c r="D395" s="34" t="s">
        <v>962</v>
      </c>
      <c r="E395" s="38" t="s">
        <v>964</v>
      </c>
      <c r="F395" s="30" t="str">
        <f>VLOOKUP(D395,'[1]OECD Region by Recipient'!$A$1:$B$225,2,FALSE)</f>
        <v>Oceania</v>
      </c>
      <c r="G395" s="30" t="str">
        <f>IFERROR(VLOOKUP(B395,'[1]Income Groups'!$A$2:$C$219,3,FALSE),"")</f>
        <v/>
      </c>
      <c r="H395" s="30" t="str">
        <f>IFERROR(VLOOKUP(B395,'[1]LDC List'!$B$1:$C$47,2,FALSE),"Non LDC")</f>
        <v>Non LDC</v>
      </c>
      <c r="I395" s="30" t="str">
        <f>IFERROR(VLOOKUP(B395,'[1]SIDS List'!$B$1:$C$57,2,FALSE),"Non SIDS")</f>
        <v>Non SIDS</v>
      </c>
      <c r="J395" s="30" t="str">
        <f>IFERROR(VLOOKUP(B395,'[1]DAC Member List'!$B$1:$C$29,2,FALSE),"Non DAC")</f>
        <v>Non DAC</v>
      </c>
      <c r="K395" s="30" t="str">
        <f>IFERROR(VLOOKUP(B395,'[1]Dev Countries List'!$A$1:$B$146,2,FALSE),"Not Developing")</f>
        <v>Developing Country</v>
      </c>
      <c r="L395" s="30" t="str">
        <f>IFERROR(VLOOKUP(D395,'[1]Fragility List'!$A$1:$C$146,3,FALSE),"Not Fragile")</f>
        <v>Not Fragile</v>
      </c>
      <c r="M395" s="27" t="e">
        <f>VLOOKUP(B395,[2]Data!$B$7:$Y$270,23,FALSE)</f>
        <v>#N/A</v>
      </c>
    </row>
    <row r="396" spans="1:13" x14ac:dyDescent="0.25">
      <c r="A396" s="38" t="s">
        <v>236</v>
      </c>
      <c r="B396" s="34" t="s">
        <v>962</v>
      </c>
      <c r="C396" s="34" t="s">
        <v>963</v>
      </c>
      <c r="D396" s="34" t="s">
        <v>962</v>
      </c>
      <c r="E396" s="38" t="s">
        <v>236</v>
      </c>
      <c r="F396" s="30" t="str">
        <f>VLOOKUP(D396,'[1]OECD Region by Recipient'!$A$1:$B$225,2,FALSE)</f>
        <v>Oceania</v>
      </c>
      <c r="G396" s="30" t="str">
        <f>IFERROR(VLOOKUP(B396,'[1]Income Groups'!$A$2:$C$219,3,FALSE),"")</f>
        <v/>
      </c>
      <c r="H396" s="30" t="str">
        <f>IFERROR(VLOOKUP(B396,'[1]LDC List'!$B$1:$C$47,2,FALSE),"Non LDC")</f>
        <v>Non LDC</v>
      </c>
      <c r="I396" s="30" t="str">
        <f>IFERROR(VLOOKUP(B396,'[1]SIDS List'!$B$1:$C$57,2,FALSE),"Non SIDS")</f>
        <v>Non SIDS</v>
      </c>
      <c r="J396" s="30" t="str">
        <f>IFERROR(VLOOKUP(B396,'[1]DAC Member List'!$B$1:$C$29,2,FALSE),"Non DAC")</f>
        <v>Non DAC</v>
      </c>
      <c r="K396" s="30" t="str">
        <f>IFERROR(VLOOKUP(B396,'[1]Dev Countries List'!$A$1:$B$146,2,FALSE),"Not Developing")</f>
        <v>Developing Country</v>
      </c>
      <c r="L396" s="30" t="str">
        <f>IFERROR(VLOOKUP(D396,'[1]Fragility List'!$A$1:$C$146,3,FALSE),"Not Fragile")</f>
        <v>Not Fragile</v>
      </c>
      <c r="M396" s="27" t="e">
        <f>VLOOKUP(B396,[2]Data!$B$7:$Y$270,23,FALSE)</f>
        <v>#N/A</v>
      </c>
    </row>
    <row r="397" spans="1:13" x14ac:dyDescent="0.25">
      <c r="A397" s="32" t="s">
        <v>965</v>
      </c>
      <c r="B397" s="29" t="s">
        <v>966</v>
      </c>
      <c r="C397" s="29" t="s">
        <v>967</v>
      </c>
      <c r="D397" s="29" t="s">
        <v>966</v>
      </c>
      <c r="E397" s="32" t="s">
        <v>965</v>
      </c>
      <c r="F397" s="30" t="e">
        <f>VLOOKUP(D397,'[1]OECD Region by Recipient'!$A$1:$B$225,2,FALSE)</f>
        <v>#N/A</v>
      </c>
      <c r="G397" s="30" t="str">
        <f>IFERROR(VLOOKUP(B397,'[1]Income Groups'!$A$2:$C$219,3,FALSE),"")</f>
        <v/>
      </c>
      <c r="H397" s="30" t="str">
        <f>IFERROR(VLOOKUP(B397,'[1]LDC List'!$B$1:$C$47,2,FALSE),"Non LDC")</f>
        <v>Non LDC</v>
      </c>
      <c r="I397" s="30" t="str">
        <f>IFERROR(VLOOKUP(B397,'[1]SIDS List'!$B$1:$C$57,2,FALSE),"Non SIDS")</f>
        <v>Non SIDS</v>
      </c>
      <c r="J397" s="30" t="str">
        <f>IFERROR(VLOOKUP(B397,'[1]DAC Member List'!$B$1:$C$29,2,FALSE),"Non DAC")</f>
        <v>Non DAC</v>
      </c>
      <c r="K397" s="30" t="str">
        <f>IFERROR(VLOOKUP(B397,'[1]Dev Countries List'!$A$1:$B$146,2,FALSE),"Not Developing")</f>
        <v>Not Developing</v>
      </c>
      <c r="L397" s="30" t="str">
        <f>IFERROR(VLOOKUP(D397,'[1]Fragility List'!$A$1:$C$146,3,FALSE),"Not Fragile")</f>
        <v>Not Fragile</v>
      </c>
      <c r="M397" s="27" t="e">
        <f>VLOOKUP(B397,[2]Data!$B$7:$Y$270,23,FALSE)</f>
        <v>#N/A</v>
      </c>
    </row>
    <row r="398" spans="1:13" x14ac:dyDescent="0.25">
      <c r="A398" s="33" t="s">
        <v>214</v>
      </c>
      <c r="B398" s="34" t="s">
        <v>968</v>
      </c>
      <c r="C398" s="34" t="s">
        <v>969</v>
      </c>
      <c r="D398" s="34" t="s">
        <v>968</v>
      </c>
      <c r="E398" s="33" t="s">
        <v>214</v>
      </c>
      <c r="F398" s="30" t="str">
        <f>VLOOKUP(D398,'[1]OECD Region by Recipient'!$A$1:$B$225,2,FALSE)</f>
        <v>Middle East</v>
      </c>
      <c r="G398" s="30" t="str">
        <f>IFERROR(VLOOKUP(B398,'[1]Income Groups'!$A$2:$C$219,3,FALSE),"")</f>
        <v>LMIC</v>
      </c>
      <c r="H398" s="30" t="str">
        <f>IFERROR(VLOOKUP(B398,'[1]LDC List'!$B$1:$C$47,2,FALSE),"Non LDC")</f>
        <v>LDC</v>
      </c>
      <c r="I398" s="30" t="str">
        <f>IFERROR(VLOOKUP(B398,'[1]SIDS List'!$B$1:$C$57,2,FALSE),"Non SIDS")</f>
        <v>Non SIDS</v>
      </c>
      <c r="J398" s="30" t="str">
        <f>IFERROR(VLOOKUP(B398,'[1]DAC Member List'!$B$1:$C$29,2,FALSE),"Non DAC")</f>
        <v>Non DAC</v>
      </c>
      <c r="K398" s="30" t="str">
        <f>IFERROR(VLOOKUP(B398,'[1]Dev Countries List'!$A$1:$B$146,2,FALSE),"Not Developing")</f>
        <v>Developing Country</v>
      </c>
      <c r="L398" s="30" t="str">
        <f>IFERROR(VLOOKUP(D398,'[1]Fragility List'!$A$1:$C$146,3,FALSE),"Not Fragile")</f>
        <v>Extremely fragile</v>
      </c>
      <c r="M398" s="27">
        <f>VLOOKUP(B398,[2]Data!$B$7:$Y$270,23,FALSE)</f>
        <v>26916207</v>
      </c>
    </row>
    <row r="399" spans="1:13" x14ac:dyDescent="0.25">
      <c r="A399" s="33" t="s">
        <v>970</v>
      </c>
      <c r="B399" s="34" t="s">
        <v>968</v>
      </c>
      <c r="C399" s="34" t="s">
        <v>969</v>
      </c>
      <c r="D399" s="34" t="s">
        <v>968</v>
      </c>
      <c r="E399" s="33" t="s">
        <v>970</v>
      </c>
      <c r="F399" s="30" t="str">
        <f>VLOOKUP(D399,'[1]OECD Region by Recipient'!$A$1:$B$225,2,FALSE)</f>
        <v>Middle East</v>
      </c>
      <c r="G399" s="30" t="str">
        <f>IFERROR(VLOOKUP(B399,'[1]Income Groups'!$A$2:$C$219,3,FALSE),"")</f>
        <v>LMIC</v>
      </c>
      <c r="H399" s="30" t="str">
        <f>IFERROR(VLOOKUP(B399,'[1]LDC List'!$B$1:$C$47,2,FALSE),"Non LDC")</f>
        <v>LDC</v>
      </c>
      <c r="I399" s="30" t="str">
        <f>IFERROR(VLOOKUP(B399,'[1]SIDS List'!$B$1:$C$57,2,FALSE),"Non SIDS")</f>
        <v>Non SIDS</v>
      </c>
      <c r="J399" s="30" t="str">
        <f>IFERROR(VLOOKUP(B399,'[1]DAC Member List'!$B$1:$C$29,2,FALSE),"Non DAC")</f>
        <v>Non DAC</v>
      </c>
      <c r="K399" s="30" t="str">
        <f>IFERROR(VLOOKUP(B399,'[1]Dev Countries List'!$A$1:$B$146,2,FALSE),"Not Developing")</f>
        <v>Developing Country</v>
      </c>
      <c r="L399" s="30" t="str">
        <f>IFERROR(VLOOKUP(D399,'[1]Fragility List'!$A$1:$C$146,3,FALSE),"Not Fragile")</f>
        <v>Extremely fragile</v>
      </c>
      <c r="M399" s="27">
        <f>VLOOKUP(B399,[2]Data!$B$7:$Y$270,23,FALSE)</f>
        <v>26916207</v>
      </c>
    </row>
    <row r="400" spans="1:13" x14ac:dyDescent="0.25">
      <c r="A400" s="36" t="s">
        <v>971</v>
      </c>
      <c r="B400" s="34" t="s">
        <v>968</v>
      </c>
      <c r="C400" s="34" t="s">
        <v>969</v>
      </c>
      <c r="D400" s="34" t="s">
        <v>968</v>
      </c>
      <c r="E400" s="36" t="s">
        <v>971</v>
      </c>
      <c r="F400" s="30" t="str">
        <f>VLOOKUP(D400,'[1]OECD Region by Recipient'!$A$1:$B$225,2,FALSE)</f>
        <v>Middle East</v>
      </c>
      <c r="G400" s="30" t="str">
        <f>IFERROR(VLOOKUP(B400,'[1]Income Groups'!$A$2:$C$219,3,FALSE),"")</f>
        <v>LMIC</v>
      </c>
      <c r="H400" s="30" t="str">
        <f>IFERROR(VLOOKUP(B400,'[1]LDC List'!$B$1:$C$47,2,FALSE),"Non LDC")</f>
        <v>LDC</v>
      </c>
      <c r="I400" s="30" t="str">
        <f>IFERROR(VLOOKUP(B400,'[1]SIDS List'!$B$1:$C$57,2,FALSE),"Non SIDS")</f>
        <v>Non SIDS</v>
      </c>
      <c r="J400" s="30" t="str">
        <f>IFERROR(VLOOKUP(B400,'[1]DAC Member List'!$B$1:$C$29,2,FALSE),"Non DAC")</f>
        <v>Non DAC</v>
      </c>
      <c r="K400" s="30" t="str">
        <f>IFERROR(VLOOKUP(B400,'[1]Dev Countries List'!$A$1:$B$146,2,FALSE),"Not Developing")</f>
        <v>Developing Country</v>
      </c>
      <c r="L400" s="30" t="str">
        <f>IFERROR(VLOOKUP(D400,'[1]Fragility List'!$A$1:$C$146,3,FALSE),"Not Fragile")</f>
        <v>Extremely fragile</v>
      </c>
      <c r="M400" s="27">
        <f>VLOOKUP(B400,[2]Data!$B$7:$Y$270,23,FALSE)</f>
        <v>26916207</v>
      </c>
    </row>
    <row r="401" spans="1:13" x14ac:dyDescent="0.25">
      <c r="A401" s="36" t="s">
        <v>972</v>
      </c>
      <c r="B401" s="34" t="s">
        <v>968</v>
      </c>
      <c r="C401" s="34" t="s">
        <v>969</v>
      </c>
      <c r="D401" s="34" t="s">
        <v>968</v>
      </c>
      <c r="E401" s="36" t="s">
        <v>972</v>
      </c>
      <c r="F401" s="30" t="str">
        <f>VLOOKUP(D401,'[1]OECD Region by Recipient'!$A$1:$B$225,2,FALSE)</f>
        <v>Middle East</v>
      </c>
      <c r="G401" s="30" t="str">
        <f>IFERROR(VLOOKUP(B401,'[1]Income Groups'!$A$2:$C$219,3,FALSE),"")</f>
        <v>LMIC</v>
      </c>
      <c r="H401" s="30" t="str">
        <f>IFERROR(VLOOKUP(B401,'[1]LDC List'!$B$1:$C$47,2,FALSE),"Non LDC")</f>
        <v>LDC</v>
      </c>
      <c r="I401" s="30" t="str">
        <f>IFERROR(VLOOKUP(B401,'[1]SIDS List'!$B$1:$C$57,2,FALSE),"Non SIDS")</f>
        <v>Non SIDS</v>
      </c>
      <c r="J401" s="30" t="str">
        <f>IFERROR(VLOOKUP(B401,'[1]DAC Member List'!$B$1:$C$29,2,FALSE),"Non DAC")</f>
        <v>Non DAC</v>
      </c>
      <c r="K401" s="30" t="str">
        <f>IFERROR(VLOOKUP(B401,'[1]Dev Countries List'!$A$1:$B$146,2,FALSE),"Not Developing")</f>
        <v>Developing Country</v>
      </c>
      <c r="L401" s="30" t="str">
        <f>IFERROR(VLOOKUP(D401,'[1]Fragility List'!$A$1:$C$146,3,FALSE),"Not Fragile")</f>
        <v>Extremely fragile</v>
      </c>
      <c r="M401" s="27">
        <f>VLOOKUP(B401,[2]Data!$B$7:$Y$270,23,FALSE)</f>
        <v>26916207</v>
      </c>
    </row>
    <row r="402" spans="1:13" x14ac:dyDescent="0.25">
      <c r="A402" s="28" t="s">
        <v>107</v>
      </c>
      <c r="B402" s="29" t="s">
        <v>973</v>
      </c>
      <c r="C402" s="29" t="s">
        <v>974</v>
      </c>
      <c r="D402" s="29" t="s">
        <v>973</v>
      </c>
      <c r="E402" s="28" t="s">
        <v>107</v>
      </c>
      <c r="F402" s="30" t="str">
        <f>VLOOKUP(D402,'[1]OECD Region by Recipient'!$A$1:$B$225,2,FALSE)</f>
        <v>South of Sahara</v>
      </c>
      <c r="G402" s="30" t="str">
        <f>IFERROR(VLOOKUP(B402,'[1]Income Groups'!$A$2:$C$219,3,FALSE),"")</f>
        <v>LMIC</v>
      </c>
      <c r="H402" s="30" t="str">
        <f>IFERROR(VLOOKUP(B402,'[1]LDC List'!$B$1:$C$47,2,FALSE),"Non LDC")</f>
        <v>LDC</v>
      </c>
      <c r="I402" s="30" t="str">
        <f>IFERROR(VLOOKUP(B402,'[1]SIDS List'!$B$1:$C$57,2,FALSE),"Non SIDS")</f>
        <v>Non SIDS</v>
      </c>
      <c r="J402" s="30" t="str">
        <f>IFERROR(VLOOKUP(B402,'[1]DAC Member List'!$B$1:$C$29,2,FALSE),"Non DAC")</f>
        <v>Non DAC</v>
      </c>
      <c r="K402" s="30" t="str">
        <f>IFERROR(VLOOKUP(B402,'[1]Dev Countries List'!$A$1:$B$146,2,FALSE),"Not Developing")</f>
        <v>Developing Country</v>
      </c>
      <c r="L402" s="30" t="str">
        <f>IFERROR(VLOOKUP(D402,'[1]Fragility List'!$A$1:$C$146,3,FALSE),"Not Fragile")</f>
        <v>Fragile</v>
      </c>
      <c r="M402" s="27">
        <f>VLOOKUP(B402,[2]Data!$B$7:$Y$270,23,FALSE)</f>
        <v>16100587</v>
      </c>
    </row>
    <row r="403" spans="1:13" x14ac:dyDescent="0.25">
      <c r="A403" s="28" t="s">
        <v>108</v>
      </c>
      <c r="B403" s="29" t="s">
        <v>975</v>
      </c>
      <c r="C403" s="29" t="s">
        <v>976</v>
      </c>
      <c r="D403" s="29" t="s">
        <v>975</v>
      </c>
      <c r="E403" s="28" t="s">
        <v>108</v>
      </c>
      <c r="F403" s="30" t="str">
        <f>VLOOKUP(D403,'[1]OECD Region by Recipient'!$A$1:$B$225,2,FALSE)</f>
        <v>South of Sahara</v>
      </c>
      <c r="G403" s="30" t="str">
        <f>IFERROR(VLOOKUP(B403,'[1]Income Groups'!$A$2:$C$219,3,FALSE),"")</f>
        <v>LIC</v>
      </c>
      <c r="H403" s="30" t="str">
        <f>IFERROR(VLOOKUP(B403,'[1]LDC List'!$B$1:$C$47,2,FALSE),"Non LDC")</f>
        <v>Non LDC</v>
      </c>
      <c r="I403" s="30" t="str">
        <f>IFERROR(VLOOKUP(B403,'[1]SIDS List'!$B$1:$C$57,2,FALSE),"Non SIDS")</f>
        <v>Non SIDS</v>
      </c>
      <c r="J403" s="30" t="str">
        <f>IFERROR(VLOOKUP(B403,'[1]DAC Member List'!$B$1:$C$29,2,FALSE),"Non DAC")</f>
        <v>Non DAC</v>
      </c>
      <c r="K403" s="30" t="str">
        <f>IFERROR(VLOOKUP(B403,'[1]Dev Countries List'!$A$1:$B$146,2,FALSE),"Not Developing")</f>
        <v>Developing Country</v>
      </c>
      <c r="L403" s="30" t="str">
        <f>IFERROR(VLOOKUP(D403,'[1]Fragility List'!$A$1:$C$146,3,FALSE),"Not Fragile")</f>
        <v>Fragile</v>
      </c>
      <c r="M403" s="27">
        <f>VLOOKUP(B403,[2]Data!$B$7:$Y$270,23,FALSE)</f>
        <v>15777451</v>
      </c>
    </row>
    <row r="404" spans="1:13" x14ac:dyDescent="0.25">
      <c r="A404" s="30" t="s">
        <v>977</v>
      </c>
      <c r="B404" s="30" t="s">
        <v>977</v>
      </c>
      <c r="C404" s="30" t="s">
        <v>977</v>
      </c>
      <c r="D404" s="30" t="s">
        <v>977</v>
      </c>
      <c r="E404" s="30" t="s">
        <v>977</v>
      </c>
      <c r="F404" s="30" t="s">
        <v>977</v>
      </c>
      <c r="G404" s="30" t="str">
        <f>IFERROR(VLOOKUP(B404,'[1]Income Groups'!$A$2:$C$219,3,FALSE),"")</f>
        <v/>
      </c>
      <c r="H404" s="30" t="str">
        <f>IFERROR(VLOOKUP(B404,'[1]LDC List'!$B$1:$C$47,2,FALSE),"Non LDC")</f>
        <v>Non LDC</v>
      </c>
      <c r="I404" s="30" t="str">
        <f>IFERROR(VLOOKUP(B404,'[1]SIDS List'!$B$1:$C$57,2,FALSE),"Non SIDS")</f>
        <v>Non SIDS</v>
      </c>
      <c r="J404" s="30" t="str">
        <f>IFERROR(VLOOKUP(B404,'[1]DAC Member List'!$B$1:$C$29,2,FALSE),"Non DAC")</f>
        <v>Non DAC</v>
      </c>
      <c r="K404" s="30" t="str">
        <f>IFERROR(VLOOKUP(B404,'[1]Dev Countries List'!$A$1:$B$146,2,FALSE),"Not Developing")</f>
        <v>Not Developing</v>
      </c>
      <c r="L404" s="30" t="str">
        <f>IFERROR(VLOOKUP(D404,'[1]Fragility List'!$A$1:$C$146,3,FALSE),"Not Fragile")</f>
        <v>Not Fragile</v>
      </c>
      <c r="M404" s="27" t="e">
        <f>VLOOKUP(B404,[2]Data!$B$7:$Y$270,23,FALSE)</f>
        <v>#N/A</v>
      </c>
    </row>
    <row r="405" spans="1:13" x14ac:dyDescent="0.25">
      <c r="A405" s="30" t="s">
        <v>977</v>
      </c>
      <c r="B405" s="30" t="s">
        <v>977</v>
      </c>
      <c r="C405" s="30" t="s">
        <v>977</v>
      </c>
      <c r="D405" s="30" t="s">
        <v>977</v>
      </c>
      <c r="E405" s="30" t="s">
        <v>977</v>
      </c>
      <c r="F405" s="30" t="s">
        <v>977</v>
      </c>
      <c r="G405" s="30" t="str">
        <f>IFERROR(VLOOKUP(B405,'[1]Income Groups'!$A$2:$C$219,3,FALSE),"")</f>
        <v/>
      </c>
      <c r="H405" s="30" t="str">
        <f>IFERROR(VLOOKUP(B405,'[1]LDC List'!$B$1:$C$47,2,FALSE),"Non LDC")</f>
        <v>Non LDC</v>
      </c>
      <c r="I405" s="30" t="str">
        <f>IFERROR(VLOOKUP(B405,'[1]SIDS List'!$B$1:$C$57,2,FALSE),"Non SIDS")</f>
        <v>Non SIDS</v>
      </c>
      <c r="J405" s="30" t="str">
        <f>IFERROR(VLOOKUP(B405,'[1]DAC Member List'!$B$1:$C$29,2,FALSE),"Non DAC")</f>
        <v>Non DAC</v>
      </c>
      <c r="K405" s="30" t="str">
        <f>IFERROR(VLOOKUP(B405,'[1]Dev Countries List'!$A$1:$B$146,2,FALSE),"Not Developing")</f>
        <v>Not Developing</v>
      </c>
      <c r="L405" s="30" t="str">
        <f>IFERROR(VLOOKUP(D405,'[1]Fragility List'!$A$1:$C$146,3,FALSE),"Not Fragile")</f>
        <v>Not Fragile</v>
      </c>
      <c r="M405" s="27" t="e">
        <f>VLOOKUP(B405,[2]Data!$B$7:$Y$270,23,FALSE)</f>
        <v>#N/A</v>
      </c>
    </row>
    <row r="406" spans="1:13" x14ac:dyDescent="0.25">
      <c r="A406" s="30" t="s">
        <v>977</v>
      </c>
      <c r="B406" s="30" t="s">
        <v>977</v>
      </c>
      <c r="C406" s="30" t="s">
        <v>977</v>
      </c>
      <c r="D406" s="30" t="s">
        <v>977</v>
      </c>
      <c r="E406" s="30" t="s">
        <v>977</v>
      </c>
      <c r="F406" s="30" t="s">
        <v>977</v>
      </c>
      <c r="G406" s="30" t="str">
        <f>IFERROR(VLOOKUP(B406,'[1]Income Groups'!$A$2:$C$219,3,FALSE),"")</f>
        <v/>
      </c>
      <c r="H406" s="30" t="str">
        <f>IFERROR(VLOOKUP(B406,'[1]LDC List'!$B$1:$C$47,2,FALSE),"Non LDC")</f>
        <v>Non LDC</v>
      </c>
      <c r="I406" s="30" t="str">
        <f>IFERROR(VLOOKUP(B406,'[1]SIDS List'!$B$1:$C$57,2,FALSE),"Non SIDS")</f>
        <v>Non SIDS</v>
      </c>
      <c r="J406" s="30" t="str">
        <f>IFERROR(VLOOKUP(B406,'[1]DAC Member List'!$B$1:$C$29,2,FALSE),"Non DAC")</f>
        <v>Non DAC</v>
      </c>
      <c r="K406" s="30" t="str">
        <f>IFERROR(VLOOKUP(B406,'[1]Dev Countries List'!$A$1:$B$146,2,FALSE),"Not Developing")</f>
        <v>Not Developing</v>
      </c>
      <c r="L406" s="30" t="str">
        <f>IFERROR(VLOOKUP(D406,'[1]Fragility List'!$A$1:$C$146,3,FALSE),"Not Fragile")</f>
        <v>Not Fragile</v>
      </c>
      <c r="M406" s="27" t="e">
        <f>VLOOKUP(B406,[2]Data!$B$7:$Y$270,23,FALSE)</f>
        <v>#N/A</v>
      </c>
    </row>
    <row r="407" spans="1:13" x14ac:dyDescent="0.25">
      <c r="A407" s="30" t="s">
        <v>977</v>
      </c>
      <c r="B407" s="30" t="s">
        <v>977</v>
      </c>
      <c r="C407" s="30" t="s">
        <v>977</v>
      </c>
      <c r="D407" s="30" t="s">
        <v>977</v>
      </c>
      <c r="E407" s="30" t="s">
        <v>977</v>
      </c>
      <c r="F407" s="30" t="s">
        <v>977</v>
      </c>
      <c r="G407" s="30" t="str">
        <f>IFERROR(VLOOKUP(B407,'[1]Income Groups'!$A$2:$C$219,3,FALSE),"")</f>
        <v/>
      </c>
      <c r="H407" s="30" t="str">
        <f>IFERROR(VLOOKUP(B407,'[1]LDC List'!$B$1:$C$47,2,FALSE),"Non LDC")</f>
        <v>Non LDC</v>
      </c>
      <c r="I407" s="30" t="str">
        <f>IFERROR(VLOOKUP(B407,'[1]SIDS List'!$B$1:$C$57,2,FALSE),"Non SIDS")</f>
        <v>Non SIDS</v>
      </c>
      <c r="J407" s="30" t="str">
        <f>IFERROR(VLOOKUP(B407,'[1]DAC Member List'!$B$1:$C$29,2,FALSE),"Non DAC")</f>
        <v>Non DAC</v>
      </c>
      <c r="K407" s="30" t="str">
        <f>IFERROR(VLOOKUP(B407,'[1]Dev Countries List'!$A$1:$B$146,2,FALSE),"Not Developing")</f>
        <v>Not Developing</v>
      </c>
      <c r="L407" s="30" t="str">
        <f>IFERROR(VLOOKUP(D407,'[1]Fragility List'!$A$1:$C$146,3,FALSE),"Not Fragile")</f>
        <v>Not Fragile</v>
      </c>
      <c r="M407" s="27" t="e">
        <f>VLOOKUP(B407,[2]Data!$B$7:$Y$270,23,FALSE)</f>
        <v>#N/A</v>
      </c>
    </row>
    <row r="408" spans="1:13" x14ac:dyDescent="0.25">
      <c r="A408" s="30" t="s">
        <v>977</v>
      </c>
      <c r="B408" s="30" t="s">
        <v>977</v>
      </c>
      <c r="C408" s="30" t="s">
        <v>977</v>
      </c>
      <c r="D408" s="30" t="s">
        <v>977</v>
      </c>
      <c r="E408" s="30" t="s">
        <v>977</v>
      </c>
      <c r="F408" s="30" t="s">
        <v>977</v>
      </c>
      <c r="G408" s="30" t="str">
        <f>IFERROR(VLOOKUP(B408,'[1]Income Groups'!$A$2:$C$219,3,FALSE),"")</f>
        <v/>
      </c>
      <c r="H408" s="30" t="str">
        <f>IFERROR(VLOOKUP(B408,'[1]LDC List'!$B$1:$C$47,2,FALSE),"Non LDC")</f>
        <v>Non LDC</v>
      </c>
      <c r="I408" s="30" t="str">
        <f>IFERROR(VLOOKUP(B408,'[1]SIDS List'!$B$1:$C$57,2,FALSE),"Non SIDS")</f>
        <v>Non SIDS</v>
      </c>
      <c r="J408" s="30" t="str">
        <f>IFERROR(VLOOKUP(B408,'[1]DAC Member List'!$B$1:$C$29,2,FALSE),"Non DAC")</f>
        <v>Non DAC</v>
      </c>
      <c r="K408" s="30" t="str">
        <f>IFERROR(VLOOKUP(B408,'[1]Dev Countries List'!$A$1:$B$146,2,FALSE),"Not Developing")</f>
        <v>Not Developing</v>
      </c>
      <c r="L408" s="30" t="str">
        <f>IFERROR(VLOOKUP(D408,'[1]Fragility List'!$A$1:$C$146,3,FALSE),"Not Fragile")</f>
        <v>Not Fragile</v>
      </c>
      <c r="M408" s="27" t="e">
        <f>VLOOKUP(B408,[2]Data!$B$7:$Y$270,23,FALSE)</f>
        <v>#N/A</v>
      </c>
    </row>
    <row r="409" spans="1:13" x14ac:dyDescent="0.25">
      <c r="A409" s="30" t="s">
        <v>977</v>
      </c>
      <c r="B409" s="30" t="s">
        <v>977</v>
      </c>
      <c r="C409" s="30" t="s">
        <v>977</v>
      </c>
      <c r="D409" s="30" t="s">
        <v>977</v>
      </c>
      <c r="E409" s="30" t="s">
        <v>977</v>
      </c>
      <c r="F409" s="30" t="s">
        <v>977</v>
      </c>
      <c r="G409" s="30" t="str">
        <f>IFERROR(VLOOKUP(B409,'[1]Income Groups'!$A$2:$C$219,3,FALSE),"")</f>
        <v/>
      </c>
      <c r="H409" s="30" t="str">
        <f>IFERROR(VLOOKUP(B409,'[1]LDC List'!$B$1:$C$47,2,FALSE),"Non LDC")</f>
        <v>Non LDC</v>
      </c>
      <c r="I409" s="30" t="str">
        <f>IFERROR(VLOOKUP(B409,'[1]SIDS List'!$B$1:$C$57,2,FALSE),"Non SIDS")</f>
        <v>Non SIDS</v>
      </c>
      <c r="J409" s="30" t="str">
        <f>IFERROR(VLOOKUP(B409,'[1]DAC Member List'!$B$1:$C$29,2,FALSE),"Non DAC")</f>
        <v>Non DAC</v>
      </c>
      <c r="K409" s="30" t="str">
        <f>IFERROR(VLOOKUP(B409,'[1]Dev Countries List'!$A$1:$B$146,2,FALSE),"Not Developing")</f>
        <v>Not Developing</v>
      </c>
      <c r="L409" s="30" t="str">
        <f>IFERROR(VLOOKUP(D409,'[1]Fragility List'!$A$1:$C$146,3,FALSE),"Not Fragile")</f>
        <v>Not Fragile</v>
      </c>
      <c r="M409" s="27" t="e">
        <f>VLOOKUP(B409,[2]Data!$B$7:$Y$270,23,FALSE)</f>
        <v>#N/A</v>
      </c>
    </row>
    <row r="410" spans="1:13" x14ac:dyDescent="0.25">
      <c r="A410" s="30" t="s">
        <v>977</v>
      </c>
      <c r="B410" s="30" t="s">
        <v>977</v>
      </c>
      <c r="C410" s="30" t="s">
        <v>977</v>
      </c>
      <c r="D410" s="30" t="s">
        <v>977</v>
      </c>
      <c r="E410" s="30" t="s">
        <v>977</v>
      </c>
      <c r="F410" s="30" t="s">
        <v>977</v>
      </c>
      <c r="G410" s="30" t="str">
        <f>IFERROR(VLOOKUP(B410,'[1]Income Groups'!$A$2:$C$219,3,FALSE),"")</f>
        <v/>
      </c>
      <c r="H410" s="30" t="str">
        <f>IFERROR(VLOOKUP(B410,'[1]LDC List'!$B$1:$C$47,2,FALSE),"Non LDC")</f>
        <v>Non LDC</v>
      </c>
      <c r="I410" s="30" t="str">
        <f>IFERROR(VLOOKUP(B410,'[1]SIDS List'!$B$1:$C$57,2,FALSE),"Non SIDS")</f>
        <v>Non SIDS</v>
      </c>
      <c r="J410" s="30" t="str">
        <f>IFERROR(VLOOKUP(B410,'[1]DAC Member List'!$B$1:$C$29,2,FALSE),"Non DAC")</f>
        <v>Non DAC</v>
      </c>
      <c r="K410" s="30" t="str">
        <f>IFERROR(VLOOKUP(B410,'[1]Dev Countries List'!$A$1:$B$146,2,FALSE),"Not Developing")</f>
        <v>Not Developing</v>
      </c>
      <c r="L410" s="30" t="str">
        <f>IFERROR(VLOOKUP(D410,'[1]Fragility List'!$A$1:$C$146,3,FALSE),"Not Fragile")</f>
        <v>Not Fragile</v>
      </c>
      <c r="M410" s="27" t="e">
        <f>VLOOKUP(B410,[2]Data!$B$7:$Y$270,23,FALSE)</f>
        <v>#N/A</v>
      </c>
    </row>
    <row r="411" spans="1:13" x14ac:dyDescent="0.25">
      <c r="A411" s="30" t="s">
        <v>977</v>
      </c>
      <c r="B411" s="30" t="s">
        <v>977</v>
      </c>
      <c r="C411" s="30" t="s">
        <v>977</v>
      </c>
      <c r="D411" s="30" t="s">
        <v>977</v>
      </c>
      <c r="E411" s="30" t="s">
        <v>977</v>
      </c>
      <c r="F411" s="30" t="s">
        <v>977</v>
      </c>
      <c r="G411" s="30" t="str">
        <f>IFERROR(VLOOKUP(B411,'[1]Income Groups'!$A$2:$C$219,3,FALSE),"")</f>
        <v/>
      </c>
      <c r="H411" s="30" t="str">
        <f>IFERROR(VLOOKUP(B411,'[1]LDC List'!$B$1:$C$47,2,FALSE),"Non LDC")</f>
        <v>Non LDC</v>
      </c>
      <c r="I411" s="30" t="str">
        <f>IFERROR(VLOOKUP(B411,'[1]SIDS List'!$B$1:$C$57,2,FALSE),"Non SIDS")</f>
        <v>Non SIDS</v>
      </c>
      <c r="J411" s="30" t="str">
        <f>IFERROR(VLOOKUP(B411,'[1]DAC Member List'!$B$1:$C$29,2,FALSE),"Non DAC")</f>
        <v>Non DAC</v>
      </c>
      <c r="K411" s="30" t="str">
        <f>IFERROR(VLOOKUP(B411,'[1]Dev Countries List'!$A$1:$B$146,2,FALSE),"Not Developing")</f>
        <v>Not Developing</v>
      </c>
      <c r="L411" s="30" t="str">
        <f>IFERROR(VLOOKUP(D411,'[1]Fragility List'!$A$1:$C$146,3,FALSE),"Not Fragile")</f>
        <v>Not Fragile</v>
      </c>
      <c r="M411" s="27" t="e">
        <f>VLOOKUP(B411,[2]Data!$B$7:$Y$270,23,FALSE)</f>
        <v>#N/A</v>
      </c>
    </row>
    <row r="412" spans="1:13" x14ac:dyDescent="0.25">
      <c r="A412" s="30" t="s">
        <v>977</v>
      </c>
      <c r="B412" s="30" t="s">
        <v>977</v>
      </c>
      <c r="C412" s="30" t="s">
        <v>977</v>
      </c>
      <c r="D412" s="30" t="s">
        <v>977</v>
      </c>
      <c r="E412" s="30" t="s">
        <v>977</v>
      </c>
      <c r="F412" s="30" t="s">
        <v>977</v>
      </c>
      <c r="G412" s="30" t="str">
        <f>IFERROR(VLOOKUP(B412,'[1]Income Groups'!$A$2:$C$219,3,FALSE),"")</f>
        <v/>
      </c>
      <c r="H412" s="30" t="str">
        <f>IFERROR(VLOOKUP(B412,'[1]LDC List'!$B$1:$C$47,2,FALSE),"Non LDC")</f>
        <v>Non LDC</v>
      </c>
      <c r="I412" s="30" t="str">
        <f>IFERROR(VLOOKUP(B412,'[1]SIDS List'!$B$1:$C$57,2,FALSE),"Non SIDS")</f>
        <v>Non SIDS</v>
      </c>
      <c r="J412" s="30" t="str">
        <f>IFERROR(VLOOKUP(B412,'[1]DAC Member List'!$B$1:$C$29,2,FALSE),"Non DAC")</f>
        <v>Non DAC</v>
      </c>
      <c r="K412" s="30" t="str">
        <f>IFERROR(VLOOKUP(B412,'[1]Dev Countries List'!$A$1:$B$146,2,FALSE),"Not Developing")</f>
        <v>Not Developing</v>
      </c>
      <c r="L412" s="30" t="str">
        <f>IFERROR(VLOOKUP(D412,'[1]Fragility List'!$A$1:$C$146,3,FALSE),"Not Fragile")</f>
        <v>Not Fragile</v>
      </c>
      <c r="M412" s="27" t="e">
        <f>VLOOKUP(B412,[2]Data!$B$7:$Y$270,23,FALSE)</f>
        <v>#N/A</v>
      </c>
    </row>
    <row r="413" spans="1:13" x14ac:dyDescent="0.25">
      <c r="A413" s="30" t="s">
        <v>977</v>
      </c>
      <c r="B413" s="30" t="s">
        <v>977</v>
      </c>
      <c r="C413" s="30" t="s">
        <v>977</v>
      </c>
      <c r="D413" s="30" t="s">
        <v>977</v>
      </c>
      <c r="E413" s="30" t="s">
        <v>977</v>
      </c>
      <c r="F413" s="30" t="s">
        <v>977</v>
      </c>
      <c r="G413" s="30" t="str">
        <f>IFERROR(VLOOKUP(B413,'[1]Income Groups'!$A$2:$C$219,3,FALSE),"")</f>
        <v/>
      </c>
      <c r="H413" s="30" t="str">
        <f>IFERROR(VLOOKUP(B413,'[1]LDC List'!$B$1:$C$47,2,FALSE),"Non LDC")</f>
        <v>Non LDC</v>
      </c>
      <c r="I413" s="30" t="str">
        <f>IFERROR(VLOOKUP(B413,'[1]SIDS List'!$B$1:$C$57,2,FALSE),"Non SIDS")</f>
        <v>Non SIDS</v>
      </c>
      <c r="J413" s="30" t="str">
        <f>IFERROR(VLOOKUP(B413,'[1]DAC Member List'!$B$1:$C$29,2,FALSE),"Non DAC")</f>
        <v>Non DAC</v>
      </c>
      <c r="K413" s="30" t="str">
        <f>IFERROR(VLOOKUP(B413,'[1]Dev Countries List'!$A$1:$B$146,2,FALSE),"Not Developing")</f>
        <v>Not Developing</v>
      </c>
      <c r="L413" s="30" t="str">
        <f>IFERROR(VLOOKUP(D413,'[1]Fragility List'!$A$1:$C$146,3,FALSE),"Not Fragile")</f>
        <v>Not Fragile</v>
      </c>
      <c r="M413" s="27" t="e">
        <f>VLOOKUP(B413,[2]Data!$B$7:$Y$270,23,FALSE)</f>
        <v>#N/A</v>
      </c>
    </row>
    <row r="414" spans="1:13" x14ac:dyDescent="0.25">
      <c r="A414" s="30" t="s">
        <v>977</v>
      </c>
      <c r="B414" s="30" t="s">
        <v>977</v>
      </c>
      <c r="C414" s="30" t="s">
        <v>977</v>
      </c>
      <c r="D414" s="30" t="s">
        <v>977</v>
      </c>
      <c r="E414" s="30" t="s">
        <v>977</v>
      </c>
      <c r="F414" s="30" t="s">
        <v>977</v>
      </c>
      <c r="G414" s="30" t="str">
        <f>IFERROR(VLOOKUP(B414,'[1]Income Groups'!$A$2:$C$219,3,FALSE),"")</f>
        <v/>
      </c>
      <c r="H414" s="30" t="str">
        <f>IFERROR(VLOOKUP(B414,'[1]LDC List'!$B$1:$C$47,2,FALSE),"Non LDC")</f>
        <v>Non LDC</v>
      </c>
      <c r="I414" s="30" t="str">
        <f>IFERROR(VLOOKUP(B414,'[1]SIDS List'!$B$1:$C$57,2,FALSE),"Non SIDS")</f>
        <v>Non SIDS</v>
      </c>
      <c r="J414" s="30" t="str">
        <f>IFERROR(VLOOKUP(B414,'[1]DAC Member List'!$B$1:$C$29,2,FALSE),"Non DAC")</f>
        <v>Non DAC</v>
      </c>
      <c r="K414" s="30" t="str">
        <f>IFERROR(VLOOKUP(B414,'[1]Dev Countries List'!$A$1:$B$146,2,FALSE),"Not Developing")</f>
        <v>Not Developing</v>
      </c>
      <c r="L414" s="30" t="str">
        <f>IFERROR(VLOOKUP(D414,'[1]Fragility List'!$A$1:$C$146,3,FALSE),"Not Fragile")</f>
        <v>Not Fragile</v>
      </c>
      <c r="M414" s="27" t="e">
        <f>VLOOKUP(B414,[2]Data!$B$7:$Y$270,23,FALSE)</f>
        <v>#N/A</v>
      </c>
    </row>
    <row r="415" spans="1:13" x14ac:dyDescent="0.25">
      <c r="A415" s="30" t="s">
        <v>977</v>
      </c>
      <c r="B415" s="30" t="s">
        <v>977</v>
      </c>
      <c r="C415" s="30" t="s">
        <v>977</v>
      </c>
      <c r="D415" s="30" t="s">
        <v>977</v>
      </c>
      <c r="E415" s="30" t="s">
        <v>977</v>
      </c>
      <c r="F415" s="30" t="s">
        <v>977</v>
      </c>
      <c r="G415" s="30" t="str">
        <f>IFERROR(VLOOKUP(B415,'[1]Income Groups'!$A$2:$C$219,3,FALSE),"")</f>
        <v/>
      </c>
      <c r="H415" s="30" t="str">
        <f>IFERROR(VLOOKUP(B415,'[1]LDC List'!$B$1:$C$47,2,FALSE),"Non LDC")</f>
        <v>Non LDC</v>
      </c>
      <c r="I415" s="30" t="str">
        <f>IFERROR(VLOOKUP(B415,'[1]SIDS List'!$B$1:$C$57,2,FALSE),"Non SIDS")</f>
        <v>Non SIDS</v>
      </c>
      <c r="J415" s="30" t="str">
        <f>IFERROR(VLOOKUP(B415,'[1]DAC Member List'!$B$1:$C$29,2,FALSE),"Non DAC")</f>
        <v>Non DAC</v>
      </c>
      <c r="K415" s="30" t="str">
        <f>IFERROR(VLOOKUP(B415,'[1]Dev Countries List'!$A$1:$B$146,2,FALSE),"Not Developing")</f>
        <v>Not Developing</v>
      </c>
      <c r="L415" s="30" t="str">
        <f>IFERROR(VLOOKUP(D415,'[1]Fragility List'!$A$1:$C$146,3,FALSE),"Not Fragile")</f>
        <v>Not Fragile</v>
      </c>
      <c r="M415" s="27" t="e">
        <f>VLOOKUP(B415,[2]Data!$B$7:$Y$270,23,FALSE)</f>
        <v>#N/A</v>
      </c>
    </row>
    <row r="416" spans="1:13" x14ac:dyDescent="0.25">
      <c r="A416" s="30" t="s">
        <v>977</v>
      </c>
      <c r="B416" s="30" t="s">
        <v>977</v>
      </c>
      <c r="C416" s="30" t="s">
        <v>977</v>
      </c>
      <c r="D416" s="30" t="s">
        <v>977</v>
      </c>
      <c r="E416" s="30" t="s">
        <v>977</v>
      </c>
      <c r="F416" s="30" t="s">
        <v>977</v>
      </c>
      <c r="G416" s="30" t="str">
        <f>IFERROR(VLOOKUP(B416,'[1]Income Groups'!$A$2:$C$219,3,FALSE),"")</f>
        <v/>
      </c>
      <c r="H416" s="30" t="str">
        <f>IFERROR(VLOOKUP(B416,'[1]LDC List'!$B$1:$C$47,2,FALSE),"Non LDC")</f>
        <v>Non LDC</v>
      </c>
      <c r="I416" s="30" t="str">
        <f>IFERROR(VLOOKUP(B416,'[1]SIDS List'!$B$1:$C$57,2,FALSE),"Non SIDS")</f>
        <v>Non SIDS</v>
      </c>
      <c r="J416" s="30" t="str">
        <f>IFERROR(VLOOKUP(B416,'[1]DAC Member List'!$B$1:$C$29,2,FALSE),"Non DAC")</f>
        <v>Non DAC</v>
      </c>
      <c r="K416" s="30" t="str">
        <f>IFERROR(VLOOKUP(B416,'[1]Dev Countries List'!$A$1:$B$146,2,FALSE),"Not Developing")</f>
        <v>Not Developing</v>
      </c>
      <c r="L416" s="30" t="str">
        <f>IFERROR(VLOOKUP(D416,'[1]Fragility List'!$A$1:$C$146,3,FALSE),"Not Fragile")</f>
        <v>Not Fragile</v>
      </c>
      <c r="M416" s="27" t="e">
        <f>VLOOKUP(B416,[2]Data!$B$7:$Y$270,23,FALSE)</f>
        <v>#N/A</v>
      </c>
    </row>
    <row r="417" spans="1:13" x14ac:dyDescent="0.25">
      <c r="A417" s="30" t="s">
        <v>977</v>
      </c>
      <c r="B417" s="30" t="s">
        <v>977</v>
      </c>
      <c r="C417" s="30" t="s">
        <v>977</v>
      </c>
      <c r="D417" s="30" t="s">
        <v>977</v>
      </c>
      <c r="E417" s="30" t="s">
        <v>977</v>
      </c>
      <c r="F417" s="30" t="s">
        <v>977</v>
      </c>
      <c r="G417" s="30" t="str">
        <f>IFERROR(VLOOKUP(B417,'[1]Income Groups'!$A$2:$C$219,3,FALSE),"")</f>
        <v/>
      </c>
      <c r="H417" s="30" t="str">
        <f>IFERROR(VLOOKUP(B417,'[1]LDC List'!$B$1:$C$47,2,FALSE),"Non LDC")</f>
        <v>Non LDC</v>
      </c>
      <c r="I417" s="30" t="str">
        <f>IFERROR(VLOOKUP(B417,'[1]SIDS List'!$B$1:$C$57,2,FALSE),"Non SIDS")</f>
        <v>Non SIDS</v>
      </c>
      <c r="J417" s="30" t="str">
        <f>IFERROR(VLOOKUP(B417,'[1]DAC Member List'!$B$1:$C$29,2,FALSE),"Non DAC")</f>
        <v>Non DAC</v>
      </c>
      <c r="K417" s="30" t="str">
        <f>IFERROR(VLOOKUP(B417,'[1]Dev Countries List'!$A$1:$B$146,2,FALSE),"Not Developing")</f>
        <v>Not Developing</v>
      </c>
      <c r="L417" s="30" t="str">
        <f>IFERROR(VLOOKUP(D417,'[1]Fragility List'!$A$1:$C$146,3,FALSE),"Not Fragile")</f>
        <v>Not Fragile</v>
      </c>
      <c r="M417" s="27" t="e">
        <f>VLOOKUP(B417,[2]Data!$B$7:$Y$270,23,FALSE)</f>
        <v>#N/A</v>
      </c>
    </row>
    <row r="418" spans="1:13" x14ac:dyDescent="0.25">
      <c r="A418" s="30" t="s">
        <v>977</v>
      </c>
      <c r="B418" s="30" t="s">
        <v>977</v>
      </c>
      <c r="C418" s="30" t="s">
        <v>977</v>
      </c>
      <c r="D418" s="30" t="s">
        <v>977</v>
      </c>
      <c r="E418" s="30" t="s">
        <v>977</v>
      </c>
      <c r="F418" s="30" t="s">
        <v>977</v>
      </c>
      <c r="G418" s="30" t="str">
        <f>IFERROR(VLOOKUP(B418,'[1]Income Groups'!$A$2:$C$219,3,FALSE),"")</f>
        <v/>
      </c>
      <c r="H418" s="30" t="str">
        <f>IFERROR(VLOOKUP(B418,'[1]LDC List'!$B$1:$C$47,2,FALSE),"Non LDC")</f>
        <v>Non LDC</v>
      </c>
      <c r="I418" s="30" t="str">
        <f>IFERROR(VLOOKUP(B418,'[1]SIDS List'!$B$1:$C$57,2,FALSE),"Non SIDS")</f>
        <v>Non SIDS</v>
      </c>
      <c r="J418" s="30" t="str">
        <f>IFERROR(VLOOKUP(B418,'[1]DAC Member List'!$B$1:$C$29,2,FALSE),"Non DAC")</f>
        <v>Non DAC</v>
      </c>
      <c r="K418" s="30" t="str">
        <f>IFERROR(VLOOKUP(B418,'[1]Dev Countries List'!$A$1:$B$146,2,FALSE),"Not Developing")</f>
        <v>Not Developing</v>
      </c>
      <c r="L418" s="30" t="str">
        <f>IFERROR(VLOOKUP(D418,'[1]Fragility List'!$A$1:$C$146,3,FALSE),"Not Fragile")</f>
        <v>Not Fragile</v>
      </c>
      <c r="M418" s="27" t="e">
        <f>VLOOKUP(B418,[2]Data!$B$7:$Y$270,23,FALSE)</f>
        <v>#N/A</v>
      </c>
    </row>
    <row r="419" spans="1:13" x14ac:dyDescent="0.25">
      <c r="A419" s="30" t="s">
        <v>977</v>
      </c>
      <c r="B419" s="30" t="s">
        <v>977</v>
      </c>
      <c r="C419" s="30" t="s">
        <v>977</v>
      </c>
      <c r="D419" s="30" t="s">
        <v>977</v>
      </c>
      <c r="E419" s="30" t="s">
        <v>977</v>
      </c>
      <c r="F419" s="30" t="s">
        <v>977</v>
      </c>
      <c r="G419" s="30" t="str">
        <f>IFERROR(VLOOKUP(B419,'[1]Income Groups'!$A$2:$C$219,3,FALSE),"")</f>
        <v/>
      </c>
      <c r="H419" s="30" t="str">
        <f>IFERROR(VLOOKUP(B419,'[1]LDC List'!$B$1:$C$47,2,FALSE),"Non LDC")</f>
        <v>Non LDC</v>
      </c>
      <c r="I419" s="30" t="str">
        <f>IFERROR(VLOOKUP(B419,'[1]SIDS List'!$B$1:$C$57,2,FALSE),"Non SIDS")</f>
        <v>Non SIDS</v>
      </c>
      <c r="J419" s="30" t="str">
        <f>IFERROR(VLOOKUP(B419,'[1]DAC Member List'!$B$1:$C$29,2,FALSE),"Non DAC")</f>
        <v>Non DAC</v>
      </c>
      <c r="K419" s="30" t="str">
        <f>IFERROR(VLOOKUP(B419,'[1]Dev Countries List'!$A$1:$B$146,2,FALSE),"Not Developing")</f>
        <v>Not Developing</v>
      </c>
      <c r="L419" s="30" t="str">
        <f>IFERROR(VLOOKUP(D419,'[1]Fragility List'!$A$1:$C$146,3,FALSE),"Not Fragile")</f>
        <v>Not Fragile</v>
      </c>
      <c r="M419" s="27" t="e">
        <f>VLOOKUP(B419,[2]Data!$B$7:$Y$270,23,FALSE)</f>
        <v>#N/A</v>
      </c>
    </row>
    <row r="420" spans="1:13" x14ac:dyDescent="0.25">
      <c r="A420" s="30" t="s">
        <v>977</v>
      </c>
      <c r="B420" s="30" t="s">
        <v>977</v>
      </c>
      <c r="C420" s="30" t="s">
        <v>977</v>
      </c>
      <c r="D420" s="30" t="s">
        <v>977</v>
      </c>
      <c r="E420" s="30" t="s">
        <v>977</v>
      </c>
      <c r="F420" s="30" t="s">
        <v>977</v>
      </c>
      <c r="G420" s="30" t="str">
        <f>IFERROR(VLOOKUP(B420,'[1]Income Groups'!$A$2:$C$219,3,FALSE),"")</f>
        <v/>
      </c>
      <c r="H420" s="30" t="str">
        <f>IFERROR(VLOOKUP(B420,'[1]LDC List'!$B$1:$C$47,2,FALSE),"Non LDC")</f>
        <v>Non LDC</v>
      </c>
      <c r="I420" s="30" t="str">
        <f>IFERROR(VLOOKUP(B420,'[1]SIDS List'!$B$1:$C$57,2,FALSE),"Non SIDS")</f>
        <v>Non SIDS</v>
      </c>
      <c r="J420" s="30" t="str">
        <f>IFERROR(VLOOKUP(B420,'[1]DAC Member List'!$B$1:$C$29,2,FALSE),"Non DAC")</f>
        <v>Non DAC</v>
      </c>
      <c r="K420" s="30" t="str">
        <f>IFERROR(VLOOKUP(B420,'[1]Dev Countries List'!$A$1:$B$146,2,FALSE),"Not Developing")</f>
        <v>Not Developing</v>
      </c>
      <c r="L420" s="30" t="str">
        <f>IFERROR(VLOOKUP(D420,'[1]Fragility List'!$A$1:$C$146,3,FALSE),"Not Fragile")</f>
        <v>Not Fragile</v>
      </c>
      <c r="M420" s="27" t="e">
        <f>VLOOKUP(B420,[2]Data!$B$7:$Y$270,23,FALSE)</f>
        <v>#N/A</v>
      </c>
    </row>
    <row r="421" spans="1:13" x14ac:dyDescent="0.25">
      <c r="A421" s="30" t="s">
        <v>977</v>
      </c>
      <c r="B421" s="30" t="s">
        <v>977</v>
      </c>
      <c r="C421" s="30" t="s">
        <v>977</v>
      </c>
      <c r="D421" s="30" t="s">
        <v>977</v>
      </c>
      <c r="E421" s="30" t="s">
        <v>977</v>
      </c>
      <c r="F421" s="30" t="s">
        <v>977</v>
      </c>
      <c r="G421" s="30" t="str">
        <f>IFERROR(VLOOKUP(B421,'[1]Income Groups'!$A$2:$C$219,3,FALSE),"")</f>
        <v/>
      </c>
      <c r="H421" s="30" t="str">
        <f>IFERROR(VLOOKUP(B421,'[1]LDC List'!$B$1:$C$47,2,FALSE),"Non LDC")</f>
        <v>Non LDC</v>
      </c>
      <c r="I421" s="30" t="str">
        <f>IFERROR(VLOOKUP(B421,'[1]SIDS List'!$B$1:$C$57,2,FALSE),"Non SIDS")</f>
        <v>Non SIDS</v>
      </c>
      <c r="J421" s="30" t="str">
        <f>IFERROR(VLOOKUP(B421,'[1]DAC Member List'!$B$1:$C$29,2,FALSE),"Non DAC")</f>
        <v>Non DAC</v>
      </c>
      <c r="K421" s="30" t="str">
        <f>IFERROR(VLOOKUP(B421,'[1]Dev Countries List'!$A$1:$B$146,2,FALSE),"Not Developing")</f>
        <v>Not Developing</v>
      </c>
      <c r="L421" s="30" t="str">
        <f>IFERROR(VLOOKUP(D421,'[1]Fragility List'!$A$1:$C$146,3,FALSE),"Not Fragile")</f>
        <v>Not Fragile</v>
      </c>
      <c r="M421" s="27" t="e">
        <f>VLOOKUP(B421,[2]Data!$B$7:$Y$270,23,FALSE)</f>
        <v>#N/A</v>
      </c>
    </row>
    <row r="422" spans="1:13" x14ac:dyDescent="0.25">
      <c r="A422" s="30" t="s">
        <v>977</v>
      </c>
      <c r="B422" s="30" t="s">
        <v>977</v>
      </c>
      <c r="C422" s="30" t="s">
        <v>977</v>
      </c>
      <c r="D422" s="30" t="s">
        <v>977</v>
      </c>
      <c r="E422" s="30" t="s">
        <v>977</v>
      </c>
      <c r="F422" s="30" t="s">
        <v>977</v>
      </c>
      <c r="G422" s="30" t="str">
        <f>IFERROR(VLOOKUP(B422,'[1]Income Groups'!$A$2:$C$219,3,FALSE),"")</f>
        <v/>
      </c>
      <c r="H422" s="30" t="str">
        <f>IFERROR(VLOOKUP(B422,'[1]LDC List'!$B$1:$C$47,2,FALSE),"Non LDC")</f>
        <v>Non LDC</v>
      </c>
      <c r="I422" s="30" t="str">
        <f>IFERROR(VLOOKUP(B422,'[1]SIDS List'!$B$1:$C$57,2,FALSE),"Non SIDS")</f>
        <v>Non SIDS</v>
      </c>
      <c r="J422" s="30" t="str">
        <f>IFERROR(VLOOKUP(B422,'[1]DAC Member List'!$B$1:$C$29,2,FALSE),"Non DAC")</f>
        <v>Non DAC</v>
      </c>
      <c r="K422" s="30" t="str">
        <f>IFERROR(VLOOKUP(B422,'[1]Dev Countries List'!$A$1:$B$146,2,FALSE),"Not Developing")</f>
        <v>Not Developing</v>
      </c>
      <c r="L422" s="30" t="str">
        <f>IFERROR(VLOOKUP(D422,'[1]Fragility List'!$A$1:$C$146,3,FALSE),"Not Fragile")</f>
        <v>Not Fragile</v>
      </c>
      <c r="M422" s="27" t="e">
        <f>VLOOKUP(B422,[2]Data!$B$7:$Y$270,23,FALSE)</f>
        <v>#N/A</v>
      </c>
    </row>
    <row r="423" spans="1:13" x14ac:dyDescent="0.25">
      <c r="A423" s="30" t="s">
        <v>977</v>
      </c>
      <c r="B423" s="30" t="s">
        <v>977</v>
      </c>
      <c r="C423" s="30" t="s">
        <v>977</v>
      </c>
      <c r="D423" s="30" t="s">
        <v>977</v>
      </c>
      <c r="E423" s="30" t="s">
        <v>977</v>
      </c>
      <c r="F423" s="30" t="s">
        <v>977</v>
      </c>
      <c r="G423" s="30" t="str">
        <f>IFERROR(VLOOKUP(B423,'[1]Income Groups'!$A$2:$C$219,3,FALSE),"")</f>
        <v/>
      </c>
      <c r="H423" s="30" t="str">
        <f>IFERROR(VLOOKUP(B423,'[1]LDC List'!$B$1:$C$47,2,FALSE),"Non LDC")</f>
        <v>Non LDC</v>
      </c>
      <c r="I423" s="30" t="str">
        <f>IFERROR(VLOOKUP(B423,'[1]SIDS List'!$B$1:$C$57,2,FALSE),"Non SIDS")</f>
        <v>Non SIDS</v>
      </c>
      <c r="J423" s="30" t="str">
        <f>IFERROR(VLOOKUP(B423,'[1]DAC Member List'!$B$1:$C$29,2,FALSE),"Non DAC")</f>
        <v>Non DAC</v>
      </c>
      <c r="K423" s="30" t="str">
        <f>IFERROR(VLOOKUP(B423,'[1]Dev Countries List'!$A$1:$B$146,2,FALSE),"Not Developing")</f>
        <v>Not Developing</v>
      </c>
      <c r="L423" s="30" t="str">
        <f>IFERROR(VLOOKUP(D423,'[1]Fragility List'!$A$1:$C$146,3,FALSE),"Not Fragile")</f>
        <v>Not Fragile</v>
      </c>
      <c r="M423" s="27" t="e">
        <f>VLOOKUP(B423,[2]Data!$B$7:$Y$270,23,FALSE)</f>
        <v>#N/A</v>
      </c>
    </row>
    <row r="424" spans="1:13" x14ac:dyDescent="0.25">
      <c r="A424" s="30" t="s">
        <v>977</v>
      </c>
      <c r="B424" s="30" t="s">
        <v>977</v>
      </c>
      <c r="C424" s="30" t="s">
        <v>977</v>
      </c>
      <c r="D424" s="30" t="s">
        <v>977</v>
      </c>
      <c r="E424" s="30" t="s">
        <v>977</v>
      </c>
      <c r="F424" s="30" t="s">
        <v>977</v>
      </c>
      <c r="G424" s="30" t="str">
        <f>IFERROR(VLOOKUP(B424,'[1]Income Groups'!$A$2:$C$219,3,FALSE),"")</f>
        <v/>
      </c>
      <c r="H424" s="30" t="str">
        <f>IFERROR(VLOOKUP(B424,'[1]LDC List'!$B$1:$C$47,2,FALSE),"Non LDC")</f>
        <v>Non LDC</v>
      </c>
      <c r="I424" s="30" t="str">
        <f>IFERROR(VLOOKUP(B424,'[1]SIDS List'!$B$1:$C$57,2,FALSE),"Non SIDS")</f>
        <v>Non SIDS</v>
      </c>
      <c r="J424" s="30" t="str">
        <f>IFERROR(VLOOKUP(B424,'[1]DAC Member List'!$B$1:$C$29,2,FALSE),"Non DAC")</f>
        <v>Non DAC</v>
      </c>
      <c r="K424" s="30" t="str">
        <f>IFERROR(VLOOKUP(B424,'[1]Dev Countries List'!$A$1:$B$146,2,FALSE),"Not Developing")</f>
        <v>Not Developing</v>
      </c>
      <c r="L424" s="30" t="str">
        <f>IFERROR(VLOOKUP(D424,'[1]Fragility List'!$A$1:$C$146,3,FALSE),"Not Fragile")</f>
        <v>Not Fragile</v>
      </c>
      <c r="M424" s="27" t="e">
        <f>VLOOKUP(B424,[2]Data!$B$7:$Y$270,23,FALSE)</f>
        <v>#N/A</v>
      </c>
    </row>
    <row r="425" spans="1:13" x14ac:dyDescent="0.25">
      <c r="A425" s="30" t="s">
        <v>977</v>
      </c>
      <c r="B425" s="30" t="s">
        <v>977</v>
      </c>
      <c r="C425" s="30" t="s">
        <v>977</v>
      </c>
      <c r="D425" s="30" t="s">
        <v>977</v>
      </c>
      <c r="E425" s="30" t="s">
        <v>977</v>
      </c>
      <c r="F425" s="30" t="s">
        <v>977</v>
      </c>
      <c r="G425" s="30" t="str">
        <f>IFERROR(VLOOKUP(B425,'[1]Income Groups'!$A$2:$C$219,3,FALSE),"")</f>
        <v/>
      </c>
      <c r="H425" s="30" t="str">
        <f>IFERROR(VLOOKUP(B425,'[1]LDC List'!$B$1:$C$47,2,FALSE),"Non LDC")</f>
        <v>Non LDC</v>
      </c>
      <c r="I425" s="30" t="str">
        <f>IFERROR(VLOOKUP(B425,'[1]SIDS List'!$B$1:$C$57,2,FALSE),"Non SIDS")</f>
        <v>Non SIDS</v>
      </c>
      <c r="J425" s="30" t="str">
        <f>IFERROR(VLOOKUP(B425,'[1]DAC Member List'!$B$1:$C$29,2,FALSE),"Non DAC")</f>
        <v>Non DAC</v>
      </c>
      <c r="K425" s="30" t="str">
        <f>IFERROR(VLOOKUP(B425,'[1]Dev Countries List'!$A$1:$B$146,2,FALSE),"Not Developing")</f>
        <v>Not Developing</v>
      </c>
      <c r="L425" s="30" t="str">
        <f>IFERROR(VLOOKUP(D425,'[1]Fragility List'!$A$1:$C$146,3,FALSE),"Not Fragile")</f>
        <v>Not Fragile</v>
      </c>
      <c r="M425" s="27" t="e">
        <f>VLOOKUP(B425,[2]Data!$B$7:$Y$270,23,FALSE)</f>
        <v>#N/A</v>
      </c>
    </row>
    <row r="426" spans="1:13" x14ac:dyDescent="0.25">
      <c r="A426" s="30" t="s">
        <v>977</v>
      </c>
      <c r="B426" s="30" t="s">
        <v>977</v>
      </c>
      <c r="C426" s="30" t="s">
        <v>977</v>
      </c>
      <c r="D426" s="30" t="s">
        <v>977</v>
      </c>
      <c r="E426" s="30" t="s">
        <v>977</v>
      </c>
      <c r="F426" s="30" t="s">
        <v>977</v>
      </c>
      <c r="G426" s="30" t="str">
        <f>IFERROR(VLOOKUP(B426,'[1]Income Groups'!$A$2:$C$219,3,FALSE),"")</f>
        <v/>
      </c>
      <c r="H426" s="30" t="str">
        <f>IFERROR(VLOOKUP(B426,'[1]LDC List'!$B$1:$C$47,2,FALSE),"Non LDC")</f>
        <v>Non LDC</v>
      </c>
      <c r="I426" s="30" t="str">
        <f>IFERROR(VLOOKUP(B426,'[1]SIDS List'!$B$1:$C$57,2,FALSE),"Non SIDS")</f>
        <v>Non SIDS</v>
      </c>
      <c r="J426" s="30" t="str">
        <f>IFERROR(VLOOKUP(B426,'[1]DAC Member List'!$B$1:$C$29,2,FALSE),"Non DAC")</f>
        <v>Non DAC</v>
      </c>
      <c r="K426" s="30" t="str">
        <f>IFERROR(VLOOKUP(B426,'[1]Dev Countries List'!$A$1:$B$146,2,FALSE),"Not Developing")</f>
        <v>Not Developing</v>
      </c>
      <c r="L426" s="30" t="str">
        <f>IFERROR(VLOOKUP(D426,'[1]Fragility List'!$A$1:$C$146,3,FALSE),"Not Fragile")</f>
        <v>Not Fragile</v>
      </c>
      <c r="M426" s="27" t="e">
        <f>VLOOKUP(B426,[2]Data!$B$7:$Y$270,23,FALSE)</f>
        <v>#N/A</v>
      </c>
    </row>
    <row r="427" spans="1:13" x14ac:dyDescent="0.25">
      <c r="A427" s="30" t="s">
        <v>977</v>
      </c>
      <c r="B427" s="30" t="s">
        <v>977</v>
      </c>
      <c r="C427" s="30" t="s">
        <v>977</v>
      </c>
      <c r="D427" s="30" t="s">
        <v>977</v>
      </c>
      <c r="E427" s="30" t="s">
        <v>977</v>
      </c>
      <c r="F427" s="30" t="s">
        <v>977</v>
      </c>
      <c r="G427" s="30" t="str">
        <f>IFERROR(VLOOKUP(B427,'[1]Income Groups'!$A$2:$C$219,3,FALSE),"")</f>
        <v/>
      </c>
      <c r="H427" s="30" t="str">
        <f>IFERROR(VLOOKUP(B427,'[1]LDC List'!$B$1:$C$47,2,FALSE),"Non LDC")</f>
        <v>Non LDC</v>
      </c>
      <c r="I427" s="30" t="str">
        <f>IFERROR(VLOOKUP(B427,'[1]SIDS List'!$B$1:$C$57,2,FALSE),"Non SIDS")</f>
        <v>Non SIDS</v>
      </c>
      <c r="J427" s="30" t="str">
        <f>IFERROR(VLOOKUP(B427,'[1]DAC Member List'!$B$1:$C$29,2,FALSE),"Non DAC")</f>
        <v>Non DAC</v>
      </c>
      <c r="K427" s="30" t="str">
        <f>IFERROR(VLOOKUP(B427,'[1]Dev Countries List'!$A$1:$B$146,2,FALSE),"Not Developing")</f>
        <v>Not Developing</v>
      </c>
      <c r="L427" s="30" t="str">
        <f>IFERROR(VLOOKUP(D427,'[1]Fragility List'!$A$1:$C$146,3,FALSE),"Not Fragile")</f>
        <v>Not Fragile</v>
      </c>
      <c r="M427" s="27" t="e">
        <f>VLOOKUP(B427,[2]Data!$B$7:$Y$270,23,FALSE)</f>
        <v>#N/A</v>
      </c>
    </row>
    <row r="428" spans="1:13" x14ac:dyDescent="0.25">
      <c r="A428" s="30" t="s">
        <v>977</v>
      </c>
      <c r="B428" s="30" t="s">
        <v>977</v>
      </c>
      <c r="C428" s="30" t="s">
        <v>977</v>
      </c>
      <c r="D428" s="30" t="s">
        <v>977</v>
      </c>
      <c r="E428" s="30" t="s">
        <v>977</v>
      </c>
      <c r="F428" s="30" t="s">
        <v>977</v>
      </c>
      <c r="G428" s="30" t="str">
        <f>IFERROR(VLOOKUP(B428,'[1]Income Groups'!$A$2:$C$219,3,FALSE),"")</f>
        <v/>
      </c>
      <c r="H428" s="30" t="str">
        <f>IFERROR(VLOOKUP(B428,'[1]LDC List'!$B$1:$C$47,2,FALSE),"Non LDC")</f>
        <v>Non LDC</v>
      </c>
      <c r="I428" s="30" t="str">
        <f>IFERROR(VLOOKUP(B428,'[1]SIDS List'!$B$1:$C$57,2,FALSE),"Non SIDS")</f>
        <v>Non SIDS</v>
      </c>
      <c r="J428" s="30" t="str">
        <f>IFERROR(VLOOKUP(B428,'[1]DAC Member List'!$B$1:$C$29,2,FALSE),"Non DAC")</f>
        <v>Non DAC</v>
      </c>
      <c r="K428" s="30" t="str">
        <f>IFERROR(VLOOKUP(B428,'[1]Dev Countries List'!$A$1:$B$146,2,FALSE),"Not Developing")</f>
        <v>Not Developing</v>
      </c>
      <c r="L428" s="30" t="str">
        <f>IFERROR(VLOOKUP(D428,'[1]Fragility List'!$A$1:$C$146,3,FALSE),"Not Fragile")</f>
        <v>Not Fragile</v>
      </c>
      <c r="M428" s="27" t="e">
        <f>VLOOKUP(B428,[2]Data!$B$7:$Y$270,23,FALSE)</f>
        <v>#N/A</v>
      </c>
    </row>
    <row r="429" spans="1:13" x14ac:dyDescent="0.25">
      <c r="A429" s="30" t="s">
        <v>977</v>
      </c>
      <c r="B429" s="30" t="s">
        <v>977</v>
      </c>
      <c r="C429" s="30" t="s">
        <v>977</v>
      </c>
      <c r="D429" s="30" t="s">
        <v>977</v>
      </c>
      <c r="E429" s="30" t="s">
        <v>977</v>
      </c>
      <c r="F429" s="30" t="s">
        <v>977</v>
      </c>
      <c r="G429" s="30" t="str">
        <f>IFERROR(VLOOKUP(B429,'[1]Income Groups'!$A$2:$C$219,3,FALSE),"")</f>
        <v/>
      </c>
      <c r="H429" s="30" t="str">
        <f>IFERROR(VLOOKUP(B429,'[1]LDC List'!$B$1:$C$47,2,FALSE),"Non LDC")</f>
        <v>Non LDC</v>
      </c>
      <c r="I429" s="30" t="str">
        <f>IFERROR(VLOOKUP(B429,'[1]SIDS List'!$B$1:$C$57,2,FALSE),"Non SIDS")</f>
        <v>Non SIDS</v>
      </c>
      <c r="J429" s="30" t="str">
        <f>IFERROR(VLOOKUP(B429,'[1]DAC Member List'!$B$1:$C$29,2,FALSE),"Non DAC")</f>
        <v>Non DAC</v>
      </c>
      <c r="K429" s="30" t="str">
        <f>IFERROR(VLOOKUP(B429,'[1]Dev Countries List'!$A$1:$B$146,2,FALSE),"Not Developing")</f>
        <v>Not Developing</v>
      </c>
      <c r="L429" s="30" t="str">
        <f>IFERROR(VLOOKUP(D429,'[1]Fragility List'!$A$1:$C$146,3,FALSE),"Not Fragile")</f>
        <v>Not Fragile</v>
      </c>
      <c r="M429" s="27" t="e">
        <f>VLOOKUP(B429,[2]Data!$B$7:$Y$270,23,FALSE)</f>
        <v>#N/A</v>
      </c>
    </row>
    <row r="430" spans="1:13" x14ac:dyDescent="0.25">
      <c r="A430" s="30" t="s">
        <v>977</v>
      </c>
      <c r="B430" s="30" t="s">
        <v>977</v>
      </c>
      <c r="C430" s="30" t="s">
        <v>977</v>
      </c>
      <c r="D430" s="30" t="s">
        <v>977</v>
      </c>
      <c r="E430" s="30" t="s">
        <v>977</v>
      </c>
      <c r="F430" s="30" t="s">
        <v>977</v>
      </c>
      <c r="G430" s="30" t="str">
        <f>IFERROR(VLOOKUP(B430,'[1]Income Groups'!$A$2:$C$219,3,FALSE),"")</f>
        <v/>
      </c>
      <c r="H430" s="30" t="str">
        <f>IFERROR(VLOOKUP(B430,'[1]LDC List'!$B$1:$C$47,2,FALSE),"Non LDC")</f>
        <v>Non LDC</v>
      </c>
      <c r="I430" s="30" t="str">
        <f>IFERROR(VLOOKUP(B430,'[1]SIDS List'!$B$1:$C$57,2,FALSE),"Non SIDS")</f>
        <v>Non SIDS</v>
      </c>
      <c r="J430" s="30" t="str">
        <f>IFERROR(VLOOKUP(B430,'[1]DAC Member List'!$B$1:$C$29,2,FALSE),"Non DAC")</f>
        <v>Non DAC</v>
      </c>
      <c r="K430" s="30" t="str">
        <f>IFERROR(VLOOKUP(B430,'[1]Dev Countries List'!$A$1:$B$146,2,FALSE),"Not Developing")</f>
        <v>Not Developing</v>
      </c>
      <c r="L430" s="30" t="str">
        <f>IFERROR(VLOOKUP(D430,'[1]Fragility List'!$A$1:$C$146,3,FALSE),"Not Fragile")</f>
        <v>Not Fragile</v>
      </c>
      <c r="M430" s="27" t="e">
        <f>VLOOKUP(B430,[2]Data!$B$7:$Y$270,23,FALSE)</f>
        <v>#N/A</v>
      </c>
    </row>
    <row r="431" spans="1:13" x14ac:dyDescent="0.25">
      <c r="A431" s="30" t="s">
        <v>977</v>
      </c>
      <c r="B431" s="30" t="s">
        <v>977</v>
      </c>
      <c r="C431" s="30" t="s">
        <v>977</v>
      </c>
      <c r="D431" s="30" t="s">
        <v>977</v>
      </c>
      <c r="E431" s="30" t="s">
        <v>977</v>
      </c>
      <c r="F431" s="30" t="s">
        <v>977</v>
      </c>
      <c r="G431" s="30" t="str">
        <f>IFERROR(VLOOKUP(B431,'[1]Income Groups'!$A$2:$C$219,3,FALSE),"")</f>
        <v/>
      </c>
      <c r="H431" s="30" t="str">
        <f>IFERROR(VLOOKUP(B431,'[1]LDC List'!$B$1:$C$47,2,FALSE),"Non LDC")</f>
        <v>Non LDC</v>
      </c>
      <c r="I431" s="30" t="str">
        <f>IFERROR(VLOOKUP(B431,'[1]SIDS List'!$B$1:$C$57,2,FALSE),"Non SIDS")</f>
        <v>Non SIDS</v>
      </c>
      <c r="J431" s="30" t="str">
        <f>IFERROR(VLOOKUP(B431,'[1]DAC Member List'!$B$1:$C$29,2,FALSE),"Non DAC")</f>
        <v>Non DAC</v>
      </c>
      <c r="K431" s="30" t="str">
        <f>IFERROR(VLOOKUP(B431,'[1]Dev Countries List'!$A$1:$B$146,2,FALSE),"Not Developing")</f>
        <v>Not Developing</v>
      </c>
      <c r="L431" s="30" t="str">
        <f>IFERROR(VLOOKUP(D431,'[1]Fragility List'!$A$1:$C$146,3,FALSE),"Not Fragile")</f>
        <v>Not Fragile</v>
      </c>
      <c r="M431" s="27" t="e">
        <f>VLOOKUP(B431,[2]Data!$B$7:$Y$270,23,FALSE)</f>
        <v>#N/A</v>
      </c>
    </row>
    <row r="432" spans="1:13" x14ac:dyDescent="0.25">
      <c r="A432" s="30" t="s">
        <v>977</v>
      </c>
      <c r="B432" s="30" t="s">
        <v>977</v>
      </c>
      <c r="C432" s="30" t="s">
        <v>977</v>
      </c>
      <c r="D432" s="30" t="s">
        <v>977</v>
      </c>
      <c r="E432" s="30" t="s">
        <v>977</v>
      </c>
      <c r="F432" s="30" t="s">
        <v>977</v>
      </c>
      <c r="G432" s="30" t="str">
        <f>IFERROR(VLOOKUP(B432,'[1]Income Groups'!$A$2:$C$219,3,FALSE),"")</f>
        <v/>
      </c>
      <c r="H432" s="30" t="str">
        <f>IFERROR(VLOOKUP(B432,'[1]LDC List'!$B$1:$C$47,2,FALSE),"Non LDC")</f>
        <v>Non LDC</v>
      </c>
      <c r="I432" s="30" t="str">
        <f>IFERROR(VLOOKUP(B432,'[1]SIDS List'!$B$1:$C$57,2,FALSE),"Non SIDS")</f>
        <v>Non SIDS</v>
      </c>
      <c r="J432" s="30" t="str">
        <f>IFERROR(VLOOKUP(B432,'[1]DAC Member List'!$B$1:$C$29,2,FALSE),"Non DAC")</f>
        <v>Non DAC</v>
      </c>
      <c r="K432" s="30" t="str">
        <f>IFERROR(VLOOKUP(B432,'[1]Dev Countries List'!$A$1:$B$146,2,FALSE),"Not Developing")</f>
        <v>Not Developing</v>
      </c>
      <c r="L432" s="30" t="str">
        <f>IFERROR(VLOOKUP(D432,'[1]Fragility List'!$A$1:$C$146,3,FALSE),"Not Fragile")</f>
        <v>Not Fragile</v>
      </c>
      <c r="M432" s="27" t="e">
        <f>VLOOKUP(B432,[2]Data!$B$7:$Y$270,23,FALSE)</f>
        <v>#N/A</v>
      </c>
    </row>
    <row r="433" spans="1:13" x14ac:dyDescent="0.25">
      <c r="A433" s="30" t="s">
        <v>977</v>
      </c>
      <c r="B433" s="30" t="s">
        <v>977</v>
      </c>
      <c r="C433" s="30" t="s">
        <v>977</v>
      </c>
      <c r="D433" s="30" t="s">
        <v>977</v>
      </c>
      <c r="E433" s="30" t="s">
        <v>977</v>
      </c>
      <c r="F433" s="30" t="s">
        <v>977</v>
      </c>
      <c r="G433" s="30" t="str">
        <f>IFERROR(VLOOKUP(B433,'[1]Income Groups'!$A$2:$C$219,3,FALSE),"")</f>
        <v/>
      </c>
      <c r="H433" s="30" t="str">
        <f>IFERROR(VLOOKUP(B433,'[1]LDC List'!$B$1:$C$47,2,FALSE),"Non LDC")</f>
        <v>Non LDC</v>
      </c>
      <c r="I433" s="30" t="str">
        <f>IFERROR(VLOOKUP(B433,'[1]SIDS List'!$B$1:$C$57,2,FALSE),"Non SIDS")</f>
        <v>Non SIDS</v>
      </c>
      <c r="J433" s="30" t="str">
        <f>IFERROR(VLOOKUP(B433,'[1]DAC Member List'!$B$1:$C$29,2,FALSE),"Non DAC")</f>
        <v>Non DAC</v>
      </c>
      <c r="K433" s="30" t="str">
        <f>IFERROR(VLOOKUP(B433,'[1]Dev Countries List'!$A$1:$B$146,2,FALSE),"Not Developing")</f>
        <v>Not Developing</v>
      </c>
      <c r="L433" s="30" t="str">
        <f>IFERROR(VLOOKUP(D433,'[1]Fragility List'!$A$1:$C$146,3,FALSE),"Not Fragile")</f>
        <v>Not Fragile</v>
      </c>
      <c r="M433" s="27" t="e">
        <f>VLOOKUP(B433,[2]Data!$B$7:$Y$270,23,FALSE)</f>
        <v>#N/A</v>
      </c>
    </row>
    <row r="434" spans="1:13" x14ac:dyDescent="0.25">
      <c r="A434" s="30" t="s">
        <v>977</v>
      </c>
      <c r="B434" s="30" t="s">
        <v>977</v>
      </c>
      <c r="C434" s="30" t="s">
        <v>977</v>
      </c>
      <c r="D434" s="30" t="s">
        <v>977</v>
      </c>
      <c r="E434" s="30" t="s">
        <v>977</v>
      </c>
      <c r="F434" s="30" t="s">
        <v>977</v>
      </c>
      <c r="G434" s="30" t="str">
        <f>IFERROR(VLOOKUP(B434,'[1]Income Groups'!$A$2:$C$219,3,FALSE),"")</f>
        <v/>
      </c>
      <c r="H434" s="30" t="str">
        <f>IFERROR(VLOOKUP(B434,'[1]LDC List'!$B$1:$C$47,2,FALSE),"Non LDC")</f>
        <v>Non LDC</v>
      </c>
      <c r="I434" s="30" t="str">
        <f>IFERROR(VLOOKUP(B434,'[1]SIDS List'!$B$1:$C$57,2,FALSE),"Non SIDS")</f>
        <v>Non SIDS</v>
      </c>
      <c r="J434" s="30" t="str">
        <f>IFERROR(VLOOKUP(B434,'[1]DAC Member List'!$B$1:$C$29,2,FALSE),"Non DAC")</f>
        <v>Non DAC</v>
      </c>
      <c r="K434" s="30" t="str">
        <f>IFERROR(VLOOKUP(B434,'[1]Dev Countries List'!$A$1:$B$146,2,FALSE),"Not Developing")</f>
        <v>Not Developing</v>
      </c>
      <c r="L434" s="30" t="str">
        <f>IFERROR(VLOOKUP(D434,'[1]Fragility List'!$A$1:$C$146,3,FALSE),"Not Fragile")</f>
        <v>Not Fragile</v>
      </c>
      <c r="M434" s="27" t="e">
        <f>VLOOKUP(B434,[2]Data!$B$7:$Y$270,23,FALSE)</f>
        <v>#N/A</v>
      </c>
    </row>
    <row r="435" spans="1:13" x14ac:dyDescent="0.25">
      <c r="A435" s="30" t="s">
        <v>977</v>
      </c>
      <c r="B435" s="30" t="s">
        <v>977</v>
      </c>
      <c r="C435" s="30" t="s">
        <v>977</v>
      </c>
      <c r="D435" s="30" t="s">
        <v>977</v>
      </c>
      <c r="E435" s="30" t="s">
        <v>977</v>
      </c>
      <c r="F435" s="30" t="s">
        <v>977</v>
      </c>
      <c r="G435" s="30" t="str">
        <f>IFERROR(VLOOKUP(B435,'[1]Income Groups'!$A$2:$C$219,3,FALSE),"")</f>
        <v/>
      </c>
      <c r="H435" s="30" t="str">
        <f>IFERROR(VLOOKUP(B435,'[1]LDC List'!$B$1:$C$47,2,FALSE),"Non LDC")</f>
        <v>Non LDC</v>
      </c>
      <c r="I435" s="30" t="str">
        <f>IFERROR(VLOOKUP(B435,'[1]SIDS List'!$B$1:$C$57,2,FALSE),"Non SIDS")</f>
        <v>Non SIDS</v>
      </c>
      <c r="J435" s="30" t="str">
        <f>IFERROR(VLOOKUP(B435,'[1]DAC Member List'!$B$1:$C$29,2,FALSE),"Non DAC")</f>
        <v>Non DAC</v>
      </c>
      <c r="K435" s="30" t="str">
        <f>IFERROR(VLOOKUP(B435,'[1]Dev Countries List'!$A$1:$B$146,2,FALSE),"Not Developing")</f>
        <v>Not Developing</v>
      </c>
      <c r="L435" s="30" t="str">
        <f>IFERROR(VLOOKUP(D435,'[1]Fragility List'!$A$1:$C$146,3,FALSE),"Not Fragile")</f>
        <v>Not Fragile</v>
      </c>
      <c r="M435" s="27" t="e">
        <f>VLOOKUP(B435,[2]Data!$B$7:$Y$270,23,FALSE)</f>
        <v>#N/A</v>
      </c>
    </row>
    <row r="436" spans="1:13" x14ac:dyDescent="0.25">
      <c r="A436" s="30" t="s">
        <v>977</v>
      </c>
      <c r="B436" s="30" t="s">
        <v>977</v>
      </c>
      <c r="C436" s="30" t="s">
        <v>977</v>
      </c>
      <c r="D436" s="30" t="s">
        <v>977</v>
      </c>
      <c r="E436" s="30" t="s">
        <v>977</v>
      </c>
      <c r="F436" s="30" t="s">
        <v>977</v>
      </c>
      <c r="G436" s="30" t="str">
        <f>IFERROR(VLOOKUP(B436,'[1]Income Groups'!$A$2:$C$219,3,FALSE),"")</f>
        <v/>
      </c>
      <c r="H436" s="30" t="str">
        <f>IFERROR(VLOOKUP(B436,'[1]LDC List'!$B$1:$C$47,2,FALSE),"Non LDC")</f>
        <v>Non LDC</v>
      </c>
      <c r="I436" s="30" t="str">
        <f>IFERROR(VLOOKUP(B436,'[1]SIDS List'!$B$1:$C$57,2,FALSE),"Non SIDS")</f>
        <v>Non SIDS</v>
      </c>
      <c r="J436" s="30" t="str">
        <f>IFERROR(VLOOKUP(B436,'[1]DAC Member List'!$B$1:$C$29,2,FALSE),"Non DAC")</f>
        <v>Non DAC</v>
      </c>
      <c r="K436" s="30" t="str">
        <f>IFERROR(VLOOKUP(B436,'[1]Dev Countries List'!$A$1:$B$146,2,FALSE),"Not Developing")</f>
        <v>Not Developing</v>
      </c>
      <c r="L436" s="30" t="str">
        <f>IFERROR(VLOOKUP(D436,'[1]Fragility List'!$A$1:$C$146,3,FALSE),"Not Fragile")</f>
        <v>Not Fragile</v>
      </c>
      <c r="M436" s="27" t="e">
        <f>VLOOKUP(B436,[2]Data!$B$7:$Y$270,23,FALSE)</f>
        <v>#N/A</v>
      </c>
    </row>
    <row r="437" spans="1:13" x14ac:dyDescent="0.25">
      <c r="A437" s="30" t="s">
        <v>977</v>
      </c>
      <c r="B437" s="30" t="s">
        <v>977</v>
      </c>
      <c r="C437" s="30" t="s">
        <v>977</v>
      </c>
      <c r="D437" s="30" t="s">
        <v>977</v>
      </c>
      <c r="E437" s="30" t="s">
        <v>977</v>
      </c>
      <c r="F437" s="30" t="s">
        <v>977</v>
      </c>
      <c r="G437" s="30" t="str">
        <f>IFERROR(VLOOKUP(B437,'[1]Income Groups'!$A$2:$C$219,3,FALSE),"")</f>
        <v/>
      </c>
      <c r="H437" s="30" t="str">
        <f>IFERROR(VLOOKUP(B437,'[1]LDC List'!$B$1:$C$47,2,FALSE),"Non LDC")</f>
        <v>Non LDC</v>
      </c>
      <c r="I437" s="30" t="str">
        <f>IFERROR(VLOOKUP(B437,'[1]SIDS List'!$B$1:$C$57,2,FALSE),"Non SIDS")</f>
        <v>Non SIDS</v>
      </c>
      <c r="J437" s="30" t="str">
        <f>IFERROR(VLOOKUP(B437,'[1]DAC Member List'!$B$1:$C$29,2,FALSE),"Non DAC")</f>
        <v>Non DAC</v>
      </c>
      <c r="K437" s="30" t="str">
        <f>IFERROR(VLOOKUP(B437,'[1]Dev Countries List'!$A$1:$B$146,2,FALSE),"Not Developing")</f>
        <v>Not Developing</v>
      </c>
      <c r="L437" s="30" t="str">
        <f>IFERROR(VLOOKUP(D437,'[1]Fragility List'!$A$1:$C$146,3,FALSE),"Not Fragile")</f>
        <v>Not Fragile</v>
      </c>
      <c r="M437" s="27" t="e">
        <f>VLOOKUP(B437,[2]Data!$B$7:$Y$270,23,FALSE)</f>
        <v>#N/A</v>
      </c>
    </row>
    <row r="438" spans="1:13" x14ac:dyDescent="0.25">
      <c r="A438" s="30" t="s">
        <v>977</v>
      </c>
      <c r="B438" s="30" t="s">
        <v>977</v>
      </c>
      <c r="C438" s="30" t="s">
        <v>977</v>
      </c>
      <c r="D438" s="30" t="s">
        <v>977</v>
      </c>
      <c r="E438" s="30" t="s">
        <v>977</v>
      </c>
      <c r="F438" s="30" t="s">
        <v>977</v>
      </c>
      <c r="G438" s="30" t="str">
        <f>IFERROR(VLOOKUP(B438,'[1]Income Groups'!$A$2:$C$219,3,FALSE),"")</f>
        <v/>
      </c>
      <c r="H438" s="30" t="str">
        <f>IFERROR(VLOOKUP(B438,'[1]LDC List'!$B$1:$C$47,2,FALSE),"Non LDC")</f>
        <v>Non LDC</v>
      </c>
      <c r="I438" s="30" t="str">
        <f>IFERROR(VLOOKUP(B438,'[1]SIDS List'!$B$1:$C$57,2,FALSE),"Non SIDS")</f>
        <v>Non SIDS</v>
      </c>
      <c r="J438" s="30" t="str">
        <f>IFERROR(VLOOKUP(B438,'[1]DAC Member List'!$B$1:$C$29,2,FALSE),"Non DAC")</f>
        <v>Non DAC</v>
      </c>
      <c r="K438" s="30" t="str">
        <f>IFERROR(VLOOKUP(B438,'[1]Dev Countries List'!$A$1:$B$146,2,FALSE),"Not Developing")</f>
        <v>Not Developing</v>
      </c>
      <c r="L438" s="30" t="str">
        <f>IFERROR(VLOOKUP(D438,'[1]Fragility List'!$A$1:$C$146,3,FALSE),"Not Fragile")</f>
        <v>Not Fragile</v>
      </c>
      <c r="M438" s="27" t="e">
        <f>VLOOKUP(B438,[2]Data!$B$7:$Y$270,23,FALSE)</f>
        <v>#N/A</v>
      </c>
    </row>
    <row r="439" spans="1:13" x14ac:dyDescent="0.25">
      <c r="A439" s="30" t="s">
        <v>977</v>
      </c>
      <c r="B439" s="30" t="s">
        <v>977</v>
      </c>
      <c r="C439" s="30" t="s">
        <v>977</v>
      </c>
      <c r="D439" s="30" t="s">
        <v>977</v>
      </c>
      <c r="E439" s="30" t="s">
        <v>977</v>
      </c>
      <c r="F439" s="30" t="s">
        <v>977</v>
      </c>
      <c r="G439" s="30" t="str">
        <f>IFERROR(VLOOKUP(B439,'[1]Income Groups'!$A$2:$C$219,3,FALSE),"")</f>
        <v/>
      </c>
      <c r="H439" s="30" t="str">
        <f>IFERROR(VLOOKUP(B439,'[1]LDC List'!$B$1:$C$47,2,FALSE),"Non LDC")</f>
        <v>Non LDC</v>
      </c>
      <c r="I439" s="30" t="str">
        <f>IFERROR(VLOOKUP(B439,'[1]SIDS List'!$B$1:$C$57,2,FALSE),"Non SIDS")</f>
        <v>Non SIDS</v>
      </c>
      <c r="J439" s="30" t="str">
        <f>IFERROR(VLOOKUP(B439,'[1]DAC Member List'!$B$1:$C$29,2,FALSE),"Non DAC")</f>
        <v>Non DAC</v>
      </c>
      <c r="K439" s="30" t="str">
        <f>IFERROR(VLOOKUP(B439,'[1]Dev Countries List'!$A$1:$B$146,2,FALSE),"Not Developing")</f>
        <v>Not Developing</v>
      </c>
      <c r="L439" s="30" t="str">
        <f>IFERROR(VLOOKUP(D439,'[1]Fragility List'!$A$1:$C$146,3,FALSE),"Not Fragile")</f>
        <v>Not Fragile</v>
      </c>
      <c r="M439" s="27" t="e">
        <f>VLOOKUP(B439,[2]Data!$B$7:$Y$270,23,FALSE)</f>
        <v>#N/A</v>
      </c>
    </row>
    <row r="440" spans="1:13" x14ac:dyDescent="0.25">
      <c r="A440" s="30" t="s">
        <v>977</v>
      </c>
      <c r="B440" s="30" t="s">
        <v>977</v>
      </c>
      <c r="C440" s="30" t="s">
        <v>977</v>
      </c>
      <c r="D440" s="30" t="s">
        <v>977</v>
      </c>
      <c r="E440" s="30" t="s">
        <v>977</v>
      </c>
      <c r="F440" s="30" t="s">
        <v>977</v>
      </c>
      <c r="G440" s="30" t="str">
        <f>IFERROR(VLOOKUP(B440,'[1]Income Groups'!$A$2:$C$219,3,FALSE),"")</f>
        <v/>
      </c>
      <c r="H440" s="30" t="str">
        <f>IFERROR(VLOOKUP(B440,'[1]LDC List'!$B$1:$C$47,2,FALSE),"Non LDC")</f>
        <v>Non LDC</v>
      </c>
      <c r="I440" s="30" t="str">
        <f>IFERROR(VLOOKUP(B440,'[1]SIDS List'!$B$1:$C$57,2,FALSE),"Non SIDS")</f>
        <v>Non SIDS</v>
      </c>
      <c r="J440" s="30" t="str">
        <f>IFERROR(VLOOKUP(B440,'[1]DAC Member List'!$B$1:$C$29,2,FALSE),"Non DAC")</f>
        <v>Non DAC</v>
      </c>
      <c r="K440" s="30" t="str">
        <f>IFERROR(VLOOKUP(B440,'[1]Dev Countries List'!$A$1:$B$146,2,FALSE),"Not Developing")</f>
        <v>Not Developing</v>
      </c>
      <c r="L440" s="30" t="str">
        <f>IFERROR(VLOOKUP(D440,'[1]Fragility List'!$A$1:$C$146,3,FALSE),"Not Fragile")</f>
        <v>Not Fragile</v>
      </c>
      <c r="M440" s="27" t="e">
        <f>VLOOKUP(B440,[2]Data!$B$7:$Y$270,23,FALSE)</f>
        <v>#N/A</v>
      </c>
    </row>
    <row r="441" spans="1:13" x14ac:dyDescent="0.25">
      <c r="A441" s="30" t="s">
        <v>977</v>
      </c>
      <c r="B441" s="30" t="s">
        <v>977</v>
      </c>
      <c r="C441" s="30" t="s">
        <v>977</v>
      </c>
      <c r="D441" s="30" t="s">
        <v>977</v>
      </c>
      <c r="E441" s="30" t="s">
        <v>977</v>
      </c>
      <c r="F441" s="30" t="s">
        <v>977</v>
      </c>
      <c r="G441" s="30" t="str">
        <f>IFERROR(VLOOKUP(B441,'[1]Income Groups'!$A$2:$C$219,3,FALSE),"")</f>
        <v/>
      </c>
      <c r="H441" s="30" t="str">
        <f>IFERROR(VLOOKUP(B441,'[1]LDC List'!$B$1:$C$47,2,FALSE),"Non LDC")</f>
        <v>Non LDC</v>
      </c>
      <c r="I441" s="30" t="str">
        <f>IFERROR(VLOOKUP(B441,'[1]SIDS List'!$B$1:$C$57,2,FALSE),"Non SIDS")</f>
        <v>Non SIDS</v>
      </c>
      <c r="J441" s="30" t="str">
        <f>IFERROR(VLOOKUP(B441,'[1]DAC Member List'!$B$1:$C$29,2,FALSE),"Non DAC")</f>
        <v>Non DAC</v>
      </c>
      <c r="K441" s="30" t="str">
        <f>IFERROR(VLOOKUP(B441,'[1]Dev Countries List'!$A$1:$B$146,2,FALSE),"Not Developing")</f>
        <v>Not Developing</v>
      </c>
      <c r="L441" s="30" t="str">
        <f>IFERROR(VLOOKUP(D441,'[1]Fragility List'!$A$1:$C$146,3,FALSE),"Not Fragile")</f>
        <v>Not Fragile</v>
      </c>
      <c r="M441" s="27" t="e">
        <f>VLOOKUP(B441,[2]Data!$B$7:$Y$270,23,FALSE)</f>
        <v>#N/A</v>
      </c>
    </row>
    <row r="442" spans="1:13" x14ac:dyDescent="0.25">
      <c r="A442" s="30" t="s">
        <v>977</v>
      </c>
      <c r="B442" s="30" t="s">
        <v>977</v>
      </c>
      <c r="C442" s="30" t="s">
        <v>977</v>
      </c>
      <c r="D442" s="30" t="s">
        <v>977</v>
      </c>
      <c r="E442" s="30" t="s">
        <v>977</v>
      </c>
      <c r="F442" s="30" t="s">
        <v>977</v>
      </c>
      <c r="G442" s="30" t="str">
        <f>IFERROR(VLOOKUP(B442,'[1]Income Groups'!$A$2:$C$219,3,FALSE),"")</f>
        <v/>
      </c>
      <c r="H442" s="30" t="str">
        <f>IFERROR(VLOOKUP(B442,'[1]LDC List'!$B$1:$C$47,2,FALSE),"Non LDC")</f>
        <v>Non LDC</v>
      </c>
      <c r="I442" s="30" t="str">
        <f>IFERROR(VLOOKUP(B442,'[1]SIDS List'!$B$1:$C$57,2,FALSE),"Non SIDS")</f>
        <v>Non SIDS</v>
      </c>
      <c r="J442" s="30" t="str">
        <f>IFERROR(VLOOKUP(B442,'[1]DAC Member List'!$B$1:$C$29,2,FALSE),"Non DAC")</f>
        <v>Non DAC</v>
      </c>
      <c r="K442" s="30" t="str">
        <f>IFERROR(VLOOKUP(B442,'[1]Dev Countries List'!$A$1:$B$146,2,FALSE),"Not Developing")</f>
        <v>Not Developing</v>
      </c>
      <c r="L442" s="30" t="str">
        <f>IFERROR(VLOOKUP(D442,'[1]Fragility List'!$A$1:$C$146,3,FALSE),"Not Fragile")</f>
        <v>Not Fragile</v>
      </c>
      <c r="M442" s="27" t="e">
        <f>VLOOKUP(B442,[2]Data!$B$7:$Y$270,23,FALSE)</f>
        <v>#N/A</v>
      </c>
    </row>
    <row r="443" spans="1:13" x14ac:dyDescent="0.25">
      <c r="A443" s="30" t="s">
        <v>977</v>
      </c>
      <c r="B443" s="30" t="s">
        <v>977</v>
      </c>
      <c r="C443" s="30" t="s">
        <v>977</v>
      </c>
      <c r="D443" s="30" t="s">
        <v>977</v>
      </c>
      <c r="E443" s="30" t="s">
        <v>977</v>
      </c>
      <c r="F443" s="30" t="s">
        <v>977</v>
      </c>
      <c r="G443" s="30" t="str">
        <f>IFERROR(VLOOKUP(B443,'[1]Income Groups'!$A$2:$C$219,3,FALSE),"")</f>
        <v/>
      </c>
      <c r="H443" s="30" t="str">
        <f>IFERROR(VLOOKUP(B443,'[1]LDC List'!$B$1:$C$47,2,FALSE),"Non LDC")</f>
        <v>Non LDC</v>
      </c>
      <c r="I443" s="30" t="str">
        <f>IFERROR(VLOOKUP(B443,'[1]SIDS List'!$B$1:$C$57,2,FALSE),"Non SIDS")</f>
        <v>Non SIDS</v>
      </c>
      <c r="J443" s="30" t="str">
        <f>IFERROR(VLOOKUP(B443,'[1]DAC Member List'!$B$1:$C$29,2,FALSE),"Non DAC")</f>
        <v>Non DAC</v>
      </c>
      <c r="K443" s="30" t="str">
        <f>IFERROR(VLOOKUP(B443,'[1]Dev Countries List'!$A$1:$B$146,2,FALSE),"Not Developing")</f>
        <v>Not Developing</v>
      </c>
      <c r="L443" s="30" t="str">
        <f>IFERROR(VLOOKUP(D443,'[1]Fragility List'!$A$1:$C$146,3,FALSE),"Not Fragile")</f>
        <v>Not Fragile</v>
      </c>
      <c r="M443" s="27" t="e">
        <f>VLOOKUP(B443,[2]Data!$B$7:$Y$270,23,FALSE)</f>
        <v>#N/A</v>
      </c>
    </row>
    <row r="444" spans="1:13" x14ac:dyDescent="0.25">
      <c r="A444" s="30" t="s">
        <v>977</v>
      </c>
      <c r="B444" s="30" t="s">
        <v>977</v>
      </c>
      <c r="C444" s="30" t="s">
        <v>977</v>
      </c>
      <c r="D444" s="30" t="s">
        <v>977</v>
      </c>
      <c r="E444" s="30" t="s">
        <v>977</v>
      </c>
      <c r="F444" s="30" t="s">
        <v>977</v>
      </c>
      <c r="G444" s="30" t="str">
        <f>IFERROR(VLOOKUP(B444,'[1]Income Groups'!$A$2:$C$219,3,FALSE),"")</f>
        <v/>
      </c>
      <c r="H444" s="30" t="str">
        <f>IFERROR(VLOOKUP(B444,'[1]LDC List'!$B$1:$C$47,2,FALSE),"Non LDC")</f>
        <v>Non LDC</v>
      </c>
      <c r="I444" s="30" t="str">
        <f>IFERROR(VLOOKUP(B444,'[1]SIDS List'!$B$1:$C$57,2,FALSE),"Non SIDS")</f>
        <v>Non SIDS</v>
      </c>
      <c r="J444" s="30" t="str">
        <f>IFERROR(VLOOKUP(B444,'[1]DAC Member List'!$B$1:$C$29,2,FALSE),"Non DAC")</f>
        <v>Non DAC</v>
      </c>
      <c r="K444" s="30" t="str">
        <f>IFERROR(VLOOKUP(B444,'[1]Dev Countries List'!$A$1:$B$146,2,FALSE),"Not Developing")</f>
        <v>Not Developing</v>
      </c>
      <c r="L444" s="30" t="str">
        <f>IFERROR(VLOOKUP(D444,'[1]Fragility List'!$A$1:$C$146,3,FALSE),"Not Fragile")</f>
        <v>Not Fragile</v>
      </c>
      <c r="M444" s="27" t="e">
        <f>VLOOKUP(B444,[2]Data!$B$7:$Y$270,23,FALSE)</f>
        <v>#N/A</v>
      </c>
    </row>
    <row r="445" spans="1:13" x14ac:dyDescent="0.25">
      <c r="A445" s="30" t="s">
        <v>977</v>
      </c>
      <c r="B445" s="30" t="s">
        <v>977</v>
      </c>
      <c r="C445" s="30" t="s">
        <v>977</v>
      </c>
      <c r="D445" s="30" t="s">
        <v>977</v>
      </c>
      <c r="E445" s="30" t="s">
        <v>977</v>
      </c>
      <c r="F445" s="30" t="s">
        <v>977</v>
      </c>
      <c r="G445" s="30" t="str">
        <f>IFERROR(VLOOKUP(B445,'[1]Income Groups'!$A$2:$C$219,3,FALSE),"")</f>
        <v/>
      </c>
      <c r="H445" s="30" t="str">
        <f>IFERROR(VLOOKUP(B445,'[1]LDC List'!$B$1:$C$47,2,FALSE),"Non LDC")</f>
        <v>Non LDC</v>
      </c>
      <c r="I445" s="30" t="str">
        <f>IFERROR(VLOOKUP(B445,'[1]SIDS List'!$B$1:$C$57,2,FALSE),"Non SIDS")</f>
        <v>Non SIDS</v>
      </c>
      <c r="J445" s="30" t="str">
        <f>IFERROR(VLOOKUP(B445,'[1]DAC Member List'!$B$1:$C$29,2,FALSE),"Non DAC")</f>
        <v>Non DAC</v>
      </c>
      <c r="K445" s="30" t="str">
        <f>IFERROR(VLOOKUP(B445,'[1]Dev Countries List'!$A$1:$B$146,2,FALSE),"Not Developing")</f>
        <v>Not Developing</v>
      </c>
      <c r="L445" s="30" t="str">
        <f>IFERROR(VLOOKUP(D445,'[1]Fragility List'!$A$1:$C$146,3,FALSE),"Not Fragile")</f>
        <v>Not Fragile</v>
      </c>
      <c r="M445" s="27" t="e">
        <f>VLOOKUP(B445,[2]Data!$B$7:$Y$270,23,FALSE)</f>
        <v>#N/A</v>
      </c>
    </row>
    <row r="446" spans="1:13" x14ac:dyDescent="0.25">
      <c r="A446" s="30" t="s">
        <v>977</v>
      </c>
      <c r="B446" s="30" t="s">
        <v>977</v>
      </c>
      <c r="C446" s="30" t="s">
        <v>977</v>
      </c>
      <c r="D446" s="30" t="s">
        <v>977</v>
      </c>
      <c r="E446" s="30" t="s">
        <v>977</v>
      </c>
      <c r="F446" s="30" t="s">
        <v>977</v>
      </c>
      <c r="G446" s="30" t="str">
        <f>IFERROR(VLOOKUP(B446,'[1]Income Groups'!$A$2:$C$219,3,FALSE),"")</f>
        <v/>
      </c>
      <c r="H446" s="30" t="str">
        <f>IFERROR(VLOOKUP(B446,'[1]LDC List'!$B$1:$C$47,2,FALSE),"Non LDC")</f>
        <v>Non LDC</v>
      </c>
      <c r="I446" s="30" t="str">
        <f>IFERROR(VLOOKUP(B446,'[1]SIDS List'!$B$1:$C$57,2,FALSE),"Non SIDS")</f>
        <v>Non SIDS</v>
      </c>
      <c r="J446" s="30" t="str">
        <f>IFERROR(VLOOKUP(B446,'[1]DAC Member List'!$B$1:$C$29,2,FALSE),"Non DAC")</f>
        <v>Non DAC</v>
      </c>
      <c r="K446" s="30" t="str">
        <f>IFERROR(VLOOKUP(B446,'[1]Dev Countries List'!$A$1:$B$146,2,FALSE),"Not Developing")</f>
        <v>Not Developing</v>
      </c>
      <c r="L446" s="30" t="str">
        <f>IFERROR(VLOOKUP(D446,'[1]Fragility List'!$A$1:$C$146,3,FALSE),"Not Fragile")</f>
        <v>Not Fragile</v>
      </c>
      <c r="M446" s="27" t="e">
        <f>VLOOKUP(B446,[2]Data!$B$7:$Y$270,23,FALSE)</f>
        <v>#N/A</v>
      </c>
    </row>
    <row r="447" spans="1:13" x14ac:dyDescent="0.25">
      <c r="A447" s="30" t="s">
        <v>977</v>
      </c>
      <c r="B447" s="30" t="s">
        <v>977</v>
      </c>
      <c r="C447" s="30" t="s">
        <v>977</v>
      </c>
      <c r="D447" s="30" t="s">
        <v>977</v>
      </c>
      <c r="E447" s="30" t="s">
        <v>977</v>
      </c>
      <c r="F447" s="30" t="s">
        <v>977</v>
      </c>
      <c r="G447" s="30" t="str">
        <f>IFERROR(VLOOKUP(B447,'[1]Income Groups'!$A$2:$C$219,3,FALSE),"")</f>
        <v/>
      </c>
      <c r="H447" s="30" t="str">
        <f>IFERROR(VLOOKUP(B447,'[1]LDC List'!$B$1:$C$47,2,FALSE),"Non LDC")</f>
        <v>Non LDC</v>
      </c>
      <c r="I447" s="30" t="str">
        <f>IFERROR(VLOOKUP(B447,'[1]SIDS List'!$B$1:$C$57,2,FALSE),"Non SIDS")</f>
        <v>Non SIDS</v>
      </c>
      <c r="J447" s="30" t="str">
        <f>IFERROR(VLOOKUP(B447,'[1]DAC Member List'!$B$1:$C$29,2,FALSE),"Non DAC")</f>
        <v>Non DAC</v>
      </c>
      <c r="K447" s="30" t="str">
        <f>IFERROR(VLOOKUP(B447,'[1]Dev Countries List'!$A$1:$B$146,2,FALSE),"Not Developing")</f>
        <v>Not Developing</v>
      </c>
      <c r="L447" s="30" t="str">
        <f>IFERROR(VLOOKUP(D447,'[1]Fragility List'!$A$1:$C$146,3,FALSE),"Not Fragile")</f>
        <v>Not Fragile</v>
      </c>
      <c r="M447" s="27" t="e">
        <f>VLOOKUP(B447,[2]Data!$B$7:$Y$270,23,FALSE)</f>
        <v>#N/A</v>
      </c>
    </row>
    <row r="448" spans="1:13" x14ac:dyDescent="0.25">
      <c r="A448" s="30" t="s">
        <v>977</v>
      </c>
      <c r="B448" s="30" t="s">
        <v>977</v>
      </c>
      <c r="C448" s="30" t="s">
        <v>977</v>
      </c>
      <c r="D448" s="30" t="s">
        <v>977</v>
      </c>
      <c r="E448" s="30" t="s">
        <v>977</v>
      </c>
      <c r="F448" s="30" t="s">
        <v>977</v>
      </c>
      <c r="G448" s="30" t="str">
        <f>IFERROR(VLOOKUP(B448,'[1]Income Groups'!$A$2:$C$219,3,FALSE),"")</f>
        <v/>
      </c>
      <c r="H448" s="30" t="str">
        <f>IFERROR(VLOOKUP(B448,'[1]LDC List'!$B$1:$C$47,2,FALSE),"Non LDC")</f>
        <v>Non LDC</v>
      </c>
      <c r="I448" s="30" t="str">
        <f>IFERROR(VLOOKUP(B448,'[1]SIDS List'!$B$1:$C$57,2,FALSE),"Non SIDS")</f>
        <v>Non SIDS</v>
      </c>
      <c r="J448" s="30" t="str">
        <f>IFERROR(VLOOKUP(B448,'[1]DAC Member List'!$B$1:$C$29,2,FALSE),"Non DAC")</f>
        <v>Non DAC</v>
      </c>
      <c r="K448" s="30" t="str">
        <f>IFERROR(VLOOKUP(B448,'[1]Dev Countries List'!$A$1:$B$146,2,FALSE),"Not Developing")</f>
        <v>Not Developing</v>
      </c>
      <c r="L448" s="30" t="str">
        <f>IFERROR(VLOOKUP(D448,'[1]Fragility List'!$A$1:$C$146,3,FALSE),"Not Fragile")</f>
        <v>Not Fragile</v>
      </c>
      <c r="M448" s="27" t="e">
        <f>VLOOKUP(B448,[2]Data!$B$7:$Y$270,23,FALSE)</f>
        <v>#N/A</v>
      </c>
    </row>
    <row r="449" spans="1:13" x14ac:dyDescent="0.25">
      <c r="A449" s="30" t="s">
        <v>977</v>
      </c>
      <c r="B449" s="30" t="s">
        <v>977</v>
      </c>
      <c r="C449" s="30" t="s">
        <v>977</v>
      </c>
      <c r="D449" s="30" t="s">
        <v>977</v>
      </c>
      <c r="E449" s="30" t="s">
        <v>977</v>
      </c>
      <c r="F449" s="30" t="s">
        <v>977</v>
      </c>
      <c r="G449" s="30" t="str">
        <f>IFERROR(VLOOKUP(B449,'[1]Income Groups'!$A$2:$C$219,3,FALSE),"")</f>
        <v/>
      </c>
      <c r="H449" s="30" t="str">
        <f>IFERROR(VLOOKUP(B449,'[1]LDC List'!$B$1:$C$47,2,FALSE),"Non LDC")</f>
        <v>Non LDC</v>
      </c>
      <c r="I449" s="30" t="str">
        <f>IFERROR(VLOOKUP(B449,'[1]SIDS List'!$B$1:$C$57,2,FALSE),"Non SIDS")</f>
        <v>Non SIDS</v>
      </c>
      <c r="J449" s="30" t="str">
        <f>IFERROR(VLOOKUP(B449,'[1]DAC Member List'!$B$1:$C$29,2,FALSE),"Non DAC")</f>
        <v>Non DAC</v>
      </c>
      <c r="K449" s="30" t="str">
        <f>IFERROR(VLOOKUP(B449,'[1]Dev Countries List'!$A$1:$B$146,2,FALSE),"Not Developing")</f>
        <v>Not Developing</v>
      </c>
      <c r="L449" s="30" t="str">
        <f>IFERROR(VLOOKUP(D449,'[1]Fragility List'!$A$1:$C$146,3,FALSE),"Not Fragile")</f>
        <v>Not Fragile</v>
      </c>
      <c r="M449" s="27" t="e">
        <f>VLOOKUP(B449,[2]Data!$B$7:$Y$270,23,FALSE)</f>
        <v>#N/A</v>
      </c>
    </row>
    <row r="450" spans="1:13" x14ac:dyDescent="0.25">
      <c r="A450" s="30" t="s">
        <v>977</v>
      </c>
      <c r="B450" s="30" t="s">
        <v>977</v>
      </c>
      <c r="C450" s="30" t="s">
        <v>977</v>
      </c>
      <c r="D450" s="30" t="s">
        <v>977</v>
      </c>
      <c r="E450" s="30" t="s">
        <v>977</v>
      </c>
      <c r="F450" s="30" t="s">
        <v>977</v>
      </c>
      <c r="G450" s="30" t="str">
        <f>IFERROR(VLOOKUP(B450,'[1]Income Groups'!$A$2:$C$219,3,FALSE),"")</f>
        <v/>
      </c>
      <c r="H450" s="30" t="str">
        <f>IFERROR(VLOOKUP(B450,'[1]LDC List'!$B$1:$C$47,2,FALSE),"Non LDC")</f>
        <v>Non LDC</v>
      </c>
      <c r="I450" s="30" t="str">
        <f>IFERROR(VLOOKUP(B450,'[1]SIDS List'!$B$1:$C$57,2,FALSE),"Non SIDS")</f>
        <v>Non SIDS</v>
      </c>
      <c r="J450" s="30" t="str">
        <f>IFERROR(VLOOKUP(B450,'[1]DAC Member List'!$B$1:$C$29,2,FALSE),"Non DAC")</f>
        <v>Non DAC</v>
      </c>
      <c r="K450" s="30" t="str">
        <f>IFERROR(VLOOKUP(B450,'[1]Dev Countries List'!$A$1:$B$146,2,FALSE),"Not Developing")</f>
        <v>Not Developing</v>
      </c>
      <c r="L450" s="30" t="str">
        <f>IFERROR(VLOOKUP(D450,'[1]Fragility List'!$A$1:$C$146,3,FALSE),"Not Fragile")</f>
        <v>Not Fragile</v>
      </c>
      <c r="M450" s="27" t="e">
        <f>VLOOKUP(B450,[2]Data!$B$7:$Y$270,23,FALSE)</f>
        <v>#N/A</v>
      </c>
    </row>
    <row r="451" spans="1:13" x14ac:dyDescent="0.25">
      <c r="A451" s="30" t="s">
        <v>977</v>
      </c>
      <c r="B451" s="30" t="s">
        <v>977</v>
      </c>
      <c r="C451" s="30" t="s">
        <v>977</v>
      </c>
      <c r="D451" s="30" t="s">
        <v>977</v>
      </c>
      <c r="E451" s="30" t="s">
        <v>977</v>
      </c>
      <c r="F451" s="30" t="s">
        <v>977</v>
      </c>
      <c r="G451" s="30" t="str">
        <f>IFERROR(VLOOKUP(B451,'[1]Income Groups'!$A$2:$C$219,3,FALSE),"")</f>
        <v/>
      </c>
      <c r="H451" s="30" t="str">
        <f>IFERROR(VLOOKUP(B451,'[1]LDC List'!$B$1:$C$47,2,FALSE),"Non LDC")</f>
        <v>Non LDC</v>
      </c>
      <c r="I451" s="30" t="str">
        <f>IFERROR(VLOOKUP(B451,'[1]SIDS List'!$B$1:$C$57,2,FALSE),"Non SIDS")</f>
        <v>Non SIDS</v>
      </c>
      <c r="J451" s="30" t="str">
        <f>IFERROR(VLOOKUP(B451,'[1]DAC Member List'!$B$1:$C$29,2,FALSE),"Non DAC")</f>
        <v>Non DAC</v>
      </c>
      <c r="K451" s="30" t="str">
        <f>IFERROR(VLOOKUP(B451,'[1]Dev Countries List'!$A$1:$B$146,2,FALSE),"Not Developing")</f>
        <v>Not Developing</v>
      </c>
      <c r="L451" s="30" t="str">
        <f>IFERROR(VLOOKUP(D451,'[1]Fragility List'!$A$1:$C$146,3,FALSE),"Not Fragile")</f>
        <v>Not Fragile</v>
      </c>
      <c r="M451" s="27" t="e">
        <f>VLOOKUP(B451,[2]Data!$B$7:$Y$270,23,FALSE)</f>
        <v>#N/A</v>
      </c>
    </row>
    <row r="452" spans="1:13" x14ac:dyDescent="0.25">
      <c r="A452" s="30" t="s">
        <v>977</v>
      </c>
      <c r="B452" s="30" t="s">
        <v>977</v>
      </c>
      <c r="C452" s="30" t="s">
        <v>977</v>
      </c>
      <c r="D452" s="30" t="s">
        <v>977</v>
      </c>
      <c r="E452" s="30" t="s">
        <v>977</v>
      </c>
      <c r="F452" s="30" t="s">
        <v>977</v>
      </c>
      <c r="G452" s="30" t="str">
        <f>IFERROR(VLOOKUP(B452,'[1]Income Groups'!$A$2:$C$219,3,FALSE),"")</f>
        <v/>
      </c>
      <c r="H452" s="30" t="str">
        <f>IFERROR(VLOOKUP(B452,'[1]LDC List'!$B$1:$C$47,2,FALSE),"Non LDC")</f>
        <v>Non LDC</v>
      </c>
      <c r="I452" s="30" t="str">
        <f>IFERROR(VLOOKUP(B452,'[1]SIDS List'!$B$1:$C$57,2,FALSE),"Non SIDS")</f>
        <v>Non SIDS</v>
      </c>
      <c r="J452" s="30" t="str">
        <f>IFERROR(VLOOKUP(B452,'[1]DAC Member List'!$B$1:$C$29,2,FALSE),"Non DAC")</f>
        <v>Non DAC</v>
      </c>
      <c r="K452" s="30" t="str">
        <f>IFERROR(VLOOKUP(B452,'[1]Dev Countries List'!$A$1:$B$146,2,FALSE),"Not Developing")</f>
        <v>Not Developing</v>
      </c>
      <c r="L452" s="30" t="str">
        <f>IFERROR(VLOOKUP(D452,'[1]Fragility List'!$A$1:$C$146,3,FALSE),"Not Fragile")</f>
        <v>Not Fragile</v>
      </c>
      <c r="M452" s="27" t="e">
        <f>VLOOKUP(B452,[2]Data!$B$7:$Y$270,23,FALSE)</f>
        <v>#N/A</v>
      </c>
    </row>
    <row r="453" spans="1:13" x14ac:dyDescent="0.25">
      <c r="A453" s="30" t="s">
        <v>977</v>
      </c>
      <c r="B453" s="30" t="s">
        <v>977</v>
      </c>
      <c r="C453" s="30" t="s">
        <v>977</v>
      </c>
      <c r="D453" s="30" t="s">
        <v>977</v>
      </c>
      <c r="E453" s="30" t="s">
        <v>977</v>
      </c>
      <c r="F453" s="30" t="s">
        <v>977</v>
      </c>
      <c r="G453" s="30" t="str">
        <f>IFERROR(VLOOKUP(B453,'[1]Income Groups'!$A$2:$C$219,3,FALSE),"")</f>
        <v/>
      </c>
      <c r="H453" s="30" t="str">
        <f>IFERROR(VLOOKUP(B453,'[1]LDC List'!$B$1:$C$47,2,FALSE),"Non LDC")</f>
        <v>Non LDC</v>
      </c>
      <c r="I453" s="30" t="str">
        <f>IFERROR(VLOOKUP(B453,'[1]SIDS List'!$B$1:$C$57,2,FALSE),"Non SIDS")</f>
        <v>Non SIDS</v>
      </c>
      <c r="J453" s="30" t="str">
        <f>IFERROR(VLOOKUP(B453,'[1]DAC Member List'!$B$1:$C$29,2,FALSE),"Non DAC")</f>
        <v>Non DAC</v>
      </c>
      <c r="K453" s="30" t="str">
        <f>IFERROR(VLOOKUP(B453,'[1]Dev Countries List'!$A$1:$B$146,2,FALSE),"Not Developing")</f>
        <v>Not Developing</v>
      </c>
      <c r="L453" s="30" t="str">
        <f>IFERROR(VLOOKUP(D453,'[1]Fragility List'!$A$1:$C$146,3,FALSE),"Not Fragile")</f>
        <v>Not Fragile</v>
      </c>
      <c r="M453" s="27" t="e">
        <f>VLOOKUP(B453,[2]Data!$B$7:$Y$270,23,FALSE)</f>
        <v>#N/A</v>
      </c>
    </row>
    <row r="454" spans="1:13" x14ac:dyDescent="0.25">
      <c r="A454" s="30" t="s">
        <v>977</v>
      </c>
      <c r="B454" s="30" t="s">
        <v>977</v>
      </c>
      <c r="C454" s="30" t="s">
        <v>977</v>
      </c>
      <c r="D454" s="30" t="s">
        <v>977</v>
      </c>
      <c r="E454" s="30" t="s">
        <v>977</v>
      </c>
      <c r="F454" s="30" t="s">
        <v>977</v>
      </c>
      <c r="G454" s="30" t="str">
        <f>IFERROR(VLOOKUP(B454,'[1]Income Groups'!$A$2:$C$219,3,FALSE),"")</f>
        <v/>
      </c>
      <c r="H454" s="30" t="str">
        <f>IFERROR(VLOOKUP(B454,'[1]LDC List'!$B$1:$C$47,2,FALSE),"Non LDC")</f>
        <v>Non LDC</v>
      </c>
      <c r="I454" s="30" t="str">
        <f>IFERROR(VLOOKUP(B454,'[1]SIDS List'!$B$1:$C$57,2,FALSE),"Non SIDS")</f>
        <v>Non SIDS</v>
      </c>
      <c r="J454" s="30" t="str">
        <f>IFERROR(VLOOKUP(B454,'[1]DAC Member List'!$B$1:$C$29,2,FALSE),"Non DAC")</f>
        <v>Non DAC</v>
      </c>
      <c r="K454" s="30" t="str">
        <f>IFERROR(VLOOKUP(B454,'[1]Dev Countries List'!$A$1:$B$146,2,FALSE),"Not Developing")</f>
        <v>Not Developing</v>
      </c>
      <c r="L454" s="30" t="str">
        <f>IFERROR(VLOOKUP(D454,'[1]Fragility List'!$A$1:$C$146,3,FALSE),"Not Fragile")</f>
        <v>Not Fragile</v>
      </c>
      <c r="M454" s="27" t="e">
        <f>VLOOKUP(B454,[2]Data!$B$7:$Y$270,23,FALSE)</f>
        <v>#N/A</v>
      </c>
    </row>
    <row r="455" spans="1:13" x14ac:dyDescent="0.25">
      <c r="A455" s="30" t="s">
        <v>977</v>
      </c>
      <c r="B455" s="30" t="s">
        <v>977</v>
      </c>
      <c r="C455" s="30" t="s">
        <v>977</v>
      </c>
      <c r="D455" s="30" t="s">
        <v>977</v>
      </c>
      <c r="E455" s="30" t="s">
        <v>977</v>
      </c>
      <c r="F455" s="30" t="s">
        <v>977</v>
      </c>
      <c r="G455" s="30" t="str">
        <f>IFERROR(VLOOKUP(B455,'[1]Income Groups'!$A$2:$C$219,3,FALSE),"")</f>
        <v/>
      </c>
      <c r="H455" s="30" t="str">
        <f>IFERROR(VLOOKUP(B455,'[1]LDC List'!$B$1:$C$47,2,FALSE),"Non LDC")</f>
        <v>Non LDC</v>
      </c>
      <c r="I455" s="30" t="str">
        <f>IFERROR(VLOOKUP(B455,'[1]SIDS List'!$B$1:$C$57,2,FALSE),"Non SIDS")</f>
        <v>Non SIDS</v>
      </c>
      <c r="J455" s="30" t="str">
        <f>IFERROR(VLOOKUP(B455,'[1]DAC Member List'!$B$1:$C$29,2,FALSE),"Non DAC")</f>
        <v>Non DAC</v>
      </c>
      <c r="K455" s="30" t="str">
        <f>IFERROR(VLOOKUP(B455,'[1]Dev Countries List'!$A$1:$B$146,2,FALSE),"Not Developing")</f>
        <v>Not Developing</v>
      </c>
      <c r="L455" s="30" t="str">
        <f>IFERROR(VLOOKUP(D455,'[1]Fragility List'!$A$1:$C$146,3,FALSE),"Not Fragile")</f>
        <v>Not Fragile</v>
      </c>
      <c r="M455" s="27" t="e">
        <f>VLOOKUP(B455,[2]Data!$B$7:$Y$270,23,FALSE)</f>
        <v>#N/A</v>
      </c>
    </row>
    <row r="456" spans="1:13" x14ac:dyDescent="0.25">
      <c r="A456" s="30" t="s">
        <v>977</v>
      </c>
      <c r="B456" s="30" t="s">
        <v>977</v>
      </c>
      <c r="C456" s="30" t="s">
        <v>977</v>
      </c>
      <c r="D456" s="30" t="s">
        <v>977</v>
      </c>
      <c r="E456" s="30" t="s">
        <v>977</v>
      </c>
      <c r="F456" s="30" t="s">
        <v>977</v>
      </c>
      <c r="G456" s="30" t="str">
        <f>IFERROR(VLOOKUP(B456,'[1]Income Groups'!$A$2:$C$219,3,FALSE),"")</f>
        <v/>
      </c>
      <c r="H456" s="30" t="str">
        <f>IFERROR(VLOOKUP(B456,'[1]LDC List'!$B$1:$C$47,2,FALSE),"Non LDC")</f>
        <v>Non LDC</v>
      </c>
      <c r="I456" s="30" t="str">
        <f>IFERROR(VLOOKUP(B456,'[1]SIDS List'!$B$1:$C$57,2,FALSE),"Non SIDS")</f>
        <v>Non SIDS</v>
      </c>
      <c r="J456" s="30" t="str">
        <f>IFERROR(VLOOKUP(B456,'[1]DAC Member List'!$B$1:$C$29,2,FALSE),"Non DAC")</f>
        <v>Non DAC</v>
      </c>
      <c r="K456" s="30" t="str">
        <f>IFERROR(VLOOKUP(B456,'[1]Dev Countries List'!$A$1:$B$146,2,FALSE),"Not Developing")</f>
        <v>Not Developing</v>
      </c>
      <c r="L456" s="30" t="str">
        <f>IFERROR(VLOOKUP(D456,'[1]Fragility List'!$A$1:$C$146,3,FALSE),"Not Fragile")</f>
        <v>Not Fragile</v>
      </c>
      <c r="M456" s="27" t="e">
        <f>VLOOKUP(B456,[2]Data!$B$7:$Y$270,23,FALSE)</f>
        <v>#N/A</v>
      </c>
    </row>
    <row r="457" spans="1:13" x14ac:dyDescent="0.25">
      <c r="A457" s="30" t="s">
        <v>977</v>
      </c>
      <c r="B457" s="30" t="s">
        <v>977</v>
      </c>
      <c r="C457" s="30" t="s">
        <v>977</v>
      </c>
      <c r="D457" s="30" t="s">
        <v>977</v>
      </c>
      <c r="E457" s="30" t="s">
        <v>977</v>
      </c>
      <c r="F457" s="30" t="s">
        <v>977</v>
      </c>
      <c r="G457" s="30" t="str">
        <f>IFERROR(VLOOKUP(B457,'[1]Income Groups'!$A$2:$C$219,3,FALSE),"")</f>
        <v/>
      </c>
      <c r="H457" s="30" t="str">
        <f>IFERROR(VLOOKUP(B457,'[1]LDC List'!$B$1:$C$47,2,FALSE),"Non LDC")</f>
        <v>Non LDC</v>
      </c>
      <c r="I457" s="30" t="str">
        <f>IFERROR(VLOOKUP(B457,'[1]SIDS List'!$B$1:$C$57,2,FALSE),"Non SIDS")</f>
        <v>Non SIDS</v>
      </c>
      <c r="J457" s="30" t="str">
        <f>IFERROR(VLOOKUP(B457,'[1]DAC Member List'!$B$1:$C$29,2,FALSE),"Non DAC")</f>
        <v>Non DAC</v>
      </c>
      <c r="K457" s="30" t="str">
        <f>IFERROR(VLOOKUP(B457,'[1]Dev Countries List'!$A$1:$B$146,2,FALSE),"Not Developing")</f>
        <v>Not Developing</v>
      </c>
      <c r="L457" s="30" t="str">
        <f>IFERROR(VLOOKUP(D457,'[1]Fragility List'!$A$1:$C$146,3,FALSE),"Not Fragile")</f>
        <v>Not Fragile</v>
      </c>
      <c r="M457" s="27" t="e">
        <f>VLOOKUP(B457,[2]Data!$B$7:$Y$270,23,FALSE)</f>
        <v>#N/A</v>
      </c>
    </row>
    <row r="458" spans="1:13" x14ac:dyDescent="0.25">
      <c r="A458" s="30" t="s">
        <v>977</v>
      </c>
      <c r="B458" s="30" t="s">
        <v>977</v>
      </c>
      <c r="C458" s="30" t="s">
        <v>977</v>
      </c>
      <c r="D458" s="30" t="s">
        <v>977</v>
      </c>
      <c r="E458" s="30" t="s">
        <v>977</v>
      </c>
      <c r="F458" s="30" t="s">
        <v>977</v>
      </c>
      <c r="G458" s="30" t="str">
        <f>IFERROR(VLOOKUP(B458,'[1]Income Groups'!$A$2:$C$219,3,FALSE),"")</f>
        <v/>
      </c>
      <c r="H458" s="30" t="str">
        <f>IFERROR(VLOOKUP(B458,'[1]LDC List'!$B$1:$C$47,2,FALSE),"Non LDC")</f>
        <v>Non LDC</v>
      </c>
      <c r="I458" s="30" t="str">
        <f>IFERROR(VLOOKUP(B458,'[1]SIDS List'!$B$1:$C$57,2,FALSE),"Non SIDS")</f>
        <v>Non SIDS</v>
      </c>
      <c r="J458" s="30" t="str">
        <f>IFERROR(VLOOKUP(B458,'[1]DAC Member List'!$B$1:$C$29,2,FALSE),"Non DAC")</f>
        <v>Non DAC</v>
      </c>
      <c r="K458" s="30" t="str">
        <f>IFERROR(VLOOKUP(B458,'[1]Dev Countries List'!$A$1:$B$146,2,FALSE),"Not Developing")</f>
        <v>Not Developing</v>
      </c>
      <c r="L458" s="30" t="str">
        <f>IFERROR(VLOOKUP(D458,'[1]Fragility List'!$A$1:$C$146,3,FALSE),"Not Fragile")</f>
        <v>Not Fragile</v>
      </c>
      <c r="M458" s="27" t="e">
        <f>VLOOKUP(B458,[2]Data!$B$7:$Y$270,23,FALSE)</f>
        <v>#N/A</v>
      </c>
    </row>
    <row r="459" spans="1:13" x14ac:dyDescent="0.25">
      <c r="A459" s="30" t="s">
        <v>977</v>
      </c>
      <c r="B459" s="30" t="s">
        <v>977</v>
      </c>
      <c r="C459" s="30" t="s">
        <v>977</v>
      </c>
      <c r="D459" s="30" t="s">
        <v>977</v>
      </c>
      <c r="E459" s="30" t="s">
        <v>977</v>
      </c>
      <c r="F459" s="30" t="s">
        <v>977</v>
      </c>
      <c r="G459" s="30" t="str">
        <f>IFERROR(VLOOKUP(B459,'[1]Income Groups'!$A$2:$C$219,3,FALSE),"")</f>
        <v/>
      </c>
      <c r="H459" s="30" t="str">
        <f>IFERROR(VLOOKUP(B459,'[1]LDC List'!$B$1:$C$47,2,FALSE),"Non LDC")</f>
        <v>Non LDC</v>
      </c>
      <c r="I459" s="30" t="str">
        <f>IFERROR(VLOOKUP(B459,'[1]SIDS List'!$B$1:$C$57,2,FALSE),"Non SIDS")</f>
        <v>Non SIDS</v>
      </c>
      <c r="J459" s="30" t="str">
        <f>IFERROR(VLOOKUP(B459,'[1]DAC Member List'!$B$1:$C$29,2,FALSE),"Non DAC")</f>
        <v>Non DAC</v>
      </c>
      <c r="K459" s="30" t="str">
        <f>IFERROR(VLOOKUP(B459,'[1]Dev Countries List'!$A$1:$B$146,2,FALSE),"Not Developing")</f>
        <v>Not Developing</v>
      </c>
      <c r="L459" s="30" t="str">
        <f>IFERROR(VLOOKUP(D459,'[1]Fragility List'!$A$1:$C$146,3,FALSE),"Not Fragile")</f>
        <v>Not Fragile</v>
      </c>
      <c r="M459" s="27" t="e">
        <f>VLOOKUP(B459,[2]Data!$B$7:$Y$270,23,FALSE)</f>
        <v>#N/A</v>
      </c>
    </row>
    <row r="460" spans="1:13" x14ac:dyDescent="0.25">
      <c r="A460" s="30" t="s">
        <v>977</v>
      </c>
      <c r="B460" s="30" t="s">
        <v>977</v>
      </c>
      <c r="C460" s="30" t="s">
        <v>977</v>
      </c>
      <c r="D460" s="30" t="s">
        <v>977</v>
      </c>
      <c r="E460" s="30" t="s">
        <v>977</v>
      </c>
      <c r="F460" s="30" t="s">
        <v>977</v>
      </c>
      <c r="G460" s="30" t="str">
        <f>IFERROR(VLOOKUP(B460,'[1]Income Groups'!$A$2:$C$219,3,FALSE),"")</f>
        <v/>
      </c>
      <c r="H460" s="30" t="str">
        <f>IFERROR(VLOOKUP(B460,'[1]LDC List'!$B$1:$C$47,2,FALSE),"Non LDC")</f>
        <v>Non LDC</v>
      </c>
      <c r="I460" s="30" t="str">
        <f>IFERROR(VLOOKUP(B460,'[1]SIDS List'!$B$1:$C$57,2,FALSE),"Non SIDS")</f>
        <v>Non SIDS</v>
      </c>
      <c r="J460" s="30" t="str">
        <f>IFERROR(VLOOKUP(B460,'[1]DAC Member List'!$B$1:$C$29,2,FALSE),"Non DAC")</f>
        <v>Non DAC</v>
      </c>
      <c r="K460" s="30" t="str">
        <f>IFERROR(VLOOKUP(B460,'[1]Dev Countries List'!$A$1:$B$146,2,FALSE),"Not Developing")</f>
        <v>Not Developing</v>
      </c>
      <c r="L460" s="30" t="str">
        <f>IFERROR(VLOOKUP(D460,'[1]Fragility List'!$A$1:$C$146,3,FALSE),"Not Fragile")</f>
        <v>Not Fragile</v>
      </c>
      <c r="M460" s="27" t="e">
        <f>VLOOKUP(B460,[2]Data!$B$7:$Y$270,23,FALSE)</f>
        <v>#N/A</v>
      </c>
    </row>
    <row r="461" spans="1:13" x14ac:dyDescent="0.25">
      <c r="A461" s="30" t="s">
        <v>977</v>
      </c>
      <c r="B461" s="30" t="s">
        <v>977</v>
      </c>
      <c r="C461" s="30" t="s">
        <v>977</v>
      </c>
      <c r="D461" s="30" t="s">
        <v>977</v>
      </c>
      <c r="E461" s="30" t="s">
        <v>977</v>
      </c>
      <c r="F461" s="30" t="s">
        <v>977</v>
      </c>
      <c r="G461" s="30" t="str">
        <f>IFERROR(VLOOKUP(B461,'[1]Income Groups'!$A$2:$C$219,3,FALSE),"")</f>
        <v/>
      </c>
      <c r="H461" s="30" t="str">
        <f>IFERROR(VLOOKUP(B461,'[1]LDC List'!$B$1:$C$47,2,FALSE),"Non LDC")</f>
        <v>Non LDC</v>
      </c>
      <c r="I461" s="30" t="str">
        <f>IFERROR(VLOOKUP(B461,'[1]SIDS List'!$B$1:$C$57,2,FALSE),"Non SIDS")</f>
        <v>Non SIDS</v>
      </c>
      <c r="J461" s="30" t="str">
        <f>IFERROR(VLOOKUP(B461,'[1]DAC Member List'!$B$1:$C$29,2,FALSE),"Non DAC")</f>
        <v>Non DAC</v>
      </c>
      <c r="K461" s="30" t="str">
        <f>IFERROR(VLOOKUP(B461,'[1]Dev Countries List'!$A$1:$B$146,2,FALSE),"Not Developing")</f>
        <v>Not Developing</v>
      </c>
      <c r="L461" s="30" t="str">
        <f>IFERROR(VLOOKUP(D461,'[1]Fragility List'!$A$1:$C$146,3,FALSE),"Not Fragile")</f>
        <v>Not Fragile</v>
      </c>
      <c r="M461" s="27" t="e">
        <f>VLOOKUP(B461,[2]Data!$B$7:$Y$270,23,FALSE)</f>
        <v>#N/A</v>
      </c>
    </row>
    <row r="462" spans="1:13" x14ac:dyDescent="0.25">
      <c r="A462" s="30" t="s">
        <v>977</v>
      </c>
      <c r="B462" s="30" t="s">
        <v>977</v>
      </c>
      <c r="C462" s="30" t="s">
        <v>977</v>
      </c>
      <c r="D462" s="30" t="s">
        <v>977</v>
      </c>
      <c r="E462" s="30" t="s">
        <v>977</v>
      </c>
      <c r="F462" s="30" t="s">
        <v>977</v>
      </c>
      <c r="G462" s="30" t="str">
        <f>IFERROR(VLOOKUP(B462,'[1]Income Groups'!$A$2:$C$219,3,FALSE),"")</f>
        <v/>
      </c>
      <c r="H462" s="30" t="str">
        <f>IFERROR(VLOOKUP(B462,'[1]LDC List'!$B$1:$C$47,2,FALSE),"Non LDC")</f>
        <v>Non LDC</v>
      </c>
      <c r="I462" s="30" t="str">
        <f>IFERROR(VLOOKUP(B462,'[1]SIDS List'!$B$1:$C$57,2,FALSE),"Non SIDS")</f>
        <v>Non SIDS</v>
      </c>
      <c r="J462" s="30" t="str">
        <f>IFERROR(VLOOKUP(B462,'[1]DAC Member List'!$B$1:$C$29,2,FALSE),"Non DAC")</f>
        <v>Non DAC</v>
      </c>
      <c r="K462" s="30" t="str">
        <f>IFERROR(VLOOKUP(B462,'[1]Dev Countries List'!$A$1:$B$146,2,FALSE),"Not Developing")</f>
        <v>Not Developing</v>
      </c>
      <c r="L462" s="30" t="str">
        <f>IFERROR(VLOOKUP(D462,'[1]Fragility List'!$A$1:$C$146,3,FALSE),"Not Fragile")</f>
        <v>Not Fragile</v>
      </c>
      <c r="M462" s="27" t="e">
        <f>VLOOKUP(B462,[2]Data!$B$7:$Y$270,23,FALSE)</f>
        <v>#N/A</v>
      </c>
    </row>
    <row r="463" spans="1:13" x14ac:dyDescent="0.25">
      <c r="A463" s="30" t="s">
        <v>977</v>
      </c>
      <c r="B463" s="30" t="s">
        <v>977</v>
      </c>
      <c r="C463" s="30" t="s">
        <v>977</v>
      </c>
      <c r="D463" s="30" t="s">
        <v>977</v>
      </c>
      <c r="E463" s="30" t="s">
        <v>977</v>
      </c>
      <c r="F463" s="30" t="s">
        <v>977</v>
      </c>
      <c r="G463" s="30" t="str">
        <f>IFERROR(VLOOKUP(B463,'[1]Income Groups'!$A$2:$C$219,3,FALSE),"")</f>
        <v/>
      </c>
      <c r="H463" s="30" t="str">
        <f>IFERROR(VLOOKUP(B463,'[1]LDC List'!$B$1:$C$47,2,FALSE),"Non LDC")</f>
        <v>Non LDC</v>
      </c>
      <c r="I463" s="30" t="str">
        <f>IFERROR(VLOOKUP(B463,'[1]SIDS List'!$B$1:$C$57,2,FALSE),"Non SIDS")</f>
        <v>Non SIDS</v>
      </c>
      <c r="J463" s="30" t="str">
        <f>IFERROR(VLOOKUP(B463,'[1]DAC Member List'!$B$1:$C$29,2,FALSE),"Non DAC")</f>
        <v>Non DAC</v>
      </c>
      <c r="K463" s="30" t="str">
        <f>IFERROR(VLOOKUP(B463,'[1]Dev Countries List'!$A$1:$B$146,2,FALSE),"Not Developing")</f>
        <v>Not Developing</v>
      </c>
      <c r="L463" s="30" t="str">
        <f>IFERROR(VLOOKUP(D463,'[1]Fragility List'!$A$1:$C$146,3,FALSE),"Not Fragile")</f>
        <v>Not Fragile</v>
      </c>
      <c r="M463" s="27" t="e">
        <f>VLOOKUP(B463,[2]Data!$B$7:$Y$270,23,FALSE)</f>
        <v>#N/A</v>
      </c>
    </row>
    <row r="464" spans="1:13" x14ac:dyDescent="0.25">
      <c r="A464" s="30" t="s">
        <v>977</v>
      </c>
      <c r="B464" s="30" t="s">
        <v>977</v>
      </c>
      <c r="C464" s="30" t="s">
        <v>977</v>
      </c>
      <c r="D464" s="30" t="s">
        <v>977</v>
      </c>
      <c r="E464" s="30" t="s">
        <v>977</v>
      </c>
      <c r="F464" s="30" t="s">
        <v>977</v>
      </c>
      <c r="G464" s="30" t="str">
        <f>IFERROR(VLOOKUP(B464,'[1]Income Groups'!$A$2:$C$219,3,FALSE),"")</f>
        <v/>
      </c>
      <c r="H464" s="30" t="str">
        <f>IFERROR(VLOOKUP(B464,'[1]LDC List'!$B$1:$C$47,2,FALSE),"Non LDC")</f>
        <v>Non LDC</v>
      </c>
      <c r="I464" s="30" t="str">
        <f>IFERROR(VLOOKUP(B464,'[1]SIDS List'!$B$1:$C$57,2,FALSE),"Non SIDS")</f>
        <v>Non SIDS</v>
      </c>
      <c r="J464" s="30" t="str">
        <f>IFERROR(VLOOKUP(B464,'[1]DAC Member List'!$B$1:$C$29,2,FALSE),"Non DAC")</f>
        <v>Non DAC</v>
      </c>
      <c r="K464" s="30" t="str">
        <f>IFERROR(VLOOKUP(B464,'[1]Dev Countries List'!$A$1:$B$146,2,FALSE),"Not Developing")</f>
        <v>Not Developing</v>
      </c>
      <c r="L464" s="30" t="str">
        <f>IFERROR(VLOOKUP(D464,'[1]Fragility List'!$A$1:$C$146,3,FALSE),"Not Fragile")</f>
        <v>Not Fragile</v>
      </c>
      <c r="M464" s="27" t="e">
        <f>VLOOKUP(B464,[2]Data!$B$7:$Y$270,23,FALSE)</f>
        <v>#N/A</v>
      </c>
    </row>
    <row r="465" spans="1:13" x14ac:dyDescent="0.25">
      <c r="A465" s="30" t="s">
        <v>977</v>
      </c>
      <c r="B465" s="30" t="s">
        <v>977</v>
      </c>
      <c r="C465" s="30" t="s">
        <v>977</v>
      </c>
      <c r="D465" s="30" t="s">
        <v>977</v>
      </c>
      <c r="E465" s="30" t="s">
        <v>977</v>
      </c>
      <c r="F465" s="30" t="s">
        <v>977</v>
      </c>
      <c r="G465" s="30" t="str">
        <f>IFERROR(VLOOKUP(B465,'[1]Income Groups'!$A$2:$C$219,3,FALSE),"")</f>
        <v/>
      </c>
      <c r="H465" s="30" t="str">
        <f>IFERROR(VLOOKUP(B465,'[1]LDC List'!$B$1:$C$47,2,FALSE),"Non LDC")</f>
        <v>Non LDC</v>
      </c>
      <c r="I465" s="30" t="str">
        <f>IFERROR(VLOOKUP(B465,'[1]SIDS List'!$B$1:$C$57,2,FALSE),"Non SIDS")</f>
        <v>Non SIDS</v>
      </c>
      <c r="J465" s="30" t="str">
        <f>IFERROR(VLOOKUP(B465,'[1]DAC Member List'!$B$1:$C$29,2,FALSE),"Non DAC")</f>
        <v>Non DAC</v>
      </c>
      <c r="K465" s="30" t="str">
        <f>IFERROR(VLOOKUP(B465,'[1]Dev Countries List'!$A$1:$B$146,2,FALSE),"Not Developing")</f>
        <v>Not Developing</v>
      </c>
      <c r="L465" s="30" t="str">
        <f>IFERROR(VLOOKUP(D465,'[1]Fragility List'!$A$1:$C$146,3,FALSE),"Not Fragile")</f>
        <v>Not Fragile</v>
      </c>
      <c r="M465" s="27" t="e">
        <f>VLOOKUP(B465,[2]Data!$B$7:$Y$270,23,FALSE)</f>
        <v>#N/A</v>
      </c>
    </row>
    <row r="466" spans="1:13" x14ac:dyDescent="0.25">
      <c r="A466" s="30" t="s">
        <v>977</v>
      </c>
      <c r="B466" s="30" t="s">
        <v>977</v>
      </c>
      <c r="C466" s="30" t="s">
        <v>977</v>
      </c>
      <c r="D466" s="30" t="s">
        <v>977</v>
      </c>
      <c r="E466" s="30" t="s">
        <v>977</v>
      </c>
      <c r="F466" s="30" t="s">
        <v>977</v>
      </c>
      <c r="G466" s="30" t="str">
        <f>IFERROR(VLOOKUP(B466,'[1]Income Groups'!$A$2:$C$219,3,FALSE),"")</f>
        <v/>
      </c>
      <c r="H466" s="30" t="str">
        <f>IFERROR(VLOOKUP(B466,'[1]LDC List'!$B$1:$C$47,2,FALSE),"Non LDC")</f>
        <v>Non LDC</v>
      </c>
      <c r="I466" s="30" t="str">
        <f>IFERROR(VLOOKUP(B466,'[1]SIDS List'!$B$1:$C$57,2,FALSE),"Non SIDS")</f>
        <v>Non SIDS</v>
      </c>
      <c r="J466" s="30" t="str">
        <f>IFERROR(VLOOKUP(B466,'[1]DAC Member List'!$B$1:$C$29,2,FALSE),"Non DAC")</f>
        <v>Non DAC</v>
      </c>
      <c r="K466" s="30" t="str">
        <f>IFERROR(VLOOKUP(B466,'[1]Dev Countries List'!$A$1:$B$146,2,FALSE),"Not Developing")</f>
        <v>Not Developing</v>
      </c>
      <c r="L466" s="30" t="str">
        <f>IFERROR(VLOOKUP(D466,'[1]Fragility List'!$A$1:$C$146,3,FALSE),"Not Fragile")</f>
        <v>Not Fragile</v>
      </c>
      <c r="M466" s="27" t="e">
        <f>VLOOKUP(B466,[2]Data!$B$7:$Y$270,23,FALSE)</f>
        <v>#N/A</v>
      </c>
    </row>
    <row r="467" spans="1:13" x14ac:dyDescent="0.25">
      <c r="A467" s="30" t="s">
        <v>977</v>
      </c>
      <c r="B467" s="30" t="s">
        <v>977</v>
      </c>
      <c r="C467" s="30" t="s">
        <v>977</v>
      </c>
      <c r="D467" s="30" t="s">
        <v>977</v>
      </c>
      <c r="E467" s="30" t="s">
        <v>977</v>
      </c>
      <c r="F467" s="30" t="s">
        <v>977</v>
      </c>
      <c r="G467" s="30" t="str">
        <f>IFERROR(VLOOKUP(B467,'[1]Income Groups'!$A$2:$C$219,3,FALSE),"")</f>
        <v/>
      </c>
      <c r="H467" s="30" t="str">
        <f>IFERROR(VLOOKUP(B467,'[1]LDC List'!$B$1:$C$47,2,FALSE),"Non LDC")</f>
        <v>Non LDC</v>
      </c>
      <c r="I467" s="30" t="str">
        <f>IFERROR(VLOOKUP(B467,'[1]SIDS List'!$B$1:$C$57,2,FALSE),"Non SIDS")</f>
        <v>Non SIDS</v>
      </c>
      <c r="J467" s="30" t="str">
        <f>IFERROR(VLOOKUP(B467,'[1]DAC Member List'!$B$1:$C$29,2,FALSE),"Non DAC")</f>
        <v>Non DAC</v>
      </c>
      <c r="K467" s="30" t="str">
        <f>IFERROR(VLOOKUP(B467,'[1]Dev Countries List'!$A$1:$B$146,2,FALSE),"Not Developing")</f>
        <v>Not Developing</v>
      </c>
      <c r="L467" s="30" t="str">
        <f>IFERROR(VLOOKUP(D467,'[1]Fragility List'!$A$1:$C$146,3,FALSE),"Not Fragile")</f>
        <v>Not Fragile</v>
      </c>
      <c r="M467" s="27" t="e">
        <f>VLOOKUP(B467,[2]Data!$B$7:$Y$270,23,FALSE)</f>
        <v>#N/A</v>
      </c>
    </row>
    <row r="468" spans="1:13" x14ac:dyDescent="0.25">
      <c r="A468" s="30" t="s">
        <v>977</v>
      </c>
      <c r="B468" s="30" t="s">
        <v>977</v>
      </c>
      <c r="C468" s="30" t="s">
        <v>977</v>
      </c>
      <c r="D468" s="30" t="s">
        <v>977</v>
      </c>
      <c r="E468" s="30" t="s">
        <v>977</v>
      </c>
      <c r="F468" s="30" t="s">
        <v>977</v>
      </c>
      <c r="G468" s="30" t="str">
        <f>IFERROR(VLOOKUP(B468,'[1]Income Groups'!$A$2:$C$219,3,FALSE),"")</f>
        <v/>
      </c>
      <c r="H468" s="30" t="str">
        <f>IFERROR(VLOOKUP(B468,'[1]LDC List'!$B$1:$C$47,2,FALSE),"Non LDC")</f>
        <v>Non LDC</v>
      </c>
      <c r="I468" s="30" t="str">
        <f>IFERROR(VLOOKUP(B468,'[1]SIDS List'!$B$1:$C$57,2,FALSE),"Non SIDS")</f>
        <v>Non SIDS</v>
      </c>
      <c r="J468" s="30" t="str">
        <f>IFERROR(VLOOKUP(B468,'[1]DAC Member List'!$B$1:$C$29,2,FALSE),"Non DAC")</f>
        <v>Non DAC</v>
      </c>
      <c r="K468" s="30" t="str">
        <f>IFERROR(VLOOKUP(B468,'[1]Dev Countries List'!$A$1:$B$146,2,FALSE),"Not Developing")</f>
        <v>Not Developing</v>
      </c>
      <c r="L468" s="30" t="str">
        <f>IFERROR(VLOOKUP(D468,'[1]Fragility List'!$A$1:$C$146,3,FALSE),"Not Fragile")</f>
        <v>Not Fragile</v>
      </c>
      <c r="M468" s="27" t="e">
        <f>VLOOKUP(B468,[2]Data!$B$7:$Y$270,23,FALSE)</f>
        <v>#N/A</v>
      </c>
    </row>
    <row r="469" spans="1:13" x14ac:dyDescent="0.25">
      <c r="A469" s="30" t="s">
        <v>977</v>
      </c>
      <c r="B469" s="30" t="s">
        <v>977</v>
      </c>
      <c r="C469" s="30" t="s">
        <v>977</v>
      </c>
      <c r="D469" s="30" t="s">
        <v>977</v>
      </c>
      <c r="E469" s="30" t="s">
        <v>977</v>
      </c>
      <c r="F469" s="30" t="s">
        <v>977</v>
      </c>
      <c r="G469" s="30" t="str">
        <f>IFERROR(VLOOKUP(B469,'[1]Income Groups'!$A$2:$C$219,3,FALSE),"")</f>
        <v/>
      </c>
      <c r="H469" s="30" t="str">
        <f>IFERROR(VLOOKUP(B469,'[1]LDC List'!$B$1:$C$47,2,FALSE),"Non LDC")</f>
        <v>Non LDC</v>
      </c>
      <c r="I469" s="30" t="str">
        <f>IFERROR(VLOOKUP(B469,'[1]SIDS List'!$B$1:$C$57,2,FALSE),"Non SIDS")</f>
        <v>Non SIDS</v>
      </c>
      <c r="J469" s="30" t="str">
        <f>IFERROR(VLOOKUP(B469,'[1]DAC Member List'!$B$1:$C$29,2,FALSE),"Non DAC")</f>
        <v>Non DAC</v>
      </c>
      <c r="K469" s="30" t="str">
        <f>IFERROR(VLOOKUP(B469,'[1]Dev Countries List'!$A$1:$B$146,2,FALSE),"Not Developing")</f>
        <v>Not Developing</v>
      </c>
      <c r="L469" s="30" t="str">
        <f>IFERROR(VLOOKUP(D469,'[1]Fragility List'!$A$1:$C$146,3,FALSE),"Not Fragile")</f>
        <v>Not Fragile</v>
      </c>
      <c r="M469" s="27" t="e">
        <f>VLOOKUP(B469,[2]Data!$B$7:$Y$270,23,FALSE)</f>
        <v>#N/A</v>
      </c>
    </row>
    <row r="470" spans="1:13" x14ac:dyDescent="0.25">
      <c r="A470" s="30" t="s">
        <v>977</v>
      </c>
      <c r="B470" s="30" t="s">
        <v>977</v>
      </c>
      <c r="C470" s="30" t="s">
        <v>977</v>
      </c>
      <c r="D470" s="30" t="s">
        <v>977</v>
      </c>
      <c r="E470" s="30" t="s">
        <v>977</v>
      </c>
      <c r="F470" s="30" t="s">
        <v>977</v>
      </c>
      <c r="G470" s="30" t="str">
        <f>IFERROR(VLOOKUP(B470,'[1]Income Groups'!$A$2:$C$219,3,FALSE),"")</f>
        <v/>
      </c>
      <c r="H470" s="30" t="str">
        <f>IFERROR(VLOOKUP(B470,'[1]LDC List'!$B$1:$C$47,2,FALSE),"Non LDC")</f>
        <v>Non LDC</v>
      </c>
      <c r="I470" s="30" t="str">
        <f>IFERROR(VLOOKUP(B470,'[1]SIDS List'!$B$1:$C$57,2,FALSE),"Non SIDS")</f>
        <v>Non SIDS</v>
      </c>
      <c r="J470" s="30" t="str">
        <f>IFERROR(VLOOKUP(B470,'[1]DAC Member List'!$B$1:$C$29,2,FALSE),"Non DAC")</f>
        <v>Non DAC</v>
      </c>
      <c r="K470" s="30" t="str">
        <f>IFERROR(VLOOKUP(B470,'[1]Dev Countries List'!$A$1:$B$146,2,FALSE),"Not Developing")</f>
        <v>Not Developing</v>
      </c>
      <c r="L470" s="30" t="str">
        <f>IFERROR(VLOOKUP(D470,'[1]Fragility List'!$A$1:$C$146,3,FALSE),"Not Fragile")</f>
        <v>Not Fragile</v>
      </c>
      <c r="M470" s="27" t="e">
        <f>VLOOKUP(B470,[2]Data!$B$7:$Y$270,23,FALSE)</f>
        <v>#N/A</v>
      </c>
    </row>
    <row r="471" spans="1:13" x14ac:dyDescent="0.25">
      <c r="A471" s="30" t="s">
        <v>977</v>
      </c>
      <c r="B471" s="30" t="s">
        <v>977</v>
      </c>
      <c r="C471" s="30" t="s">
        <v>977</v>
      </c>
      <c r="D471" s="30" t="s">
        <v>977</v>
      </c>
      <c r="E471" s="30" t="s">
        <v>977</v>
      </c>
      <c r="F471" s="30" t="s">
        <v>977</v>
      </c>
      <c r="G471" s="30" t="str">
        <f>IFERROR(VLOOKUP(B471,'[1]Income Groups'!$A$2:$C$219,3,FALSE),"")</f>
        <v/>
      </c>
      <c r="H471" s="30" t="str">
        <f>IFERROR(VLOOKUP(B471,'[1]LDC List'!$B$1:$C$47,2,FALSE),"Non LDC")</f>
        <v>Non LDC</v>
      </c>
      <c r="I471" s="30" t="str">
        <f>IFERROR(VLOOKUP(B471,'[1]SIDS List'!$B$1:$C$57,2,FALSE),"Non SIDS")</f>
        <v>Non SIDS</v>
      </c>
      <c r="J471" s="30" t="str">
        <f>IFERROR(VLOOKUP(B471,'[1]DAC Member List'!$B$1:$C$29,2,FALSE),"Non DAC")</f>
        <v>Non DAC</v>
      </c>
      <c r="K471" s="30" t="str">
        <f>IFERROR(VLOOKUP(B471,'[1]Dev Countries List'!$A$1:$B$146,2,FALSE),"Not Developing")</f>
        <v>Not Developing</v>
      </c>
      <c r="L471" s="30" t="str">
        <f>IFERROR(VLOOKUP(D471,'[1]Fragility List'!$A$1:$C$146,3,FALSE),"Not Fragile")</f>
        <v>Not Fragile</v>
      </c>
      <c r="M471" s="27" t="e">
        <f>VLOOKUP(B471,[2]Data!$B$7:$Y$270,23,FALSE)</f>
        <v>#N/A</v>
      </c>
    </row>
    <row r="472" spans="1:13" x14ac:dyDescent="0.25">
      <c r="A472" s="30" t="s">
        <v>977</v>
      </c>
      <c r="B472" s="30" t="s">
        <v>977</v>
      </c>
      <c r="C472" s="30" t="s">
        <v>977</v>
      </c>
      <c r="D472" s="30" t="s">
        <v>977</v>
      </c>
      <c r="E472" s="30" t="s">
        <v>977</v>
      </c>
      <c r="F472" s="30" t="s">
        <v>977</v>
      </c>
      <c r="G472" s="30" t="str">
        <f>IFERROR(VLOOKUP(B472,'[1]Income Groups'!$A$2:$C$219,3,FALSE),"")</f>
        <v/>
      </c>
      <c r="H472" s="30" t="str">
        <f>IFERROR(VLOOKUP(B472,'[1]LDC List'!$B$1:$C$47,2,FALSE),"Non LDC")</f>
        <v>Non LDC</v>
      </c>
      <c r="I472" s="30" t="str">
        <f>IFERROR(VLOOKUP(B472,'[1]SIDS List'!$B$1:$C$57,2,FALSE),"Non SIDS")</f>
        <v>Non SIDS</v>
      </c>
      <c r="J472" s="30" t="str">
        <f>IFERROR(VLOOKUP(B472,'[1]DAC Member List'!$B$1:$C$29,2,FALSE),"Non DAC")</f>
        <v>Non DAC</v>
      </c>
      <c r="K472" s="30" t="str">
        <f>IFERROR(VLOOKUP(B472,'[1]Dev Countries List'!$A$1:$B$146,2,FALSE),"Not Developing")</f>
        <v>Not Developing</v>
      </c>
      <c r="L472" s="30" t="str">
        <f>IFERROR(VLOOKUP(D472,'[1]Fragility List'!$A$1:$C$146,3,FALSE),"Not Fragile")</f>
        <v>Not Fragile</v>
      </c>
      <c r="M472" s="27" t="e">
        <f>VLOOKUP(B472,[2]Data!$B$7:$Y$270,23,FALSE)</f>
        <v>#N/A</v>
      </c>
    </row>
    <row r="473" spans="1:13" x14ac:dyDescent="0.25">
      <c r="A473" s="30" t="s">
        <v>977</v>
      </c>
      <c r="B473" s="30" t="s">
        <v>977</v>
      </c>
      <c r="C473" s="30" t="s">
        <v>977</v>
      </c>
      <c r="D473" s="30" t="s">
        <v>977</v>
      </c>
      <c r="E473" s="30" t="s">
        <v>977</v>
      </c>
      <c r="F473" s="30" t="s">
        <v>977</v>
      </c>
      <c r="G473" s="30" t="str">
        <f>IFERROR(VLOOKUP(B473,'[1]Income Groups'!$A$2:$C$219,3,FALSE),"")</f>
        <v/>
      </c>
      <c r="H473" s="30" t="str">
        <f>IFERROR(VLOOKUP(B473,'[1]LDC List'!$B$1:$C$47,2,FALSE),"Non LDC")</f>
        <v>Non LDC</v>
      </c>
      <c r="I473" s="30" t="str">
        <f>IFERROR(VLOOKUP(B473,'[1]SIDS List'!$B$1:$C$57,2,FALSE),"Non SIDS")</f>
        <v>Non SIDS</v>
      </c>
      <c r="J473" s="30" t="str">
        <f>IFERROR(VLOOKUP(B473,'[1]DAC Member List'!$B$1:$C$29,2,FALSE),"Non DAC")</f>
        <v>Non DAC</v>
      </c>
      <c r="K473" s="30" t="str">
        <f>IFERROR(VLOOKUP(B473,'[1]Dev Countries List'!$A$1:$B$146,2,FALSE),"Not Developing")</f>
        <v>Not Developing</v>
      </c>
      <c r="L473" s="30" t="str">
        <f>IFERROR(VLOOKUP(D473,'[1]Fragility List'!$A$1:$C$146,3,FALSE),"Not Fragile")</f>
        <v>Not Fragile</v>
      </c>
      <c r="M473" s="27" t="e">
        <f>VLOOKUP(B473,[2]Data!$B$7:$Y$270,23,FALSE)</f>
        <v>#N/A</v>
      </c>
    </row>
    <row r="474" spans="1:13" x14ac:dyDescent="0.25">
      <c r="A474" s="30" t="s">
        <v>977</v>
      </c>
      <c r="B474" s="30" t="s">
        <v>977</v>
      </c>
      <c r="C474" s="30" t="s">
        <v>977</v>
      </c>
      <c r="D474" s="30" t="s">
        <v>977</v>
      </c>
      <c r="E474" s="30" t="s">
        <v>977</v>
      </c>
      <c r="F474" s="30" t="s">
        <v>977</v>
      </c>
      <c r="G474" s="30" t="str">
        <f>IFERROR(VLOOKUP(B474,'[1]Income Groups'!$A$2:$C$219,3,FALSE),"")</f>
        <v/>
      </c>
      <c r="H474" s="30" t="str">
        <f>IFERROR(VLOOKUP(B474,'[1]LDC List'!$B$1:$C$47,2,FALSE),"Non LDC")</f>
        <v>Non LDC</v>
      </c>
      <c r="I474" s="30" t="str">
        <f>IFERROR(VLOOKUP(B474,'[1]SIDS List'!$B$1:$C$57,2,FALSE),"Non SIDS")</f>
        <v>Non SIDS</v>
      </c>
      <c r="J474" s="30" t="str">
        <f>IFERROR(VLOOKUP(B474,'[1]DAC Member List'!$B$1:$C$29,2,FALSE),"Non DAC")</f>
        <v>Non DAC</v>
      </c>
      <c r="K474" s="30" t="str">
        <f>IFERROR(VLOOKUP(B474,'[1]Dev Countries List'!$A$1:$B$146,2,FALSE),"Not Developing")</f>
        <v>Not Developing</v>
      </c>
      <c r="L474" s="30" t="str">
        <f>IFERROR(VLOOKUP(D474,'[1]Fragility List'!$A$1:$C$146,3,FALSE),"Not Fragile")</f>
        <v>Not Fragile</v>
      </c>
      <c r="M474" s="27" t="e">
        <f>VLOOKUP(B474,[2]Data!$B$7:$Y$270,23,FALSE)</f>
        <v>#N/A</v>
      </c>
    </row>
    <row r="475" spans="1:13" x14ac:dyDescent="0.25">
      <c r="A475" s="30" t="s">
        <v>977</v>
      </c>
      <c r="B475" s="30" t="s">
        <v>977</v>
      </c>
      <c r="C475" s="30" t="s">
        <v>977</v>
      </c>
      <c r="D475" s="30" t="s">
        <v>977</v>
      </c>
      <c r="E475" s="30" t="s">
        <v>977</v>
      </c>
      <c r="F475" s="30" t="s">
        <v>977</v>
      </c>
      <c r="G475" s="30" t="str">
        <f>IFERROR(VLOOKUP(B475,'[1]Income Groups'!$A$2:$C$219,3,FALSE),"")</f>
        <v/>
      </c>
      <c r="H475" s="30" t="str">
        <f>IFERROR(VLOOKUP(B475,'[1]LDC List'!$B$1:$C$47,2,FALSE),"Non LDC")</f>
        <v>Non LDC</v>
      </c>
      <c r="I475" s="30" t="str">
        <f>IFERROR(VLOOKUP(B475,'[1]SIDS List'!$B$1:$C$57,2,FALSE),"Non SIDS")</f>
        <v>Non SIDS</v>
      </c>
      <c r="J475" s="30" t="str">
        <f>IFERROR(VLOOKUP(B475,'[1]DAC Member List'!$B$1:$C$29,2,FALSE),"Non DAC")</f>
        <v>Non DAC</v>
      </c>
      <c r="K475" s="30" t="str">
        <f>IFERROR(VLOOKUP(B475,'[1]Dev Countries List'!$A$1:$B$146,2,FALSE),"Not Developing")</f>
        <v>Not Developing</v>
      </c>
      <c r="L475" s="30" t="str">
        <f>IFERROR(VLOOKUP(D475,'[1]Fragility List'!$A$1:$C$146,3,FALSE),"Not Fragile")</f>
        <v>Not Fragile</v>
      </c>
      <c r="M475" s="27" t="e">
        <f>VLOOKUP(B475,[2]Data!$B$7:$Y$270,23,FALSE)</f>
        <v>#N/A</v>
      </c>
    </row>
    <row r="476" spans="1:13" x14ac:dyDescent="0.25">
      <c r="A476" s="30" t="s">
        <v>977</v>
      </c>
      <c r="B476" s="30" t="s">
        <v>977</v>
      </c>
      <c r="C476" s="30" t="s">
        <v>977</v>
      </c>
      <c r="D476" s="30" t="s">
        <v>977</v>
      </c>
      <c r="E476" s="30" t="s">
        <v>977</v>
      </c>
      <c r="F476" s="30" t="s">
        <v>977</v>
      </c>
      <c r="G476" s="30" t="str">
        <f>IFERROR(VLOOKUP(B476,'[1]Income Groups'!$A$2:$C$219,3,FALSE),"")</f>
        <v/>
      </c>
      <c r="H476" s="30" t="str">
        <f>IFERROR(VLOOKUP(B476,'[1]LDC List'!$B$1:$C$47,2,FALSE),"Non LDC")</f>
        <v>Non LDC</v>
      </c>
      <c r="I476" s="30" t="str">
        <f>IFERROR(VLOOKUP(B476,'[1]SIDS List'!$B$1:$C$57,2,FALSE),"Non SIDS")</f>
        <v>Non SIDS</v>
      </c>
      <c r="J476" s="30" t="str">
        <f>IFERROR(VLOOKUP(B476,'[1]DAC Member List'!$B$1:$C$29,2,FALSE),"Non DAC")</f>
        <v>Non DAC</v>
      </c>
      <c r="K476" s="30" t="str">
        <f>IFERROR(VLOOKUP(B476,'[1]Dev Countries List'!$A$1:$B$146,2,FALSE),"Not Developing")</f>
        <v>Not Developing</v>
      </c>
      <c r="L476" s="30" t="str">
        <f>IFERROR(VLOOKUP(D476,'[1]Fragility List'!$A$1:$C$146,3,FALSE),"Not Fragile")</f>
        <v>Not Fragile</v>
      </c>
      <c r="M476" s="27" t="e">
        <f>VLOOKUP(B476,[2]Data!$B$7:$Y$270,23,FALSE)</f>
        <v>#N/A</v>
      </c>
    </row>
    <row r="477" spans="1:13" x14ac:dyDescent="0.25">
      <c r="A477" s="30" t="s">
        <v>977</v>
      </c>
      <c r="B477" s="30" t="s">
        <v>977</v>
      </c>
      <c r="C477" s="30" t="s">
        <v>977</v>
      </c>
      <c r="D477" s="30" t="s">
        <v>977</v>
      </c>
      <c r="E477" s="30" t="s">
        <v>977</v>
      </c>
      <c r="F477" s="30" t="s">
        <v>977</v>
      </c>
      <c r="G477" s="30" t="str">
        <f>IFERROR(VLOOKUP(B477,'[1]Income Groups'!$A$2:$C$219,3,FALSE),"")</f>
        <v/>
      </c>
      <c r="H477" s="30" t="str">
        <f>IFERROR(VLOOKUP(B477,'[1]LDC List'!$B$1:$C$47,2,FALSE),"Non LDC")</f>
        <v>Non LDC</v>
      </c>
      <c r="I477" s="30" t="str">
        <f>IFERROR(VLOOKUP(B477,'[1]SIDS List'!$B$1:$C$57,2,FALSE),"Non SIDS")</f>
        <v>Non SIDS</v>
      </c>
      <c r="J477" s="30" t="str">
        <f>IFERROR(VLOOKUP(B477,'[1]DAC Member List'!$B$1:$C$29,2,FALSE),"Non DAC")</f>
        <v>Non DAC</v>
      </c>
      <c r="K477" s="30" t="str">
        <f>IFERROR(VLOOKUP(B477,'[1]Dev Countries List'!$A$1:$B$146,2,FALSE),"Not Developing")</f>
        <v>Not Developing</v>
      </c>
      <c r="L477" s="30" t="str">
        <f>IFERROR(VLOOKUP(D477,'[1]Fragility List'!$A$1:$C$146,3,FALSE),"Not Fragile")</f>
        <v>Not Fragile</v>
      </c>
      <c r="M477" s="27" t="e">
        <f>VLOOKUP(B477,[2]Data!$B$7:$Y$270,23,FALSE)</f>
        <v>#N/A</v>
      </c>
    </row>
    <row r="478" spans="1:13" x14ac:dyDescent="0.25">
      <c r="A478" s="30" t="s">
        <v>977</v>
      </c>
      <c r="B478" s="30" t="s">
        <v>977</v>
      </c>
      <c r="C478" s="30" t="s">
        <v>977</v>
      </c>
      <c r="D478" s="30" t="s">
        <v>977</v>
      </c>
      <c r="E478" s="30" t="s">
        <v>977</v>
      </c>
      <c r="F478" s="30" t="s">
        <v>977</v>
      </c>
      <c r="G478" s="30" t="str">
        <f>IFERROR(VLOOKUP(B478,'[1]Income Groups'!$A$2:$C$219,3,FALSE),"")</f>
        <v/>
      </c>
      <c r="H478" s="30" t="str">
        <f>IFERROR(VLOOKUP(B478,'[1]LDC List'!$B$1:$C$47,2,FALSE),"Non LDC")</f>
        <v>Non LDC</v>
      </c>
      <c r="I478" s="30" t="str">
        <f>IFERROR(VLOOKUP(B478,'[1]SIDS List'!$B$1:$C$57,2,FALSE),"Non SIDS")</f>
        <v>Non SIDS</v>
      </c>
      <c r="J478" s="30" t="str">
        <f>IFERROR(VLOOKUP(B478,'[1]DAC Member List'!$B$1:$C$29,2,FALSE),"Non DAC")</f>
        <v>Non DAC</v>
      </c>
      <c r="K478" s="30" t="str">
        <f>IFERROR(VLOOKUP(B478,'[1]Dev Countries List'!$A$1:$B$146,2,FALSE),"Not Developing")</f>
        <v>Not Developing</v>
      </c>
      <c r="L478" s="30" t="str">
        <f>IFERROR(VLOOKUP(D478,'[1]Fragility List'!$A$1:$C$146,3,FALSE),"Not Fragile")</f>
        <v>Not Fragile</v>
      </c>
      <c r="M478" s="27" t="e">
        <f>VLOOKUP(B478,[2]Data!$B$7:$Y$270,23,FALSE)</f>
        <v>#N/A</v>
      </c>
    </row>
    <row r="479" spans="1:13" x14ac:dyDescent="0.25">
      <c r="A479" s="30" t="s">
        <v>977</v>
      </c>
      <c r="B479" s="30" t="s">
        <v>977</v>
      </c>
      <c r="C479" s="30" t="s">
        <v>977</v>
      </c>
      <c r="D479" s="30" t="s">
        <v>977</v>
      </c>
      <c r="E479" s="30" t="s">
        <v>977</v>
      </c>
      <c r="F479" s="30" t="s">
        <v>977</v>
      </c>
      <c r="G479" s="30" t="str">
        <f>IFERROR(VLOOKUP(B479,'[1]Income Groups'!$A$2:$C$219,3,FALSE),"")</f>
        <v/>
      </c>
      <c r="H479" s="30" t="str">
        <f>IFERROR(VLOOKUP(B479,'[1]LDC List'!$B$1:$C$47,2,FALSE),"Non LDC")</f>
        <v>Non LDC</v>
      </c>
      <c r="I479" s="30" t="str">
        <f>IFERROR(VLOOKUP(B479,'[1]SIDS List'!$B$1:$C$57,2,FALSE),"Non SIDS")</f>
        <v>Non SIDS</v>
      </c>
      <c r="J479" s="30" t="str">
        <f>IFERROR(VLOOKUP(B479,'[1]DAC Member List'!$B$1:$C$29,2,FALSE),"Non DAC")</f>
        <v>Non DAC</v>
      </c>
      <c r="K479" s="30" t="str">
        <f>IFERROR(VLOOKUP(B479,'[1]Dev Countries List'!$A$1:$B$146,2,FALSE),"Not Developing")</f>
        <v>Not Developing</v>
      </c>
      <c r="L479" s="30" t="str">
        <f>IFERROR(VLOOKUP(D479,'[1]Fragility List'!$A$1:$C$146,3,FALSE),"Not Fragile")</f>
        <v>Not Fragile</v>
      </c>
      <c r="M479" s="27" t="e">
        <f>VLOOKUP(B479,[2]Data!$B$7:$Y$270,23,FALSE)</f>
        <v>#N/A</v>
      </c>
    </row>
    <row r="480" spans="1:13" x14ac:dyDescent="0.25">
      <c r="A480" s="30" t="s">
        <v>977</v>
      </c>
      <c r="B480" s="30" t="s">
        <v>977</v>
      </c>
      <c r="C480" s="30" t="s">
        <v>977</v>
      </c>
      <c r="D480" s="30" t="s">
        <v>977</v>
      </c>
      <c r="E480" s="30" t="s">
        <v>977</v>
      </c>
      <c r="F480" s="30" t="s">
        <v>977</v>
      </c>
      <c r="G480" s="30" t="str">
        <f>IFERROR(VLOOKUP(B480,'[1]Income Groups'!$A$2:$C$219,3,FALSE),"")</f>
        <v/>
      </c>
      <c r="H480" s="30" t="str">
        <f>IFERROR(VLOOKUP(B480,'[1]LDC List'!$B$1:$C$47,2,FALSE),"Non LDC")</f>
        <v>Non LDC</v>
      </c>
      <c r="I480" s="30" t="str">
        <f>IFERROR(VLOOKUP(B480,'[1]SIDS List'!$B$1:$C$57,2,FALSE),"Non SIDS")</f>
        <v>Non SIDS</v>
      </c>
      <c r="J480" s="30" t="str">
        <f>IFERROR(VLOOKUP(B480,'[1]DAC Member List'!$B$1:$C$29,2,FALSE),"Non DAC")</f>
        <v>Non DAC</v>
      </c>
      <c r="K480" s="30" t="str">
        <f>IFERROR(VLOOKUP(B480,'[1]Dev Countries List'!$A$1:$B$146,2,FALSE),"Not Developing")</f>
        <v>Not Developing</v>
      </c>
      <c r="L480" s="30" t="str">
        <f>IFERROR(VLOOKUP(D480,'[1]Fragility List'!$A$1:$C$146,3,FALSE),"Not Fragile")</f>
        <v>Not Fragile</v>
      </c>
      <c r="M480" s="27" t="e">
        <f>VLOOKUP(B480,[2]Data!$B$7:$Y$270,23,FALSE)</f>
        <v>#N/A</v>
      </c>
    </row>
    <row r="481" spans="1:13" x14ac:dyDescent="0.25">
      <c r="A481" s="30" t="s">
        <v>977</v>
      </c>
      <c r="B481" s="30" t="s">
        <v>977</v>
      </c>
      <c r="C481" s="30" t="s">
        <v>977</v>
      </c>
      <c r="D481" s="30" t="s">
        <v>977</v>
      </c>
      <c r="E481" s="30" t="s">
        <v>977</v>
      </c>
      <c r="F481" s="30" t="s">
        <v>977</v>
      </c>
      <c r="G481" s="30" t="str">
        <f>IFERROR(VLOOKUP(B481,'[1]Income Groups'!$A$2:$C$219,3,FALSE),"")</f>
        <v/>
      </c>
      <c r="H481" s="30" t="str">
        <f>IFERROR(VLOOKUP(B481,'[1]LDC List'!$B$1:$C$47,2,FALSE),"Non LDC")</f>
        <v>Non LDC</v>
      </c>
      <c r="I481" s="30" t="str">
        <f>IFERROR(VLOOKUP(B481,'[1]SIDS List'!$B$1:$C$57,2,FALSE),"Non SIDS")</f>
        <v>Non SIDS</v>
      </c>
      <c r="J481" s="30" t="str">
        <f>IFERROR(VLOOKUP(B481,'[1]DAC Member List'!$B$1:$C$29,2,FALSE),"Non DAC")</f>
        <v>Non DAC</v>
      </c>
      <c r="K481" s="30" t="str">
        <f>IFERROR(VLOOKUP(B481,'[1]Dev Countries List'!$A$1:$B$146,2,FALSE),"Not Developing")</f>
        <v>Not Developing</v>
      </c>
      <c r="L481" s="30" t="str">
        <f>IFERROR(VLOOKUP(D481,'[1]Fragility List'!$A$1:$C$146,3,FALSE),"Not Fragile")</f>
        <v>Not Fragile</v>
      </c>
      <c r="M481" s="27" t="e">
        <f>VLOOKUP(B481,[2]Data!$B$7:$Y$270,23,FALSE)</f>
        <v>#N/A</v>
      </c>
    </row>
    <row r="482" spans="1:13" x14ac:dyDescent="0.25">
      <c r="A482" s="30" t="s">
        <v>977</v>
      </c>
      <c r="B482" s="30" t="s">
        <v>977</v>
      </c>
      <c r="C482" s="30" t="s">
        <v>977</v>
      </c>
      <c r="D482" s="30" t="s">
        <v>977</v>
      </c>
      <c r="E482" s="30" t="s">
        <v>977</v>
      </c>
      <c r="F482" s="30" t="s">
        <v>977</v>
      </c>
      <c r="G482" s="30" t="str">
        <f>IFERROR(VLOOKUP(B482,'[1]Income Groups'!$A$2:$C$219,3,FALSE),"")</f>
        <v/>
      </c>
      <c r="H482" s="30" t="str">
        <f>IFERROR(VLOOKUP(B482,'[1]LDC List'!$B$1:$C$47,2,FALSE),"Non LDC")</f>
        <v>Non LDC</v>
      </c>
      <c r="I482" s="30" t="str">
        <f>IFERROR(VLOOKUP(B482,'[1]SIDS List'!$B$1:$C$57,2,FALSE),"Non SIDS")</f>
        <v>Non SIDS</v>
      </c>
      <c r="J482" s="30" t="str">
        <f>IFERROR(VLOOKUP(B482,'[1]DAC Member List'!$B$1:$C$29,2,FALSE),"Non DAC")</f>
        <v>Non DAC</v>
      </c>
      <c r="K482" s="30" t="str">
        <f>IFERROR(VLOOKUP(B482,'[1]Dev Countries List'!$A$1:$B$146,2,FALSE),"Not Developing")</f>
        <v>Not Developing</v>
      </c>
      <c r="L482" s="30" t="str">
        <f>IFERROR(VLOOKUP(D482,'[1]Fragility List'!$A$1:$C$146,3,FALSE),"Not Fragile")</f>
        <v>Not Fragile</v>
      </c>
      <c r="M482" s="27" t="e">
        <f>VLOOKUP(B482,[2]Data!$B$7:$Y$270,23,FALSE)</f>
        <v>#N/A</v>
      </c>
    </row>
    <row r="483" spans="1:13" x14ac:dyDescent="0.25">
      <c r="A483" s="30" t="s">
        <v>977</v>
      </c>
      <c r="B483" s="30" t="s">
        <v>977</v>
      </c>
      <c r="C483" s="30" t="s">
        <v>977</v>
      </c>
      <c r="D483" s="30" t="s">
        <v>977</v>
      </c>
      <c r="E483" s="30" t="s">
        <v>977</v>
      </c>
      <c r="F483" s="30" t="s">
        <v>977</v>
      </c>
      <c r="G483" s="30" t="str">
        <f>IFERROR(VLOOKUP(B483,'[1]Income Groups'!$A$2:$C$219,3,FALSE),"")</f>
        <v/>
      </c>
      <c r="H483" s="30" t="str">
        <f>IFERROR(VLOOKUP(B483,'[1]LDC List'!$B$1:$C$47,2,FALSE),"Non LDC")</f>
        <v>Non LDC</v>
      </c>
      <c r="I483" s="30" t="str">
        <f>IFERROR(VLOOKUP(B483,'[1]SIDS List'!$B$1:$C$57,2,FALSE),"Non SIDS")</f>
        <v>Non SIDS</v>
      </c>
      <c r="J483" s="30" t="str">
        <f>IFERROR(VLOOKUP(B483,'[1]DAC Member List'!$B$1:$C$29,2,FALSE),"Non DAC")</f>
        <v>Non DAC</v>
      </c>
      <c r="K483" s="30" t="str">
        <f>IFERROR(VLOOKUP(B483,'[1]Dev Countries List'!$A$1:$B$146,2,FALSE),"Not Developing")</f>
        <v>Not Developing</v>
      </c>
      <c r="L483" s="30" t="str">
        <f>IFERROR(VLOOKUP(D483,'[1]Fragility List'!$A$1:$C$146,3,FALSE),"Not Fragile")</f>
        <v>Not Fragile</v>
      </c>
      <c r="M483" s="27" t="e">
        <f>VLOOKUP(B483,[2]Data!$B$7:$Y$270,23,FALSE)</f>
        <v>#N/A</v>
      </c>
    </row>
    <row r="484" spans="1:13" x14ac:dyDescent="0.25">
      <c r="A484" s="30" t="s">
        <v>977</v>
      </c>
      <c r="B484" s="30" t="s">
        <v>977</v>
      </c>
      <c r="C484" s="30" t="s">
        <v>977</v>
      </c>
      <c r="D484" s="30" t="s">
        <v>977</v>
      </c>
      <c r="E484" s="30" t="s">
        <v>977</v>
      </c>
      <c r="F484" s="30" t="s">
        <v>977</v>
      </c>
      <c r="G484" s="30" t="str">
        <f>IFERROR(VLOOKUP(B484,'[1]Income Groups'!$A$2:$C$219,3,FALSE),"")</f>
        <v/>
      </c>
      <c r="H484" s="30" t="str">
        <f>IFERROR(VLOOKUP(B484,'[1]LDC List'!$B$1:$C$47,2,FALSE),"Non LDC")</f>
        <v>Non LDC</v>
      </c>
      <c r="I484" s="30" t="str">
        <f>IFERROR(VLOOKUP(B484,'[1]SIDS List'!$B$1:$C$57,2,FALSE),"Non SIDS")</f>
        <v>Non SIDS</v>
      </c>
      <c r="J484" s="30" t="str">
        <f>IFERROR(VLOOKUP(B484,'[1]DAC Member List'!$B$1:$C$29,2,FALSE),"Non DAC")</f>
        <v>Non DAC</v>
      </c>
      <c r="K484" s="30" t="str">
        <f>IFERROR(VLOOKUP(B484,'[1]Dev Countries List'!$A$1:$B$146,2,FALSE),"Not Developing")</f>
        <v>Not Developing</v>
      </c>
      <c r="L484" s="30" t="str">
        <f>IFERROR(VLOOKUP(D484,'[1]Fragility List'!$A$1:$C$146,3,FALSE),"Not Fragile")</f>
        <v>Not Fragile</v>
      </c>
      <c r="M484" s="27" t="e">
        <f>VLOOKUP(B484,[2]Data!$B$7:$Y$270,23,FALSE)</f>
        <v>#N/A</v>
      </c>
    </row>
    <row r="485" spans="1:13" x14ac:dyDescent="0.25">
      <c r="A485" s="30" t="s">
        <v>977</v>
      </c>
      <c r="B485" s="30" t="s">
        <v>977</v>
      </c>
      <c r="C485" s="30" t="s">
        <v>977</v>
      </c>
      <c r="D485" s="30" t="s">
        <v>977</v>
      </c>
      <c r="E485" s="30" t="s">
        <v>977</v>
      </c>
      <c r="F485" s="30" t="s">
        <v>977</v>
      </c>
      <c r="G485" s="30" t="str">
        <f>IFERROR(VLOOKUP(B485,'[1]Income Groups'!$A$2:$C$219,3,FALSE),"")</f>
        <v/>
      </c>
      <c r="H485" s="30" t="str">
        <f>IFERROR(VLOOKUP(B485,'[1]LDC List'!$B$1:$C$47,2,FALSE),"Non LDC")</f>
        <v>Non LDC</v>
      </c>
      <c r="I485" s="30" t="str">
        <f>IFERROR(VLOOKUP(B485,'[1]SIDS List'!$B$1:$C$57,2,FALSE),"Non SIDS")</f>
        <v>Non SIDS</v>
      </c>
      <c r="J485" s="30" t="str">
        <f>IFERROR(VLOOKUP(B485,'[1]DAC Member List'!$B$1:$C$29,2,FALSE),"Non DAC")</f>
        <v>Non DAC</v>
      </c>
      <c r="K485" s="30" t="str">
        <f>IFERROR(VLOOKUP(B485,'[1]Dev Countries List'!$A$1:$B$146,2,FALSE),"Not Developing")</f>
        <v>Not Developing</v>
      </c>
      <c r="L485" s="30" t="str">
        <f>IFERROR(VLOOKUP(D485,'[1]Fragility List'!$A$1:$C$146,3,FALSE),"Not Fragile")</f>
        <v>Not Fragile</v>
      </c>
      <c r="M485" s="27" t="e">
        <f>VLOOKUP(B485,[2]Data!$B$7:$Y$270,23,FALSE)</f>
        <v>#N/A</v>
      </c>
    </row>
    <row r="486" spans="1:13" x14ac:dyDescent="0.25">
      <c r="A486" s="30" t="s">
        <v>977</v>
      </c>
      <c r="B486" s="30" t="s">
        <v>977</v>
      </c>
      <c r="C486" s="30" t="s">
        <v>977</v>
      </c>
      <c r="D486" s="30" t="s">
        <v>977</v>
      </c>
      <c r="E486" s="30" t="s">
        <v>977</v>
      </c>
      <c r="F486" s="30" t="s">
        <v>977</v>
      </c>
      <c r="G486" s="30" t="str">
        <f>IFERROR(VLOOKUP(B486,'[1]Income Groups'!$A$2:$C$219,3,FALSE),"")</f>
        <v/>
      </c>
      <c r="H486" s="30" t="str">
        <f>IFERROR(VLOOKUP(B486,'[1]LDC List'!$B$1:$C$47,2,FALSE),"Non LDC")</f>
        <v>Non LDC</v>
      </c>
      <c r="I486" s="30" t="str">
        <f>IFERROR(VLOOKUP(B486,'[1]SIDS List'!$B$1:$C$57,2,FALSE),"Non SIDS")</f>
        <v>Non SIDS</v>
      </c>
      <c r="J486" s="30" t="str">
        <f>IFERROR(VLOOKUP(B486,'[1]DAC Member List'!$B$1:$C$29,2,FALSE),"Non DAC")</f>
        <v>Non DAC</v>
      </c>
      <c r="K486" s="30" t="str">
        <f>IFERROR(VLOOKUP(B486,'[1]Dev Countries List'!$A$1:$B$146,2,FALSE),"Not Developing")</f>
        <v>Not Developing</v>
      </c>
      <c r="L486" s="30" t="str">
        <f>IFERROR(VLOOKUP(D486,'[1]Fragility List'!$A$1:$C$146,3,FALSE),"Not Fragile")</f>
        <v>Not Fragile</v>
      </c>
      <c r="M486" s="27" t="e">
        <f>VLOOKUP(B486,[2]Data!$B$7:$Y$270,23,FALSE)</f>
        <v>#N/A</v>
      </c>
    </row>
    <row r="487" spans="1:13" x14ac:dyDescent="0.25">
      <c r="A487" s="30" t="s">
        <v>977</v>
      </c>
      <c r="B487" s="30" t="s">
        <v>977</v>
      </c>
      <c r="C487" s="30" t="s">
        <v>977</v>
      </c>
      <c r="D487" s="30" t="s">
        <v>977</v>
      </c>
      <c r="E487" s="30" t="s">
        <v>977</v>
      </c>
      <c r="F487" s="30" t="s">
        <v>977</v>
      </c>
      <c r="G487" s="30" t="str">
        <f>IFERROR(VLOOKUP(B487,'[1]Income Groups'!$A$2:$C$219,3,FALSE),"")</f>
        <v/>
      </c>
      <c r="H487" s="30" t="str">
        <f>IFERROR(VLOOKUP(B487,'[1]LDC List'!$B$1:$C$47,2,FALSE),"Non LDC")</f>
        <v>Non LDC</v>
      </c>
      <c r="I487" s="30" t="str">
        <f>IFERROR(VLOOKUP(B487,'[1]SIDS List'!$B$1:$C$57,2,FALSE),"Non SIDS")</f>
        <v>Non SIDS</v>
      </c>
      <c r="J487" s="30" t="str">
        <f>IFERROR(VLOOKUP(B487,'[1]DAC Member List'!$B$1:$C$29,2,FALSE),"Non DAC")</f>
        <v>Non DAC</v>
      </c>
      <c r="K487" s="30" t="str">
        <f>IFERROR(VLOOKUP(B487,'[1]Dev Countries List'!$A$1:$B$146,2,FALSE),"Not Developing")</f>
        <v>Not Developing</v>
      </c>
      <c r="L487" s="30" t="str">
        <f>IFERROR(VLOOKUP(D487,'[1]Fragility List'!$A$1:$C$146,3,FALSE),"Not Fragile")</f>
        <v>Not Fragile</v>
      </c>
      <c r="M487" s="27" t="e">
        <f>VLOOKUP(B487,[2]Data!$B$7:$Y$270,23,FALSE)</f>
        <v>#N/A</v>
      </c>
    </row>
    <row r="488" spans="1:13" x14ac:dyDescent="0.25">
      <c r="A488" s="30" t="s">
        <v>977</v>
      </c>
      <c r="B488" s="30" t="s">
        <v>977</v>
      </c>
      <c r="C488" s="30" t="s">
        <v>977</v>
      </c>
      <c r="D488" s="30" t="s">
        <v>977</v>
      </c>
      <c r="E488" s="30" t="s">
        <v>977</v>
      </c>
      <c r="F488" s="30" t="s">
        <v>977</v>
      </c>
      <c r="G488" s="30" t="str">
        <f>IFERROR(VLOOKUP(B488,'[1]Income Groups'!$A$2:$C$219,3,FALSE),"")</f>
        <v/>
      </c>
      <c r="H488" s="30" t="str">
        <f>IFERROR(VLOOKUP(B488,'[1]LDC List'!$B$1:$C$47,2,FALSE),"Non LDC")</f>
        <v>Non LDC</v>
      </c>
      <c r="I488" s="30" t="str">
        <f>IFERROR(VLOOKUP(B488,'[1]SIDS List'!$B$1:$C$57,2,FALSE),"Non SIDS")</f>
        <v>Non SIDS</v>
      </c>
      <c r="J488" s="30" t="str">
        <f>IFERROR(VLOOKUP(B488,'[1]DAC Member List'!$B$1:$C$29,2,FALSE),"Non DAC")</f>
        <v>Non DAC</v>
      </c>
      <c r="K488" s="30" t="str">
        <f>IFERROR(VLOOKUP(B488,'[1]Dev Countries List'!$A$1:$B$146,2,FALSE),"Not Developing")</f>
        <v>Not Developing</v>
      </c>
      <c r="L488" s="30" t="str">
        <f>IFERROR(VLOOKUP(D488,'[1]Fragility List'!$A$1:$C$146,3,FALSE),"Not Fragile")</f>
        <v>Not Fragile</v>
      </c>
      <c r="M488" s="27" t="e">
        <f>VLOOKUP(B488,[2]Data!$B$7:$Y$270,23,FALSE)</f>
        <v>#N/A</v>
      </c>
    </row>
    <row r="489" spans="1:13" x14ac:dyDescent="0.25">
      <c r="A489" s="30" t="s">
        <v>977</v>
      </c>
      <c r="B489" s="30" t="s">
        <v>977</v>
      </c>
      <c r="C489" s="30" t="s">
        <v>977</v>
      </c>
      <c r="D489" s="30" t="s">
        <v>977</v>
      </c>
      <c r="E489" s="30" t="s">
        <v>977</v>
      </c>
      <c r="F489" s="30" t="s">
        <v>977</v>
      </c>
      <c r="G489" s="30" t="str">
        <f>IFERROR(VLOOKUP(B489,'[1]Income Groups'!$A$2:$C$219,3,FALSE),"")</f>
        <v/>
      </c>
      <c r="H489" s="30" t="str">
        <f>IFERROR(VLOOKUP(B489,'[1]LDC List'!$B$1:$C$47,2,FALSE),"Non LDC")</f>
        <v>Non LDC</v>
      </c>
      <c r="I489" s="30" t="str">
        <f>IFERROR(VLOOKUP(B489,'[1]SIDS List'!$B$1:$C$57,2,FALSE),"Non SIDS")</f>
        <v>Non SIDS</v>
      </c>
      <c r="J489" s="30" t="str">
        <f>IFERROR(VLOOKUP(B489,'[1]DAC Member List'!$B$1:$C$29,2,FALSE),"Non DAC")</f>
        <v>Non DAC</v>
      </c>
      <c r="K489" s="30" t="str">
        <f>IFERROR(VLOOKUP(B489,'[1]Dev Countries List'!$A$1:$B$146,2,FALSE),"Not Developing")</f>
        <v>Not Developing</v>
      </c>
      <c r="L489" s="30" t="str">
        <f>IFERROR(VLOOKUP(D489,'[1]Fragility List'!$A$1:$C$146,3,FALSE),"Not Fragile")</f>
        <v>Not Fragile</v>
      </c>
      <c r="M489" s="27" t="e">
        <f>VLOOKUP(B489,[2]Data!$B$7:$Y$270,23,FALSE)</f>
        <v>#N/A</v>
      </c>
    </row>
    <row r="490" spans="1:13" x14ac:dyDescent="0.25">
      <c r="A490" s="30" t="s">
        <v>977</v>
      </c>
      <c r="B490" s="30" t="s">
        <v>977</v>
      </c>
      <c r="C490" s="30" t="s">
        <v>977</v>
      </c>
      <c r="D490" s="30" t="s">
        <v>977</v>
      </c>
      <c r="E490" s="30" t="s">
        <v>977</v>
      </c>
      <c r="F490" s="30" t="s">
        <v>977</v>
      </c>
      <c r="G490" s="30" t="str">
        <f>IFERROR(VLOOKUP(B490,'[1]Income Groups'!$A$2:$C$219,3,FALSE),"")</f>
        <v/>
      </c>
      <c r="H490" s="30" t="str">
        <f>IFERROR(VLOOKUP(B490,'[1]LDC List'!$B$1:$C$47,2,FALSE),"Non LDC")</f>
        <v>Non LDC</v>
      </c>
      <c r="I490" s="30" t="str">
        <f>IFERROR(VLOOKUP(B490,'[1]SIDS List'!$B$1:$C$57,2,FALSE),"Non SIDS")</f>
        <v>Non SIDS</v>
      </c>
      <c r="J490" s="30" t="str">
        <f>IFERROR(VLOOKUP(B490,'[1]DAC Member List'!$B$1:$C$29,2,FALSE),"Non DAC")</f>
        <v>Non DAC</v>
      </c>
      <c r="K490" s="30" t="str">
        <f>IFERROR(VLOOKUP(B490,'[1]Dev Countries List'!$A$1:$B$146,2,FALSE),"Not Developing")</f>
        <v>Not Developing</v>
      </c>
      <c r="L490" s="30" t="str">
        <f>IFERROR(VLOOKUP(D490,'[1]Fragility List'!$A$1:$C$146,3,FALSE),"Not Fragile")</f>
        <v>Not Fragile</v>
      </c>
      <c r="M490" s="27" t="e">
        <f>VLOOKUP(B490,[2]Data!$B$7:$Y$270,23,FALSE)</f>
        <v>#N/A</v>
      </c>
    </row>
    <row r="491" spans="1:13" x14ac:dyDescent="0.25">
      <c r="A491" s="30" t="s">
        <v>977</v>
      </c>
      <c r="B491" s="30" t="s">
        <v>977</v>
      </c>
      <c r="C491" s="30" t="s">
        <v>977</v>
      </c>
      <c r="D491" s="30" t="s">
        <v>977</v>
      </c>
      <c r="E491" s="30" t="s">
        <v>977</v>
      </c>
      <c r="F491" s="30" t="s">
        <v>977</v>
      </c>
      <c r="G491" s="30" t="str">
        <f>IFERROR(VLOOKUP(B491,'[1]Income Groups'!$A$2:$C$219,3,FALSE),"")</f>
        <v/>
      </c>
      <c r="H491" s="30" t="str">
        <f>IFERROR(VLOOKUP(B491,'[1]LDC List'!$B$1:$C$47,2,FALSE),"Non LDC")</f>
        <v>Non LDC</v>
      </c>
      <c r="I491" s="30" t="str">
        <f>IFERROR(VLOOKUP(B491,'[1]SIDS List'!$B$1:$C$57,2,FALSE),"Non SIDS")</f>
        <v>Non SIDS</v>
      </c>
      <c r="J491" s="30" t="str">
        <f>IFERROR(VLOOKUP(B491,'[1]DAC Member List'!$B$1:$C$29,2,FALSE),"Non DAC")</f>
        <v>Non DAC</v>
      </c>
      <c r="K491" s="30" t="str">
        <f>IFERROR(VLOOKUP(B491,'[1]Dev Countries List'!$A$1:$B$146,2,FALSE),"Not Developing")</f>
        <v>Not Developing</v>
      </c>
      <c r="L491" s="30" t="str">
        <f>IFERROR(VLOOKUP(D491,'[1]Fragility List'!$A$1:$C$146,3,FALSE),"Not Fragile")</f>
        <v>Not Fragile</v>
      </c>
      <c r="M491" s="27" t="e">
        <f>VLOOKUP(B491,[2]Data!$B$7:$Y$270,23,FALSE)</f>
        <v>#N/A</v>
      </c>
    </row>
    <row r="492" spans="1:13" x14ac:dyDescent="0.25">
      <c r="A492" s="30" t="s">
        <v>977</v>
      </c>
      <c r="B492" s="30" t="s">
        <v>977</v>
      </c>
      <c r="C492" s="30" t="s">
        <v>977</v>
      </c>
      <c r="D492" s="30" t="s">
        <v>977</v>
      </c>
      <c r="E492" s="30" t="s">
        <v>977</v>
      </c>
      <c r="F492" s="30" t="s">
        <v>977</v>
      </c>
      <c r="G492" s="30" t="str">
        <f>IFERROR(VLOOKUP(B492,'[1]Income Groups'!$A$2:$C$219,3,FALSE),"")</f>
        <v/>
      </c>
      <c r="H492" s="30" t="str">
        <f>IFERROR(VLOOKUP(B492,'[1]LDC List'!$B$1:$C$47,2,FALSE),"Non LDC")</f>
        <v>Non LDC</v>
      </c>
      <c r="I492" s="30" t="str">
        <f>IFERROR(VLOOKUP(B492,'[1]SIDS List'!$B$1:$C$57,2,FALSE),"Non SIDS")</f>
        <v>Non SIDS</v>
      </c>
      <c r="J492" s="30" t="str">
        <f>IFERROR(VLOOKUP(B492,'[1]DAC Member List'!$B$1:$C$29,2,FALSE),"Non DAC")</f>
        <v>Non DAC</v>
      </c>
      <c r="K492" s="30" t="str">
        <f>IFERROR(VLOOKUP(B492,'[1]Dev Countries List'!$A$1:$B$146,2,FALSE),"Not Developing")</f>
        <v>Not Developing</v>
      </c>
      <c r="L492" s="30" t="str">
        <f>IFERROR(VLOOKUP(D492,'[1]Fragility List'!$A$1:$C$146,3,FALSE),"Not Fragile")</f>
        <v>Not Fragile</v>
      </c>
      <c r="M492" s="27" t="e">
        <f>VLOOKUP(B492,[2]Data!$B$7:$Y$270,23,FALSE)</f>
        <v>#N/A</v>
      </c>
    </row>
    <row r="493" spans="1:13" x14ac:dyDescent="0.25">
      <c r="A493" s="30" t="s">
        <v>977</v>
      </c>
      <c r="B493" s="30" t="s">
        <v>977</v>
      </c>
      <c r="C493" s="30" t="s">
        <v>977</v>
      </c>
      <c r="D493" s="30" t="s">
        <v>977</v>
      </c>
      <c r="E493" s="30" t="s">
        <v>977</v>
      </c>
      <c r="F493" s="30" t="s">
        <v>977</v>
      </c>
      <c r="G493" s="30" t="str">
        <f>IFERROR(VLOOKUP(B493,'[1]Income Groups'!$A$2:$C$219,3,FALSE),"")</f>
        <v/>
      </c>
      <c r="H493" s="30" t="str">
        <f>IFERROR(VLOOKUP(B493,'[1]LDC List'!$B$1:$C$47,2,FALSE),"Non LDC")</f>
        <v>Non LDC</v>
      </c>
      <c r="I493" s="30" t="str">
        <f>IFERROR(VLOOKUP(B493,'[1]SIDS List'!$B$1:$C$57,2,FALSE),"Non SIDS")</f>
        <v>Non SIDS</v>
      </c>
      <c r="J493" s="30" t="str">
        <f>IFERROR(VLOOKUP(B493,'[1]DAC Member List'!$B$1:$C$29,2,FALSE),"Non DAC")</f>
        <v>Non DAC</v>
      </c>
      <c r="K493" s="30" t="str">
        <f>IFERROR(VLOOKUP(B493,'[1]Dev Countries List'!$A$1:$B$146,2,FALSE),"Not Developing")</f>
        <v>Not Developing</v>
      </c>
      <c r="L493" s="30" t="str">
        <f>IFERROR(VLOOKUP(D493,'[1]Fragility List'!$A$1:$C$146,3,FALSE),"Not Fragile")</f>
        <v>Not Fragile</v>
      </c>
      <c r="M493" s="27" t="e">
        <f>VLOOKUP(B493,[2]Data!$B$7:$Y$270,23,FALSE)</f>
        <v>#N/A</v>
      </c>
    </row>
    <row r="494" spans="1:13" x14ac:dyDescent="0.25">
      <c r="A494" s="30" t="s">
        <v>977</v>
      </c>
      <c r="B494" s="30" t="s">
        <v>977</v>
      </c>
      <c r="C494" s="30" t="s">
        <v>977</v>
      </c>
      <c r="D494" s="30" t="s">
        <v>977</v>
      </c>
      <c r="E494" s="30" t="s">
        <v>977</v>
      </c>
      <c r="F494" s="30" t="s">
        <v>977</v>
      </c>
      <c r="G494" s="30" t="str">
        <f>IFERROR(VLOOKUP(B494,'[1]Income Groups'!$A$2:$C$219,3,FALSE),"")</f>
        <v/>
      </c>
      <c r="H494" s="30" t="str">
        <f>IFERROR(VLOOKUP(B494,'[1]LDC List'!$B$1:$C$47,2,FALSE),"Non LDC")</f>
        <v>Non LDC</v>
      </c>
      <c r="I494" s="30" t="str">
        <f>IFERROR(VLOOKUP(B494,'[1]SIDS List'!$B$1:$C$57,2,FALSE),"Non SIDS")</f>
        <v>Non SIDS</v>
      </c>
      <c r="J494" s="30" t="str">
        <f>IFERROR(VLOOKUP(B494,'[1]DAC Member List'!$B$1:$C$29,2,FALSE),"Non DAC")</f>
        <v>Non DAC</v>
      </c>
      <c r="K494" s="30" t="str">
        <f>IFERROR(VLOOKUP(B494,'[1]Dev Countries List'!$A$1:$B$146,2,FALSE),"Not Developing")</f>
        <v>Not Developing</v>
      </c>
      <c r="L494" s="30" t="str">
        <f>IFERROR(VLOOKUP(D494,'[1]Fragility List'!$A$1:$C$146,3,FALSE),"Not Fragile")</f>
        <v>Not Fragile</v>
      </c>
      <c r="M494" s="27" t="e">
        <f>VLOOKUP(B494,[2]Data!$B$7:$Y$270,23,FALSE)</f>
        <v>#N/A</v>
      </c>
    </row>
    <row r="495" spans="1:13" x14ac:dyDescent="0.25">
      <c r="A495" s="30" t="s">
        <v>977</v>
      </c>
      <c r="B495" s="30" t="s">
        <v>977</v>
      </c>
      <c r="C495" s="30" t="s">
        <v>977</v>
      </c>
      <c r="D495" s="30" t="s">
        <v>977</v>
      </c>
      <c r="E495" s="30" t="s">
        <v>977</v>
      </c>
      <c r="F495" s="30" t="s">
        <v>977</v>
      </c>
      <c r="G495" s="30" t="str">
        <f>IFERROR(VLOOKUP(B495,'[1]Income Groups'!$A$2:$C$219,3,FALSE),"")</f>
        <v/>
      </c>
      <c r="H495" s="30" t="str">
        <f>IFERROR(VLOOKUP(B495,'[1]LDC List'!$B$1:$C$47,2,FALSE),"Non LDC")</f>
        <v>Non LDC</v>
      </c>
      <c r="I495" s="30" t="str">
        <f>IFERROR(VLOOKUP(B495,'[1]SIDS List'!$B$1:$C$57,2,FALSE),"Non SIDS")</f>
        <v>Non SIDS</v>
      </c>
      <c r="J495" s="30" t="str">
        <f>IFERROR(VLOOKUP(B495,'[1]DAC Member List'!$B$1:$C$29,2,FALSE),"Non DAC")</f>
        <v>Non DAC</v>
      </c>
      <c r="K495" s="30" t="str">
        <f>IFERROR(VLOOKUP(B495,'[1]Dev Countries List'!$A$1:$B$146,2,FALSE),"Not Developing")</f>
        <v>Not Developing</v>
      </c>
      <c r="L495" s="30" t="str">
        <f>IFERROR(VLOOKUP(D495,'[1]Fragility List'!$A$1:$C$146,3,FALSE),"Not Fragile")</f>
        <v>Not Fragile</v>
      </c>
      <c r="M495" s="27" t="e">
        <f>VLOOKUP(B495,[2]Data!$B$7:$Y$270,23,FALSE)</f>
        <v>#N/A</v>
      </c>
    </row>
    <row r="496" spans="1:13" x14ac:dyDescent="0.25">
      <c r="A496" s="30" t="s">
        <v>977</v>
      </c>
      <c r="B496" s="30" t="s">
        <v>977</v>
      </c>
      <c r="C496" s="30" t="s">
        <v>977</v>
      </c>
      <c r="D496" s="30" t="s">
        <v>977</v>
      </c>
      <c r="E496" s="30" t="s">
        <v>977</v>
      </c>
      <c r="F496" s="30" t="s">
        <v>977</v>
      </c>
      <c r="G496" s="30" t="str">
        <f>IFERROR(VLOOKUP(B496,'[1]Income Groups'!$A$2:$C$219,3,FALSE),"")</f>
        <v/>
      </c>
      <c r="H496" s="30" t="str">
        <f>IFERROR(VLOOKUP(B496,'[1]LDC List'!$B$1:$C$47,2,FALSE),"Non LDC")</f>
        <v>Non LDC</v>
      </c>
      <c r="I496" s="30" t="str">
        <f>IFERROR(VLOOKUP(B496,'[1]SIDS List'!$B$1:$C$57,2,FALSE),"Non SIDS")</f>
        <v>Non SIDS</v>
      </c>
      <c r="J496" s="30" t="str">
        <f>IFERROR(VLOOKUP(B496,'[1]DAC Member List'!$B$1:$C$29,2,FALSE),"Non DAC")</f>
        <v>Non DAC</v>
      </c>
      <c r="K496" s="30" t="str">
        <f>IFERROR(VLOOKUP(B496,'[1]Dev Countries List'!$A$1:$B$146,2,FALSE),"Not Developing")</f>
        <v>Not Developing</v>
      </c>
      <c r="L496" s="30" t="str">
        <f>IFERROR(VLOOKUP(D496,'[1]Fragility List'!$A$1:$C$146,3,FALSE),"Not Fragile")</f>
        <v>Not Fragile</v>
      </c>
      <c r="M496" s="27" t="e">
        <f>VLOOKUP(B496,[2]Data!$B$7:$Y$270,23,FALSE)</f>
        <v>#N/A</v>
      </c>
    </row>
    <row r="497" spans="1:13" x14ac:dyDescent="0.25">
      <c r="A497" s="30" t="s">
        <v>977</v>
      </c>
      <c r="B497" s="30" t="s">
        <v>977</v>
      </c>
      <c r="C497" s="30" t="s">
        <v>977</v>
      </c>
      <c r="D497" s="30" t="s">
        <v>977</v>
      </c>
      <c r="E497" s="30" t="s">
        <v>977</v>
      </c>
      <c r="F497" s="30" t="s">
        <v>977</v>
      </c>
      <c r="G497" s="30" t="str">
        <f>IFERROR(VLOOKUP(B497,'[1]Income Groups'!$A$2:$C$219,3,FALSE),"")</f>
        <v/>
      </c>
      <c r="H497" s="30" t="str">
        <f>IFERROR(VLOOKUP(B497,'[1]LDC List'!$B$1:$C$47,2,FALSE),"Non LDC")</f>
        <v>Non LDC</v>
      </c>
      <c r="I497" s="30" t="str">
        <f>IFERROR(VLOOKUP(B497,'[1]SIDS List'!$B$1:$C$57,2,FALSE),"Non SIDS")</f>
        <v>Non SIDS</v>
      </c>
      <c r="J497" s="30" t="str">
        <f>IFERROR(VLOOKUP(B497,'[1]DAC Member List'!$B$1:$C$29,2,FALSE),"Non DAC")</f>
        <v>Non DAC</v>
      </c>
      <c r="K497" s="30" t="str">
        <f>IFERROR(VLOOKUP(B497,'[1]Dev Countries List'!$A$1:$B$146,2,FALSE),"Not Developing")</f>
        <v>Not Developing</v>
      </c>
      <c r="L497" s="30" t="str">
        <f>IFERROR(VLOOKUP(D497,'[1]Fragility List'!$A$1:$C$146,3,FALSE),"Not Fragile")</f>
        <v>Not Fragile</v>
      </c>
      <c r="M497" s="27" t="e">
        <f>VLOOKUP(B497,[2]Data!$B$7:$Y$270,23,FALSE)</f>
        <v>#N/A</v>
      </c>
    </row>
    <row r="498" spans="1:13" x14ac:dyDescent="0.25">
      <c r="A498" s="30" t="s">
        <v>977</v>
      </c>
      <c r="B498" s="30" t="s">
        <v>977</v>
      </c>
      <c r="C498" s="30" t="s">
        <v>977</v>
      </c>
      <c r="D498" s="30" t="s">
        <v>977</v>
      </c>
      <c r="E498" s="30" t="s">
        <v>977</v>
      </c>
      <c r="F498" s="30" t="s">
        <v>977</v>
      </c>
      <c r="G498" s="30" t="str">
        <f>IFERROR(VLOOKUP(B498,'[1]Income Groups'!$A$2:$C$219,3,FALSE),"")</f>
        <v/>
      </c>
      <c r="H498" s="30" t="str">
        <f>IFERROR(VLOOKUP(B498,'[1]LDC List'!$B$1:$C$47,2,FALSE),"Non LDC")</f>
        <v>Non LDC</v>
      </c>
      <c r="I498" s="30" t="str">
        <f>IFERROR(VLOOKUP(B498,'[1]SIDS List'!$B$1:$C$57,2,FALSE),"Non SIDS")</f>
        <v>Non SIDS</v>
      </c>
      <c r="J498" s="30" t="str">
        <f>IFERROR(VLOOKUP(B498,'[1]DAC Member List'!$B$1:$C$29,2,FALSE),"Non DAC")</f>
        <v>Non DAC</v>
      </c>
      <c r="K498" s="30" t="str">
        <f>IFERROR(VLOOKUP(B498,'[1]Dev Countries List'!$A$1:$B$146,2,FALSE),"Not Developing")</f>
        <v>Not Developing</v>
      </c>
      <c r="L498" s="30" t="str">
        <f>IFERROR(VLOOKUP(D498,'[1]Fragility List'!$A$1:$C$146,3,FALSE),"Not Fragile")</f>
        <v>Not Fragile</v>
      </c>
      <c r="M498" s="27" t="e">
        <f>VLOOKUP(B498,[2]Data!$B$7:$Y$270,23,FALSE)</f>
        <v>#N/A</v>
      </c>
    </row>
    <row r="499" spans="1:13" x14ac:dyDescent="0.25">
      <c r="A499" s="30" t="s">
        <v>977</v>
      </c>
      <c r="B499" s="30" t="s">
        <v>977</v>
      </c>
      <c r="C499" s="30" t="s">
        <v>977</v>
      </c>
      <c r="D499" s="30" t="s">
        <v>977</v>
      </c>
      <c r="E499" s="30" t="s">
        <v>977</v>
      </c>
      <c r="F499" s="30" t="s">
        <v>977</v>
      </c>
      <c r="G499" s="30" t="str">
        <f>IFERROR(VLOOKUP(B499,'[1]Income Groups'!$A$2:$C$219,3,FALSE),"")</f>
        <v/>
      </c>
      <c r="H499" s="30" t="str">
        <f>IFERROR(VLOOKUP(B499,'[1]LDC List'!$B$1:$C$47,2,FALSE),"Non LDC")</f>
        <v>Non LDC</v>
      </c>
      <c r="I499" s="30" t="str">
        <f>IFERROR(VLOOKUP(B499,'[1]SIDS List'!$B$1:$C$57,2,FALSE),"Non SIDS")</f>
        <v>Non SIDS</v>
      </c>
      <c r="J499" s="30" t="str">
        <f>IFERROR(VLOOKUP(B499,'[1]DAC Member List'!$B$1:$C$29,2,FALSE),"Non DAC")</f>
        <v>Non DAC</v>
      </c>
      <c r="K499" s="30" t="str">
        <f>IFERROR(VLOOKUP(B499,'[1]Dev Countries List'!$A$1:$B$146,2,FALSE),"Not Developing")</f>
        <v>Not Developing</v>
      </c>
      <c r="L499" s="30" t="str">
        <f>IFERROR(VLOOKUP(D499,'[1]Fragility List'!$A$1:$C$146,3,FALSE),"Not Fragile")</f>
        <v>Not Fragile</v>
      </c>
      <c r="M499" s="27" t="e">
        <f>VLOOKUP(B499,[2]Data!$B$7:$Y$270,23,FALSE)</f>
        <v>#N/A</v>
      </c>
    </row>
    <row r="500" spans="1:13" x14ac:dyDescent="0.25">
      <c r="A500" s="30" t="s">
        <v>977</v>
      </c>
      <c r="B500" s="30" t="s">
        <v>977</v>
      </c>
      <c r="C500" s="30" t="s">
        <v>977</v>
      </c>
      <c r="D500" s="30" t="s">
        <v>977</v>
      </c>
      <c r="E500" s="30" t="s">
        <v>977</v>
      </c>
      <c r="F500" s="30" t="s">
        <v>977</v>
      </c>
      <c r="G500" s="30" t="str">
        <f>IFERROR(VLOOKUP(B500,'[1]Income Groups'!$A$2:$C$219,3,FALSE),"")</f>
        <v/>
      </c>
      <c r="H500" s="30" t="str">
        <f>IFERROR(VLOOKUP(B500,'[1]LDC List'!$B$1:$C$47,2,FALSE),"Non LDC")</f>
        <v>Non LDC</v>
      </c>
      <c r="I500" s="30" t="str">
        <f>IFERROR(VLOOKUP(B500,'[1]SIDS List'!$B$1:$C$57,2,FALSE),"Non SIDS")</f>
        <v>Non SIDS</v>
      </c>
      <c r="J500" s="30" t="str">
        <f>IFERROR(VLOOKUP(B500,'[1]DAC Member List'!$B$1:$C$29,2,FALSE),"Non DAC")</f>
        <v>Non DAC</v>
      </c>
      <c r="K500" s="30" t="str">
        <f>IFERROR(VLOOKUP(B500,'[1]Dev Countries List'!$A$1:$B$146,2,FALSE),"Not Developing")</f>
        <v>Not Developing</v>
      </c>
      <c r="L500" s="30" t="str">
        <f>IFERROR(VLOOKUP(D500,'[1]Fragility List'!$A$1:$C$146,3,FALSE),"Not Fragile")</f>
        <v>Not Fragile</v>
      </c>
      <c r="M500" s="27" t="e">
        <f>VLOOKUP(B500,[2]Data!$B$7:$Y$270,23,FALSE)</f>
        <v>#N/A</v>
      </c>
    </row>
    <row r="501" spans="1:13" x14ac:dyDescent="0.25">
      <c r="A501" s="30" t="s">
        <v>977</v>
      </c>
      <c r="B501" s="30" t="s">
        <v>977</v>
      </c>
      <c r="C501" s="30" t="s">
        <v>977</v>
      </c>
      <c r="D501" s="30" t="s">
        <v>977</v>
      </c>
      <c r="E501" s="30" t="s">
        <v>977</v>
      </c>
      <c r="F501" s="30" t="s">
        <v>977</v>
      </c>
      <c r="G501" s="30" t="str">
        <f>IFERROR(VLOOKUP(B501,'[1]Income Groups'!$A$2:$C$219,3,FALSE),"")</f>
        <v/>
      </c>
      <c r="H501" s="30" t="str">
        <f>IFERROR(VLOOKUP(B501,'[1]LDC List'!$B$1:$C$47,2,FALSE),"Non LDC")</f>
        <v>Non LDC</v>
      </c>
      <c r="I501" s="30" t="str">
        <f>IFERROR(VLOOKUP(B501,'[1]SIDS List'!$B$1:$C$57,2,FALSE),"Non SIDS")</f>
        <v>Non SIDS</v>
      </c>
      <c r="J501" s="30" t="str">
        <f>IFERROR(VLOOKUP(B501,'[1]DAC Member List'!$B$1:$C$29,2,FALSE),"Non DAC")</f>
        <v>Non DAC</v>
      </c>
      <c r="K501" s="30" t="str">
        <f>IFERROR(VLOOKUP(B501,'[1]Dev Countries List'!$A$1:$B$146,2,FALSE),"Not Developing")</f>
        <v>Not Developing</v>
      </c>
      <c r="L501" s="30" t="str">
        <f>IFERROR(VLOOKUP(D501,'[1]Fragility List'!$A$1:$C$146,3,FALSE),"Not Fragile")</f>
        <v>Not Fragile</v>
      </c>
      <c r="M501" s="27" t="e">
        <f>VLOOKUP(B501,[2]Data!$B$7:$Y$270,23,FALSE)</f>
        <v>#N/A</v>
      </c>
    </row>
    <row r="502" spans="1:13" x14ac:dyDescent="0.25">
      <c r="A502" s="30" t="s">
        <v>977</v>
      </c>
      <c r="B502" s="30" t="s">
        <v>977</v>
      </c>
      <c r="C502" s="30" t="s">
        <v>977</v>
      </c>
      <c r="D502" s="30" t="s">
        <v>977</v>
      </c>
      <c r="E502" s="30" t="s">
        <v>977</v>
      </c>
      <c r="F502" s="30" t="s">
        <v>977</v>
      </c>
      <c r="G502" s="30" t="str">
        <f>IFERROR(VLOOKUP(B502,'[1]Income Groups'!$A$2:$C$219,3,FALSE),"")</f>
        <v/>
      </c>
      <c r="H502" s="30" t="str">
        <f>IFERROR(VLOOKUP(B502,'[1]LDC List'!$B$1:$C$47,2,FALSE),"Non LDC")</f>
        <v>Non LDC</v>
      </c>
      <c r="I502" s="30" t="str">
        <f>IFERROR(VLOOKUP(B502,'[1]SIDS List'!$B$1:$C$57,2,FALSE),"Non SIDS")</f>
        <v>Non SIDS</v>
      </c>
      <c r="J502" s="30" t="str">
        <f>IFERROR(VLOOKUP(B502,'[1]DAC Member List'!$B$1:$C$29,2,FALSE),"Non DAC")</f>
        <v>Non DAC</v>
      </c>
      <c r="K502" s="30" t="str">
        <f>IFERROR(VLOOKUP(B502,'[1]Dev Countries List'!$A$1:$B$146,2,FALSE),"Not Developing")</f>
        <v>Not Developing</v>
      </c>
      <c r="L502" s="30" t="str">
        <f>IFERROR(VLOOKUP(D502,'[1]Fragility List'!$A$1:$C$146,3,FALSE),"Not Fragile")</f>
        <v>Not Fragile</v>
      </c>
      <c r="M502" s="27" t="e">
        <f>VLOOKUP(B502,[2]Data!$B$7:$Y$270,23,FALSE)</f>
        <v>#N/A</v>
      </c>
    </row>
    <row r="503" spans="1:13" x14ac:dyDescent="0.25">
      <c r="A503" s="30" t="s">
        <v>977</v>
      </c>
      <c r="B503" s="30" t="s">
        <v>977</v>
      </c>
      <c r="C503" s="30" t="s">
        <v>977</v>
      </c>
      <c r="D503" s="30" t="s">
        <v>977</v>
      </c>
      <c r="E503" s="30" t="s">
        <v>977</v>
      </c>
      <c r="F503" s="30" t="s">
        <v>977</v>
      </c>
      <c r="G503" s="30" t="str">
        <f>IFERROR(VLOOKUP(B503,'[1]Income Groups'!$A$2:$C$219,3,FALSE),"")</f>
        <v/>
      </c>
      <c r="H503" s="30" t="str">
        <f>IFERROR(VLOOKUP(B503,'[1]LDC List'!$B$1:$C$47,2,FALSE),"Non LDC")</f>
        <v>Non LDC</v>
      </c>
      <c r="I503" s="30" t="str">
        <f>IFERROR(VLOOKUP(B503,'[1]SIDS List'!$B$1:$C$57,2,FALSE),"Non SIDS")</f>
        <v>Non SIDS</v>
      </c>
      <c r="J503" s="30" t="str">
        <f>IFERROR(VLOOKUP(B503,'[1]DAC Member List'!$B$1:$C$29,2,FALSE),"Non DAC")</f>
        <v>Non DAC</v>
      </c>
      <c r="K503" s="30" t="str">
        <f>IFERROR(VLOOKUP(B503,'[1]Dev Countries List'!$A$1:$B$146,2,FALSE),"Not Developing")</f>
        <v>Not Developing</v>
      </c>
      <c r="L503" s="30" t="str">
        <f>IFERROR(VLOOKUP(D503,'[1]Fragility List'!$A$1:$C$146,3,FALSE),"Not Fragile")</f>
        <v>Not Fragile</v>
      </c>
      <c r="M503" s="27" t="e">
        <f>VLOOKUP(B503,[2]Data!$B$7:$Y$270,23,FALSE)</f>
        <v>#N/A</v>
      </c>
    </row>
    <row r="504" spans="1:13" x14ac:dyDescent="0.25">
      <c r="A504" s="30" t="s">
        <v>977</v>
      </c>
      <c r="B504" s="30" t="s">
        <v>977</v>
      </c>
      <c r="C504" s="30" t="s">
        <v>977</v>
      </c>
      <c r="D504" s="30" t="s">
        <v>977</v>
      </c>
      <c r="E504" s="30" t="s">
        <v>977</v>
      </c>
      <c r="F504" s="30" t="s">
        <v>977</v>
      </c>
      <c r="G504" s="30" t="str">
        <f>IFERROR(VLOOKUP(B504,'[1]Income Groups'!$A$2:$C$219,3,FALSE),"")</f>
        <v/>
      </c>
      <c r="H504" s="30" t="str">
        <f>IFERROR(VLOOKUP(B504,'[1]LDC List'!$B$1:$C$47,2,FALSE),"Non LDC")</f>
        <v>Non LDC</v>
      </c>
      <c r="I504" s="30" t="str">
        <f>IFERROR(VLOOKUP(B504,'[1]SIDS List'!$B$1:$C$57,2,FALSE),"Non SIDS")</f>
        <v>Non SIDS</v>
      </c>
      <c r="J504" s="30" t="str">
        <f>IFERROR(VLOOKUP(B504,'[1]DAC Member List'!$B$1:$C$29,2,FALSE),"Non DAC")</f>
        <v>Non DAC</v>
      </c>
      <c r="K504" s="30" t="str">
        <f>IFERROR(VLOOKUP(B504,'[1]Dev Countries List'!$A$1:$B$146,2,FALSE),"Not Developing")</f>
        <v>Not Developing</v>
      </c>
      <c r="L504" s="30" t="str">
        <f>IFERROR(VLOOKUP(D504,'[1]Fragility List'!$A$1:$C$146,3,FALSE),"Not Fragile")</f>
        <v>Not Fragile</v>
      </c>
      <c r="M504" s="27" t="e">
        <f>VLOOKUP(B504,[2]Data!$B$7:$Y$270,23,FALSE)</f>
        <v>#N/A</v>
      </c>
    </row>
    <row r="505" spans="1:13" x14ac:dyDescent="0.25">
      <c r="A505" s="30" t="s">
        <v>977</v>
      </c>
      <c r="B505" s="30" t="s">
        <v>977</v>
      </c>
      <c r="C505" s="30" t="s">
        <v>977</v>
      </c>
      <c r="D505" s="30" t="s">
        <v>977</v>
      </c>
      <c r="E505" s="30" t="s">
        <v>977</v>
      </c>
      <c r="F505" s="30" t="s">
        <v>977</v>
      </c>
      <c r="G505" s="30" t="str">
        <f>IFERROR(VLOOKUP(B505,'[1]Income Groups'!$A$2:$C$219,3,FALSE),"")</f>
        <v/>
      </c>
      <c r="H505" s="30" t="str">
        <f>IFERROR(VLOOKUP(B505,'[1]LDC List'!$B$1:$C$47,2,FALSE),"Non LDC")</f>
        <v>Non LDC</v>
      </c>
      <c r="I505" s="30" t="str">
        <f>IFERROR(VLOOKUP(B505,'[1]SIDS List'!$B$1:$C$57,2,FALSE),"Non SIDS")</f>
        <v>Non SIDS</v>
      </c>
      <c r="J505" s="30" t="str">
        <f>IFERROR(VLOOKUP(B505,'[1]DAC Member List'!$B$1:$C$29,2,FALSE),"Non DAC")</f>
        <v>Non DAC</v>
      </c>
      <c r="K505" s="30" t="str">
        <f>IFERROR(VLOOKUP(B505,'[1]Dev Countries List'!$A$1:$B$146,2,FALSE),"Not Developing")</f>
        <v>Not Developing</v>
      </c>
      <c r="L505" s="30" t="str">
        <f>IFERROR(VLOOKUP(D505,'[1]Fragility List'!$A$1:$C$146,3,FALSE),"Not Fragile")</f>
        <v>Not Fragile</v>
      </c>
      <c r="M505" s="27" t="e">
        <f>VLOOKUP(B505,[2]Data!$B$7:$Y$270,23,FALSE)</f>
        <v>#N/A</v>
      </c>
    </row>
    <row r="506" spans="1:13" x14ac:dyDescent="0.25">
      <c r="A506" s="30" t="s">
        <v>977</v>
      </c>
      <c r="B506" s="30" t="s">
        <v>977</v>
      </c>
      <c r="C506" s="30" t="s">
        <v>977</v>
      </c>
      <c r="D506" s="30" t="s">
        <v>977</v>
      </c>
      <c r="E506" s="30" t="s">
        <v>977</v>
      </c>
      <c r="F506" s="30" t="s">
        <v>977</v>
      </c>
      <c r="G506" s="30" t="str">
        <f>IFERROR(VLOOKUP(B506,'[1]Income Groups'!$A$2:$C$219,3,FALSE),"")</f>
        <v/>
      </c>
      <c r="H506" s="30" t="str">
        <f>IFERROR(VLOOKUP(B506,'[1]LDC List'!$B$1:$C$47,2,FALSE),"Non LDC")</f>
        <v>Non LDC</v>
      </c>
      <c r="I506" s="30" t="str">
        <f>IFERROR(VLOOKUP(B506,'[1]SIDS List'!$B$1:$C$57,2,FALSE),"Non SIDS")</f>
        <v>Non SIDS</v>
      </c>
      <c r="J506" s="30" t="str">
        <f>IFERROR(VLOOKUP(B506,'[1]DAC Member List'!$B$1:$C$29,2,FALSE),"Non DAC")</f>
        <v>Non DAC</v>
      </c>
      <c r="K506" s="30" t="str">
        <f>IFERROR(VLOOKUP(B506,'[1]Dev Countries List'!$A$1:$B$146,2,FALSE),"Not Developing")</f>
        <v>Not Developing</v>
      </c>
      <c r="L506" s="30" t="str">
        <f>IFERROR(VLOOKUP(D506,'[1]Fragility List'!$A$1:$C$146,3,FALSE),"Not Fragile")</f>
        <v>Not Fragile</v>
      </c>
      <c r="M506" s="27" t="e">
        <f>VLOOKUP(B506,[2]Data!$B$7:$Y$270,23,FALSE)</f>
        <v>#N/A</v>
      </c>
    </row>
    <row r="507" spans="1:13" x14ac:dyDescent="0.25">
      <c r="A507" s="30" t="s">
        <v>977</v>
      </c>
      <c r="B507" s="30" t="s">
        <v>977</v>
      </c>
      <c r="C507" s="30" t="s">
        <v>977</v>
      </c>
      <c r="D507" s="30" t="s">
        <v>977</v>
      </c>
      <c r="E507" s="30" t="s">
        <v>977</v>
      </c>
      <c r="F507" s="30" t="s">
        <v>977</v>
      </c>
      <c r="G507" s="30" t="str">
        <f>IFERROR(VLOOKUP(B507,'[1]Income Groups'!$A$2:$C$219,3,FALSE),"")</f>
        <v/>
      </c>
      <c r="H507" s="30" t="str">
        <f>IFERROR(VLOOKUP(B507,'[1]LDC List'!$B$1:$C$47,2,FALSE),"Non LDC")</f>
        <v>Non LDC</v>
      </c>
      <c r="I507" s="30" t="str">
        <f>IFERROR(VLOOKUP(B507,'[1]SIDS List'!$B$1:$C$57,2,FALSE),"Non SIDS")</f>
        <v>Non SIDS</v>
      </c>
      <c r="J507" s="30" t="str">
        <f>IFERROR(VLOOKUP(B507,'[1]DAC Member List'!$B$1:$C$29,2,FALSE),"Non DAC")</f>
        <v>Non DAC</v>
      </c>
      <c r="K507" s="30" t="str">
        <f>IFERROR(VLOOKUP(B507,'[1]Dev Countries List'!$A$1:$B$146,2,FALSE),"Not Developing")</f>
        <v>Not Developing</v>
      </c>
      <c r="L507" s="30" t="str">
        <f>IFERROR(VLOOKUP(D507,'[1]Fragility List'!$A$1:$C$146,3,FALSE),"Not Fragile")</f>
        <v>Not Fragile</v>
      </c>
      <c r="M507" s="27" t="e">
        <f>VLOOKUP(B507,[2]Data!$B$7:$Y$270,23,FALSE)</f>
        <v>#N/A</v>
      </c>
    </row>
    <row r="508" spans="1:13" x14ac:dyDescent="0.25">
      <c r="A508" s="30" t="s">
        <v>977</v>
      </c>
      <c r="B508" s="30" t="s">
        <v>977</v>
      </c>
      <c r="C508" s="30" t="s">
        <v>977</v>
      </c>
      <c r="D508" s="30" t="s">
        <v>977</v>
      </c>
      <c r="E508" s="30" t="s">
        <v>977</v>
      </c>
      <c r="F508" s="30" t="s">
        <v>977</v>
      </c>
      <c r="G508" s="30" t="str">
        <f>IFERROR(VLOOKUP(B508,'[1]Income Groups'!$A$2:$C$219,3,FALSE),"")</f>
        <v/>
      </c>
      <c r="H508" s="30" t="str">
        <f>IFERROR(VLOOKUP(B508,'[1]LDC List'!$B$1:$C$47,2,FALSE),"Non LDC")</f>
        <v>Non LDC</v>
      </c>
      <c r="I508" s="30" t="str">
        <f>IFERROR(VLOOKUP(B508,'[1]SIDS List'!$B$1:$C$57,2,FALSE),"Non SIDS")</f>
        <v>Non SIDS</v>
      </c>
      <c r="J508" s="30" t="str">
        <f>IFERROR(VLOOKUP(B508,'[1]DAC Member List'!$B$1:$C$29,2,FALSE),"Non DAC")</f>
        <v>Non DAC</v>
      </c>
      <c r="K508" s="30" t="str">
        <f>IFERROR(VLOOKUP(B508,'[1]Dev Countries List'!$A$1:$B$146,2,FALSE),"Not Developing")</f>
        <v>Not Developing</v>
      </c>
      <c r="L508" s="30" t="str">
        <f>IFERROR(VLOOKUP(D508,'[1]Fragility List'!$A$1:$C$146,3,FALSE),"Not Fragile")</f>
        <v>Not Fragile</v>
      </c>
      <c r="M508" s="27" t="e">
        <f>VLOOKUP(B508,[2]Data!$B$7:$Y$270,23,FALSE)</f>
        <v>#N/A</v>
      </c>
    </row>
    <row r="509" spans="1:13" x14ac:dyDescent="0.25">
      <c r="A509" s="30" t="s">
        <v>977</v>
      </c>
      <c r="B509" s="30" t="s">
        <v>977</v>
      </c>
      <c r="C509" s="30" t="s">
        <v>977</v>
      </c>
      <c r="D509" s="30" t="s">
        <v>977</v>
      </c>
      <c r="E509" s="30" t="s">
        <v>977</v>
      </c>
      <c r="F509" s="30" t="s">
        <v>977</v>
      </c>
      <c r="G509" s="30" t="str">
        <f>IFERROR(VLOOKUP(B509,'[1]Income Groups'!$A$2:$C$219,3,FALSE),"")</f>
        <v/>
      </c>
      <c r="H509" s="30" t="str">
        <f>IFERROR(VLOOKUP(B509,'[1]LDC List'!$B$1:$C$47,2,FALSE),"Non LDC")</f>
        <v>Non LDC</v>
      </c>
      <c r="I509" s="30" t="str">
        <f>IFERROR(VLOOKUP(B509,'[1]SIDS List'!$B$1:$C$57,2,FALSE),"Non SIDS")</f>
        <v>Non SIDS</v>
      </c>
      <c r="J509" s="30" t="str">
        <f>IFERROR(VLOOKUP(B509,'[1]DAC Member List'!$B$1:$C$29,2,FALSE),"Non DAC")</f>
        <v>Non DAC</v>
      </c>
      <c r="K509" s="30" t="str">
        <f>IFERROR(VLOOKUP(B509,'[1]Dev Countries List'!$A$1:$B$146,2,FALSE),"Not Developing")</f>
        <v>Not Developing</v>
      </c>
      <c r="L509" s="30" t="str">
        <f>IFERROR(VLOOKUP(D509,'[1]Fragility List'!$A$1:$C$146,3,FALSE),"Not Fragile")</f>
        <v>Not Fragile</v>
      </c>
      <c r="M509" s="27" t="e">
        <f>VLOOKUP(B509,[2]Data!$B$7:$Y$270,23,FALSE)</f>
        <v>#N/A</v>
      </c>
    </row>
    <row r="510" spans="1:13" x14ac:dyDescent="0.25">
      <c r="A510" s="30" t="s">
        <v>977</v>
      </c>
      <c r="B510" s="30" t="s">
        <v>977</v>
      </c>
      <c r="C510" s="30" t="s">
        <v>977</v>
      </c>
      <c r="D510" s="30" t="s">
        <v>977</v>
      </c>
      <c r="E510" s="30" t="s">
        <v>977</v>
      </c>
      <c r="F510" s="30" t="s">
        <v>977</v>
      </c>
      <c r="G510" s="30" t="str">
        <f>IFERROR(VLOOKUP(B510,'[1]Income Groups'!$A$2:$C$219,3,FALSE),"")</f>
        <v/>
      </c>
      <c r="H510" s="30" t="str">
        <f>IFERROR(VLOOKUP(B510,'[1]LDC List'!$B$1:$C$47,2,FALSE),"Non LDC")</f>
        <v>Non LDC</v>
      </c>
      <c r="I510" s="30" t="str">
        <f>IFERROR(VLOOKUP(B510,'[1]SIDS List'!$B$1:$C$57,2,FALSE),"Non SIDS")</f>
        <v>Non SIDS</v>
      </c>
      <c r="J510" s="30" t="str">
        <f>IFERROR(VLOOKUP(B510,'[1]DAC Member List'!$B$1:$C$29,2,FALSE),"Non DAC")</f>
        <v>Non DAC</v>
      </c>
      <c r="K510" s="30" t="str">
        <f>IFERROR(VLOOKUP(B510,'[1]Dev Countries List'!$A$1:$B$146,2,FALSE),"Not Developing")</f>
        <v>Not Developing</v>
      </c>
      <c r="L510" s="30" t="str">
        <f>IFERROR(VLOOKUP(D510,'[1]Fragility List'!$A$1:$C$146,3,FALSE),"Not Fragile")</f>
        <v>Not Fragile</v>
      </c>
      <c r="M510" s="27" t="e">
        <f>VLOOKUP(B510,[2]Data!$B$7:$Y$270,23,FALSE)</f>
        <v>#N/A</v>
      </c>
    </row>
    <row r="511" spans="1:13" x14ac:dyDescent="0.25">
      <c r="A511" s="30" t="s">
        <v>977</v>
      </c>
      <c r="B511" s="30" t="s">
        <v>977</v>
      </c>
      <c r="C511" s="30" t="s">
        <v>977</v>
      </c>
      <c r="D511" s="30" t="s">
        <v>977</v>
      </c>
      <c r="E511" s="30" t="s">
        <v>977</v>
      </c>
      <c r="F511" s="30" t="s">
        <v>977</v>
      </c>
      <c r="G511" s="30" t="str">
        <f>IFERROR(VLOOKUP(B511,'[1]Income Groups'!$A$2:$C$219,3,FALSE),"")</f>
        <v/>
      </c>
      <c r="H511" s="30" t="str">
        <f>IFERROR(VLOOKUP(B511,'[1]LDC List'!$B$1:$C$47,2,FALSE),"Non LDC")</f>
        <v>Non LDC</v>
      </c>
      <c r="I511" s="30" t="str">
        <f>IFERROR(VLOOKUP(B511,'[1]SIDS List'!$B$1:$C$57,2,FALSE),"Non SIDS")</f>
        <v>Non SIDS</v>
      </c>
      <c r="J511" s="30" t="str">
        <f>IFERROR(VLOOKUP(B511,'[1]DAC Member List'!$B$1:$C$29,2,FALSE),"Non DAC")</f>
        <v>Non DAC</v>
      </c>
      <c r="K511" s="30" t="str">
        <f>IFERROR(VLOOKUP(B511,'[1]Dev Countries List'!$A$1:$B$146,2,FALSE),"Not Developing")</f>
        <v>Not Developing</v>
      </c>
      <c r="L511" s="30" t="str">
        <f>IFERROR(VLOOKUP(D511,'[1]Fragility List'!$A$1:$C$146,3,FALSE),"Not Fragile")</f>
        <v>Not Fragile</v>
      </c>
      <c r="M511" s="27" t="e">
        <f>VLOOKUP(B511,[2]Data!$B$7:$Y$270,23,FALSE)</f>
        <v>#N/A</v>
      </c>
    </row>
    <row r="512" spans="1:13" x14ac:dyDescent="0.25">
      <c r="A512" s="30" t="s">
        <v>977</v>
      </c>
      <c r="B512" s="30" t="s">
        <v>977</v>
      </c>
      <c r="C512" s="30" t="s">
        <v>977</v>
      </c>
      <c r="D512" s="30" t="s">
        <v>977</v>
      </c>
      <c r="E512" s="30" t="s">
        <v>977</v>
      </c>
      <c r="F512" s="30" t="s">
        <v>977</v>
      </c>
      <c r="G512" s="30" t="str">
        <f>IFERROR(VLOOKUP(B512,'[1]Income Groups'!$A$2:$C$219,3,FALSE),"")</f>
        <v/>
      </c>
      <c r="H512" s="30" t="str">
        <f>IFERROR(VLOOKUP(B512,'[1]LDC List'!$B$1:$C$47,2,FALSE),"Non LDC")</f>
        <v>Non LDC</v>
      </c>
      <c r="I512" s="30" t="str">
        <f>IFERROR(VLOOKUP(B512,'[1]SIDS List'!$B$1:$C$57,2,FALSE),"Non SIDS")</f>
        <v>Non SIDS</v>
      </c>
      <c r="J512" s="30" t="str">
        <f>IFERROR(VLOOKUP(B512,'[1]DAC Member List'!$B$1:$C$29,2,FALSE),"Non DAC")</f>
        <v>Non DAC</v>
      </c>
      <c r="K512" s="30" t="str">
        <f>IFERROR(VLOOKUP(B512,'[1]Dev Countries List'!$A$1:$B$146,2,FALSE),"Not Developing")</f>
        <v>Not Developing</v>
      </c>
      <c r="L512" s="30" t="str">
        <f>IFERROR(VLOOKUP(D512,'[1]Fragility List'!$A$1:$C$146,3,FALSE),"Not Fragile")</f>
        <v>Not Fragile</v>
      </c>
      <c r="M512" s="27" t="e">
        <f>VLOOKUP(B512,[2]Data!$B$7:$Y$270,23,FALSE)</f>
        <v>#N/A</v>
      </c>
    </row>
    <row r="513" spans="1:13" x14ac:dyDescent="0.25">
      <c r="A513" s="30" t="s">
        <v>977</v>
      </c>
      <c r="B513" s="30" t="s">
        <v>977</v>
      </c>
      <c r="C513" s="30" t="s">
        <v>977</v>
      </c>
      <c r="D513" s="30" t="s">
        <v>977</v>
      </c>
      <c r="E513" s="30" t="s">
        <v>977</v>
      </c>
      <c r="F513" s="30" t="s">
        <v>977</v>
      </c>
      <c r="G513" s="30" t="str">
        <f>IFERROR(VLOOKUP(B513,'[1]Income Groups'!$A$2:$C$219,3,FALSE),"")</f>
        <v/>
      </c>
      <c r="H513" s="30" t="str">
        <f>IFERROR(VLOOKUP(B513,'[1]LDC List'!$B$1:$C$47,2,FALSE),"Non LDC")</f>
        <v>Non LDC</v>
      </c>
      <c r="I513" s="30" t="str">
        <f>IFERROR(VLOOKUP(B513,'[1]SIDS List'!$B$1:$C$57,2,FALSE),"Non SIDS")</f>
        <v>Non SIDS</v>
      </c>
      <c r="J513" s="30" t="str">
        <f>IFERROR(VLOOKUP(B513,'[1]DAC Member List'!$B$1:$C$29,2,FALSE),"Non DAC")</f>
        <v>Non DAC</v>
      </c>
      <c r="K513" s="30" t="str">
        <f>IFERROR(VLOOKUP(B513,'[1]Dev Countries List'!$A$1:$B$146,2,FALSE),"Not Developing")</f>
        <v>Not Developing</v>
      </c>
      <c r="L513" s="30" t="str">
        <f>IFERROR(VLOOKUP(D513,'[1]Fragility List'!$A$1:$C$146,3,FALSE),"Not Fragile")</f>
        <v>Not Fragile</v>
      </c>
      <c r="M513" s="27" t="e">
        <f>VLOOKUP(B513,[2]Data!$B$7:$Y$270,23,FALSE)</f>
        <v>#N/A</v>
      </c>
    </row>
    <row r="514" spans="1:13" x14ac:dyDescent="0.25">
      <c r="A514" s="30" t="s">
        <v>977</v>
      </c>
      <c r="B514" s="30" t="s">
        <v>977</v>
      </c>
      <c r="C514" s="30" t="s">
        <v>977</v>
      </c>
      <c r="D514" s="30" t="s">
        <v>977</v>
      </c>
      <c r="E514" s="30" t="s">
        <v>977</v>
      </c>
      <c r="F514" s="30" t="s">
        <v>977</v>
      </c>
      <c r="G514" s="30" t="str">
        <f>IFERROR(VLOOKUP(B514,'[1]Income Groups'!$A$2:$C$219,3,FALSE),"")</f>
        <v/>
      </c>
      <c r="H514" s="30" t="str">
        <f>IFERROR(VLOOKUP(B514,'[1]LDC List'!$B$1:$C$47,2,FALSE),"Non LDC")</f>
        <v>Non LDC</v>
      </c>
      <c r="I514" s="30" t="str">
        <f>IFERROR(VLOOKUP(B514,'[1]SIDS List'!$B$1:$C$57,2,FALSE),"Non SIDS")</f>
        <v>Non SIDS</v>
      </c>
      <c r="J514" s="30" t="str">
        <f>IFERROR(VLOOKUP(B514,'[1]DAC Member List'!$B$1:$C$29,2,FALSE),"Non DAC")</f>
        <v>Non DAC</v>
      </c>
      <c r="K514" s="30" t="str">
        <f>IFERROR(VLOOKUP(B514,'[1]Dev Countries List'!$A$1:$B$146,2,FALSE),"Not Developing")</f>
        <v>Not Developing</v>
      </c>
      <c r="L514" s="30" t="str">
        <f>IFERROR(VLOOKUP(D514,'[1]Fragility List'!$A$1:$C$146,3,FALSE),"Not Fragile")</f>
        <v>Not Fragile</v>
      </c>
      <c r="M514" s="27" t="e">
        <f>VLOOKUP(B514,[2]Data!$B$7:$Y$270,23,FALSE)</f>
        <v>#N/A</v>
      </c>
    </row>
    <row r="515" spans="1:13" x14ac:dyDescent="0.25">
      <c r="A515" s="30" t="s">
        <v>977</v>
      </c>
      <c r="B515" s="30" t="s">
        <v>977</v>
      </c>
      <c r="C515" s="30" t="s">
        <v>977</v>
      </c>
      <c r="D515" s="30" t="s">
        <v>977</v>
      </c>
      <c r="E515" s="30" t="s">
        <v>977</v>
      </c>
      <c r="F515" s="30" t="s">
        <v>977</v>
      </c>
      <c r="G515" s="30" t="str">
        <f>IFERROR(VLOOKUP(B515,'[1]Income Groups'!$A$2:$C$219,3,FALSE),"")</f>
        <v/>
      </c>
      <c r="H515" s="30" t="str">
        <f>IFERROR(VLOOKUP(B515,'[1]LDC List'!$B$1:$C$47,2,FALSE),"Non LDC")</f>
        <v>Non LDC</v>
      </c>
      <c r="I515" s="30" t="str">
        <f>IFERROR(VLOOKUP(B515,'[1]SIDS List'!$B$1:$C$57,2,FALSE),"Non SIDS")</f>
        <v>Non SIDS</v>
      </c>
      <c r="J515" s="30" t="str">
        <f>IFERROR(VLOOKUP(B515,'[1]DAC Member List'!$B$1:$C$29,2,FALSE),"Non DAC")</f>
        <v>Non DAC</v>
      </c>
      <c r="K515" s="30" t="str">
        <f>IFERROR(VLOOKUP(B515,'[1]Dev Countries List'!$A$1:$B$146,2,FALSE),"Not Developing")</f>
        <v>Not Developing</v>
      </c>
      <c r="L515" s="30" t="str">
        <f>IFERROR(VLOOKUP(D515,'[1]Fragility List'!$A$1:$C$146,3,FALSE),"Not Fragile")</f>
        <v>Not Fragile</v>
      </c>
      <c r="M515" s="27" t="e">
        <f>VLOOKUP(B515,[2]Data!$B$7:$Y$270,23,FALSE)</f>
        <v>#N/A</v>
      </c>
    </row>
    <row r="516" spans="1:13" x14ac:dyDescent="0.25">
      <c r="A516" s="30" t="s">
        <v>977</v>
      </c>
      <c r="B516" s="30" t="s">
        <v>977</v>
      </c>
      <c r="C516" s="30" t="s">
        <v>977</v>
      </c>
      <c r="D516" s="30" t="s">
        <v>977</v>
      </c>
      <c r="E516" s="30" t="s">
        <v>977</v>
      </c>
      <c r="F516" s="30" t="s">
        <v>977</v>
      </c>
      <c r="G516" s="30" t="str">
        <f>IFERROR(VLOOKUP(B516,'[1]Income Groups'!$A$2:$C$219,3,FALSE),"")</f>
        <v/>
      </c>
      <c r="H516" s="30" t="str">
        <f>IFERROR(VLOOKUP(B516,'[1]LDC List'!$B$1:$C$47,2,FALSE),"Non LDC")</f>
        <v>Non LDC</v>
      </c>
      <c r="I516" s="30" t="str">
        <f>IFERROR(VLOOKUP(B516,'[1]SIDS List'!$B$1:$C$57,2,FALSE),"Non SIDS")</f>
        <v>Non SIDS</v>
      </c>
      <c r="J516" s="30" t="str">
        <f>IFERROR(VLOOKUP(B516,'[1]DAC Member List'!$B$1:$C$29,2,FALSE),"Non DAC")</f>
        <v>Non DAC</v>
      </c>
      <c r="K516" s="30" t="str">
        <f>IFERROR(VLOOKUP(B516,'[1]Dev Countries List'!$A$1:$B$146,2,FALSE),"Not Developing")</f>
        <v>Not Developing</v>
      </c>
      <c r="L516" s="30" t="str">
        <f>IFERROR(VLOOKUP(D516,'[1]Fragility List'!$A$1:$C$146,3,FALSE),"Not Fragile")</f>
        <v>Not Fragile</v>
      </c>
      <c r="M516" s="27" t="e">
        <f>VLOOKUP(B516,[2]Data!$B$7:$Y$270,23,FALSE)</f>
        <v>#N/A</v>
      </c>
    </row>
    <row r="517" spans="1:13" x14ac:dyDescent="0.25">
      <c r="A517" s="30" t="s">
        <v>977</v>
      </c>
      <c r="B517" s="30" t="s">
        <v>977</v>
      </c>
      <c r="C517" s="30" t="s">
        <v>977</v>
      </c>
      <c r="D517" s="30" t="s">
        <v>977</v>
      </c>
      <c r="E517" s="30" t="s">
        <v>977</v>
      </c>
      <c r="F517" s="30" t="s">
        <v>977</v>
      </c>
      <c r="G517" s="30" t="str">
        <f>IFERROR(VLOOKUP(B517,'[1]Income Groups'!$A$2:$C$219,3,FALSE),"")</f>
        <v/>
      </c>
      <c r="H517" s="30" t="str">
        <f>IFERROR(VLOOKUP(B517,'[1]LDC List'!$B$1:$C$47,2,FALSE),"Non LDC")</f>
        <v>Non LDC</v>
      </c>
      <c r="I517" s="30" t="str">
        <f>IFERROR(VLOOKUP(B517,'[1]SIDS List'!$B$1:$C$57,2,FALSE),"Non SIDS")</f>
        <v>Non SIDS</v>
      </c>
      <c r="J517" s="30" t="str">
        <f>IFERROR(VLOOKUP(B517,'[1]DAC Member List'!$B$1:$C$29,2,FALSE),"Non DAC")</f>
        <v>Non DAC</v>
      </c>
      <c r="K517" s="30" t="str">
        <f>IFERROR(VLOOKUP(B517,'[1]Dev Countries List'!$A$1:$B$146,2,FALSE),"Not Developing")</f>
        <v>Not Developing</v>
      </c>
      <c r="L517" s="30" t="str">
        <f>IFERROR(VLOOKUP(D517,'[1]Fragility List'!$A$1:$C$146,3,FALSE),"Not Fragile")</f>
        <v>Not Fragile</v>
      </c>
      <c r="M517" s="27" t="e">
        <f>VLOOKUP(B517,[2]Data!$B$7:$Y$270,23,FALSE)</f>
        <v>#N/A</v>
      </c>
    </row>
    <row r="518" spans="1:13" x14ac:dyDescent="0.25">
      <c r="A518" s="30" t="s">
        <v>977</v>
      </c>
      <c r="B518" s="30" t="s">
        <v>977</v>
      </c>
      <c r="C518" s="30" t="s">
        <v>977</v>
      </c>
      <c r="D518" s="30" t="s">
        <v>977</v>
      </c>
      <c r="E518" s="30" t="s">
        <v>977</v>
      </c>
      <c r="F518" s="30" t="s">
        <v>977</v>
      </c>
      <c r="G518" s="30" t="str">
        <f>IFERROR(VLOOKUP(B518,'[1]Income Groups'!$A$2:$C$219,3,FALSE),"")</f>
        <v/>
      </c>
      <c r="H518" s="30" t="str">
        <f>IFERROR(VLOOKUP(B518,'[1]LDC List'!$B$1:$C$47,2,FALSE),"Non LDC")</f>
        <v>Non LDC</v>
      </c>
      <c r="I518" s="30" t="str">
        <f>IFERROR(VLOOKUP(B518,'[1]SIDS List'!$B$1:$C$57,2,FALSE),"Non SIDS")</f>
        <v>Non SIDS</v>
      </c>
      <c r="J518" s="30" t="str">
        <f>IFERROR(VLOOKUP(B518,'[1]DAC Member List'!$B$1:$C$29,2,FALSE),"Non DAC")</f>
        <v>Non DAC</v>
      </c>
      <c r="K518" s="30" t="str">
        <f>IFERROR(VLOOKUP(B518,'[1]Dev Countries List'!$A$1:$B$146,2,FALSE),"Not Developing")</f>
        <v>Not Developing</v>
      </c>
      <c r="L518" s="30" t="str">
        <f>IFERROR(VLOOKUP(D518,'[1]Fragility List'!$A$1:$C$146,3,FALSE),"Not Fragile")</f>
        <v>Not Fragile</v>
      </c>
      <c r="M518" s="27" t="e">
        <f>VLOOKUP(B518,[2]Data!$B$7:$Y$270,23,FALSE)</f>
        <v>#N/A</v>
      </c>
    </row>
    <row r="519" spans="1:13" x14ac:dyDescent="0.25">
      <c r="A519" s="30" t="s">
        <v>977</v>
      </c>
      <c r="B519" s="30" t="s">
        <v>977</v>
      </c>
      <c r="C519" s="30" t="s">
        <v>977</v>
      </c>
      <c r="D519" s="30" t="s">
        <v>977</v>
      </c>
      <c r="E519" s="30" t="s">
        <v>977</v>
      </c>
      <c r="F519" s="30" t="s">
        <v>977</v>
      </c>
      <c r="G519" s="30" t="str">
        <f>IFERROR(VLOOKUP(B519,'[1]Income Groups'!$A$2:$C$219,3,FALSE),"")</f>
        <v/>
      </c>
      <c r="H519" s="30" t="str">
        <f>IFERROR(VLOOKUP(B519,'[1]LDC List'!$B$1:$C$47,2,FALSE),"Non LDC")</f>
        <v>Non LDC</v>
      </c>
      <c r="I519" s="30" t="str">
        <f>IFERROR(VLOOKUP(B519,'[1]SIDS List'!$B$1:$C$57,2,FALSE),"Non SIDS")</f>
        <v>Non SIDS</v>
      </c>
      <c r="J519" s="30" t="str">
        <f>IFERROR(VLOOKUP(B519,'[1]DAC Member List'!$B$1:$C$29,2,FALSE),"Non DAC")</f>
        <v>Non DAC</v>
      </c>
      <c r="K519" s="30" t="str">
        <f>IFERROR(VLOOKUP(B519,'[1]Dev Countries List'!$A$1:$B$146,2,FALSE),"Not Developing")</f>
        <v>Not Developing</v>
      </c>
      <c r="L519" s="30" t="str">
        <f>IFERROR(VLOOKUP(D519,'[1]Fragility List'!$A$1:$C$146,3,FALSE),"Not Fragile")</f>
        <v>Not Fragile</v>
      </c>
      <c r="M519" s="27" t="e">
        <f>VLOOKUP(B519,[2]Data!$B$7:$Y$270,23,FALSE)</f>
        <v>#N/A</v>
      </c>
    </row>
    <row r="520" spans="1:13" x14ac:dyDescent="0.25">
      <c r="A520" s="30" t="s">
        <v>977</v>
      </c>
      <c r="B520" s="30" t="s">
        <v>977</v>
      </c>
      <c r="C520" s="30" t="s">
        <v>977</v>
      </c>
      <c r="D520" s="30" t="s">
        <v>977</v>
      </c>
      <c r="E520" s="30" t="s">
        <v>977</v>
      </c>
      <c r="F520" s="30" t="s">
        <v>977</v>
      </c>
      <c r="G520" s="30" t="str">
        <f>IFERROR(VLOOKUP(B520,'[1]Income Groups'!$A$2:$C$219,3,FALSE),"")</f>
        <v/>
      </c>
      <c r="H520" s="30" t="str">
        <f>IFERROR(VLOOKUP(B520,'[1]LDC List'!$B$1:$C$47,2,FALSE),"Non LDC")</f>
        <v>Non LDC</v>
      </c>
      <c r="I520" s="30" t="str">
        <f>IFERROR(VLOOKUP(B520,'[1]SIDS List'!$B$1:$C$57,2,FALSE),"Non SIDS")</f>
        <v>Non SIDS</v>
      </c>
      <c r="J520" s="30" t="str">
        <f>IFERROR(VLOOKUP(B520,'[1]DAC Member List'!$B$1:$C$29,2,FALSE),"Non DAC")</f>
        <v>Non DAC</v>
      </c>
      <c r="K520" s="30" t="str">
        <f>IFERROR(VLOOKUP(B520,'[1]Dev Countries List'!$A$1:$B$146,2,FALSE),"Not Developing")</f>
        <v>Not Developing</v>
      </c>
      <c r="L520" s="30" t="str">
        <f>IFERROR(VLOOKUP(D520,'[1]Fragility List'!$A$1:$C$146,3,FALSE),"Not Fragile")</f>
        <v>Not Fragile</v>
      </c>
      <c r="M520" s="27" t="e">
        <f>VLOOKUP(B520,[2]Data!$B$7:$Y$270,23,FALSE)</f>
        <v>#N/A</v>
      </c>
    </row>
    <row r="521" spans="1:13" x14ac:dyDescent="0.25">
      <c r="A521" s="30" t="s">
        <v>977</v>
      </c>
      <c r="B521" s="30" t="s">
        <v>977</v>
      </c>
      <c r="C521" s="30" t="s">
        <v>977</v>
      </c>
      <c r="D521" s="30" t="s">
        <v>977</v>
      </c>
      <c r="E521" s="30" t="s">
        <v>977</v>
      </c>
      <c r="F521" s="30" t="s">
        <v>977</v>
      </c>
      <c r="G521" s="30" t="str">
        <f>IFERROR(VLOOKUP(B521,'[1]Income Groups'!$A$2:$C$219,3,FALSE),"")</f>
        <v/>
      </c>
      <c r="H521" s="30" t="str">
        <f>IFERROR(VLOOKUP(B521,'[1]LDC List'!$B$1:$C$47,2,FALSE),"Non LDC")</f>
        <v>Non LDC</v>
      </c>
      <c r="I521" s="30" t="str">
        <f>IFERROR(VLOOKUP(B521,'[1]SIDS List'!$B$1:$C$57,2,FALSE),"Non SIDS")</f>
        <v>Non SIDS</v>
      </c>
      <c r="J521" s="30" t="str">
        <f>IFERROR(VLOOKUP(B521,'[1]DAC Member List'!$B$1:$C$29,2,FALSE),"Non DAC")</f>
        <v>Non DAC</v>
      </c>
      <c r="K521" s="30" t="str">
        <f>IFERROR(VLOOKUP(B521,'[1]Dev Countries List'!$A$1:$B$146,2,FALSE),"Not Developing")</f>
        <v>Not Developing</v>
      </c>
      <c r="L521" s="30" t="str">
        <f>IFERROR(VLOOKUP(D521,'[1]Fragility List'!$A$1:$C$146,3,FALSE),"Not Fragile")</f>
        <v>Not Fragile</v>
      </c>
      <c r="M521" s="27" t="e">
        <f>VLOOKUP(B521,[2]Data!$B$7:$Y$270,23,FALSE)</f>
        <v>#N/A</v>
      </c>
    </row>
    <row r="522" spans="1:13" x14ac:dyDescent="0.25">
      <c r="A522" s="30" t="s">
        <v>977</v>
      </c>
      <c r="B522" s="30" t="s">
        <v>977</v>
      </c>
      <c r="C522" s="30" t="s">
        <v>977</v>
      </c>
      <c r="D522" s="30" t="s">
        <v>977</v>
      </c>
      <c r="E522" s="30" t="s">
        <v>977</v>
      </c>
      <c r="F522" s="30" t="s">
        <v>977</v>
      </c>
      <c r="G522" s="30" t="str">
        <f>IFERROR(VLOOKUP(B522,'[1]Income Groups'!$A$2:$C$219,3,FALSE),"")</f>
        <v/>
      </c>
      <c r="H522" s="30" t="str">
        <f>IFERROR(VLOOKUP(B522,'[1]LDC List'!$B$1:$C$47,2,FALSE),"Non LDC")</f>
        <v>Non LDC</v>
      </c>
      <c r="I522" s="30" t="str">
        <f>IFERROR(VLOOKUP(B522,'[1]SIDS List'!$B$1:$C$57,2,FALSE),"Non SIDS")</f>
        <v>Non SIDS</v>
      </c>
      <c r="J522" s="30" t="str">
        <f>IFERROR(VLOOKUP(B522,'[1]DAC Member List'!$B$1:$C$29,2,FALSE),"Non DAC")</f>
        <v>Non DAC</v>
      </c>
      <c r="K522" s="30" t="str">
        <f>IFERROR(VLOOKUP(B522,'[1]Dev Countries List'!$A$1:$B$146,2,FALSE),"Not Developing")</f>
        <v>Not Developing</v>
      </c>
      <c r="L522" s="30" t="str">
        <f>IFERROR(VLOOKUP(D522,'[1]Fragility List'!$A$1:$C$146,3,FALSE),"Not Fragile")</f>
        <v>Not Fragile</v>
      </c>
      <c r="M522" s="27" t="e">
        <f>VLOOKUP(B522,[2]Data!$B$7:$Y$270,23,FALSE)</f>
        <v>#N/A</v>
      </c>
    </row>
    <row r="523" spans="1:13" x14ac:dyDescent="0.25">
      <c r="A523" s="30" t="s">
        <v>977</v>
      </c>
      <c r="B523" s="30" t="s">
        <v>977</v>
      </c>
      <c r="C523" s="30" t="s">
        <v>977</v>
      </c>
      <c r="D523" s="30" t="s">
        <v>977</v>
      </c>
      <c r="E523" s="30" t="s">
        <v>977</v>
      </c>
      <c r="F523" s="30" t="s">
        <v>977</v>
      </c>
      <c r="G523" s="30" t="str">
        <f>IFERROR(VLOOKUP(B523,'[1]Income Groups'!$A$2:$C$219,3,FALSE),"")</f>
        <v/>
      </c>
      <c r="H523" s="30" t="str">
        <f>IFERROR(VLOOKUP(B523,'[1]LDC List'!$B$1:$C$47,2,FALSE),"Non LDC")</f>
        <v>Non LDC</v>
      </c>
      <c r="I523" s="30" t="str">
        <f>IFERROR(VLOOKUP(B523,'[1]SIDS List'!$B$1:$C$57,2,FALSE),"Non SIDS")</f>
        <v>Non SIDS</v>
      </c>
      <c r="J523" s="30" t="str">
        <f>IFERROR(VLOOKUP(B523,'[1]DAC Member List'!$B$1:$C$29,2,FALSE),"Non DAC")</f>
        <v>Non DAC</v>
      </c>
      <c r="K523" s="30" t="str">
        <f>IFERROR(VLOOKUP(B523,'[1]Dev Countries List'!$A$1:$B$146,2,FALSE),"Not Developing")</f>
        <v>Not Developing</v>
      </c>
      <c r="L523" s="30" t="str">
        <f>IFERROR(VLOOKUP(D523,'[1]Fragility List'!$A$1:$C$146,3,FALSE),"Not Fragile")</f>
        <v>Not Fragile</v>
      </c>
      <c r="M523" s="27" t="e">
        <f>VLOOKUP(B523,[2]Data!$B$7:$Y$270,23,FALSE)</f>
        <v>#N/A</v>
      </c>
    </row>
    <row r="524" spans="1:13" x14ac:dyDescent="0.25">
      <c r="A524" s="30" t="s">
        <v>977</v>
      </c>
      <c r="B524" s="30" t="s">
        <v>977</v>
      </c>
      <c r="C524" s="30" t="s">
        <v>977</v>
      </c>
      <c r="D524" s="30" t="s">
        <v>977</v>
      </c>
      <c r="E524" s="30" t="s">
        <v>977</v>
      </c>
      <c r="F524" s="30" t="s">
        <v>977</v>
      </c>
      <c r="G524" s="30" t="str">
        <f>IFERROR(VLOOKUP(B524,'[1]Income Groups'!$A$2:$C$219,3,FALSE),"")</f>
        <v/>
      </c>
      <c r="H524" s="30" t="str">
        <f>IFERROR(VLOOKUP(B524,'[1]LDC List'!$B$1:$C$47,2,FALSE),"Non LDC")</f>
        <v>Non LDC</v>
      </c>
      <c r="I524" s="30" t="str">
        <f>IFERROR(VLOOKUP(B524,'[1]SIDS List'!$B$1:$C$57,2,FALSE),"Non SIDS")</f>
        <v>Non SIDS</v>
      </c>
      <c r="J524" s="30" t="str">
        <f>IFERROR(VLOOKUP(B524,'[1]DAC Member List'!$B$1:$C$29,2,FALSE),"Non DAC")</f>
        <v>Non DAC</v>
      </c>
      <c r="K524" s="30" t="str">
        <f>IFERROR(VLOOKUP(B524,'[1]Dev Countries List'!$A$1:$B$146,2,FALSE),"Not Developing")</f>
        <v>Not Developing</v>
      </c>
      <c r="L524" s="30" t="str">
        <f>IFERROR(VLOOKUP(D524,'[1]Fragility List'!$A$1:$C$146,3,FALSE),"Not Fragile")</f>
        <v>Not Fragile</v>
      </c>
      <c r="M524" s="27" t="e">
        <f>VLOOKUP(B524,[2]Data!$B$7:$Y$270,23,FALSE)</f>
        <v>#N/A</v>
      </c>
    </row>
    <row r="525" spans="1:13" x14ac:dyDescent="0.25">
      <c r="A525" s="30" t="s">
        <v>977</v>
      </c>
      <c r="B525" s="30" t="s">
        <v>977</v>
      </c>
      <c r="C525" s="30" t="s">
        <v>977</v>
      </c>
      <c r="D525" s="30" t="s">
        <v>977</v>
      </c>
      <c r="E525" s="30" t="s">
        <v>977</v>
      </c>
      <c r="F525" s="30" t="s">
        <v>977</v>
      </c>
      <c r="G525" s="30" t="str">
        <f>IFERROR(VLOOKUP(B525,'[1]Income Groups'!$A$2:$C$219,3,FALSE),"")</f>
        <v/>
      </c>
      <c r="H525" s="30" t="str">
        <f>IFERROR(VLOOKUP(B525,'[1]LDC List'!$B$1:$C$47,2,FALSE),"Non LDC")</f>
        <v>Non LDC</v>
      </c>
      <c r="I525" s="30" t="str">
        <f>IFERROR(VLOOKUP(B525,'[1]SIDS List'!$B$1:$C$57,2,FALSE),"Non SIDS")</f>
        <v>Non SIDS</v>
      </c>
      <c r="J525" s="30" t="str">
        <f>IFERROR(VLOOKUP(B525,'[1]DAC Member List'!$B$1:$C$29,2,FALSE),"Non DAC")</f>
        <v>Non DAC</v>
      </c>
      <c r="K525" s="30" t="str">
        <f>IFERROR(VLOOKUP(B525,'[1]Dev Countries List'!$A$1:$B$146,2,FALSE),"Not Developing")</f>
        <v>Not Developing</v>
      </c>
      <c r="L525" s="30" t="str">
        <f>IFERROR(VLOOKUP(D525,'[1]Fragility List'!$A$1:$C$146,3,FALSE),"Not Fragile")</f>
        <v>Not Fragile</v>
      </c>
      <c r="M525" s="27" t="e">
        <f>VLOOKUP(B525,[2]Data!$B$7:$Y$270,23,FALSE)</f>
        <v>#N/A</v>
      </c>
    </row>
    <row r="526" spans="1:13" x14ac:dyDescent="0.25">
      <c r="A526" s="30" t="s">
        <v>977</v>
      </c>
      <c r="B526" s="30" t="s">
        <v>977</v>
      </c>
      <c r="C526" s="30" t="s">
        <v>977</v>
      </c>
      <c r="D526" s="30" t="s">
        <v>977</v>
      </c>
      <c r="E526" s="30" t="s">
        <v>977</v>
      </c>
      <c r="F526" s="30" t="s">
        <v>977</v>
      </c>
      <c r="G526" s="30" t="str">
        <f>IFERROR(VLOOKUP(B526,'[1]Income Groups'!$A$2:$C$219,3,FALSE),"")</f>
        <v/>
      </c>
      <c r="H526" s="30" t="str">
        <f>IFERROR(VLOOKUP(B526,'[1]LDC List'!$B$1:$C$47,2,FALSE),"Non LDC")</f>
        <v>Non LDC</v>
      </c>
      <c r="I526" s="30" t="str">
        <f>IFERROR(VLOOKUP(B526,'[1]SIDS List'!$B$1:$C$57,2,FALSE),"Non SIDS")</f>
        <v>Non SIDS</v>
      </c>
      <c r="J526" s="30" t="str">
        <f>IFERROR(VLOOKUP(B526,'[1]DAC Member List'!$B$1:$C$29,2,FALSE),"Non DAC")</f>
        <v>Non DAC</v>
      </c>
      <c r="K526" s="30" t="str">
        <f>IFERROR(VLOOKUP(B526,'[1]Dev Countries List'!$A$1:$B$146,2,FALSE),"Not Developing")</f>
        <v>Not Developing</v>
      </c>
      <c r="L526" s="30" t="str">
        <f>IFERROR(VLOOKUP(D526,'[1]Fragility List'!$A$1:$C$146,3,FALSE),"Not Fragile")</f>
        <v>Not Fragile</v>
      </c>
      <c r="M526" s="27" t="e">
        <f>VLOOKUP(B526,[2]Data!$B$7:$Y$270,23,FALSE)</f>
        <v>#N/A</v>
      </c>
    </row>
    <row r="527" spans="1:13" x14ac:dyDescent="0.25">
      <c r="A527" s="30" t="s">
        <v>977</v>
      </c>
      <c r="B527" s="30" t="s">
        <v>977</v>
      </c>
      <c r="C527" s="30" t="s">
        <v>977</v>
      </c>
      <c r="D527" s="30" t="s">
        <v>977</v>
      </c>
      <c r="E527" s="30" t="s">
        <v>977</v>
      </c>
      <c r="F527" s="30" t="s">
        <v>977</v>
      </c>
      <c r="G527" s="30" t="str">
        <f>IFERROR(VLOOKUP(B527,'[1]Income Groups'!$A$2:$C$219,3,FALSE),"")</f>
        <v/>
      </c>
      <c r="H527" s="30" t="str">
        <f>IFERROR(VLOOKUP(B527,'[1]LDC List'!$B$1:$C$47,2,FALSE),"Non LDC")</f>
        <v>Non LDC</v>
      </c>
      <c r="I527" s="30" t="str">
        <f>IFERROR(VLOOKUP(B527,'[1]SIDS List'!$B$1:$C$57,2,FALSE),"Non SIDS")</f>
        <v>Non SIDS</v>
      </c>
      <c r="J527" s="30" t="str">
        <f>IFERROR(VLOOKUP(B527,'[1]DAC Member List'!$B$1:$C$29,2,FALSE),"Non DAC")</f>
        <v>Non DAC</v>
      </c>
      <c r="K527" s="30" t="str">
        <f>IFERROR(VLOOKUP(B527,'[1]Dev Countries List'!$A$1:$B$146,2,FALSE),"Not Developing")</f>
        <v>Not Developing</v>
      </c>
      <c r="L527" s="30" t="str">
        <f>IFERROR(VLOOKUP(D527,'[1]Fragility List'!$A$1:$C$146,3,FALSE),"Not Fragile")</f>
        <v>Not Fragile</v>
      </c>
      <c r="M527" s="27" t="e">
        <f>VLOOKUP(B527,[2]Data!$B$7:$Y$270,23,FALSE)</f>
        <v>#N/A</v>
      </c>
    </row>
    <row r="528" spans="1:13" x14ac:dyDescent="0.25">
      <c r="A528" s="30" t="s">
        <v>977</v>
      </c>
      <c r="B528" s="30" t="s">
        <v>977</v>
      </c>
      <c r="C528" s="30" t="s">
        <v>977</v>
      </c>
      <c r="D528" s="30" t="s">
        <v>977</v>
      </c>
      <c r="E528" s="30" t="s">
        <v>977</v>
      </c>
      <c r="F528" s="30" t="s">
        <v>977</v>
      </c>
      <c r="G528" s="30" t="str">
        <f>IFERROR(VLOOKUP(B528,'[1]Income Groups'!$A$2:$C$219,3,FALSE),"")</f>
        <v/>
      </c>
      <c r="H528" s="30" t="str">
        <f>IFERROR(VLOOKUP(B528,'[1]LDC List'!$B$1:$C$47,2,FALSE),"Non LDC")</f>
        <v>Non LDC</v>
      </c>
      <c r="I528" s="30" t="str">
        <f>IFERROR(VLOOKUP(B528,'[1]SIDS List'!$B$1:$C$57,2,FALSE),"Non SIDS")</f>
        <v>Non SIDS</v>
      </c>
      <c r="J528" s="30" t="str">
        <f>IFERROR(VLOOKUP(B528,'[1]DAC Member List'!$B$1:$C$29,2,FALSE),"Non DAC")</f>
        <v>Non DAC</v>
      </c>
      <c r="K528" s="30" t="str">
        <f>IFERROR(VLOOKUP(B528,'[1]Dev Countries List'!$A$1:$B$146,2,FALSE),"Not Developing")</f>
        <v>Not Developing</v>
      </c>
      <c r="L528" s="30" t="str">
        <f>IFERROR(VLOOKUP(D528,'[1]Fragility List'!$A$1:$C$146,3,FALSE),"Not Fragile")</f>
        <v>Not Fragile</v>
      </c>
      <c r="M528" s="27" t="e">
        <f>VLOOKUP(B528,[2]Data!$B$7:$Y$270,23,FALSE)</f>
        <v>#N/A</v>
      </c>
    </row>
    <row r="529" spans="1:13" x14ac:dyDescent="0.25">
      <c r="A529" s="30" t="s">
        <v>977</v>
      </c>
      <c r="B529" s="30" t="s">
        <v>977</v>
      </c>
      <c r="C529" s="30" t="s">
        <v>977</v>
      </c>
      <c r="D529" s="30" t="s">
        <v>977</v>
      </c>
      <c r="E529" s="30" t="s">
        <v>977</v>
      </c>
      <c r="F529" s="30" t="s">
        <v>977</v>
      </c>
      <c r="G529" s="30" t="str">
        <f>IFERROR(VLOOKUP(B529,'[1]Income Groups'!$A$2:$C$219,3,FALSE),"")</f>
        <v/>
      </c>
      <c r="H529" s="30" t="str">
        <f>IFERROR(VLOOKUP(B529,'[1]LDC List'!$B$1:$C$47,2,FALSE),"Non LDC")</f>
        <v>Non LDC</v>
      </c>
      <c r="I529" s="30" t="str">
        <f>IFERROR(VLOOKUP(B529,'[1]SIDS List'!$B$1:$C$57,2,FALSE),"Non SIDS")</f>
        <v>Non SIDS</v>
      </c>
      <c r="J529" s="30" t="str">
        <f>IFERROR(VLOOKUP(B529,'[1]DAC Member List'!$B$1:$C$29,2,FALSE),"Non DAC")</f>
        <v>Non DAC</v>
      </c>
      <c r="K529" s="30" t="str">
        <f>IFERROR(VLOOKUP(B529,'[1]Dev Countries List'!$A$1:$B$146,2,FALSE),"Not Developing")</f>
        <v>Not Developing</v>
      </c>
      <c r="L529" s="30" t="str">
        <f>IFERROR(VLOOKUP(D529,'[1]Fragility List'!$A$1:$C$146,3,FALSE),"Not Fragile")</f>
        <v>Not Fragile</v>
      </c>
      <c r="M529" s="27" t="e">
        <f>VLOOKUP(B529,[2]Data!$B$7:$Y$270,23,FALSE)</f>
        <v>#N/A</v>
      </c>
    </row>
    <row r="530" spans="1:13" x14ac:dyDescent="0.25">
      <c r="A530" s="30" t="s">
        <v>977</v>
      </c>
      <c r="B530" s="30" t="s">
        <v>977</v>
      </c>
      <c r="C530" s="30" t="s">
        <v>977</v>
      </c>
      <c r="D530" s="30" t="s">
        <v>977</v>
      </c>
      <c r="E530" s="30" t="s">
        <v>977</v>
      </c>
      <c r="F530" s="30" t="s">
        <v>977</v>
      </c>
      <c r="G530" s="30" t="str">
        <f>IFERROR(VLOOKUP(B530,'[1]Income Groups'!$A$2:$C$219,3,FALSE),"")</f>
        <v/>
      </c>
      <c r="H530" s="30" t="str">
        <f>IFERROR(VLOOKUP(B530,'[1]LDC List'!$B$1:$C$47,2,FALSE),"Non LDC")</f>
        <v>Non LDC</v>
      </c>
      <c r="I530" s="30" t="str">
        <f>IFERROR(VLOOKUP(B530,'[1]SIDS List'!$B$1:$C$57,2,FALSE),"Non SIDS")</f>
        <v>Non SIDS</v>
      </c>
      <c r="J530" s="30" t="str">
        <f>IFERROR(VLOOKUP(B530,'[1]DAC Member List'!$B$1:$C$29,2,FALSE),"Non DAC")</f>
        <v>Non DAC</v>
      </c>
      <c r="K530" s="30" t="str">
        <f>IFERROR(VLOOKUP(B530,'[1]Dev Countries List'!$A$1:$B$146,2,FALSE),"Not Developing")</f>
        <v>Not Developing</v>
      </c>
      <c r="L530" s="30" t="str">
        <f>IFERROR(VLOOKUP(D530,'[1]Fragility List'!$A$1:$C$146,3,FALSE),"Not Fragile")</f>
        <v>Not Fragile</v>
      </c>
      <c r="M530" s="27" t="e">
        <f>VLOOKUP(B530,[2]Data!$B$7:$Y$270,23,FALSE)</f>
        <v>#N/A</v>
      </c>
    </row>
    <row r="531" spans="1:13" x14ac:dyDescent="0.25">
      <c r="A531" s="30" t="s">
        <v>977</v>
      </c>
      <c r="B531" s="30" t="s">
        <v>977</v>
      </c>
      <c r="C531" s="30" t="s">
        <v>977</v>
      </c>
      <c r="D531" s="30" t="s">
        <v>977</v>
      </c>
      <c r="E531" s="30" t="s">
        <v>977</v>
      </c>
      <c r="F531" s="30" t="s">
        <v>977</v>
      </c>
      <c r="G531" s="30" t="str">
        <f>IFERROR(VLOOKUP(B531,'[1]Income Groups'!$A$2:$C$219,3,FALSE),"")</f>
        <v/>
      </c>
      <c r="H531" s="30" t="str">
        <f>IFERROR(VLOOKUP(B531,'[1]LDC List'!$B$1:$C$47,2,FALSE),"Non LDC")</f>
        <v>Non LDC</v>
      </c>
      <c r="I531" s="30" t="str">
        <f>IFERROR(VLOOKUP(B531,'[1]SIDS List'!$B$1:$C$57,2,FALSE),"Non SIDS")</f>
        <v>Non SIDS</v>
      </c>
      <c r="J531" s="30" t="str">
        <f>IFERROR(VLOOKUP(B531,'[1]DAC Member List'!$B$1:$C$29,2,FALSE),"Non DAC")</f>
        <v>Non DAC</v>
      </c>
      <c r="K531" s="30" t="str">
        <f>IFERROR(VLOOKUP(B531,'[1]Dev Countries List'!$A$1:$B$146,2,FALSE),"Not Developing")</f>
        <v>Not Developing</v>
      </c>
      <c r="L531" s="30" t="str">
        <f>IFERROR(VLOOKUP(D531,'[1]Fragility List'!$A$1:$C$146,3,FALSE),"Not Fragile")</f>
        <v>Not Fragile</v>
      </c>
      <c r="M531" s="27" t="e">
        <f>VLOOKUP(B531,[2]Data!$B$7:$Y$270,23,FALSE)</f>
        <v>#N/A</v>
      </c>
    </row>
    <row r="532" spans="1:13" x14ac:dyDescent="0.25">
      <c r="A532" s="30" t="s">
        <v>977</v>
      </c>
      <c r="B532" s="30" t="s">
        <v>977</v>
      </c>
      <c r="C532" s="30" t="s">
        <v>977</v>
      </c>
      <c r="D532" s="30" t="s">
        <v>977</v>
      </c>
      <c r="E532" s="30" t="s">
        <v>977</v>
      </c>
      <c r="F532" s="30" t="s">
        <v>977</v>
      </c>
      <c r="G532" s="30" t="str">
        <f>IFERROR(VLOOKUP(B532,'[1]Income Groups'!$A$2:$C$219,3,FALSE),"")</f>
        <v/>
      </c>
      <c r="H532" s="30" t="str">
        <f>IFERROR(VLOOKUP(B532,'[1]LDC List'!$B$1:$C$47,2,FALSE),"Non LDC")</f>
        <v>Non LDC</v>
      </c>
      <c r="I532" s="30" t="str">
        <f>IFERROR(VLOOKUP(B532,'[1]SIDS List'!$B$1:$C$57,2,FALSE),"Non SIDS")</f>
        <v>Non SIDS</v>
      </c>
      <c r="J532" s="30" t="str">
        <f>IFERROR(VLOOKUP(B532,'[1]DAC Member List'!$B$1:$C$29,2,FALSE),"Non DAC")</f>
        <v>Non DAC</v>
      </c>
      <c r="K532" s="30" t="str">
        <f>IFERROR(VLOOKUP(B532,'[1]Dev Countries List'!$A$1:$B$146,2,FALSE),"Not Developing")</f>
        <v>Not Developing</v>
      </c>
      <c r="L532" s="30" t="str">
        <f>IFERROR(VLOOKUP(D532,'[1]Fragility List'!$A$1:$C$146,3,FALSE),"Not Fragile")</f>
        <v>Not Fragile</v>
      </c>
      <c r="M532" s="27" t="e">
        <f>VLOOKUP(B532,[2]Data!$B$7:$Y$270,23,FALSE)</f>
        <v>#N/A</v>
      </c>
    </row>
    <row r="533" spans="1:13" x14ac:dyDescent="0.25">
      <c r="A533" s="30" t="s">
        <v>977</v>
      </c>
      <c r="B533" s="30" t="s">
        <v>977</v>
      </c>
      <c r="C533" s="30" t="s">
        <v>977</v>
      </c>
      <c r="D533" s="30" t="s">
        <v>977</v>
      </c>
      <c r="E533" s="30" t="s">
        <v>977</v>
      </c>
      <c r="F533" s="30" t="s">
        <v>977</v>
      </c>
      <c r="G533" s="30" t="str">
        <f>IFERROR(VLOOKUP(B533,'[1]Income Groups'!$A$2:$C$219,3,FALSE),"")</f>
        <v/>
      </c>
      <c r="H533" s="30" t="str">
        <f>IFERROR(VLOOKUP(B533,'[1]LDC List'!$B$1:$C$47,2,FALSE),"Non LDC")</f>
        <v>Non LDC</v>
      </c>
      <c r="I533" s="30" t="str">
        <f>IFERROR(VLOOKUP(B533,'[1]SIDS List'!$B$1:$C$57,2,FALSE),"Non SIDS")</f>
        <v>Non SIDS</v>
      </c>
      <c r="J533" s="30" t="str">
        <f>IFERROR(VLOOKUP(B533,'[1]DAC Member List'!$B$1:$C$29,2,FALSE),"Non DAC")</f>
        <v>Non DAC</v>
      </c>
      <c r="K533" s="30" t="str">
        <f>IFERROR(VLOOKUP(B533,'[1]Dev Countries List'!$A$1:$B$146,2,FALSE),"Not Developing")</f>
        <v>Not Developing</v>
      </c>
      <c r="L533" s="30" t="str">
        <f>IFERROR(VLOOKUP(D533,'[1]Fragility List'!$A$1:$C$146,3,FALSE),"Not Fragile")</f>
        <v>Not Fragile</v>
      </c>
      <c r="M533" s="27" t="e">
        <f>VLOOKUP(B533,[2]Data!$B$7:$Y$270,23,FALSE)</f>
        <v>#N/A</v>
      </c>
    </row>
    <row r="534" spans="1:13" x14ac:dyDescent="0.25">
      <c r="A534" s="30" t="s">
        <v>977</v>
      </c>
      <c r="B534" s="30" t="s">
        <v>977</v>
      </c>
      <c r="C534" s="30" t="s">
        <v>977</v>
      </c>
      <c r="D534" s="30" t="s">
        <v>977</v>
      </c>
      <c r="E534" s="30" t="s">
        <v>977</v>
      </c>
      <c r="F534" s="30" t="s">
        <v>977</v>
      </c>
      <c r="G534" s="30" t="str">
        <f>IFERROR(VLOOKUP(B534,'[1]Income Groups'!$A$2:$C$219,3,FALSE),"")</f>
        <v/>
      </c>
      <c r="H534" s="30" t="str">
        <f>IFERROR(VLOOKUP(B534,'[1]LDC List'!$B$1:$C$47,2,FALSE),"Non LDC")</f>
        <v>Non LDC</v>
      </c>
      <c r="I534" s="30" t="str">
        <f>IFERROR(VLOOKUP(B534,'[1]SIDS List'!$B$1:$C$57,2,FALSE),"Non SIDS")</f>
        <v>Non SIDS</v>
      </c>
      <c r="J534" s="30" t="str">
        <f>IFERROR(VLOOKUP(B534,'[1]DAC Member List'!$B$1:$C$29,2,FALSE),"Non DAC")</f>
        <v>Non DAC</v>
      </c>
      <c r="K534" s="30" t="str">
        <f>IFERROR(VLOOKUP(B534,'[1]Dev Countries List'!$A$1:$B$146,2,FALSE),"Not Developing")</f>
        <v>Not Developing</v>
      </c>
      <c r="L534" s="30" t="str">
        <f>IFERROR(VLOOKUP(D534,'[1]Fragility List'!$A$1:$C$146,3,FALSE),"Not Fragile")</f>
        <v>Not Fragile</v>
      </c>
      <c r="M534" s="27" t="e">
        <f>VLOOKUP(B534,[2]Data!$B$7:$Y$270,23,FALSE)</f>
        <v>#N/A</v>
      </c>
    </row>
    <row r="535" spans="1:13" x14ac:dyDescent="0.25">
      <c r="A535" s="30" t="s">
        <v>977</v>
      </c>
      <c r="B535" s="30" t="s">
        <v>977</v>
      </c>
      <c r="C535" s="30" t="s">
        <v>977</v>
      </c>
      <c r="D535" s="30" t="s">
        <v>977</v>
      </c>
      <c r="E535" s="30" t="s">
        <v>977</v>
      </c>
      <c r="F535" s="30" t="s">
        <v>977</v>
      </c>
      <c r="G535" s="30" t="str">
        <f>IFERROR(VLOOKUP(B535,'[1]Income Groups'!$A$2:$C$219,3,FALSE),"")</f>
        <v/>
      </c>
      <c r="H535" s="30" t="str">
        <f>IFERROR(VLOOKUP(B535,'[1]LDC List'!$B$1:$C$47,2,FALSE),"Non LDC")</f>
        <v>Non LDC</v>
      </c>
      <c r="I535" s="30" t="str">
        <f>IFERROR(VLOOKUP(B535,'[1]SIDS List'!$B$1:$C$57,2,FALSE),"Non SIDS")</f>
        <v>Non SIDS</v>
      </c>
      <c r="J535" s="30" t="str">
        <f>IFERROR(VLOOKUP(B535,'[1]DAC Member List'!$B$1:$C$29,2,FALSE),"Non DAC")</f>
        <v>Non DAC</v>
      </c>
      <c r="K535" s="30" t="str">
        <f>IFERROR(VLOOKUP(B535,'[1]Dev Countries List'!$A$1:$B$146,2,FALSE),"Not Developing")</f>
        <v>Not Developing</v>
      </c>
      <c r="L535" s="30" t="str">
        <f>IFERROR(VLOOKUP(D535,'[1]Fragility List'!$A$1:$C$146,3,FALSE),"Not Fragile")</f>
        <v>Not Fragile</v>
      </c>
      <c r="M535" s="27" t="e">
        <f>VLOOKUP(B535,[2]Data!$B$7:$Y$270,23,FALSE)</f>
        <v>#N/A</v>
      </c>
    </row>
    <row r="536" spans="1:13" x14ac:dyDescent="0.25">
      <c r="A536" s="30" t="s">
        <v>977</v>
      </c>
      <c r="B536" s="30" t="s">
        <v>977</v>
      </c>
      <c r="C536" s="30" t="s">
        <v>977</v>
      </c>
      <c r="D536" s="30" t="s">
        <v>977</v>
      </c>
      <c r="E536" s="30" t="s">
        <v>977</v>
      </c>
      <c r="F536" s="30" t="s">
        <v>977</v>
      </c>
      <c r="G536" s="30" t="str">
        <f>IFERROR(VLOOKUP(B536,'[1]Income Groups'!$A$2:$C$219,3,FALSE),"")</f>
        <v/>
      </c>
      <c r="H536" s="30" t="str">
        <f>IFERROR(VLOOKUP(B536,'[1]LDC List'!$B$1:$C$47,2,FALSE),"Non LDC")</f>
        <v>Non LDC</v>
      </c>
      <c r="I536" s="30" t="str">
        <f>IFERROR(VLOOKUP(B536,'[1]SIDS List'!$B$1:$C$57,2,FALSE),"Non SIDS")</f>
        <v>Non SIDS</v>
      </c>
      <c r="J536" s="30" t="str">
        <f>IFERROR(VLOOKUP(B536,'[1]DAC Member List'!$B$1:$C$29,2,FALSE),"Non DAC")</f>
        <v>Non DAC</v>
      </c>
      <c r="K536" s="30" t="str">
        <f>IFERROR(VLOOKUP(B536,'[1]Dev Countries List'!$A$1:$B$146,2,FALSE),"Not Developing")</f>
        <v>Not Developing</v>
      </c>
      <c r="L536" s="30" t="str">
        <f>IFERROR(VLOOKUP(D536,'[1]Fragility List'!$A$1:$C$146,3,FALSE),"Not Fragile")</f>
        <v>Not Fragile</v>
      </c>
      <c r="M536" s="27" t="e">
        <f>VLOOKUP(B536,[2]Data!$B$7:$Y$270,23,FALSE)</f>
        <v>#N/A</v>
      </c>
    </row>
    <row r="537" spans="1:13" x14ac:dyDescent="0.25">
      <c r="A537" s="30" t="s">
        <v>977</v>
      </c>
      <c r="B537" s="30" t="s">
        <v>977</v>
      </c>
      <c r="C537" s="30" t="s">
        <v>977</v>
      </c>
      <c r="D537" s="30" t="s">
        <v>977</v>
      </c>
      <c r="E537" s="30" t="s">
        <v>977</v>
      </c>
      <c r="F537" s="30" t="s">
        <v>977</v>
      </c>
      <c r="G537" s="30" t="str">
        <f>IFERROR(VLOOKUP(B537,'[1]Income Groups'!$A$2:$C$219,3,FALSE),"")</f>
        <v/>
      </c>
      <c r="H537" s="30" t="str">
        <f>IFERROR(VLOOKUP(B537,'[1]LDC List'!$B$1:$C$47,2,FALSE),"Non LDC")</f>
        <v>Non LDC</v>
      </c>
      <c r="I537" s="30" t="str">
        <f>IFERROR(VLOOKUP(B537,'[1]SIDS List'!$B$1:$C$57,2,FALSE),"Non SIDS")</f>
        <v>Non SIDS</v>
      </c>
      <c r="J537" s="30" t="str">
        <f>IFERROR(VLOOKUP(B537,'[1]DAC Member List'!$B$1:$C$29,2,FALSE),"Non DAC")</f>
        <v>Non DAC</v>
      </c>
      <c r="K537" s="30" t="str">
        <f>IFERROR(VLOOKUP(B537,'[1]Dev Countries List'!$A$1:$B$146,2,FALSE),"Not Developing")</f>
        <v>Not Developing</v>
      </c>
      <c r="L537" s="30" t="str">
        <f>IFERROR(VLOOKUP(D537,'[1]Fragility List'!$A$1:$C$146,3,FALSE),"Not Fragile")</f>
        <v>Not Fragile</v>
      </c>
      <c r="M537" s="27" t="e">
        <f>VLOOKUP(B537,[2]Data!$B$7:$Y$270,23,FALSE)</f>
        <v>#N/A</v>
      </c>
    </row>
    <row r="538" spans="1:13" x14ac:dyDescent="0.25">
      <c r="A538" s="30" t="s">
        <v>977</v>
      </c>
      <c r="B538" s="30" t="s">
        <v>977</v>
      </c>
      <c r="C538" s="30" t="s">
        <v>977</v>
      </c>
      <c r="D538" s="30" t="s">
        <v>977</v>
      </c>
      <c r="E538" s="30" t="s">
        <v>977</v>
      </c>
      <c r="F538" s="30" t="s">
        <v>977</v>
      </c>
      <c r="G538" s="30" t="str">
        <f>IFERROR(VLOOKUP(B538,'[1]Income Groups'!$A$2:$C$219,3,FALSE),"")</f>
        <v/>
      </c>
      <c r="H538" s="30" t="str">
        <f>IFERROR(VLOOKUP(B538,'[1]LDC List'!$B$1:$C$47,2,FALSE),"Non LDC")</f>
        <v>Non LDC</v>
      </c>
      <c r="I538" s="30" t="str">
        <f>IFERROR(VLOOKUP(B538,'[1]SIDS List'!$B$1:$C$57,2,FALSE),"Non SIDS")</f>
        <v>Non SIDS</v>
      </c>
      <c r="J538" s="30" t="str">
        <f>IFERROR(VLOOKUP(B538,'[1]DAC Member List'!$B$1:$C$29,2,FALSE),"Non DAC")</f>
        <v>Non DAC</v>
      </c>
      <c r="K538" s="30" t="str">
        <f>IFERROR(VLOOKUP(B538,'[1]Dev Countries List'!$A$1:$B$146,2,FALSE),"Not Developing")</f>
        <v>Not Developing</v>
      </c>
      <c r="L538" s="30" t="str">
        <f>IFERROR(VLOOKUP(D538,'[1]Fragility List'!$A$1:$C$146,3,FALSE),"Not Fragile")</f>
        <v>Not Fragile</v>
      </c>
      <c r="M538" s="27" t="e">
        <f>VLOOKUP(B538,[2]Data!$B$7:$Y$270,23,FALSE)</f>
        <v>#N/A</v>
      </c>
    </row>
    <row r="539" spans="1:13" x14ac:dyDescent="0.25">
      <c r="A539" s="30" t="s">
        <v>977</v>
      </c>
      <c r="B539" s="30" t="s">
        <v>977</v>
      </c>
      <c r="C539" s="30" t="s">
        <v>977</v>
      </c>
      <c r="D539" s="30" t="s">
        <v>977</v>
      </c>
      <c r="E539" s="30" t="s">
        <v>977</v>
      </c>
      <c r="F539" s="30" t="s">
        <v>977</v>
      </c>
      <c r="G539" s="30" t="str">
        <f>IFERROR(VLOOKUP(B539,'[1]Income Groups'!$A$2:$C$219,3,FALSE),"")</f>
        <v/>
      </c>
      <c r="H539" s="30" t="str">
        <f>IFERROR(VLOOKUP(B539,'[1]LDC List'!$B$1:$C$47,2,FALSE),"Non LDC")</f>
        <v>Non LDC</v>
      </c>
      <c r="I539" s="30" t="str">
        <f>IFERROR(VLOOKUP(B539,'[1]SIDS List'!$B$1:$C$57,2,FALSE),"Non SIDS")</f>
        <v>Non SIDS</v>
      </c>
      <c r="J539" s="30" t="str">
        <f>IFERROR(VLOOKUP(B539,'[1]DAC Member List'!$B$1:$C$29,2,FALSE),"Non DAC")</f>
        <v>Non DAC</v>
      </c>
      <c r="K539" s="30" t="str">
        <f>IFERROR(VLOOKUP(B539,'[1]Dev Countries List'!$A$1:$B$146,2,FALSE),"Not Developing")</f>
        <v>Not Developing</v>
      </c>
      <c r="L539" s="30" t="str">
        <f>IFERROR(VLOOKUP(D539,'[1]Fragility List'!$A$1:$C$146,3,FALSE),"Not Fragile")</f>
        <v>Not Fragile</v>
      </c>
      <c r="M539" s="27" t="e">
        <f>VLOOKUP(B539,[2]Data!$B$7:$Y$270,23,FALSE)</f>
        <v>#N/A</v>
      </c>
    </row>
    <row r="540" spans="1:13" x14ac:dyDescent="0.25">
      <c r="A540" s="30" t="s">
        <v>977</v>
      </c>
      <c r="B540" s="30" t="s">
        <v>977</v>
      </c>
      <c r="C540" s="30" t="s">
        <v>977</v>
      </c>
      <c r="D540" s="30" t="s">
        <v>977</v>
      </c>
      <c r="E540" s="30" t="s">
        <v>977</v>
      </c>
      <c r="F540" s="30" t="s">
        <v>977</v>
      </c>
      <c r="G540" s="30" t="str">
        <f>IFERROR(VLOOKUP(B540,'[1]Income Groups'!$A$2:$C$219,3,FALSE),"")</f>
        <v/>
      </c>
      <c r="H540" s="30" t="str">
        <f>IFERROR(VLOOKUP(B540,'[1]LDC List'!$B$1:$C$47,2,FALSE),"Non LDC")</f>
        <v>Non LDC</v>
      </c>
      <c r="I540" s="30" t="str">
        <f>IFERROR(VLOOKUP(B540,'[1]SIDS List'!$B$1:$C$57,2,FALSE),"Non SIDS")</f>
        <v>Non SIDS</v>
      </c>
      <c r="J540" s="30" t="str">
        <f>IFERROR(VLOOKUP(B540,'[1]DAC Member List'!$B$1:$C$29,2,FALSE),"Non DAC")</f>
        <v>Non DAC</v>
      </c>
      <c r="K540" s="30" t="str">
        <f>IFERROR(VLOOKUP(B540,'[1]Dev Countries List'!$A$1:$B$146,2,FALSE),"Not Developing")</f>
        <v>Not Developing</v>
      </c>
      <c r="L540" s="30" t="str">
        <f>IFERROR(VLOOKUP(D540,'[1]Fragility List'!$A$1:$C$146,3,FALSE),"Not Fragile")</f>
        <v>Not Fragile</v>
      </c>
      <c r="M540" s="27" t="e">
        <f>VLOOKUP(B540,[2]Data!$B$7:$Y$270,23,FALSE)</f>
        <v>#N/A</v>
      </c>
    </row>
    <row r="541" spans="1:13" x14ac:dyDescent="0.25">
      <c r="A541" s="30" t="s">
        <v>977</v>
      </c>
      <c r="B541" s="30" t="s">
        <v>977</v>
      </c>
      <c r="C541" s="30" t="s">
        <v>977</v>
      </c>
      <c r="D541" s="30" t="s">
        <v>977</v>
      </c>
      <c r="E541" s="30" t="s">
        <v>977</v>
      </c>
      <c r="F541" s="30" t="s">
        <v>977</v>
      </c>
      <c r="G541" s="30" t="str">
        <f>IFERROR(VLOOKUP(B541,'[1]Income Groups'!$A$2:$C$219,3,FALSE),"")</f>
        <v/>
      </c>
      <c r="H541" s="30" t="str">
        <f>IFERROR(VLOOKUP(B541,'[1]LDC List'!$B$1:$C$47,2,FALSE),"Non LDC")</f>
        <v>Non LDC</v>
      </c>
      <c r="I541" s="30" t="str">
        <f>IFERROR(VLOOKUP(B541,'[1]SIDS List'!$B$1:$C$57,2,FALSE),"Non SIDS")</f>
        <v>Non SIDS</v>
      </c>
      <c r="J541" s="30" t="str">
        <f>IFERROR(VLOOKUP(B541,'[1]DAC Member List'!$B$1:$C$29,2,FALSE),"Non DAC")</f>
        <v>Non DAC</v>
      </c>
      <c r="K541" s="30" t="str">
        <f>IFERROR(VLOOKUP(B541,'[1]Dev Countries List'!$A$1:$B$146,2,FALSE),"Not Developing")</f>
        <v>Not Developing</v>
      </c>
      <c r="L541" s="30" t="str">
        <f>IFERROR(VLOOKUP(D541,'[1]Fragility List'!$A$1:$C$146,3,FALSE),"Not Fragile")</f>
        <v>Not Fragile</v>
      </c>
      <c r="M541" s="27" t="e">
        <f>VLOOKUP(B541,[2]Data!$B$7:$Y$270,23,FALSE)</f>
        <v>#N/A</v>
      </c>
    </row>
    <row r="542" spans="1:13" x14ac:dyDescent="0.25">
      <c r="A542" s="30" t="s">
        <v>977</v>
      </c>
      <c r="B542" s="30" t="s">
        <v>977</v>
      </c>
      <c r="C542" s="30" t="s">
        <v>977</v>
      </c>
      <c r="D542" s="30" t="s">
        <v>977</v>
      </c>
      <c r="E542" s="30" t="s">
        <v>977</v>
      </c>
      <c r="F542" s="30" t="s">
        <v>977</v>
      </c>
      <c r="G542" s="30" t="str">
        <f>IFERROR(VLOOKUP(B542,'[1]Income Groups'!$A$2:$C$219,3,FALSE),"")</f>
        <v/>
      </c>
      <c r="H542" s="30" t="str">
        <f>IFERROR(VLOOKUP(B542,'[1]LDC List'!$B$1:$C$47,2,FALSE),"Non LDC")</f>
        <v>Non LDC</v>
      </c>
      <c r="I542" s="30" t="str">
        <f>IFERROR(VLOOKUP(B542,'[1]SIDS List'!$B$1:$C$57,2,FALSE),"Non SIDS")</f>
        <v>Non SIDS</v>
      </c>
      <c r="J542" s="30" t="str">
        <f>IFERROR(VLOOKUP(B542,'[1]DAC Member List'!$B$1:$C$29,2,FALSE),"Non DAC")</f>
        <v>Non DAC</v>
      </c>
      <c r="K542" s="30" t="str">
        <f>IFERROR(VLOOKUP(B542,'[1]Dev Countries List'!$A$1:$B$146,2,FALSE),"Not Developing")</f>
        <v>Not Developing</v>
      </c>
      <c r="L542" s="30" t="str">
        <f>IFERROR(VLOOKUP(D542,'[1]Fragility List'!$A$1:$C$146,3,FALSE),"Not Fragile")</f>
        <v>Not Fragile</v>
      </c>
      <c r="M542" s="27" t="e">
        <f>VLOOKUP(B542,[2]Data!$B$7:$Y$270,23,FALSE)</f>
        <v>#N/A</v>
      </c>
    </row>
    <row r="543" spans="1:13" x14ac:dyDescent="0.25">
      <c r="A543" s="30" t="s">
        <v>977</v>
      </c>
      <c r="B543" s="30" t="s">
        <v>977</v>
      </c>
      <c r="C543" s="30" t="s">
        <v>977</v>
      </c>
      <c r="D543" s="30" t="s">
        <v>977</v>
      </c>
      <c r="E543" s="30" t="s">
        <v>977</v>
      </c>
      <c r="F543" s="30" t="s">
        <v>977</v>
      </c>
      <c r="G543" s="30" t="str">
        <f>IFERROR(VLOOKUP(B543,'[1]Income Groups'!$A$2:$C$219,3,FALSE),"")</f>
        <v/>
      </c>
      <c r="H543" s="30" t="str">
        <f>IFERROR(VLOOKUP(B543,'[1]LDC List'!$B$1:$C$47,2,FALSE),"Non LDC")</f>
        <v>Non LDC</v>
      </c>
      <c r="I543" s="30" t="str">
        <f>IFERROR(VLOOKUP(B543,'[1]SIDS List'!$B$1:$C$57,2,FALSE),"Non SIDS")</f>
        <v>Non SIDS</v>
      </c>
      <c r="J543" s="30" t="str">
        <f>IFERROR(VLOOKUP(B543,'[1]DAC Member List'!$B$1:$C$29,2,FALSE),"Non DAC")</f>
        <v>Non DAC</v>
      </c>
      <c r="K543" s="30" t="str">
        <f>IFERROR(VLOOKUP(B543,'[1]Dev Countries List'!$A$1:$B$146,2,FALSE),"Not Developing")</f>
        <v>Not Developing</v>
      </c>
      <c r="L543" s="30" t="str">
        <f>IFERROR(VLOOKUP(D543,'[1]Fragility List'!$A$1:$C$146,3,FALSE),"Not Fragile")</f>
        <v>Not Fragile</v>
      </c>
      <c r="M543" s="27" t="e">
        <f>VLOOKUP(B543,[2]Data!$B$7:$Y$270,23,FALSE)</f>
        <v>#N/A</v>
      </c>
    </row>
    <row r="544" spans="1:13" x14ac:dyDescent="0.25">
      <c r="A544" s="30" t="s">
        <v>977</v>
      </c>
      <c r="B544" s="30" t="s">
        <v>977</v>
      </c>
      <c r="C544" s="30" t="s">
        <v>977</v>
      </c>
      <c r="D544" s="30" t="s">
        <v>977</v>
      </c>
      <c r="E544" s="30" t="s">
        <v>977</v>
      </c>
      <c r="F544" s="30" t="s">
        <v>977</v>
      </c>
      <c r="G544" s="30" t="str">
        <f>IFERROR(VLOOKUP(B544,'[1]Income Groups'!$A$2:$C$219,3,FALSE),"")</f>
        <v/>
      </c>
      <c r="H544" s="30" t="str">
        <f>IFERROR(VLOOKUP(B544,'[1]LDC List'!$B$1:$C$47,2,FALSE),"Non LDC")</f>
        <v>Non LDC</v>
      </c>
      <c r="I544" s="30" t="str">
        <f>IFERROR(VLOOKUP(B544,'[1]SIDS List'!$B$1:$C$57,2,FALSE),"Non SIDS")</f>
        <v>Non SIDS</v>
      </c>
      <c r="J544" s="30" t="str">
        <f>IFERROR(VLOOKUP(B544,'[1]DAC Member List'!$B$1:$C$29,2,FALSE),"Non DAC")</f>
        <v>Non DAC</v>
      </c>
      <c r="K544" s="30" t="str">
        <f>IFERROR(VLOOKUP(B544,'[1]Dev Countries List'!$A$1:$B$146,2,FALSE),"Not Developing")</f>
        <v>Not Developing</v>
      </c>
      <c r="L544" s="30" t="str">
        <f>IFERROR(VLOOKUP(D544,'[1]Fragility List'!$A$1:$C$146,3,FALSE),"Not Fragile")</f>
        <v>Not Fragile</v>
      </c>
      <c r="M544" s="27" t="e">
        <f>VLOOKUP(B544,[2]Data!$B$7:$Y$270,23,FALSE)</f>
        <v>#N/A</v>
      </c>
    </row>
    <row r="545" spans="1:13" x14ac:dyDescent="0.25">
      <c r="A545" s="30" t="s">
        <v>977</v>
      </c>
      <c r="B545" s="30" t="s">
        <v>977</v>
      </c>
      <c r="C545" s="30" t="s">
        <v>977</v>
      </c>
      <c r="D545" s="30" t="s">
        <v>977</v>
      </c>
      <c r="E545" s="30" t="s">
        <v>977</v>
      </c>
      <c r="F545" s="30" t="s">
        <v>977</v>
      </c>
      <c r="G545" s="30" t="str">
        <f>IFERROR(VLOOKUP(B545,'[1]Income Groups'!$A$2:$C$219,3,FALSE),"")</f>
        <v/>
      </c>
      <c r="H545" s="30" t="str">
        <f>IFERROR(VLOOKUP(B545,'[1]LDC List'!$B$1:$C$47,2,FALSE),"Non LDC")</f>
        <v>Non LDC</v>
      </c>
      <c r="I545" s="30" t="str">
        <f>IFERROR(VLOOKUP(B545,'[1]SIDS List'!$B$1:$C$57,2,FALSE),"Non SIDS")</f>
        <v>Non SIDS</v>
      </c>
      <c r="J545" s="30" t="str">
        <f>IFERROR(VLOOKUP(B545,'[1]DAC Member List'!$B$1:$C$29,2,FALSE),"Non DAC")</f>
        <v>Non DAC</v>
      </c>
      <c r="K545" s="30" t="str">
        <f>IFERROR(VLOOKUP(B545,'[1]Dev Countries List'!$A$1:$B$146,2,FALSE),"Not Developing")</f>
        <v>Not Developing</v>
      </c>
      <c r="L545" s="30" t="str">
        <f>IFERROR(VLOOKUP(D545,'[1]Fragility List'!$A$1:$C$146,3,FALSE),"Not Fragile")</f>
        <v>Not Fragile</v>
      </c>
      <c r="M545" s="27" t="e">
        <f>VLOOKUP(B545,[2]Data!$B$7:$Y$270,23,FALSE)</f>
        <v>#N/A</v>
      </c>
    </row>
    <row r="546" spans="1:13" x14ac:dyDescent="0.25">
      <c r="A546" s="30" t="s">
        <v>977</v>
      </c>
      <c r="B546" s="30" t="s">
        <v>977</v>
      </c>
      <c r="C546" s="30" t="s">
        <v>977</v>
      </c>
      <c r="D546" s="30" t="s">
        <v>977</v>
      </c>
      <c r="E546" s="30" t="s">
        <v>977</v>
      </c>
      <c r="F546" s="30" t="s">
        <v>977</v>
      </c>
      <c r="G546" s="30" t="str">
        <f>IFERROR(VLOOKUP(B546,'[1]Income Groups'!$A$2:$C$219,3,FALSE),"")</f>
        <v/>
      </c>
      <c r="H546" s="30" t="str">
        <f>IFERROR(VLOOKUP(B546,'[1]LDC List'!$B$1:$C$47,2,FALSE),"Non LDC")</f>
        <v>Non LDC</v>
      </c>
      <c r="I546" s="30" t="str">
        <f>IFERROR(VLOOKUP(B546,'[1]SIDS List'!$B$1:$C$57,2,FALSE),"Non SIDS")</f>
        <v>Non SIDS</v>
      </c>
      <c r="J546" s="30" t="str">
        <f>IFERROR(VLOOKUP(B546,'[1]DAC Member List'!$B$1:$C$29,2,FALSE),"Non DAC")</f>
        <v>Non DAC</v>
      </c>
      <c r="K546" s="30" t="str">
        <f>IFERROR(VLOOKUP(B546,'[1]Dev Countries List'!$A$1:$B$146,2,FALSE),"Not Developing")</f>
        <v>Not Developing</v>
      </c>
      <c r="L546" s="30" t="str">
        <f>IFERROR(VLOOKUP(D546,'[1]Fragility List'!$A$1:$C$146,3,FALSE),"Not Fragile")</f>
        <v>Not Fragile</v>
      </c>
      <c r="M546" s="27" t="e">
        <f>VLOOKUP(B546,[2]Data!$B$7:$Y$270,23,FALSE)</f>
        <v>#N/A</v>
      </c>
    </row>
    <row r="547" spans="1:13" x14ac:dyDescent="0.25">
      <c r="A547" s="30" t="s">
        <v>977</v>
      </c>
      <c r="B547" s="30" t="s">
        <v>977</v>
      </c>
      <c r="C547" s="30" t="s">
        <v>977</v>
      </c>
      <c r="D547" s="30" t="s">
        <v>977</v>
      </c>
      <c r="E547" s="30" t="s">
        <v>977</v>
      </c>
      <c r="F547" s="30" t="s">
        <v>977</v>
      </c>
      <c r="G547" s="30" t="str">
        <f>IFERROR(VLOOKUP(B547,'[1]Income Groups'!$A$2:$C$219,3,FALSE),"")</f>
        <v/>
      </c>
      <c r="H547" s="30" t="str">
        <f>IFERROR(VLOOKUP(B547,'[1]LDC List'!$B$1:$C$47,2,FALSE),"Non LDC")</f>
        <v>Non LDC</v>
      </c>
      <c r="I547" s="30" t="str">
        <f>IFERROR(VLOOKUP(B547,'[1]SIDS List'!$B$1:$C$57,2,FALSE),"Non SIDS")</f>
        <v>Non SIDS</v>
      </c>
      <c r="J547" s="30" t="str">
        <f>IFERROR(VLOOKUP(B547,'[1]DAC Member List'!$B$1:$C$29,2,FALSE),"Non DAC")</f>
        <v>Non DAC</v>
      </c>
      <c r="K547" s="30" t="str">
        <f>IFERROR(VLOOKUP(B547,'[1]Dev Countries List'!$A$1:$B$146,2,FALSE),"Not Developing")</f>
        <v>Not Developing</v>
      </c>
      <c r="L547" s="30" t="str">
        <f>IFERROR(VLOOKUP(D547,'[1]Fragility List'!$A$1:$C$146,3,FALSE),"Not Fragile")</f>
        <v>Not Fragile</v>
      </c>
      <c r="M547" s="27" t="e">
        <f>VLOOKUP(B547,[2]Data!$B$7:$Y$270,23,FALSE)</f>
        <v>#N/A</v>
      </c>
    </row>
    <row r="548" spans="1:13" x14ac:dyDescent="0.25">
      <c r="A548" s="30" t="s">
        <v>977</v>
      </c>
      <c r="B548" s="30" t="s">
        <v>977</v>
      </c>
      <c r="C548" s="30" t="s">
        <v>977</v>
      </c>
      <c r="D548" s="30" t="s">
        <v>977</v>
      </c>
      <c r="E548" s="30" t="s">
        <v>977</v>
      </c>
      <c r="F548" s="30" t="s">
        <v>977</v>
      </c>
      <c r="G548" s="30" t="str">
        <f>IFERROR(VLOOKUP(B548,'[1]Income Groups'!$A$2:$C$219,3,FALSE),"")</f>
        <v/>
      </c>
      <c r="H548" s="30" t="str">
        <f>IFERROR(VLOOKUP(B548,'[1]LDC List'!$B$1:$C$47,2,FALSE),"Non LDC")</f>
        <v>Non LDC</v>
      </c>
      <c r="I548" s="30" t="str">
        <f>IFERROR(VLOOKUP(B548,'[1]SIDS List'!$B$1:$C$57,2,FALSE),"Non SIDS")</f>
        <v>Non SIDS</v>
      </c>
      <c r="J548" s="30" t="str">
        <f>IFERROR(VLOOKUP(B548,'[1]DAC Member List'!$B$1:$C$29,2,FALSE),"Non DAC")</f>
        <v>Non DAC</v>
      </c>
      <c r="K548" s="30" t="str">
        <f>IFERROR(VLOOKUP(B548,'[1]Dev Countries List'!$A$1:$B$146,2,FALSE),"Not Developing")</f>
        <v>Not Developing</v>
      </c>
      <c r="L548" s="30" t="str">
        <f>IFERROR(VLOOKUP(D548,'[1]Fragility List'!$A$1:$C$146,3,FALSE),"Not Fragile")</f>
        <v>Not Fragile</v>
      </c>
      <c r="M548" s="27" t="e">
        <f>VLOOKUP(B548,[2]Data!$B$7:$Y$270,23,FALSE)</f>
        <v>#N/A</v>
      </c>
    </row>
    <row r="549" spans="1:13" x14ac:dyDescent="0.25">
      <c r="A549" s="30" t="s">
        <v>977</v>
      </c>
      <c r="B549" s="30" t="s">
        <v>977</v>
      </c>
      <c r="C549" s="30" t="s">
        <v>977</v>
      </c>
      <c r="D549" s="30" t="s">
        <v>977</v>
      </c>
      <c r="E549" s="30" t="s">
        <v>977</v>
      </c>
      <c r="F549" s="30" t="s">
        <v>977</v>
      </c>
      <c r="G549" s="30" t="str">
        <f>IFERROR(VLOOKUP(B549,'[1]Income Groups'!$A$2:$C$219,3,FALSE),"")</f>
        <v/>
      </c>
      <c r="H549" s="30" t="str">
        <f>IFERROR(VLOOKUP(B549,'[1]LDC List'!$B$1:$C$47,2,FALSE),"Non LDC")</f>
        <v>Non LDC</v>
      </c>
      <c r="I549" s="30" t="str">
        <f>IFERROR(VLOOKUP(B549,'[1]SIDS List'!$B$1:$C$57,2,FALSE),"Non SIDS")</f>
        <v>Non SIDS</v>
      </c>
      <c r="J549" s="30" t="str">
        <f>IFERROR(VLOOKUP(B549,'[1]DAC Member List'!$B$1:$C$29,2,FALSE),"Non DAC")</f>
        <v>Non DAC</v>
      </c>
      <c r="K549" s="30" t="str">
        <f>IFERROR(VLOOKUP(B549,'[1]Dev Countries List'!$A$1:$B$146,2,FALSE),"Not Developing")</f>
        <v>Not Developing</v>
      </c>
      <c r="L549" s="30" t="str">
        <f>IFERROR(VLOOKUP(D549,'[1]Fragility List'!$A$1:$C$146,3,FALSE),"Not Fragile")</f>
        <v>Not Fragile</v>
      </c>
      <c r="M549" s="27" t="e">
        <f>VLOOKUP(B549,[2]Data!$B$7:$Y$270,23,FALSE)</f>
        <v>#N/A</v>
      </c>
    </row>
    <row r="550" spans="1:13" x14ac:dyDescent="0.25">
      <c r="A550" s="30" t="s">
        <v>977</v>
      </c>
      <c r="B550" s="30" t="s">
        <v>977</v>
      </c>
      <c r="C550" s="30" t="s">
        <v>977</v>
      </c>
      <c r="D550" s="30" t="s">
        <v>977</v>
      </c>
      <c r="E550" s="30" t="s">
        <v>977</v>
      </c>
      <c r="F550" s="30" t="s">
        <v>977</v>
      </c>
      <c r="G550" s="30" t="str">
        <f>IFERROR(VLOOKUP(B550,'[1]Income Groups'!$A$2:$C$219,3,FALSE),"")</f>
        <v/>
      </c>
      <c r="H550" s="30" t="str">
        <f>IFERROR(VLOOKUP(B550,'[1]LDC List'!$B$1:$C$47,2,FALSE),"Non LDC")</f>
        <v>Non LDC</v>
      </c>
      <c r="I550" s="30" t="str">
        <f>IFERROR(VLOOKUP(B550,'[1]SIDS List'!$B$1:$C$57,2,FALSE),"Non SIDS")</f>
        <v>Non SIDS</v>
      </c>
      <c r="J550" s="30" t="str">
        <f>IFERROR(VLOOKUP(B550,'[1]DAC Member List'!$B$1:$C$29,2,FALSE),"Non DAC")</f>
        <v>Non DAC</v>
      </c>
      <c r="K550" s="30" t="str">
        <f>IFERROR(VLOOKUP(B550,'[1]Dev Countries List'!$A$1:$B$146,2,FALSE),"Not Developing")</f>
        <v>Not Developing</v>
      </c>
      <c r="L550" s="30" t="str">
        <f>IFERROR(VLOOKUP(D550,'[1]Fragility List'!$A$1:$C$146,3,FALSE),"Not Fragile")</f>
        <v>Not Fragile</v>
      </c>
      <c r="M550" s="27" t="e">
        <f>VLOOKUP(B550,[2]Data!$B$7:$Y$270,23,FALSE)</f>
        <v>#N/A</v>
      </c>
    </row>
    <row r="551" spans="1:13" x14ac:dyDescent="0.25">
      <c r="A551" s="30" t="s">
        <v>977</v>
      </c>
      <c r="B551" s="30" t="s">
        <v>977</v>
      </c>
      <c r="C551" s="30" t="s">
        <v>977</v>
      </c>
      <c r="D551" s="30" t="s">
        <v>977</v>
      </c>
      <c r="E551" s="30" t="s">
        <v>977</v>
      </c>
      <c r="F551" s="30" t="s">
        <v>977</v>
      </c>
      <c r="G551" s="30" t="str">
        <f>IFERROR(VLOOKUP(B551,'[1]Income Groups'!$A$2:$C$219,3,FALSE),"")</f>
        <v/>
      </c>
      <c r="H551" s="30" t="str">
        <f>IFERROR(VLOOKUP(B551,'[1]LDC List'!$B$1:$C$47,2,FALSE),"Non LDC")</f>
        <v>Non LDC</v>
      </c>
      <c r="I551" s="30" t="str">
        <f>IFERROR(VLOOKUP(B551,'[1]SIDS List'!$B$1:$C$57,2,FALSE),"Non SIDS")</f>
        <v>Non SIDS</v>
      </c>
      <c r="J551" s="30" t="str">
        <f>IFERROR(VLOOKUP(B551,'[1]DAC Member List'!$B$1:$C$29,2,FALSE),"Non DAC")</f>
        <v>Non DAC</v>
      </c>
      <c r="K551" s="30" t="str">
        <f>IFERROR(VLOOKUP(B551,'[1]Dev Countries List'!$A$1:$B$146,2,FALSE),"Not Developing")</f>
        <v>Not Developing</v>
      </c>
      <c r="L551" s="30" t="str">
        <f>IFERROR(VLOOKUP(D551,'[1]Fragility List'!$A$1:$C$146,3,FALSE),"Not Fragile")</f>
        <v>Not Fragile</v>
      </c>
      <c r="M551" s="27" t="e">
        <f>VLOOKUP(B551,[2]Data!$B$7:$Y$270,23,FALSE)</f>
        <v>#N/A</v>
      </c>
    </row>
    <row r="552" spans="1:13" x14ac:dyDescent="0.25">
      <c r="A552" s="30" t="s">
        <v>977</v>
      </c>
      <c r="B552" s="30" t="s">
        <v>977</v>
      </c>
      <c r="C552" s="30" t="s">
        <v>977</v>
      </c>
      <c r="D552" s="30" t="s">
        <v>977</v>
      </c>
      <c r="E552" s="30" t="s">
        <v>977</v>
      </c>
      <c r="F552" s="30" t="s">
        <v>977</v>
      </c>
      <c r="G552" s="30" t="str">
        <f>IFERROR(VLOOKUP(B552,'[1]Income Groups'!$A$2:$C$219,3,FALSE),"")</f>
        <v/>
      </c>
      <c r="H552" s="30" t="str">
        <f>IFERROR(VLOOKUP(B552,'[1]LDC List'!$B$1:$C$47,2,FALSE),"Non LDC")</f>
        <v>Non LDC</v>
      </c>
      <c r="I552" s="30" t="str">
        <f>IFERROR(VLOOKUP(B552,'[1]SIDS List'!$B$1:$C$57,2,FALSE),"Non SIDS")</f>
        <v>Non SIDS</v>
      </c>
      <c r="J552" s="30" t="str">
        <f>IFERROR(VLOOKUP(B552,'[1]DAC Member List'!$B$1:$C$29,2,FALSE),"Non DAC")</f>
        <v>Non DAC</v>
      </c>
      <c r="K552" s="30" t="str">
        <f>IFERROR(VLOOKUP(B552,'[1]Dev Countries List'!$A$1:$B$146,2,FALSE),"Not Developing")</f>
        <v>Not Developing</v>
      </c>
      <c r="L552" s="30" t="str">
        <f>IFERROR(VLOOKUP(D552,'[1]Fragility List'!$A$1:$C$146,3,FALSE),"Not Fragile")</f>
        <v>Not Fragile</v>
      </c>
      <c r="M552" s="27" t="e">
        <f>VLOOKUP(B552,[2]Data!$B$7:$Y$270,23,FALSE)</f>
        <v>#N/A</v>
      </c>
    </row>
    <row r="553" spans="1:13" x14ac:dyDescent="0.25">
      <c r="A553" s="30" t="s">
        <v>977</v>
      </c>
      <c r="B553" s="30" t="s">
        <v>977</v>
      </c>
      <c r="C553" s="30" t="s">
        <v>977</v>
      </c>
      <c r="D553" s="30" t="s">
        <v>977</v>
      </c>
      <c r="E553" s="30" t="s">
        <v>977</v>
      </c>
      <c r="F553" s="30" t="s">
        <v>977</v>
      </c>
      <c r="G553" s="30" t="str">
        <f>IFERROR(VLOOKUP(B553,'[1]Income Groups'!$A$2:$C$219,3,FALSE),"")</f>
        <v/>
      </c>
      <c r="H553" s="30" t="str">
        <f>IFERROR(VLOOKUP(B553,'[1]LDC List'!$B$1:$C$47,2,FALSE),"Non LDC")</f>
        <v>Non LDC</v>
      </c>
      <c r="I553" s="30" t="str">
        <f>IFERROR(VLOOKUP(B553,'[1]SIDS List'!$B$1:$C$57,2,FALSE),"Non SIDS")</f>
        <v>Non SIDS</v>
      </c>
      <c r="J553" s="30" t="str">
        <f>IFERROR(VLOOKUP(B553,'[1]DAC Member List'!$B$1:$C$29,2,FALSE),"Non DAC")</f>
        <v>Non DAC</v>
      </c>
      <c r="K553" s="30" t="str">
        <f>IFERROR(VLOOKUP(B553,'[1]Dev Countries List'!$A$1:$B$146,2,FALSE),"Not Developing")</f>
        <v>Not Developing</v>
      </c>
      <c r="L553" s="30" t="str">
        <f>IFERROR(VLOOKUP(D553,'[1]Fragility List'!$A$1:$C$146,3,FALSE),"Not Fragile")</f>
        <v>Not Fragile</v>
      </c>
      <c r="M553" s="27" t="e">
        <f>VLOOKUP(B553,[2]Data!$B$7:$Y$270,23,FALSE)</f>
        <v>#N/A</v>
      </c>
    </row>
    <row r="554" spans="1:13" x14ac:dyDescent="0.25">
      <c r="A554" s="30" t="s">
        <v>977</v>
      </c>
      <c r="B554" s="30" t="s">
        <v>977</v>
      </c>
      <c r="C554" s="30" t="s">
        <v>977</v>
      </c>
      <c r="D554" s="30" t="s">
        <v>977</v>
      </c>
      <c r="E554" s="30" t="s">
        <v>977</v>
      </c>
      <c r="F554" s="30" t="s">
        <v>977</v>
      </c>
      <c r="G554" s="30" t="str">
        <f>IFERROR(VLOOKUP(B554,'[1]Income Groups'!$A$2:$C$219,3,FALSE),"")</f>
        <v/>
      </c>
      <c r="H554" s="30" t="str">
        <f>IFERROR(VLOOKUP(B554,'[1]LDC List'!$B$1:$C$47,2,FALSE),"Non LDC")</f>
        <v>Non LDC</v>
      </c>
      <c r="I554" s="30" t="str">
        <f>IFERROR(VLOOKUP(B554,'[1]SIDS List'!$B$1:$C$57,2,FALSE),"Non SIDS")</f>
        <v>Non SIDS</v>
      </c>
      <c r="J554" s="30" t="str">
        <f>IFERROR(VLOOKUP(B554,'[1]DAC Member List'!$B$1:$C$29,2,FALSE),"Non DAC")</f>
        <v>Non DAC</v>
      </c>
      <c r="K554" s="30" t="str">
        <f>IFERROR(VLOOKUP(B554,'[1]Dev Countries List'!$A$1:$B$146,2,FALSE),"Not Developing")</f>
        <v>Not Developing</v>
      </c>
      <c r="L554" s="30" t="str">
        <f>IFERROR(VLOOKUP(D554,'[1]Fragility List'!$A$1:$C$146,3,FALSE),"Not Fragile")</f>
        <v>Not Fragile</v>
      </c>
      <c r="M554" s="27" t="e">
        <f>VLOOKUP(B554,[2]Data!$B$7:$Y$270,23,FALSE)</f>
        <v>#N/A</v>
      </c>
    </row>
    <row r="555" spans="1:13" x14ac:dyDescent="0.25">
      <c r="A555" s="30" t="s">
        <v>977</v>
      </c>
      <c r="B555" s="30" t="s">
        <v>977</v>
      </c>
      <c r="C555" s="30" t="s">
        <v>977</v>
      </c>
      <c r="D555" s="30" t="s">
        <v>977</v>
      </c>
      <c r="E555" s="30" t="s">
        <v>977</v>
      </c>
      <c r="F555" s="30" t="s">
        <v>977</v>
      </c>
      <c r="G555" s="30" t="str">
        <f>IFERROR(VLOOKUP(B555,'[1]Income Groups'!$A$2:$C$219,3,FALSE),"")</f>
        <v/>
      </c>
      <c r="H555" s="30" t="str">
        <f>IFERROR(VLOOKUP(B555,'[1]LDC List'!$B$1:$C$47,2,FALSE),"Non LDC")</f>
        <v>Non LDC</v>
      </c>
      <c r="I555" s="30" t="str">
        <f>IFERROR(VLOOKUP(B555,'[1]SIDS List'!$B$1:$C$57,2,FALSE),"Non SIDS")</f>
        <v>Non SIDS</v>
      </c>
      <c r="J555" s="30" t="str">
        <f>IFERROR(VLOOKUP(B555,'[1]DAC Member List'!$B$1:$C$29,2,FALSE),"Non DAC")</f>
        <v>Non DAC</v>
      </c>
      <c r="K555" s="30" t="str">
        <f>IFERROR(VLOOKUP(B555,'[1]Dev Countries List'!$A$1:$B$146,2,FALSE),"Not Developing")</f>
        <v>Not Developing</v>
      </c>
      <c r="L555" s="30" t="str">
        <f>IFERROR(VLOOKUP(D555,'[1]Fragility List'!$A$1:$C$146,3,FALSE),"Not Fragile")</f>
        <v>Not Fragile</v>
      </c>
      <c r="M555" s="27" t="e">
        <f>VLOOKUP(B555,[2]Data!$B$7:$Y$270,23,FALSE)</f>
        <v>#N/A</v>
      </c>
    </row>
    <row r="556" spans="1:13" x14ac:dyDescent="0.25">
      <c r="A556" s="30" t="s">
        <v>977</v>
      </c>
      <c r="B556" s="30" t="s">
        <v>977</v>
      </c>
      <c r="C556" s="30" t="s">
        <v>977</v>
      </c>
      <c r="D556" s="30" t="s">
        <v>977</v>
      </c>
      <c r="E556" s="30" t="s">
        <v>977</v>
      </c>
      <c r="F556" s="30" t="s">
        <v>977</v>
      </c>
      <c r="G556" s="30" t="str">
        <f>IFERROR(VLOOKUP(B556,'[1]Income Groups'!$A$2:$C$219,3,FALSE),"")</f>
        <v/>
      </c>
      <c r="H556" s="30" t="str">
        <f>IFERROR(VLOOKUP(B556,'[1]LDC List'!$B$1:$C$47,2,FALSE),"Non LDC")</f>
        <v>Non LDC</v>
      </c>
      <c r="I556" s="30" t="str">
        <f>IFERROR(VLOOKUP(B556,'[1]SIDS List'!$B$1:$C$57,2,FALSE),"Non SIDS")</f>
        <v>Non SIDS</v>
      </c>
      <c r="J556" s="30" t="str">
        <f>IFERROR(VLOOKUP(B556,'[1]DAC Member List'!$B$1:$C$29,2,FALSE),"Non DAC")</f>
        <v>Non DAC</v>
      </c>
      <c r="K556" s="30" t="str">
        <f>IFERROR(VLOOKUP(B556,'[1]Dev Countries List'!$A$1:$B$146,2,FALSE),"Not Developing")</f>
        <v>Not Developing</v>
      </c>
      <c r="L556" s="30" t="str">
        <f>IFERROR(VLOOKUP(D556,'[1]Fragility List'!$A$1:$C$146,3,FALSE),"Not Fragile")</f>
        <v>Not Fragile</v>
      </c>
      <c r="M556" s="27" t="e">
        <f>VLOOKUP(B556,[2]Data!$B$7:$Y$270,23,FALSE)</f>
        <v>#N/A</v>
      </c>
    </row>
    <row r="557" spans="1:13" x14ac:dyDescent="0.25">
      <c r="A557" s="30" t="s">
        <v>977</v>
      </c>
      <c r="B557" s="30" t="s">
        <v>977</v>
      </c>
      <c r="C557" s="30" t="s">
        <v>977</v>
      </c>
      <c r="D557" s="30" t="s">
        <v>977</v>
      </c>
      <c r="E557" s="30" t="s">
        <v>977</v>
      </c>
      <c r="F557" s="30" t="s">
        <v>977</v>
      </c>
      <c r="G557" s="30" t="str">
        <f>IFERROR(VLOOKUP(B557,'[1]Income Groups'!$A$2:$C$219,3,FALSE),"")</f>
        <v/>
      </c>
      <c r="H557" s="30" t="str">
        <f>IFERROR(VLOOKUP(B557,'[1]LDC List'!$B$1:$C$47,2,FALSE),"Non LDC")</f>
        <v>Non LDC</v>
      </c>
      <c r="I557" s="30" t="str">
        <f>IFERROR(VLOOKUP(B557,'[1]SIDS List'!$B$1:$C$57,2,FALSE),"Non SIDS")</f>
        <v>Non SIDS</v>
      </c>
      <c r="J557" s="30" t="str">
        <f>IFERROR(VLOOKUP(B557,'[1]DAC Member List'!$B$1:$C$29,2,FALSE),"Non DAC")</f>
        <v>Non DAC</v>
      </c>
      <c r="K557" s="30" t="str">
        <f>IFERROR(VLOOKUP(B557,'[1]Dev Countries List'!$A$1:$B$146,2,FALSE),"Not Developing")</f>
        <v>Not Developing</v>
      </c>
      <c r="L557" s="30" t="str">
        <f>IFERROR(VLOOKUP(D557,'[1]Fragility List'!$A$1:$C$146,3,FALSE),"Not Fragile")</f>
        <v>Not Fragile</v>
      </c>
      <c r="M557" s="27" t="e">
        <f>VLOOKUP(B557,[2]Data!$B$7:$Y$270,23,FALSE)</f>
        <v>#N/A</v>
      </c>
    </row>
    <row r="558" spans="1:13" x14ac:dyDescent="0.25">
      <c r="A558" s="30" t="s">
        <v>977</v>
      </c>
      <c r="B558" s="30" t="s">
        <v>977</v>
      </c>
      <c r="C558" s="30" t="s">
        <v>977</v>
      </c>
      <c r="D558" s="30" t="s">
        <v>977</v>
      </c>
      <c r="E558" s="30" t="s">
        <v>977</v>
      </c>
      <c r="F558" s="30" t="s">
        <v>977</v>
      </c>
      <c r="G558" s="30" t="str">
        <f>IFERROR(VLOOKUP(B558,'[1]Income Groups'!$A$2:$C$219,3,FALSE),"")</f>
        <v/>
      </c>
      <c r="H558" s="30" t="str">
        <f>IFERROR(VLOOKUP(B558,'[1]LDC List'!$B$1:$C$47,2,FALSE),"Non LDC")</f>
        <v>Non LDC</v>
      </c>
      <c r="I558" s="30" t="str">
        <f>IFERROR(VLOOKUP(B558,'[1]SIDS List'!$B$1:$C$57,2,FALSE),"Non SIDS")</f>
        <v>Non SIDS</v>
      </c>
      <c r="J558" s="30" t="str">
        <f>IFERROR(VLOOKUP(B558,'[1]DAC Member List'!$B$1:$C$29,2,FALSE),"Non DAC")</f>
        <v>Non DAC</v>
      </c>
      <c r="K558" s="30" t="str">
        <f>IFERROR(VLOOKUP(B558,'[1]Dev Countries List'!$A$1:$B$146,2,FALSE),"Not Developing")</f>
        <v>Not Developing</v>
      </c>
      <c r="L558" s="30" t="str">
        <f>IFERROR(VLOOKUP(D558,'[1]Fragility List'!$A$1:$C$146,3,FALSE),"Not Fragile")</f>
        <v>Not Fragile</v>
      </c>
      <c r="M558" s="27" t="e">
        <f>VLOOKUP(B558,[2]Data!$B$7:$Y$270,23,FALSE)</f>
        <v>#N/A</v>
      </c>
    </row>
    <row r="559" spans="1:13" x14ac:dyDescent="0.25">
      <c r="A559" s="30" t="s">
        <v>977</v>
      </c>
      <c r="B559" s="30" t="s">
        <v>977</v>
      </c>
      <c r="C559" s="30" t="s">
        <v>977</v>
      </c>
      <c r="D559" s="30" t="s">
        <v>977</v>
      </c>
      <c r="E559" s="30" t="s">
        <v>977</v>
      </c>
      <c r="F559" s="30" t="s">
        <v>977</v>
      </c>
      <c r="G559" s="30" t="str">
        <f>IFERROR(VLOOKUP(B559,'[1]Income Groups'!$A$2:$C$219,3,FALSE),"")</f>
        <v/>
      </c>
      <c r="H559" s="30" t="str">
        <f>IFERROR(VLOOKUP(B559,'[1]LDC List'!$B$1:$C$47,2,FALSE),"Non LDC")</f>
        <v>Non LDC</v>
      </c>
      <c r="I559" s="30" t="str">
        <f>IFERROR(VLOOKUP(B559,'[1]SIDS List'!$B$1:$C$57,2,FALSE),"Non SIDS")</f>
        <v>Non SIDS</v>
      </c>
      <c r="J559" s="30" t="str">
        <f>IFERROR(VLOOKUP(B559,'[1]DAC Member List'!$B$1:$C$29,2,FALSE),"Non DAC")</f>
        <v>Non DAC</v>
      </c>
      <c r="K559" s="30" t="str">
        <f>IFERROR(VLOOKUP(B559,'[1]Dev Countries List'!$A$1:$B$146,2,FALSE),"Not Developing")</f>
        <v>Not Developing</v>
      </c>
      <c r="L559" s="30" t="str">
        <f>IFERROR(VLOOKUP(D559,'[1]Fragility List'!$A$1:$C$146,3,FALSE),"Not Fragile")</f>
        <v>Not Fragile</v>
      </c>
      <c r="M559" s="27" t="e">
        <f>VLOOKUP(B559,[2]Data!$B$7:$Y$270,23,FALSE)</f>
        <v>#N/A</v>
      </c>
    </row>
    <row r="560" spans="1:13" x14ac:dyDescent="0.25">
      <c r="A560" s="30" t="s">
        <v>977</v>
      </c>
      <c r="B560" s="30" t="s">
        <v>977</v>
      </c>
      <c r="C560" s="30" t="s">
        <v>977</v>
      </c>
      <c r="D560" s="30" t="s">
        <v>977</v>
      </c>
      <c r="E560" s="30" t="s">
        <v>977</v>
      </c>
      <c r="F560" s="30" t="s">
        <v>977</v>
      </c>
      <c r="G560" s="30" t="str">
        <f>IFERROR(VLOOKUP(B560,'[1]Income Groups'!$A$2:$C$219,3,FALSE),"")</f>
        <v/>
      </c>
      <c r="H560" s="30" t="str">
        <f>IFERROR(VLOOKUP(B560,'[1]LDC List'!$B$1:$C$47,2,FALSE),"Non LDC")</f>
        <v>Non LDC</v>
      </c>
      <c r="I560" s="30" t="str">
        <f>IFERROR(VLOOKUP(B560,'[1]SIDS List'!$B$1:$C$57,2,FALSE),"Non SIDS")</f>
        <v>Non SIDS</v>
      </c>
      <c r="J560" s="30" t="str">
        <f>IFERROR(VLOOKUP(B560,'[1]DAC Member List'!$B$1:$C$29,2,FALSE),"Non DAC")</f>
        <v>Non DAC</v>
      </c>
      <c r="K560" s="30" t="str">
        <f>IFERROR(VLOOKUP(B560,'[1]Dev Countries List'!$A$1:$B$146,2,FALSE),"Not Developing")</f>
        <v>Not Developing</v>
      </c>
      <c r="L560" s="30" t="str">
        <f>IFERROR(VLOOKUP(D560,'[1]Fragility List'!$A$1:$C$146,3,FALSE),"Not Fragile")</f>
        <v>Not Fragile</v>
      </c>
      <c r="M560" s="27" t="e">
        <f>VLOOKUP(B560,[2]Data!$B$7:$Y$270,23,FALSE)</f>
        <v>#N/A</v>
      </c>
    </row>
    <row r="561" spans="1:13" x14ac:dyDescent="0.25">
      <c r="A561" s="30" t="s">
        <v>977</v>
      </c>
      <c r="B561" s="30" t="s">
        <v>977</v>
      </c>
      <c r="C561" s="30" t="s">
        <v>977</v>
      </c>
      <c r="D561" s="30" t="s">
        <v>977</v>
      </c>
      <c r="E561" s="30" t="s">
        <v>977</v>
      </c>
      <c r="F561" s="30" t="s">
        <v>977</v>
      </c>
      <c r="G561" s="30" t="str">
        <f>IFERROR(VLOOKUP(B561,'[1]Income Groups'!$A$2:$C$219,3,FALSE),"")</f>
        <v/>
      </c>
      <c r="H561" s="30" t="str">
        <f>IFERROR(VLOOKUP(B561,'[1]LDC List'!$B$1:$C$47,2,FALSE),"Non LDC")</f>
        <v>Non LDC</v>
      </c>
      <c r="I561" s="30" t="str">
        <f>IFERROR(VLOOKUP(B561,'[1]SIDS List'!$B$1:$C$57,2,FALSE),"Non SIDS")</f>
        <v>Non SIDS</v>
      </c>
      <c r="J561" s="30" t="str">
        <f>IFERROR(VLOOKUP(B561,'[1]DAC Member List'!$B$1:$C$29,2,FALSE),"Non DAC")</f>
        <v>Non DAC</v>
      </c>
      <c r="K561" s="30" t="str">
        <f>IFERROR(VLOOKUP(B561,'[1]Dev Countries List'!$A$1:$B$146,2,FALSE),"Not Developing")</f>
        <v>Not Developing</v>
      </c>
      <c r="L561" s="30" t="str">
        <f>IFERROR(VLOOKUP(D561,'[1]Fragility List'!$A$1:$C$146,3,FALSE),"Not Fragile")</f>
        <v>Not Fragile</v>
      </c>
      <c r="M561" s="27" t="e">
        <f>VLOOKUP(B561,[2]Data!$B$7:$Y$270,23,FALSE)</f>
        <v>#N/A</v>
      </c>
    </row>
    <row r="562" spans="1:13" x14ac:dyDescent="0.25">
      <c r="A562" s="30" t="s">
        <v>977</v>
      </c>
      <c r="B562" s="30" t="s">
        <v>977</v>
      </c>
      <c r="C562" s="30" t="s">
        <v>977</v>
      </c>
      <c r="D562" s="30" t="s">
        <v>977</v>
      </c>
      <c r="E562" s="30" t="s">
        <v>977</v>
      </c>
      <c r="F562" s="30" t="s">
        <v>977</v>
      </c>
      <c r="G562" s="30" t="str">
        <f>IFERROR(VLOOKUP(B562,'[1]Income Groups'!$A$2:$C$219,3,FALSE),"")</f>
        <v/>
      </c>
      <c r="H562" s="30" t="str">
        <f>IFERROR(VLOOKUP(B562,'[1]LDC List'!$B$1:$C$47,2,FALSE),"Non LDC")</f>
        <v>Non LDC</v>
      </c>
      <c r="I562" s="30" t="str">
        <f>IFERROR(VLOOKUP(B562,'[1]SIDS List'!$B$1:$C$57,2,FALSE),"Non SIDS")</f>
        <v>Non SIDS</v>
      </c>
      <c r="J562" s="30" t="str">
        <f>IFERROR(VLOOKUP(B562,'[1]DAC Member List'!$B$1:$C$29,2,FALSE),"Non DAC")</f>
        <v>Non DAC</v>
      </c>
      <c r="K562" s="30" t="str">
        <f>IFERROR(VLOOKUP(B562,'[1]Dev Countries List'!$A$1:$B$146,2,FALSE),"Not Developing")</f>
        <v>Not Developing</v>
      </c>
      <c r="L562" s="30" t="str">
        <f>IFERROR(VLOOKUP(D562,'[1]Fragility List'!$A$1:$C$146,3,FALSE),"Not Fragile")</f>
        <v>Not Fragile</v>
      </c>
      <c r="M562" s="27" t="e">
        <f>VLOOKUP(B562,[2]Data!$B$7:$Y$270,23,FALSE)</f>
        <v>#N/A</v>
      </c>
    </row>
    <row r="563" spans="1:13" x14ac:dyDescent="0.25">
      <c r="A563" s="30" t="s">
        <v>977</v>
      </c>
      <c r="B563" s="30" t="s">
        <v>977</v>
      </c>
      <c r="C563" s="30" t="s">
        <v>977</v>
      </c>
      <c r="D563" s="30" t="s">
        <v>977</v>
      </c>
      <c r="E563" s="30" t="s">
        <v>977</v>
      </c>
      <c r="F563" s="30" t="s">
        <v>977</v>
      </c>
      <c r="G563" s="30" t="str">
        <f>IFERROR(VLOOKUP(B563,'[1]Income Groups'!$A$2:$C$219,3,FALSE),"")</f>
        <v/>
      </c>
      <c r="H563" s="30" t="str">
        <f>IFERROR(VLOOKUP(B563,'[1]LDC List'!$B$1:$C$47,2,FALSE),"Non LDC")</f>
        <v>Non LDC</v>
      </c>
      <c r="I563" s="30" t="str">
        <f>IFERROR(VLOOKUP(B563,'[1]SIDS List'!$B$1:$C$57,2,FALSE),"Non SIDS")</f>
        <v>Non SIDS</v>
      </c>
      <c r="J563" s="30" t="str">
        <f>IFERROR(VLOOKUP(B563,'[1]DAC Member List'!$B$1:$C$29,2,FALSE),"Non DAC")</f>
        <v>Non DAC</v>
      </c>
      <c r="K563" s="30" t="str">
        <f>IFERROR(VLOOKUP(B563,'[1]Dev Countries List'!$A$1:$B$146,2,FALSE),"Not Developing")</f>
        <v>Not Developing</v>
      </c>
      <c r="L563" s="30" t="str">
        <f>IFERROR(VLOOKUP(D563,'[1]Fragility List'!$A$1:$C$146,3,FALSE),"Not Fragile")</f>
        <v>Not Fragile</v>
      </c>
      <c r="M563" s="27" t="e">
        <f>VLOOKUP(B563,[2]Data!$B$7:$Y$270,23,FALSE)</f>
        <v>#N/A</v>
      </c>
    </row>
    <row r="564" spans="1:13" x14ac:dyDescent="0.25">
      <c r="A564" s="30" t="s">
        <v>977</v>
      </c>
      <c r="B564" s="30" t="s">
        <v>977</v>
      </c>
      <c r="C564" s="30" t="s">
        <v>977</v>
      </c>
      <c r="D564" s="30" t="s">
        <v>977</v>
      </c>
      <c r="E564" s="30" t="s">
        <v>977</v>
      </c>
      <c r="F564" s="30" t="s">
        <v>977</v>
      </c>
      <c r="G564" s="30" t="str">
        <f>IFERROR(VLOOKUP(B564,'[1]Income Groups'!$A$2:$C$219,3,FALSE),"")</f>
        <v/>
      </c>
      <c r="H564" s="30" t="str">
        <f>IFERROR(VLOOKUP(B564,'[1]LDC List'!$B$1:$C$47,2,FALSE),"Non LDC")</f>
        <v>Non LDC</v>
      </c>
      <c r="I564" s="30" t="str">
        <f>IFERROR(VLOOKUP(B564,'[1]SIDS List'!$B$1:$C$57,2,FALSE),"Non SIDS")</f>
        <v>Non SIDS</v>
      </c>
      <c r="J564" s="30" t="str">
        <f>IFERROR(VLOOKUP(B564,'[1]DAC Member List'!$B$1:$C$29,2,FALSE),"Non DAC")</f>
        <v>Non DAC</v>
      </c>
      <c r="K564" s="30" t="str">
        <f>IFERROR(VLOOKUP(B564,'[1]Dev Countries List'!$A$1:$B$146,2,FALSE),"Not Developing")</f>
        <v>Not Developing</v>
      </c>
      <c r="L564" s="30" t="str">
        <f>IFERROR(VLOOKUP(D564,'[1]Fragility List'!$A$1:$C$146,3,FALSE),"Not Fragile")</f>
        <v>Not Fragile</v>
      </c>
      <c r="M564" s="27" t="e">
        <f>VLOOKUP(B564,[2]Data!$B$7:$Y$270,23,FALSE)</f>
        <v>#N/A</v>
      </c>
    </row>
    <row r="565" spans="1:13" x14ac:dyDescent="0.25">
      <c r="A565" s="30" t="s">
        <v>977</v>
      </c>
      <c r="B565" s="30" t="s">
        <v>977</v>
      </c>
      <c r="C565" s="30" t="s">
        <v>977</v>
      </c>
      <c r="D565" s="30" t="s">
        <v>977</v>
      </c>
      <c r="E565" s="30" t="s">
        <v>977</v>
      </c>
      <c r="F565" s="30" t="s">
        <v>977</v>
      </c>
      <c r="G565" s="30" t="str">
        <f>IFERROR(VLOOKUP(B565,'[1]Income Groups'!$A$2:$C$219,3,FALSE),"")</f>
        <v/>
      </c>
      <c r="H565" s="30" t="str">
        <f>IFERROR(VLOOKUP(B565,'[1]LDC List'!$B$1:$C$47,2,FALSE),"Non LDC")</f>
        <v>Non LDC</v>
      </c>
      <c r="I565" s="30" t="str">
        <f>IFERROR(VLOOKUP(B565,'[1]SIDS List'!$B$1:$C$57,2,FALSE),"Non SIDS")</f>
        <v>Non SIDS</v>
      </c>
      <c r="J565" s="30" t="str">
        <f>IFERROR(VLOOKUP(B565,'[1]DAC Member List'!$B$1:$C$29,2,FALSE),"Non DAC")</f>
        <v>Non DAC</v>
      </c>
      <c r="K565" s="30" t="str">
        <f>IFERROR(VLOOKUP(B565,'[1]Dev Countries List'!$A$1:$B$146,2,FALSE),"Not Developing")</f>
        <v>Not Developing</v>
      </c>
      <c r="L565" s="30" t="str">
        <f>IFERROR(VLOOKUP(D565,'[1]Fragility List'!$A$1:$C$146,3,FALSE),"Not Fragile")</f>
        <v>Not Fragile</v>
      </c>
      <c r="M565" s="27" t="e">
        <f>VLOOKUP(B565,[2]Data!$B$7:$Y$270,23,FALSE)</f>
        <v>#N/A</v>
      </c>
    </row>
    <row r="566" spans="1:13" x14ac:dyDescent="0.25">
      <c r="A566" s="30" t="s">
        <v>977</v>
      </c>
      <c r="B566" s="30" t="s">
        <v>977</v>
      </c>
      <c r="C566" s="30" t="s">
        <v>977</v>
      </c>
      <c r="D566" s="30" t="s">
        <v>977</v>
      </c>
      <c r="E566" s="30" t="s">
        <v>977</v>
      </c>
      <c r="F566" s="30" t="s">
        <v>977</v>
      </c>
      <c r="G566" s="30" t="str">
        <f>IFERROR(VLOOKUP(B566,'[1]Income Groups'!$A$2:$C$219,3,FALSE),"")</f>
        <v/>
      </c>
      <c r="H566" s="30" t="str">
        <f>IFERROR(VLOOKUP(B566,'[1]LDC List'!$B$1:$C$47,2,FALSE),"Non LDC")</f>
        <v>Non LDC</v>
      </c>
      <c r="I566" s="30" t="str">
        <f>IFERROR(VLOOKUP(B566,'[1]SIDS List'!$B$1:$C$57,2,FALSE),"Non SIDS")</f>
        <v>Non SIDS</v>
      </c>
      <c r="J566" s="30" t="str">
        <f>IFERROR(VLOOKUP(B566,'[1]DAC Member List'!$B$1:$C$29,2,FALSE),"Non DAC")</f>
        <v>Non DAC</v>
      </c>
      <c r="K566" s="30" t="str">
        <f>IFERROR(VLOOKUP(B566,'[1]Dev Countries List'!$A$1:$B$146,2,FALSE),"Not Developing")</f>
        <v>Not Developing</v>
      </c>
      <c r="L566" s="30" t="str">
        <f>IFERROR(VLOOKUP(D566,'[1]Fragility List'!$A$1:$C$146,3,FALSE),"Not Fragile")</f>
        <v>Not Fragile</v>
      </c>
      <c r="M566" s="27" t="e">
        <f>VLOOKUP(B566,[2]Data!$B$7:$Y$270,23,FALSE)</f>
        <v>#N/A</v>
      </c>
    </row>
    <row r="567" spans="1:13" x14ac:dyDescent="0.25">
      <c r="A567" s="30" t="s">
        <v>977</v>
      </c>
      <c r="B567" s="30" t="s">
        <v>977</v>
      </c>
      <c r="C567" s="30" t="s">
        <v>977</v>
      </c>
      <c r="D567" s="30" t="s">
        <v>977</v>
      </c>
      <c r="E567" s="30" t="s">
        <v>977</v>
      </c>
      <c r="F567" s="30" t="s">
        <v>977</v>
      </c>
      <c r="G567" s="30" t="str">
        <f>IFERROR(VLOOKUP(B567,'[1]Income Groups'!$A$2:$C$219,3,FALSE),"")</f>
        <v/>
      </c>
      <c r="H567" s="30" t="str">
        <f>IFERROR(VLOOKUP(B567,'[1]LDC List'!$B$1:$C$47,2,FALSE),"Non LDC")</f>
        <v>Non LDC</v>
      </c>
      <c r="I567" s="30" t="str">
        <f>IFERROR(VLOOKUP(B567,'[1]SIDS List'!$B$1:$C$57,2,FALSE),"Non SIDS")</f>
        <v>Non SIDS</v>
      </c>
      <c r="J567" s="30" t="str">
        <f>IFERROR(VLOOKUP(B567,'[1]DAC Member List'!$B$1:$C$29,2,FALSE),"Non DAC")</f>
        <v>Non DAC</v>
      </c>
      <c r="K567" s="30" t="str">
        <f>IFERROR(VLOOKUP(B567,'[1]Dev Countries List'!$A$1:$B$146,2,FALSE),"Not Developing")</f>
        <v>Not Developing</v>
      </c>
      <c r="L567" s="30" t="str">
        <f>IFERROR(VLOOKUP(D567,'[1]Fragility List'!$A$1:$C$146,3,FALSE),"Not Fragile")</f>
        <v>Not Fragile</v>
      </c>
      <c r="M567" s="27" t="e">
        <f>VLOOKUP(B567,[2]Data!$B$7:$Y$270,23,FALSE)</f>
        <v>#N/A</v>
      </c>
    </row>
    <row r="568" spans="1:13" x14ac:dyDescent="0.25">
      <c r="A568" s="30" t="s">
        <v>977</v>
      </c>
      <c r="B568" s="30" t="s">
        <v>977</v>
      </c>
      <c r="C568" s="30" t="s">
        <v>977</v>
      </c>
      <c r="D568" s="30" t="s">
        <v>977</v>
      </c>
      <c r="E568" s="30" t="s">
        <v>977</v>
      </c>
      <c r="F568" s="30" t="s">
        <v>977</v>
      </c>
      <c r="G568" s="30" t="str">
        <f>IFERROR(VLOOKUP(B568,'[1]Income Groups'!$A$2:$C$219,3,FALSE),"")</f>
        <v/>
      </c>
      <c r="H568" s="30" t="str">
        <f>IFERROR(VLOOKUP(B568,'[1]LDC List'!$B$1:$C$47,2,FALSE),"Non LDC")</f>
        <v>Non LDC</v>
      </c>
      <c r="I568" s="30" t="str">
        <f>IFERROR(VLOOKUP(B568,'[1]SIDS List'!$B$1:$C$57,2,FALSE),"Non SIDS")</f>
        <v>Non SIDS</v>
      </c>
      <c r="J568" s="30" t="str">
        <f>IFERROR(VLOOKUP(B568,'[1]DAC Member List'!$B$1:$C$29,2,FALSE),"Non DAC")</f>
        <v>Non DAC</v>
      </c>
      <c r="K568" s="30" t="str">
        <f>IFERROR(VLOOKUP(B568,'[1]Dev Countries List'!$A$1:$B$146,2,FALSE),"Not Developing")</f>
        <v>Not Developing</v>
      </c>
      <c r="L568" s="30" t="str">
        <f>IFERROR(VLOOKUP(D568,'[1]Fragility List'!$A$1:$C$146,3,FALSE),"Not Fragile")</f>
        <v>Not Fragile</v>
      </c>
      <c r="M568" s="27" t="e">
        <f>VLOOKUP(B568,[2]Data!$B$7:$Y$270,23,FALSE)</f>
        <v>#N/A</v>
      </c>
    </row>
    <row r="569" spans="1:13" x14ac:dyDescent="0.25">
      <c r="A569" s="30" t="s">
        <v>977</v>
      </c>
      <c r="B569" s="30" t="s">
        <v>977</v>
      </c>
      <c r="C569" s="30" t="s">
        <v>977</v>
      </c>
      <c r="D569" s="30" t="s">
        <v>977</v>
      </c>
      <c r="E569" s="30" t="s">
        <v>977</v>
      </c>
      <c r="F569" s="30" t="s">
        <v>977</v>
      </c>
      <c r="G569" s="30" t="str">
        <f>IFERROR(VLOOKUP(B569,'[1]Income Groups'!$A$2:$C$219,3,FALSE),"")</f>
        <v/>
      </c>
      <c r="H569" s="30" t="str">
        <f>IFERROR(VLOOKUP(B569,'[1]LDC List'!$B$1:$C$47,2,FALSE),"Non LDC")</f>
        <v>Non LDC</v>
      </c>
      <c r="I569" s="30" t="str">
        <f>IFERROR(VLOOKUP(B569,'[1]SIDS List'!$B$1:$C$57,2,FALSE),"Non SIDS")</f>
        <v>Non SIDS</v>
      </c>
      <c r="J569" s="30" t="str">
        <f>IFERROR(VLOOKUP(B569,'[1]DAC Member List'!$B$1:$C$29,2,FALSE),"Non DAC")</f>
        <v>Non DAC</v>
      </c>
      <c r="K569" s="30" t="str">
        <f>IFERROR(VLOOKUP(B569,'[1]Dev Countries List'!$A$1:$B$146,2,FALSE),"Not Developing")</f>
        <v>Not Developing</v>
      </c>
      <c r="L569" s="30" t="str">
        <f>IFERROR(VLOOKUP(D569,'[1]Fragility List'!$A$1:$C$146,3,FALSE),"Not Fragile")</f>
        <v>Not Fragile</v>
      </c>
      <c r="M569" s="27" t="e">
        <f>VLOOKUP(B569,[2]Data!$B$7:$Y$270,23,FALSE)</f>
        <v>#N/A</v>
      </c>
    </row>
    <row r="570" spans="1:13" x14ac:dyDescent="0.25">
      <c r="A570" s="30" t="s">
        <v>977</v>
      </c>
      <c r="B570" s="30" t="s">
        <v>977</v>
      </c>
      <c r="C570" s="30" t="s">
        <v>977</v>
      </c>
      <c r="D570" s="30" t="s">
        <v>977</v>
      </c>
      <c r="E570" s="30" t="s">
        <v>977</v>
      </c>
      <c r="F570" s="30" t="s">
        <v>977</v>
      </c>
      <c r="G570" s="30" t="str">
        <f>IFERROR(VLOOKUP(B570,'[1]Income Groups'!$A$2:$C$219,3,FALSE),"")</f>
        <v/>
      </c>
      <c r="H570" s="30" t="str">
        <f>IFERROR(VLOOKUP(B570,'[1]LDC List'!$B$1:$C$47,2,FALSE),"Non LDC")</f>
        <v>Non LDC</v>
      </c>
      <c r="I570" s="30" t="str">
        <f>IFERROR(VLOOKUP(B570,'[1]SIDS List'!$B$1:$C$57,2,FALSE),"Non SIDS")</f>
        <v>Non SIDS</v>
      </c>
      <c r="J570" s="30" t="str">
        <f>IFERROR(VLOOKUP(B570,'[1]DAC Member List'!$B$1:$C$29,2,FALSE),"Non DAC")</f>
        <v>Non DAC</v>
      </c>
      <c r="K570" s="30" t="str">
        <f>IFERROR(VLOOKUP(B570,'[1]Dev Countries List'!$A$1:$B$146,2,FALSE),"Not Developing")</f>
        <v>Not Developing</v>
      </c>
      <c r="L570" s="30" t="str">
        <f>IFERROR(VLOOKUP(D570,'[1]Fragility List'!$A$1:$C$146,3,FALSE),"Not Fragile")</f>
        <v>Not Fragile</v>
      </c>
      <c r="M570" s="27" t="e">
        <f>VLOOKUP(B570,[2]Data!$B$7:$Y$270,23,FALSE)</f>
        <v>#N/A</v>
      </c>
    </row>
    <row r="571" spans="1:13" x14ac:dyDescent="0.25">
      <c r="A571" s="30" t="s">
        <v>977</v>
      </c>
      <c r="B571" s="30" t="s">
        <v>977</v>
      </c>
      <c r="C571" s="30" t="s">
        <v>977</v>
      </c>
      <c r="D571" s="30" t="s">
        <v>977</v>
      </c>
      <c r="E571" s="30" t="s">
        <v>977</v>
      </c>
      <c r="F571" s="30" t="s">
        <v>977</v>
      </c>
      <c r="G571" s="30" t="str">
        <f>IFERROR(VLOOKUP(B571,'[1]Income Groups'!$A$2:$C$219,3,FALSE),"")</f>
        <v/>
      </c>
      <c r="H571" s="30" t="str">
        <f>IFERROR(VLOOKUP(B571,'[1]LDC List'!$B$1:$C$47,2,FALSE),"Non LDC")</f>
        <v>Non LDC</v>
      </c>
      <c r="I571" s="30" t="str">
        <f>IFERROR(VLOOKUP(B571,'[1]SIDS List'!$B$1:$C$57,2,FALSE),"Non SIDS")</f>
        <v>Non SIDS</v>
      </c>
      <c r="J571" s="30" t="str">
        <f>IFERROR(VLOOKUP(B571,'[1]DAC Member List'!$B$1:$C$29,2,FALSE),"Non DAC")</f>
        <v>Non DAC</v>
      </c>
      <c r="K571" s="30" t="str">
        <f>IFERROR(VLOOKUP(B571,'[1]Dev Countries List'!$A$1:$B$146,2,FALSE),"Not Developing")</f>
        <v>Not Developing</v>
      </c>
      <c r="L571" s="30" t="str">
        <f>IFERROR(VLOOKUP(D571,'[1]Fragility List'!$A$1:$C$146,3,FALSE),"Not Fragile")</f>
        <v>Not Fragile</v>
      </c>
      <c r="M571" s="27" t="e">
        <f>VLOOKUP(B571,[2]Data!$B$7:$Y$270,23,FALSE)</f>
        <v>#N/A</v>
      </c>
    </row>
    <row r="572" spans="1:13" x14ac:dyDescent="0.25">
      <c r="A572" s="30" t="s">
        <v>977</v>
      </c>
      <c r="B572" s="30" t="s">
        <v>977</v>
      </c>
      <c r="C572" s="30" t="s">
        <v>977</v>
      </c>
      <c r="D572" s="30" t="s">
        <v>977</v>
      </c>
      <c r="E572" s="30" t="s">
        <v>977</v>
      </c>
      <c r="F572" s="30" t="s">
        <v>977</v>
      </c>
      <c r="G572" s="30" t="str">
        <f>IFERROR(VLOOKUP(B572,'[1]Income Groups'!$A$2:$C$219,3,FALSE),"")</f>
        <v/>
      </c>
      <c r="H572" s="30" t="str">
        <f>IFERROR(VLOOKUP(B572,'[1]LDC List'!$B$1:$C$47,2,FALSE),"Non LDC")</f>
        <v>Non LDC</v>
      </c>
      <c r="I572" s="30" t="str">
        <f>IFERROR(VLOOKUP(B572,'[1]SIDS List'!$B$1:$C$57,2,FALSE),"Non SIDS")</f>
        <v>Non SIDS</v>
      </c>
      <c r="J572" s="30" t="str">
        <f>IFERROR(VLOOKUP(B572,'[1]DAC Member List'!$B$1:$C$29,2,FALSE),"Non DAC")</f>
        <v>Non DAC</v>
      </c>
      <c r="K572" s="30" t="str">
        <f>IFERROR(VLOOKUP(B572,'[1]Dev Countries List'!$A$1:$B$146,2,FALSE),"Not Developing")</f>
        <v>Not Developing</v>
      </c>
      <c r="L572" s="30" t="str">
        <f>IFERROR(VLOOKUP(D572,'[1]Fragility List'!$A$1:$C$146,3,FALSE),"Not Fragile")</f>
        <v>Not Fragile</v>
      </c>
      <c r="M572" s="27" t="e">
        <f>VLOOKUP(B572,[2]Data!$B$7:$Y$270,23,FALSE)</f>
        <v>#N/A</v>
      </c>
    </row>
    <row r="573" spans="1:13" x14ac:dyDescent="0.25">
      <c r="A573" s="30" t="s">
        <v>977</v>
      </c>
      <c r="B573" s="30" t="s">
        <v>977</v>
      </c>
      <c r="C573" s="30" t="s">
        <v>977</v>
      </c>
      <c r="D573" s="30" t="s">
        <v>977</v>
      </c>
      <c r="E573" s="30" t="s">
        <v>977</v>
      </c>
      <c r="F573" s="30" t="s">
        <v>977</v>
      </c>
      <c r="G573" s="30" t="str">
        <f>IFERROR(VLOOKUP(B573,'[1]Income Groups'!$A$2:$C$219,3,FALSE),"")</f>
        <v/>
      </c>
      <c r="H573" s="30" t="str">
        <f>IFERROR(VLOOKUP(B573,'[1]LDC List'!$B$1:$C$47,2,FALSE),"Non LDC")</f>
        <v>Non LDC</v>
      </c>
      <c r="I573" s="30" t="str">
        <f>IFERROR(VLOOKUP(B573,'[1]SIDS List'!$B$1:$C$57,2,FALSE),"Non SIDS")</f>
        <v>Non SIDS</v>
      </c>
      <c r="J573" s="30" t="str">
        <f>IFERROR(VLOOKUP(B573,'[1]DAC Member List'!$B$1:$C$29,2,FALSE),"Non DAC")</f>
        <v>Non DAC</v>
      </c>
      <c r="K573" s="30" t="str">
        <f>IFERROR(VLOOKUP(B573,'[1]Dev Countries List'!$A$1:$B$146,2,FALSE),"Not Developing")</f>
        <v>Not Developing</v>
      </c>
      <c r="L573" s="30" t="str">
        <f>IFERROR(VLOOKUP(D573,'[1]Fragility List'!$A$1:$C$146,3,FALSE),"Not Fragile")</f>
        <v>Not Fragile</v>
      </c>
      <c r="M573" s="27" t="e">
        <f>VLOOKUP(B573,[2]Data!$B$7:$Y$270,23,FALSE)</f>
        <v>#N/A</v>
      </c>
    </row>
    <row r="574" spans="1:13" x14ac:dyDescent="0.25">
      <c r="A574" s="30" t="s">
        <v>977</v>
      </c>
      <c r="B574" s="30" t="s">
        <v>977</v>
      </c>
      <c r="C574" s="30" t="s">
        <v>977</v>
      </c>
      <c r="D574" s="30" t="s">
        <v>977</v>
      </c>
      <c r="E574" s="30" t="s">
        <v>977</v>
      </c>
      <c r="F574" s="30" t="s">
        <v>977</v>
      </c>
      <c r="G574" s="30" t="str">
        <f>IFERROR(VLOOKUP(B574,'[1]Income Groups'!$A$2:$C$219,3,FALSE),"")</f>
        <v/>
      </c>
      <c r="H574" s="30" t="str">
        <f>IFERROR(VLOOKUP(B574,'[1]LDC List'!$B$1:$C$47,2,FALSE),"Non LDC")</f>
        <v>Non LDC</v>
      </c>
      <c r="I574" s="30" t="str">
        <f>IFERROR(VLOOKUP(B574,'[1]SIDS List'!$B$1:$C$57,2,FALSE),"Non SIDS")</f>
        <v>Non SIDS</v>
      </c>
      <c r="J574" s="30" t="str">
        <f>IFERROR(VLOOKUP(B574,'[1]DAC Member List'!$B$1:$C$29,2,FALSE),"Non DAC")</f>
        <v>Non DAC</v>
      </c>
      <c r="K574" s="30" t="str">
        <f>IFERROR(VLOOKUP(B574,'[1]Dev Countries List'!$A$1:$B$146,2,FALSE),"Not Developing")</f>
        <v>Not Developing</v>
      </c>
      <c r="L574" s="30" t="str">
        <f>IFERROR(VLOOKUP(D574,'[1]Fragility List'!$A$1:$C$146,3,FALSE),"Not Fragile")</f>
        <v>Not Fragile</v>
      </c>
      <c r="M574" s="27" t="e">
        <f>VLOOKUP(B574,[2]Data!$B$7:$Y$270,23,FALSE)</f>
        <v>#N/A</v>
      </c>
    </row>
    <row r="575" spans="1:13" x14ac:dyDescent="0.25">
      <c r="A575" s="30" t="s">
        <v>977</v>
      </c>
      <c r="B575" s="30" t="s">
        <v>977</v>
      </c>
      <c r="C575" s="30" t="s">
        <v>977</v>
      </c>
      <c r="D575" s="30" t="s">
        <v>977</v>
      </c>
      <c r="E575" s="30" t="s">
        <v>977</v>
      </c>
      <c r="F575" s="30" t="s">
        <v>977</v>
      </c>
      <c r="G575" s="30" t="str">
        <f>IFERROR(VLOOKUP(B575,'[1]Income Groups'!$A$2:$C$219,3,FALSE),"")</f>
        <v/>
      </c>
      <c r="H575" s="30" t="str">
        <f>IFERROR(VLOOKUP(B575,'[1]LDC List'!$B$1:$C$47,2,FALSE),"Non LDC")</f>
        <v>Non LDC</v>
      </c>
      <c r="I575" s="30" t="str">
        <f>IFERROR(VLOOKUP(B575,'[1]SIDS List'!$B$1:$C$57,2,FALSE),"Non SIDS")</f>
        <v>Non SIDS</v>
      </c>
      <c r="J575" s="30" t="str">
        <f>IFERROR(VLOOKUP(B575,'[1]DAC Member List'!$B$1:$C$29,2,FALSE),"Non DAC")</f>
        <v>Non DAC</v>
      </c>
      <c r="K575" s="30" t="str">
        <f>IFERROR(VLOOKUP(B575,'[1]Dev Countries List'!$A$1:$B$146,2,FALSE),"Not Developing")</f>
        <v>Not Developing</v>
      </c>
      <c r="L575" s="30" t="str">
        <f>IFERROR(VLOOKUP(D575,'[1]Fragility List'!$A$1:$C$146,3,FALSE),"Not Fragile")</f>
        <v>Not Fragile</v>
      </c>
      <c r="M575" s="27" t="e">
        <f>VLOOKUP(B575,[2]Data!$B$7:$Y$270,23,FALSE)</f>
        <v>#N/A</v>
      </c>
    </row>
    <row r="576" spans="1:13" x14ac:dyDescent="0.25">
      <c r="A576" s="30" t="s">
        <v>977</v>
      </c>
      <c r="B576" s="30" t="s">
        <v>977</v>
      </c>
      <c r="C576" s="30" t="s">
        <v>977</v>
      </c>
      <c r="D576" s="30" t="s">
        <v>977</v>
      </c>
      <c r="E576" s="30" t="s">
        <v>977</v>
      </c>
      <c r="F576" s="30" t="s">
        <v>977</v>
      </c>
      <c r="G576" s="30" t="str">
        <f>IFERROR(VLOOKUP(B576,'[1]Income Groups'!$A$2:$C$219,3,FALSE),"")</f>
        <v/>
      </c>
      <c r="H576" s="30" t="str">
        <f>IFERROR(VLOOKUP(B576,'[1]LDC List'!$B$1:$C$47,2,FALSE),"Non LDC")</f>
        <v>Non LDC</v>
      </c>
      <c r="I576" s="30" t="str">
        <f>IFERROR(VLOOKUP(B576,'[1]SIDS List'!$B$1:$C$57,2,FALSE),"Non SIDS")</f>
        <v>Non SIDS</v>
      </c>
      <c r="J576" s="30" t="str">
        <f>IFERROR(VLOOKUP(B576,'[1]DAC Member List'!$B$1:$C$29,2,FALSE),"Non DAC")</f>
        <v>Non DAC</v>
      </c>
      <c r="K576" s="30" t="str">
        <f>IFERROR(VLOOKUP(B576,'[1]Dev Countries List'!$A$1:$B$146,2,FALSE),"Not Developing")</f>
        <v>Not Developing</v>
      </c>
      <c r="L576" s="30" t="str">
        <f>IFERROR(VLOOKUP(D576,'[1]Fragility List'!$A$1:$C$146,3,FALSE),"Not Fragile")</f>
        <v>Not Fragile</v>
      </c>
      <c r="M576" s="27" t="e">
        <f>VLOOKUP(B576,[2]Data!$B$7:$Y$270,23,FALSE)</f>
        <v>#N/A</v>
      </c>
    </row>
    <row r="577" spans="1:13" x14ac:dyDescent="0.25">
      <c r="A577" s="30" t="s">
        <v>977</v>
      </c>
      <c r="B577" s="30" t="s">
        <v>977</v>
      </c>
      <c r="C577" s="30" t="s">
        <v>977</v>
      </c>
      <c r="D577" s="30" t="s">
        <v>977</v>
      </c>
      <c r="E577" s="30" t="s">
        <v>977</v>
      </c>
      <c r="F577" s="30" t="s">
        <v>977</v>
      </c>
      <c r="G577" s="30" t="str">
        <f>IFERROR(VLOOKUP(B577,'[1]Income Groups'!$A$2:$C$219,3,FALSE),"")</f>
        <v/>
      </c>
      <c r="H577" s="30" t="str">
        <f>IFERROR(VLOOKUP(B577,'[1]LDC List'!$B$1:$C$47,2,FALSE),"Non LDC")</f>
        <v>Non LDC</v>
      </c>
      <c r="I577" s="30" t="str">
        <f>IFERROR(VLOOKUP(B577,'[1]SIDS List'!$B$1:$C$57,2,FALSE),"Non SIDS")</f>
        <v>Non SIDS</v>
      </c>
      <c r="J577" s="30" t="str">
        <f>IFERROR(VLOOKUP(B577,'[1]DAC Member List'!$B$1:$C$29,2,FALSE),"Non DAC")</f>
        <v>Non DAC</v>
      </c>
      <c r="K577" s="30" t="str">
        <f>IFERROR(VLOOKUP(B577,'[1]Dev Countries List'!$A$1:$B$146,2,FALSE),"Not Developing")</f>
        <v>Not Developing</v>
      </c>
      <c r="L577" s="30" t="str">
        <f>IFERROR(VLOOKUP(D577,'[1]Fragility List'!$A$1:$C$146,3,FALSE),"Not Fragile")</f>
        <v>Not Fragile</v>
      </c>
      <c r="M577" s="27" t="e">
        <f>VLOOKUP(B577,[2]Data!$B$7:$Y$270,23,FALSE)</f>
        <v>#N/A</v>
      </c>
    </row>
    <row r="578" spans="1:13" x14ac:dyDescent="0.25">
      <c r="A578" s="30" t="s">
        <v>977</v>
      </c>
      <c r="B578" s="30" t="s">
        <v>977</v>
      </c>
      <c r="C578" s="30" t="s">
        <v>977</v>
      </c>
      <c r="D578" s="30" t="s">
        <v>977</v>
      </c>
      <c r="E578" s="30" t="s">
        <v>977</v>
      </c>
      <c r="F578" s="30" t="s">
        <v>977</v>
      </c>
      <c r="G578" s="30" t="str">
        <f>IFERROR(VLOOKUP(B578,'[1]Income Groups'!$A$2:$C$219,3,FALSE),"")</f>
        <v/>
      </c>
      <c r="H578" s="30" t="str">
        <f>IFERROR(VLOOKUP(B578,'[1]LDC List'!$B$1:$C$47,2,FALSE),"Non LDC")</f>
        <v>Non LDC</v>
      </c>
      <c r="I578" s="30" t="str">
        <f>IFERROR(VLOOKUP(B578,'[1]SIDS List'!$B$1:$C$57,2,FALSE),"Non SIDS")</f>
        <v>Non SIDS</v>
      </c>
      <c r="J578" s="30" t="str">
        <f>IFERROR(VLOOKUP(B578,'[1]DAC Member List'!$B$1:$C$29,2,FALSE),"Non DAC")</f>
        <v>Non DAC</v>
      </c>
      <c r="K578" s="30" t="str">
        <f>IFERROR(VLOOKUP(B578,'[1]Dev Countries List'!$A$1:$B$146,2,FALSE),"Not Developing")</f>
        <v>Not Developing</v>
      </c>
      <c r="L578" s="30" t="str">
        <f>IFERROR(VLOOKUP(D578,'[1]Fragility List'!$A$1:$C$146,3,FALSE),"Not Fragile")</f>
        <v>Not Fragile</v>
      </c>
      <c r="M578" s="27" t="e">
        <f>VLOOKUP(B578,[2]Data!$B$7:$Y$270,23,FALSE)</f>
        <v>#N/A</v>
      </c>
    </row>
    <row r="579" spans="1:13" x14ac:dyDescent="0.25">
      <c r="A579" s="30" t="s">
        <v>977</v>
      </c>
      <c r="B579" s="30" t="s">
        <v>977</v>
      </c>
      <c r="C579" s="30" t="s">
        <v>977</v>
      </c>
      <c r="D579" s="30" t="s">
        <v>977</v>
      </c>
      <c r="E579" s="30" t="s">
        <v>977</v>
      </c>
      <c r="F579" s="30" t="s">
        <v>977</v>
      </c>
      <c r="G579" s="30" t="str">
        <f>IFERROR(VLOOKUP(B579,'[1]Income Groups'!$A$2:$C$219,3,FALSE),"")</f>
        <v/>
      </c>
      <c r="H579" s="30" t="str">
        <f>IFERROR(VLOOKUP(B579,'[1]LDC List'!$B$1:$C$47,2,FALSE),"Non LDC")</f>
        <v>Non LDC</v>
      </c>
      <c r="I579" s="30" t="str">
        <f>IFERROR(VLOOKUP(B579,'[1]SIDS List'!$B$1:$C$57,2,FALSE),"Non SIDS")</f>
        <v>Non SIDS</v>
      </c>
      <c r="J579" s="30" t="str">
        <f>IFERROR(VLOOKUP(B579,'[1]DAC Member List'!$B$1:$C$29,2,FALSE),"Non DAC")</f>
        <v>Non DAC</v>
      </c>
      <c r="K579" s="30" t="str">
        <f>IFERROR(VLOOKUP(B579,'[1]Dev Countries List'!$A$1:$B$146,2,FALSE),"Not Developing")</f>
        <v>Not Developing</v>
      </c>
      <c r="L579" s="30" t="str">
        <f>IFERROR(VLOOKUP(D579,'[1]Fragility List'!$A$1:$C$146,3,FALSE),"Not Fragile")</f>
        <v>Not Fragile</v>
      </c>
      <c r="M579" s="27" t="e">
        <f>VLOOKUP(B579,[2]Data!$B$7:$Y$270,23,FALSE)</f>
        <v>#N/A</v>
      </c>
    </row>
    <row r="580" spans="1:13" x14ac:dyDescent="0.25">
      <c r="A580" s="30" t="s">
        <v>977</v>
      </c>
      <c r="B580" s="30" t="s">
        <v>977</v>
      </c>
      <c r="C580" s="30" t="s">
        <v>977</v>
      </c>
      <c r="D580" s="30" t="s">
        <v>977</v>
      </c>
      <c r="E580" s="30" t="s">
        <v>977</v>
      </c>
      <c r="F580" s="30" t="s">
        <v>977</v>
      </c>
      <c r="G580" s="30" t="str">
        <f>IFERROR(VLOOKUP(B580,'[1]Income Groups'!$A$2:$C$219,3,FALSE),"")</f>
        <v/>
      </c>
      <c r="H580" s="30" t="str">
        <f>IFERROR(VLOOKUP(B580,'[1]LDC List'!$B$1:$C$47,2,FALSE),"Non LDC")</f>
        <v>Non LDC</v>
      </c>
      <c r="I580" s="30" t="str">
        <f>IFERROR(VLOOKUP(B580,'[1]SIDS List'!$B$1:$C$57,2,FALSE),"Non SIDS")</f>
        <v>Non SIDS</v>
      </c>
      <c r="J580" s="30" t="str">
        <f>IFERROR(VLOOKUP(B580,'[1]DAC Member List'!$B$1:$C$29,2,FALSE),"Non DAC")</f>
        <v>Non DAC</v>
      </c>
      <c r="K580" s="30" t="str">
        <f>IFERROR(VLOOKUP(B580,'[1]Dev Countries List'!$A$1:$B$146,2,FALSE),"Not Developing")</f>
        <v>Not Developing</v>
      </c>
      <c r="L580" s="30" t="str">
        <f>IFERROR(VLOOKUP(D580,'[1]Fragility List'!$A$1:$C$146,3,FALSE),"Not Fragile")</f>
        <v>Not Fragile</v>
      </c>
      <c r="M580" s="27" t="e">
        <f>VLOOKUP(B580,[2]Data!$B$7:$Y$270,23,FALSE)</f>
        <v>#N/A</v>
      </c>
    </row>
    <row r="581" spans="1:13" x14ac:dyDescent="0.25">
      <c r="A581" s="30" t="s">
        <v>977</v>
      </c>
      <c r="B581" s="30" t="s">
        <v>977</v>
      </c>
      <c r="C581" s="30" t="s">
        <v>977</v>
      </c>
      <c r="D581" s="30" t="s">
        <v>977</v>
      </c>
      <c r="E581" s="30" t="s">
        <v>977</v>
      </c>
      <c r="F581" s="30" t="s">
        <v>977</v>
      </c>
      <c r="G581" s="30" t="str">
        <f>IFERROR(VLOOKUP(B581,'[1]Income Groups'!$A$2:$C$219,3,FALSE),"")</f>
        <v/>
      </c>
      <c r="H581" s="30" t="str">
        <f>IFERROR(VLOOKUP(B581,'[1]LDC List'!$B$1:$C$47,2,FALSE),"Non LDC")</f>
        <v>Non LDC</v>
      </c>
      <c r="I581" s="30" t="str">
        <f>IFERROR(VLOOKUP(B581,'[1]SIDS List'!$B$1:$C$57,2,FALSE),"Non SIDS")</f>
        <v>Non SIDS</v>
      </c>
      <c r="J581" s="30" t="str">
        <f>IFERROR(VLOOKUP(B581,'[1]DAC Member List'!$B$1:$C$29,2,FALSE),"Non DAC")</f>
        <v>Non DAC</v>
      </c>
      <c r="K581" s="30" t="str">
        <f>IFERROR(VLOOKUP(B581,'[1]Dev Countries List'!$A$1:$B$146,2,FALSE),"Not Developing")</f>
        <v>Not Developing</v>
      </c>
      <c r="L581" s="30" t="str">
        <f>IFERROR(VLOOKUP(D581,'[1]Fragility List'!$A$1:$C$146,3,FALSE),"Not Fragile")</f>
        <v>Not Fragile</v>
      </c>
      <c r="M581" s="27" t="e">
        <f>VLOOKUP(B581,[2]Data!$B$7:$Y$270,23,FALSE)</f>
        <v>#N/A</v>
      </c>
    </row>
    <row r="582" spans="1:13" x14ac:dyDescent="0.25">
      <c r="A582" s="30" t="s">
        <v>977</v>
      </c>
      <c r="B582" s="30" t="s">
        <v>977</v>
      </c>
      <c r="C582" s="30" t="s">
        <v>977</v>
      </c>
      <c r="D582" s="30" t="s">
        <v>977</v>
      </c>
      <c r="E582" s="30" t="s">
        <v>977</v>
      </c>
      <c r="F582" s="30" t="s">
        <v>977</v>
      </c>
      <c r="G582" s="30" t="str">
        <f>IFERROR(VLOOKUP(B582,'[1]Income Groups'!$A$2:$C$219,3,FALSE),"")</f>
        <v/>
      </c>
      <c r="H582" s="30" t="str">
        <f>IFERROR(VLOOKUP(B582,'[1]LDC List'!$B$1:$C$47,2,FALSE),"Non LDC")</f>
        <v>Non LDC</v>
      </c>
      <c r="I582" s="30" t="str">
        <f>IFERROR(VLOOKUP(B582,'[1]SIDS List'!$B$1:$C$57,2,FALSE),"Non SIDS")</f>
        <v>Non SIDS</v>
      </c>
      <c r="J582" s="30" t="str">
        <f>IFERROR(VLOOKUP(B582,'[1]DAC Member List'!$B$1:$C$29,2,FALSE),"Non DAC")</f>
        <v>Non DAC</v>
      </c>
      <c r="K582" s="30" t="str">
        <f>IFERROR(VLOOKUP(B582,'[1]Dev Countries List'!$A$1:$B$146,2,FALSE),"Not Developing")</f>
        <v>Not Developing</v>
      </c>
      <c r="L582" s="30" t="str">
        <f>IFERROR(VLOOKUP(D582,'[1]Fragility List'!$A$1:$C$146,3,FALSE),"Not Fragile")</f>
        <v>Not Fragile</v>
      </c>
      <c r="M582" s="27" t="e">
        <f>VLOOKUP(B582,[2]Data!$B$7:$Y$270,23,FALSE)</f>
        <v>#N/A</v>
      </c>
    </row>
    <row r="583" spans="1:13" x14ac:dyDescent="0.25">
      <c r="A583" s="30" t="s">
        <v>977</v>
      </c>
      <c r="B583" s="30" t="s">
        <v>977</v>
      </c>
      <c r="C583" s="30" t="s">
        <v>977</v>
      </c>
      <c r="D583" s="30" t="s">
        <v>977</v>
      </c>
      <c r="E583" s="30" t="s">
        <v>977</v>
      </c>
      <c r="F583" s="30" t="s">
        <v>977</v>
      </c>
      <c r="G583" s="30" t="str">
        <f>IFERROR(VLOOKUP(B583,'[1]Income Groups'!$A$2:$C$219,3,FALSE),"")</f>
        <v/>
      </c>
      <c r="H583" s="30" t="str">
        <f>IFERROR(VLOOKUP(B583,'[1]LDC List'!$B$1:$C$47,2,FALSE),"Non LDC")</f>
        <v>Non LDC</v>
      </c>
      <c r="I583" s="30" t="str">
        <f>IFERROR(VLOOKUP(B583,'[1]SIDS List'!$B$1:$C$57,2,FALSE),"Non SIDS")</f>
        <v>Non SIDS</v>
      </c>
      <c r="J583" s="30" t="str">
        <f>IFERROR(VLOOKUP(B583,'[1]DAC Member List'!$B$1:$C$29,2,FALSE),"Non DAC")</f>
        <v>Non DAC</v>
      </c>
      <c r="K583" s="30" t="str">
        <f>IFERROR(VLOOKUP(B583,'[1]Dev Countries List'!$A$1:$B$146,2,FALSE),"Not Developing")</f>
        <v>Not Developing</v>
      </c>
      <c r="L583" s="30" t="str">
        <f>IFERROR(VLOOKUP(D583,'[1]Fragility List'!$A$1:$C$146,3,FALSE),"Not Fragile")</f>
        <v>Not Fragile</v>
      </c>
      <c r="M583" s="27" t="e">
        <f>VLOOKUP(B583,[2]Data!$B$7:$Y$270,23,FALSE)</f>
        <v>#N/A</v>
      </c>
    </row>
    <row r="584" spans="1:13" x14ac:dyDescent="0.25">
      <c r="A584" s="30" t="s">
        <v>977</v>
      </c>
      <c r="B584" s="30" t="s">
        <v>977</v>
      </c>
      <c r="C584" s="30" t="s">
        <v>977</v>
      </c>
      <c r="D584" s="30" t="s">
        <v>977</v>
      </c>
      <c r="E584" s="30" t="s">
        <v>977</v>
      </c>
      <c r="F584" s="30" t="s">
        <v>977</v>
      </c>
      <c r="G584" s="30" t="str">
        <f>IFERROR(VLOOKUP(B584,'[1]Income Groups'!$A$2:$C$219,3,FALSE),"")</f>
        <v/>
      </c>
      <c r="H584" s="30" t="str">
        <f>IFERROR(VLOOKUP(B584,'[1]LDC List'!$B$1:$C$47,2,FALSE),"Non LDC")</f>
        <v>Non LDC</v>
      </c>
      <c r="I584" s="30" t="str">
        <f>IFERROR(VLOOKUP(B584,'[1]SIDS List'!$B$1:$C$57,2,FALSE),"Non SIDS")</f>
        <v>Non SIDS</v>
      </c>
      <c r="J584" s="30" t="str">
        <f>IFERROR(VLOOKUP(B584,'[1]DAC Member List'!$B$1:$C$29,2,FALSE),"Non DAC")</f>
        <v>Non DAC</v>
      </c>
      <c r="K584" s="30" t="str">
        <f>IFERROR(VLOOKUP(B584,'[1]Dev Countries List'!$A$1:$B$146,2,FALSE),"Not Developing")</f>
        <v>Not Developing</v>
      </c>
      <c r="L584" s="30" t="str">
        <f>IFERROR(VLOOKUP(D584,'[1]Fragility List'!$A$1:$C$146,3,FALSE),"Not Fragile")</f>
        <v>Not Fragile</v>
      </c>
      <c r="M584" s="27" t="e">
        <f>VLOOKUP(B584,[2]Data!$B$7:$Y$270,23,FALSE)</f>
        <v>#N/A</v>
      </c>
    </row>
    <row r="585" spans="1:13" x14ac:dyDescent="0.25">
      <c r="A585" s="30" t="s">
        <v>977</v>
      </c>
      <c r="B585" s="30" t="s">
        <v>977</v>
      </c>
      <c r="C585" s="30" t="s">
        <v>977</v>
      </c>
      <c r="D585" s="30" t="s">
        <v>977</v>
      </c>
      <c r="E585" s="30" t="s">
        <v>977</v>
      </c>
      <c r="F585" s="30" t="s">
        <v>977</v>
      </c>
      <c r="G585" s="30" t="str">
        <f>IFERROR(VLOOKUP(B585,'[1]Income Groups'!$A$2:$C$219,3,FALSE),"")</f>
        <v/>
      </c>
      <c r="H585" s="30" t="str">
        <f>IFERROR(VLOOKUP(B585,'[1]LDC List'!$B$1:$C$47,2,FALSE),"Non LDC")</f>
        <v>Non LDC</v>
      </c>
      <c r="I585" s="30" t="str">
        <f>IFERROR(VLOOKUP(B585,'[1]SIDS List'!$B$1:$C$57,2,FALSE),"Non SIDS")</f>
        <v>Non SIDS</v>
      </c>
      <c r="J585" s="30" t="str">
        <f>IFERROR(VLOOKUP(B585,'[1]DAC Member List'!$B$1:$C$29,2,FALSE),"Non DAC")</f>
        <v>Non DAC</v>
      </c>
      <c r="K585" s="30" t="str">
        <f>IFERROR(VLOOKUP(B585,'[1]Dev Countries List'!$A$1:$B$146,2,FALSE),"Not Developing")</f>
        <v>Not Developing</v>
      </c>
      <c r="L585" s="30" t="str">
        <f>IFERROR(VLOOKUP(D585,'[1]Fragility List'!$A$1:$C$146,3,FALSE),"Not Fragile")</f>
        <v>Not Fragile</v>
      </c>
      <c r="M585" s="27" t="e">
        <f>VLOOKUP(B585,[2]Data!$B$7:$Y$270,23,FALSE)</f>
        <v>#N/A</v>
      </c>
    </row>
    <row r="586" spans="1:13" x14ac:dyDescent="0.25">
      <c r="A586" s="30" t="s">
        <v>977</v>
      </c>
      <c r="B586" s="30" t="s">
        <v>977</v>
      </c>
      <c r="C586" s="30" t="s">
        <v>977</v>
      </c>
      <c r="D586" s="30" t="s">
        <v>977</v>
      </c>
      <c r="E586" s="30" t="s">
        <v>977</v>
      </c>
      <c r="F586" s="30" t="s">
        <v>977</v>
      </c>
      <c r="G586" s="30" t="str">
        <f>IFERROR(VLOOKUP(B586,'[1]Income Groups'!$A$2:$C$219,3,FALSE),"")</f>
        <v/>
      </c>
      <c r="H586" s="30" t="str">
        <f>IFERROR(VLOOKUP(B586,'[1]LDC List'!$B$1:$C$47,2,FALSE),"Non LDC")</f>
        <v>Non LDC</v>
      </c>
      <c r="I586" s="30" t="str">
        <f>IFERROR(VLOOKUP(B586,'[1]SIDS List'!$B$1:$C$57,2,FALSE),"Non SIDS")</f>
        <v>Non SIDS</v>
      </c>
      <c r="J586" s="30" t="str">
        <f>IFERROR(VLOOKUP(B586,'[1]DAC Member List'!$B$1:$C$29,2,FALSE),"Non DAC")</f>
        <v>Non DAC</v>
      </c>
      <c r="K586" s="30" t="str">
        <f>IFERROR(VLOOKUP(B586,'[1]Dev Countries List'!$A$1:$B$146,2,FALSE),"Not Developing")</f>
        <v>Not Developing</v>
      </c>
      <c r="L586" s="30" t="str">
        <f>IFERROR(VLOOKUP(D586,'[1]Fragility List'!$A$1:$C$146,3,FALSE),"Not Fragile")</f>
        <v>Not Fragile</v>
      </c>
      <c r="M586" s="27" t="e">
        <f>VLOOKUP(B586,[2]Data!$B$7:$Y$270,23,FALSE)</f>
        <v>#N/A</v>
      </c>
    </row>
    <row r="587" spans="1:13" x14ac:dyDescent="0.25">
      <c r="A587" s="30" t="s">
        <v>977</v>
      </c>
      <c r="B587" s="30" t="s">
        <v>977</v>
      </c>
      <c r="C587" s="30" t="s">
        <v>977</v>
      </c>
      <c r="D587" s="30" t="s">
        <v>977</v>
      </c>
      <c r="E587" s="30" t="s">
        <v>977</v>
      </c>
      <c r="F587" s="30" t="s">
        <v>977</v>
      </c>
      <c r="G587" s="30" t="str">
        <f>IFERROR(VLOOKUP(B587,'[1]Income Groups'!$A$2:$C$219,3,FALSE),"")</f>
        <v/>
      </c>
      <c r="H587" s="30" t="str">
        <f>IFERROR(VLOOKUP(B587,'[1]LDC List'!$B$1:$C$47,2,FALSE),"Non LDC")</f>
        <v>Non LDC</v>
      </c>
      <c r="I587" s="30" t="str">
        <f>IFERROR(VLOOKUP(B587,'[1]SIDS List'!$B$1:$C$57,2,FALSE),"Non SIDS")</f>
        <v>Non SIDS</v>
      </c>
      <c r="J587" s="30" t="str">
        <f>IFERROR(VLOOKUP(B587,'[1]DAC Member List'!$B$1:$C$29,2,FALSE),"Non DAC")</f>
        <v>Non DAC</v>
      </c>
      <c r="K587" s="30" t="str">
        <f>IFERROR(VLOOKUP(B587,'[1]Dev Countries List'!$A$1:$B$146,2,FALSE),"Not Developing")</f>
        <v>Not Developing</v>
      </c>
      <c r="L587" s="30" t="str">
        <f>IFERROR(VLOOKUP(D587,'[1]Fragility List'!$A$1:$C$146,3,FALSE),"Not Fragile")</f>
        <v>Not Fragile</v>
      </c>
      <c r="M587" s="27" t="e">
        <f>VLOOKUP(B587,[2]Data!$B$7:$Y$270,23,FALSE)</f>
        <v>#N/A</v>
      </c>
    </row>
    <row r="588" spans="1:13" x14ac:dyDescent="0.25">
      <c r="A588" s="30" t="s">
        <v>977</v>
      </c>
      <c r="B588" s="30" t="s">
        <v>977</v>
      </c>
      <c r="C588" s="30" t="s">
        <v>977</v>
      </c>
      <c r="D588" s="30" t="s">
        <v>977</v>
      </c>
      <c r="E588" s="30" t="s">
        <v>977</v>
      </c>
      <c r="F588" s="30" t="s">
        <v>977</v>
      </c>
      <c r="G588" s="30" t="str">
        <f>IFERROR(VLOOKUP(B588,'[1]Income Groups'!$A$2:$C$219,3,FALSE),"")</f>
        <v/>
      </c>
      <c r="H588" s="30" t="str">
        <f>IFERROR(VLOOKUP(B588,'[1]LDC List'!$B$1:$C$47,2,FALSE),"Non LDC")</f>
        <v>Non LDC</v>
      </c>
      <c r="I588" s="30" t="str">
        <f>IFERROR(VLOOKUP(B588,'[1]SIDS List'!$B$1:$C$57,2,FALSE),"Non SIDS")</f>
        <v>Non SIDS</v>
      </c>
      <c r="J588" s="30" t="str">
        <f>IFERROR(VLOOKUP(B588,'[1]DAC Member List'!$B$1:$C$29,2,FALSE),"Non DAC")</f>
        <v>Non DAC</v>
      </c>
      <c r="K588" s="30" t="str">
        <f>IFERROR(VLOOKUP(B588,'[1]Dev Countries List'!$A$1:$B$146,2,FALSE),"Not Developing")</f>
        <v>Not Developing</v>
      </c>
      <c r="L588" s="30" t="str">
        <f>IFERROR(VLOOKUP(D588,'[1]Fragility List'!$A$1:$C$146,3,FALSE),"Not Fragile")</f>
        <v>Not Fragile</v>
      </c>
      <c r="M588" s="27" t="e">
        <f>VLOOKUP(B588,[2]Data!$B$7:$Y$270,23,FALSE)</f>
        <v>#N/A</v>
      </c>
    </row>
    <row r="589" spans="1:13" x14ac:dyDescent="0.25">
      <c r="A589" s="30" t="s">
        <v>977</v>
      </c>
      <c r="B589" s="30" t="s">
        <v>977</v>
      </c>
      <c r="C589" s="30" t="s">
        <v>977</v>
      </c>
      <c r="D589" s="30" t="s">
        <v>977</v>
      </c>
      <c r="E589" s="30" t="s">
        <v>977</v>
      </c>
      <c r="F589" s="30" t="s">
        <v>977</v>
      </c>
      <c r="G589" s="30" t="str">
        <f>IFERROR(VLOOKUP(B589,'[1]Income Groups'!$A$2:$C$219,3,FALSE),"")</f>
        <v/>
      </c>
      <c r="H589" s="30" t="str">
        <f>IFERROR(VLOOKUP(B589,'[1]LDC List'!$B$1:$C$47,2,FALSE),"Non LDC")</f>
        <v>Non LDC</v>
      </c>
      <c r="I589" s="30" t="str">
        <f>IFERROR(VLOOKUP(B589,'[1]SIDS List'!$B$1:$C$57,2,FALSE),"Non SIDS")</f>
        <v>Non SIDS</v>
      </c>
      <c r="J589" s="30" t="str">
        <f>IFERROR(VLOOKUP(B589,'[1]DAC Member List'!$B$1:$C$29,2,FALSE),"Non DAC")</f>
        <v>Non DAC</v>
      </c>
      <c r="K589" s="30" t="str">
        <f>IFERROR(VLOOKUP(B589,'[1]Dev Countries List'!$A$1:$B$146,2,FALSE),"Not Developing")</f>
        <v>Not Developing</v>
      </c>
      <c r="L589" s="30" t="str">
        <f>IFERROR(VLOOKUP(D589,'[1]Fragility List'!$A$1:$C$146,3,FALSE),"Not Fragile")</f>
        <v>Not Fragile</v>
      </c>
      <c r="M589" s="27" t="e">
        <f>VLOOKUP(B589,[2]Data!$B$7:$Y$270,23,FALSE)</f>
        <v>#N/A</v>
      </c>
    </row>
    <row r="590" spans="1:13" x14ac:dyDescent="0.25">
      <c r="A590" s="30" t="s">
        <v>977</v>
      </c>
      <c r="B590" s="30" t="s">
        <v>977</v>
      </c>
      <c r="C590" s="30" t="s">
        <v>977</v>
      </c>
      <c r="D590" s="30" t="s">
        <v>977</v>
      </c>
      <c r="E590" s="30" t="s">
        <v>977</v>
      </c>
      <c r="F590" s="30" t="s">
        <v>977</v>
      </c>
      <c r="G590" s="30" t="str">
        <f>IFERROR(VLOOKUP(B590,'[1]Income Groups'!$A$2:$C$219,3,FALSE),"")</f>
        <v/>
      </c>
      <c r="H590" s="30" t="str">
        <f>IFERROR(VLOOKUP(B590,'[1]LDC List'!$B$1:$C$47,2,FALSE),"Non LDC")</f>
        <v>Non LDC</v>
      </c>
      <c r="I590" s="30" t="str">
        <f>IFERROR(VLOOKUP(B590,'[1]SIDS List'!$B$1:$C$57,2,FALSE),"Non SIDS")</f>
        <v>Non SIDS</v>
      </c>
      <c r="J590" s="30" t="str">
        <f>IFERROR(VLOOKUP(B590,'[1]DAC Member List'!$B$1:$C$29,2,FALSE),"Non DAC")</f>
        <v>Non DAC</v>
      </c>
      <c r="K590" s="30" t="str">
        <f>IFERROR(VLOOKUP(B590,'[1]Dev Countries List'!$A$1:$B$146,2,FALSE),"Not Developing")</f>
        <v>Not Developing</v>
      </c>
      <c r="L590" s="30" t="str">
        <f>IFERROR(VLOOKUP(D590,'[1]Fragility List'!$A$1:$C$146,3,FALSE),"Not Fragile")</f>
        <v>Not Fragile</v>
      </c>
      <c r="M590" s="27" t="e">
        <f>VLOOKUP(B590,[2]Data!$B$7:$Y$270,23,FALSE)</f>
        <v>#N/A</v>
      </c>
    </row>
    <row r="591" spans="1:13" x14ac:dyDescent="0.25">
      <c r="A591" s="30" t="s">
        <v>977</v>
      </c>
      <c r="B591" s="30" t="s">
        <v>977</v>
      </c>
      <c r="C591" s="30" t="s">
        <v>977</v>
      </c>
      <c r="D591" s="30" t="s">
        <v>977</v>
      </c>
      <c r="E591" s="30" t="s">
        <v>977</v>
      </c>
      <c r="F591" s="30" t="s">
        <v>977</v>
      </c>
      <c r="G591" s="30" t="str">
        <f>IFERROR(VLOOKUP(B591,'[1]Income Groups'!$A$2:$C$219,3,FALSE),"")</f>
        <v/>
      </c>
      <c r="H591" s="30" t="str">
        <f>IFERROR(VLOOKUP(B591,'[1]LDC List'!$B$1:$C$47,2,FALSE),"Non LDC")</f>
        <v>Non LDC</v>
      </c>
      <c r="I591" s="30" t="str">
        <f>IFERROR(VLOOKUP(B591,'[1]SIDS List'!$B$1:$C$57,2,FALSE),"Non SIDS")</f>
        <v>Non SIDS</v>
      </c>
      <c r="J591" s="30" t="str">
        <f>IFERROR(VLOOKUP(B591,'[1]DAC Member List'!$B$1:$C$29,2,FALSE),"Non DAC")</f>
        <v>Non DAC</v>
      </c>
      <c r="K591" s="30" t="str">
        <f>IFERROR(VLOOKUP(B591,'[1]Dev Countries List'!$A$1:$B$146,2,FALSE),"Not Developing")</f>
        <v>Not Developing</v>
      </c>
      <c r="L591" s="30" t="str">
        <f>IFERROR(VLOOKUP(D591,'[1]Fragility List'!$A$1:$C$146,3,FALSE),"Not Fragile")</f>
        <v>Not Fragile</v>
      </c>
      <c r="M591" s="27" t="e">
        <f>VLOOKUP(B591,[2]Data!$B$7:$Y$270,23,FALSE)</f>
        <v>#N/A</v>
      </c>
    </row>
    <row r="592" spans="1:13" x14ac:dyDescent="0.25">
      <c r="A592" s="30" t="s">
        <v>977</v>
      </c>
      <c r="B592" s="30" t="s">
        <v>977</v>
      </c>
      <c r="C592" s="30" t="s">
        <v>977</v>
      </c>
      <c r="D592" s="30" t="s">
        <v>977</v>
      </c>
      <c r="E592" s="30" t="s">
        <v>977</v>
      </c>
      <c r="F592" s="30" t="s">
        <v>977</v>
      </c>
      <c r="G592" s="30" t="str">
        <f>IFERROR(VLOOKUP(B592,'[1]Income Groups'!$A$2:$C$219,3,FALSE),"")</f>
        <v/>
      </c>
      <c r="H592" s="30" t="str">
        <f>IFERROR(VLOOKUP(B592,'[1]LDC List'!$B$1:$C$47,2,FALSE),"Non LDC")</f>
        <v>Non LDC</v>
      </c>
      <c r="I592" s="30" t="str">
        <f>IFERROR(VLOOKUP(B592,'[1]SIDS List'!$B$1:$C$57,2,FALSE),"Non SIDS")</f>
        <v>Non SIDS</v>
      </c>
      <c r="J592" s="30" t="str">
        <f>IFERROR(VLOOKUP(B592,'[1]DAC Member List'!$B$1:$C$29,2,FALSE),"Non DAC")</f>
        <v>Non DAC</v>
      </c>
      <c r="K592" s="30" t="str">
        <f>IFERROR(VLOOKUP(B592,'[1]Dev Countries List'!$A$1:$B$146,2,FALSE),"Not Developing")</f>
        <v>Not Developing</v>
      </c>
      <c r="L592" s="30" t="str">
        <f>IFERROR(VLOOKUP(D592,'[1]Fragility List'!$A$1:$C$146,3,FALSE),"Not Fragile")</f>
        <v>Not Fragile</v>
      </c>
      <c r="M592" s="27" t="e">
        <f>VLOOKUP(B592,[2]Data!$B$7:$Y$270,23,FALSE)</f>
        <v>#N/A</v>
      </c>
    </row>
    <row r="593" spans="1:13" x14ac:dyDescent="0.25">
      <c r="A593" s="30" t="s">
        <v>977</v>
      </c>
      <c r="B593" s="30" t="s">
        <v>977</v>
      </c>
      <c r="C593" s="30" t="s">
        <v>977</v>
      </c>
      <c r="D593" s="30" t="s">
        <v>977</v>
      </c>
      <c r="E593" s="30" t="s">
        <v>977</v>
      </c>
      <c r="F593" s="30" t="s">
        <v>977</v>
      </c>
      <c r="G593" s="30" t="str">
        <f>IFERROR(VLOOKUP(B593,'[1]Income Groups'!$A$2:$C$219,3,FALSE),"")</f>
        <v/>
      </c>
      <c r="H593" s="30" t="str">
        <f>IFERROR(VLOOKUP(B593,'[1]LDC List'!$B$1:$C$47,2,FALSE),"Non LDC")</f>
        <v>Non LDC</v>
      </c>
      <c r="I593" s="30" t="str">
        <f>IFERROR(VLOOKUP(B593,'[1]SIDS List'!$B$1:$C$57,2,FALSE),"Non SIDS")</f>
        <v>Non SIDS</v>
      </c>
      <c r="J593" s="30" t="str">
        <f>IFERROR(VLOOKUP(B593,'[1]DAC Member List'!$B$1:$C$29,2,FALSE),"Non DAC")</f>
        <v>Non DAC</v>
      </c>
      <c r="K593" s="30" t="str">
        <f>IFERROR(VLOOKUP(B593,'[1]Dev Countries List'!$A$1:$B$146,2,FALSE),"Not Developing")</f>
        <v>Not Developing</v>
      </c>
      <c r="L593" s="30" t="str">
        <f>IFERROR(VLOOKUP(D593,'[1]Fragility List'!$A$1:$C$146,3,FALSE),"Not Fragile")</f>
        <v>Not Fragile</v>
      </c>
      <c r="M593" s="27" t="e">
        <f>VLOOKUP(B593,[2]Data!$B$7:$Y$270,23,FALSE)</f>
        <v>#N/A</v>
      </c>
    </row>
    <row r="594" spans="1:13" x14ac:dyDescent="0.25">
      <c r="A594" s="30" t="s">
        <v>977</v>
      </c>
      <c r="B594" s="30" t="s">
        <v>977</v>
      </c>
      <c r="C594" s="30" t="s">
        <v>977</v>
      </c>
      <c r="D594" s="30" t="s">
        <v>977</v>
      </c>
      <c r="E594" s="30" t="s">
        <v>977</v>
      </c>
      <c r="F594" s="30" t="s">
        <v>977</v>
      </c>
      <c r="G594" s="30" t="str">
        <f>IFERROR(VLOOKUP(B594,'[1]Income Groups'!$A$2:$C$219,3,FALSE),"")</f>
        <v/>
      </c>
      <c r="H594" s="30" t="str">
        <f>IFERROR(VLOOKUP(B594,'[1]LDC List'!$B$1:$C$47,2,FALSE),"Non LDC")</f>
        <v>Non LDC</v>
      </c>
      <c r="I594" s="30" t="str">
        <f>IFERROR(VLOOKUP(B594,'[1]SIDS List'!$B$1:$C$57,2,FALSE),"Non SIDS")</f>
        <v>Non SIDS</v>
      </c>
      <c r="J594" s="30" t="str">
        <f>IFERROR(VLOOKUP(B594,'[1]DAC Member List'!$B$1:$C$29,2,FALSE),"Non DAC")</f>
        <v>Non DAC</v>
      </c>
      <c r="K594" s="30" t="str">
        <f>IFERROR(VLOOKUP(B594,'[1]Dev Countries List'!$A$1:$B$146,2,FALSE),"Not Developing")</f>
        <v>Not Developing</v>
      </c>
      <c r="L594" s="30" t="str">
        <f>IFERROR(VLOOKUP(D594,'[1]Fragility List'!$A$1:$C$146,3,FALSE),"Not Fragile")</f>
        <v>Not Fragile</v>
      </c>
      <c r="M594" s="27" t="e">
        <f>VLOOKUP(B594,[2]Data!$B$7:$Y$270,23,FALSE)</f>
        <v>#N/A</v>
      </c>
    </row>
    <row r="595" spans="1:13" x14ac:dyDescent="0.25">
      <c r="A595" s="30" t="s">
        <v>977</v>
      </c>
      <c r="B595" s="30" t="s">
        <v>977</v>
      </c>
      <c r="C595" s="30" t="s">
        <v>977</v>
      </c>
      <c r="D595" s="30" t="s">
        <v>977</v>
      </c>
      <c r="E595" s="30" t="s">
        <v>977</v>
      </c>
      <c r="F595" s="30" t="s">
        <v>977</v>
      </c>
      <c r="G595" s="30" t="str">
        <f>IFERROR(VLOOKUP(B595,'[1]Income Groups'!$A$2:$C$219,3,FALSE),"")</f>
        <v/>
      </c>
      <c r="H595" s="30" t="str">
        <f>IFERROR(VLOOKUP(B595,'[1]LDC List'!$B$1:$C$47,2,FALSE),"Non LDC")</f>
        <v>Non LDC</v>
      </c>
      <c r="I595" s="30" t="str">
        <f>IFERROR(VLOOKUP(B595,'[1]SIDS List'!$B$1:$C$57,2,FALSE),"Non SIDS")</f>
        <v>Non SIDS</v>
      </c>
      <c r="J595" s="30" t="str">
        <f>IFERROR(VLOOKUP(B595,'[1]DAC Member List'!$B$1:$C$29,2,FALSE),"Non DAC")</f>
        <v>Non DAC</v>
      </c>
      <c r="K595" s="30" t="str">
        <f>IFERROR(VLOOKUP(B595,'[1]Dev Countries List'!$A$1:$B$146,2,FALSE),"Not Developing")</f>
        <v>Not Developing</v>
      </c>
      <c r="L595" s="30" t="str">
        <f>IFERROR(VLOOKUP(D595,'[1]Fragility List'!$A$1:$C$146,3,FALSE),"Not Fragile")</f>
        <v>Not Fragile</v>
      </c>
      <c r="M595" s="27" t="e">
        <f>VLOOKUP(B595,[2]Data!$B$7:$Y$270,23,FALSE)</f>
        <v>#N/A</v>
      </c>
    </row>
    <row r="596" spans="1:13" x14ac:dyDescent="0.25">
      <c r="A596" s="30" t="s">
        <v>977</v>
      </c>
      <c r="B596" s="30" t="s">
        <v>977</v>
      </c>
      <c r="C596" s="30" t="s">
        <v>977</v>
      </c>
      <c r="D596" s="30" t="s">
        <v>977</v>
      </c>
      <c r="E596" s="30" t="s">
        <v>977</v>
      </c>
      <c r="F596" s="30" t="s">
        <v>977</v>
      </c>
      <c r="G596" s="30" t="str">
        <f>IFERROR(VLOOKUP(B596,'[1]Income Groups'!$A$2:$C$219,3,FALSE),"")</f>
        <v/>
      </c>
      <c r="H596" s="30" t="str">
        <f>IFERROR(VLOOKUP(B596,'[1]LDC List'!$B$1:$C$47,2,FALSE),"Non LDC")</f>
        <v>Non LDC</v>
      </c>
      <c r="I596" s="30" t="str">
        <f>IFERROR(VLOOKUP(B596,'[1]SIDS List'!$B$1:$C$57,2,FALSE),"Non SIDS")</f>
        <v>Non SIDS</v>
      </c>
      <c r="J596" s="30" t="str">
        <f>IFERROR(VLOOKUP(B596,'[1]DAC Member List'!$B$1:$C$29,2,FALSE),"Non DAC")</f>
        <v>Non DAC</v>
      </c>
      <c r="K596" s="30" t="str">
        <f>IFERROR(VLOOKUP(B596,'[1]Dev Countries List'!$A$1:$B$146,2,FALSE),"Not Developing")</f>
        <v>Not Developing</v>
      </c>
      <c r="L596" s="30" t="str">
        <f>IFERROR(VLOOKUP(D596,'[1]Fragility List'!$A$1:$C$146,3,FALSE),"Not Fragile")</f>
        <v>Not Fragile</v>
      </c>
      <c r="M596" s="27" t="e">
        <f>VLOOKUP(B596,[2]Data!$B$7:$Y$270,23,FALSE)</f>
        <v>#N/A</v>
      </c>
    </row>
    <row r="597" spans="1:13" x14ac:dyDescent="0.25">
      <c r="A597" s="30" t="s">
        <v>977</v>
      </c>
      <c r="B597" s="30" t="s">
        <v>977</v>
      </c>
      <c r="C597" s="30" t="s">
        <v>977</v>
      </c>
      <c r="D597" s="30" t="s">
        <v>977</v>
      </c>
      <c r="E597" s="30" t="s">
        <v>977</v>
      </c>
      <c r="F597" s="30" t="s">
        <v>977</v>
      </c>
      <c r="G597" s="30" t="str">
        <f>IFERROR(VLOOKUP(B597,'[1]Income Groups'!$A$2:$C$219,3,FALSE),"")</f>
        <v/>
      </c>
      <c r="H597" s="30" t="str">
        <f>IFERROR(VLOOKUP(B597,'[1]LDC List'!$B$1:$C$47,2,FALSE),"Non LDC")</f>
        <v>Non LDC</v>
      </c>
      <c r="I597" s="30" t="str">
        <f>IFERROR(VLOOKUP(B597,'[1]SIDS List'!$B$1:$C$57,2,FALSE),"Non SIDS")</f>
        <v>Non SIDS</v>
      </c>
      <c r="J597" s="30" t="str">
        <f>IFERROR(VLOOKUP(B597,'[1]DAC Member List'!$B$1:$C$29,2,FALSE),"Non DAC")</f>
        <v>Non DAC</v>
      </c>
      <c r="K597" s="30" t="str">
        <f>IFERROR(VLOOKUP(B597,'[1]Dev Countries List'!$A$1:$B$146,2,FALSE),"Not Developing")</f>
        <v>Not Developing</v>
      </c>
      <c r="L597" s="30" t="str">
        <f>IFERROR(VLOOKUP(D597,'[1]Fragility List'!$A$1:$C$146,3,FALSE),"Not Fragile")</f>
        <v>Not Fragile</v>
      </c>
      <c r="M597" s="27" t="e">
        <f>VLOOKUP(B597,[2]Data!$B$7:$Y$270,23,FALSE)</f>
        <v>#N/A</v>
      </c>
    </row>
    <row r="598" spans="1:13" x14ac:dyDescent="0.25">
      <c r="A598" s="30" t="s">
        <v>977</v>
      </c>
      <c r="B598" s="30" t="s">
        <v>977</v>
      </c>
      <c r="C598" s="30" t="s">
        <v>977</v>
      </c>
      <c r="D598" s="30" t="s">
        <v>977</v>
      </c>
      <c r="E598" s="30" t="s">
        <v>977</v>
      </c>
      <c r="F598" s="30" t="s">
        <v>977</v>
      </c>
      <c r="G598" s="30" t="str">
        <f>IFERROR(VLOOKUP(B598,'[1]Income Groups'!$A$2:$C$219,3,FALSE),"")</f>
        <v/>
      </c>
      <c r="H598" s="30" t="str">
        <f>IFERROR(VLOOKUP(B598,'[1]LDC List'!$B$1:$C$47,2,FALSE),"Non LDC")</f>
        <v>Non LDC</v>
      </c>
      <c r="I598" s="30" t="str">
        <f>IFERROR(VLOOKUP(B598,'[1]SIDS List'!$B$1:$C$57,2,FALSE),"Non SIDS")</f>
        <v>Non SIDS</v>
      </c>
      <c r="J598" s="30" t="str">
        <f>IFERROR(VLOOKUP(B598,'[1]DAC Member List'!$B$1:$C$29,2,FALSE),"Non DAC")</f>
        <v>Non DAC</v>
      </c>
      <c r="K598" s="30" t="str">
        <f>IFERROR(VLOOKUP(B598,'[1]Dev Countries List'!$A$1:$B$146,2,FALSE),"Not Developing")</f>
        <v>Not Developing</v>
      </c>
      <c r="L598" s="30" t="str">
        <f>IFERROR(VLOOKUP(D598,'[1]Fragility List'!$A$1:$C$146,3,FALSE),"Not Fragile")</f>
        <v>Not Fragile</v>
      </c>
      <c r="M598" s="27" t="e">
        <f>VLOOKUP(B598,[2]Data!$B$7:$Y$270,23,FALSE)</f>
        <v>#N/A</v>
      </c>
    </row>
    <row r="599" spans="1:13" x14ac:dyDescent="0.25">
      <c r="A599" s="30" t="s">
        <v>977</v>
      </c>
      <c r="B599" s="30" t="s">
        <v>977</v>
      </c>
      <c r="C599" s="30" t="s">
        <v>977</v>
      </c>
      <c r="D599" s="30" t="s">
        <v>977</v>
      </c>
      <c r="E599" s="30" t="s">
        <v>977</v>
      </c>
      <c r="F599" s="30" t="s">
        <v>977</v>
      </c>
      <c r="G599" s="30" t="str">
        <f>IFERROR(VLOOKUP(B599,'[1]Income Groups'!$A$2:$C$219,3,FALSE),"")</f>
        <v/>
      </c>
      <c r="H599" s="30" t="str">
        <f>IFERROR(VLOOKUP(B599,'[1]LDC List'!$B$1:$C$47,2,FALSE),"Non LDC")</f>
        <v>Non LDC</v>
      </c>
      <c r="I599" s="30" t="str">
        <f>IFERROR(VLOOKUP(B599,'[1]SIDS List'!$B$1:$C$57,2,FALSE),"Non SIDS")</f>
        <v>Non SIDS</v>
      </c>
      <c r="J599" s="30" t="str">
        <f>IFERROR(VLOOKUP(B599,'[1]DAC Member List'!$B$1:$C$29,2,FALSE),"Non DAC")</f>
        <v>Non DAC</v>
      </c>
      <c r="K599" s="30" t="str">
        <f>IFERROR(VLOOKUP(B599,'[1]Dev Countries List'!$A$1:$B$146,2,FALSE),"Not Developing")</f>
        <v>Not Developing</v>
      </c>
      <c r="L599" s="30" t="str">
        <f>IFERROR(VLOOKUP(D599,'[1]Fragility List'!$A$1:$C$146,3,FALSE),"Not Fragile")</f>
        <v>Not Fragile</v>
      </c>
      <c r="M599" s="27" t="e">
        <f>VLOOKUP(B599,[2]Data!$B$7:$Y$270,23,FALSE)</f>
        <v>#N/A</v>
      </c>
    </row>
    <row r="600" spans="1:13" x14ac:dyDescent="0.25">
      <c r="A600" s="30" t="s">
        <v>977</v>
      </c>
      <c r="B600" s="30" t="s">
        <v>977</v>
      </c>
      <c r="C600" s="30" t="s">
        <v>977</v>
      </c>
      <c r="D600" s="30" t="s">
        <v>977</v>
      </c>
      <c r="E600" s="30" t="s">
        <v>977</v>
      </c>
      <c r="F600" s="30" t="s">
        <v>977</v>
      </c>
      <c r="G600" s="30" t="str">
        <f>IFERROR(VLOOKUP(B600,'[1]Income Groups'!$A$2:$C$219,3,FALSE),"")</f>
        <v/>
      </c>
      <c r="H600" s="30" t="str">
        <f>IFERROR(VLOOKUP(B600,'[1]LDC List'!$B$1:$C$47,2,FALSE),"Non LDC")</f>
        <v>Non LDC</v>
      </c>
      <c r="I600" s="30" t="str">
        <f>IFERROR(VLOOKUP(B600,'[1]SIDS List'!$B$1:$C$57,2,FALSE),"Non SIDS")</f>
        <v>Non SIDS</v>
      </c>
      <c r="J600" s="30" t="str">
        <f>IFERROR(VLOOKUP(B600,'[1]DAC Member List'!$B$1:$C$29,2,FALSE),"Non DAC")</f>
        <v>Non DAC</v>
      </c>
      <c r="K600" s="30" t="str">
        <f>IFERROR(VLOOKUP(B600,'[1]Dev Countries List'!$A$1:$B$146,2,FALSE),"Not Developing")</f>
        <v>Not Developing</v>
      </c>
      <c r="L600" s="30" t="str">
        <f>IFERROR(VLOOKUP(D600,'[1]Fragility List'!$A$1:$C$146,3,FALSE),"Not Fragile")</f>
        <v>Not Fragile</v>
      </c>
      <c r="M600" s="27" t="e">
        <f>VLOOKUP(B600,[2]Data!$B$7:$Y$270,23,FALSE)</f>
        <v>#N/A</v>
      </c>
    </row>
    <row r="601" spans="1:13" x14ac:dyDescent="0.25">
      <c r="A601" s="30" t="s">
        <v>977</v>
      </c>
      <c r="B601" s="30" t="s">
        <v>977</v>
      </c>
      <c r="C601" s="30" t="s">
        <v>977</v>
      </c>
      <c r="D601" s="30" t="s">
        <v>977</v>
      </c>
      <c r="E601" s="30" t="s">
        <v>977</v>
      </c>
      <c r="F601" s="30" t="s">
        <v>977</v>
      </c>
      <c r="G601" s="30" t="str">
        <f>IFERROR(VLOOKUP(B601,'[1]Income Groups'!$A$2:$C$219,3,FALSE),"")</f>
        <v/>
      </c>
      <c r="H601" s="30" t="str">
        <f>IFERROR(VLOOKUP(B601,'[1]LDC List'!$B$1:$C$47,2,FALSE),"Non LDC")</f>
        <v>Non LDC</v>
      </c>
      <c r="I601" s="30" t="str">
        <f>IFERROR(VLOOKUP(B601,'[1]SIDS List'!$B$1:$C$57,2,FALSE),"Non SIDS")</f>
        <v>Non SIDS</v>
      </c>
      <c r="J601" s="30" t="str">
        <f>IFERROR(VLOOKUP(B601,'[1]DAC Member List'!$B$1:$C$29,2,FALSE),"Non DAC")</f>
        <v>Non DAC</v>
      </c>
      <c r="K601" s="30" t="str">
        <f>IFERROR(VLOOKUP(B601,'[1]Dev Countries List'!$A$1:$B$146,2,FALSE),"Not Developing")</f>
        <v>Not Developing</v>
      </c>
      <c r="L601" s="30" t="str">
        <f>IFERROR(VLOOKUP(D601,'[1]Fragility List'!$A$1:$C$146,3,FALSE),"Not Fragile")</f>
        <v>Not Fragile</v>
      </c>
      <c r="M601" s="27" t="e">
        <f>VLOOKUP(B601,[2]Data!$B$7:$Y$270,23,FALSE)</f>
        <v>#N/A</v>
      </c>
    </row>
    <row r="602" spans="1:13" x14ac:dyDescent="0.25">
      <c r="A602" s="30" t="s">
        <v>977</v>
      </c>
      <c r="B602" s="30" t="s">
        <v>977</v>
      </c>
      <c r="C602" s="30" t="s">
        <v>977</v>
      </c>
      <c r="D602" s="30" t="s">
        <v>977</v>
      </c>
      <c r="E602" s="30" t="s">
        <v>977</v>
      </c>
      <c r="F602" s="30" t="s">
        <v>977</v>
      </c>
      <c r="G602" s="30" t="str">
        <f>IFERROR(VLOOKUP(B602,'[1]Income Groups'!$A$2:$C$219,3,FALSE),"")</f>
        <v/>
      </c>
      <c r="H602" s="30" t="str">
        <f>IFERROR(VLOOKUP(B602,'[1]LDC List'!$B$1:$C$47,2,FALSE),"Non LDC")</f>
        <v>Non LDC</v>
      </c>
      <c r="I602" s="30" t="str">
        <f>IFERROR(VLOOKUP(B602,'[1]SIDS List'!$B$1:$C$57,2,FALSE),"Non SIDS")</f>
        <v>Non SIDS</v>
      </c>
      <c r="J602" s="30" t="str">
        <f>IFERROR(VLOOKUP(B602,'[1]DAC Member List'!$B$1:$C$29,2,FALSE),"Non DAC")</f>
        <v>Non DAC</v>
      </c>
      <c r="K602" s="30" t="str">
        <f>IFERROR(VLOOKUP(B602,'[1]Dev Countries List'!$A$1:$B$146,2,FALSE),"Not Developing")</f>
        <v>Not Developing</v>
      </c>
      <c r="L602" s="30" t="str">
        <f>IFERROR(VLOOKUP(D602,'[1]Fragility List'!$A$1:$C$146,3,FALSE),"Not Fragile")</f>
        <v>Not Fragile</v>
      </c>
      <c r="M602" s="27" t="e">
        <f>VLOOKUP(B602,[2]Data!$B$7:$Y$270,23,FALSE)</f>
        <v>#N/A</v>
      </c>
    </row>
    <row r="603" spans="1:13" x14ac:dyDescent="0.25">
      <c r="A603" s="30" t="s">
        <v>977</v>
      </c>
      <c r="B603" s="30" t="s">
        <v>977</v>
      </c>
      <c r="C603" s="30" t="s">
        <v>977</v>
      </c>
      <c r="D603" s="30" t="s">
        <v>977</v>
      </c>
      <c r="E603" s="30" t="s">
        <v>977</v>
      </c>
      <c r="F603" s="30" t="s">
        <v>977</v>
      </c>
      <c r="G603" s="30" t="str">
        <f>IFERROR(VLOOKUP(B603,'[1]Income Groups'!$A$2:$C$219,3,FALSE),"")</f>
        <v/>
      </c>
      <c r="H603" s="30" t="str">
        <f>IFERROR(VLOOKUP(B603,'[1]LDC List'!$B$1:$C$47,2,FALSE),"Non LDC")</f>
        <v>Non LDC</v>
      </c>
      <c r="I603" s="30" t="str">
        <f>IFERROR(VLOOKUP(B603,'[1]SIDS List'!$B$1:$C$57,2,FALSE),"Non SIDS")</f>
        <v>Non SIDS</v>
      </c>
      <c r="J603" s="30" t="str">
        <f>IFERROR(VLOOKUP(B603,'[1]DAC Member List'!$B$1:$C$29,2,FALSE),"Non DAC")</f>
        <v>Non DAC</v>
      </c>
      <c r="K603" s="30" t="str">
        <f>IFERROR(VLOOKUP(B603,'[1]Dev Countries List'!$A$1:$B$146,2,FALSE),"Not Developing")</f>
        <v>Not Developing</v>
      </c>
      <c r="L603" s="30" t="str">
        <f>IFERROR(VLOOKUP(D603,'[1]Fragility List'!$A$1:$C$146,3,FALSE),"Not Fragile")</f>
        <v>Not Fragile</v>
      </c>
      <c r="M603" s="27" t="e">
        <f>VLOOKUP(B603,[2]Data!$B$7:$Y$270,23,FALSE)</f>
        <v>#N/A</v>
      </c>
    </row>
    <row r="604" spans="1:13" x14ac:dyDescent="0.25">
      <c r="A604" s="30" t="s">
        <v>977</v>
      </c>
      <c r="B604" s="30" t="s">
        <v>977</v>
      </c>
      <c r="C604" s="30" t="s">
        <v>977</v>
      </c>
      <c r="D604" s="30" t="s">
        <v>977</v>
      </c>
      <c r="E604" s="30" t="s">
        <v>977</v>
      </c>
      <c r="F604" s="30" t="s">
        <v>977</v>
      </c>
      <c r="G604" s="30" t="str">
        <f>IFERROR(VLOOKUP(B604,'[1]Income Groups'!$A$2:$C$219,3,FALSE),"")</f>
        <v/>
      </c>
      <c r="H604" s="30" t="str">
        <f>IFERROR(VLOOKUP(B604,'[1]LDC List'!$B$1:$C$47,2,FALSE),"Non LDC")</f>
        <v>Non LDC</v>
      </c>
      <c r="I604" s="30" t="str">
        <f>IFERROR(VLOOKUP(B604,'[1]SIDS List'!$B$1:$C$57,2,FALSE),"Non SIDS")</f>
        <v>Non SIDS</v>
      </c>
      <c r="J604" s="30" t="str">
        <f>IFERROR(VLOOKUP(B604,'[1]DAC Member List'!$B$1:$C$29,2,FALSE),"Non DAC")</f>
        <v>Non DAC</v>
      </c>
      <c r="K604" s="30" t="str">
        <f>IFERROR(VLOOKUP(B604,'[1]Dev Countries List'!$A$1:$B$146,2,FALSE),"Not Developing")</f>
        <v>Not Developing</v>
      </c>
      <c r="L604" s="30" t="str">
        <f>IFERROR(VLOOKUP(D604,'[1]Fragility List'!$A$1:$C$146,3,FALSE),"Not Fragile")</f>
        <v>Not Fragile</v>
      </c>
      <c r="M604" s="27" t="e">
        <f>VLOOKUP(B604,[2]Data!$B$7:$Y$270,23,FALSE)</f>
        <v>#N/A</v>
      </c>
    </row>
    <row r="605" spans="1:13" x14ac:dyDescent="0.25">
      <c r="A605" s="30" t="s">
        <v>977</v>
      </c>
      <c r="B605" s="30" t="s">
        <v>977</v>
      </c>
      <c r="C605" s="30" t="s">
        <v>977</v>
      </c>
      <c r="D605" s="30" t="s">
        <v>977</v>
      </c>
      <c r="E605" s="30" t="s">
        <v>977</v>
      </c>
      <c r="F605" s="30" t="s">
        <v>977</v>
      </c>
      <c r="G605" s="30" t="str">
        <f>IFERROR(VLOOKUP(B605,'[1]Income Groups'!$A$2:$C$219,3,FALSE),"")</f>
        <v/>
      </c>
      <c r="H605" s="30" t="str">
        <f>IFERROR(VLOOKUP(B605,'[1]LDC List'!$B$1:$C$47,2,FALSE),"Non LDC")</f>
        <v>Non LDC</v>
      </c>
      <c r="I605" s="30" t="str">
        <f>IFERROR(VLOOKUP(B605,'[1]SIDS List'!$B$1:$C$57,2,FALSE),"Non SIDS")</f>
        <v>Non SIDS</v>
      </c>
      <c r="J605" s="30" t="str">
        <f>IFERROR(VLOOKUP(B605,'[1]DAC Member List'!$B$1:$C$29,2,FALSE),"Non DAC")</f>
        <v>Non DAC</v>
      </c>
      <c r="K605" s="30" t="str">
        <f>IFERROR(VLOOKUP(B605,'[1]Dev Countries List'!$A$1:$B$146,2,FALSE),"Not Developing")</f>
        <v>Not Developing</v>
      </c>
      <c r="L605" s="30" t="str">
        <f>IFERROR(VLOOKUP(D605,'[1]Fragility List'!$A$1:$C$146,3,FALSE),"Not Fragile")</f>
        <v>Not Fragile</v>
      </c>
      <c r="M605" s="27" t="e">
        <f>VLOOKUP(B605,[2]Data!$B$7:$Y$270,23,FALSE)</f>
        <v>#N/A</v>
      </c>
    </row>
    <row r="606" spans="1:13" x14ac:dyDescent="0.25">
      <c r="A606" s="30" t="s">
        <v>977</v>
      </c>
      <c r="B606" s="30" t="s">
        <v>977</v>
      </c>
      <c r="C606" s="30" t="s">
        <v>977</v>
      </c>
      <c r="D606" s="30" t="s">
        <v>977</v>
      </c>
      <c r="E606" s="30" t="s">
        <v>977</v>
      </c>
      <c r="F606" s="30" t="s">
        <v>977</v>
      </c>
      <c r="G606" s="30" t="str">
        <f>IFERROR(VLOOKUP(B606,'[1]Income Groups'!$A$2:$C$219,3,FALSE),"")</f>
        <v/>
      </c>
      <c r="H606" s="30" t="str">
        <f>IFERROR(VLOOKUP(B606,'[1]LDC List'!$B$1:$C$47,2,FALSE),"Non LDC")</f>
        <v>Non LDC</v>
      </c>
      <c r="I606" s="30" t="str">
        <f>IFERROR(VLOOKUP(B606,'[1]SIDS List'!$B$1:$C$57,2,FALSE),"Non SIDS")</f>
        <v>Non SIDS</v>
      </c>
      <c r="J606" s="30" t="str">
        <f>IFERROR(VLOOKUP(B606,'[1]DAC Member List'!$B$1:$C$29,2,FALSE),"Non DAC")</f>
        <v>Non DAC</v>
      </c>
      <c r="K606" s="30" t="str">
        <f>IFERROR(VLOOKUP(B606,'[1]Dev Countries List'!$A$1:$B$146,2,FALSE),"Not Developing")</f>
        <v>Not Developing</v>
      </c>
      <c r="L606" s="30" t="str">
        <f>IFERROR(VLOOKUP(D606,'[1]Fragility List'!$A$1:$C$146,3,FALSE),"Not Fragile")</f>
        <v>Not Fragile</v>
      </c>
      <c r="M606" s="27" t="e">
        <f>VLOOKUP(B606,[2]Data!$B$7:$Y$270,23,FALSE)</f>
        <v>#N/A</v>
      </c>
    </row>
    <row r="607" spans="1:13" x14ac:dyDescent="0.25">
      <c r="A607" s="30" t="s">
        <v>977</v>
      </c>
      <c r="B607" s="30" t="s">
        <v>977</v>
      </c>
      <c r="C607" s="30" t="s">
        <v>977</v>
      </c>
      <c r="D607" s="30" t="s">
        <v>977</v>
      </c>
      <c r="E607" s="30" t="s">
        <v>977</v>
      </c>
      <c r="F607" s="30" t="s">
        <v>977</v>
      </c>
      <c r="G607" s="30" t="str">
        <f>IFERROR(VLOOKUP(B607,'[1]Income Groups'!$A$2:$C$219,3,FALSE),"")</f>
        <v/>
      </c>
      <c r="H607" s="30" t="str">
        <f>IFERROR(VLOOKUP(B607,'[1]LDC List'!$B$1:$C$47,2,FALSE),"Non LDC")</f>
        <v>Non LDC</v>
      </c>
      <c r="I607" s="30" t="str">
        <f>IFERROR(VLOOKUP(B607,'[1]SIDS List'!$B$1:$C$57,2,FALSE),"Non SIDS")</f>
        <v>Non SIDS</v>
      </c>
      <c r="J607" s="30" t="str">
        <f>IFERROR(VLOOKUP(B607,'[1]DAC Member List'!$B$1:$C$29,2,FALSE),"Non DAC")</f>
        <v>Non DAC</v>
      </c>
      <c r="K607" s="30" t="str">
        <f>IFERROR(VLOOKUP(B607,'[1]Dev Countries List'!$A$1:$B$146,2,FALSE),"Not Developing")</f>
        <v>Not Developing</v>
      </c>
      <c r="L607" s="30" t="str">
        <f>IFERROR(VLOOKUP(D607,'[1]Fragility List'!$A$1:$C$146,3,FALSE),"Not Fragile")</f>
        <v>Not Fragile</v>
      </c>
      <c r="M607" s="27" t="e">
        <f>VLOOKUP(B607,[2]Data!$B$7:$Y$270,23,FALSE)</f>
        <v>#N/A</v>
      </c>
    </row>
    <row r="608" spans="1:13" x14ac:dyDescent="0.25">
      <c r="A608" s="30" t="s">
        <v>977</v>
      </c>
      <c r="B608" s="30" t="s">
        <v>977</v>
      </c>
      <c r="C608" s="30" t="s">
        <v>977</v>
      </c>
      <c r="D608" s="30" t="s">
        <v>977</v>
      </c>
      <c r="E608" s="30" t="s">
        <v>977</v>
      </c>
      <c r="F608" s="30" t="s">
        <v>977</v>
      </c>
      <c r="G608" s="30" t="str">
        <f>IFERROR(VLOOKUP(B608,'[1]Income Groups'!$A$2:$C$219,3,FALSE),"")</f>
        <v/>
      </c>
      <c r="H608" s="30" t="str">
        <f>IFERROR(VLOOKUP(B608,'[1]LDC List'!$B$1:$C$47,2,FALSE),"Non LDC")</f>
        <v>Non LDC</v>
      </c>
      <c r="I608" s="30" t="str">
        <f>IFERROR(VLOOKUP(B608,'[1]SIDS List'!$B$1:$C$57,2,FALSE),"Non SIDS")</f>
        <v>Non SIDS</v>
      </c>
      <c r="J608" s="30" t="str">
        <f>IFERROR(VLOOKUP(B608,'[1]DAC Member List'!$B$1:$C$29,2,FALSE),"Non DAC")</f>
        <v>Non DAC</v>
      </c>
      <c r="K608" s="30" t="str">
        <f>IFERROR(VLOOKUP(B608,'[1]Dev Countries List'!$A$1:$B$146,2,FALSE),"Not Developing")</f>
        <v>Not Developing</v>
      </c>
      <c r="L608" s="30" t="str">
        <f>IFERROR(VLOOKUP(D608,'[1]Fragility List'!$A$1:$C$146,3,FALSE),"Not Fragile")</f>
        <v>Not Fragile</v>
      </c>
      <c r="M608" s="27" t="e">
        <f>VLOOKUP(B608,[2]Data!$B$7:$Y$270,23,FALSE)</f>
        <v>#N/A</v>
      </c>
    </row>
    <row r="609" spans="1:13" x14ac:dyDescent="0.25">
      <c r="A609" s="30" t="s">
        <v>977</v>
      </c>
      <c r="B609" s="30" t="s">
        <v>977</v>
      </c>
      <c r="C609" s="30" t="s">
        <v>977</v>
      </c>
      <c r="D609" s="30" t="s">
        <v>977</v>
      </c>
      <c r="E609" s="30" t="s">
        <v>977</v>
      </c>
      <c r="F609" s="30" t="s">
        <v>977</v>
      </c>
      <c r="G609" s="30" t="str">
        <f>IFERROR(VLOOKUP(B609,'[1]Income Groups'!$A$2:$C$219,3,FALSE),"")</f>
        <v/>
      </c>
      <c r="H609" s="30" t="str">
        <f>IFERROR(VLOOKUP(B609,'[1]LDC List'!$B$1:$C$47,2,FALSE),"Non LDC")</f>
        <v>Non LDC</v>
      </c>
      <c r="I609" s="30" t="str">
        <f>IFERROR(VLOOKUP(B609,'[1]SIDS List'!$B$1:$C$57,2,FALSE),"Non SIDS")</f>
        <v>Non SIDS</v>
      </c>
      <c r="J609" s="30" t="str">
        <f>IFERROR(VLOOKUP(B609,'[1]DAC Member List'!$B$1:$C$29,2,FALSE),"Non DAC")</f>
        <v>Non DAC</v>
      </c>
      <c r="K609" s="30" t="str">
        <f>IFERROR(VLOOKUP(B609,'[1]Dev Countries List'!$A$1:$B$146,2,FALSE),"Not Developing")</f>
        <v>Not Developing</v>
      </c>
      <c r="L609" s="30" t="str">
        <f>IFERROR(VLOOKUP(D609,'[1]Fragility List'!$A$1:$C$146,3,FALSE),"Not Fragile")</f>
        <v>Not Fragile</v>
      </c>
      <c r="M609" s="27" t="e">
        <f>VLOOKUP(B609,[2]Data!$B$7:$Y$270,23,FALSE)</f>
        <v>#N/A</v>
      </c>
    </row>
    <row r="610" spans="1:13" x14ac:dyDescent="0.25">
      <c r="A610" s="30" t="s">
        <v>977</v>
      </c>
      <c r="B610" s="30" t="s">
        <v>977</v>
      </c>
      <c r="C610" s="30" t="s">
        <v>977</v>
      </c>
      <c r="D610" s="30" t="s">
        <v>977</v>
      </c>
      <c r="E610" s="30" t="s">
        <v>977</v>
      </c>
      <c r="F610" s="30" t="s">
        <v>977</v>
      </c>
      <c r="G610" s="30" t="str">
        <f>IFERROR(VLOOKUP(B610,'[1]Income Groups'!$A$2:$C$219,3,FALSE),"")</f>
        <v/>
      </c>
      <c r="H610" s="30" t="str">
        <f>IFERROR(VLOOKUP(B610,'[1]LDC List'!$B$1:$C$47,2,FALSE),"Non LDC")</f>
        <v>Non LDC</v>
      </c>
      <c r="I610" s="30" t="str">
        <f>IFERROR(VLOOKUP(B610,'[1]SIDS List'!$B$1:$C$57,2,FALSE),"Non SIDS")</f>
        <v>Non SIDS</v>
      </c>
      <c r="J610" s="30" t="str">
        <f>IFERROR(VLOOKUP(B610,'[1]DAC Member List'!$B$1:$C$29,2,FALSE),"Non DAC")</f>
        <v>Non DAC</v>
      </c>
      <c r="K610" s="30" t="str">
        <f>IFERROR(VLOOKUP(B610,'[1]Dev Countries List'!$A$1:$B$146,2,FALSE),"Not Developing")</f>
        <v>Not Developing</v>
      </c>
      <c r="L610" s="30" t="str">
        <f>IFERROR(VLOOKUP(D610,'[1]Fragility List'!$A$1:$C$146,3,FALSE),"Not Fragile")</f>
        <v>Not Fragile</v>
      </c>
      <c r="M610" s="27" t="e">
        <f>VLOOKUP(B610,[2]Data!$B$7:$Y$270,23,FALSE)</f>
        <v>#N/A</v>
      </c>
    </row>
    <row r="611" spans="1:13" x14ac:dyDescent="0.25">
      <c r="A611" s="30" t="s">
        <v>977</v>
      </c>
      <c r="B611" s="30" t="s">
        <v>977</v>
      </c>
      <c r="C611" s="30" t="s">
        <v>977</v>
      </c>
      <c r="D611" s="30" t="s">
        <v>977</v>
      </c>
      <c r="E611" s="30" t="s">
        <v>977</v>
      </c>
      <c r="F611" s="30" t="s">
        <v>977</v>
      </c>
      <c r="G611" s="30" t="str">
        <f>IFERROR(VLOOKUP(B611,'[1]Income Groups'!$A$2:$C$219,3,FALSE),"")</f>
        <v/>
      </c>
      <c r="H611" s="30" t="str">
        <f>IFERROR(VLOOKUP(B611,'[1]LDC List'!$B$1:$C$47,2,FALSE),"Non LDC")</f>
        <v>Non LDC</v>
      </c>
      <c r="I611" s="30" t="str">
        <f>IFERROR(VLOOKUP(B611,'[1]SIDS List'!$B$1:$C$57,2,FALSE),"Non SIDS")</f>
        <v>Non SIDS</v>
      </c>
      <c r="J611" s="30" t="str">
        <f>IFERROR(VLOOKUP(B611,'[1]DAC Member List'!$B$1:$C$29,2,FALSE),"Non DAC")</f>
        <v>Non DAC</v>
      </c>
      <c r="K611" s="30" t="str">
        <f>IFERROR(VLOOKUP(B611,'[1]Dev Countries List'!$A$1:$B$146,2,FALSE),"Not Developing")</f>
        <v>Not Developing</v>
      </c>
      <c r="L611" s="30" t="str">
        <f>IFERROR(VLOOKUP(D611,'[1]Fragility List'!$A$1:$C$146,3,FALSE),"Not Fragile")</f>
        <v>Not Fragile</v>
      </c>
      <c r="M611" s="27" t="e">
        <f>VLOOKUP(B611,[2]Data!$B$7:$Y$270,23,FALSE)</f>
        <v>#N/A</v>
      </c>
    </row>
    <row r="612" spans="1:13" x14ac:dyDescent="0.25">
      <c r="A612" s="30" t="s">
        <v>977</v>
      </c>
      <c r="B612" s="30" t="s">
        <v>977</v>
      </c>
      <c r="C612" s="30" t="s">
        <v>977</v>
      </c>
      <c r="D612" s="30" t="s">
        <v>977</v>
      </c>
      <c r="E612" s="30" t="s">
        <v>977</v>
      </c>
      <c r="F612" s="30" t="s">
        <v>977</v>
      </c>
      <c r="G612" s="30" t="str">
        <f>IFERROR(VLOOKUP(B612,'[1]Income Groups'!$A$2:$C$219,3,FALSE),"")</f>
        <v/>
      </c>
      <c r="H612" s="30" t="str">
        <f>IFERROR(VLOOKUP(B612,'[1]LDC List'!$B$1:$C$47,2,FALSE),"Non LDC")</f>
        <v>Non LDC</v>
      </c>
      <c r="I612" s="30" t="str">
        <f>IFERROR(VLOOKUP(B612,'[1]SIDS List'!$B$1:$C$57,2,FALSE),"Non SIDS")</f>
        <v>Non SIDS</v>
      </c>
      <c r="J612" s="30" t="str">
        <f>IFERROR(VLOOKUP(B612,'[1]DAC Member List'!$B$1:$C$29,2,FALSE),"Non DAC")</f>
        <v>Non DAC</v>
      </c>
      <c r="K612" s="30" t="str">
        <f>IFERROR(VLOOKUP(B612,'[1]Dev Countries List'!$A$1:$B$146,2,FALSE),"Not Developing")</f>
        <v>Not Developing</v>
      </c>
      <c r="L612" s="30" t="str">
        <f>IFERROR(VLOOKUP(D612,'[1]Fragility List'!$A$1:$C$146,3,FALSE),"Not Fragile")</f>
        <v>Not Fragile</v>
      </c>
      <c r="M612" s="27" t="e">
        <f>VLOOKUP(B612,[2]Data!$B$7:$Y$270,23,FALSE)</f>
        <v>#N/A</v>
      </c>
    </row>
    <row r="613" spans="1:13" x14ac:dyDescent="0.25">
      <c r="A613" s="30" t="s">
        <v>977</v>
      </c>
      <c r="B613" s="30" t="s">
        <v>977</v>
      </c>
      <c r="C613" s="30" t="s">
        <v>977</v>
      </c>
      <c r="D613" s="30" t="s">
        <v>977</v>
      </c>
      <c r="E613" s="30" t="s">
        <v>977</v>
      </c>
      <c r="F613" s="30" t="s">
        <v>977</v>
      </c>
      <c r="G613" s="30" t="str">
        <f>IFERROR(VLOOKUP(B613,'[1]Income Groups'!$A$2:$C$219,3,FALSE),"")</f>
        <v/>
      </c>
      <c r="H613" s="30" t="str">
        <f>IFERROR(VLOOKUP(B613,'[1]LDC List'!$B$1:$C$47,2,FALSE),"Non LDC")</f>
        <v>Non LDC</v>
      </c>
      <c r="I613" s="30" t="str">
        <f>IFERROR(VLOOKUP(B613,'[1]SIDS List'!$B$1:$C$57,2,FALSE),"Non SIDS")</f>
        <v>Non SIDS</v>
      </c>
      <c r="J613" s="30" t="str">
        <f>IFERROR(VLOOKUP(B613,'[1]DAC Member List'!$B$1:$C$29,2,FALSE),"Non DAC")</f>
        <v>Non DAC</v>
      </c>
      <c r="K613" s="30" t="str">
        <f>IFERROR(VLOOKUP(B613,'[1]Dev Countries List'!$A$1:$B$146,2,FALSE),"Not Developing")</f>
        <v>Not Developing</v>
      </c>
      <c r="L613" s="30" t="str">
        <f>IFERROR(VLOOKUP(D613,'[1]Fragility List'!$A$1:$C$146,3,FALSE),"Not Fragile")</f>
        <v>Not Fragile</v>
      </c>
      <c r="M613" s="27" t="e">
        <f>VLOOKUP(B613,[2]Data!$B$7:$Y$270,23,FALSE)</f>
        <v>#N/A</v>
      </c>
    </row>
    <row r="614" spans="1:13" x14ac:dyDescent="0.25">
      <c r="A614" s="30" t="s">
        <v>977</v>
      </c>
      <c r="B614" s="30" t="s">
        <v>977</v>
      </c>
      <c r="C614" s="30" t="s">
        <v>977</v>
      </c>
      <c r="D614" s="30" t="s">
        <v>977</v>
      </c>
      <c r="E614" s="30" t="s">
        <v>977</v>
      </c>
      <c r="F614" s="30" t="s">
        <v>977</v>
      </c>
      <c r="G614" s="30" t="str">
        <f>IFERROR(VLOOKUP(B614,'[1]Income Groups'!$A$2:$C$219,3,FALSE),"")</f>
        <v/>
      </c>
      <c r="H614" s="30" t="str">
        <f>IFERROR(VLOOKUP(B614,'[1]LDC List'!$B$1:$C$47,2,FALSE),"Non LDC")</f>
        <v>Non LDC</v>
      </c>
      <c r="I614" s="30" t="str">
        <f>IFERROR(VLOOKUP(B614,'[1]SIDS List'!$B$1:$C$57,2,FALSE),"Non SIDS")</f>
        <v>Non SIDS</v>
      </c>
      <c r="J614" s="30" t="str">
        <f>IFERROR(VLOOKUP(B614,'[1]DAC Member List'!$B$1:$C$29,2,FALSE),"Non DAC")</f>
        <v>Non DAC</v>
      </c>
      <c r="K614" s="30" t="str">
        <f>IFERROR(VLOOKUP(B614,'[1]Dev Countries List'!$A$1:$B$146,2,FALSE),"Not Developing")</f>
        <v>Not Developing</v>
      </c>
      <c r="L614" s="30" t="str">
        <f>IFERROR(VLOOKUP(D614,'[1]Fragility List'!$A$1:$C$146,3,FALSE),"Not Fragile")</f>
        <v>Not Fragile</v>
      </c>
      <c r="M614" s="27" t="e">
        <f>VLOOKUP(B614,[2]Data!$B$7:$Y$270,23,FALSE)</f>
        <v>#N/A</v>
      </c>
    </row>
    <row r="615" spans="1:13" x14ac:dyDescent="0.25">
      <c r="A615" s="30" t="s">
        <v>977</v>
      </c>
      <c r="B615" s="30" t="s">
        <v>977</v>
      </c>
      <c r="C615" s="30" t="s">
        <v>977</v>
      </c>
      <c r="D615" s="30" t="s">
        <v>977</v>
      </c>
      <c r="E615" s="30" t="s">
        <v>977</v>
      </c>
      <c r="F615" s="30" t="s">
        <v>977</v>
      </c>
      <c r="G615" s="30" t="str">
        <f>IFERROR(VLOOKUP(B615,'[1]Income Groups'!$A$2:$C$219,3,FALSE),"")</f>
        <v/>
      </c>
      <c r="H615" s="30" t="str">
        <f>IFERROR(VLOOKUP(B615,'[1]LDC List'!$B$1:$C$47,2,FALSE),"Non LDC")</f>
        <v>Non LDC</v>
      </c>
      <c r="I615" s="30" t="str">
        <f>IFERROR(VLOOKUP(B615,'[1]SIDS List'!$B$1:$C$57,2,FALSE),"Non SIDS")</f>
        <v>Non SIDS</v>
      </c>
      <c r="J615" s="30" t="str">
        <f>IFERROR(VLOOKUP(B615,'[1]DAC Member List'!$B$1:$C$29,2,FALSE),"Non DAC")</f>
        <v>Non DAC</v>
      </c>
      <c r="K615" s="30" t="str">
        <f>IFERROR(VLOOKUP(B615,'[1]Dev Countries List'!$A$1:$B$146,2,FALSE),"Not Developing")</f>
        <v>Not Developing</v>
      </c>
      <c r="L615" s="30" t="str">
        <f>IFERROR(VLOOKUP(D615,'[1]Fragility List'!$A$1:$C$146,3,FALSE),"Not Fragile")</f>
        <v>Not Fragile</v>
      </c>
      <c r="M615" s="27" t="e">
        <f>VLOOKUP(B615,[2]Data!$B$7:$Y$270,23,FALSE)</f>
        <v>#N/A</v>
      </c>
    </row>
    <row r="616" spans="1:13" x14ac:dyDescent="0.25">
      <c r="A616" s="30" t="s">
        <v>977</v>
      </c>
      <c r="B616" s="30" t="s">
        <v>977</v>
      </c>
      <c r="C616" s="30" t="s">
        <v>977</v>
      </c>
      <c r="D616" s="30" t="s">
        <v>977</v>
      </c>
      <c r="E616" s="30" t="s">
        <v>977</v>
      </c>
      <c r="F616" s="30" t="s">
        <v>977</v>
      </c>
      <c r="G616" s="30" t="str">
        <f>IFERROR(VLOOKUP(B616,'[1]Income Groups'!$A$2:$C$219,3,FALSE),"")</f>
        <v/>
      </c>
      <c r="H616" s="30" t="str">
        <f>IFERROR(VLOOKUP(B616,'[1]LDC List'!$B$1:$C$47,2,FALSE),"Non LDC")</f>
        <v>Non LDC</v>
      </c>
      <c r="I616" s="30" t="str">
        <f>IFERROR(VLOOKUP(B616,'[1]SIDS List'!$B$1:$C$57,2,FALSE),"Non SIDS")</f>
        <v>Non SIDS</v>
      </c>
      <c r="J616" s="30" t="str">
        <f>IFERROR(VLOOKUP(B616,'[1]DAC Member List'!$B$1:$C$29,2,FALSE),"Non DAC")</f>
        <v>Non DAC</v>
      </c>
      <c r="K616" s="30" t="str">
        <f>IFERROR(VLOOKUP(B616,'[1]Dev Countries List'!$A$1:$B$146,2,FALSE),"Not Developing")</f>
        <v>Not Developing</v>
      </c>
      <c r="L616" s="30" t="str">
        <f>IFERROR(VLOOKUP(D616,'[1]Fragility List'!$A$1:$C$146,3,FALSE),"Not Fragile")</f>
        <v>Not Fragile</v>
      </c>
      <c r="M616" s="27" t="e">
        <f>VLOOKUP(B616,[2]Data!$B$7:$Y$270,23,FALSE)</f>
        <v>#N/A</v>
      </c>
    </row>
    <row r="617" spans="1:13" x14ac:dyDescent="0.25">
      <c r="A617" s="30" t="s">
        <v>977</v>
      </c>
      <c r="B617" s="30" t="s">
        <v>977</v>
      </c>
      <c r="C617" s="30" t="s">
        <v>977</v>
      </c>
      <c r="D617" s="30" t="s">
        <v>977</v>
      </c>
      <c r="E617" s="30" t="s">
        <v>977</v>
      </c>
      <c r="F617" s="30" t="s">
        <v>977</v>
      </c>
      <c r="G617" s="30" t="str">
        <f>IFERROR(VLOOKUP(B617,'[1]Income Groups'!$A$2:$C$219,3,FALSE),"")</f>
        <v/>
      </c>
      <c r="H617" s="30" t="str">
        <f>IFERROR(VLOOKUP(B617,'[1]LDC List'!$B$1:$C$47,2,FALSE),"Non LDC")</f>
        <v>Non LDC</v>
      </c>
      <c r="I617" s="30" t="str">
        <f>IFERROR(VLOOKUP(B617,'[1]SIDS List'!$B$1:$C$57,2,FALSE),"Non SIDS")</f>
        <v>Non SIDS</v>
      </c>
      <c r="J617" s="30" t="str">
        <f>IFERROR(VLOOKUP(B617,'[1]DAC Member List'!$B$1:$C$29,2,FALSE),"Non DAC")</f>
        <v>Non DAC</v>
      </c>
      <c r="K617" s="30" t="str">
        <f>IFERROR(VLOOKUP(B617,'[1]Dev Countries List'!$A$1:$B$146,2,FALSE),"Not Developing")</f>
        <v>Not Developing</v>
      </c>
      <c r="L617" s="30" t="str">
        <f>IFERROR(VLOOKUP(D617,'[1]Fragility List'!$A$1:$C$146,3,FALSE),"Not Fragile")</f>
        <v>Not Fragile</v>
      </c>
      <c r="M617" s="27" t="e">
        <f>VLOOKUP(B617,[2]Data!$B$7:$Y$270,23,FALSE)</f>
        <v>#N/A</v>
      </c>
    </row>
    <row r="618" spans="1:13" x14ac:dyDescent="0.25">
      <c r="A618" s="30" t="s">
        <v>977</v>
      </c>
      <c r="B618" s="30" t="s">
        <v>977</v>
      </c>
      <c r="C618" s="30" t="s">
        <v>977</v>
      </c>
      <c r="D618" s="30" t="s">
        <v>977</v>
      </c>
      <c r="E618" s="30" t="s">
        <v>977</v>
      </c>
      <c r="F618" s="30" t="s">
        <v>977</v>
      </c>
      <c r="G618" s="30" t="str">
        <f>IFERROR(VLOOKUP(B618,'[1]Income Groups'!$A$2:$C$219,3,FALSE),"")</f>
        <v/>
      </c>
      <c r="H618" s="30" t="str">
        <f>IFERROR(VLOOKUP(B618,'[1]LDC List'!$B$1:$C$47,2,FALSE),"Non LDC")</f>
        <v>Non LDC</v>
      </c>
      <c r="I618" s="30" t="str">
        <f>IFERROR(VLOOKUP(B618,'[1]SIDS List'!$B$1:$C$57,2,FALSE),"Non SIDS")</f>
        <v>Non SIDS</v>
      </c>
      <c r="J618" s="30" t="str">
        <f>IFERROR(VLOOKUP(B618,'[1]DAC Member List'!$B$1:$C$29,2,FALSE),"Non DAC")</f>
        <v>Non DAC</v>
      </c>
      <c r="K618" s="30" t="str">
        <f>IFERROR(VLOOKUP(B618,'[1]Dev Countries List'!$A$1:$B$146,2,FALSE),"Not Developing")</f>
        <v>Not Developing</v>
      </c>
      <c r="L618" s="30" t="str">
        <f>IFERROR(VLOOKUP(D618,'[1]Fragility List'!$A$1:$C$146,3,FALSE),"Not Fragile")</f>
        <v>Not Fragile</v>
      </c>
      <c r="M618" s="27" t="e">
        <f>VLOOKUP(B618,[2]Data!$B$7:$Y$270,23,FALSE)</f>
        <v>#N/A</v>
      </c>
    </row>
    <row r="619" spans="1:13" x14ac:dyDescent="0.25">
      <c r="A619" s="30" t="s">
        <v>977</v>
      </c>
      <c r="B619" s="30" t="s">
        <v>977</v>
      </c>
      <c r="C619" s="30" t="s">
        <v>977</v>
      </c>
      <c r="D619" s="30" t="s">
        <v>977</v>
      </c>
      <c r="E619" s="30" t="s">
        <v>977</v>
      </c>
      <c r="F619" s="30" t="s">
        <v>977</v>
      </c>
      <c r="G619" s="30" t="str">
        <f>IFERROR(VLOOKUP(B619,'[1]Income Groups'!$A$2:$C$219,3,FALSE),"")</f>
        <v/>
      </c>
      <c r="H619" s="30" t="str">
        <f>IFERROR(VLOOKUP(B619,'[1]LDC List'!$B$1:$C$47,2,FALSE),"Non LDC")</f>
        <v>Non LDC</v>
      </c>
      <c r="I619" s="30" t="str">
        <f>IFERROR(VLOOKUP(B619,'[1]SIDS List'!$B$1:$C$57,2,FALSE),"Non SIDS")</f>
        <v>Non SIDS</v>
      </c>
      <c r="J619" s="30" t="str">
        <f>IFERROR(VLOOKUP(B619,'[1]DAC Member List'!$B$1:$C$29,2,FALSE),"Non DAC")</f>
        <v>Non DAC</v>
      </c>
      <c r="K619" s="30" t="str">
        <f>IFERROR(VLOOKUP(B619,'[1]Dev Countries List'!$A$1:$B$146,2,FALSE),"Not Developing")</f>
        <v>Not Developing</v>
      </c>
      <c r="L619" s="30" t="str">
        <f>IFERROR(VLOOKUP(D619,'[1]Fragility List'!$A$1:$C$146,3,FALSE),"Not Fragile")</f>
        <v>Not Fragile</v>
      </c>
      <c r="M619" s="27" t="e">
        <f>VLOOKUP(B619,[2]Data!$B$7:$Y$270,23,FALSE)</f>
        <v>#N/A</v>
      </c>
    </row>
    <row r="620" spans="1:13" x14ac:dyDescent="0.25">
      <c r="A620" s="30" t="s">
        <v>977</v>
      </c>
      <c r="B620" s="30" t="s">
        <v>977</v>
      </c>
      <c r="C620" s="30" t="s">
        <v>977</v>
      </c>
      <c r="D620" s="30" t="s">
        <v>977</v>
      </c>
      <c r="E620" s="30" t="s">
        <v>977</v>
      </c>
      <c r="F620" s="30" t="s">
        <v>977</v>
      </c>
      <c r="G620" s="30" t="str">
        <f>IFERROR(VLOOKUP(B620,'[1]Income Groups'!$A$2:$C$219,3,FALSE),"")</f>
        <v/>
      </c>
      <c r="H620" s="30" t="str">
        <f>IFERROR(VLOOKUP(B620,'[1]LDC List'!$B$1:$C$47,2,FALSE),"Non LDC")</f>
        <v>Non LDC</v>
      </c>
      <c r="I620" s="30" t="str">
        <f>IFERROR(VLOOKUP(B620,'[1]SIDS List'!$B$1:$C$57,2,FALSE),"Non SIDS")</f>
        <v>Non SIDS</v>
      </c>
      <c r="J620" s="30" t="str">
        <f>IFERROR(VLOOKUP(B620,'[1]DAC Member List'!$B$1:$C$29,2,FALSE),"Non DAC")</f>
        <v>Non DAC</v>
      </c>
      <c r="K620" s="30" t="str">
        <f>IFERROR(VLOOKUP(B620,'[1]Dev Countries List'!$A$1:$B$146,2,FALSE),"Not Developing")</f>
        <v>Not Developing</v>
      </c>
      <c r="L620" s="30" t="str">
        <f>IFERROR(VLOOKUP(D620,'[1]Fragility List'!$A$1:$C$146,3,FALSE),"Not Fragile")</f>
        <v>Not Fragile</v>
      </c>
      <c r="M620" s="27" t="e">
        <f>VLOOKUP(B620,[2]Data!$B$7:$Y$270,23,FALSE)</f>
        <v>#N/A</v>
      </c>
    </row>
    <row r="621" spans="1:13" x14ac:dyDescent="0.25">
      <c r="A621" s="30" t="s">
        <v>977</v>
      </c>
      <c r="B621" s="30" t="s">
        <v>977</v>
      </c>
      <c r="C621" s="30" t="s">
        <v>977</v>
      </c>
      <c r="D621" s="30" t="s">
        <v>977</v>
      </c>
      <c r="E621" s="30" t="s">
        <v>977</v>
      </c>
      <c r="F621" s="30" t="s">
        <v>977</v>
      </c>
      <c r="G621" s="30" t="str">
        <f>IFERROR(VLOOKUP(B621,'[1]Income Groups'!$A$2:$C$219,3,FALSE),"")</f>
        <v/>
      </c>
      <c r="H621" s="30" t="str">
        <f>IFERROR(VLOOKUP(B621,'[1]LDC List'!$B$1:$C$47,2,FALSE),"Non LDC")</f>
        <v>Non LDC</v>
      </c>
      <c r="I621" s="30" t="str">
        <f>IFERROR(VLOOKUP(B621,'[1]SIDS List'!$B$1:$C$57,2,FALSE),"Non SIDS")</f>
        <v>Non SIDS</v>
      </c>
      <c r="J621" s="30" t="str">
        <f>IFERROR(VLOOKUP(B621,'[1]DAC Member List'!$B$1:$C$29,2,FALSE),"Non DAC")</f>
        <v>Non DAC</v>
      </c>
      <c r="K621" s="30" t="str">
        <f>IFERROR(VLOOKUP(B621,'[1]Dev Countries List'!$A$1:$B$146,2,FALSE),"Not Developing")</f>
        <v>Not Developing</v>
      </c>
      <c r="L621" s="30" t="str">
        <f>IFERROR(VLOOKUP(D621,'[1]Fragility List'!$A$1:$C$146,3,FALSE),"Not Fragile")</f>
        <v>Not Fragile</v>
      </c>
      <c r="M621" s="27" t="e">
        <f>VLOOKUP(B621,[2]Data!$B$7:$Y$270,23,FALSE)</f>
        <v>#N/A</v>
      </c>
    </row>
    <row r="622" spans="1:13" x14ac:dyDescent="0.25">
      <c r="A622" s="30" t="s">
        <v>977</v>
      </c>
      <c r="B622" s="30" t="s">
        <v>977</v>
      </c>
      <c r="C622" s="30" t="s">
        <v>977</v>
      </c>
      <c r="D622" s="30" t="s">
        <v>977</v>
      </c>
      <c r="E622" s="30" t="s">
        <v>977</v>
      </c>
      <c r="F622" s="30" t="s">
        <v>977</v>
      </c>
      <c r="G622" s="30" t="str">
        <f>IFERROR(VLOOKUP(B622,'[1]Income Groups'!$A$2:$C$219,3,FALSE),"")</f>
        <v/>
      </c>
      <c r="H622" s="30" t="str">
        <f>IFERROR(VLOOKUP(B622,'[1]LDC List'!$B$1:$C$47,2,FALSE),"Non LDC")</f>
        <v>Non LDC</v>
      </c>
      <c r="I622" s="30" t="str">
        <f>IFERROR(VLOOKUP(B622,'[1]SIDS List'!$B$1:$C$57,2,FALSE),"Non SIDS")</f>
        <v>Non SIDS</v>
      </c>
      <c r="J622" s="30" t="str">
        <f>IFERROR(VLOOKUP(B622,'[1]DAC Member List'!$B$1:$C$29,2,FALSE),"Non DAC")</f>
        <v>Non DAC</v>
      </c>
      <c r="K622" s="30" t="str">
        <f>IFERROR(VLOOKUP(B622,'[1]Dev Countries List'!$A$1:$B$146,2,FALSE),"Not Developing")</f>
        <v>Not Developing</v>
      </c>
      <c r="L622" s="30" t="str">
        <f>IFERROR(VLOOKUP(D622,'[1]Fragility List'!$A$1:$C$146,3,FALSE),"Not Fragile")</f>
        <v>Not Fragile</v>
      </c>
      <c r="M622" s="27" t="e">
        <f>VLOOKUP(B622,[2]Data!$B$7:$Y$270,23,FALSE)</f>
        <v>#N/A</v>
      </c>
    </row>
    <row r="623" spans="1:13" x14ac:dyDescent="0.25">
      <c r="A623" s="30" t="s">
        <v>977</v>
      </c>
      <c r="B623" s="30" t="s">
        <v>977</v>
      </c>
      <c r="C623" s="30" t="s">
        <v>977</v>
      </c>
      <c r="D623" s="30" t="s">
        <v>977</v>
      </c>
      <c r="E623" s="30" t="s">
        <v>977</v>
      </c>
      <c r="F623" s="30" t="s">
        <v>977</v>
      </c>
      <c r="G623" s="30" t="str">
        <f>IFERROR(VLOOKUP(B623,'[1]Income Groups'!$A$2:$C$219,3,FALSE),"")</f>
        <v/>
      </c>
      <c r="H623" s="30" t="str">
        <f>IFERROR(VLOOKUP(B623,'[1]LDC List'!$B$1:$C$47,2,FALSE),"Non LDC")</f>
        <v>Non LDC</v>
      </c>
      <c r="I623" s="30" t="str">
        <f>IFERROR(VLOOKUP(B623,'[1]SIDS List'!$B$1:$C$57,2,FALSE),"Non SIDS")</f>
        <v>Non SIDS</v>
      </c>
      <c r="J623" s="30" t="str">
        <f>IFERROR(VLOOKUP(B623,'[1]DAC Member List'!$B$1:$C$29,2,FALSE),"Non DAC")</f>
        <v>Non DAC</v>
      </c>
      <c r="K623" s="30" t="str">
        <f>IFERROR(VLOOKUP(B623,'[1]Dev Countries List'!$A$1:$B$146,2,FALSE),"Not Developing")</f>
        <v>Not Developing</v>
      </c>
      <c r="L623" s="30" t="str">
        <f>IFERROR(VLOOKUP(D623,'[1]Fragility List'!$A$1:$C$146,3,FALSE),"Not Fragile")</f>
        <v>Not Fragile</v>
      </c>
      <c r="M623" s="27" t="e">
        <f>VLOOKUP(B623,[2]Data!$B$7:$Y$270,23,FALSE)</f>
        <v>#N/A</v>
      </c>
    </row>
    <row r="624" spans="1:13" x14ac:dyDescent="0.25">
      <c r="A624" s="30" t="s">
        <v>977</v>
      </c>
      <c r="B624" s="30" t="s">
        <v>977</v>
      </c>
      <c r="C624" s="30" t="s">
        <v>977</v>
      </c>
      <c r="D624" s="30" t="s">
        <v>977</v>
      </c>
      <c r="E624" s="30" t="s">
        <v>977</v>
      </c>
      <c r="F624" s="30" t="s">
        <v>977</v>
      </c>
      <c r="G624" s="30" t="str">
        <f>IFERROR(VLOOKUP(B624,'[1]Income Groups'!$A$2:$C$219,3,FALSE),"")</f>
        <v/>
      </c>
      <c r="H624" s="30" t="str">
        <f>IFERROR(VLOOKUP(B624,'[1]LDC List'!$B$1:$C$47,2,FALSE),"Non LDC")</f>
        <v>Non LDC</v>
      </c>
      <c r="I624" s="30" t="str">
        <f>IFERROR(VLOOKUP(B624,'[1]SIDS List'!$B$1:$C$57,2,FALSE),"Non SIDS")</f>
        <v>Non SIDS</v>
      </c>
      <c r="J624" s="30" t="str">
        <f>IFERROR(VLOOKUP(B624,'[1]DAC Member List'!$B$1:$C$29,2,FALSE),"Non DAC")</f>
        <v>Non DAC</v>
      </c>
      <c r="K624" s="30" t="str">
        <f>IFERROR(VLOOKUP(B624,'[1]Dev Countries List'!$A$1:$B$146,2,FALSE),"Not Developing")</f>
        <v>Not Developing</v>
      </c>
      <c r="L624" s="30" t="str">
        <f>IFERROR(VLOOKUP(D624,'[1]Fragility List'!$A$1:$C$146,3,FALSE),"Not Fragile")</f>
        <v>Not Fragile</v>
      </c>
      <c r="M624" s="27" t="e">
        <f>VLOOKUP(B624,[2]Data!$B$7:$Y$270,23,FALSE)</f>
        <v>#N/A</v>
      </c>
    </row>
    <row r="625" spans="1:13" x14ac:dyDescent="0.25">
      <c r="A625" s="30" t="s">
        <v>977</v>
      </c>
      <c r="B625" s="30" t="s">
        <v>977</v>
      </c>
      <c r="C625" s="30" t="s">
        <v>977</v>
      </c>
      <c r="D625" s="30" t="s">
        <v>977</v>
      </c>
      <c r="E625" s="30" t="s">
        <v>977</v>
      </c>
      <c r="F625" s="30" t="s">
        <v>977</v>
      </c>
      <c r="G625" s="30" t="str">
        <f>IFERROR(VLOOKUP(B625,'[1]Income Groups'!$A$2:$C$219,3,FALSE),"")</f>
        <v/>
      </c>
      <c r="H625" s="30" t="str">
        <f>IFERROR(VLOOKUP(B625,'[1]LDC List'!$B$1:$C$47,2,FALSE),"Non LDC")</f>
        <v>Non LDC</v>
      </c>
      <c r="I625" s="30" t="str">
        <f>IFERROR(VLOOKUP(B625,'[1]SIDS List'!$B$1:$C$57,2,FALSE),"Non SIDS")</f>
        <v>Non SIDS</v>
      </c>
      <c r="J625" s="30" t="str">
        <f>IFERROR(VLOOKUP(B625,'[1]DAC Member List'!$B$1:$C$29,2,FALSE),"Non DAC")</f>
        <v>Non DAC</v>
      </c>
      <c r="K625" s="30" t="str">
        <f>IFERROR(VLOOKUP(B625,'[1]Dev Countries List'!$A$1:$B$146,2,FALSE),"Not Developing")</f>
        <v>Not Developing</v>
      </c>
      <c r="L625" s="30" t="str">
        <f>IFERROR(VLOOKUP(D625,'[1]Fragility List'!$A$1:$C$146,3,FALSE),"Not Fragile")</f>
        <v>Not Fragile</v>
      </c>
      <c r="M625" s="27" t="e">
        <f>VLOOKUP(B625,[2]Data!$B$7:$Y$270,23,FALSE)</f>
        <v>#N/A</v>
      </c>
    </row>
    <row r="626" spans="1:13" x14ac:dyDescent="0.25">
      <c r="A626" s="30" t="s">
        <v>977</v>
      </c>
      <c r="B626" s="30" t="s">
        <v>977</v>
      </c>
      <c r="C626" s="30" t="s">
        <v>977</v>
      </c>
      <c r="D626" s="30" t="s">
        <v>977</v>
      </c>
      <c r="E626" s="30" t="s">
        <v>977</v>
      </c>
      <c r="F626" s="30" t="s">
        <v>977</v>
      </c>
      <c r="G626" s="30" t="str">
        <f>IFERROR(VLOOKUP(B626,'[1]Income Groups'!$A$2:$C$219,3,FALSE),"")</f>
        <v/>
      </c>
      <c r="H626" s="30" t="str">
        <f>IFERROR(VLOOKUP(B626,'[1]LDC List'!$B$1:$C$47,2,FALSE),"Non LDC")</f>
        <v>Non LDC</v>
      </c>
      <c r="I626" s="30" t="str">
        <f>IFERROR(VLOOKUP(B626,'[1]SIDS List'!$B$1:$C$57,2,FALSE),"Non SIDS")</f>
        <v>Non SIDS</v>
      </c>
      <c r="J626" s="30" t="str">
        <f>IFERROR(VLOOKUP(B626,'[1]DAC Member List'!$B$1:$C$29,2,FALSE),"Non DAC")</f>
        <v>Non DAC</v>
      </c>
      <c r="K626" s="30" t="str">
        <f>IFERROR(VLOOKUP(B626,'[1]Dev Countries List'!$A$1:$B$146,2,FALSE),"Not Developing")</f>
        <v>Not Developing</v>
      </c>
      <c r="L626" s="30" t="str">
        <f>IFERROR(VLOOKUP(D626,'[1]Fragility List'!$A$1:$C$146,3,FALSE),"Not Fragile")</f>
        <v>Not Fragile</v>
      </c>
      <c r="M626" s="27" t="e">
        <f>VLOOKUP(B626,[2]Data!$B$7:$Y$270,23,FALSE)</f>
        <v>#N/A</v>
      </c>
    </row>
    <row r="627" spans="1:13" x14ac:dyDescent="0.25">
      <c r="A627" s="30" t="s">
        <v>977</v>
      </c>
      <c r="B627" s="30" t="s">
        <v>977</v>
      </c>
      <c r="C627" s="30" t="s">
        <v>977</v>
      </c>
      <c r="D627" s="30" t="s">
        <v>977</v>
      </c>
      <c r="E627" s="30" t="s">
        <v>977</v>
      </c>
      <c r="F627" s="30" t="s">
        <v>977</v>
      </c>
      <c r="G627" s="30" t="str">
        <f>IFERROR(VLOOKUP(B627,'[1]Income Groups'!$A$2:$C$219,3,FALSE),"")</f>
        <v/>
      </c>
      <c r="H627" s="30" t="str">
        <f>IFERROR(VLOOKUP(B627,'[1]LDC List'!$B$1:$C$47,2,FALSE),"Non LDC")</f>
        <v>Non LDC</v>
      </c>
      <c r="I627" s="30" t="str">
        <f>IFERROR(VLOOKUP(B627,'[1]SIDS List'!$B$1:$C$57,2,FALSE),"Non SIDS")</f>
        <v>Non SIDS</v>
      </c>
      <c r="J627" s="30" t="str">
        <f>IFERROR(VLOOKUP(B627,'[1]DAC Member List'!$B$1:$C$29,2,FALSE),"Non DAC")</f>
        <v>Non DAC</v>
      </c>
      <c r="K627" s="30" t="str">
        <f>IFERROR(VLOOKUP(B627,'[1]Dev Countries List'!$A$1:$B$146,2,FALSE),"Not Developing")</f>
        <v>Not Developing</v>
      </c>
      <c r="L627" s="30" t="str">
        <f>IFERROR(VLOOKUP(D627,'[1]Fragility List'!$A$1:$C$146,3,FALSE),"Not Fragile")</f>
        <v>Not Fragile</v>
      </c>
      <c r="M627" s="27" t="e">
        <f>VLOOKUP(B627,[2]Data!$B$7:$Y$270,23,FALSE)</f>
        <v>#N/A</v>
      </c>
    </row>
    <row r="628" spans="1:13" x14ac:dyDescent="0.25">
      <c r="A628" s="30" t="s">
        <v>977</v>
      </c>
      <c r="B628" s="30" t="s">
        <v>977</v>
      </c>
      <c r="C628" s="30" t="s">
        <v>977</v>
      </c>
      <c r="D628" s="30" t="s">
        <v>977</v>
      </c>
      <c r="E628" s="30" t="s">
        <v>977</v>
      </c>
      <c r="F628" s="30" t="s">
        <v>977</v>
      </c>
      <c r="G628" s="30" t="str">
        <f>IFERROR(VLOOKUP(B628,'[1]Income Groups'!$A$2:$C$219,3,FALSE),"")</f>
        <v/>
      </c>
      <c r="H628" s="30" t="str">
        <f>IFERROR(VLOOKUP(B628,'[1]LDC List'!$B$1:$C$47,2,FALSE),"Non LDC")</f>
        <v>Non LDC</v>
      </c>
      <c r="I628" s="30" t="str">
        <f>IFERROR(VLOOKUP(B628,'[1]SIDS List'!$B$1:$C$57,2,FALSE),"Non SIDS")</f>
        <v>Non SIDS</v>
      </c>
      <c r="J628" s="30" t="str">
        <f>IFERROR(VLOOKUP(B628,'[1]DAC Member List'!$B$1:$C$29,2,FALSE),"Non DAC")</f>
        <v>Non DAC</v>
      </c>
      <c r="K628" s="30" t="str">
        <f>IFERROR(VLOOKUP(B628,'[1]Dev Countries List'!$A$1:$B$146,2,FALSE),"Not Developing")</f>
        <v>Not Developing</v>
      </c>
      <c r="L628" s="30" t="str">
        <f>IFERROR(VLOOKUP(D628,'[1]Fragility List'!$A$1:$C$146,3,FALSE),"Not Fragile")</f>
        <v>Not Fragile</v>
      </c>
      <c r="M628" s="27" t="e">
        <f>VLOOKUP(B628,[2]Data!$B$7:$Y$270,23,FALSE)</f>
        <v>#N/A</v>
      </c>
    </row>
    <row r="629" spans="1:13" x14ac:dyDescent="0.25">
      <c r="A629" s="30" t="s">
        <v>977</v>
      </c>
      <c r="B629" s="30" t="s">
        <v>977</v>
      </c>
      <c r="C629" s="30" t="s">
        <v>977</v>
      </c>
      <c r="D629" s="30" t="s">
        <v>977</v>
      </c>
      <c r="E629" s="30" t="s">
        <v>977</v>
      </c>
      <c r="F629" s="30" t="s">
        <v>977</v>
      </c>
      <c r="G629" s="30" t="str">
        <f>IFERROR(VLOOKUP(B629,'[1]Income Groups'!$A$2:$C$219,3,FALSE),"")</f>
        <v/>
      </c>
      <c r="H629" s="30" t="str">
        <f>IFERROR(VLOOKUP(B629,'[1]LDC List'!$B$1:$C$47,2,FALSE),"Non LDC")</f>
        <v>Non LDC</v>
      </c>
      <c r="I629" s="30" t="str">
        <f>IFERROR(VLOOKUP(B629,'[1]SIDS List'!$B$1:$C$57,2,FALSE),"Non SIDS")</f>
        <v>Non SIDS</v>
      </c>
      <c r="J629" s="30" t="str">
        <f>IFERROR(VLOOKUP(B629,'[1]DAC Member List'!$B$1:$C$29,2,FALSE),"Non DAC")</f>
        <v>Non DAC</v>
      </c>
      <c r="K629" s="30" t="str">
        <f>IFERROR(VLOOKUP(B629,'[1]Dev Countries List'!$A$1:$B$146,2,FALSE),"Not Developing")</f>
        <v>Not Developing</v>
      </c>
      <c r="L629" s="30" t="str">
        <f>IFERROR(VLOOKUP(D629,'[1]Fragility List'!$A$1:$C$146,3,FALSE),"Not Fragile")</f>
        <v>Not Fragile</v>
      </c>
      <c r="M629" s="27" t="e">
        <f>VLOOKUP(B629,[2]Data!$B$7:$Y$270,23,FALSE)</f>
        <v>#N/A</v>
      </c>
    </row>
    <row r="630" spans="1:13" x14ac:dyDescent="0.25">
      <c r="A630" s="30" t="s">
        <v>977</v>
      </c>
      <c r="B630" s="30" t="s">
        <v>977</v>
      </c>
      <c r="C630" s="30" t="s">
        <v>977</v>
      </c>
      <c r="D630" s="30" t="s">
        <v>977</v>
      </c>
      <c r="E630" s="30" t="s">
        <v>977</v>
      </c>
      <c r="F630" s="30" t="s">
        <v>977</v>
      </c>
      <c r="G630" s="30" t="str">
        <f>IFERROR(VLOOKUP(B630,'[1]Income Groups'!$A$2:$C$219,3,FALSE),"")</f>
        <v/>
      </c>
      <c r="H630" s="30" t="str">
        <f>IFERROR(VLOOKUP(B630,'[1]LDC List'!$B$1:$C$47,2,FALSE),"Non LDC")</f>
        <v>Non LDC</v>
      </c>
      <c r="I630" s="30" t="str">
        <f>IFERROR(VLOOKUP(B630,'[1]SIDS List'!$B$1:$C$57,2,FALSE),"Non SIDS")</f>
        <v>Non SIDS</v>
      </c>
      <c r="J630" s="30" t="str">
        <f>IFERROR(VLOOKUP(B630,'[1]DAC Member List'!$B$1:$C$29,2,FALSE),"Non DAC")</f>
        <v>Non DAC</v>
      </c>
      <c r="K630" s="30" t="str">
        <f>IFERROR(VLOOKUP(B630,'[1]Dev Countries List'!$A$1:$B$146,2,FALSE),"Not Developing")</f>
        <v>Not Developing</v>
      </c>
      <c r="L630" s="30" t="str">
        <f>IFERROR(VLOOKUP(D630,'[1]Fragility List'!$A$1:$C$146,3,FALSE),"Not Fragile")</f>
        <v>Not Fragile</v>
      </c>
      <c r="M630" s="27" t="e">
        <f>VLOOKUP(B630,[2]Data!$B$7:$Y$270,23,FALSE)</f>
        <v>#N/A</v>
      </c>
    </row>
    <row r="631" spans="1:13" x14ac:dyDescent="0.25">
      <c r="A631" s="30" t="s">
        <v>977</v>
      </c>
      <c r="B631" s="30" t="s">
        <v>977</v>
      </c>
      <c r="C631" s="30" t="s">
        <v>977</v>
      </c>
      <c r="D631" s="30" t="s">
        <v>977</v>
      </c>
      <c r="E631" s="30" t="s">
        <v>977</v>
      </c>
      <c r="F631" s="30" t="s">
        <v>977</v>
      </c>
      <c r="G631" s="30" t="str">
        <f>IFERROR(VLOOKUP(B631,'[1]Income Groups'!$A$2:$C$219,3,FALSE),"")</f>
        <v/>
      </c>
      <c r="H631" s="30" t="str">
        <f>IFERROR(VLOOKUP(B631,'[1]LDC List'!$B$1:$C$47,2,FALSE),"Non LDC")</f>
        <v>Non LDC</v>
      </c>
      <c r="I631" s="30" t="str">
        <f>IFERROR(VLOOKUP(B631,'[1]SIDS List'!$B$1:$C$57,2,FALSE),"Non SIDS")</f>
        <v>Non SIDS</v>
      </c>
      <c r="J631" s="30" t="str">
        <f>IFERROR(VLOOKUP(B631,'[1]DAC Member List'!$B$1:$C$29,2,FALSE),"Non DAC")</f>
        <v>Non DAC</v>
      </c>
      <c r="K631" s="30" t="str">
        <f>IFERROR(VLOOKUP(B631,'[1]Dev Countries List'!$A$1:$B$146,2,FALSE),"Not Developing")</f>
        <v>Not Developing</v>
      </c>
      <c r="L631" s="30" t="str">
        <f>IFERROR(VLOOKUP(D631,'[1]Fragility List'!$A$1:$C$146,3,FALSE),"Not Fragile")</f>
        <v>Not Fragile</v>
      </c>
      <c r="M631" s="27" t="e">
        <f>VLOOKUP(B631,[2]Data!$B$7:$Y$270,23,FALSE)</f>
        <v>#N/A</v>
      </c>
    </row>
    <row r="632" spans="1:13" x14ac:dyDescent="0.25">
      <c r="A632" s="30" t="s">
        <v>977</v>
      </c>
      <c r="B632" s="30" t="s">
        <v>977</v>
      </c>
      <c r="C632" s="30" t="s">
        <v>977</v>
      </c>
      <c r="D632" s="30" t="s">
        <v>977</v>
      </c>
      <c r="E632" s="30" t="s">
        <v>977</v>
      </c>
      <c r="F632" s="30" t="s">
        <v>977</v>
      </c>
      <c r="G632" s="30" t="str">
        <f>IFERROR(VLOOKUP(B632,'[1]Income Groups'!$A$2:$C$219,3,FALSE),"")</f>
        <v/>
      </c>
      <c r="H632" s="30" t="str">
        <f>IFERROR(VLOOKUP(B632,'[1]LDC List'!$B$1:$C$47,2,FALSE),"Non LDC")</f>
        <v>Non LDC</v>
      </c>
      <c r="I632" s="30" t="str">
        <f>IFERROR(VLOOKUP(B632,'[1]SIDS List'!$B$1:$C$57,2,FALSE),"Non SIDS")</f>
        <v>Non SIDS</v>
      </c>
      <c r="J632" s="30" t="str">
        <f>IFERROR(VLOOKUP(B632,'[1]DAC Member List'!$B$1:$C$29,2,FALSE),"Non DAC")</f>
        <v>Non DAC</v>
      </c>
      <c r="K632" s="30" t="str">
        <f>IFERROR(VLOOKUP(B632,'[1]Dev Countries List'!$A$1:$B$146,2,FALSE),"Not Developing")</f>
        <v>Not Developing</v>
      </c>
      <c r="L632" s="30" t="str">
        <f>IFERROR(VLOOKUP(D632,'[1]Fragility List'!$A$1:$C$146,3,FALSE),"Not Fragile")</f>
        <v>Not Fragile</v>
      </c>
      <c r="M632" s="27" t="e">
        <f>VLOOKUP(B632,[2]Data!$B$7:$Y$270,23,FALSE)</f>
        <v>#N/A</v>
      </c>
    </row>
    <row r="633" spans="1:13" x14ac:dyDescent="0.25">
      <c r="A633" s="30" t="s">
        <v>977</v>
      </c>
      <c r="B633" s="30" t="s">
        <v>977</v>
      </c>
      <c r="C633" s="30" t="s">
        <v>977</v>
      </c>
      <c r="D633" s="30" t="s">
        <v>977</v>
      </c>
      <c r="E633" s="30" t="s">
        <v>977</v>
      </c>
      <c r="F633" s="30" t="s">
        <v>977</v>
      </c>
      <c r="G633" s="30" t="str">
        <f>IFERROR(VLOOKUP(B633,'[1]Income Groups'!$A$2:$C$219,3,FALSE),"")</f>
        <v/>
      </c>
      <c r="H633" s="30" t="str">
        <f>IFERROR(VLOOKUP(B633,'[1]LDC List'!$B$1:$C$47,2,FALSE),"Non LDC")</f>
        <v>Non LDC</v>
      </c>
      <c r="I633" s="30" t="str">
        <f>IFERROR(VLOOKUP(B633,'[1]SIDS List'!$B$1:$C$57,2,FALSE),"Non SIDS")</f>
        <v>Non SIDS</v>
      </c>
      <c r="J633" s="30" t="str">
        <f>IFERROR(VLOOKUP(B633,'[1]DAC Member List'!$B$1:$C$29,2,FALSE),"Non DAC")</f>
        <v>Non DAC</v>
      </c>
      <c r="K633" s="30" t="str">
        <f>IFERROR(VLOOKUP(B633,'[1]Dev Countries List'!$A$1:$B$146,2,FALSE),"Not Developing")</f>
        <v>Not Developing</v>
      </c>
      <c r="L633" s="30" t="str">
        <f>IFERROR(VLOOKUP(D633,'[1]Fragility List'!$A$1:$C$146,3,FALSE),"Not Fragile")</f>
        <v>Not Fragile</v>
      </c>
      <c r="M633" s="27" t="e">
        <f>VLOOKUP(B633,[2]Data!$B$7:$Y$270,23,FALSE)</f>
        <v>#N/A</v>
      </c>
    </row>
    <row r="634" spans="1:13" x14ac:dyDescent="0.25">
      <c r="A634" s="30" t="s">
        <v>977</v>
      </c>
      <c r="B634" s="30" t="s">
        <v>977</v>
      </c>
      <c r="C634" s="30" t="s">
        <v>977</v>
      </c>
      <c r="D634" s="30" t="s">
        <v>977</v>
      </c>
      <c r="E634" s="30" t="s">
        <v>977</v>
      </c>
      <c r="F634" s="30" t="s">
        <v>977</v>
      </c>
      <c r="G634" s="30" t="str">
        <f>IFERROR(VLOOKUP(B634,'[1]Income Groups'!$A$2:$C$219,3,FALSE),"")</f>
        <v/>
      </c>
      <c r="H634" s="30" t="str">
        <f>IFERROR(VLOOKUP(B634,'[1]LDC List'!$B$1:$C$47,2,FALSE),"Non LDC")</f>
        <v>Non LDC</v>
      </c>
      <c r="I634" s="30" t="str">
        <f>IFERROR(VLOOKUP(B634,'[1]SIDS List'!$B$1:$C$57,2,FALSE),"Non SIDS")</f>
        <v>Non SIDS</v>
      </c>
      <c r="J634" s="30" t="str">
        <f>IFERROR(VLOOKUP(B634,'[1]DAC Member List'!$B$1:$C$29,2,FALSE),"Non DAC")</f>
        <v>Non DAC</v>
      </c>
      <c r="K634" s="30" t="str">
        <f>IFERROR(VLOOKUP(B634,'[1]Dev Countries List'!$A$1:$B$146,2,FALSE),"Not Developing")</f>
        <v>Not Developing</v>
      </c>
      <c r="L634" s="30" t="str">
        <f>IFERROR(VLOOKUP(D634,'[1]Fragility List'!$A$1:$C$146,3,FALSE),"Not Fragile")</f>
        <v>Not Fragile</v>
      </c>
      <c r="M634" s="27" t="e">
        <f>VLOOKUP(B634,[2]Data!$B$7:$Y$270,23,FALSE)</f>
        <v>#N/A</v>
      </c>
    </row>
    <row r="635" spans="1:13" x14ac:dyDescent="0.25">
      <c r="A635" s="30" t="s">
        <v>977</v>
      </c>
      <c r="B635" s="30" t="s">
        <v>977</v>
      </c>
      <c r="C635" s="30" t="s">
        <v>977</v>
      </c>
      <c r="D635" s="30" t="s">
        <v>977</v>
      </c>
      <c r="E635" s="30" t="s">
        <v>977</v>
      </c>
      <c r="F635" s="30" t="s">
        <v>977</v>
      </c>
      <c r="G635" s="30" t="str">
        <f>IFERROR(VLOOKUP(B635,'[1]Income Groups'!$A$2:$C$219,3,FALSE),"")</f>
        <v/>
      </c>
      <c r="H635" s="30" t="str">
        <f>IFERROR(VLOOKUP(B635,'[1]LDC List'!$B$1:$C$47,2,FALSE),"Non LDC")</f>
        <v>Non LDC</v>
      </c>
      <c r="I635" s="30" t="str">
        <f>IFERROR(VLOOKUP(B635,'[1]SIDS List'!$B$1:$C$57,2,FALSE),"Non SIDS")</f>
        <v>Non SIDS</v>
      </c>
      <c r="J635" s="30" t="str">
        <f>IFERROR(VLOOKUP(B635,'[1]DAC Member List'!$B$1:$C$29,2,FALSE),"Non DAC")</f>
        <v>Non DAC</v>
      </c>
      <c r="K635" s="30" t="str">
        <f>IFERROR(VLOOKUP(B635,'[1]Dev Countries List'!$A$1:$B$146,2,FALSE),"Not Developing")</f>
        <v>Not Developing</v>
      </c>
      <c r="L635" s="30" t="str">
        <f>IFERROR(VLOOKUP(D635,'[1]Fragility List'!$A$1:$C$146,3,FALSE),"Not Fragile")</f>
        <v>Not Fragile</v>
      </c>
      <c r="M635" s="27" t="e">
        <f>VLOOKUP(B635,[2]Data!$B$7:$Y$270,23,FALSE)</f>
        <v>#N/A</v>
      </c>
    </row>
    <row r="636" spans="1:13" x14ac:dyDescent="0.25">
      <c r="A636" s="30" t="s">
        <v>977</v>
      </c>
      <c r="B636" s="30" t="s">
        <v>977</v>
      </c>
      <c r="C636" s="30" t="s">
        <v>977</v>
      </c>
      <c r="D636" s="30" t="s">
        <v>977</v>
      </c>
      <c r="E636" s="30" t="s">
        <v>977</v>
      </c>
      <c r="F636" s="30" t="s">
        <v>977</v>
      </c>
      <c r="G636" s="30" t="str">
        <f>IFERROR(VLOOKUP(B636,'[1]Income Groups'!$A$2:$C$219,3,FALSE),"")</f>
        <v/>
      </c>
      <c r="H636" s="30" t="str">
        <f>IFERROR(VLOOKUP(B636,'[1]LDC List'!$B$1:$C$47,2,FALSE),"Non LDC")</f>
        <v>Non LDC</v>
      </c>
      <c r="I636" s="30" t="str">
        <f>IFERROR(VLOOKUP(B636,'[1]SIDS List'!$B$1:$C$57,2,FALSE),"Non SIDS")</f>
        <v>Non SIDS</v>
      </c>
      <c r="J636" s="30" t="str">
        <f>IFERROR(VLOOKUP(B636,'[1]DAC Member List'!$B$1:$C$29,2,FALSE),"Non DAC")</f>
        <v>Non DAC</v>
      </c>
      <c r="K636" s="30" t="str">
        <f>IFERROR(VLOOKUP(B636,'[1]Dev Countries List'!$A$1:$B$146,2,FALSE),"Not Developing")</f>
        <v>Not Developing</v>
      </c>
      <c r="L636" s="30" t="str">
        <f>IFERROR(VLOOKUP(D636,'[1]Fragility List'!$A$1:$C$146,3,FALSE),"Not Fragile")</f>
        <v>Not Fragile</v>
      </c>
      <c r="M636" s="27" t="e">
        <f>VLOOKUP(B636,[2]Data!$B$7:$Y$270,23,FALSE)</f>
        <v>#N/A</v>
      </c>
    </row>
    <row r="637" spans="1:13" x14ac:dyDescent="0.25">
      <c r="A637" s="30" t="s">
        <v>977</v>
      </c>
      <c r="B637" s="30" t="s">
        <v>977</v>
      </c>
      <c r="C637" s="30" t="s">
        <v>977</v>
      </c>
      <c r="D637" s="30" t="s">
        <v>977</v>
      </c>
      <c r="E637" s="30" t="s">
        <v>977</v>
      </c>
      <c r="F637" s="30" t="s">
        <v>977</v>
      </c>
      <c r="G637" s="30" t="str">
        <f>IFERROR(VLOOKUP(B637,'[1]Income Groups'!$A$2:$C$219,3,FALSE),"")</f>
        <v/>
      </c>
      <c r="H637" s="30" t="str">
        <f>IFERROR(VLOOKUP(B637,'[1]LDC List'!$B$1:$C$47,2,FALSE),"Non LDC")</f>
        <v>Non LDC</v>
      </c>
      <c r="I637" s="30" t="str">
        <f>IFERROR(VLOOKUP(B637,'[1]SIDS List'!$B$1:$C$57,2,FALSE),"Non SIDS")</f>
        <v>Non SIDS</v>
      </c>
      <c r="J637" s="30" t="str">
        <f>IFERROR(VLOOKUP(B637,'[1]DAC Member List'!$B$1:$C$29,2,FALSE),"Non DAC")</f>
        <v>Non DAC</v>
      </c>
      <c r="K637" s="30" t="str">
        <f>IFERROR(VLOOKUP(B637,'[1]Dev Countries List'!$A$1:$B$146,2,FALSE),"Not Developing")</f>
        <v>Not Developing</v>
      </c>
      <c r="L637" s="30" t="str">
        <f>IFERROR(VLOOKUP(D637,'[1]Fragility List'!$A$1:$C$146,3,FALSE),"Not Fragile")</f>
        <v>Not Fragile</v>
      </c>
      <c r="M637" s="27" t="e">
        <f>VLOOKUP(B637,[2]Data!$B$7:$Y$270,23,FALSE)</f>
        <v>#N/A</v>
      </c>
    </row>
    <row r="638" spans="1:13" x14ac:dyDescent="0.25">
      <c r="A638" s="30" t="s">
        <v>977</v>
      </c>
      <c r="B638" s="30" t="s">
        <v>977</v>
      </c>
      <c r="C638" s="30" t="s">
        <v>977</v>
      </c>
      <c r="D638" s="30" t="s">
        <v>977</v>
      </c>
      <c r="E638" s="30" t="s">
        <v>977</v>
      </c>
      <c r="F638" s="30" t="s">
        <v>977</v>
      </c>
      <c r="G638" s="30" t="str">
        <f>IFERROR(VLOOKUP(B638,'[1]Income Groups'!$A$2:$C$219,3,FALSE),"")</f>
        <v/>
      </c>
      <c r="H638" s="30" t="str">
        <f>IFERROR(VLOOKUP(B638,'[1]LDC List'!$B$1:$C$47,2,FALSE),"Non LDC")</f>
        <v>Non LDC</v>
      </c>
      <c r="I638" s="30" t="str">
        <f>IFERROR(VLOOKUP(B638,'[1]SIDS List'!$B$1:$C$57,2,FALSE),"Non SIDS")</f>
        <v>Non SIDS</v>
      </c>
      <c r="J638" s="30" t="str">
        <f>IFERROR(VLOOKUP(B638,'[1]DAC Member List'!$B$1:$C$29,2,FALSE),"Non DAC")</f>
        <v>Non DAC</v>
      </c>
      <c r="K638" s="30" t="str">
        <f>IFERROR(VLOOKUP(B638,'[1]Dev Countries List'!$A$1:$B$146,2,FALSE),"Not Developing")</f>
        <v>Not Developing</v>
      </c>
      <c r="L638" s="30" t="str">
        <f>IFERROR(VLOOKUP(D638,'[1]Fragility List'!$A$1:$C$146,3,FALSE),"Not Fragile")</f>
        <v>Not Fragile</v>
      </c>
      <c r="M638" s="27" t="e">
        <f>VLOOKUP(B638,[2]Data!$B$7:$Y$270,23,FALSE)</f>
        <v>#N/A</v>
      </c>
    </row>
    <row r="639" spans="1:13" x14ac:dyDescent="0.25">
      <c r="A639" s="30" t="s">
        <v>977</v>
      </c>
      <c r="B639" s="30" t="s">
        <v>977</v>
      </c>
      <c r="C639" s="30" t="s">
        <v>977</v>
      </c>
      <c r="D639" s="30" t="s">
        <v>977</v>
      </c>
      <c r="E639" s="30" t="s">
        <v>977</v>
      </c>
      <c r="F639" s="30" t="s">
        <v>977</v>
      </c>
      <c r="G639" s="30" t="str">
        <f>IFERROR(VLOOKUP(B639,'[1]Income Groups'!$A$2:$C$219,3,FALSE),"")</f>
        <v/>
      </c>
      <c r="H639" s="30" t="str">
        <f>IFERROR(VLOOKUP(B639,'[1]LDC List'!$B$1:$C$47,2,FALSE),"Non LDC")</f>
        <v>Non LDC</v>
      </c>
      <c r="I639" s="30" t="str">
        <f>IFERROR(VLOOKUP(B639,'[1]SIDS List'!$B$1:$C$57,2,FALSE),"Non SIDS")</f>
        <v>Non SIDS</v>
      </c>
      <c r="J639" s="30" t="str">
        <f>IFERROR(VLOOKUP(B639,'[1]DAC Member List'!$B$1:$C$29,2,FALSE),"Non DAC")</f>
        <v>Non DAC</v>
      </c>
      <c r="K639" s="30" t="str">
        <f>IFERROR(VLOOKUP(B639,'[1]Dev Countries List'!$A$1:$B$146,2,FALSE),"Not Developing")</f>
        <v>Not Developing</v>
      </c>
      <c r="L639" s="30" t="str">
        <f>IFERROR(VLOOKUP(D639,'[1]Fragility List'!$A$1:$C$146,3,FALSE),"Not Fragile")</f>
        <v>Not Fragile</v>
      </c>
      <c r="M639" s="27" t="e">
        <f>VLOOKUP(B639,[2]Data!$B$7:$Y$270,23,FALSE)</f>
        <v>#N/A</v>
      </c>
    </row>
    <row r="640" spans="1:13" x14ac:dyDescent="0.25">
      <c r="A640" s="30" t="s">
        <v>977</v>
      </c>
      <c r="B640" s="30" t="s">
        <v>977</v>
      </c>
      <c r="C640" s="30" t="s">
        <v>977</v>
      </c>
      <c r="D640" s="30" t="s">
        <v>977</v>
      </c>
      <c r="E640" s="30" t="s">
        <v>977</v>
      </c>
      <c r="F640" s="30" t="s">
        <v>977</v>
      </c>
      <c r="G640" s="30" t="str">
        <f>IFERROR(VLOOKUP(B640,'[1]Income Groups'!$A$2:$C$219,3,FALSE),"")</f>
        <v/>
      </c>
      <c r="H640" s="30" t="str">
        <f>IFERROR(VLOOKUP(B640,'[1]LDC List'!$B$1:$C$47,2,FALSE),"Non LDC")</f>
        <v>Non LDC</v>
      </c>
      <c r="I640" s="30" t="str">
        <f>IFERROR(VLOOKUP(B640,'[1]SIDS List'!$B$1:$C$57,2,FALSE),"Non SIDS")</f>
        <v>Non SIDS</v>
      </c>
      <c r="J640" s="30" t="str">
        <f>IFERROR(VLOOKUP(B640,'[1]DAC Member List'!$B$1:$C$29,2,FALSE),"Non DAC")</f>
        <v>Non DAC</v>
      </c>
      <c r="K640" s="30" t="str">
        <f>IFERROR(VLOOKUP(B640,'[1]Dev Countries List'!$A$1:$B$146,2,FALSE),"Not Developing")</f>
        <v>Not Developing</v>
      </c>
      <c r="L640" s="30" t="str">
        <f>IFERROR(VLOOKUP(D640,'[1]Fragility List'!$A$1:$C$146,3,FALSE),"Not Fragile")</f>
        <v>Not Fragile</v>
      </c>
      <c r="M640" s="27" t="e">
        <f>VLOOKUP(B640,[2]Data!$B$7:$Y$270,23,FALSE)</f>
        <v>#N/A</v>
      </c>
    </row>
    <row r="641" spans="1:13" x14ac:dyDescent="0.25">
      <c r="A641" s="30" t="s">
        <v>977</v>
      </c>
      <c r="B641" s="30" t="s">
        <v>977</v>
      </c>
      <c r="C641" s="30" t="s">
        <v>977</v>
      </c>
      <c r="D641" s="30" t="s">
        <v>977</v>
      </c>
      <c r="E641" s="30" t="s">
        <v>977</v>
      </c>
      <c r="F641" s="30" t="s">
        <v>977</v>
      </c>
      <c r="G641" s="30" t="str">
        <f>IFERROR(VLOOKUP(B641,'[1]Income Groups'!$A$2:$C$219,3,FALSE),"")</f>
        <v/>
      </c>
      <c r="H641" s="30" t="str">
        <f>IFERROR(VLOOKUP(B641,'[1]LDC List'!$B$1:$C$47,2,FALSE),"Non LDC")</f>
        <v>Non LDC</v>
      </c>
      <c r="I641" s="30" t="str">
        <f>IFERROR(VLOOKUP(B641,'[1]SIDS List'!$B$1:$C$57,2,FALSE),"Non SIDS")</f>
        <v>Non SIDS</v>
      </c>
      <c r="J641" s="30" t="str">
        <f>IFERROR(VLOOKUP(B641,'[1]DAC Member List'!$B$1:$C$29,2,FALSE),"Non DAC")</f>
        <v>Non DAC</v>
      </c>
      <c r="K641" s="30" t="str">
        <f>IFERROR(VLOOKUP(B641,'[1]Dev Countries List'!$A$1:$B$146,2,FALSE),"Not Developing")</f>
        <v>Not Developing</v>
      </c>
      <c r="L641" s="30" t="str">
        <f>IFERROR(VLOOKUP(D641,'[1]Fragility List'!$A$1:$C$146,3,FALSE),"Not Fragile")</f>
        <v>Not Fragile</v>
      </c>
      <c r="M641" s="27" t="e">
        <f>VLOOKUP(B641,[2]Data!$B$7:$Y$270,23,FALSE)</f>
        <v>#N/A</v>
      </c>
    </row>
    <row r="642" spans="1:13" x14ac:dyDescent="0.25">
      <c r="A642" s="30" t="s">
        <v>977</v>
      </c>
      <c r="B642" s="30" t="s">
        <v>977</v>
      </c>
      <c r="C642" s="30" t="s">
        <v>977</v>
      </c>
      <c r="D642" s="30" t="s">
        <v>977</v>
      </c>
      <c r="E642" s="30" t="s">
        <v>977</v>
      </c>
      <c r="F642" s="30" t="s">
        <v>977</v>
      </c>
      <c r="G642" s="30" t="str">
        <f>IFERROR(VLOOKUP(B642,'[1]Income Groups'!$A$2:$C$219,3,FALSE),"")</f>
        <v/>
      </c>
      <c r="H642" s="30" t="str">
        <f>IFERROR(VLOOKUP(B642,'[1]LDC List'!$B$1:$C$47,2,FALSE),"Non LDC")</f>
        <v>Non LDC</v>
      </c>
      <c r="I642" s="30" t="str">
        <f>IFERROR(VLOOKUP(B642,'[1]SIDS List'!$B$1:$C$57,2,FALSE),"Non SIDS")</f>
        <v>Non SIDS</v>
      </c>
      <c r="J642" s="30" t="str">
        <f>IFERROR(VLOOKUP(B642,'[1]DAC Member List'!$B$1:$C$29,2,FALSE),"Non DAC")</f>
        <v>Non DAC</v>
      </c>
      <c r="K642" s="30" t="str">
        <f>IFERROR(VLOOKUP(B642,'[1]Dev Countries List'!$A$1:$B$146,2,FALSE),"Not Developing")</f>
        <v>Not Developing</v>
      </c>
      <c r="L642" s="30" t="str">
        <f>IFERROR(VLOOKUP(D642,'[1]Fragility List'!$A$1:$C$146,3,FALSE),"Not Fragile")</f>
        <v>Not Fragile</v>
      </c>
      <c r="M642" s="27" t="e">
        <f>VLOOKUP(B642,[2]Data!$B$7:$Y$270,23,FALSE)</f>
        <v>#N/A</v>
      </c>
    </row>
    <row r="643" spans="1:13" x14ac:dyDescent="0.25">
      <c r="A643" s="30" t="s">
        <v>977</v>
      </c>
      <c r="B643" s="30" t="s">
        <v>977</v>
      </c>
      <c r="C643" s="30" t="s">
        <v>977</v>
      </c>
      <c r="D643" s="30" t="s">
        <v>977</v>
      </c>
      <c r="E643" s="30" t="s">
        <v>977</v>
      </c>
      <c r="F643" s="30" t="s">
        <v>977</v>
      </c>
      <c r="G643" s="30" t="str">
        <f>IFERROR(VLOOKUP(B643,'[1]Income Groups'!$A$2:$C$219,3,FALSE),"")</f>
        <v/>
      </c>
      <c r="H643" s="30" t="str">
        <f>IFERROR(VLOOKUP(B643,'[1]LDC List'!$B$1:$C$47,2,FALSE),"Non LDC")</f>
        <v>Non LDC</v>
      </c>
      <c r="I643" s="30" t="str">
        <f>IFERROR(VLOOKUP(B643,'[1]SIDS List'!$B$1:$C$57,2,FALSE),"Non SIDS")</f>
        <v>Non SIDS</v>
      </c>
      <c r="J643" s="30" t="str">
        <f>IFERROR(VLOOKUP(B643,'[1]DAC Member List'!$B$1:$C$29,2,FALSE),"Non DAC")</f>
        <v>Non DAC</v>
      </c>
      <c r="K643" s="30" t="str">
        <f>IFERROR(VLOOKUP(B643,'[1]Dev Countries List'!$A$1:$B$146,2,FALSE),"Not Developing")</f>
        <v>Not Developing</v>
      </c>
      <c r="L643" s="30" t="str">
        <f>IFERROR(VLOOKUP(D643,'[1]Fragility List'!$A$1:$C$146,3,FALSE),"Not Fragile")</f>
        <v>Not Fragile</v>
      </c>
      <c r="M643" s="27" t="e">
        <f>VLOOKUP(B643,[2]Data!$B$7:$Y$270,23,FALSE)</f>
        <v>#N/A</v>
      </c>
    </row>
    <row r="644" spans="1:13" x14ac:dyDescent="0.25">
      <c r="A644" s="30" t="s">
        <v>977</v>
      </c>
      <c r="B644" s="30" t="s">
        <v>977</v>
      </c>
      <c r="C644" s="30" t="s">
        <v>977</v>
      </c>
      <c r="D644" s="30" t="s">
        <v>977</v>
      </c>
      <c r="E644" s="30" t="s">
        <v>977</v>
      </c>
      <c r="F644" s="30" t="s">
        <v>977</v>
      </c>
      <c r="G644" s="30" t="str">
        <f>IFERROR(VLOOKUP(B644,'[1]Income Groups'!$A$2:$C$219,3,FALSE),"")</f>
        <v/>
      </c>
      <c r="H644" s="30" t="str">
        <f>IFERROR(VLOOKUP(B644,'[1]LDC List'!$B$1:$C$47,2,FALSE),"Non LDC")</f>
        <v>Non LDC</v>
      </c>
      <c r="I644" s="30" t="str">
        <f>IFERROR(VLOOKUP(B644,'[1]SIDS List'!$B$1:$C$57,2,FALSE),"Non SIDS")</f>
        <v>Non SIDS</v>
      </c>
      <c r="J644" s="30" t="str">
        <f>IFERROR(VLOOKUP(B644,'[1]DAC Member List'!$B$1:$C$29,2,FALSE),"Non DAC")</f>
        <v>Non DAC</v>
      </c>
      <c r="K644" s="30" t="str">
        <f>IFERROR(VLOOKUP(B644,'[1]Dev Countries List'!$A$1:$B$146,2,FALSE),"Not Developing")</f>
        <v>Not Developing</v>
      </c>
      <c r="L644" s="30" t="str">
        <f>IFERROR(VLOOKUP(D644,'[1]Fragility List'!$A$1:$C$146,3,FALSE),"Not Fragile")</f>
        <v>Not Fragile</v>
      </c>
      <c r="M644" s="27" t="e">
        <f>VLOOKUP(B644,[2]Data!$B$7:$Y$270,23,FALSE)</f>
        <v>#N/A</v>
      </c>
    </row>
    <row r="645" spans="1:13" x14ac:dyDescent="0.25">
      <c r="A645" s="30" t="s">
        <v>977</v>
      </c>
      <c r="B645" s="30" t="s">
        <v>977</v>
      </c>
      <c r="C645" s="30" t="s">
        <v>977</v>
      </c>
      <c r="D645" s="30" t="s">
        <v>977</v>
      </c>
      <c r="E645" s="30" t="s">
        <v>977</v>
      </c>
      <c r="F645" s="30" t="s">
        <v>977</v>
      </c>
      <c r="G645" s="30" t="str">
        <f>IFERROR(VLOOKUP(B645,'[1]Income Groups'!$A$2:$C$219,3,FALSE),"")</f>
        <v/>
      </c>
      <c r="H645" s="30" t="str">
        <f>IFERROR(VLOOKUP(B645,'[1]LDC List'!$B$1:$C$47,2,FALSE),"Non LDC")</f>
        <v>Non LDC</v>
      </c>
      <c r="I645" s="30" t="str">
        <f>IFERROR(VLOOKUP(B645,'[1]SIDS List'!$B$1:$C$57,2,FALSE),"Non SIDS")</f>
        <v>Non SIDS</v>
      </c>
      <c r="J645" s="30" t="str">
        <f>IFERROR(VLOOKUP(B645,'[1]DAC Member List'!$B$1:$C$29,2,FALSE),"Non DAC")</f>
        <v>Non DAC</v>
      </c>
      <c r="K645" s="30" t="str">
        <f>IFERROR(VLOOKUP(B645,'[1]Dev Countries List'!$A$1:$B$146,2,FALSE),"Not Developing")</f>
        <v>Not Developing</v>
      </c>
      <c r="L645" s="30" t="str">
        <f>IFERROR(VLOOKUP(D645,'[1]Fragility List'!$A$1:$C$146,3,FALSE),"Not Fragile")</f>
        <v>Not Fragile</v>
      </c>
      <c r="M645" s="27" t="e">
        <f>VLOOKUP(B645,[2]Data!$B$7:$Y$270,23,FALSE)</f>
        <v>#N/A</v>
      </c>
    </row>
    <row r="646" spans="1:13" x14ac:dyDescent="0.25">
      <c r="A646" s="30" t="s">
        <v>977</v>
      </c>
      <c r="B646" s="30" t="s">
        <v>977</v>
      </c>
      <c r="C646" s="30" t="s">
        <v>977</v>
      </c>
      <c r="D646" s="30" t="s">
        <v>977</v>
      </c>
      <c r="E646" s="30" t="s">
        <v>977</v>
      </c>
      <c r="F646" s="30" t="s">
        <v>977</v>
      </c>
      <c r="G646" s="30" t="str">
        <f>IFERROR(VLOOKUP(B646,'[1]Income Groups'!$A$2:$C$219,3,FALSE),"")</f>
        <v/>
      </c>
      <c r="H646" s="30" t="str">
        <f>IFERROR(VLOOKUP(B646,'[1]LDC List'!$B$1:$C$47,2,FALSE),"Non LDC")</f>
        <v>Non LDC</v>
      </c>
      <c r="I646" s="30" t="str">
        <f>IFERROR(VLOOKUP(B646,'[1]SIDS List'!$B$1:$C$57,2,FALSE),"Non SIDS")</f>
        <v>Non SIDS</v>
      </c>
      <c r="J646" s="30" t="str">
        <f>IFERROR(VLOOKUP(B646,'[1]DAC Member List'!$B$1:$C$29,2,FALSE),"Non DAC")</f>
        <v>Non DAC</v>
      </c>
      <c r="K646" s="30" t="str">
        <f>IFERROR(VLOOKUP(B646,'[1]Dev Countries List'!$A$1:$B$146,2,FALSE),"Not Developing")</f>
        <v>Not Developing</v>
      </c>
      <c r="L646" s="30" t="str">
        <f>IFERROR(VLOOKUP(D646,'[1]Fragility List'!$A$1:$C$146,3,FALSE),"Not Fragile")</f>
        <v>Not Fragile</v>
      </c>
      <c r="M646" s="27" t="e">
        <f>VLOOKUP(B646,[2]Data!$B$7:$Y$270,23,FALSE)</f>
        <v>#N/A</v>
      </c>
    </row>
    <row r="647" spans="1:13" x14ac:dyDescent="0.25">
      <c r="A647" s="30" t="s">
        <v>977</v>
      </c>
      <c r="B647" s="30" t="s">
        <v>977</v>
      </c>
      <c r="C647" s="30" t="s">
        <v>977</v>
      </c>
      <c r="D647" s="30" t="s">
        <v>977</v>
      </c>
      <c r="E647" s="30" t="s">
        <v>977</v>
      </c>
      <c r="F647" s="30" t="s">
        <v>977</v>
      </c>
      <c r="G647" s="30" t="str">
        <f>IFERROR(VLOOKUP(B647,'[1]Income Groups'!$A$2:$C$219,3,FALSE),"")</f>
        <v/>
      </c>
      <c r="H647" s="30" t="str">
        <f>IFERROR(VLOOKUP(B647,'[1]LDC List'!$B$1:$C$47,2,FALSE),"Non LDC")</f>
        <v>Non LDC</v>
      </c>
      <c r="I647" s="30" t="str">
        <f>IFERROR(VLOOKUP(B647,'[1]SIDS List'!$B$1:$C$57,2,FALSE),"Non SIDS")</f>
        <v>Non SIDS</v>
      </c>
      <c r="J647" s="30" t="str">
        <f>IFERROR(VLOOKUP(B647,'[1]DAC Member List'!$B$1:$C$29,2,FALSE),"Non DAC")</f>
        <v>Non DAC</v>
      </c>
      <c r="K647" s="30" t="str">
        <f>IFERROR(VLOOKUP(B647,'[1]Dev Countries List'!$A$1:$B$146,2,FALSE),"Not Developing")</f>
        <v>Not Developing</v>
      </c>
      <c r="L647" s="30" t="str">
        <f>IFERROR(VLOOKUP(D647,'[1]Fragility List'!$A$1:$C$146,3,FALSE),"Not Fragile")</f>
        <v>Not Fragile</v>
      </c>
      <c r="M647" s="27" t="e">
        <f>VLOOKUP(B647,[2]Data!$B$7:$Y$270,23,FALSE)</f>
        <v>#N/A</v>
      </c>
    </row>
    <row r="648" spans="1:13" x14ac:dyDescent="0.25">
      <c r="A648" s="30" t="s">
        <v>977</v>
      </c>
      <c r="B648" s="30" t="s">
        <v>977</v>
      </c>
      <c r="C648" s="30" t="s">
        <v>977</v>
      </c>
      <c r="D648" s="30" t="s">
        <v>977</v>
      </c>
      <c r="E648" s="30" t="s">
        <v>977</v>
      </c>
      <c r="F648" s="30" t="s">
        <v>977</v>
      </c>
      <c r="G648" s="30" t="str">
        <f>IFERROR(VLOOKUP(B648,'[1]Income Groups'!$A$2:$C$219,3,FALSE),"")</f>
        <v/>
      </c>
      <c r="H648" s="30" t="str">
        <f>IFERROR(VLOOKUP(B648,'[1]LDC List'!$B$1:$C$47,2,FALSE),"Non LDC")</f>
        <v>Non LDC</v>
      </c>
      <c r="I648" s="30" t="str">
        <f>IFERROR(VLOOKUP(B648,'[1]SIDS List'!$B$1:$C$57,2,FALSE),"Non SIDS")</f>
        <v>Non SIDS</v>
      </c>
      <c r="J648" s="30" t="str">
        <f>IFERROR(VLOOKUP(B648,'[1]DAC Member List'!$B$1:$C$29,2,FALSE),"Non DAC")</f>
        <v>Non DAC</v>
      </c>
      <c r="K648" s="30" t="str">
        <f>IFERROR(VLOOKUP(B648,'[1]Dev Countries List'!$A$1:$B$146,2,FALSE),"Not Developing")</f>
        <v>Not Developing</v>
      </c>
      <c r="L648" s="30" t="str">
        <f>IFERROR(VLOOKUP(D648,'[1]Fragility List'!$A$1:$C$146,3,FALSE),"Not Fragile")</f>
        <v>Not Fragile</v>
      </c>
      <c r="M648" s="27" t="e">
        <f>VLOOKUP(B648,[2]Data!$B$7:$Y$270,23,FALSE)</f>
        <v>#N/A</v>
      </c>
    </row>
    <row r="649" spans="1:13" x14ac:dyDescent="0.25">
      <c r="A649" s="30" t="s">
        <v>977</v>
      </c>
      <c r="B649" s="30" t="s">
        <v>977</v>
      </c>
      <c r="C649" s="30" t="s">
        <v>977</v>
      </c>
      <c r="D649" s="30" t="s">
        <v>977</v>
      </c>
      <c r="E649" s="30" t="s">
        <v>977</v>
      </c>
      <c r="F649" s="30" t="s">
        <v>977</v>
      </c>
      <c r="G649" s="30" t="str">
        <f>IFERROR(VLOOKUP(B649,'[1]Income Groups'!$A$2:$C$219,3,FALSE),"")</f>
        <v/>
      </c>
      <c r="H649" s="30" t="str">
        <f>IFERROR(VLOOKUP(B649,'[1]LDC List'!$B$1:$C$47,2,FALSE),"Non LDC")</f>
        <v>Non LDC</v>
      </c>
      <c r="I649" s="30" t="str">
        <f>IFERROR(VLOOKUP(B649,'[1]SIDS List'!$B$1:$C$57,2,FALSE),"Non SIDS")</f>
        <v>Non SIDS</v>
      </c>
      <c r="J649" s="30" t="str">
        <f>IFERROR(VLOOKUP(B649,'[1]DAC Member List'!$B$1:$C$29,2,FALSE),"Non DAC")</f>
        <v>Non DAC</v>
      </c>
      <c r="K649" s="30" t="str">
        <f>IFERROR(VLOOKUP(B649,'[1]Dev Countries List'!$A$1:$B$146,2,FALSE),"Not Developing")</f>
        <v>Not Developing</v>
      </c>
      <c r="L649" s="30" t="str">
        <f>IFERROR(VLOOKUP(D649,'[1]Fragility List'!$A$1:$C$146,3,FALSE),"Not Fragile")</f>
        <v>Not Fragile</v>
      </c>
      <c r="M649" s="27" t="e">
        <f>VLOOKUP(B649,[2]Data!$B$7:$Y$270,23,FALSE)</f>
        <v>#N/A</v>
      </c>
    </row>
    <row r="650" spans="1:13" x14ac:dyDescent="0.25">
      <c r="A650" s="30" t="s">
        <v>977</v>
      </c>
      <c r="B650" s="30" t="s">
        <v>977</v>
      </c>
      <c r="C650" s="30" t="s">
        <v>977</v>
      </c>
      <c r="D650" s="30" t="s">
        <v>977</v>
      </c>
      <c r="E650" s="30" t="s">
        <v>977</v>
      </c>
      <c r="F650" s="30" t="s">
        <v>977</v>
      </c>
      <c r="G650" s="30" t="str">
        <f>IFERROR(VLOOKUP(B650,'[1]Income Groups'!$A$2:$C$219,3,FALSE),"")</f>
        <v/>
      </c>
      <c r="H650" s="30" t="str">
        <f>IFERROR(VLOOKUP(B650,'[1]LDC List'!$B$1:$C$47,2,FALSE),"Non LDC")</f>
        <v>Non LDC</v>
      </c>
      <c r="I650" s="30" t="str">
        <f>IFERROR(VLOOKUP(B650,'[1]SIDS List'!$B$1:$C$57,2,FALSE),"Non SIDS")</f>
        <v>Non SIDS</v>
      </c>
      <c r="J650" s="30" t="str">
        <f>IFERROR(VLOOKUP(B650,'[1]DAC Member List'!$B$1:$C$29,2,FALSE),"Non DAC")</f>
        <v>Non DAC</v>
      </c>
      <c r="K650" s="30" t="str">
        <f>IFERROR(VLOOKUP(B650,'[1]Dev Countries List'!$A$1:$B$146,2,FALSE),"Not Developing")</f>
        <v>Not Developing</v>
      </c>
      <c r="L650" s="30" t="str">
        <f>IFERROR(VLOOKUP(D650,'[1]Fragility List'!$A$1:$C$146,3,FALSE),"Not Fragile")</f>
        <v>Not Fragile</v>
      </c>
      <c r="M650" s="27" t="e">
        <f>VLOOKUP(B650,[2]Data!$B$7:$Y$270,23,FALSE)</f>
        <v>#N/A</v>
      </c>
    </row>
    <row r="651" spans="1:13" x14ac:dyDescent="0.25">
      <c r="A651" s="30" t="s">
        <v>977</v>
      </c>
      <c r="B651" s="30" t="s">
        <v>977</v>
      </c>
      <c r="C651" s="30" t="s">
        <v>977</v>
      </c>
      <c r="D651" s="30" t="s">
        <v>977</v>
      </c>
      <c r="E651" s="30" t="s">
        <v>977</v>
      </c>
      <c r="F651" s="30" t="s">
        <v>977</v>
      </c>
      <c r="G651" s="30" t="str">
        <f>IFERROR(VLOOKUP(B651,'[1]Income Groups'!$A$2:$C$219,3,FALSE),"")</f>
        <v/>
      </c>
      <c r="H651" s="30" t="str">
        <f>IFERROR(VLOOKUP(B651,'[1]LDC List'!$B$1:$C$47,2,FALSE),"Non LDC")</f>
        <v>Non LDC</v>
      </c>
      <c r="I651" s="30" t="str">
        <f>IFERROR(VLOOKUP(B651,'[1]SIDS List'!$B$1:$C$57,2,FALSE),"Non SIDS")</f>
        <v>Non SIDS</v>
      </c>
      <c r="J651" s="30" t="str">
        <f>IFERROR(VLOOKUP(B651,'[1]DAC Member List'!$B$1:$C$29,2,FALSE),"Non DAC")</f>
        <v>Non DAC</v>
      </c>
      <c r="K651" s="30" t="str">
        <f>IFERROR(VLOOKUP(B651,'[1]Dev Countries List'!$A$1:$B$146,2,FALSE),"Not Developing")</f>
        <v>Not Developing</v>
      </c>
      <c r="L651" s="30" t="str">
        <f>IFERROR(VLOOKUP(D651,'[1]Fragility List'!$A$1:$C$146,3,FALSE),"Not Fragile")</f>
        <v>Not Fragile</v>
      </c>
      <c r="M651" s="27" t="e">
        <f>VLOOKUP(B651,[2]Data!$B$7:$Y$270,23,FALSE)</f>
        <v>#N/A</v>
      </c>
    </row>
    <row r="652" spans="1:13" x14ac:dyDescent="0.25">
      <c r="A652" s="30" t="s">
        <v>977</v>
      </c>
      <c r="B652" s="30" t="s">
        <v>977</v>
      </c>
      <c r="C652" s="30" t="s">
        <v>977</v>
      </c>
      <c r="D652" s="30" t="s">
        <v>977</v>
      </c>
      <c r="E652" s="30" t="s">
        <v>977</v>
      </c>
      <c r="F652" s="30" t="s">
        <v>977</v>
      </c>
      <c r="G652" s="30" t="str">
        <f>IFERROR(VLOOKUP(B652,'[1]Income Groups'!$A$2:$C$219,3,FALSE),"")</f>
        <v/>
      </c>
      <c r="H652" s="30" t="str">
        <f>IFERROR(VLOOKUP(B652,'[1]LDC List'!$B$1:$C$47,2,FALSE),"Non LDC")</f>
        <v>Non LDC</v>
      </c>
      <c r="I652" s="30" t="str">
        <f>IFERROR(VLOOKUP(B652,'[1]SIDS List'!$B$1:$C$57,2,FALSE),"Non SIDS")</f>
        <v>Non SIDS</v>
      </c>
      <c r="J652" s="30" t="str">
        <f>IFERROR(VLOOKUP(B652,'[1]DAC Member List'!$B$1:$C$29,2,FALSE),"Non DAC")</f>
        <v>Non DAC</v>
      </c>
      <c r="K652" s="30" t="str">
        <f>IFERROR(VLOOKUP(B652,'[1]Dev Countries List'!$A$1:$B$146,2,FALSE),"Not Developing")</f>
        <v>Not Developing</v>
      </c>
      <c r="L652" s="30" t="str">
        <f>IFERROR(VLOOKUP(D652,'[1]Fragility List'!$A$1:$C$146,3,FALSE),"Not Fragile")</f>
        <v>Not Fragile</v>
      </c>
      <c r="M652" s="27" t="e">
        <f>VLOOKUP(B652,[2]Data!$B$7:$Y$270,23,FALSE)</f>
        <v>#N/A</v>
      </c>
    </row>
    <row r="653" spans="1:13" x14ac:dyDescent="0.25">
      <c r="A653" s="30" t="s">
        <v>977</v>
      </c>
      <c r="B653" s="30" t="s">
        <v>977</v>
      </c>
      <c r="C653" s="30" t="s">
        <v>977</v>
      </c>
      <c r="D653" s="30" t="s">
        <v>977</v>
      </c>
      <c r="E653" s="30" t="s">
        <v>977</v>
      </c>
      <c r="F653" s="30" t="s">
        <v>977</v>
      </c>
      <c r="G653" s="30" t="str">
        <f>IFERROR(VLOOKUP(B653,'[1]Income Groups'!$A$2:$C$219,3,FALSE),"")</f>
        <v/>
      </c>
      <c r="H653" s="30" t="str">
        <f>IFERROR(VLOOKUP(B653,'[1]LDC List'!$B$1:$C$47,2,FALSE),"Non LDC")</f>
        <v>Non LDC</v>
      </c>
      <c r="I653" s="30" t="str">
        <f>IFERROR(VLOOKUP(B653,'[1]SIDS List'!$B$1:$C$57,2,FALSE),"Non SIDS")</f>
        <v>Non SIDS</v>
      </c>
      <c r="J653" s="30" t="str">
        <f>IFERROR(VLOOKUP(B653,'[1]DAC Member List'!$B$1:$C$29,2,FALSE),"Non DAC")</f>
        <v>Non DAC</v>
      </c>
      <c r="K653" s="30" t="str">
        <f>IFERROR(VLOOKUP(B653,'[1]Dev Countries List'!$A$1:$B$146,2,FALSE),"Not Developing")</f>
        <v>Not Developing</v>
      </c>
      <c r="L653" s="30" t="str">
        <f>IFERROR(VLOOKUP(D653,'[1]Fragility List'!$A$1:$C$146,3,FALSE),"Not Fragile")</f>
        <v>Not Fragile</v>
      </c>
      <c r="M653" s="27" t="e">
        <f>VLOOKUP(B653,[2]Data!$B$7:$Y$270,23,FALSE)</f>
        <v>#N/A</v>
      </c>
    </row>
    <row r="654" spans="1:13" x14ac:dyDescent="0.25">
      <c r="A654" s="30" t="s">
        <v>977</v>
      </c>
      <c r="B654" s="30" t="s">
        <v>977</v>
      </c>
      <c r="C654" s="30" t="s">
        <v>977</v>
      </c>
      <c r="D654" s="30" t="s">
        <v>977</v>
      </c>
      <c r="E654" s="30" t="s">
        <v>977</v>
      </c>
      <c r="F654" s="30" t="s">
        <v>977</v>
      </c>
      <c r="G654" s="30" t="str">
        <f>IFERROR(VLOOKUP(B654,'[1]Income Groups'!$A$2:$C$219,3,FALSE),"")</f>
        <v/>
      </c>
      <c r="H654" s="30" t="str">
        <f>IFERROR(VLOOKUP(B654,'[1]LDC List'!$B$1:$C$47,2,FALSE),"Non LDC")</f>
        <v>Non LDC</v>
      </c>
      <c r="I654" s="30" t="str">
        <f>IFERROR(VLOOKUP(B654,'[1]SIDS List'!$B$1:$C$57,2,FALSE),"Non SIDS")</f>
        <v>Non SIDS</v>
      </c>
      <c r="J654" s="30" t="str">
        <f>IFERROR(VLOOKUP(B654,'[1]DAC Member List'!$B$1:$C$29,2,FALSE),"Non DAC")</f>
        <v>Non DAC</v>
      </c>
      <c r="K654" s="30" t="str">
        <f>IFERROR(VLOOKUP(B654,'[1]Dev Countries List'!$A$1:$B$146,2,FALSE),"Not Developing")</f>
        <v>Not Developing</v>
      </c>
      <c r="L654" s="30" t="str">
        <f>IFERROR(VLOOKUP(D654,'[1]Fragility List'!$A$1:$C$146,3,FALSE),"Not Fragile")</f>
        <v>Not Fragile</v>
      </c>
      <c r="M654" s="27" t="e">
        <f>VLOOKUP(B654,[2]Data!$B$7:$Y$270,23,FALSE)</f>
        <v>#N/A</v>
      </c>
    </row>
    <row r="655" spans="1:13" x14ac:dyDescent="0.25">
      <c r="A655" s="30" t="s">
        <v>977</v>
      </c>
      <c r="B655" s="30" t="s">
        <v>977</v>
      </c>
      <c r="C655" s="30" t="s">
        <v>977</v>
      </c>
      <c r="D655" s="30" t="s">
        <v>977</v>
      </c>
      <c r="E655" s="30" t="s">
        <v>977</v>
      </c>
      <c r="F655" s="30" t="s">
        <v>977</v>
      </c>
      <c r="G655" s="30" t="str">
        <f>IFERROR(VLOOKUP(B655,'[1]Income Groups'!$A$2:$C$219,3,FALSE),"")</f>
        <v/>
      </c>
      <c r="H655" s="30" t="str">
        <f>IFERROR(VLOOKUP(B655,'[1]LDC List'!$B$1:$C$47,2,FALSE),"Non LDC")</f>
        <v>Non LDC</v>
      </c>
      <c r="I655" s="30" t="str">
        <f>IFERROR(VLOOKUP(B655,'[1]SIDS List'!$B$1:$C$57,2,FALSE),"Non SIDS")</f>
        <v>Non SIDS</v>
      </c>
      <c r="J655" s="30" t="str">
        <f>IFERROR(VLOOKUP(B655,'[1]DAC Member List'!$B$1:$C$29,2,FALSE),"Non DAC")</f>
        <v>Non DAC</v>
      </c>
      <c r="K655" s="30" t="str">
        <f>IFERROR(VLOOKUP(B655,'[1]Dev Countries List'!$A$1:$B$146,2,FALSE),"Not Developing")</f>
        <v>Not Developing</v>
      </c>
      <c r="L655" s="30" t="str">
        <f>IFERROR(VLOOKUP(D655,'[1]Fragility List'!$A$1:$C$146,3,FALSE),"Not Fragile")</f>
        <v>Not Fragile</v>
      </c>
      <c r="M655" s="27" t="e">
        <f>VLOOKUP(B655,[2]Data!$B$7:$Y$270,23,FALSE)</f>
        <v>#N/A</v>
      </c>
    </row>
    <row r="656" spans="1:13" x14ac:dyDescent="0.25">
      <c r="A656" s="30" t="s">
        <v>977</v>
      </c>
      <c r="B656" s="30" t="s">
        <v>977</v>
      </c>
      <c r="C656" s="30" t="s">
        <v>977</v>
      </c>
      <c r="D656" s="30" t="s">
        <v>977</v>
      </c>
      <c r="E656" s="30" t="s">
        <v>977</v>
      </c>
      <c r="F656" s="30" t="s">
        <v>977</v>
      </c>
      <c r="G656" s="30" t="str">
        <f>IFERROR(VLOOKUP(B656,'[1]Income Groups'!$A$2:$C$219,3,FALSE),"")</f>
        <v/>
      </c>
      <c r="H656" s="30" t="str">
        <f>IFERROR(VLOOKUP(B656,'[1]LDC List'!$B$1:$C$47,2,FALSE),"Non LDC")</f>
        <v>Non LDC</v>
      </c>
      <c r="I656" s="30" t="str">
        <f>IFERROR(VLOOKUP(B656,'[1]SIDS List'!$B$1:$C$57,2,FALSE),"Non SIDS")</f>
        <v>Non SIDS</v>
      </c>
      <c r="J656" s="30" t="str">
        <f>IFERROR(VLOOKUP(B656,'[1]DAC Member List'!$B$1:$C$29,2,FALSE),"Non DAC")</f>
        <v>Non DAC</v>
      </c>
      <c r="K656" s="30" t="str">
        <f>IFERROR(VLOOKUP(B656,'[1]Dev Countries List'!$A$1:$B$146,2,FALSE),"Not Developing")</f>
        <v>Not Developing</v>
      </c>
      <c r="L656" s="30" t="str">
        <f>IFERROR(VLOOKUP(D656,'[1]Fragility List'!$A$1:$C$146,3,FALSE),"Not Fragile")</f>
        <v>Not Fragile</v>
      </c>
      <c r="M656" s="27" t="e">
        <f>VLOOKUP(B656,[2]Data!$B$7:$Y$270,23,FALSE)</f>
        <v>#N/A</v>
      </c>
    </row>
    <row r="657" spans="1:13" x14ac:dyDescent="0.25">
      <c r="A657" s="30" t="s">
        <v>977</v>
      </c>
      <c r="B657" s="30" t="s">
        <v>977</v>
      </c>
      <c r="C657" s="30" t="s">
        <v>977</v>
      </c>
      <c r="D657" s="30" t="s">
        <v>977</v>
      </c>
      <c r="E657" s="30" t="s">
        <v>977</v>
      </c>
      <c r="F657" s="30" t="s">
        <v>977</v>
      </c>
      <c r="G657" s="30" t="str">
        <f>IFERROR(VLOOKUP(B657,'[1]Income Groups'!$A$2:$C$219,3,FALSE),"")</f>
        <v/>
      </c>
      <c r="H657" s="30" t="str">
        <f>IFERROR(VLOOKUP(B657,'[1]LDC List'!$B$1:$C$47,2,FALSE),"Non LDC")</f>
        <v>Non LDC</v>
      </c>
      <c r="I657" s="30" t="str">
        <f>IFERROR(VLOOKUP(B657,'[1]SIDS List'!$B$1:$C$57,2,FALSE),"Non SIDS")</f>
        <v>Non SIDS</v>
      </c>
      <c r="J657" s="30" t="str">
        <f>IFERROR(VLOOKUP(B657,'[1]DAC Member List'!$B$1:$C$29,2,FALSE),"Non DAC")</f>
        <v>Non DAC</v>
      </c>
      <c r="K657" s="30" t="str">
        <f>IFERROR(VLOOKUP(B657,'[1]Dev Countries List'!$A$1:$B$146,2,FALSE),"Not Developing")</f>
        <v>Not Developing</v>
      </c>
      <c r="L657" s="30" t="str">
        <f>IFERROR(VLOOKUP(D657,'[1]Fragility List'!$A$1:$C$146,3,FALSE),"Not Fragile")</f>
        <v>Not Fragile</v>
      </c>
      <c r="M657" s="27" t="e">
        <f>VLOOKUP(B657,[2]Data!$B$7:$Y$270,23,FALSE)</f>
        <v>#N/A</v>
      </c>
    </row>
    <row r="658" spans="1:13" x14ac:dyDescent="0.25">
      <c r="A658" s="30" t="s">
        <v>977</v>
      </c>
      <c r="B658" s="30" t="s">
        <v>977</v>
      </c>
      <c r="C658" s="30" t="s">
        <v>977</v>
      </c>
      <c r="D658" s="30" t="s">
        <v>977</v>
      </c>
      <c r="E658" s="30" t="s">
        <v>977</v>
      </c>
      <c r="F658" s="30" t="s">
        <v>977</v>
      </c>
      <c r="G658" s="30" t="str">
        <f>IFERROR(VLOOKUP(B658,'[1]Income Groups'!$A$2:$C$219,3,FALSE),"")</f>
        <v/>
      </c>
      <c r="H658" s="30" t="str">
        <f>IFERROR(VLOOKUP(B658,'[1]LDC List'!$B$1:$C$47,2,FALSE),"Non LDC")</f>
        <v>Non LDC</v>
      </c>
      <c r="I658" s="30" t="str">
        <f>IFERROR(VLOOKUP(B658,'[1]SIDS List'!$B$1:$C$57,2,FALSE),"Non SIDS")</f>
        <v>Non SIDS</v>
      </c>
      <c r="J658" s="30" t="str">
        <f>IFERROR(VLOOKUP(B658,'[1]DAC Member List'!$B$1:$C$29,2,FALSE),"Non DAC")</f>
        <v>Non DAC</v>
      </c>
      <c r="K658" s="30" t="str">
        <f>IFERROR(VLOOKUP(B658,'[1]Dev Countries List'!$A$1:$B$146,2,FALSE),"Not Developing")</f>
        <v>Not Developing</v>
      </c>
      <c r="L658" s="30" t="str">
        <f>IFERROR(VLOOKUP(D658,'[1]Fragility List'!$A$1:$C$146,3,FALSE),"Not Fragile")</f>
        <v>Not Fragile</v>
      </c>
      <c r="M658" s="27" t="e">
        <f>VLOOKUP(B658,[2]Data!$B$7:$Y$270,23,FALSE)</f>
        <v>#N/A</v>
      </c>
    </row>
    <row r="659" spans="1:13" x14ac:dyDescent="0.25">
      <c r="A659" s="30" t="s">
        <v>977</v>
      </c>
      <c r="B659" s="30" t="s">
        <v>977</v>
      </c>
      <c r="C659" s="30" t="s">
        <v>977</v>
      </c>
      <c r="D659" s="30" t="s">
        <v>977</v>
      </c>
      <c r="E659" s="30" t="s">
        <v>977</v>
      </c>
      <c r="F659" s="30" t="s">
        <v>977</v>
      </c>
      <c r="G659" s="30" t="str">
        <f>IFERROR(VLOOKUP(B659,'[1]Income Groups'!$A$2:$C$219,3,FALSE),"")</f>
        <v/>
      </c>
      <c r="H659" s="30" t="str">
        <f>IFERROR(VLOOKUP(B659,'[1]LDC List'!$B$1:$C$47,2,FALSE),"Non LDC")</f>
        <v>Non LDC</v>
      </c>
      <c r="I659" s="30" t="str">
        <f>IFERROR(VLOOKUP(B659,'[1]SIDS List'!$B$1:$C$57,2,FALSE),"Non SIDS")</f>
        <v>Non SIDS</v>
      </c>
      <c r="J659" s="30" t="str">
        <f>IFERROR(VLOOKUP(B659,'[1]DAC Member List'!$B$1:$C$29,2,FALSE),"Non DAC")</f>
        <v>Non DAC</v>
      </c>
      <c r="K659" s="30" t="str">
        <f>IFERROR(VLOOKUP(B659,'[1]Dev Countries List'!$A$1:$B$146,2,FALSE),"Not Developing")</f>
        <v>Not Developing</v>
      </c>
      <c r="L659" s="30" t="str">
        <f>IFERROR(VLOOKUP(D659,'[1]Fragility List'!$A$1:$C$146,3,FALSE),"Not Fragile")</f>
        <v>Not Fragile</v>
      </c>
      <c r="M659" s="27" t="e">
        <f>VLOOKUP(B659,[2]Data!$B$7:$Y$270,23,FALSE)</f>
        <v>#N/A</v>
      </c>
    </row>
    <row r="660" spans="1:13" x14ac:dyDescent="0.25">
      <c r="A660" s="30" t="s">
        <v>977</v>
      </c>
      <c r="B660" s="30" t="s">
        <v>977</v>
      </c>
      <c r="C660" s="30" t="s">
        <v>977</v>
      </c>
      <c r="D660" s="30" t="s">
        <v>977</v>
      </c>
      <c r="E660" s="30" t="s">
        <v>977</v>
      </c>
      <c r="F660" s="30" t="s">
        <v>977</v>
      </c>
      <c r="G660" s="30" t="str">
        <f>IFERROR(VLOOKUP(B660,'[1]Income Groups'!$A$2:$C$219,3,FALSE),"")</f>
        <v/>
      </c>
      <c r="H660" s="30" t="str">
        <f>IFERROR(VLOOKUP(B660,'[1]LDC List'!$B$1:$C$47,2,FALSE),"Non LDC")</f>
        <v>Non LDC</v>
      </c>
      <c r="I660" s="30" t="str">
        <f>IFERROR(VLOOKUP(B660,'[1]SIDS List'!$B$1:$C$57,2,FALSE),"Non SIDS")</f>
        <v>Non SIDS</v>
      </c>
      <c r="J660" s="30" t="str">
        <f>IFERROR(VLOOKUP(B660,'[1]DAC Member List'!$B$1:$C$29,2,FALSE),"Non DAC")</f>
        <v>Non DAC</v>
      </c>
      <c r="K660" s="30" t="str">
        <f>IFERROR(VLOOKUP(B660,'[1]Dev Countries List'!$A$1:$B$146,2,FALSE),"Not Developing")</f>
        <v>Not Developing</v>
      </c>
      <c r="L660" s="30" t="str">
        <f>IFERROR(VLOOKUP(D660,'[1]Fragility List'!$A$1:$C$146,3,FALSE),"Not Fragile")</f>
        <v>Not Fragile</v>
      </c>
      <c r="M660" s="27" t="e">
        <f>VLOOKUP(B660,[2]Data!$B$7:$Y$270,23,FALSE)</f>
        <v>#N/A</v>
      </c>
    </row>
    <row r="661" spans="1:13" x14ac:dyDescent="0.25">
      <c r="A661" s="30" t="s">
        <v>977</v>
      </c>
      <c r="B661" s="30" t="s">
        <v>977</v>
      </c>
      <c r="C661" s="30" t="s">
        <v>977</v>
      </c>
      <c r="D661" s="30" t="s">
        <v>977</v>
      </c>
      <c r="E661" s="30" t="s">
        <v>977</v>
      </c>
      <c r="F661" s="30" t="s">
        <v>977</v>
      </c>
      <c r="G661" s="30" t="str">
        <f>IFERROR(VLOOKUP(B661,'[1]Income Groups'!$A$2:$C$219,3,FALSE),"")</f>
        <v/>
      </c>
      <c r="H661" s="30" t="str">
        <f>IFERROR(VLOOKUP(B661,'[1]LDC List'!$B$1:$C$47,2,FALSE),"Non LDC")</f>
        <v>Non LDC</v>
      </c>
      <c r="I661" s="30" t="str">
        <f>IFERROR(VLOOKUP(B661,'[1]SIDS List'!$B$1:$C$57,2,FALSE),"Non SIDS")</f>
        <v>Non SIDS</v>
      </c>
      <c r="J661" s="30" t="str">
        <f>IFERROR(VLOOKUP(B661,'[1]DAC Member List'!$B$1:$C$29,2,FALSE),"Non DAC")</f>
        <v>Non DAC</v>
      </c>
      <c r="K661" s="30" t="str">
        <f>IFERROR(VLOOKUP(B661,'[1]Dev Countries List'!$A$1:$B$146,2,FALSE),"Not Developing")</f>
        <v>Not Developing</v>
      </c>
      <c r="L661" s="30" t="str">
        <f>IFERROR(VLOOKUP(D661,'[1]Fragility List'!$A$1:$C$146,3,FALSE),"Not Fragile")</f>
        <v>Not Fragile</v>
      </c>
      <c r="M661" s="27" t="e">
        <f>VLOOKUP(B661,[2]Data!$B$7:$Y$270,23,FALSE)</f>
        <v>#N/A</v>
      </c>
    </row>
    <row r="662" spans="1:13" x14ac:dyDescent="0.25">
      <c r="A662" s="30" t="s">
        <v>977</v>
      </c>
      <c r="B662" s="30" t="s">
        <v>977</v>
      </c>
      <c r="C662" s="30" t="s">
        <v>977</v>
      </c>
      <c r="D662" s="30" t="s">
        <v>977</v>
      </c>
      <c r="E662" s="30" t="s">
        <v>977</v>
      </c>
      <c r="F662" s="30" t="s">
        <v>977</v>
      </c>
      <c r="G662" s="30" t="str">
        <f>IFERROR(VLOOKUP(B662,'[1]Income Groups'!$A$2:$C$219,3,FALSE),"")</f>
        <v/>
      </c>
      <c r="H662" s="30" t="str">
        <f>IFERROR(VLOOKUP(B662,'[1]LDC List'!$B$1:$C$47,2,FALSE),"Non LDC")</f>
        <v>Non LDC</v>
      </c>
      <c r="I662" s="30" t="str">
        <f>IFERROR(VLOOKUP(B662,'[1]SIDS List'!$B$1:$C$57,2,FALSE),"Non SIDS")</f>
        <v>Non SIDS</v>
      </c>
      <c r="J662" s="30" t="str">
        <f>IFERROR(VLOOKUP(B662,'[1]DAC Member List'!$B$1:$C$29,2,FALSE),"Non DAC")</f>
        <v>Non DAC</v>
      </c>
      <c r="K662" s="30" t="str">
        <f>IFERROR(VLOOKUP(B662,'[1]Dev Countries List'!$A$1:$B$146,2,FALSE),"Not Developing")</f>
        <v>Not Developing</v>
      </c>
      <c r="L662" s="30" t="str">
        <f>IFERROR(VLOOKUP(D662,'[1]Fragility List'!$A$1:$C$146,3,FALSE),"Not Fragile")</f>
        <v>Not Fragile</v>
      </c>
      <c r="M662" s="27" t="e">
        <f>VLOOKUP(B662,[2]Data!$B$7:$Y$270,23,FALSE)</f>
        <v>#N/A</v>
      </c>
    </row>
    <row r="663" spans="1:13" x14ac:dyDescent="0.25">
      <c r="A663" s="30" t="s">
        <v>977</v>
      </c>
      <c r="B663" s="30" t="s">
        <v>977</v>
      </c>
      <c r="C663" s="30" t="s">
        <v>977</v>
      </c>
      <c r="D663" s="30" t="s">
        <v>977</v>
      </c>
      <c r="E663" s="30" t="s">
        <v>977</v>
      </c>
      <c r="F663" s="30" t="s">
        <v>977</v>
      </c>
      <c r="G663" s="30" t="str">
        <f>IFERROR(VLOOKUP(B663,'[1]Income Groups'!$A$2:$C$219,3,FALSE),"")</f>
        <v/>
      </c>
      <c r="H663" s="30" t="str">
        <f>IFERROR(VLOOKUP(B663,'[1]LDC List'!$B$1:$C$47,2,FALSE),"Non LDC")</f>
        <v>Non LDC</v>
      </c>
      <c r="I663" s="30" t="str">
        <f>IFERROR(VLOOKUP(B663,'[1]SIDS List'!$B$1:$C$57,2,FALSE),"Non SIDS")</f>
        <v>Non SIDS</v>
      </c>
      <c r="J663" s="30" t="str">
        <f>IFERROR(VLOOKUP(B663,'[1]DAC Member List'!$B$1:$C$29,2,FALSE),"Non DAC")</f>
        <v>Non DAC</v>
      </c>
      <c r="K663" s="30" t="str">
        <f>IFERROR(VLOOKUP(B663,'[1]Dev Countries List'!$A$1:$B$146,2,FALSE),"Not Developing")</f>
        <v>Not Developing</v>
      </c>
      <c r="L663" s="30" t="str">
        <f>IFERROR(VLOOKUP(D663,'[1]Fragility List'!$A$1:$C$146,3,FALSE),"Not Fragile")</f>
        <v>Not Fragile</v>
      </c>
      <c r="M663" s="27" t="e">
        <f>VLOOKUP(B663,[2]Data!$B$7:$Y$270,23,FALSE)</f>
        <v>#N/A</v>
      </c>
    </row>
    <row r="664" spans="1:13" x14ac:dyDescent="0.25">
      <c r="A664" s="30" t="s">
        <v>977</v>
      </c>
      <c r="B664" s="30" t="s">
        <v>977</v>
      </c>
      <c r="C664" s="30" t="s">
        <v>977</v>
      </c>
      <c r="D664" s="30" t="s">
        <v>977</v>
      </c>
      <c r="E664" s="30" t="s">
        <v>977</v>
      </c>
      <c r="F664" s="30" t="s">
        <v>977</v>
      </c>
      <c r="G664" s="30" t="str">
        <f>IFERROR(VLOOKUP(B664,'[1]Income Groups'!$A$2:$C$219,3,FALSE),"")</f>
        <v/>
      </c>
      <c r="H664" s="30" t="str">
        <f>IFERROR(VLOOKUP(B664,'[1]LDC List'!$B$1:$C$47,2,FALSE),"Non LDC")</f>
        <v>Non LDC</v>
      </c>
      <c r="I664" s="30" t="str">
        <f>IFERROR(VLOOKUP(B664,'[1]SIDS List'!$B$1:$C$57,2,FALSE),"Non SIDS")</f>
        <v>Non SIDS</v>
      </c>
      <c r="J664" s="30" t="str">
        <f>IFERROR(VLOOKUP(B664,'[1]DAC Member List'!$B$1:$C$29,2,FALSE),"Non DAC")</f>
        <v>Non DAC</v>
      </c>
      <c r="K664" s="30" t="str">
        <f>IFERROR(VLOOKUP(B664,'[1]Dev Countries List'!$A$1:$B$146,2,FALSE),"Not Developing")</f>
        <v>Not Developing</v>
      </c>
      <c r="L664" s="30" t="str">
        <f>IFERROR(VLOOKUP(D664,'[1]Fragility List'!$A$1:$C$146,3,FALSE),"Not Fragile")</f>
        <v>Not Fragile</v>
      </c>
      <c r="M664" s="27" t="e">
        <f>VLOOKUP(B664,[2]Data!$B$7:$Y$270,23,FALSE)</f>
        <v>#N/A</v>
      </c>
    </row>
    <row r="665" spans="1:13" x14ac:dyDescent="0.25">
      <c r="A665" s="30" t="s">
        <v>977</v>
      </c>
      <c r="B665" s="30" t="s">
        <v>977</v>
      </c>
      <c r="C665" s="30" t="s">
        <v>977</v>
      </c>
      <c r="D665" s="30" t="s">
        <v>977</v>
      </c>
      <c r="E665" s="30" t="s">
        <v>977</v>
      </c>
      <c r="F665" s="30" t="s">
        <v>977</v>
      </c>
      <c r="G665" s="30" t="str">
        <f>IFERROR(VLOOKUP(B665,'[1]Income Groups'!$A$2:$C$219,3,FALSE),"")</f>
        <v/>
      </c>
      <c r="H665" s="30" t="str">
        <f>IFERROR(VLOOKUP(B665,'[1]LDC List'!$B$1:$C$47,2,FALSE),"Non LDC")</f>
        <v>Non LDC</v>
      </c>
      <c r="I665" s="30" t="str">
        <f>IFERROR(VLOOKUP(B665,'[1]SIDS List'!$B$1:$C$57,2,FALSE),"Non SIDS")</f>
        <v>Non SIDS</v>
      </c>
      <c r="J665" s="30" t="str">
        <f>IFERROR(VLOOKUP(B665,'[1]DAC Member List'!$B$1:$C$29,2,FALSE),"Non DAC")</f>
        <v>Non DAC</v>
      </c>
      <c r="K665" s="30" t="str">
        <f>IFERROR(VLOOKUP(B665,'[1]Dev Countries List'!$A$1:$B$146,2,FALSE),"Not Developing")</f>
        <v>Not Developing</v>
      </c>
      <c r="L665" s="30" t="str">
        <f>IFERROR(VLOOKUP(D665,'[1]Fragility List'!$A$1:$C$146,3,FALSE),"Not Fragile")</f>
        <v>Not Fragile</v>
      </c>
      <c r="M665" s="27" t="e">
        <f>VLOOKUP(B665,[2]Data!$B$7:$Y$270,23,FALSE)</f>
        <v>#N/A</v>
      </c>
    </row>
    <row r="666" spans="1:13" x14ac:dyDescent="0.25">
      <c r="A666" s="30" t="s">
        <v>977</v>
      </c>
      <c r="B666" s="30" t="s">
        <v>977</v>
      </c>
      <c r="C666" s="30" t="s">
        <v>977</v>
      </c>
      <c r="D666" s="30" t="s">
        <v>977</v>
      </c>
      <c r="E666" s="30" t="s">
        <v>977</v>
      </c>
      <c r="F666" s="30" t="s">
        <v>977</v>
      </c>
      <c r="G666" s="30" t="str">
        <f>IFERROR(VLOOKUP(B666,'[1]Income Groups'!$A$2:$C$219,3,FALSE),"")</f>
        <v/>
      </c>
      <c r="H666" s="30" t="str">
        <f>IFERROR(VLOOKUP(B666,'[1]LDC List'!$B$1:$C$47,2,FALSE),"Non LDC")</f>
        <v>Non LDC</v>
      </c>
      <c r="I666" s="30" t="str">
        <f>IFERROR(VLOOKUP(B666,'[1]SIDS List'!$B$1:$C$57,2,FALSE),"Non SIDS")</f>
        <v>Non SIDS</v>
      </c>
      <c r="J666" s="30" t="str">
        <f>IFERROR(VLOOKUP(B666,'[1]DAC Member List'!$B$1:$C$29,2,FALSE),"Non DAC")</f>
        <v>Non DAC</v>
      </c>
      <c r="K666" s="30" t="str">
        <f>IFERROR(VLOOKUP(B666,'[1]Dev Countries List'!$A$1:$B$146,2,FALSE),"Not Developing")</f>
        <v>Not Developing</v>
      </c>
      <c r="L666" s="30" t="str">
        <f>IFERROR(VLOOKUP(D666,'[1]Fragility List'!$A$1:$C$146,3,FALSE),"Not Fragile")</f>
        <v>Not Fragile</v>
      </c>
      <c r="M666" s="27" t="e">
        <f>VLOOKUP(B666,[2]Data!$B$7:$Y$270,23,FALSE)</f>
        <v>#N/A</v>
      </c>
    </row>
    <row r="667" spans="1:13" x14ac:dyDescent="0.25">
      <c r="A667" s="30" t="s">
        <v>977</v>
      </c>
      <c r="B667" s="30" t="s">
        <v>977</v>
      </c>
      <c r="C667" s="30" t="s">
        <v>977</v>
      </c>
      <c r="D667" s="30" t="s">
        <v>977</v>
      </c>
      <c r="E667" s="30" t="s">
        <v>977</v>
      </c>
      <c r="F667" s="30" t="s">
        <v>977</v>
      </c>
      <c r="G667" s="30" t="str">
        <f>IFERROR(VLOOKUP(B667,'[1]Income Groups'!$A$2:$C$219,3,FALSE),"")</f>
        <v/>
      </c>
      <c r="H667" s="30" t="str">
        <f>IFERROR(VLOOKUP(B667,'[1]LDC List'!$B$1:$C$47,2,FALSE),"Non LDC")</f>
        <v>Non LDC</v>
      </c>
      <c r="I667" s="30" t="str">
        <f>IFERROR(VLOOKUP(B667,'[1]SIDS List'!$B$1:$C$57,2,FALSE),"Non SIDS")</f>
        <v>Non SIDS</v>
      </c>
      <c r="J667" s="30" t="str">
        <f>IFERROR(VLOOKUP(B667,'[1]DAC Member List'!$B$1:$C$29,2,FALSE),"Non DAC")</f>
        <v>Non DAC</v>
      </c>
      <c r="K667" s="30" t="str">
        <f>IFERROR(VLOOKUP(B667,'[1]Dev Countries List'!$A$1:$B$146,2,FALSE),"Not Developing")</f>
        <v>Not Developing</v>
      </c>
      <c r="L667" s="30" t="str">
        <f>IFERROR(VLOOKUP(D667,'[1]Fragility List'!$A$1:$C$146,3,FALSE),"Not Fragile")</f>
        <v>Not Fragile</v>
      </c>
      <c r="M667" s="27" t="e">
        <f>VLOOKUP(B667,[2]Data!$B$7:$Y$270,23,FALSE)</f>
        <v>#N/A</v>
      </c>
    </row>
    <row r="668" spans="1:13" x14ac:dyDescent="0.25">
      <c r="A668" s="30" t="s">
        <v>977</v>
      </c>
      <c r="B668" s="30" t="s">
        <v>977</v>
      </c>
      <c r="C668" s="30" t="s">
        <v>977</v>
      </c>
      <c r="D668" s="30" t="s">
        <v>977</v>
      </c>
      <c r="E668" s="30" t="s">
        <v>977</v>
      </c>
      <c r="F668" s="30" t="s">
        <v>977</v>
      </c>
      <c r="G668" s="30" t="str">
        <f>IFERROR(VLOOKUP(B668,'[1]Income Groups'!$A$2:$C$219,3,FALSE),"")</f>
        <v/>
      </c>
      <c r="H668" s="30" t="str">
        <f>IFERROR(VLOOKUP(B668,'[1]LDC List'!$B$1:$C$47,2,FALSE),"Non LDC")</f>
        <v>Non LDC</v>
      </c>
      <c r="I668" s="30" t="str">
        <f>IFERROR(VLOOKUP(B668,'[1]SIDS List'!$B$1:$C$57,2,FALSE),"Non SIDS")</f>
        <v>Non SIDS</v>
      </c>
      <c r="J668" s="30" t="str">
        <f>IFERROR(VLOOKUP(B668,'[1]DAC Member List'!$B$1:$C$29,2,FALSE),"Non DAC")</f>
        <v>Non DAC</v>
      </c>
      <c r="K668" s="30" t="str">
        <f>IFERROR(VLOOKUP(B668,'[1]Dev Countries List'!$A$1:$B$146,2,FALSE),"Not Developing")</f>
        <v>Not Developing</v>
      </c>
      <c r="L668" s="30" t="str">
        <f>IFERROR(VLOOKUP(D668,'[1]Fragility List'!$A$1:$C$146,3,FALSE),"Not Fragile")</f>
        <v>Not Fragile</v>
      </c>
      <c r="M668" s="27" t="e">
        <f>VLOOKUP(B668,[2]Data!$B$7:$Y$270,23,FALSE)</f>
        <v>#N/A</v>
      </c>
    </row>
    <row r="669" spans="1:13" x14ac:dyDescent="0.25">
      <c r="A669" s="30" t="s">
        <v>977</v>
      </c>
      <c r="B669" s="30" t="s">
        <v>977</v>
      </c>
      <c r="C669" s="30" t="s">
        <v>977</v>
      </c>
      <c r="D669" s="30" t="s">
        <v>977</v>
      </c>
      <c r="E669" s="30" t="s">
        <v>977</v>
      </c>
      <c r="F669" s="30" t="s">
        <v>977</v>
      </c>
      <c r="G669" s="30" t="str">
        <f>IFERROR(VLOOKUP(B669,'[1]Income Groups'!$A$2:$C$219,3,FALSE),"")</f>
        <v/>
      </c>
      <c r="H669" s="30" t="str">
        <f>IFERROR(VLOOKUP(B669,'[1]LDC List'!$B$1:$C$47,2,FALSE),"Non LDC")</f>
        <v>Non LDC</v>
      </c>
      <c r="I669" s="30" t="str">
        <f>IFERROR(VLOOKUP(B669,'[1]SIDS List'!$B$1:$C$57,2,FALSE),"Non SIDS")</f>
        <v>Non SIDS</v>
      </c>
      <c r="J669" s="30" t="str">
        <f>IFERROR(VLOOKUP(B669,'[1]DAC Member List'!$B$1:$C$29,2,FALSE),"Non DAC")</f>
        <v>Non DAC</v>
      </c>
      <c r="K669" s="30" t="str">
        <f>IFERROR(VLOOKUP(B669,'[1]Dev Countries List'!$A$1:$B$146,2,FALSE),"Not Developing")</f>
        <v>Not Developing</v>
      </c>
      <c r="L669" s="30" t="str">
        <f>IFERROR(VLOOKUP(D669,'[1]Fragility List'!$A$1:$C$146,3,FALSE),"Not Fragile")</f>
        <v>Not Fragile</v>
      </c>
      <c r="M669" s="27" t="e">
        <f>VLOOKUP(B669,[2]Data!$B$7:$Y$270,23,FALSE)</f>
        <v>#N/A</v>
      </c>
    </row>
    <row r="670" spans="1:13" x14ac:dyDescent="0.25">
      <c r="A670" s="30" t="s">
        <v>977</v>
      </c>
      <c r="B670" s="30" t="s">
        <v>977</v>
      </c>
      <c r="C670" s="30" t="s">
        <v>977</v>
      </c>
      <c r="D670" s="30" t="s">
        <v>977</v>
      </c>
      <c r="E670" s="30" t="s">
        <v>977</v>
      </c>
      <c r="F670" s="30" t="s">
        <v>977</v>
      </c>
      <c r="G670" s="30" t="str">
        <f>IFERROR(VLOOKUP(B670,'[1]Income Groups'!$A$2:$C$219,3,FALSE),"")</f>
        <v/>
      </c>
      <c r="H670" s="30" t="str">
        <f>IFERROR(VLOOKUP(B670,'[1]LDC List'!$B$1:$C$47,2,FALSE),"Non LDC")</f>
        <v>Non LDC</v>
      </c>
      <c r="I670" s="30" t="str">
        <f>IFERROR(VLOOKUP(B670,'[1]SIDS List'!$B$1:$C$57,2,FALSE),"Non SIDS")</f>
        <v>Non SIDS</v>
      </c>
      <c r="J670" s="30" t="str">
        <f>IFERROR(VLOOKUP(B670,'[1]DAC Member List'!$B$1:$C$29,2,FALSE),"Non DAC")</f>
        <v>Non DAC</v>
      </c>
      <c r="K670" s="30" t="str">
        <f>IFERROR(VLOOKUP(B670,'[1]Dev Countries List'!$A$1:$B$146,2,FALSE),"Not Developing")</f>
        <v>Not Developing</v>
      </c>
      <c r="L670" s="30" t="str">
        <f>IFERROR(VLOOKUP(D670,'[1]Fragility List'!$A$1:$C$146,3,FALSE),"Not Fragile")</f>
        <v>Not Fragile</v>
      </c>
      <c r="M670" s="27" t="e">
        <f>VLOOKUP(B670,[2]Data!$B$7:$Y$270,23,FALSE)</f>
        <v>#N/A</v>
      </c>
    </row>
    <row r="671" spans="1:13" x14ac:dyDescent="0.25">
      <c r="A671" s="30" t="s">
        <v>977</v>
      </c>
      <c r="B671" s="30" t="s">
        <v>977</v>
      </c>
      <c r="C671" s="30" t="s">
        <v>977</v>
      </c>
      <c r="D671" s="30" t="s">
        <v>977</v>
      </c>
      <c r="E671" s="30" t="s">
        <v>977</v>
      </c>
      <c r="F671" s="30" t="s">
        <v>977</v>
      </c>
      <c r="G671" s="30" t="str">
        <f>IFERROR(VLOOKUP(B671,'[1]Income Groups'!$A$2:$C$219,3,FALSE),"")</f>
        <v/>
      </c>
      <c r="H671" s="30" t="str">
        <f>IFERROR(VLOOKUP(B671,'[1]LDC List'!$B$1:$C$47,2,FALSE),"Non LDC")</f>
        <v>Non LDC</v>
      </c>
      <c r="I671" s="30" t="str">
        <f>IFERROR(VLOOKUP(B671,'[1]SIDS List'!$B$1:$C$57,2,FALSE),"Non SIDS")</f>
        <v>Non SIDS</v>
      </c>
      <c r="J671" s="30" t="str">
        <f>IFERROR(VLOOKUP(B671,'[1]DAC Member List'!$B$1:$C$29,2,FALSE),"Non DAC")</f>
        <v>Non DAC</v>
      </c>
      <c r="K671" s="30" t="str">
        <f>IFERROR(VLOOKUP(B671,'[1]Dev Countries List'!$A$1:$B$146,2,FALSE),"Not Developing")</f>
        <v>Not Developing</v>
      </c>
      <c r="L671" s="30" t="str">
        <f>IFERROR(VLOOKUP(D671,'[1]Fragility List'!$A$1:$C$146,3,FALSE),"Not Fragile")</f>
        <v>Not Fragile</v>
      </c>
      <c r="M671" s="27" t="e">
        <f>VLOOKUP(B671,[2]Data!$B$7:$Y$270,23,FALSE)</f>
        <v>#N/A</v>
      </c>
    </row>
    <row r="672" spans="1:13" x14ac:dyDescent="0.25">
      <c r="A672" s="30" t="s">
        <v>977</v>
      </c>
      <c r="B672" s="30" t="s">
        <v>977</v>
      </c>
      <c r="C672" s="30" t="s">
        <v>977</v>
      </c>
      <c r="D672" s="30" t="s">
        <v>977</v>
      </c>
      <c r="E672" s="30" t="s">
        <v>977</v>
      </c>
      <c r="F672" s="30" t="s">
        <v>977</v>
      </c>
      <c r="G672" s="30" t="str">
        <f>IFERROR(VLOOKUP(B672,'[1]Income Groups'!$A$2:$C$219,3,FALSE),"")</f>
        <v/>
      </c>
      <c r="H672" s="30" t="str">
        <f>IFERROR(VLOOKUP(B672,'[1]LDC List'!$B$1:$C$47,2,FALSE),"Non LDC")</f>
        <v>Non LDC</v>
      </c>
      <c r="I672" s="30" t="str">
        <f>IFERROR(VLOOKUP(B672,'[1]SIDS List'!$B$1:$C$57,2,FALSE),"Non SIDS")</f>
        <v>Non SIDS</v>
      </c>
      <c r="J672" s="30" t="str">
        <f>IFERROR(VLOOKUP(B672,'[1]DAC Member List'!$B$1:$C$29,2,FALSE),"Non DAC")</f>
        <v>Non DAC</v>
      </c>
      <c r="K672" s="30" t="str">
        <f>IFERROR(VLOOKUP(B672,'[1]Dev Countries List'!$A$1:$B$146,2,FALSE),"Not Developing")</f>
        <v>Not Developing</v>
      </c>
      <c r="L672" s="30" t="str">
        <f>IFERROR(VLOOKUP(D672,'[1]Fragility List'!$A$1:$C$146,3,FALSE),"Not Fragile")</f>
        <v>Not Fragile</v>
      </c>
      <c r="M672" s="27" t="e">
        <f>VLOOKUP(B672,[2]Data!$B$7:$Y$270,23,FALSE)</f>
        <v>#N/A</v>
      </c>
    </row>
    <row r="673" spans="1:13" x14ac:dyDescent="0.25">
      <c r="A673" s="30" t="s">
        <v>977</v>
      </c>
      <c r="B673" s="30" t="s">
        <v>977</v>
      </c>
      <c r="C673" s="30" t="s">
        <v>977</v>
      </c>
      <c r="D673" s="30" t="s">
        <v>977</v>
      </c>
      <c r="E673" s="30" t="s">
        <v>977</v>
      </c>
      <c r="F673" s="30" t="s">
        <v>977</v>
      </c>
      <c r="G673" s="30" t="str">
        <f>IFERROR(VLOOKUP(B673,'[1]Income Groups'!$A$2:$C$219,3,FALSE),"")</f>
        <v/>
      </c>
      <c r="H673" s="30" t="str">
        <f>IFERROR(VLOOKUP(B673,'[1]LDC List'!$B$1:$C$47,2,FALSE),"Non LDC")</f>
        <v>Non LDC</v>
      </c>
      <c r="I673" s="30" t="str">
        <f>IFERROR(VLOOKUP(B673,'[1]SIDS List'!$B$1:$C$57,2,FALSE),"Non SIDS")</f>
        <v>Non SIDS</v>
      </c>
      <c r="J673" s="30" t="str">
        <f>IFERROR(VLOOKUP(B673,'[1]DAC Member List'!$B$1:$C$29,2,FALSE),"Non DAC")</f>
        <v>Non DAC</v>
      </c>
      <c r="K673" s="30" t="str">
        <f>IFERROR(VLOOKUP(B673,'[1]Dev Countries List'!$A$1:$B$146,2,FALSE),"Not Developing")</f>
        <v>Not Developing</v>
      </c>
      <c r="L673" s="30" t="str">
        <f>IFERROR(VLOOKUP(D673,'[1]Fragility List'!$A$1:$C$146,3,FALSE),"Not Fragile")</f>
        <v>Not Fragile</v>
      </c>
      <c r="M673" s="27" t="e">
        <f>VLOOKUP(B673,[2]Data!$B$7:$Y$270,23,FALSE)</f>
        <v>#N/A</v>
      </c>
    </row>
    <row r="674" spans="1:13" x14ac:dyDescent="0.25">
      <c r="A674" s="30" t="s">
        <v>977</v>
      </c>
      <c r="B674" s="30" t="s">
        <v>977</v>
      </c>
      <c r="C674" s="30" t="s">
        <v>977</v>
      </c>
      <c r="D674" s="30" t="s">
        <v>977</v>
      </c>
      <c r="E674" s="30" t="s">
        <v>977</v>
      </c>
      <c r="F674" s="30" t="s">
        <v>977</v>
      </c>
      <c r="G674" s="30" t="str">
        <f>IFERROR(VLOOKUP(B674,'[1]Income Groups'!$A$2:$C$219,3,FALSE),"")</f>
        <v/>
      </c>
      <c r="H674" s="30" t="str">
        <f>IFERROR(VLOOKUP(B674,'[1]LDC List'!$B$1:$C$47,2,FALSE),"Non LDC")</f>
        <v>Non LDC</v>
      </c>
      <c r="I674" s="30" t="str">
        <f>IFERROR(VLOOKUP(B674,'[1]SIDS List'!$B$1:$C$57,2,FALSE),"Non SIDS")</f>
        <v>Non SIDS</v>
      </c>
      <c r="J674" s="30" t="str">
        <f>IFERROR(VLOOKUP(B674,'[1]DAC Member List'!$B$1:$C$29,2,FALSE),"Non DAC")</f>
        <v>Non DAC</v>
      </c>
      <c r="K674" s="30" t="str">
        <f>IFERROR(VLOOKUP(B674,'[1]Dev Countries List'!$A$1:$B$146,2,FALSE),"Not Developing")</f>
        <v>Not Developing</v>
      </c>
      <c r="L674" s="30" t="str">
        <f>IFERROR(VLOOKUP(D674,'[1]Fragility List'!$A$1:$C$146,3,FALSE),"Not Fragile")</f>
        <v>Not Fragile</v>
      </c>
      <c r="M674" s="27" t="e">
        <f>VLOOKUP(B674,[2]Data!$B$7:$Y$270,23,FALSE)</f>
        <v>#N/A</v>
      </c>
    </row>
    <row r="675" spans="1:13" x14ac:dyDescent="0.25">
      <c r="A675" s="30" t="s">
        <v>977</v>
      </c>
      <c r="B675" s="30" t="s">
        <v>977</v>
      </c>
      <c r="C675" s="30" t="s">
        <v>977</v>
      </c>
      <c r="D675" s="30" t="s">
        <v>977</v>
      </c>
      <c r="E675" s="30" t="s">
        <v>977</v>
      </c>
      <c r="F675" s="30" t="s">
        <v>977</v>
      </c>
      <c r="G675" s="30" t="str">
        <f>IFERROR(VLOOKUP(B675,'[1]Income Groups'!$A$2:$C$219,3,FALSE),"")</f>
        <v/>
      </c>
      <c r="H675" s="30" t="str">
        <f>IFERROR(VLOOKUP(B675,'[1]LDC List'!$B$1:$C$47,2,FALSE),"Non LDC")</f>
        <v>Non LDC</v>
      </c>
      <c r="I675" s="30" t="str">
        <f>IFERROR(VLOOKUP(B675,'[1]SIDS List'!$B$1:$C$57,2,FALSE),"Non SIDS")</f>
        <v>Non SIDS</v>
      </c>
      <c r="J675" s="30" t="str">
        <f>IFERROR(VLOOKUP(B675,'[1]DAC Member List'!$B$1:$C$29,2,FALSE),"Non DAC")</f>
        <v>Non DAC</v>
      </c>
      <c r="K675" s="30" t="str">
        <f>IFERROR(VLOOKUP(B675,'[1]Dev Countries List'!$A$1:$B$146,2,FALSE),"Not Developing")</f>
        <v>Not Developing</v>
      </c>
      <c r="L675" s="30" t="str">
        <f>IFERROR(VLOOKUP(D675,'[1]Fragility List'!$A$1:$C$146,3,FALSE),"Not Fragile")</f>
        <v>Not Fragile</v>
      </c>
      <c r="M675" s="27" t="e">
        <f>VLOOKUP(B675,[2]Data!$B$7:$Y$270,23,FALSE)</f>
        <v>#N/A</v>
      </c>
    </row>
    <row r="676" spans="1:13" x14ac:dyDescent="0.25">
      <c r="A676" s="30" t="s">
        <v>977</v>
      </c>
      <c r="B676" s="30" t="s">
        <v>977</v>
      </c>
      <c r="C676" s="30" t="s">
        <v>977</v>
      </c>
      <c r="D676" s="30" t="s">
        <v>977</v>
      </c>
      <c r="E676" s="30" t="s">
        <v>977</v>
      </c>
      <c r="F676" s="30" t="s">
        <v>977</v>
      </c>
      <c r="G676" s="30" t="str">
        <f>IFERROR(VLOOKUP(B676,'[1]Income Groups'!$A$2:$C$219,3,FALSE),"")</f>
        <v/>
      </c>
      <c r="H676" s="30" t="str">
        <f>IFERROR(VLOOKUP(B676,'[1]LDC List'!$B$1:$C$47,2,FALSE),"Non LDC")</f>
        <v>Non LDC</v>
      </c>
      <c r="I676" s="30" t="str">
        <f>IFERROR(VLOOKUP(B676,'[1]SIDS List'!$B$1:$C$57,2,FALSE),"Non SIDS")</f>
        <v>Non SIDS</v>
      </c>
      <c r="J676" s="30" t="str">
        <f>IFERROR(VLOOKUP(B676,'[1]DAC Member List'!$B$1:$C$29,2,FALSE),"Non DAC")</f>
        <v>Non DAC</v>
      </c>
      <c r="K676" s="30" t="str">
        <f>IFERROR(VLOOKUP(B676,'[1]Dev Countries List'!$A$1:$B$146,2,FALSE),"Not Developing")</f>
        <v>Not Developing</v>
      </c>
      <c r="L676" s="30" t="str">
        <f>IFERROR(VLOOKUP(D676,'[1]Fragility List'!$A$1:$C$146,3,FALSE),"Not Fragile")</f>
        <v>Not Fragile</v>
      </c>
      <c r="M676" s="27" t="e">
        <f>VLOOKUP(B676,[2]Data!$B$7:$Y$270,23,FALSE)</f>
        <v>#N/A</v>
      </c>
    </row>
    <row r="677" spans="1:13" x14ac:dyDescent="0.25">
      <c r="A677" s="30" t="s">
        <v>977</v>
      </c>
      <c r="B677" s="30" t="s">
        <v>977</v>
      </c>
      <c r="C677" s="30" t="s">
        <v>977</v>
      </c>
      <c r="D677" s="30" t="s">
        <v>977</v>
      </c>
      <c r="E677" s="30" t="s">
        <v>977</v>
      </c>
      <c r="F677" s="30" t="s">
        <v>977</v>
      </c>
      <c r="G677" s="30" t="str">
        <f>IFERROR(VLOOKUP(B677,'[1]Income Groups'!$A$2:$C$219,3,FALSE),"")</f>
        <v/>
      </c>
      <c r="H677" s="30" t="str">
        <f>IFERROR(VLOOKUP(B677,'[1]LDC List'!$B$1:$C$47,2,FALSE),"Non LDC")</f>
        <v>Non LDC</v>
      </c>
      <c r="I677" s="30" t="str">
        <f>IFERROR(VLOOKUP(B677,'[1]SIDS List'!$B$1:$C$57,2,FALSE),"Non SIDS")</f>
        <v>Non SIDS</v>
      </c>
      <c r="J677" s="30" t="str">
        <f>IFERROR(VLOOKUP(B677,'[1]DAC Member List'!$B$1:$C$29,2,FALSE),"Non DAC")</f>
        <v>Non DAC</v>
      </c>
      <c r="K677" s="30" t="str">
        <f>IFERROR(VLOOKUP(B677,'[1]Dev Countries List'!$A$1:$B$146,2,FALSE),"Not Developing")</f>
        <v>Not Developing</v>
      </c>
      <c r="L677" s="30" t="str">
        <f>IFERROR(VLOOKUP(D677,'[1]Fragility List'!$A$1:$C$146,3,FALSE),"Not Fragile")</f>
        <v>Not Fragile</v>
      </c>
      <c r="M677" s="27" t="e">
        <f>VLOOKUP(B677,[2]Data!$B$7:$Y$270,23,FALSE)</f>
        <v>#N/A</v>
      </c>
    </row>
    <row r="678" spans="1:13" x14ac:dyDescent="0.25">
      <c r="A678" s="30" t="s">
        <v>977</v>
      </c>
      <c r="B678" s="30" t="s">
        <v>977</v>
      </c>
      <c r="C678" s="30" t="s">
        <v>977</v>
      </c>
      <c r="D678" s="30" t="s">
        <v>977</v>
      </c>
      <c r="E678" s="30" t="s">
        <v>977</v>
      </c>
      <c r="F678" s="30" t="s">
        <v>977</v>
      </c>
      <c r="G678" s="30" t="str">
        <f>IFERROR(VLOOKUP(B678,'[1]Income Groups'!$A$2:$C$219,3,FALSE),"")</f>
        <v/>
      </c>
      <c r="H678" s="30" t="str">
        <f>IFERROR(VLOOKUP(B678,'[1]LDC List'!$B$1:$C$47,2,FALSE),"Non LDC")</f>
        <v>Non LDC</v>
      </c>
      <c r="I678" s="30" t="str">
        <f>IFERROR(VLOOKUP(B678,'[1]SIDS List'!$B$1:$C$57,2,FALSE),"Non SIDS")</f>
        <v>Non SIDS</v>
      </c>
      <c r="J678" s="30" t="str">
        <f>IFERROR(VLOOKUP(B678,'[1]DAC Member List'!$B$1:$C$29,2,FALSE),"Non DAC")</f>
        <v>Non DAC</v>
      </c>
      <c r="K678" s="30" t="str">
        <f>IFERROR(VLOOKUP(B678,'[1]Dev Countries List'!$A$1:$B$146,2,FALSE),"Not Developing")</f>
        <v>Not Developing</v>
      </c>
      <c r="L678" s="30" t="str">
        <f>IFERROR(VLOOKUP(D678,'[1]Fragility List'!$A$1:$C$146,3,FALSE),"Not Fragile")</f>
        <v>Not Fragile</v>
      </c>
      <c r="M678" s="27" t="e">
        <f>VLOOKUP(B678,[2]Data!$B$7:$Y$270,23,FALSE)</f>
        <v>#N/A</v>
      </c>
    </row>
    <row r="679" spans="1:13" x14ac:dyDescent="0.25">
      <c r="A679" s="30" t="s">
        <v>977</v>
      </c>
      <c r="B679" s="30" t="s">
        <v>977</v>
      </c>
      <c r="C679" s="30" t="s">
        <v>977</v>
      </c>
      <c r="D679" s="30" t="s">
        <v>977</v>
      </c>
      <c r="E679" s="30" t="s">
        <v>977</v>
      </c>
      <c r="F679" s="30" t="s">
        <v>977</v>
      </c>
      <c r="G679" s="30" t="str">
        <f>IFERROR(VLOOKUP(B679,'[1]Income Groups'!$A$2:$C$219,3,FALSE),"")</f>
        <v/>
      </c>
      <c r="H679" s="30" t="str">
        <f>IFERROR(VLOOKUP(B679,'[1]LDC List'!$B$1:$C$47,2,FALSE),"Non LDC")</f>
        <v>Non LDC</v>
      </c>
      <c r="I679" s="30" t="str">
        <f>IFERROR(VLOOKUP(B679,'[1]SIDS List'!$B$1:$C$57,2,FALSE),"Non SIDS")</f>
        <v>Non SIDS</v>
      </c>
      <c r="J679" s="30" t="str">
        <f>IFERROR(VLOOKUP(B679,'[1]DAC Member List'!$B$1:$C$29,2,FALSE),"Non DAC")</f>
        <v>Non DAC</v>
      </c>
      <c r="K679" s="30" t="str">
        <f>IFERROR(VLOOKUP(B679,'[1]Dev Countries List'!$A$1:$B$146,2,FALSE),"Not Developing")</f>
        <v>Not Developing</v>
      </c>
      <c r="L679" s="30" t="str">
        <f>IFERROR(VLOOKUP(D679,'[1]Fragility List'!$A$1:$C$146,3,FALSE),"Not Fragile")</f>
        <v>Not Fragile</v>
      </c>
      <c r="M679" s="27" t="e">
        <f>VLOOKUP(B679,[2]Data!$B$7:$Y$270,23,FALSE)</f>
        <v>#N/A</v>
      </c>
    </row>
    <row r="680" spans="1:13" x14ac:dyDescent="0.25">
      <c r="A680" s="30" t="s">
        <v>977</v>
      </c>
      <c r="B680" s="30" t="s">
        <v>977</v>
      </c>
      <c r="C680" s="30" t="s">
        <v>977</v>
      </c>
      <c r="D680" s="30" t="s">
        <v>977</v>
      </c>
      <c r="E680" s="30" t="s">
        <v>977</v>
      </c>
      <c r="F680" s="30" t="s">
        <v>977</v>
      </c>
      <c r="G680" s="30" t="str">
        <f>IFERROR(VLOOKUP(B680,'[1]Income Groups'!$A$2:$C$219,3,FALSE),"")</f>
        <v/>
      </c>
      <c r="H680" s="30" t="str">
        <f>IFERROR(VLOOKUP(B680,'[1]LDC List'!$B$1:$C$47,2,FALSE),"Non LDC")</f>
        <v>Non LDC</v>
      </c>
      <c r="I680" s="30" t="str">
        <f>IFERROR(VLOOKUP(B680,'[1]SIDS List'!$B$1:$C$57,2,FALSE),"Non SIDS")</f>
        <v>Non SIDS</v>
      </c>
      <c r="J680" s="30" t="str">
        <f>IFERROR(VLOOKUP(B680,'[1]DAC Member List'!$B$1:$C$29,2,FALSE),"Non DAC")</f>
        <v>Non DAC</v>
      </c>
      <c r="K680" s="30" t="str">
        <f>IFERROR(VLOOKUP(B680,'[1]Dev Countries List'!$A$1:$B$146,2,FALSE),"Not Developing")</f>
        <v>Not Developing</v>
      </c>
      <c r="L680" s="30" t="str">
        <f>IFERROR(VLOOKUP(D680,'[1]Fragility List'!$A$1:$C$146,3,FALSE),"Not Fragile")</f>
        <v>Not Fragile</v>
      </c>
      <c r="M680" s="27" t="e">
        <f>VLOOKUP(B680,[2]Data!$B$7:$Y$270,23,FALSE)</f>
        <v>#N/A</v>
      </c>
    </row>
    <row r="681" spans="1:13" x14ac:dyDescent="0.25">
      <c r="A681" s="30" t="s">
        <v>977</v>
      </c>
      <c r="B681" s="30" t="s">
        <v>977</v>
      </c>
      <c r="C681" s="30" t="s">
        <v>977</v>
      </c>
      <c r="D681" s="30" t="s">
        <v>977</v>
      </c>
      <c r="E681" s="30" t="s">
        <v>977</v>
      </c>
      <c r="F681" s="30" t="s">
        <v>977</v>
      </c>
      <c r="G681" s="30" t="str">
        <f>IFERROR(VLOOKUP(B681,'[1]Income Groups'!$A$2:$C$219,3,FALSE),"")</f>
        <v/>
      </c>
      <c r="H681" s="30" t="str">
        <f>IFERROR(VLOOKUP(B681,'[1]LDC List'!$B$1:$C$47,2,FALSE),"Non LDC")</f>
        <v>Non LDC</v>
      </c>
      <c r="I681" s="30" t="str">
        <f>IFERROR(VLOOKUP(B681,'[1]SIDS List'!$B$1:$C$57,2,FALSE),"Non SIDS")</f>
        <v>Non SIDS</v>
      </c>
      <c r="J681" s="30" t="str">
        <f>IFERROR(VLOOKUP(B681,'[1]DAC Member List'!$B$1:$C$29,2,FALSE),"Non DAC")</f>
        <v>Non DAC</v>
      </c>
      <c r="K681" s="30" t="str">
        <f>IFERROR(VLOOKUP(B681,'[1]Dev Countries List'!$A$1:$B$146,2,FALSE),"Not Developing")</f>
        <v>Not Developing</v>
      </c>
      <c r="L681" s="30" t="str">
        <f>IFERROR(VLOOKUP(D681,'[1]Fragility List'!$A$1:$C$146,3,FALSE),"Not Fragile")</f>
        <v>Not Fragile</v>
      </c>
      <c r="M681" s="27" t="e">
        <f>VLOOKUP(B681,[2]Data!$B$7:$Y$270,23,FALSE)</f>
        <v>#N/A</v>
      </c>
    </row>
    <row r="682" spans="1:13" x14ac:dyDescent="0.25">
      <c r="A682" s="30" t="s">
        <v>977</v>
      </c>
      <c r="B682" s="30" t="s">
        <v>977</v>
      </c>
      <c r="C682" s="30" t="s">
        <v>977</v>
      </c>
      <c r="D682" s="30" t="s">
        <v>977</v>
      </c>
      <c r="E682" s="30" t="s">
        <v>977</v>
      </c>
      <c r="F682" s="30" t="s">
        <v>977</v>
      </c>
      <c r="G682" s="30" t="str">
        <f>IFERROR(VLOOKUP(B682,'[1]Income Groups'!$A$2:$C$219,3,FALSE),"")</f>
        <v/>
      </c>
      <c r="H682" s="30" t="str">
        <f>IFERROR(VLOOKUP(B682,'[1]LDC List'!$B$1:$C$47,2,FALSE),"Non LDC")</f>
        <v>Non LDC</v>
      </c>
      <c r="I682" s="30" t="str">
        <f>IFERROR(VLOOKUP(B682,'[1]SIDS List'!$B$1:$C$57,2,FALSE),"Non SIDS")</f>
        <v>Non SIDS</v>
      </c>
      <c r="J682" s="30" t="str">
        <f>IFERROR(VLOOKUP(B682,'[1]DAC Member List'!$B$1:$C$29,2,FALSE),"Non DAC")</f>
        <v>Non DAC</v>
      </c>
      <c r="K682" s="30" t="str">
        <f>IFERROR(VLOOKUP(B682,'[1]Dev Countries List'!$A$1:$B$146,2,FALSE),"Not Developing")</f>
        <v>Not Developing</v>
      </c>
      <c r="L682" s="30" t="str">
        <f>IFERROR(VLOOKUP(D682,'[1]Fragility List'!$A$1:$C$146,3,FALSE),"Not Fragile")</f>
        <v>Not Fragile</v>
      </c>
      <c r="M682" s="27" t="e">
        <f>VLOOKUP(B682,[2]Data!$B$7:$Y$270,23,FALSE)</f>
        <v>#N/A</v>
      </c>
    </row>
    <row r="683" spans="1:13" x14ac:dyDescent="0.25">
      <c r="A683" s="30" t="s">
        <v>977</v>
      </c>
      <c r="B683" s="30" t="s">
        <v>977</v>
      </c>
      <c r="C683" s="30" t="s">
        <v>977</v>
      </c>
      <c r="D683" s="30" t="s">
        <v>977</v>
      </c>
      <c r="E683" s="30" t="s">
        <v>977</v>
      </c>
      <c r="F683" s="30" t="s">
        <v>977</v>
      </c>
      <c r="G683" s="30" t="str">
        <f>IFERROR(VLOOKUP(B683,'[1]Income Groups'!$A$2:$C$219,3,FALSE),"")</f>
        <v/>
      </c>
      <c r="H683" s="30" t="str">
        <f>IFERROR(VLOOKUP(B683,'[1]LDC List'!$B$1:$C$47,2,FALSE),"Non LDC")</f>
        <v>Non LDC</v>
      </c>
      <c r="I683" s="30" t="str">
        <f>IFERROR(VLOOKUP(B683,'[1]SIDS List'!$B$1:$C$57,2,FALSE),"Non SIDS")</f>
        <v>Non SIDS</v>
      </c>
      <c r="J683" s="30" t="str">
        <f>IFERROR(VLOOKUP(B683,'[1]DAC Member List'!$B$1:$C$29,2,FALSE),"Non DAC")</f>
        <v>Non DAC</v>
      </c>
      <c r="K683" s="30" t="str">
        <f>IFERROR(VLOOKUP(B683,'[1]Dev Countries List'!$A$1:$B$146,2,FALSE),"Not Developing")</f>
        <v>Not Developing</v>
      </c>
      <c r="L683" s="30" t="str">
        <f>IFERROR(VLOOKUP(D683,'[1]Fragility List'!$A$1:$C$146,3,FALSE),"Not Fragile")</f>
        <v>Not Fragile</v>
      </c>
      <c r="M683" s="27" t="e">
        <f>VLOOKUP(B683,[2]Data!$B$7:$Y$270,23,FALSE)</f>
        <v>#N/A</v>
      </c>
    </row>
    <row r="684" spans="1:13" x14ac:dyDescent="0.25">
      <c r="A684" s="30" t="s">
        <v>977</v>
      </c>
      <c r="B684" s="30" t="s">
        <v>977</v>
      </c>
      <c r="C684" s="30" t="s">
        <v>977</v>
      </c>
      <c r="D684" s="30" t="s">
        <v>977</v>
      </c>
      <c r="E684" s="30" t="s">
        <v>977</v>
      </c>
      <c r="F684" s="30" t="s">
        <v>977</v>
      </c>
      <c r="G684" s="30" t="str">
        <f>IFERROR(VLOOKUP(B684,'[1]Income Groups'!$A$2:$C$219,3,FALSE),"")</f>
        <v/>
      </c>
      <c r="H684" s="30" t="str">
        <f>IFERROR(VLOOKUP(B684,'[1]LDC List'!$B$1:$C$47,2,FALSE),"Non LDC")</f>
        <v>Non LDC</v>
      </c>
      <c r="I684" s="30" t="str">
        <f>IFERROR(VLOOKUP(B684,'[1]SIDS List'!$B$1:$C$57,2,FALSE),"Non SIDS")</f>
        <v>Non SIDS</v>
      </c>
      <c r="J684" s="30" t="str">
        <f>IFERROR(VLOOKUP(B684,'[1]DAC Member List'!$B$1:$C$29,2,FALSE),"Non DAC")</f>
        <v>Non DAC</v>
      </c>
      <c r="K684" s="30" t="str">
        <f>IFERROR(VLOOKUP(B684,'[1]Dev Countries List'!$A$1:$B$146,2,FALSE),"Not Developing")</f>
        <v>Not Developing</v>
      </c>
      <c r="L684" s="30" t="str">
        <f>IFERROR(VLOOKUP(D684,'[1]Fragility List'!$A$1:$C$146,3,FALSE),"Not Fragile")</f>
        <v>Not Fragile</v>
      </c>
      <c r="M684" s="27" t="e">
        <f>VLOOKUP(B684,[2]Data!$B$7:$Y$270,23,FALSE)</f>
        <v>#N/A</v>
      </c>
    </row>
    <row r="685" spans="1:13" x14ac:dyDescent="0.25">
      <c r="A685" s="30" t="s">
        <v>977</v>
      </c>
      <c r="B685" s="30" t="s">
        <v>977</v>
      </c>
      <c r="C685" s="30" t="s">
        <v>977</v>
      </c>
      <c r="D685" s="30" t="s">
        <v>977</v>
      </c>
      <c r="E685" s="30" t="s">
        <v>977</v>
      </c>
      <c r="F685" s="30" t="s">
        <v>977</v>
      </c>
      <c r="G685" s="30" t="str">
        <f>IFERROR(VLOOKUP(B685,'[1]Income Groups'!$A$2:$C$219,3,FALSE),"")</f>
        <v/>
      </c>
      <c r="H685" s="30" t="str">
        <f>IFERROR(VLOOKUP(B685,'[1]LDC List'!$B$1:$C$47,2,FALSE),"Non LDC")</f>
        <v>Non LDC</v>
      </c>
      <c r="I685" s="30" t="str">
        <f>IFERROR(VLOOKUP(B685,'[1]SIDS List'!$B$1:$C$57,2,FALSE),"Non SIDS")</f>
        <v>Non SIDS</v>
      </c>
      <c r="J685" s="30" t="str">
        <f>IFERROR(VLOOKUP(B685,'[1]DAC Member List'!$B$1:$C$29,2,FALSE),"Non DAC")</f>
        <v>Non DAC</v>
      </c>
      <c r="K685" s="30" t="str">
        <f>IFERROR(VLOOKUP(B685,'[1]Dev Countries List'!$A$1:$B$146,2,FALSE),"Not Developing")</f>
        <v>Not Developing</v>
      </c>
      <c r="L685" s="30" t="str">
        <f>IFERROR(VLOOKUP(D685,'[1]Fragility List'!$A$1:$C$146,3,FALSE),"Not Fragile")</f>
        <v>Not Fragile</v>
      </c>
      <c r="M685" s="27" t="e">
        <f>VLOOKUP(B685,[2]Data!$B$7:$Y$270,23,FALSE)</f>
        <v>#N/A</v>
      </c>
    </row>
    <row r="686" spans="1:13" x14ac:dyDescent="0.25">
      <c r="A686" s="30" t="s">
        <v>977</v>
      </c>
      <c r="B686" s="30" t="s">
        <v>977</v>
      </c>
      <c r="C686" s="30" t="s">
        <v>977</v>
      </c>
      <c r="D686" s="30" t="s">
        <v>977</v>
      </c>
      <c r="E686" s="30" t="s">
        <v>977</v>
      </c>
      <c r="F686" s="30" t="s">
        <v>977</v>
      </c>
      <c r="G686" s="30" t="str">
        <f>IFERROR(VLOOKUP(B686,'[1]Income Groups'!$A$2:$C$219,3,FALSE),"")</f>
        <v/>
      </c>
      <c r="H686" s="30" t="str">
        <f>IFERROR(VLOOKUP(B686,'[1]LDC List'!$B$1:$C$47,2,FALSE),"Non LDC")</f>
        <v>Non LDC</v>
      </c>
      <c r="I686" s="30" t="str">
        <f>IFERROR(VLOOKUP(B686,'[1]SIDS List'!$B$1:$C$57,2,FALSE),"Non SIDS")</f>
        <v>Non SIDS</v>
      </c>
      <c r="J686" s="30" t="str">
        <f>IFERROR(VLOOKUP(B686,'[1]DAC Member List'!$B$1:$C$29,2,FALSE),"Non DAC")</f>
        <v>Non DAC</v>
      </c>
      <c r="K686" s="30" t="str">
        <f>IFERROR(VLOOKUP(B686,'[1]Dev Countries List'!$A$1:$B$146,2,FALSE),"Not Developing")</f>
        <v>Not Developing</v>
      </c>
      <c r="L686" s="30" t="str">
        <f>IFERROR(VLOOKUP(D686,'[1]Fragility List'!$A$1:$C$146,3,FALSE),"Not Fragile")</f>
        <v>Not Fragile</v>
      </c>
      <c r="M686" s="27" t="e">
        <f>VLOOKUP(B686,[2]Data!$B$7:$Y$270,23,FALSE)</f>
        <v>#N/A</v>
      </c>
    </row>
    <row r="687" spans="1:13" x14ac:dyDescent="0.25">
      <c r="A687" s="30" t="s">
        <v>977</v>
      </c>
      <c r="B687" s="30" t="s">
        <v>977</v>
      </c>
      <c r="C687" s="30" t="s">
        <v>977</v>
      </c>
      <c r="D687" s="30" t="s">
        <v>977</v>
      </c>
      <c r="E687" s="30" t="s">
        <v>977</v>
      </c>
      <c r="F687" s="30" t="s">
        <v>977</v>
      </c>
      <c r="G687" s="30" t="str">
        <f>IFERROR(VLOOKUP(B687,'[1]Income Groups'!$A$2:$C$219,3,FALSE),"")</f>
        <v/>
      </c>
      <c r="H687" s="30" t="str">
        <f>IFERROR(VLOOKUP(B687,'[1]LDC List'!$B$1:$C$47,2,FALSE),"Non LDC")</f>
        <v>Non LDC</v>
      </c>
      <c r="I687" s="30" t="str">
        <f>IFERROR(VLOOKUP(B687,'[1]SIDS List'!$B$1:$C$57,2,FALSE),"Non SIDS")</f>
        <v>Non SIDS</v>
      </c>
      <c r="J687" s="30" t="str">
        <f>IFERROR(VLOOKUP(B687,'[1]DAC Member List'!$B$1:$C$29,2,FALSE),"Non DAC")</f>
        <v>Non DAC</v>
      </c>
      <c r="K687" s="30" t="str">
        <f>IFERROR(VLOOKUP(B687,'[1]Dev Countries List'!$A$1:$B$146,2,FALSE),"Not Developing")</f>
        <v>Not Developing</v>
      </c>
      <c r="L687" s="30" t="str">
        <f>IFERROR(VLOOKUP(D687,'[1]Fragility List'!$A$1:$C$146,3,FALSE),"Not Fragile")</f>
        <v>Not Fragile</v>
      </c>
      <c r="M687" s="27" t="e">
        <f>VLOOKUP(B687,[2]Data!$B$7:$Y$270,23,FALSE)</f>
        <v>#N/A</v>
      </c>
    </row>
    <row r="688" spans="1:13" x14ac:dyDescent="0.25">
      <c r="A688" s="30" t="s">
        <v>977</v>
      </c>
      <c r="B688" s="30" t="s">
        <v>977</v>
      </c>
      <c r="C688" s="30" t="s">
        <v>977</v>
      </c>
      <c r="D688" s="30" t="s">
        <v>977</v>
      </c>
      <c r="E688" s="30" t="s">
        <v>977</v>
      </c>
      <c r="F688" s="30" t="s">
        <v>977</v>
      </c>
      <c r="G688" s="30" t="str">
        <f>IFERROR(VLOOKUP(B688,'[1]Income Groups'!$A$2:$C$219,3,FALSE),"")</f>
        <v/>
      </c>
      <c r="H688" s="30" t="str">
        <f>IFERROR(VLOOKUP(B688,'[1]LDC List'!$B$1:$C$47,2,FALSE),"Non LDC")</f>
        <v>Non LDC</v>
      </c>
      <c r="I688" s="30" t="str">
        <f>IFERROR(VLOOKUP(B688,'[1]SIDS List'!$B$1:$C$57,2,FALSE),"Non SIDS")</f>
        <v>Non SIDS</v>
      </c>
      <c r="J688" s="30" t="str">
        <f>IFERROR(VLOOKUP(B688,'[1]DAC Member List'!$B$1:$C$29,2,FALSE),"Non DAC")</f>
        <v>Non DAC</v>
      </c>
      <c r="K688" s="30" t="str">
        <f>IFERROR(VLOOKUP(B688,'[1]Dev Countries List'!$A$1:$B$146,2,FALSE),"Not Developing")</f>
        <v>Not Developing</v>
      </c>
      <c r="L688" s="30" t="str">
        <f>IFERROR(VLOOKUP(D688,'[1]Fragility List'!$A$1:$C$146,3,FALSE),"Not Fragile")</f>
        <v>Not Fragile</v>
      </c>
      <c r="M688" s="27" t="e">
        <f>VLOOKUP(B688,[2]Data!$B$7:$Y$270,23,FALSE)</f>
        <v>#N/A</v>
      </c>
    </row>
    <row r="689" spans="1:13" x14ac:dyDescent="0.25">
      <c r="A689" s="30" t="s">
        <v>977</v>
      </c>
      <c r="B689" s="30" t="s">
        <v>977</v>
      </c>
      <c r="C689" s="30" t="s">
        <v>977</v>
      </c>
      <c r="D689" s="30" t="s">
        <v>977</v>
      </c>
      <c r="E689" s="30" t="s">
        <v>977</v>
      </c>
      <c r="F689" s="30" t="s">
        <v>977</v>
      </c>
      <c r="G689" s="30" t="str">
        <f>IFERROR(VLOOKUP(B689,'[1]Income Groups'!$A$2:$C$219,3,FALSE),"")</f>
        <v/>
      </c>
      <c r="H689" s="30" t="str">
        <f>IFERROR(VLOOKUP(B689,'[1]LDC List'!$B$1:$C$47,2,FALSE),"Non LDC")</f>
        <v>Non LDC</v>
      </c>
      <c r="I689" s="30" t="str">
        <f>IFERROR(VLOOKUP(B689,'[1]SIDS List'!$B$1:$C$57,2,FALSE),"Non SIDS")</f>
        <v>Non SIDS</v>
      </c>
      <c r="J689" s="30" t="str">
        <f>IFERROR(VLOOKUP(B689,'[1]DAC Member List'!$B$1:$C$29,2,FALSE),"Non DAC")</f>
        <v>Non DAC</v>
      </c>
      <c r="K689" s="30" t="str">
        <f>IFERROR(VLOOKUP(B689,'[1]Dev Countries List'!$A$1:$B$146,2,FALSE),"Not Developing")</f>
        <v>Not Developing</v>
      </c>
      <c r="L689" s="30" t="str">
        <f>IFERROR(VLOOKUP(D689,'[1]Fragility List'!$A$1:$C$146,3,FALSE),"Not Fragile")</f>
        <v>Not Fragile</v>
      </c>
      <c r="M689" s="27" t="e">
        <f>VLOOKUP(B689,[2]Data!$B$7:$Y$270,23,FALSE)</f>
        <v>#N/A</v>
      </c>
    </row>
    <row r="690" spans="1:13" x14ac:dyDescent="0.25">
      <c r="A690" s="30" t="s">
        <v>977</v>
      </c>
      <c r="B690" s="30" t="s">
        <v>977</v>
      </c>
      <c r="C690" s="30" t="s">
        <v>977</v>
      </c>
      <c r="D690" s="30" t="s">
        <v>977</v>
      </c>
      <c r="E690" s="30" t="s">
        <v>977</v>
      </c>
      <c r="F690" s="30" t="s">
        <v>977</v>
      </c>
      <c r="G690" s="30" t="str">
        <f>IFERROR(VLOOKUP(B690,'[1]Income Groups'!$A$2:$C$219,3,FALSE),"")</f>
        <v/>
      </c>
      <c r="H690" s="30" t="str">
        <f>IFERROR(VLOOKUP(B690,'[1]LDC List'!$B$1:$C$47,2,FALSE),"Non LDC")</f>
        <v>Non LDC</v>
      </c>
      <c r="I690" s="30" t="str">
        <f>IFERROR(VLOOKUP(B690,'[1]SIDS List'!$B$1:$C$57,2,FALSE),"Non SIDS")</f>
        <v>Non SIDS</v>
      </c>
      <c r="J690" s="30" t="str">
        <f>IFERROR(VLOOKUP(B690,'[1]DAC Member List'!$B$1:$C$29,2,FALSE),"Non DAC")</f>
        <v>Non DAC</v>
      </c>
      <c r="K690" s="30" t="str">
        <f>IFERROR(VLOOKUP(B690,'[1]Dev Countries List'!$A$1:$B$146,2,FALSE),"Not Developing")</f>
        <v>Not Developing</v>
      </c>
      <c r="L690" s="30" t="str">
        <f>IFERROR(VLOOKUP(D690,'[1]Fragility List'!$A$1:$C$146,3,FALSE),"Not Fragile")</f>
        <v>Not Fragile</v>
      </c>
      <c r="M690" s="27" t="e">
        <f>VLOOKUP(B690,[2]Data!$B$7:$Y$270,23,FALSE)</f>
        <v>#N/A</v>
      </c>
    </row>
    <row r="691" spans="1:13" x14ac:dyDescent="0.25">
      <c r="A691" s="30" t="s">
        <v>977</v>
      </c>
      <c r="B691" s="30" t="s">
        <v>977</v>
      </c>
      <c r="C691" s="30" t="s">
        <v>977</v>
      </c>
      <c r="D691" s="30" t="s">
        <v>977</v>
      </c>
      <c r="E691" s="30" t="s">
        <v>977</v>
      </c>
      <c r="F691" s="30" t="s">
        <v>977</v>
      </c>
      <c r="G691" s="30" t="str">
        <f>IFERROR(VLOOKUP(B691,'[1]Income Groups'!$A$2:$C$219,3,FALSE),"")</f>
        <v/>
      </c>
      <c r="H691" s="30" t="str">
        <f>IFERROR(VLOOKUP(B691,'[1]LDC List'!$B$1:$C$47,2,FALSE),"Non LDC")</f>
        <v>Non LDC</v>
      </c>
      <c r="I691" s="30" t="str">
        <f>IFERROR(VLOOKUP(B691,'[1]SIDS List'!$B$1:$C$57,2,FALSE),"Non SIDS")</f>
        <v>Non SIDS</v>
      </c>
      <c r="J691" s="30" t="str">
        <f>IFERROR(VLOOKUP(B691,'[1]DAC Member List'!$B$1:$C$29,2,FALSE),"Non DAC")</f>
        <v>Non DAC</v>
      </c>
      <c r="K691" s="30" t="str">
        <f>IFERROR(VLOOKUP(B691,'[1]Dev Countries List'!$A$1:$B$146,2,FALSE),"Not Developing")</f>
        <v>Not Developing</v>
      </c>
      <c r="L691" s="30" t="str">
        <f>IFERROR(VLOOKUP(D691,'[1]Fragility List'!$A$1:$C$146,3,FALSE),"Not Fragile")</f>
        <v>Not Fragile</v>
      </c>
      <c r="M691" s="27" t="e">
        <f>VLOOKUP(B691,[2]Data!$B$7:$Y$270,23,FALSE)</f>
        <v>#N/A</v>
      </c>
    </row>
    <row r="692" spans="1:13" x14ac:dyDescent="0.25">
      <c r="A692" s="30" t="s">
        <v>977</v>
      </c>
      <c r="B692" s="30" t="s">
        <v>977</v>
      </c>
      <c r="C692" s="30" t="s">
        <v>977</v>
      </c>
      <c r="D692" s="30" t="s">
        <v>977</v>
      </c>
      <c r="E692" s="30" t="s">
        <v>977</v>
      </c>
      <c r="F692" s="30" t="s">
        <v>977</v>
      </c>
      <c r="G692" s="30" t="str">
        <f>IFERROR(VLOOKUP(B692,'[1]Income Groups'!$A$2:$C$219,3,FALSE),"")</f>
        <v/>
      </c>
      <c r="H692" s="30" t="str">
        <f>IFERROR(VLOOKUP(B692,'[1]LDC List'!$B$1:$C$47,2,FALSE),"Non LDC")</f>
        <v>Non LDC</v>
      </c>
      <c r="I692" s="30" t="str">
        <f>IFERROR(VLOOKUP(B692,'[1]SIDS List'!$B$1:$C$57,2,FALSE),"Non SIDS")</f>
        <v>Non SIDS</v>
      </c>
      <c r="J692" s="30" t="str">
        <f>IFERROR(VLOOKUP(B692,'[1]DAC Member List'!$B$1:$C$29,2,FALSE),"Non DAC")</f>
        <v>Non DAC</v>
      </c>
      <c r="K692" s="30" t="str">
        <f>IFERROR(VLOOKUP(B692,'[1]Dev Countries List'!$A$1:$B$146,2,FALSE),"Not Developing")</f>
        <v>Not Developing</v>
      </c>
      <c r="L692" s="30" t="str">
        <f>IFERROR(VLOOKUP(D692,'[1]Fragility List'!$A$1:$C$146,3,FALSE),"Not Fragile")</f>
        <v>Not Fragile</v>
      </c>
      <c r="M692" s="27" t="e">
        <f>VLOOKUP(B692,[2]Data!$B$7:$Y$270,23,FALSE)</f>
        <v>#N/A</v>
      </c>
    </row>
    <row r="693" spans="1:13" x14ac:dyDescent="0.25">
      <c r="A693" s="30" t="s">
        <v>977</v>
      </c>
      <c r="B693" s="30" t="s">
        <v>977</v>
      </c>
      <c r="C693" s="30" t="s">
        <v>977</v>
      </c>
      <c r="D693" s="30" t="s">
        <v>977</v>
      </c>
      <c r="E693" s="30" t="s">
        <v>977</v>
      </c>
      <c r="F693" s="30" t="s">
        <v>977</v>
      </c>
      <c r="G693" s="30" t="str">
        <f>IFERROR(VLOOKUP(B693,'[1]Income Groups'!$A$2:$C$219,3,FALSE),"")</f>
        <v/>
      </c>
      <c r="H693" s="30" t="str">
        <f>IFERROR(VLOOKUP(B693,'[1]LDC List'!$B$1:$C$47,2,FALSE),"Non LDC")</f>
        <v>Non LDC</v>
      </c>
      <c r="I693" s="30" t="str">
        <f>IFERROR(VLOOKUP(B693,'[1]SIDS List'!$B$1:$C$57,2,FALSE),"Non SIDS")</f>
        <v>Non SIDS</v>
      </c>
      <c r="J693" s="30" t="str">
        <f>IFERROR(VLOOKUP(B693,'[1]DAC Member List'!$B$1:$C$29,2,FALSE),"Non DAC")</f>
        <v>Non DAC</v>
      </c>
      <c r="K693" s="30" t="str">
        <f>IFERROR(VLOOKUP(B693,'[1]Dev Countries List'!$A$1:$B$146,2,FALSE),"Not Developing")</f>
        <v>Not Developing</v>
      </c>
      <c r="L693" s="30" t="str">
        <f>IFERROR(VLOOKUP(D693,'[1]Fragility List'!$A$1:$C$146,3,FALSE),"Not Fragile")</f>
        <v>Not Fragile</v>
      </c>
      <c r="M693" s="27" t="e">
        <f>VLOOKUP(B693,[2]Data!$B$7:$Y$270,23,FALSE)</f>
        <v>#N/A</v>
      </c>
    </row>
    <row r="694" spans="1:13" x14ac:dyDescent="0.25">
      <c r="A694" s="30" t="s">
        <v>977</v>
      </c>
      <c r="B694" s="30" t="s">
        <v>977</v>
      </c>
      <c r="C694" s="30" t="s">
        <v>977</v>
      </c>
      <c r="D694" s="30" t="s">
        <v>977</v>
      </c>
      <c r="E694" s="30" t="s">
        <v>977</v>
      </c>
      <c r="F694" s="30" t="s">
        <v>977</v>
      </c>
      <c r="G694" s="30" t="str">
        <f>IFERROR(VLOOKUP(B694,'[1]Income Groups'!$A$2:$C$219,3,FALSE),"")</f>
        <v/>
      </c>
      <c r="H694" s="30" t="str">
        <f>IFERROR(VLOOKUP(B694,'[1]LDC List'!$B$1:$C$47,2,FALSE),"Non LDC")</f>
        <v>Non LDC</v>
      </c>
      <c r="I694" s="30" t="str">
        <f>IFERROR(VLOOKUP(B694,'[1]SIDS List'!$B$1:$C$57,2,FALSE),"Non SIDS")</f>
        <v>Non SIDS</v>
      </c>
      <c r="J694" s="30" t="str">
        <f>IFERROR(VLOOKUP(B694,'[1]DAC Member List'!$B$1:$C$29,2,FALSE),"Non DAC")</f>
        <v>Non DAC</v>
      </c>
      <c r="K694" s="30" t="str">
        <f>IFERROR(VLOOKUP(B694,'[1]Dev Countries List'!$A$1:$B$146,2,FALSE),"Not Developing")</f>
        <v>Not Developing</v>
      </c>
      <c r="L694" s="30" t="str">
        <f>IFERROR(VLOOKUP(D694,'[1]Fragility List'!$A$1:$C$146,3,FALSE),"Not Fragile")</f>
        <v>Not Fragile</v>
      </c>
      <c r="M694" s="27" t="e">
        <f>VLOOKUP(B694,[2]Data!$B$7:$Y$270,23,FALSE)</f>
        <v>#N/A</v>
      </c>
    </row>
    <row r="695" spans="1:13" x14ac:dyDescent="0.25">
      <c r="A695" s="30" t="s">
        <v>977</v>
      </c>
      <c r="B695" s="30" t="s">
        <v>977</v>
      </c>
      <c r="C695" s="30" t="s">
        <v>977</v>
      </c>
      <c r="D695" s="30" t="s">
        <v>977</v>
      </c>
      <c r="E695" s="30" t="s">
        <v>977</v>
      </c>
      <c r="F695" s="30" t="s">
        <v>977</v>
      </c>
      <c r="G695" s="30" t="str">
        <f>IFERROR(VLOOKUP(B695,'[1]Income Groups'!$A$2:$C$219,3,FALSE),"")</f>
        <v/>
      </c>
      <c r="H695" s="30" t="str">
        <f>IFERROR(VLOOKUP(B695,'[1]LDC List'!$B$1:$C$47,2,FALSE),"Non LDC")</f>
        <v>Non LDC</v>
      </c>
      <c r="I695" s="30" t="str">
        <f>IFERROR(VLOOKUP(B695,'[1]SIDS List'!$B$1:$C$57,2,FALSE),"Non SIDS")</f>
        <v>Non SIDS</v>
      </c>
      <c r="J695" s="30" t="str">
        <f>IFERROR(VLOOKUP(B695,'[1]DAC Member List'!$B$1:$C$29,2,FALSE),"Non DAC")</f>
        <v>Non DAC</v>
      </c>
      <c r="K695" s="30" t="str">
        <f>IFERROR(VLOOKUP(B695,'[1]Dev Countries List'!$A$1:$B$146,2,FALSE),"Not Developing")</f>
        <v>Not Developing</v>
      </c>
      <c r="L695" s="30" t="str">
        <f>IFERROR(VLOOKUP(D695,'[1]Fragility List'!$A$1:$C$146,3,FALSE),"Not Fragile")</f>
        <v>Not Fragile</v>
      </c>
      <c r="M695" s="27" t="e">
        <f>VLOOKUP(B695,[2]Data!$B$7:$Y$270,23,FALSE)</f>
        <v>#N/A</v>
      </c>
    </row>
    <row r="696" spans="1:13" x14ac:dyDescent="0.25">
      <c r="A696" s="30" t="s">
        <v>977</v>
      </c>
      <c r="B696" s="30" t="s">
        <v>977</v>
      </c>
      <c r="C696" s="30" t="s">
        <v>977</v>
      </c>
      <c r="D696" s="30" t="s">
        <v>977</v>
      </c>
      <c r="E696" s="30" t="s">
        <v>977</v>
      </c>
      <c r="F696" s="30" t="s">
        <v>977</v>
      </c>
      <c r="G696" s="30" t="str">
        <f>IFERROR(VLOOKUP(B696,'[1]Income Groups'!$A$2:$C$219,3,FALSE),"")</f>
        <v/>
      </c>
      <c r="H696" s="30" t="str">
        <f>IFERROR(VLOOKUP(B696,'[1]LDC List'!$B$1:$C$47,2,FALSE),"Non LDC")</f>
        <v>Non LDC</v>
      </c>
      <c r="I696" s="30" t="str">
        <f>IFERROR(VLOOKUP(B696,'[1]SIDS List'!$B$1:$C$57,2,FALSE),"Non SIDS")</f>
        <v>Non SIDS</v>
      </c>
      <c r="J696" s="30" t="str">
        <f>IFERROR(VLOOKUP(B696,'[1]DAC Member List'!$B$1:$C$29,2,FALSE),"Non DAC")</f>
        <v>Non DAC</v>
      </c>
      <c r="K696" s="30" t="str">
        <f>IFERROR(VLOOKUP(B696,'[1]Dev Countries List'!$A$1:$B$146,2,FALSE),"Not Developing")</f>
        <v>Not Developing</v>
      </c>
      <c r="L696" s="30" t="str">
        <f>IFERROR(VLOOKUP(D696,'[1]Fragility List'!$A$1:$C$146,3,FALSE),"Not Fragile")</f>
        <v>Not Fragile</v>
      </c>
      <c r="M696" s="27" t="e">
        <f>VLOOKUP(B696,[2]Data!$B$7:$Y$270,23,FALSE)</f>
        <v>#N/A</v>
      </c>
    </row>
    <row r="697" spans="1:13" x14ac:dyDescent="0.25">
      <c r="A697" s="30" t="s">
        <v>977</v>
      </c>
      <c r="B697" s="30" t="s">
        <v>977</v>
      </c>
      <c r="C697" s="30" t="s">
        <v>977</v>
      </c>
      <c r="D697" s="30" t="s">
        <v>977</v>
      </c>
      <c r="E697" s="30" t="s">
        <v>977</v>
      </c>
      <c r="F697" s="30" t="s">
        <v>977</v>
      </c>
      <c r="G697" s="30" t="str">
        <f>IFERROR(VLOOKUP(B697,'[1]Income Groups'!$A$2:$C$219,3,FALSE),"")</f>
        <v/>
      </c>
      <c r="H697" s="30" t="str">
        <f>IFERROR(VLOOKUP(B697,'[1]LDC List'!$B$1:$C$47,2,FALSE),"Non LDC")</f>
        <v>Non LDC</v>
      </c>
      <c r="I697" s="30" t="str">
        <f>IFERROR(VLOOKUP(B697,'[1]SIDS List'!$B$1:$C$57,2,FALSE),"Non SIDS")</f>
        <v>Non SIDS</v>
      </c>
      <c r="J697" s="30" t="str">
        <f>IFERROR(VLOOKUP(B697,'[1]DAC Member List'!$B$1:$C$29,2,FALSE),"Non DAC")</f>
        <v>Non DAC</v>
      </c>
      <c r="K697" s="30" t="str">
        <f>IFERROR(VLOOKUP(B697,'[1]Dev Countries List'!$A$1:$B$146,2,FALSE),"Not Developing")</f>
        <v>Not Developing</v>
      </c>
      <c r="L697" s="30" t="str">
        <f>IFERROR(VLOOKUP(D697,'[1]Fragility List'!$A$1:$C$146,3,FALSE),"Not Fragile")</f>
        <v>Not Fragile</v>
      </c>
      <c r="M697" s="27" t="e">
        <f>VLOOKUP(B697,[2]Data!$B$7:$Y$270,23,FALSE)</f>
        <v>#N/A</v>
      </c>
    </row>
    <row r="698" spans="1:13" x14ac:dyDescent="0.25">
      <c r="A698" s="30" t="s">
        <v>977</v>
      </c>
      <c r="B698" s="30" t="s">
        <v>977</v>
      </c>
      <c r="C698" s="30" t="s">
        <v>977</v>
      </c>
      <c r="D698" s="30" t="s">
        <v>977</v>
      </c>
      <c r="E698" s="30" t="s">
        <v>977</v>
      </c>
      <c r="F698" s="30" t="s">
        <v>977</v>
      </c>
      <c r="G698" s="30" t="str">
        <f>IFERROR(VLOOKUP(B698,'[1]Income Groups'!$A$2:$C$219,3,FALSE),"")</f>
        <v/>
      </c>
      <c r="H698" s="30" t="str">
        <f>IFERROR(VLOOKUP(B698,'[1]LDC List'!$B$1:$C$47,2,FALSE),"Non LDC")</f>
        <v>Non LDC</v>
      </c>
      <c r="I698" s="30" t="str">
        <f>IFERROR(VLOOKUP(B698,'[1]SIDS List'!$B$1:$C$57,2,FALSE),"Non SIDS")</f>
        <v>Non SIDS</v>
      </c>
      <c r="J698" s="30" t="str">
        <f>IFERROR(VLOOKUP(B698,'[1]DAC Member List'!$B$1:$C$29,2,FALSE),"Non DAC")</f>
        <v>Non DAC</v>
      </c>
      <c r="K698" s="30" t="str">
        <f>IFERROR(VLOOKUP(B698,'[1]Dev Countries List'!$A$1:$B$146,2,FALSE),"Not Developing")</f>
        <v>Not Developing</v>
      </c>
      <c r="L698" s="30" t="str">
        <f>IFERROR(VLOOKUP(D698,'[1]Fragility List'!$A$1:$C$146,3,FALSE),"Not Fragile")</f>
        <v>Not Fragile</v>
      </c>
      <c r="M698" s="27" t="e">
        <f>VLOOKUP(B698,[2]Data!$B$7:$Y$270,23,FALSE)</f>
        <v>#N/A</v>
      </c>
    </row>
    <row r="699" spans="1:13" x14ac:dyDescent="0.25">
      <c r="A699" s="30" t="s">
        <v>977</v>
      </c>
      <c r="B699" s="30" t="s">
        <v>977</v>
      </c>
      <c r="C699" s="30" t="s">
        <v>977</v>
      </c>
      <c r="D699" s="30" t="s">
        <v>977</v>
      </c>
      <c r="E699" s="30" t="s">
        <v>977</v>
      </c>
      <c r="F699" s="30" t="s">
        <v>977</v>
      </c>
      <c r="G699" s="30" t="str">
        <f>IFERROR(VLOOKUP(B699,'[1]Income Groups'!$A$2:$C$219,3,FALSE),"")</f>
        <v/>
      </c>
      <c r="H699" s="30" t="str">
        <f>IFERROR(VLOOKUP(B699,'[1]LDC List'!$B$1:$C$47,2,FALSE),"Non LDC")</f>
        <v>Non LDC</v>
      </c>
      <c r="I699" s="30" t="str">
        <f>IFERROR(VLOOKUP(B699,'[1]SIDS List'!$B$1:$C$57,2,FALSE),"Non SIDS")</f>
        <v>Non SIDS</v>
      </c>
      <c r="J699" s="30" t="str">
        <f>IFERROR(VLOOKUP(B699,'[1]DAC Member List'!$B$1:$C$29,2,FALSE),"Non DAC")</f>
        <v>Non DAC</v>
      </c>
      <c r="K699" s="30" t="str">
        <f>IFERROR(VLOOKUP(B699,'[1]Dev Countries List'!$A$1:$B$146,2,FALSE),"Not Developing")</f>
        <v>Not Developing</v>
      </c>
      <c r="L699" s="30" t="str">
        <f>IFERROR(VLOOKUP(D699,'[1]Fragility List'!$A$1:$C$146,3,FALSE),"Not Fragile")</f>
        <v>Not Fragile</v>
      </c>
      <c r="M699" s="27" t="e">
        <f>VLOOKUP(B699,[2]Data!$B$7:$Y$270,23,FALSE)</f>
        <v>#N/A</v>
      </c>
    </row>
    <row r="700" spans="1:13" x14ac:dyDescent="0.25">
      <c r="A700" s="30" t="s">
        <v>977</v>
      </c>
      <c r="B700" s="30" t="s">
        <v>977</v>
      </c>
      <c r="C700" s="30" t="s">
        <v>977</v>
      </c>
      <c r="D700" s="30" t="s">
        <v>977</v>
      </c>
      <c r="E700" s="30" t="s">
        <v>977</v>
      </c>
      <c r="F700" s="30" t="s">
        <v>977</v>
      </c>
      <c r="G700" s="30" t="str">
        <f>IFERROR(VLOOKUP(B700,'[1]Income Groups'!$A$2:$C$219,3,FALSE),"")</f>
        <v/>
      </c>
      <c r="H700" s="30" t="str">
        <f>IFERROR(VLOOKUP(B700,'[1]LDC List'!$B$1:$C$47,2,FALSE),"Non LDC")</f>
        <v>Non LDC</v>
      </c>
      <c r="I700" s="30" t="str">
        <f>IFERROR(VLOOKUP(B700,'[1]SIDS List'!$B$1:$C$57,2,FALSE),"Non SIDS")</f>
        <v>Non SIDS</v>
      </c>
      <c r="J700" s="30" t="str">
        <f>IFERROR(VLOOKUP(B700,'[1]DAC Member List'!$B$1:$C$29,2,FALSE),"Non DAC")</f>
        <v>Non DAC</v>
      </c>
      <c r="K700" s="30" t="str">
        <f>IFERROR(VLOOKUP(B700,'[1]Dev Countries List'!$A$1:$B$146,2,FALSE),"Not Developing")</f>
        <v>Not Developing</v>
      </c>
      <c r="L700" s="30" t="str">
        <f>IFERROR(VLOOKUP(D700,'[1]Fragility List'!$A$1:$C$146,3,FALSE),"Not Fragile")</f>
        <v>Not Fragile</v>
      </c>
      <c r="M700" s="27" t="e">
        <f>VLOOKUP(B700,[2]Data!$B$7:$Y$270,23,FALSE)</f>
        <v>#N/A</v>
      </c>
    </row>
    <row r="701" spans="1:13" x14ac:dyDescent="0.25">
      <c r="A701" s="30" t="s">
        <v>977</v>
      </c>
      <c r="B701" s="30" t="s">
        <v>977</v>
      </c>
      <c r="C701" s="30" t="s">
        <v>977</v>
      </c>
      <c r="D701" s="30" t="s">
        <v>977</v>
      </c>
      <c r="E701" s="30" t="s">
        <v>977</v>
      </c>
      <c r="F701" s="30" t="s">
        <v>977</v>
      </c>
      <c r="G701" s="30" t="str">
        <f>IFERROR(VLOOKUP(B701,'[1]Income Groups'!$A$2:$C$219,3,FALSE),"")</f>
        <v/>
      </c>
      <c r="H701" s="30" t="str">
        <f>IFERROR(VLOOKUP(B701,'[1]LDC List'!$B$1:$C$47,2,FALSE),"Non LDC")</f>
        <v>Non LDC</v>
      </c>
      <c r="I701" s="30" t="str">
        <f>IFERROR(VLOOKUP(B701,'[1]SIDS List'!$B$1:$C$57,2,FALSE),"Non SIDS")</f>
        <v>Non SIDS</v>
      </c>
      <c r="J701" s="30" t="str">
        <f>IFERROR(VLOOKUP(B701,'[1]DAC Member List'!$B$1:$C$29,2,FALSE),"Non DAC")</f>
        <v>Non DAC</v>
      </c>
      <c r="K701" s="30" t="str">
        <f>IFERROR(VLOOKUP(B701,'[1]Dev Countries List'!$A$1:$B$146,2,FALSE),"Not Developing")</f>
        <v>Not Developing</v>
      </c>
      <c r="L701" s="30" t="str">
        <f>IFERROR(VLOOKUP(D701,'[1]Fragility List'!$A$1:$C$146,3,FALSE),"Not Fragile")</f>
        <v>Not Fragile</v>
      </c>
      <c r="M701" s="27" t="e">
        <f>VLOOKUP(B701,[2]Data!$B$7:$Y$270,23,FALSE)</f>
        <v>#N/A</v>
      </c>
    </row>
    <row r="702" spans="1:13" x14ac:dyDescent="0.25">
      <c r="A702" s="30" t="s">
        <v>977</v>
      </c>
      <c r="B702" s="30" t="s">
        <v>977</v>
      </c>
      <c r="C702" s="30" t="s">
        <v>977</v>
      </c>
      <c r="D702" s="30" t="s">
        <v>977</v>
      </c>
      <c r="E702" s="30" t="s">
        <v>977</v>
      </c>
      <c r="F702" s="30" t="s">
        <v>977</v>
      </c>
      <c r="G702" s="30" t="str">
        <f>IFERROR(VLOOKUP(B702,'[1]Income Groups'!$A$2:$C$219,3,FALSE),"")</f>
        <v/>
      </c>
      <c r="H702" s="30" t="str">
        <f>IFERROR(VLOOKUP(B702,'[1]LDC List'!$B$1:$C$47,2,FALSE),"Non LDC")</f>
        <v>Non LDC</v>
      </c>
      <c r="I702" s="30" t="str">
        <f>IFERROR(VLOOKUP(B702,'[1]SIDS List'!$B$1:$C$57,2,FALSE),"Non SIDS")</f>
        <v>Non SIDS</v>
      </c>
      <c r="J702" s="30" t="str">
        <f>IFERROR(VLOOKUP(B702,'[1]DAC Member List'!$B$1:$C$29,2,FALSE),"Non DAC")</f>
        <v>Non DAC</v>
      </c>
      <c r="K702" s="30" t="str">
        <f>IFERROR(VLOOKUP(B702,'[1]Dev Countries List'!$A$1:$B$146,2,FALSE),"Not Developing")</f>
        <v>Not Developing</v>
      </c>
      <c r="L702" s="30" t="str">
        <f>IFERROR(VLOOKUP(D702,'[1]Fragility List'!$A$1:$C$146,3,FALSE),"Not Fragile")</f>
        <v>Not Fragile</v>
      </c>
      <c r="M702" s="27" t="e">
        <f>VLOOKUP(B702,[2]Data!$B$7:$Y$270,23,FALSE)</f>
        <v>#N/A</v>
      </c>
    </row>
    <row r="703" spans="1:13" x14ac:dyDescent="0.25">
      <c r="A703" s="30" t="s">
        <v>977</v>
      </c>
      <c r="B703" s="30" t="s">
        <v>977</v>
      </c>
      <c r="C703" s="30" t="s">
        <v>977</v>
      </c>
      <c r="D703" s="30" t="s">
        <v>977</v>
      </c>
      <c r="E703" s="30" t="s">
        <v>977</v>
      </c>
      <c r="F703" s="30" t="s">
        <v>977</v>
      </c>
      <c r="G703" s="30" t="str">
        <f>IFERROR(VLOOKUP(B703,'[1]Income Groups'!$A$2:$C$219,3,FALSE),"")</f>
        <v/>
      </c>
      <c r="H703" s="30" t="str">
        <f>IFERROR(VLOOKUP(B703,'[1]LDC List'!$B$1:$C$47,2,FALSE),"Non LDC")</f>
        <v>Non LDC</v>
      </c>
      <c r="I703" s="30" t="str">
        <f>IFERROR(VLOOKUP(B703,'[1]SIDS List'!$B$1:$C$57,2,FALSE),"Non SIDS")</f>
        <v>Non SIDS</v>
      </c>
      <c r="J703" s="30" t="str">
        <f>IFERROR(VLOOKUP(B703,'[1]DAC Member List'!$B$1:$C$29,2,FALSE),"Non DAC")</f>
        <v>Non DAC</v>
      </c>
      <c r="K703" s="30" t="str">
        <f>IFERROR(VLOOKUP(B703,'[1]Dev Countries List'!$A$1:$B$146,2,FALSE),"Not Developing")</f>
        <v>Not Developing</v>
      </c>
      <c r="L703" s="30" t="str">
        <f>IFERROR(VLOOKUP(D703,'[1]Fragility List'!$A$1:$C$146,3,FALSE),"Not Fragile")</f>
        <v>Not Fragile</v>
      </c>
      <c r="M703" s="27" t="e">
        <f>VLOOKUP(B703,[2]Data!$B$7:$Y$270,23,FALSE)</f>
        <v>#N/A</v>
      </c>
    </row>
    <row r="704" spans="1:13" x14ac:dyDescent="0.25">
      <c r="A704" s="30" t="s">
        <v>977</v>
      </c>
      <c r="B704" s="30" t="s">
        <v>977</v>
      </c>
      <c r="C704" s="30" t="s">
        <v>977</v>
      </c>
      <c r="D704" s="30" t="s">
        <v>977</v>
      </c>
      <c r="E704" s="30" t="s">
        <v>977</v>
      </c>
      <c r="F704" s="30" t="s">
        <v>977</v>
      </c>
      <c r="G704" s="30" t="str">
        <f>IFERROR(VLOOKUP(B704,'[1]Income Groups'!$A$2:$C$219,3,FALSE),"")</f>
        <v/>
      </c>
      <c r="H704" s="30" t="str">
        <f>IFERROR(VLOOKUP(B704,'[1]LDC List'!$B$1:$C$47,2,FALSE),"Non LDC")</f>
        <v>Non LDC</v>
      </c>
      <c r="I704" s="30" t="str">
        <f>IFERROR(VLOOKUP(B704,'[1]SIDS List'!$B$1:$C$57,2,FALSE),"Non SIDS")</f>
        <v>Non SIDS</v>
      </c>
      <c r="J704" s="30" t="str">
        <f>IFERROR(VLOOKUP(B704,'[1]DAC Member List'!$B$1:$C$29,2,FALSE),"Non DAC")</f>
        <v>Non DAC</v>
      </c>
      <c r="K704" s="30" t="str">
        <f>IFERROR(VLOOKUP(B704,'[1]Dev Countries List'!$A$1:$B$146,2,FALSE),"Not Developing")</f>
        <v>Not Developing</v>
      </c>
      <c r="L704" s="30" t="str">
        <f>IFERROR(VLOOKUP(D704,'[1]Fragility List'!$A$1:$C$146,3,FALSE),"Not Fragile")</f>
        <v>Not Fragile</v>
      </c>
      <c r="M704" s="27" t="e">
        <f>VLOOKUP(B704,[2]Data!$B$7:$Y$270,23,FALSE)</f>
        <v>#N/A</v>
      </c>
    </row>
    <row r="705" spans="1:13" x14ac:dyDescent="0.25">
      <c r="A705" s="30" t="s">
        <v>977</v>
      </c>
      <c r="B705" s="30" t="s">
        <v>977</v>
      </c>
      <c r="C705" s="30" t="s">
        <v>977</v>
      </c>
      <c r="D705" s="30" t="s">
        <v>977</v>
      </c>
      <c r="E705" s="30" t="s">
        <v>977</v>
      </c>
      <c r="F705" s="30" t="s">
        <v>977</v>
      </c>
      <c r="G705" s="30" t="str">
        <f>IFERROR(VLOOKUP(B705,'[1]Income Groups'!$A$2:$C$219,3,FALSE),"")</f>
        <v/>
      </c>
      <c r="H705" s="30" t="str">
        <f>IFERROR(VLOOKUP(B705,'[1]LDC List'!$B$1:$C$47,2,FALSE),"Non LDC")</f>
        <v>Non LDC</v>
      </c>
      <c r="I705" s="30" t="str">
        <f>IFERROR(VLOOKUP(B705,'[1]SIDS List'!$B$1:$C$57,2,FALSE),"Non SIDS")</f>
        <v>Non SIDS</v>
      </c>
      <c r="J705" s="30" t="str">
        <f>IFERROR(VLOOKUP(B705,'[1]DAC Member List'!$B$1:$C$29,2,FALSE),"Non DAC")</f>
        <v>Non DAC</v>
      </c>
      <c r="K705" s="30" t="str">
        <f>IFERROR(VLOOKUP(B705,'[1]Dev Countries List'!$A$1:$B$146,2,FALSE),"Not Developing")</f>
        <v>Not Developing</v>
      </c>
      <c r="L705" s="30" t="str">
        <f>IFERROR(VLOOKUP(D705,'[1]Fragility List'!$A$1:$C$146,3,FALSE),"Not Fragile")</f>
        <v>Not Fragile</v>
      </c>
      <c r="M705" s="27" t="e">
        <f>VLOOKUP(B705,[2]Data!$B$7:$Y$270,23,FALSE)</f>
        <v>#N/A</v>
      </c>
    </row>
    <row r="706" spans="1:13" x14ac:dyDescent="0.25">
      <c r="A706" s="30" t="s">
        <v>977</v>
      </c>
      <c r="B706" s="30" t="s">
        <v>977</v>
      </c>
      <c r="C706" s="30" t="s">
        <v>977</v>
      </c>
      <c r="D706" s="30" t="s">
        <v>977</v>
      </c>
      <c r="E706" s="30" t="s">
        <v>977</v>
      </c>
      <c r="F706" s="30" t="s">
        <v>977</v>
      </c>
      <c r="G706" s="30" t="str">
        <f>IFERROR(VLOOKUP(B706,'[1]Income Groups'!$A$2:$C$219,3,FALSE),"")</f>
        <v/>
      </c>
      <c r="H706" s="30" t="str">
        <f>IFERROR(VLOOKUP(B706,'[1]LDC List'!$B$1:$C$47,2,FALSE),"Non LDC")</f>
        <v>Non LDC</v>
      </c>
      <c r="I706" s="30" t="str">
        <f>IFERROR(VLOOKUP(B706,'[1]SIDS List'!$B$1:$C$57,2,FALSE),"Non SIDS")</f>
        <v>Non SIDS</v>
      </c>
      <c r="J706" s="30" t="str">
        <f>IFERROR(VLOOKUP(B706,'[1]DAC Member List'!$B$1:$C$29,2,FALSE),"Non DAC")</f>
        <v>Non DAC</v>
      </c>
      <c r="K706" s="30" t="str">
        <f>IFERROR(VLOOKUP(B706,'[1]Dev Countries List'!$A$1:$B$146,2,FALSE),"Not Developing")</f>
        <v>Not Developing</v>
      </c>
      <c r="L706" s="30" t="str">
        <f>IFERROR(VLOOKUP(D706,'[1]Fragility List'!$A$1:$C$146,3,FALSE),"Not Fragile")</f>
        <v>Not Fragile</v>
      </c>
      <c r="M706" s="27" t="e">
        <f>VLOOKUP(B706,[2]Data!$B$7:$Y$270,23,FALSE)</f>
        <v>#N/A</v>
      </c>
    </row>
    <row r="707" spans="1:13" x14ac:dyDescent="0.25">
      <c r="A707" s="30" t="s">
        <v>977</v>
      </c>
      <c r="B707" s="30" t="s">
        <v>977</v>
      </c>
      <c r="C707" s="30" t="s">
        <v>977</v>
      </c>
      <c r="D707" s="30" t="s">
        <v>977</v>
      </c>
      <c r="E707" s="30" t="s">
        <v>977</v>
      </c>
      <c r="F707" s="30" t="s">
        <v>977</v>
      </c>
      <c r="G707" s="30" t="str">
        <f>IFERROR(VLOOKUP(B707,'[1]Income Groups'!$A$2:$C$219,3,FALSE),"")</f>
        <v/>
      </c>
      <c r="H707" s="30" t="str">
        <f>IFERROR(VLOOKUP(B707,'[1]LDC List'!$B$1:$C$47,2,FALSE),"Non LDC")</f>
        <v>Non LDC</v>
      </c>
      <c r="I707" s="30" t="str">
        <f>IFERROR(VLOOKUP(B707,'[1]SIDS List'!$B$1:$C$57,2,FALSE),"Non SIDS")</f>
        <v>Non SIDS</v>
      </c>
      <c r="J707" s="30" t="str">
        <f>IFERROR(VLOOKUP(B707,'[1]DAC Member List'!$B$1:$C$29,2,FALSE),"Non DAC")</f>
        <v>Non DAC</v>
      </c>
      <c r="K707" s="30" t="str">
        <f>IFERROR(VLOOKUP(B707,'[1]Dev Countries List'!$A$1:$B$146,2,FALSE),"Not Developing")</f>
        <v>Not Developing</v>
      </c>
      <c r="L707" s="30" t="str">
        <f>IFERROR(VLOOKUP(D707,'[1]Fragility List'!$A$1:$C$146,3,FALSE),"Not Fragile")</f>
        <v>Not Fragile</v>
      </c>
      <c r="M707" s="27" t="e">
        <f>VLOOKUP(B707,[2]Data!$B$7:$Y$270,23,FALSE)</f>
        <v>#N/A</v>
      </c>
    </row>
    <row r="708" spans="1:13" x14ac:dyDescent="0.25">
      <c r="A708" s="30" t="s">
        <v>977</v>
      </c>
      <c r="B708" s="30" t="s">
        <v>977</v>
      </c>
      <c r="C708" s="30" t="s">
        <v>977</v>
      </c>
      <c r="D708" s="30" t="s">
        <v>977</v>
      </c>
      <c r="E708" s="30" t="s">
        <v>977</v>
      </c>
      <c r="F708" s="30" t="s">
        <v>977</v>
      </c>
      <c r="G708" s="30" t="str">
        <f>IFERROR(VLOOKUP(B708,'[1]Income Groups'!$A$2:$C$219,3,FALSE),"")</f>
        <v/>
      </c>
      <c r="H708" s="30" t="str">
        <f>IFERROR(VLOOKUP(B708,'[1]LDC List'!$B$1:$C$47,2,FALSE),"Non LDC")</f>
        <v>Non LDC</v>
      </c>
      <c r="I708" s="30" t="str">
        <f>IFERROR(VLOOKUP(B708,'[1]SIDS List'!$B$1:$C$57,2,FALSE),"Non SIDS")</f>
        <v>Non SIDS</v>
      </c>
      <c r="J708" s="30" t="str">
        <f>IFERROR(VLOOKUP(B708,'[1]DAC Member List'!$B$1:$C$29,2,FALSE),"Non DAC")</f>
        <v>Non DAC</v>
      </c>
      <c r="K708" s="30" t="str">
        <f>IFERROR(VLOOKUP(B708,'[1]Dev Countries List'!$A$1:$B$146,2,FALSE),"Not Developing")</f>
        <v>Not Developing</v>
      </c>
      <c r="L708" s="30" t="str">
        <f>IFERROR(VLOOKUP(D708,'[1]Fragility List'!$A$1:$C$146,3,FALSE),"Not Fragile")</f>
        <v>Not Fragile</v>
      </c>
      <c r="M708" s="27" t="e">
        <f>VLOOKUP(B708,[2]Data!$B$7:$Y$270,23,FALSE)</f>
        <v>#N/A</v>
      </c>
    </row>
    <row r="709" spans="1:13" x14ac:dyDescent="0.25">
      <c r="A709" s="30" t="s">
        <v>977</v>
      </c>
      <c r="B709" s="30" t="s">
        <v>977</v>
      </c>
      <c r="C709" s="30" t="s">
        <v>977</v>
      </c>
      <c r="D709" s="30" t="s">
        <v>977</v>
      </c>
      <c r="E709" s="30" t="s">
        <v>977</v>
      </c>
      <c r="F709" s="30" t="s">
        <v>977</v>
      </c>
      <c r="G709" s="30" t="str">
        <f>IFERROR(VLOOKUP(B709,'[1]Income Groups'!$A$2:$C$219,3,FALSE),"")</f>
        <v/>
      </c>
      <c r="H709" s="30" t="str">
        <f>IFERROR(VLOOKUP(B709,'[1]LDC List'!$B$1:$C$47,2,FALSE),"Non LDC")</f>
        <v>Non LDC</v>
      </c>
      <c r="I709" s="30" t="str">
        <f>IFERROR(VLOOKUP(B709,'[1]SIDS List'!$B$1:$C$57,2,FALSE),"Non SIDS")</f>
        <v>Non SIDS</v>
      </c>
      <c r="J709" s="30" t="str">
        <f>IFERROR(VLOOKUP(B709,'[1]DAC Member List'!$B$1:$C$29,2,FALSE),"Non DAC")</f>
        <v>Non DAC</v>
      </c>
      <c r="K709" s="30" t="str">
        <f>IFERROR(VLOOKUP(B709,'[1]Dev Countries List'!$A$1:$B$146,2,FALSE),"Not Developing")</f>
        <v>Not Developing</v>
      </c>
      <c r="L709" s="30" t="str">
        <f>IFERROR(VLOOKUP(D709,'[1]Fragility List'!$A$1:$C$146,3,FALSE),"Not Fragile")</f>
        <v>Not Fragile</v>
      </c>
      <c r="M709" s="27" t="e">
        <f>VLOOKUP(B709,[2]Data!$B$7:$Y$270,23,FALSE)</f>
        <v>#N/A</v>
      </c>
    </row>
    <row r="710" spans="1:13" x14ac:dyDescent="0.25">
      <c r="A710" s="30" t="s">
        <v>977</v>
      </c>
      <c r="B710" s="30" t="s">
        <v>977</v>
      </c>
      <c r="C710" s="30" t="s">
        <v>977</v>
      </c>
      <c r="D710" s="30" t="s">
        <v>977</v>
      </c>
      <c r="E710" s="30" t="s">
        <v>977</v>
      </c>
      <c r="F710" s="30" t="s">
        <v>977</v>
      </c>
      <c r="G710" s="30" t="str">
        <f>IFERROR(VLOOKUP(B710,'[1]Income Groups'!$A$2:$C$219,3,FALSE),"")</f>
        <v/>
      </c>
      <c r="H710" s="30" t="str">
        <f>IFERROR(VLOOKUP(B710,'[1]LDC List'!$B$1:$C$47,2,FALSE),"Non LDC")</f>
        <v>Non LDC</v>
      </c>
      <c r="I710" s="30" t="str">
        <f>IFERROR(VLOOKUP(B710,'[1]SIDS List'!$B$1:$C$57,2,FALSE),"Non SIDS")</f>
        <v>Non SIDS</v>
      </c>
      <c r="J710" s="30" t="str">
        <f>IFERROR(VLOOKUP(B710,'[1]DAC Member List'!$B$1:$C$29,2,FALSE),"Non DAC")</f>
        <v>Non DAC</v>
      </c>
      <c r="K710" s="30" t="str">
        <f>IFERROR(VLOOKUP(B710,'[1]Dev Countries List'!$A$1:$B$146,2,FALSE),"Not Developing")</f>
        <v>Not Developing</v>
      </c>
      <c r="L710" s="30" t="str">
        <f>IFERROR(VLOOKUP(D710,'[1]Fragility List'!$A$1:$C$146,3,FALSE),"Not Fragile")</f>
        <v>Not Fragile</v>
      </c>
      <c r="M710" s="27" t="e">
        <f>VLOOKUP(B710,[2]Data!$B$7:$Y$270,23,FALSE)</f>
        <v>#N/A</v>
      </c>
    </row>
    <row r="711" spans="1:13" x14ac:dyDescent="0.25">
      <c r="A711" s="30" t="s">
        <v>977</v>
      </c>
      <c r="B711" s="30" t="s">
        <v>977</v>
      </c>
      <c r="C711" s="30" t="s">
        <v>977</v>
      </c>
      <c r="D711" s="30" t="s">
        <v>977</v>
      </c>
      <c r="E711" s="30" t="s">
        <v>977</v>
      </c>
      <c r="F711" s="30" t="s">
        <v>977</v>
      </c>
      <c r="G711" s="30" t="str">
        <f>IFERROR(VLOOKUP(B711,'[1]Income Groups'!$A$2:$C$219,3,FALSE),"")</f>
        <v/>
      </c>
      <c r="H711" s="30" t="str">
        <f>IFERROR(VLOOKUP(B711,'[1]LDC List'!$B$1:$C$47,2,FALSE),"Non LDC")</f>
        <v>Non LDC</v>
      </c>
      <c r="I711" s="30" t="str">
        <f>IFERROR(VLOOKUP(B711,'[1]SIDS List'!$B$1:$C$57,2,FALSE),"Non SIDS")</f>
        <v>Non SIDS</v>
      </c>
      <c r="J711" s="30" t="str">
        <f>IFERROR(VLOOKUP(B711,'[1]DAC Member List'!$B$1:$C$29,2,FALSE),"Non DAC")</f>
        <v>Non DAC</v>
      </c>
      <c r="K711" s="30" t="str">
        <f>IFERROR(VLOOKUP(B711,'[1]Dev Countries List'!$A$1:$B$146,2,FALSE),"Not Developing")</f>
        <v>Not Developing</v>
      </c>
      <c r="L711" s="30" t="str">
        <f>IFERROR(VLOOKUP(D711,'[1]Fragility List'!$A$1:$C$146,3,FALSE),"Not Fragile")</f>
        <v>Not Fragile</v>
      </c>
      <c r="M711" s="27" t="e">
        <f>VLOOKUP(B711,[2]Data!$B$7:$Y$270,23,FALSE)</f>
        <v>#N/A</v>
      </c>
    </row>
    <row r="712" spans="1:13" x14ac:dyDescent="0.25">
      <c r="A712" s="30" t="s">
        <v>977</v>
      </c>
      <c r="B712" s="30" t="s">
        <v>977</v>
      </c>
      <c r="C712" s="30" t="s">
        <v>977</v>
      </c>
      <c r="D712" s="30" t="s">
        <v>977</v>
      </c>
      <c r="E712" s="30" t="s">
        <v>977</v>
      </c>
      <c r="F712" s="30" t="s">
        <v>977</v>
      </c>
      <c r="G712" s="30" t="str">
        <f>IFERROR(VLOOKUP(B712,'[1]Income Groups'!$A$2:$C$219,3,FALSE),"")</f>
        <v/>
      </c>
      <c r="H712" s="30" t="str">
        <f>IFERROR(VLOOKUP(B712,'[1]LDC List'!$B$1:$C$47,2,FALSE),"Non LDC")</f>
        <v>Non LDC</v>
      </c>
      <c r="I712" s="30" t="str">
        <f>IFERROR(VLOOKUP(B712,'[1]SIDS List'!$B$1:$C$57,2,FALSE),"Non SIDS")</f>
        <v>Non SIDS</v>
      </c>
      <c r="J712" s="30" t="str">
        <f>IFERROR(VLOOKUP(B712,'[1]DAC Member List'!$B$1:$C$29,2,FALSE),"Non DAC")</f>
        <v>Non DAC</v>
      </c>
      <c r="K712" s="30" t="str">
        <f>IFERROR(VLOOKUP(B712,'[1]Dev Countries List'!$A$1:$B$146,2,FALSE),"Not Developing")</f>
        <v>Not Developing</v>
      </c>
      <c r="L712" s="30" t="str">
        <f>IFERROR(VLOOKUP(D712,'[1]Fragility List'!$A$1:$C$146,3,FALSE),"Not Fragile")</f>
        <v>Not Fragile</v>
      </c>
      <c r="M712" s="27" t="e">
        <f>VLOOKUP(B712,[2]Data!$B$7:$Y$270,23,FALSE)</f>
        <v>#N/A</v>
      </c>
    </row>
    <row r="713" spans="1:13" x14ac:dyDescent="0.25">
      <c r="A713" s="30" t="s">
        <v>977</v>
      </c>
      <c r="B713" s="30" t="s">
        <v>977</v>
      </c>
      <c r="C713" s="30" t="s">
        <v>977</v>
      </c>
      <c r="D713" s="30" t="s">
        <v>977</v>
      </c>
      <c r="E713" s="30" t="s">
        <v>977</v>
      </c>
      <c r="F713" s="30" t="s">
        <v>977</v>
      </c>
      <c r="G713" s="30" t="str">
        <f>IFERROR(VLOOKUP(B713,'[1]Income Groups'!$A$2:$C$219,3,FALSE),"")</f>
        <v/>
      </c>
      <c r="H713" s="30" t="str">
        <f>IFERROR(VLOOKUP(B713,'[1]LDC List'!$B$1:$C$47,2,FALSE),"Non LDC")</f>
        <v>Non LDC</v>
      </c>
      <c r="I713" s="30" t="str">
        <f>IFERROR(VLOOKUP(B713,'[1]SIDS List'!$B$1:$C$57,2,FALSE),"Non SIDS")</f>
        <v>Non SIDS</v>
      </c>
      <c r="J713" s="30" t="str">
        <f>IFERROR(VLOOKUP(B713,'[1]DAC Member List'!$B$1:$C$29,2,FALSE),"Non DAC")</f>
        <v>Non DAC</v>
      </c>
      <c r="K713" s="30" t="str">
        <f>IFERROR(VLOOKUP(B713,'[1]Dev Countries List'!$A$1:$B$146,2,FALSE),"Not Developing")</f>
        <v>Not Developing</v>
      </c>
      <c r="L713" s="30" t="str">
        <f>IFERROR(VLOOKUP(D713,'[1]Fragility List'!$A$1:$C$146,3,FALSE),"Not Fragile")</f>
        <v>Not Fragile</v>
      </c>
      <c r="M713" s="27" t="e">
        <f>VLOOKUP(B713,[2]Data!$B$7:$Y$270,23,FALSE)</f>
        <v>#N/A</v>
      </c>
    </row>
    <row r="714" spans="1:13" x14ac:dyDescent="0.25">
      <c r="A714" s="30" t="s">
        <v>977</v>
      </c>
      <c r="B714" s="30" t="s">
        <v>977</v>
      </c>
      <c r="C714" s="30" t="s">
        <v>977</v>
      </c>
      <c r="D714" s="30" t="s">
        <v>977</v>
      </c>
      <c r="E714" s="30" t="s">
        <v>977</v>
      </c>
      <c r="F714" s="30" t="s">
        <v>977</v>
      </c>
      <c r="G714" s="30" t="str">
        <f>IFERROR(VLOOKUP(B714,'[1]Income Groups'!$A$2:$C$219,3,FALSE),"")</f>
        <v/>
      </c>
      <c r="H714" s="30" t="str">
        <f>IFERROR(VLOOKUP(B714,'[1]LDC List'!$B$1:$C$47,2,FALSE),"Non LDC")</f>
        <v>Non LDC</v>
      </c>
      <c r="I714" s="30" t="str">
        <f>IFERROR(VLOOKUP(B714,'[1]SIDS List'!$B$1:$C$57,2,FALSE),"Non SIDS")</f>
        <v>Non SIDS</v>
      </c>
      <c r="J714" s="30" t="str">
        <f>IFERROR(VLOOKUP(B714,'[1]DAC Member List'!$B$1:$C$29,2,FALSE),"Non DAC")</f>
        <v>Non DAC</v>
      </c>
      <c r="K714" s="30" t="str">
        <f>IFERROR(VLOOKUP(B714,'[1]Dev Countries List'!$A$1:$B$146,2,FALSE),"Not Developing")</f>
        <v>Not Developing</v>
      </c>
      <c r="L714" s="30" t="str">
        <f>IFERROR(VLOOKUP(D714,'[1]Fragility List'!$A$1:$C$146,3,FALSE),"Not Fragile")</f>
        <v>Not Fragile</v>
      </c>
      <c r="M714" s="27" t="e">
        <f>VLOOKUP(B714,[2]Data!$B$7:$Y$270,23,FALSE)</f>
        <v>#N/A</v>
      </c>
    </row>
    <row r="715" spans="1:13" x14ac:dyDescent="0.25">
      <c r="A715" s="30" t="s">
        <v>977</v>
      </c>
      <c r="B715" s="30" t="s">
        <v>977</v>
      </c>
      <c r="C715" s="30" t="s">
        <v>977</v>
      </c>
      <c r="D715" s="30" t="s">
        <v>977</v>
      </c>
      <c r="E715" s="30" t="s">
        <v>977</v>
      </c>
      <c r="F715" s="30" t="s">
        <v>977</v>
      </c>
      <c r="G715" s="30" t="str">
        <f>IFERROR(VLOOKUP(B715,'[1]Income Groups'!$A$2:$C$219,3,FALSE),"")</f>
        <v/>
      </c>
      <c r="H715" s="30" t="str">
        <f>IFERROR(VLOOKUP(B715,'[1]LDC List'!$B$1:$C$47,2,FALSE),"Non LDC")</f>
        <v>Non LDC</v>
      </c>
      <c r="I715" s="30" t="str">
        <f>IFERROR(VLOOKUP(B715,'[1]SIDS List'!$B$1:$C$57,2,FALSE),"Non SIDS")</f>
        <v>Non SIDS</v>
      </c>
      <c r="J715" s="30" t="str">
        <f>IFERROR(VLOOKUP(B715,'[1]DAC Member List'!$B$1:$C$29,2,FALSE),"Non DAC")</f>
        <v>Non DAC</v>
      </c>
      <c r="K715" s="30" t="str">
        <f>IFERROR(VLOOKUP(B715,'[1]Dev Countries List'!$A$1:$B$146,2,FALSE),"Not Developing")</f>
        <v>Not Developing</v>
      </c>
      <c r="L715" s="30" t="str">
        <f>IFERROR(VLOOKUP(D715,'[1]Fragility List'!$A$1:$C$146,3,FALSE),"Not Fragile")</f>
        <v>Not Fragile</v>
      </c>
      <c r="M715" s="27" t="e">
        <f>VLOOKUP(B715,[2]Data!$B$7:$Y$270,23,FALSE)</f>
        <v>#N/A</v>
      </c>
    </row>
    <row r="716" spans="1:13" x14ac:dyDescent="0.25">
      <c r="A716" s="30" t="s">
        <v>977</v>
      </c>
      <c r="B716" s="30" t="s">
        <v>977</v>
      </c>
      <c r="C716" s="30" t="s">
        <v>977</v>
      </c>
      <c r="D716" s="30" t="s">
        <v>977</v>
      </c>
      <c r="E716" s="30" t="s">
        <v>977</v>
      </c>
      <c r="F716" s="30" t="s">
        <v>977</v>
      </c>
      <c r="G716" s="30" t="str">
        <f>IFERROR(VLOOKUP(B716,'[1]Income Groups'!$A$2:$C$219,3,FALSE),"")</f>
        <v/>
      </c>
      <c r="H716" s="30" t="str">
        <f>IFERROR(VLOOKUP(B716,'[1]LDC List'!$B$1:$C$47,2,FALSE),"Non LDC")</f>
        <v>Non LDC</v>
      </c>
      <c r="I716" s="30" t="str">
        <f>IFERROR(VLOOKUP(B716,'[1]SIDS List'!$B$1:$C$57,2,FALSE),"Non SIDS")</f>
        <v>Non SIDS</v>
      </c>
      <c r="J716" s="30" t="str">
        <f>IFERROR(VLOOKUP(B716,'[1]DAC Member List'!$B$1:$C$29,2,FALSE),"Non DAC")</f>
        <v>Non DAC</v>
      </c>
      <c r="K716" s="30" t="str">
        <f>IFERROR(VLOOKUP(B716,'[1]Dev Countries List'!$A$1:$B$146,2,FALSE),"Not Developing")</f>
        <v>Not Developing</v>
      </c>
      <c r="L716" s="30" t="str">
        <f>IFERROR(VLOOKUP(D716,'[1]Fragility List'!$A$1:$C$146,3,FALSE),"Not Fragile")</f>
        <v>Not Fragile</v>
      </c>
      <c r="M716" s="27" t="e">
        <f>VLOOKUP(B716,[2]Data!$B$7:$Y$270,23,FALSE)</f>
        <v>#N/A</v>
      </c>
    </row>
    <row r="717" spans="1:13" x14ac:dyDescent="0.25">
      <c r="A717" s="30" t="s">
        <v>977</v>
      </c>
      <c r="B717" s="30" t="s">
        <v>977</v>
      </c>
      <c r="C717" s="30" t="s">
        <v>977</v>
      </c>
      <c r="D717" s="30" t="s">
        <v>977</v>
      </c>
      <c r="E717" s="30" t="s">
        <v>977</v>
      </c>
      <c r="F717" s="30" t="s">
        <v>977</v>
      </c>
      <c r="G717" s="30" t="str">
        <f>IFERROR(VLOOKUP(B717,'[1]Income Groups'!$A$2:$C$219,3,FALSE),"")</f>
        <v/>
      </c>
      <c r="H717" s="30" t="str">
        <f>IFERROR(VLOOKUP(B717,'[1]LDC List'!$B$1:$C$47,2,FALSE),"Non LDC")</f>
        <v>Non LDC</v>
      </c>
      <c r="I717" s="30" t="str">
        <f>IFERROR(VLOOKUP(B717,'[1]SIDS List'!$B$1:$C$57,2,FALSE),"Non SIDS")</f>
        <v>Non SIDS</v>
      </c>
      <c r="J717" s="30" t="str">
        <f>IFERROR(VLOOKUP(B717,'[1]DAC Member List'!$B$1:$C$29,2,FALSE),"Non DAC")</f>
        <v>Non DAC</v>
      </c>
      <c r="K717" s="30" t="str">
        <f>IFERROR(VLOOKUP(B717,'[1]Dev Countries List'!$A$1:$B$146,2,FALSE),"Not Developing")</f>
        <v>Not Developing</v>
      </c>
      <c r="L717" s="30" t="str">
        <f>IFERROR(VLOOKUP(D717,'[1]Fragility List'!$A$1:$C$146,3,FALSE),"Not Fragile")</f>
        <v>Not Fragile</v>
      </c>
      <c r="M717" s="27" t="e">
        <f>VLOOKUP(B717,[2]Data!$B$7:$Y$270,23,FALSE)</f>
        <v>#N/A</v>
      </c>
    </row>
    <row r="718" spans="1:13" x14ac:dyDescent="0.25">
      <c r="A718" s="30" t="s">
        <v>977</v>
      </c>
      <c r="B718" s="30" t="s">
        <v>977</v>
      </c>
      <c r="C718" s="30" t="s">
        <v>977</v>
      </c>
      <c r="D718" s="30" t="s">
        <v>977</v>
      </c>
      <c r="E718" s="30" t="s">
        <v>977</v>
      </c>
      <c r="F718" s="30" t="s">
        <v>977</v>
      </c>
      <c r="G718" s="30" t="str">
        <f>IFERROR(VLOOKUP(B718,'[1]Income Groups'!$A$2:$C$219,3,FALSE),"")</f>
        <v/>
      </c>
      <c r="H718" s="30" t="str">
        <f>IFERROR(VLOOKUP(B718,'[1]LDC List'!$B$1:$C$47,2,FALSE),"Non LDC")</f>
        <v>Non LDC</v>
      </c>
      <c r="I718" s="30" t="str">
        <f>IFERROR(VLOOKUP(B718,'[1]SIDS List'!$B$1:$C$57,2,FALSE),"Non SIDS")</f>
        <v>Non SIDS</v>
      </c>
      <c r="J718" s="30" t="str">
        <f>IFERROR(VLOOKUP(B718,'[1]DAC Member List'!$B$1:$C$29,2,FALSE),"Non DAC")</f>
        <v>Non DAC</v>
      </c>
      <c r="K718" s="30" t="str">
        <f>IFERROR(VLOOKUP(B718,'[1]Dev Countries List'!$A$1:$B$146,2,FALSE),"Not Developing")</f>
        <v>Not Developing</v>
      </c>
      <c r="L718" s="30" t="str">
        <f>IFERROR(VLOOKUP(D718,'[1]Fragility List'!$A$1:$C$146,3,FALSE),"Not Fragile")</f>
        <v>Not Fragile</v>
      </c>
      <c r="M718" s="27" t="e">
        <f>VLOOKUP(B718,[2]Data!$B$7:$Y$270,23,FALSE)</f>
        <v>#N/A</v>
      </c>
    </row>
    <row r="719" spans="1:13" x14ac:dyDescent="0.25">
      <c r="A719" s="30" t="s">
        <v>977</v>
      </c>
      <c r="B719" s="30" t="s">
        <v>977</v>
      </c>
      <c r="C719" s="30" t="s">
        <v>977</v>
      </c>
      <c r="D719" s="30" t="s">
        <v>977</v>
      </c>
      <c r="E719" s="30" t="s">
        <v>977</v>
      </c>
      <c r="F719" s="30" t="s">
        <v>977</v>
      </c>
      <c r="G719" s="30" t="str">
        <f>IFERROR(VLOOKUP(B719,'[1]Income Groups'!$A$2:$C$219,3,FALSE),"")</f>
        <v/>
      </c>
      <c r="H719" s="30" t="str">
        <f>IFERROR(VLOOKUP(B719,'[1]LDC List'!$B$1:$C$47,2,FALSE),"Non LDC")</f>
        <v>Non LDC</v>
      </c>
      <c r="I719" s="30" t="str">
        <f>IFERROR(VLOOKUP(B719,'[1]SIDS List'!$B$1:$C$57,2,FALSE),"Non SIDS")</f>
        <v>Non SIDS</v>
      </c>
      <c r="J719" s="30" t="str">
        <f>IFERROR(VLOOKUP(B719,'[1]DAC Member List'!$B$1:$C$29,2,FALSE),"Non DAC")</f>
        <v>Non DAC</v>
      </c>
      <c r="K719" s="30" t="str">
        <f>IFERROR(VLOOKUP(B719,'[1]Dev Countries List'!$A$1:$B$146,2,FALSE),"Not Developing")</f>
        <v>Not Developing</v>
      </c>
      <c r="L719" s="30" t="str">
        <f>IFERROR(VLOOKUP(D719,'[1]Fragility List'!$A$1:$C$146,3,FALSE),"Not Fragile")</f>
        <v>Not Fragile</v>
      </c>
      <c r="M719" s="27" t="e">
        <f>VLOOKUP(B719,[2]Data!$B$7:$Y$270,23,FALSE)</f>
        <v>#N/A</v>
      </c>
    </row>
    <row r="720" spans="1:13" x14ac:dyDescent="0.25">
      <c r="A720" s="30" t="s">
        <v>977</v>
      </c>
      <c r="B720" s="30" t="s">
        <v>977</v>
      </c>
      <c r="C720" s="30" t="s">
        <v>977</v>
      </c>
      <c r="D720" s="30" t="s">
        <v>977</v>
      </c>
      <c r="E720" s="30" t="s">
        <v>977</v>
      </c>
      <c r="F720" s="30" t="s">
        <v>977</v>
      </c>
      <c r="G720" s="30" t="str">
        <f>IFERROR(VLOOKUP(B720,'[1]Income Groups'!$A$2:$C$219,3,FALSE),"")</f>
        <v/>
      </c>
      <c r="H720" s="30" t="str">
        <f>IFERROR(VLOOKUP(B720,'[1]LDC List'!$B$1:$C$47,2,FALSE),"Non LDC")</f>
        <v>Non LDC</v>
      </c>
      <c r="I720" s="30" t="str">
        <f>IFERROR(VLOOKUP(B720,'[1]SIDS List'!$B$1:$C$57,2,FALSE),"Non SIDS")</f>
        <v>Non SIDS</v>
      </c>
      <c r="J720" s="30" t="str">
        <f>IFERROR(VLOOKUP(B720,'[1]DAC Member List'!$B$1:$C$29,2,FALSE),"Non DAC")</f>
        <v>Non DAC</v>
      </c>
      <c r="K720" s="30" t="str">
        <f>IFERROR(VLOOKUP(B720,'[1]Dev Countries List'!$A$1:$B$146,2,FALSE),"Not Developing")</f>
        <v>Not Developing</v>
      </c>
      <c r="L720" s="30" t="str">
        <f>IFERROR(VLOOKUP(D720,'[1]Fragility List'!$A$1:$C$146,3,FALSE),"Not Fragile")</f>
        <v>Not Fragile</v>
      </c>
      <c r="M720" s="27" t="e">
        <f>VLOOKUP(B720,[2]Data!$B$7:$Y$270,23,FALSE)</f>
        <v>#N/A</v>
      </c>
    </row>
    <row r="721" spans="1:13" x14ac:dyDescent="0.25">
      <c r="A721" s="30" t="s">
        <v>977</v>
      </c>
      <c r="B721" s="30" t="s">
        <v>977</v>
      </c>
      <c r="C721" s="30" t="s">
        <v>977</v>
      </c>
      <c r="D721" s="30" t="s">
        <v>977</v>
      </c>
      <c r="E721" s="30" t="s">
        <v>977</v>
      </c>
      <c r="F721" s="30" t="s">
        <v>977</v>
      </c>
      <c r="G721" s="30" t="str">
        <f>IFERROR(VLOOKUP(B721,'[1]Income Groups'!$A$2:$C$219,3,FALSE),"")</f>
        <v/>
      </c>
      <c r="H721" s="30" t="str">
        <f>IFERROR(VLOOKUP(B721,'[1]LDC List'!$B$1:$C$47,2,FALSE),"Non LDC")</f>
        <v>Non LDC</v>
      </c>
      <c r="I721" s="30" t="str">
        <f>IFERROR(VLOOKUP(B721,'[1]SIDS List'!$B$1:$C$57,2,FALSE),"Non SIDS")</f>
        <v>Non SIDS</v>
      </c>
      <c r="J721" s="30" t="str">
        <f>IFERROR(VLOOKUP(B721,'[1]DAC Member List'!$B$1:$C$29,2,FALSE),"Non DAC")</f>
        <v>Non DAC</v>
      </c>
      <c r="K721" s="30" t="str">
        <f>IFERROR(VLOOKUP(B721,'[1]Dev Countries List'!$A$1:$B$146,2,FALSE),"Not Developing")</f>
        <v>Not Developing</v>
      </c>
      <c r="L721" s="30" t="str">
        <f>IFERROR(VLOOKUP(D721,'[1]Fragility List'!$A$1:$C$146,3,FALSE),"Not Fragile")</f>
        <v>Not Fragile</v>
      </c>
      <c r="M721" s="27" t="e">
        <f>VLOOKUP(B721,[2]Data!$B$7:$Y$270,23,FALSE)</f>
        <v>#N/A</v>
      </c>
    </row>
    <row r="722" spans="1:13" x14ac:dyDescent="0.25">
      <c r="A722" s="30" t="s">
        <v>977</v>
      </c>
      <c r="B722" s="30" t="s">
        <v>977</v>
      </c>
      <c r="C722" s="30" t="s">
        <v>977</v>
      </c>
      <c r="D722" s="30" t="s">
        <v>977</v>
      </c>
      <c r="E722" s="30" t="s">
        <v>977</v>
      </c>
      <c r="F722" s="30" t="s">
        <v>977</v>
      </c>
      <c r="G722" s="30" t="str">
        <f>IFERROR(VLOOKUP(B722,'[1]Income Groups'!$A$2:$C$219,3,FALSE),"")</f>
        <v/>
      </c>
      <c r="H722" s="30" t="str">
        <f>IFERROR(VLOOKUP(B722,'[1]LDC List'!$B$1:$C$47,2,FALSE),"Non LDC")</f>
        <v>Non LDC</v>
      </c>
      <c r="I722" s="30" t="str">
        <f>IFERROR(VLOOKUP(B722,'[1]SIDS List'!$B$1:$C$57,2,FALSE),"Non SIDS")</f>
        <v>Non SIDS</v>
      </c>
      <c r="J722" s="30" t="str">
        <f>IFERROR(VLOOKUP(B722,'[1]DAC Member List'!$B$1:$C$29,2,FALSE),"Non DAC")</f>
        <v>Non DAC</v>
      </c>
      <c r="K722" s="30" t="str">
        <f>IFERROR(VLOOKUP(B722,'[1]Dev Countries List'!$A$1:$B$146,2,FALSE),"Not Developing")</f>
        <v>Not Developing</v>
      </c>
      <c r="L722" s="30" t="str">
        <f>IFERROR(VLOOKUP(D722,'[1]Fragility List'!$A$1:$C$146,3,FALSE),"Not Fragile")</f>
        <v>Not Fragile</v>
      </c>
      <c r="M722" s="27" t="e">
        <f>VLOOKUP(B722,[2]Data!$B$7:$Y$270,23,FALSE)</f>
        <v>#N/A</v>
      </c>
    </row>
    <row r="723" spans="1:13" x14ac:dyDescent="0.25">
      <c r="A723" s="30" t="s">
        <v>977</v>
      </c>
      <c r="B723" s="30" t="s">
        <v>977</v>
      </c>
      <c r="C723" s="30" t="s">
        <v>977</v>
      </c>
      <c r="D723" s="30" t="s">
        <v>977</v>
      </c>
      <c r="E723" s="30" t="s">
        <v>977</v>
      </c>
      <c r="F723" s="30" t="s">
        <v>977</v>
      </c>
      <c r="G723" s="30" t="str">
        <f>IFERROR(VLOOKUP(B723,'[1]Income Groups'!$A$2:$C$219,3,FALSE),"")</f>
        <v/>
      </c>
      <c r="H723" s="30" t="str">
        <f>IFERROR(VLOOKUP(B723,'[1]LDC List'!$B$1:$C$47,2,FALSE),"Non LDC")</f>
        <v>Non LDC</v>
      </c>
      <c r="I723" s="30" t="str">
        <f>IFERROR(VLOOKUP(B723,'[1]SIDS List'!$B$1:$C$57,2,FALSE),"Non SIDS")</f>
        <v>Non SIDS</v>
      </c>
      <c r="J723" s="30" t="str">
        <f>IFERROR(VLOOKUP(B723,'[1]DAC Member List'!$B$1:$C$29,2,FALSE),"Non DAC")</f>
        <v>Non DAC</v>
      </c>
      <c r="K723" s="30" t="str">
        <f>IFERROR(VLOOKUP(B723,'[1]Dev Countries List'!$A$1:$B$146,2,FALSE),"Not Developing")</f>
        <v>Not Developing</v>
      </c>
      <c r="L723" s="30" t="str">
        <f>IFERROR(VLOOKUP(D723,'[1]Fragility List'!$A$1:$C$146,3,FALSE),"Not Fragile")</f>
        <v>Not Fragile</v>
      </c>
      <c r="M723" s="27" t="e">
        <f>VLOOKUP(B723,[2]Data!$B$7:$Y$270,23,FALSE)</f>
        <v>#N/A</v>
      </c>
    </row>
    <row r="724" spans="1:13" x14ac:dyDescent="0.25">
      <c r="A724" s="30" t="s">
        <v>977</v>
      </c>
      <c r="B724" s="30" t="s">
        <v>977</v>
      </c>
      <c r="C724" s="30" t="s">
        <v>977</v>
      </c>
      <c r="D724" s="30" t="s">
        <v>977</v>
      </c>
      <c r="E724" s="30" t="s">
        <v>977</v>
      </c>
      <c r="F724" s="30" t="s">
        <v>977</v>
      </c>
      <c r="G724" s="30" t="str">
        <f>IFERROR(VLOOKUP(B724,'[1]Income Groups'!$A$2:$C$219,3,FALSE),"")</f>
        <v/>
      </c>
      <c r="H724" s="30" t="str">
        <f>IFERROR(VLOOKUP(B724,'[1]LDC List'!$B$1:$C$47,2,FALSE),"Non LDC")</f>
        <v>Non LDC</v>
      </c>
      <c r="I724" s="30" t="str">
        <f>IFERROR(VLOOKUP(B724,'[1]SIDS List'!$B$1:$C$57,2,FALSE),"Non SIDS")</f>
        <v>Non SIDS</v>
      </c>
      <c r="J724" s="30" t="str">
        <f>IFERROR(VLOOKUP(B724,'[1]DAC Member List'!$B$1:$C$29,2,FALSE),"Non DAC")</f>
        <v>Non DAC</v>
      </c>
      <c r="K724" s="30" t="str">
        <f>IFERROR(VLOOKUP(B724,'[1]Dev Countries List'!$A$1:$B$146,2,FALSE),"Not Developing")</f>
        <v>Not Developing</v>
      </c>
      <c r="L724" s="30" t="str">
        <f>IFERROR(VLOOKUP(D724,'[1]Fragility List'!$A$1:$C$146,3,FALSE),"Not Fragile")</f>
        <v>Not Fragile</v>
      </c>
      <c r="M724" s="27" t="e">
        <f>VLOOKUP(B724,[2]Data!$B$7:$Y$270,23,FALSE)</f>
        <v>#N/A</v>
      </c>
    </row>
    <row r="725" spans="1:13" x14ac:dyDescent="0.25">
      <c r="A725" s="30" t="s">
        <v>977</v>
      </c>
      <c r="B725" s="30" t="s">
        <v>977</v>
      </c>
      <c r="C725" s="30" t="s">
        <v>977</v>
      </c>
      <c r="D725" s="30" t="s">
        <v>977</v>
      </c>
      <c r="E725" s="30" t="s">
        <v>977</v>
      </c>
      <c r="F725" s="30" t="s">
        <v>977</v>
      </c>
      <c r="G725" s="30" t="str">
        <f>IFERROR(VLOOKUP(B725,'[1]Income Groups'!$A$2:$C$219,3,FALSE),"")</f>
        <v/>
      </c>
      <c r="H725" s="30" t="str">
        <f>IFERROR(VLOOKUP(B725,'[1]LDC List'!$B$1:$C$47,2,FALSE),"Non LDC")</f>
        <v>Non LDC</v>
      </c>
      <c r="I725" s="30" t="str">
        <f>IFERROR(VLOOKUP(B725,'[1]SIDS List'!$B$1:$C$57,2,FALSE),"Non SIDS")</f>
        <v>Non SIDS</v>
      </c>
      <c r="J725" s="30" t="str">
        <f>IFERROR(VLOOKUP(B725,'[1]DAC Member List'!$B$1:$C$29,2,FALSE),"Non DAC")</f>
        <v>Non DAC</v>
      </c>
      <c r="K725" s="30" t="str">
        <f>IFERROR(VLOOKUP(B725,'[1]Dev Countries List'!$A$1:$B$146,2,FALSE),"Not Developing")</f>
        <v>Not Developing</v>
      </c>
      <c r="L725" s="30" t="str">
        <f>IFERROR(VLOOKUP(D725,'[1]Fragility List'!$A$1:$C$146,3,FALSE),"Not Fragile")</f>
        <v>Not Fragile</v>
      </c>
      <c r="M725" s="27" t="e">
        <f>VLOOKUP(B725,[2]Data!$B$7:$Y$270,23,FALSE)</f>
        <v>#N/A</v>
      </c>
    </row>
    <row r="726" spans="1:13" x14ac:dyDescent="0.25">
      <c r="A726" s="30" t="s">
        <v>977</v>
      </c>
      <c r="B726" s="30" t="s">
        <v>977</v>
      </c>
      <c r="C726" s="30" t="s">
        <v>977</v>
      </c>
      <c r="D726" s="30" t="s">
        <v>977</v>
      </c>
      <c r="E726" s="30" t="s">
        <v>977</v>
      </c>
      <c r="F726" s="30" t="s">
        <v>977</v>
      </c>
      <c r="G726" s="30" t="str">
        <f>IFERROR(VLOOKUP(B726,'[1]Income Groups'!$A$2:$C$219,3,FALSE),"")</f>
        <v/>
      </c>
      <c r="H726" s="30" t="str">
        <f>IFERROR(VLOOKUP(B726,'[1]LDC List'!$B$1:$C$47,2,FALSE),"Non LDC")</f>
        <v>Non LDC</v>
      </c>
      <c r="I726" s="30" t="str">
        <f>IFERROR(VLOOKUP(B726,'[1]SIDS List'!$B$1:$C$57,2,FALSE),"Non SIDS")</f>
        <v>Non SIDS</v>
      </c>
      <c r="J726" s="30" t="str">
        <f>IFERROR(VLOOKUP(B726,'[1]DAC Member List'!$B$1:$C$29,2,FALSE),"Non DAC")</f>
        <v>Non DAC</v>
      </c>
      <c r="K726" s="30" t="str">
        <f>IFERROR(VLOOKUP(B726,'[1]Dev Countries List'!$A$1:$B$146,2,FALSE),"Not Developing")</f>
        <v>Not Developing</v>
      </c>
      <c r="L726" s="30" t="str">
        <f>IFERROR(VLOOKUP(D726,'[1]Fragility List'!$A$1:$C$146,3,FALSE),"Not Fragile")</f>
        <v>Not Fragile</v>
      </c>
      <c r="M726" s="27" t="e">
        <f>VLOOKUP(B726,[2]Data!$B$7:$Y$270,23,FALSE)</f>
        <v>#N/A</v>
      </c>
    </row>
    <row r="727" spans="1:13" x14ac:dyDescent="0.25">
      <c r="A727" s="30" t="s">
        <v>977</v>
      </c>
      <c r="B727" s="30" t="s">
        <v>977</v>
      </c>
      <c r="C727" s="30" t="s">
        <v>977</v>
      </c>
      <c r="D727" s="30" t="s">
        <v>977</v>
      </c>
      <c r="E727" s="30" t="s">
        <v>977</v>
      </c>
      <c r="F727" s="30" t="s">
        <v>977</v>
      </c>
      <c r="G727" s="30" t="str">
        <f>IFERROR(VLOOKUP(B727,'[1]Income Groups'!$A$2:$C$219,3,FALSE),"")</f>
        <v/>
      </c>
      <c r="H727" s="30" t="str">
        <f>IFERROR(VLOOKUP(B727,'[1]LDC List'!$B$1:$C$47,2,FALSE),"Non LDC")</f>
        <v>Non LDC</v>
      </c>
      <c r="I727" s="30" t="str">
        <f>IFERROR(VLOOKUP(B727,'[1]SIDS List'!$B$1:$C$57,2,FALSE),"Non SIDS")</f>
        <v>Non SIDS</v>
      </c>
      <c r="J727" s="30" t="str">
        <f>IFERROR(VLOOKUP(B727,'[1]DAC Member List'!$B$1:$C$29,2,FALSE),"Non DAC")</f>
        <v>Non DAC</v>
      </c>
      <c r="K727" s="30" t="str">
        <f>IFERROR(VLOOKUP(B727,'[1]Dev Countries List'!$A$1:$B$146,2,FALSE),"Not Developing")</f>
        <v>Not Developing</v>
      </c>
      <c r="L727" s="30" t="str">
        <f>IFERROR(VLOOKUP(D727,'[1]Fragility List'!$A$1:$C$146,3,FALSE),"Not Fragile")</f>
        <v>Not Fragile</v>
      </c>
      <c r="M727" s="27" t="e">
        <f>VLOOKUP(B727,[2]Data!$B$7:$Y$270,23,FALSE)</f>
        <v>#N/A</v>
      </c>
    </row>
    <row r="728" spans="1:13" x14ac:dyDescent="0.25">
      <c r="A728" s="30" t="s">
        <v>977</v>
      </c>
      <c r="B728" s="30" t="s">
        <v>977</v>
      </c>
      <c r="C728" s="30" t="s">
        <v>977</v>
      </c>
      <c r="D728" s="30" t="s">
        <v>977</v>
      </c>
      <c r="E728" s="30" t="s">
        <v>977</v>
      </c>
      <c r="F728" s="30" t="s">
        <v>977</v>
      </c>
      <c r="G728" s="30" t="str">
        <f>IFERROR(VLOOKUP(B728,'[1]Income Groups'!$A$2:$C$219,3,FALSE),"")</f>
        <v/>
      </c>
      <c r="H728" s="30" t="str">
        <f>IFERROR(VLOOKUP(B728,'[1]LDC List'!$B$1:$C$47,2,FALSE),"Non LDC")</f>
        <v>Non LDC</v>
      </c>
      <c r="I728" s="30" t="str">
        <f>IFERROR(VLOOKUP(B728,'[1]SIDS List'!$B$1:$C$57,2,FALSE),"Non SIDS")</f>
        <v>Non SIDS</v>
      </c>
      <c r="J728" s="30" t="str">
        <f>IFERROR(VLOOKUP(B728,'[1]DAC Member List'!$B$1:$C$29,2,FALSE),"Non DAC")</f>
        <v>Non DAC</v>
      </c>
      <c r="K728" s="30" t="str">
        <f>IFERROR(VLOOKUP(B728,'[1]Dev Countries List'!$A$1:$B$146,2,FALSE),"Not Developing")</f>
        <v>Not Developing</v>
      </c>
      <c r="L728" s="30" t="str">
        <f>IFERROR(VLOOKUP(D728,'[1]Fragility List'!$A$1:$C$146,3,FALSE),"Not Fragile")</f>
        <v>Not Fragile</v>
      </c>
      <c r="M728" s="27" t="e">
        <f>VLOOKUP(B728,[2]Data!$B$7:$Y$270,23,FALSE)</f>
        <v>#N/A</v>
      </c>
    </row>
    <row r="729" spans="1:13" x14ac:dyDescent="0.25">
      <c r="A729" s="30" t="s">
        <v>977</v>
      </c>
      <c r="B729" s="30" t="s">
        <v>977</v>
      </c>
      <c r="C729" s="30" t="s">
        <v>977</v>
      </c>
      <c r="D729" s="30" t="s">
        <v>977</v>
      </c>
      <c r="E729" s="30" t="s">
        <v>977</v>
      </c>
      <c r="F729" s="30" t="s">
        <v>977</v>
      </c>
      <c r="G729" s="30" t="str">
        <f>IFERROR(VLOOKUP(B729,'[1]Income Groups'!$A$2:$C$219,3,FALSE),"")</f>
        <v/>
      </c>
      <c r="H729" s="30" t="str">
        <f>IFERROR(VLOOKUP(B729,'[1]LDC List'!$B$1:$C$47,2,FALSE),"Non LDC")</f>
        <v>Non LDC</v>
      </c>
      <c r="I729" s="30" t="str">
        <f>IFERROR(VLOOKUP(B729,'[1]SIDS List'!$B$1:$C$57,2,FALSE),"Non SIDS")</f>
        <v>Non SIDS</v>
      </c>
      <c r="J729" s="30" t="str">
        <f>IFERROR(VLOOKUP(B729,'[1]DAC Member List'!$B$1:$C$29,2,FALSE),"Non DAC")</f>
        <v>Non DAC</v>
      </c>
      <c r="K729" s="30" t="str">
        <f>IFERROR(VLOOKUP(B729,'[1]Dev Countries List'!$A$1:$B$146,2,FALSE),"Not Developing")</f>
        <v>Not Developing</v>
      </c>
      <c r="L729" s="30" t="str">
        <f>IFERROR(VLOOKUP(D729,'[1]Fragility List'!$A$1:$C$146,3,FALSE),"Not Fragile")</f>
        <v>Not Fragile</v>
      </c>
      <c r="M729" s="27" t="e">
        <f>VLOOKUP(B729,[2]Data!$B$7:$Y$270,23,FALSE)</f>
        <v>#N/A</v>
      </c>
    </row>
    <row r="730" spans="1:13" x14ac:dyDescent="0.25">
      <c r="A730" s="30" t="s">
        <v>977</v>
      </c>
      <c r="B730" s="30" t="s">
        <v>977</v>
      </c>
      <c r="C730" s="30" t="s">
        <v>977</v>
      </c>
      <c r="D730" s="30" t="s">
        <v>977</v>
      </c>
      <c r="E730" s="30" t="s">
        <v>977</v>
      </c>
      <c r="F730" s="30" t="s">
        <v>977</v>
      </c>
      <c r="G730" s="30" t="str">
        <f>IFERROR(VLOOKUP(B730,'[1]Income Groups'!$A$2:$C$219,3,FALSE),"")</f>
        <v/>
      </c>
      <c r="H730" s="30" t="str">
        <f>IFERROR(VLOOKUP(B730,'[1]LDC List'!$B$1:$C$47,2,FALSE),"Non LDC")</f>
        <v>Non LDC</v>
      </c>
      <c r="I730" s="30" t="str">
        <f>IFERROR(VLOOKUP(B730,'[1]SIDS List'!$B$1:$C$57,2,FALSE),"Non SIDS")</f>
        <v>Non SIDS</v>
      </c>
      <c r="J730" s="30" t="str">
        <f>IFERROR(VLOOKUP(B730,'[1]DAC Member List'!$B$1:$C$29,2,FALSE),"Non DAC")</f>
        <v>Non DAC</v>
      </c>
      <c r="K730" s="30" t="str">
        <f>IFERROR(VLOOKUP(B730,'[1]Dev Countries List'!$A$1:$B$146,2,FALSE),"Not Developing")</f>
        <v>Not Developing</v>
      </c>
      <c r="L730" s="30" t="str">
        <f>IFERROR(VLOOKUP(D730,'[1]Fragility List'!$A$1:$C$146,3,FALSE),"Not Fragile")</f>
        <v>Not Fragile</v>
      </c>
      <c r="M730" s="27" t="e">
        <f>VLOOKUP(B730,[2]Data!$B$7:$Y$270,23,FALSE)</f>
        <v>#N/A</v>
      </c>
    </row>
    <row r="731" spans="1:13" x14ac:dyDescent="0.25">
      <c r="A731" s="30" t="s">
        <v>977</v>
      </c>
      <c r="B731" s="30" t="s">
        <v>977</v>
      </c>
      <c r="C731" s="30" t="s">
        <v>977</v>
      </c>
      <c r="D731" s="30" t="s">
        <v>977</v>
      </c>
      <c r="E731" s="30" t="s">
        <v>977</v>
      </c>
      <c r="F731" s="30" t="s">
        <v>977</v>
      </c>
      <c r="G731" s="30" t="str">
        <f>IFERROR(VLOOKUP(B731,'[1]Income Groups'!$A$2:$C$219,3,FALSE),"")</f>
        <v/>
      </c>
      <c r="H731" s="30" t="str">
        <f>IFERROR(VLOOKUP(B731,'[1]LDC List'!$B$1:$C$47,2,FALSE),"Non LDC")</f>
        <v>Non LDC</v>
      </c>
      <c r="I731" s="30" t="str">
        <f>IFERROR(VLOOKUP(B731,'[1]SIDS List'!$B$1:$C$57,2,FALSE),"Non SIDS")</f>
        <v>Non SIDS</v>
      </c>
      <c r="J731" s="30" t="str">
        <f>IFERROR(VLOOKUP(B731,'[1]DAC Member List'!$B$1:$C$29,2,FALSE),"Non DAC")</f>
        <v>Non DAC</v>
      </c>
      <c r="K731" s="30" t="str">
        <f>IFERROR(VLOOKUP(B731,'[1]Dev Countries List'!$A$1:$B$146,2,FALSE),"Not Developing")</f>
        <v>Not Developing</v>
      </c>
      <c r="L731" s="30" t="str">
        <f>IFERROR(VLOOKUP(D731,'[1]Fragility List'!$A$1:$C$146,3,FALSE),"Not Fragile")</f>
        <v>Not Fragile</v>
      </c>
      <c r="M731" s="27" t="e">
        <f>VLOOKUP(B731,[2]Data!$B$7:$Y$270,23,FALSE)</f>
        <v>#N/A</v>
      </c>
    </row>
    <row r="732" spans="1:13" x14ac:dyDescent="0.25">
      <c r="A732" s="30" t="s">
        <v>977</v>
      </c>
      <c r="B732" s="30" t="s">
        <v>977</v>
      </c>
      <c r="C732" s="30" t="s">
        <v>977</v>
      </c>
      <c r="D732" s="30" t="s">
        <v>977</v>
      </c>
      <c r="E732" s="30" t="s">
        <v>977</v>
      </c>
      <c r="F732" s="30" t="s">
        <v>977</v>
      </c>
      <c r="G732" s="30" t="str">
        <f>IFERROR(VLOOKUP(B732,'[1]Income Groups'!$A$2:$C$219,3,FALSE),"")</f>
        <v/>
      </c>
      <c r="H732" s="30" t="str">
        <f>IFERROR(VLOOKUP(B732,'[1]LDC List'!$B$1:$C$47,2,FALSE),"Non LDC")</f>
        <v>Non LDC</v>
      </c>
      <c r="I732" s="30" t="str">
        <f>IFERROR(VLOOKUP(B732,'[1]SIDS List'!$B$1:$C$57,2,FALSE),"Non SIDS")</f>
        <v>Non SIDS</v>
      </c>
      <c r="J732" s="30" t="str">
        <f>IFERROR(VLOOKUP(B732,'[1]DAC Member List'!$B$1:$C$29,2,FALSE),"Non DAC")</f>
        <v>Non DAC</v>
      </c>
      <c r="K732" s="30" t="str">
        <f>IFERROR(VLOOKUP(B732,'[1]Dev Countries List'!$A$1:$B$146,2,FALSE),"Not Developing")</f>
        <v>Not Developing</v>
      </c>
      <c r="L732" s="30" t="str">
        <f>IFERROR(VLOOKUP(D732,'[1]Fragility List'!$A$1:$C$146,3,FALSE),"Not Fragile")</f>
        <v>Not Fragile</v>
      </c>
      <c r="M732" s="27" t="e">
        <f>VLOOKUP(B732,[2]Data!$B$7:$Y$270,23,FALSE)</f>
        <v>#N/A</v>
      </c>
    </row>
    <row r="733" spans="1:13" x14ac:dyDescent="0.25">
      <c r="A733" s="30" t="s">
        <v>977</v>
      </c>
      <c r="B733" s="30" t="s">
        <v>977</v>
      </c>
      <c r="C733" s="30" t="s">
        <v>977</v>
      </c>
      <c r="D733" s="30" t="s">
        <v>977</v>
      </c>
      <c r="E733" s="30" t="s">
        <v>977</v>
      </c>
      <c r="F733" s="30" t="s">
        <v>977</v>
      </c>
      <c r="G733" s="30" t="str">
        <f>IFERROR(VLOOKUP(B733,'[1]Income Groups'!$A$2:$C$219,3,FALSE),"")</f>
        <v/>
      </c>
      <c r="H733" s="30" t="str">
        <f>IFERROR(VLOOKUP(B733,'[1]LDC List'!$B$1:$C$47,2,FALSE),"Non LDC")</f>
        <v>Non LDC</v>
      </c>
      <c r="I733" s="30" t="str">
        <f>IFERROR(VLOOKUP(B733,'[1]SIDS List'!$B$1:$C$57,2,FALSE),"Non SIDS")</f>
        <v>Non SIDS</v>
      </c>
      <c r="J733" s="30" t="str">
        <f>IFERROR(VLOOKUP(B733,'[1]DAC Member List'!$B$1:$C$29,2,FALSE),"Non DAC")</f>
        <v>Non DAC</v>
      </c>
      <c r="K733" s="30" t="str">
        <f>IFERROR(VLOOKUP(B733,'[1]Dev Countries List'!$A$1:$B$146,2,FALSE),"Not Developing")</f>
        <v>Not Developing</v>
      </c>
      <c r="L733" s="30" t="str">
        <f>IFERROR(VLOOKUP(D733,'[1]Fragility List'!$A$1:$C$146,3,FALSE),"Not Fragile")</f>
        <v>Not Fragile</v>
      </c>
      <c r="M733" s="27" t="e">
        <f>VLOOKUP(B733,[2]Data!$B$7:$Y$270,23,FALSE)</f>
        <v>#N/A</v>
      </c>
    </row>
    <row r="734" spans="1:13" x14ac:dyDescent="0.25">
      <c r="A734" s="30" t="s">
        <v>977</v>
      </c>
      <c r="B734" s="30" t="s">
        <v>977</v>
      </c>
      <c r="C734" s="30" t="s">
        <v>977</v>
      </c>
      <c r="D734" s="30" t="s">
        <v>977</v>
      </c>
      <c r="E734" s="30" t="s">
        <v>977</v>
      </c>
      <c r="F734" s="30" t="s">
        <v>977</v>
      </c>
      <c r="G734" s="30" t="str">
        <f>IFERROR(VLOOKUP(B734,'[1]Income Groups'!$A$2:$C$219,3,FALSE),"")</f>
        <v/>
      </c>
      <c r="H734" s="30" t="str">
        <f>IFERROR(VLOOKUP(B734,'[1]LDC List'!$B$1:$C$47,2,FALSE),"Non LDC")</f>
        <v>Non LDC</v>
      </c>
      <c r="I734" s="30" t="str">
        <f>IFERROR(VLOOKUP(B734,'[1]SIDS List'!$B$1:$C$57,2,FALSE),"Non SIDS")</f>
        <v>Non SIDS</v>
      </c>
      <c r="J734" s="30" t="str">
        <f>IFERROR(VLOOKUP(B734,'[1]DAC Member List'!$B$1:$C$29,2,FALSE),"Non DAC")</f>
        <v>Non DAC</v>
      </c>
      <c r="K734" s="30" t="str">
        <f>IFERROR(VLOOKUP(B734,'[1]Dev Countries List'!$A$1:$B$146,2,FALSE),"Not Developing")</f>
        <v>Not Developing</v>
      </c>
      <c r="L734" s="30" t="str">
        <f>IFERROR(VLOOKUP(D734,'[1]Fragility List'!$A$1:$C$146,3,FALSE),"Not Fragile")</f>
        <v>Not Fragile</v>
      </c>
      <c r="M734" s="27" t="e">
        <f>VLOOKUP(B734,[2]Data!$B$7:$Y$270,23,FALSE)</f>
        <v>#N/A</v>
      </c>
    </row>
    <row r="735" spans="1:13" x14ac:dyDescent="0.25">
      <c r="A735" s="30" t="s">
        <v>977</v>
      </c>
      <c r="B735" s="30" t="s">
        <v>977</v>
      </c>
      <c r="C735" s="30" t="s">
        <v>977</v>
      </c>
      <c r="D735" s="30" t="s">
        <v>977</v>
      </c>
      <c r="E735" s="30" t="s">
        <v>977</v>
      </c>
      <c r="F735" s="30" t="s">
        <v>977</v>
      </c>
      <c r="G735" s="30" t="str">
        <f>IFERROR(VLOOKUP(B735,'[1]Income Groups'!$A$2:$C$219,3,FALSE),"")</f>
        <v/>
      </c>
      <c r="H735" s="30" t="str">
        <f>IFERROR(VLOOKUP(B735,'[1]LDC List'!$B$1:$C$47,2,FALSE),"Non LDC")</f>
        <v>Non LDC</v>
      </c>
      <c r="I735" s="30" t="str">
        <f>IFERROR(VLOOKUP(B735,'[1]SIDS List'!$B$1:$C$57,2,FALSE),"Non SIDS")</f>
        <v>Non SIDS</v>
      </c>
      <c r="J735" s="30" t="str">
        <f>IFERROR(VLOOKUP(B735,'[1]DAC Member List'!$B$1:$C$29,2,FALSE),"Non DAC")</f>
        <v>Non DAC</v>
      </c>
      <c r="K735" s="30" t="str">
        <f>IFERROR(VLOOKUP(B735,'[1]Dev Countries List'!$A$1:$B$146,2,FALSE),"Not Developing")</f>
        <v>Not Developing</v>
      </c>
      <c r="L735" s="30" t="str">
        <f>IFERROR(VLOOKUP(D735,'[1]Fragility List'!$A$1:$C$146,3,FALSE),"Not Fragile")</f>
        <v>Not Fragile</v>
      </c>
      <c r="M735" s="27" t="e">
        <f>VLOOKUP(B735,[2]Data!$B$7:$Y$270,23,FALSE)</f>
        <v>#N/A</v>
      </c>
    </row>
    <row r="736" spans="1:13" x14ac:dyDescent="0.25">
      <c r="A736" s="30" t="s">
        <v>977</v>
      </c>
      <c r="B736" s="30" t="s">
        <v>977</v>
      </c>
      <c r="C736" s="30" t="s">
        <v>977</v>
      </c>
      <c r="D736" s="30" t="s">
        <v>977</v>
      </c>
      <c r="E736" s="30" t="s">
        <v>977</v>
      </c>
      <c r="F736" s="30" t="s">
        <v>977</v>
      </c>
      <c r="G736" s="30" t="str">
        <f>IFERROR(VLOOKUP(B736,'[1]Income Groups'!$A$2:$C$219,3,FALSE),"")</f>
        <v/>
      </c>
      <c r="H736" s="30" t="str">
        <f>IFERROR(VLOOKUP(B736,'[1]LDC List'!$B$1:$C$47,2,FALSE),"Non LDC")</f>
        <v>Non LDC</v>
      </c>
      <c r="I736" s="30" t="str">
        <f>IFERROR(VLOOKUP(B736,'[1]SIDS List'!$B$1:$C$57,2,FALSE),"Non SIDS")</f>
        <v>Non SIDS</v>
      </c>
      <c r="J736" s="30" t="str">
        <f>IFERROR(VLOOKUP(B736,'[1]DAC Member List'!$B$1:$C$29,2,FALSE),"Non DAC")</f>
        <v>Non DAC</v>
      </c>
      <c r="K736" s="30" t="str">
        <f>IFERROR(VLOOKUP(B736,'[1]Dev Countries List'!$A$1:$B$146,2,FALSE),"Not Developing")</f>
        <v>Not Developing</v>
      </c>
      <c r="L736" s="30" t="str">
        <f>IFERROR(VLOOKUP(D736,'[1]Fragility List'!$A$1:$C$146,3,FALSE),"Not Fragile")</f>
        <v>Not Fragile</v>
      </c>
      <c r="M736" s="27" t="e">
        <f>VLOOKUP(B736,[2]Data!$B$7:$Y$270,23,FALSE)</f>
        <v>#N/A</v>
      </c>
    </row>
    <row r="737" spans="1:13" x14ac:dyDescent="0.25">
      <c r="A737" s="30" t="s">
        <v>977</v>
      </c>
      <c r="B737" s="30" t="s">
        <v>977</v>
      </c>
      <c r="C737" s="30" t="s">
        <v>977</v>
      </c>
      <c r="D737" s="30" t="s">
        <v>977</v>
      </c>
      <c r="E737" s="30" t="s">
        <v>977</v>
      </c>
      <c r="F737" s="30" t="s">
        <v>977</v>
      </c>
      <c r="G737" s="30" t="str">
        <f>IFERROR(VLOOKUP(B737,'[1]Income Groups'!$A$2:$C$219,3,FALSE),"")</f>
        <v/>
      </c>
      <c r="H737" s="30" t="str">
        <f>IFERROR(VLOOKUP(B737,'[1]LDC List'!$B$1:$C$47,2,FALSE),"Non LDC")</f>
        <v>Non LDC</v>
      </c>
      <c r="I737" s="30" t="str">
        <f>IFERROR(VLOOKUP(B737,'[1]SIDS List'!$B$1:$C$57,2,FALSE),"Non SIDS")</f>
        <v>Non SIDS</v>
      </c>
      <c r="J737" s="30" t="str">
        <f>IFERROR(VLOOKUP(B737,'[1]DAC Member List'!$B$1:$C$29,2,FALSE),"Non DAC")</f>
        <v>Non DAC</v>
      </c>
      <c r="K737" s="30" t="str">
        <f>IFERROR(VLOOKUP(B737,'[1]Dev Countries List'!$A$1:$B$146,2,FALSE),"Not Developing")</f>
        <v>Not Developing</v>
      </c>
      <c r="L737" s="30" t="str">
        <f>IFERROR(VLOOKUP(D737,'[1]Fragility List'!$A$1:$C$146,3,FALSE),"Not Fragile")</f>
        <v>Not Fragile</v>
      </c>
      <c r="M737" s="27" t="e">
        <f>VLOOKUP(B737,[2]Data!$B$7:$Y$270,23,FALSE)</f>
        <v>#N/A</v>
      </c>
    </row>
    <row r="738" spans="1:13" x14ac:dyDescent="0.25">
      <c r="A738" s="30" t="s">
        <v>977</v>
      </c>
      <c r="B738" s="30" t="s">
        <v>977</v>
      </c>
      <c r="C738" s="30" t="s">
        <v>977</v>
      </c>
      <c r="D738" s="30" t="s">
        <v>977</v>
      </c>
      <c r="E738" s="30" t="s">
        <v>977</v>
      </c>
      <c r="F738" s="30" t="s">
        <v>977</v>
      </c>
      <c r="G738" s="30" t="str">
        <f>IFERROR(VLOOKUP(B738,'[1]Income Groups'!$A$2:$C$219,3,FALSE),"")</f>
        <v/>
      </c>
      <c r="H738" s="30" t="str">
        <f>IFERROR(VLOOKUP(B738,'[1]LDC List'!$B$1:$C$47,2,FALSE),"Non LDC")</f>
        <v>Non LDC</v>
      </c>
      <c r="I738" s="30" t="str">
        <f>IFERROR(VLOOKUP(B738,'[1]SIDS List'!$B$1:$C$57,2,FALSE),"Non SIDS")</f>
        <v>Non SIDS</v>
      </c>
      <c r="J738" s="30" t="str">
        <f>IFERROR(VLOOKUP(B738,'[1]DAC Member List'!$B$1:$C$29,2,FALSE),"Non DAC")</f>
        <v>Non DAC</v>
      </c>
      <c r="K738" s="30" t="str">
        <f>IFERROR(VLOOKUP(B738,'[1]Dev Countries List'!$A$1:$B$146,2,FALSE),"Not Developing")</f>
        <v>Not Developing</v>
      </c>
      <c r="L738" s="30" t="str">
        <f>IFERROR(VLOOKUP(D738,'[1]Fragility List'!$A$1:$C$146,3,FALSE),"Not Fragile")</f>
        <v>Not Fragile</v>
      </c>
      <c r="M738" s="27" t="e">
        <f>VLOOKUP(B738,[2]Data!$B$7:$Y$270,23,FALSE)</f>
        <v>#N/A</v>
      </c>
    </row>
    <row r="739" spans="1:13" x14ac:dyDescent="0.25">
      <c r="A739" s="30" t="s">
        <v>977</v>
      </c>
      <c r="B739" s="30" t="s">
        <v>977</v>
      </c>
      <c r="C739" s="30" t="s">
        <v>977</v>
      </c>
      <c r="D739" s="30" t="s">
        <v>977</v>
      </c>
      <c r="E739" s="30" t="s">
        <v>977</v>
      </c>
      <c r="F739" s="30" t="s">
        <v>977</v>
      </c>
      <c r="G739" s="30" t="str">
        <f>IFERROR(VLOOKUP(B739,'[1]Income Groups'!$A$2:$C$219,3,FALSE),"")</f>
        <v/>
      </c>
      <c r="H739" s="30" t="str">
        <f>IFERROR(VLOOKUP(B739,'[1]LDC List'!$B$1:$C$47,2,FALSE),"Non LDC")</f>
        <v>Non LDC</v>
      </c>
      <c r="I739" s="30" t="str">
        <f>IFERROR(VLOOKUP(B739,'[1]SIDS List'!$B$1:$C$57,2,FALSE),"Non SIDS")</f>
        <v>Non SIDS</v>
      </c>
      <c r="J739" s="30" t="str">
        <f>IFERROR(VLOOKUP(B739,'[1]DAC Member List'!$B$1:$C$29,2,FALSE),"Non DAC")</f>
        <v>Non DAC</v>
      </c>
      <c r="K739" s="30" t="str">
        <f>IFERROR(VLOOKUP(B739,'[1]Dev Countries List'!$A$1:$B$146,2,FALSE),"Not Developing")</f>
        <v>Not Developing</v>
      </c>
      <c r="L739" s="30" t="str">
        <f>IFERROR(VLOOKUP(D739,'[1]Fragility List'!$A$1:$C$146,3,FALSE),"Not Fragile")</f>
        <v>Not Fragile</v>
      </c>
      <c r="M739" s="27" t="e">
        <f>VLOOKUP(B739,[2]Data!$B$7:$Y$270,23,FALSE)</f>
        <v>#N/A</v>
      </c>
    </row>
    <row r="740" spans="1:13" x14ac:dyDescent="0.25">
      <c r="A740" s="30" t="s">
        <v>977</v>
      </c>
      <c r="B740" s="30" t="s">
        <v>977</v>
      </c>
      <c r="C740" s="30" t="s">
        <v>977</v>
      </c>
      <c r="D740" s="30" t="s">
        <v>977</v>
      </c>
      <c r="E740" s="30" t="s">
        <v>977</v>
      </c>
      <c r="F740" s="30" t="s">
        <v>977</v>
      </c>
      <c r="G740" s="30" t="str">
        <f>IFERROR(VLOOKUP(B740,'[1]Income Groups'!$A$2:$C$219,3,FALSE),"")</f>
        <v/>
      </c>
      <c r="H740" s="30" t="str">
        <f>IFERROR(VLOOKUP(B740,'[1]LDC List'!$B$1:$C$47,2,FALSE),"Non LDC")</f>
        <v>Non LDC</v>
      </c>
      <c r="I740" s="30" t="str">
        <f>IFERROR(VLOOKUP(B740,'[1]SIDS List'!$B$1:$C$57,2,FALSE),"Non SIDS")</f>
        <v>Non SIDS</v>
      </c>
      <c r="J740" s="30" t="str">
        <f>IFERROR(VLOOKUP(B740,'[1]DAC Member List'!$B$1:$C$29,2,FALSE),"Non DAC")</f>
        <v>Non DAC</v>
      </c>
      <c r="K740" s="30" t="str">
        <f>IFERROR(VLOOKUP(B740,'[1]Dev Countries List'!$A$1:$B$146,2,FALSE),"Not Developing")</f>
        <v>Not Developing</v>
      </c>
      <c r="L740" s="30" t="str">
        <f>IFERROR(VLOOKUP(D740,'[1]Fragility List'!$A$1:$C$146,3,FALSE),"Not Fragile")</f>
        <v>Not Fragile</v>
      </c>
      <c r="M740" s="27" t="e">
        <f>VLOOKUP(B740,[2]Data!$B$7:$Y$270,23,FALSE)</f>
        <v>#N/A</v>
      </c>
    </row>
    <row r="741" spans="1:13" x14ac:dyDescent="0.25">
      <c r="A741" s="30" t="s">
        <v>977</v>
      </c>
      <c r="B741" s="30" t="s">
        <v>977</v>
      </c>
      <c r="C741" s="30" t="s">
        <v>977</v>
      </c>
      <c r="D741" s="30" t="s">
        <v>977</v>
      </c>
      <c r="E741" s="30" t="s">
        <v>977</v>
      </c>
      <c r="F741" s="30" t="s">
        <v>977</v>
      </c>
      <c r="G741" s="30" t="str">
        <f>IFERROR(VLOOKUP(B741,'[1]Income Groups'!$A$2:$C$219,3,FALSE),"")</f>
        <v/>
      </c>
      <c r="H741" s="30" t="str">
        <f>IFERROR(VLOOKUP(B741,'[1]LDC List'!$B$1:$C$47,2,FALSE),"Non LDC")</f>
        <v>Non LDC</v>
      </c>
      <c r="I741" s="30" t="str">
        <f>IFERROR(VLOOKUP(B741,'[1]SIDS List'!$B$1:$C$57,2,FALSE),"Non SIDS")</f>
        <v>Non SIDS</v>
      </c>
      <c r="J741" s="30" t="str">
        <f>IFERROR(VLOOKUP(B741,'[1]DAC Member List'!$B$1:$C$29,2,FALSE),"Non DAC")</f>
        <v>Non DAC</v>
      </c>
      <c r="K741" s="30" t="str">
        <f>IFERROR(VLOOKUP(B741,'[1]Dev Countries List'!$A$1:$B$146,2,FALSE),"Not Developing")</f>
        <v>Not Developing</v>
      </c>
      <c r="L741" s="30" t="str">
        <f>IFERROR(VLOOKUP(D741,'[1]Fragility List'!$A$1:$C$146,3,FALSE),"Not Fragile")</f>
        <v>Not Fragile</v>
      </c>
      <c r="M741" s="27" t="e">
        <f>VLOOKUP(B741,[2]Data!$B$7:$Y$270,23,FALSE)</f>
        <v>#N/A</v>
      </c>
    </row>
    <row r="742" spans="1:13" x14ac:dyDescent="0.25">
      <c r="A742" s="30" t="s">
        <v>977</v>
      </c>
      <c r="B742" s="30" t="s">
        <v>977</v>
      </c>
      <c r="C742" s="30" t="s">
        <v>977</v>
      </c>
      <c r="D742" s="30" t="s">
        <v>977</v>
      </c>
      <c r="E742" s="30" t="s">
        <v>977</v>
      </c>
      <c r="F742" s="30" t="s">
        <v>977</v>
      </c>
      <c r="G742" s="30" t="str">
        <f>IFERROR(VLOOKUP(B742,'[1]Income Groups'!$A$2:$C$219,3,FALSE),"")</f>
        <v/>
      </c>
      <c r="H742" s="30" t="str">
        <f>IFERROR(VLOOKUP(B742,'[1]LDC List'!$B$1:$C$47,2,FALSE),"Non LDC")</f>
        <v>Non LDC</v>
      </c>
      <c r="I742" s="30" t="str">
        <f>IFERROR(VLOOKUP(B742,'[1]SIDS List'!$B$1:$C$57,2,FALSE),"Non SIDS")</f>
        <v>Non SIDS</v>
      </c>
      <c r="J742" s="30" t="str">
        <f>IFERROR(VLOOKUP(B742,'[1]DAC Member List'!$B$1:$C$29,2,FALSE),"Non DAC")</f>
        <v>Non DAC</v>
      </c>
      <c r="K742" s="30" t="str">
        <f>IFERROR(VLOOKUP(B742,'[1]Dev Countries List'!$A$1:$B$146,2,FALSE),"Not Developing")</f>
        <v>Not Developing</v>
      </c>
      <c r="L742" s="30" t="str">
        <f>IFERROR(VLOOKUP(D742,'[1]Fragility List'!$A$1:$C$146,3,FALSE),"Not Fragile")</f>
        <v>Not Fragile</v>
      </c>
      <c r="M742" s="27" t="e">
        <f>VLOOKUP(B742,[2]Data!$B$7:$Y$270,23,FALSE)</f>
        <v>#N/A</v>
      </c>
    </row>
    <row r="743" spans="1:13" x14ac:dyDescent="0.25">
      <c r="A743" s="30" t="s">
        <v>977</v>
      </c>
      <c r="B743" s="30" t="s">
        <v>977</v>
      </c>
      <c r="C743" s="30" t="s">
        <v>977</v>
      </c>
      <c r="D743" s="30" t="s">
        <v>977</v>
      </c>
      <c r="E743" s="30" t="s">
        <v>977</v>
      </c>
      <c r="F743" s="30" t="s">
        <v>977</v>
      </c>
      <c r="G743" s="30" t="str">
        <f>IFERROR(VLOOKUP(B743,'[1]Income Groups'!$A$2:$C$219,3,FALSE),"")</f>
        <v/>
      </c>
      <c r="H743" s="30" t="str">
        <f>IFERROR(VLOOKUP(B743,'[1]LDC List'!$B$1:$C$47,2,FALSE),"Non LDC")</f>
        <v>Non LDC</v>
      </c>
      <c r="I743" s="30" t="str">
        <f>IFERROR(VLOOKUP(B743,'[1]SIDS List'!$B$1:$C$57,2,FALSE),"Non SIDS")</f>
        <v>Non SIDS</v>
      </c>
      <c r="J743" s="30" t="str">
        <f>IFERROR(VLOOKUP(B743,'[1]DAC Member List'!$B$1:$C$29,2,FALSE),"Non DAC")</f>
        <v>Non DAC</v>
      </c>
      <c r="K743" s="30" t="str">
        <f>IFERROR(VLOOKUP(B743,'[1]Dev Countries List'!$A$1:$B$146,2,FALSE),"Not Developing")</f>
        <v>Not Developing</v>
      </c>
      <c r="L743" s="30" t="str">
        <f>IFERROR(VLOOKUP(D743,'[1]Fragility List'!$A$1:$C$146,3,FALSE),"Not Fragile")</f>
        <v>Not Fragile</v>
      </c>
      <c r="M743" s="27" t="e">
        <f>VLOOKUP(B743,[2]Data!$B$7:$Y$270,23,FALSE)</f>
        <v>#N/A</v>
      </c>
    </row>
    <row r="744" spans="1:13" x14ac:dyDescent="0.25">
      <c r="A744" s="30" t="s">
        <v>977</v>
      </c>
      <c r="B744" s="30" t="s">
        <v>977</v>
      </c>
      <c r="C744" s="30" t="s">
        <v>977</v>
      </c>
      <c r="D744" s="30" t="s">
        <v>977</v>
      </c>
      <c r="E744" s="30" t="s">
        <v>977</v>
      </c>
      <c r="F744" s="30" t="s">
        <v>977</v>
      </c>
      <c r="G744" s="30" t="str">
        <f>IFERROR(VLOOKUP(B744,'[1]Income Groups'!$A$2:$C$219,3,FALSE),"")</f>
        <v/>
      </c>
      <c r="H744" s="30" t="str">
        <f>IFERROR(VLOOKUP(B744,'[1]LDC List'!$B$1:$C$47,2,FALSE),"Non LDC")</f>
        <v>Non LDC</v>
      </c>
      <c r="I744" s="30" t="str">
        <f>IFERROR(VLOOKUP(B744,'[1]SIDS List'!$B$1:$C$57,2,FALSE),"Non SIDS")</f>
        <v>Non SIDS</v>
      </c>
      <c r="J744" s="30" t="str">
        <f>IFERROR(VLOOKUP(B744,'[1]DAC Member List'!$B$1:$C$29,2,FALSE),"Non DAC")</f>
        <v>Non DAC</v>
      </c>
      <c r="K744" s="30" t="str">
        <f>IFERROR(VLOOKUP(B744,'[1]Dev Countries List'!$A$1:$B$146,2,FALSE),"Not Developing")</f>
        <v>Not Developing</v>
      </c>
      <c r="L744" s="30" t="str">
        <f>IFERROR(VLOOKUP(D744,'[1]Fragility List'!$A$1:$C$146,3,FALSE),"Not Fragile")</f>
        <v>Not Fragile</v>
      </c>
      <c r="M744" s="27" t="e">
        <f>VLOOKUP(B744,[2]Data!$B$7:$Y$270,23,FALSE)</f>
        <v>#N/A</v>
      </c>
    </row>
    <row r="745" spans="1:13" x14ac:dyDescent="0.25">
      <c r="A745" s="30" t="s">
        <v>977</v>
      </c>
      <c r="B745" s="30" t="s">
        <v>977</v>
      </c>
      <c r="C745" s="30" t="s">
        <v>977</v>
      </c>
      <c r="D745" s="30" t="s">
        <v>977</v>
      </c>
      <c r="E745" s="30" t="s">
        <v>977</v>
      </c>
      <c r="F745" s="30" t="s">
        <v>977</v>
      </c>
      <c r="G745" s="30" t="str">
        <f>IFERROR(VLOOKUP(B745,'[1]Income Groups'!$A$2:$C$219,3,FALSE),"")</f>
        <v/>
      </c>
      <c r="H745" s="30" t="str">
        <f>IFERROR(VLOOKUP(B745,'[1]LDC List'!$B$1:$C$47,2,FALSE),"Non LDC")</f>
        <v>Non LDC</v>
      </c>
      <c r="I745" s="30" t="str">
        <f>IFERROR(VLOOKUP(B745,'[1]SIDS List'!$B$1:$C$57,2,FALSE),"Non SIDS")</f>
        <v>Non SIDS</v>
      </c>
      <c r="J745" s="30" t="str">
        <f>IFERROR(VLOOKUP(B745,'[1]DAC Member List'!$B$1:$C$29,2,FALSE),"Non DAC")</f>
        <v>Non DAC</v>
      </c>
      <c r="K745" s="30" t="str">
        <f>IFERROR(VLOOKUP(B745,'[1]Dev Countries List'!$A$1:$B$146,2,FALSE),"Not Developing")</f>
        <v>Not Developing</v>
      </c>
      <c r="L745" s="30" t="str">
        <f>IFERROR(VLOOKUP(D745,'[1]Fragility List'!$A$1:$C$146,3,FALSE),"Not Fragile")</f>
        <v>Not Fragile</v>
      </c>
      <c r="M745" s="27" t="e">
        <f>VLOOKUP(B745,[2]Data!$B$7:$Y$270,23,FALSE)</f>
        <v>#N/A</v>
      </c>
    </row>
    <row r="746" spans="1:13" x14ac:dyDescent="0.25">
      <c r="A746" s="30" t="s">
        <v>977</v>
      </c>
      <c r="B746" s="30" t="s">
        <v>977</v>
      </c>
      <c r="C746" s="30" t="s">
        <v>977</v>
      </c>
      <c r="D746" s="30" t="s">
        <v>977</v>
      </c>
      <c r="E746" s="30" t="s">
        <v>977</v>
      </c>
      <c r="F746" s="30" t="s">
        <v>977</v>
      </c>
      <c r="G746" s="30" t="str">
        <f>IFERROR(VLOOKUP(B746,'[1]Income Groups'!$A$2:$C$219,3,FALSE),"")</f>
        <v/>
      </c>
      <c r="H746" s="30" t="str">
        <f>IFERROR(VLOOKUP(B746,'[1]LDC List'!$B$1:$C$47,2,FALSE),"Non LDC")</f>
        <v>Non LDC</v>
      </c>
      <c r="I746" s="30" t="str">
        <f>IFERROR(VLOOKUP(B746,'[1]SIDS List'!$B$1:$C$57,2,FALSE),"Non SIDS")</f>
        <v>Non SIDS</v>
      </c>
      <c r="J746" s="30" t="str">
        <f>IFERROR(VLOOKUP(B746,'[1]DAC Member List'!$B$1:$C$29,2,FALSE),"Non DAC")</f>
        <v>Non DAC</v>
      </c>
      <c r="K746" s="30" t="str">
        <f>IFERROR(VLOOKUP(B746,'[1]Dev Countries List'!$A$1:$B$146,2,FALSE),"Not Developing")</f>
        <v>Not Developing</v>
      </c>
      <c r="L746" s="30" t="str">
        <f>IFERROR(VLOOKUP(D746,'[1]Fragility List'!$A$1:$C$146,3,FALSE),"Not Fragile")</f>
        <v>Not Fragile</v>
      </c>
      <c r="M746" s="27" t="e">
        <f>VLOOKUP(B746,[2]Data!$B$7:$Y$270,23,FALSE)</f>
        <v>#N/A</v>
      </c>
    </row>
    <row r="747" spans="1:13" x14ac:dyDescent="0.25">
      <c r="A747" s="30" t="s">
        <v>977</v>
      </c>
      <c r="B747" s="30" t="s">
        <v>977</v>
      </c>
      <c r="C747" s="30" t="s">
        <v>977</v>
      </c>
      <c r="D747" s="30" t="s">
        <v>977</v>
      </c>
      <c r="E747" s="30" t="s">
        <v>977</v>
      </c>
      <c r="F747" s="30" t="s">
        <v>977</v>
      </c>
      <c r="G747" s="30" t="str">
        <f>IFERROR(VLOOKUP(B747,'[1]Income Groups'!$A$2:$C$219,3,FALSE),"")</f>
        <v/>
      </c>
      <c r="H747" s="30" t="str">
        <f>IFERROR(VLOOKUP(B747,'[1]LDC List'!$B$1:$C$47,2,FALSE),"Non LDC")</f>
        <v>Non LDC</v>
      </c>
      <c r="I747" s="30" t="str">
        <f>IFERROR(VLOOKUP(B747,'[1]SIDS List'!$B$1:$C$57,2,FALSE),"Non SIDS")</f>
        <v>Non SIDS</v>
      </c>
      <c r="J747" s="30" t="str">
        <f>IFERROR(VLOOKUP(B747,'[1]DAC Member List'!$B$1:$C$29,2,FALSE),"Non DAC")</f>
        <v>Non DAC</v>
      </c>
      <c r="K747" s="30" t="str">
        <f>IFERROR(VLOOKUP(B747,'[1]Dev Countries List'!$A$1:$B$146,2,FALSE),"Not Developing")</f>
        <v>Not Developing</v>
      </c>
      <c r="L747" s="30" t="str">
        <f>IFERROR(VLOOKUP(D747,'[1]Fragility List'!$A$1:$C$146,3,FALSE),"Not Fragile")</f>
        <v>Not Fragile</v>
      </c>
      <c r="M747" s="27" t="e">
        <f>VLOOKUP(B747,[2]Data!$B$7:$Y$270,23,FALSE)</f>
        <v>#N/A</v>
      </c>
    </row>
    <row r="748" spans="1:13" x14ac:dyDescent="0.25">
      <c r="A748" s="30" t="s">
        <v>977</v>
      </c>
      <c r="B748" s="30" t="s">
        <v>977</v>
      </c>
      <c r="C748" s="30" t="s">
        <v>977</v>
      </c>
      <c r="D748" s="30" t="s">
        <v>977</v>
      </c>
      <c r="E748" s="30" t="s">
        <v>977</v>
      </c>
      <c r="F748" s="30" t="s">
        <v>977</v>
      </c>
      <c r="G748" s="30" t="str">
        <f>IFERROR(VLOOKUP(B748,'[1]Income Groups'!$A$2:$C$219,3,FALSE),"")</f>
        <v/>
      </c>
      <c r="H748" s="30" t="str">
        <f>IFERROR(VLOOKUP(B748,'[1]LDC List'!$B$1:$C$47,2,FALSE),"Non LDC")</f>
        <v>Non LDC</v>
      </c>
      <c r="I748" s="30" t="str">
        <f>IFERROR(VLOOKUP(B748,'[1]SIDS List'!$B$1:$C$57,2,FALSE),"Non SIDS")</f>
        <v>Non SIDS</v>
      </c>
      <c r="J748" s="30" t="str">
        <f>IFERROR(VLOOKUP(B748,'[1]DAC Member List'!$B$1:$C$29,2,FALSE),"Non DAC")</f>
        <v>Non DAC</v>
      </c>
      <c r="K748" s="30" t="str">
        <f>IFERROR(VLOOKUP(B748,'[1]Dev Countries List'!$A$1:$B$146,2,FALSE),"Not Developing")</f>
        <v>Not Developing</v>
      </c>
      <c r="L748" s="30" t="str">
        <f>IFERROR(VLOOKUP(D748,'[1]Fragility List'!$A$1:$C$146,3,FALSE),"Not Fragile")</f>
        <v>Not Fragile</v>
      </c>
      <c r="M748" s="27" t="e">
        <f>VLOOKUP(B748,[2]Data!$B$7:$Y$270,23,FALSE)</f>
        <v>#N/A</v>
      </c>
    </row>
    <row r="749" spans="1:13" x14ac:dyDescent="0.25">
      <c r="A749" s="30" t="s">
        <v>977</v>
      </c>
      <c r="B749" s="30" t="s">
        <v>977</v>
      </c>
      <c r="C749" s="30" t="s">
        <v>977</v>
      </c>
      <c r="D749" s="30" t="s">
        <v>977</v>
      </c>
      <c r="E749" s="30" t="s">
        <v>977</v>
      </c>
      <c r="F749" s="30" t="s">
        <v>977</v>
      </c>
      <c r="G749" s="30" t="str">
        <f>IFERROR(VLOOKUP(B749,'[1]Income Groups'!$A$2:$C$219,3,FALSE),"")</f>
        <v/>
      </c>
      <c r="H749" s="30" t="str">
        <f>IFERROR(VLOOKUP(B749,'[1]LDC List'!$B$1:$C$47,2,FALSE),"Non LDC")</f>
        <v>Non LDC</v>
      </c>
      <c r="I749" s="30" t="str">
        <f>IFERROR(VLOOKUP(B749,'[1]SIDS List'!$B$1:$C$57,2,FALSE),"Non SIDS")</f>
        <v>Non SIDS</v>
      </c>
      <c r="J749" s="30" t="str">
        <f>IFERROR(VLOOKUP(B749,'[1]DAC Member List'!$B$1:$C$29,2,FALSE),"Non DAC")</f>
        <v>Non DAC</v>
      </c>
      <c r="K749" s="30" t="str">
        <f>IFERROR(VLOOKUP(B749,'[1]Dev Countries List'!$A$1:$B$146,2,FALSE),"Not Developing")</f>
        <v>Not Developing</v>
      </c>
      <c r="L749" s="30" t="str">
        <f>IFERROR(VLOOKUP(D749,'[1]Fragility List'!$A$1:$C$146,3,FALSE),"Not Fragile")</f>
        <v>Not Fragile</v>
      </c>
      <c r="M749" s="27" t="e">
        <f>VLOOKUP(B749,[2]Data!$B$7:$Y$270,23,FALSE)</f>
        <v>#N/A</v>
      </c>
    </row>
    <row r="750" spans="1:13" x14ac:dyDescent="0.25">
      <c r="A750" s="30" t="s">
        <v>977</v>
      </c>
      <c r="B750" s="30" t="s">
        <v>977</v>
      </c>
      <c r="C750" s="30" t="s">
        <v>977</v>
      </c>
      <c r="D750" s="30" t="s">
        <v>977</v>
      </c>
      <c r="E750" s="30" t="s">
        <v>977</v>
      </c>
      <c r="F750" s="30" t="s">
        <v>977</v>
      </c>
      <c r="G750" s="30" t="str">
        <f>IFERROR(VLOOKUP(B750,'[1]Income Groups'!$A$2:$C$219,3,FALSE),"")</f>
        <v/>
      </c>
      <c r="H750" s="30" t="str">
        <f>IFERROR(VLOOKUP(B750,'[1]LDC List'!$B$1:$C$47,2,FALSE),"Non LDC")</f>
        <v>Non LDC</v>
      </c>
      <c r="I750" s="30" t="str">
        <f>IFERROR(VLOOKUP(B750,'[1]SIDS List'!$B$1:$C$57,2,FALSE),"Non SIDS")</f>
        <v>Non SIDS</v>
      </c>
      <c r="J750" s="30" t="str">
        <f>IFERROR(VLOOKUP(B750,'[1]DAC Member List'!$B$1:$C$29,2,FALSE),"Non DAC")</f>
        <v>Non DAC</v>
      </c>
      <c r="K750" s="30" t="str">
        <f>IFERROR(VLOOKUP(B750,'[1]Dev Countries List'!$A$1:$B$146,2,FALSE),"Not Developing")</f>
        <v>Not Developing</v>
      </c>
      <c r="L750" s="30" t="str">
        <f>IFERROR(VLOOKUP(D750,'[1]Fragility List'!$A$1:$C$146,3,FALSE),"Not Fragile")</f>
        <v>Not Fragile</v>
      </c>
      <c r="M750" s="27" t="e">
        <f>VLOOKUP(B750,[2]Data!$B$7:$Y$270,23,FALSE)</f>
        <v>#N/A</v>
      </c>
    </row>
    <row r="751" spans="1:13" x14ac:dyDescent="0.25">
      <c r="A751" s="30" t="s">
        <v>977</v>
      </c>
      <c r="B751" s="30" t="s">
        <v>977</v>
      </c>
      <c r="C751" s="30" t="s">
        <v>977</v>
      </c>
      <c r="D751" s="30" t="s">
        <v>977</v>
      </c>
      <c r="E751" s="30" t="s">
        <v>977</v>
      </c>
      <c r="F751" s="30" t="s">
        <v>977</v>
      </c>
      <c r="G751" s="30" t="str">
        <f>IFERROR(VLOOKUP(B751,'[1]Income Groups'!$A$2:$C$219,3,FALSE),"")</f>
        <v/>
      </c>
      <c r="H751" s="30" t="str">
        <f>IFERROR(VLOOKUP(B751,'[1]LDC List'!$B$1:$C$47,2,FALSE),"Non LDC")</f>
        <v>Non LDC</v>
      </c>
      <c r="I751" s="30" t="str">
        <f>IFERROR(VLOOKUP(B751,'[1]SIDS List'!$B$1:$C$57,2,FALSE),"Non SIDS")</f>
        <v>Non SIDS</v>
      </c>
      <c r="J751" s="30" t="str">
        <f>IFERROR(VLOOKUP(B751,'[1]DAC Member List'!$B$1:$C$29,2,FALSE),"Non DAC")</f>
        <v>Non DAC</v>
      </c>
      <c r="K751" s="30" t="str">
        <f>IFERROR(VLOOKUP(B751,'[1]Dev Countries List'!$A$1:$B$146,2,FALSE),"Not Developing")</f>
        <v>Not Developing</v>
      </c>
      <c r="L751" s="30" t="str">
        <f>IFERROR(VLOOKUP(D751,'[1]Fragility List'!$A$1:$C$146,3,FALSE),"Not Fragile")</f>
        <v>Not Fragile</v>
      </c>
      <c r="M751" s="27" t="e">
        <f>VLOOKUP(B751,[2]Data!$B$7:$Y$270,23,FALSE)</f>
        <v>#N/A</v>
      </c>
    </row>
    <row r="752" spans="1:13" x14ac:dyDescent="0.25">
      <c r="A752" s="30" t="s">
        <v>977</v>
      </c>
      <c r="B752" s="30" t="s">
        <v>977</v>
      </c>
      <c r="C752" s="30" t="s">
        <v>977</v>
      </c>
      <c r="D752" s="30" t="s">
        <v>977</v>
      </c>
      <c r="E752" s="30" t="s">
        <v>977</v>
      </c>
      <c r="F752" s="30" t="s">
        <v>977</v>
      </c>
      <c r="G752" s="30" t="str">
        <f>IFERROR(VLOOKUP(B752,'[1]Income Groups'!$A$2:$C$219,3,FALSE),"")</f>
        <v/>
      </c>
      <c r="H752" s="30" t="str">
        <f>IFERROR(VLOOKUP(B752,'[1]LDC List'!$B$1:$C$47,2,FALSE),"Non LDC")</f>
        <v>Non LDC</v>
      </c>
      <c r="I752" s="30" t="str">
        <f>IFERROR(VLOOKUP(B752,'[1]SIDS List'!$B$1:$C$57,2,FALSE),"Non SIDS")</f>
        <v>Non SIDS</v>
      </c>
      <c r="J752" s="30" t="str">
        <f>IFERROR(VLOOKUP(B752,'[1]DAC Member List'!$B$1:$C$29,2,FALSE),"Non DAC")</f>
        <v>Non DAC</v>
      </c>
      <c r="K752" s="30" t="str">
        <f>IFERROR(VLOOKUP(B752,'[1]Dev Countries List'!$A$1:$B$146,2,FALSE),"Not Developing")</f>
        <v>Not Developing</v>
      </c>
      <c r="L752" s="30" t="str">
        <f>IFERROR(VLOOKUP(D752,'[1]Fragility List'!$A$1:$C$146,3,FALSE),"Not Fragile")</f>
        <v>Not Fragile</v>
      </c>
      <c r="M752" s="27" t="e">
        <f>VLOOKUP(B752,[2]Data!$B$7:$Y$270,23,FALSE)</f>
        <v>#N/A</v>
      </c>
    </row>
    <row r="753" spans="1:13" x14ac:dyDescent="0.25">
      <c r="A753" s="30" t="s">
        <v>977</v>
      </c>
      <c r="B753" s="30" t="s">
        <v>977</v>
      </c>
      <c r="C753" s="30" t="s">
        <v>977</v>
      </c>
      <c r="D753" s="30" t="s">
        <v>977</v>
      </c>
      <c r="E753" s="30" t="s">
        <v>977</v>
      </c>
      <c r="F753" s="30" t="s">
        <v>977</v>
      </c>
      <c r="G753" s="30" t="str">
        <f>IFERROR(VLOOKUP(B753,'[1]Income Groups'!$A$2:$C$219,3,FALSE),"")</f>
        <v/>
      </c>
      <c r="H753" s="30" t="str">
        <f>IFERROR(VLOOKUP(B753,'[1]LDC List'!$B$1:$C$47,2,FALSE),"Non LDC")</f>
        <v>Non LDC</v>
      </c>
      <c r="I753" s="30" t="str">
        <f>IFERROR(VLOOKUP(B753,'[1]SIDS List'!$B$1:$C$57,2,FALSE),"Non SIDS")</f>
        <v>Non SIDS</v>
      </c>
      <c r="J753" s="30" t="str">
        <f>IFERROR(VLOOKUP(B753,'[1]DAC Member List'!$B$1:$C$29,2,FALSE),"Non DAC")</f>
        <v>Non DAC</v>
      </c>
      <c r="K753" s="30" t="str">
        <f>IFERROR(VLOOKUP(B753,'[1]Dev Countries List'!$A$1:$B$146,2,FALSE),"Not Developing")</f>
        <v>Not Developing</v>
      </c>
      <c r="L753" s="30" t="str">
        <f>IFERROR(VLOOKUP(D753,'[1]Fragility List'!$A$1:$C$146,3,FALSE),"Not Fragile")</f>
        <v>Not Fragile</v>
      </c>
      <c r="M753" s="27" t="e">
        <f>VLOOKUP(B753,[2]Data!$B$7:$Y$270,23,FALSE)</f>
        <v>#N/A</v>
      </c>
    </row>
    <row r="754" spans="1:13" x14ac:dyDescent="0.25">
      <c r="A754" s="30" t="s">
        <v>977</v>
      </c>
      <c r="B754" s="30" t="s">
        <v>977</v>
      </c>
      <c r="C754" s="30" t="s">
        <v>977</v>
      </c>
      <c r="D754" s="30" t="s">
        <v>977</v>
      </c>
      <c r="E754" s="30" t="s">
        <v>977</v>
      </c>
      <c r="F754" s="30" t="s">
        <v>977</v>
      </c>
      <c r="G754" s="30" t="str">
        <f>IFERROR(VLOOKUP(B754,'[1]Income Groups'!$A$2:$C$219,3,FALSE),"")</f>
        <v/>
      </c>
      <c r="H754" s="30" t="str">
        <f>IFERROR(VLOOKUP(B754,'[1]LDC List'!$B$1:$C$47,2,FALSE),"Non LDC")</f>
        <v>Non LDC</v>
      </c>
      <c r="I754" s="30" t="str">
        <f>IFERROR(VLOOKUP(B754,'[1]SIDS List'!$B$1:$C$57,2,FALSE),"Non SIDS")</f>
        <v>Non SIDS</v>
      </c>
      <c r="J754" s="30" t="str">
        <f>IFERROR(VLOOKUP(B754,'[1]DAC Member List'!$B$1:$C$29,2,FALSE),"Non DAC")</f>
        <v>Non DAC</v>
      </c>
      <c r="K754" s="30" t="str">
        <f>IFERROR(VLOOKUP(B754,'[1]Dev Countries List'!$A$1:$B$146,2,FALSE),"Not Developing")</f>
        <v>Not Developing</v>
      </c>
      <c r="L754" s="30" t="str">
        <f>IFERROR(VLOOKUP(D754,'[1]Fragility List'!$A$1:$C$146,3,FALSE),"Not Fragile")</f>
        <v>Not Fragile</v>
      </c>
      <c r="M754" s="27" t="e">
        <f>VLOOKUP(B754,[2]Data!$B$7:$Y$270,23,FALSE)</f>
        <v>#N/A</v>
      </c>
    </row>
    <row r="755" spans="1:13" x14ac:dyDescent="0.25">
      <c r="A755" s="30" t="s">
        <v>977</v>
      </c>
      <c r="B755" s="30" t="s">
        <v>977</v>
      </c>
      <c r="C755" s="30" t="s">
        <v>977</v>
      </c>
      <c r="D755" s="30" t="s">
        <v>977</v>
      </c>
      <c r="E755" s="30" t="s">
        <v>977</v>
      </c>
      <c r="F755" s="30" t="s">
        <v>977</v>
      </c>
      <c r="G755" s="30" t="str">
        <f>IFERROR(VLOOKUP(B755,'[1]Income Groups'!$A$2:$C$219,3,FALSE),"")</f>
        <v/>
      </c>
      <c r="H755" s="30" t="str">
        <f>IFERROR(VLOOKUP(B755,'[1]LDC List'!$B$1:$C$47,2,FALSE),"Non LDC")</f>
        <v>Non LDC</v>
      </c>
      <c r="I755" s="30" t="str">
        <f>IFERROR(VLOOKUP(B755,'[1]SIDS List'!$B$1:$C$57,2,FALSE),"Non SIDS")</f>
        <v>Non SIDS</v>
      </c>
      <c r="J755" s="30" t="str">
        <f>IFERROR(VLOOKUP(B755,'[1]DAC Member List'!$B$1:$C$29,2,FALSE),"Non DAC")</f>
        <v>Non DAC</v>
      </c>
      <c r="K755" s="30" t="str">
        <f>IFERROR(VLOOKUP(B755,'[1]Dev Countries List'!$A$1:$B$146,2,FALSE),"Not Developing")</f>
        <v>Not Developing</v>
      </c>
      <c r="L755" s="30" t="str">
        <f>IFERROR(VLOOKUP(D755,'[1]Fragility List'!$A$1:$C$146,3,FALSE),"Not Fragile")</f>
        <v>Not Fragile</v>
      </c>
      <c r="M755" s="27" t="e">
        <f>VLOOKUP(B755,[2]Data!$B$7:$Y$270,23,FALSE)</f>
        <v>#N/A</v>
      </c>
    </row>
    <row r="756" spans="1:13" x14ac:dyDescent="0.25">
      <c r="A756" s="30" t="s">
        <v>977</v>
      </c>
      <c r="B756" s="30" t="s">
        <v>977</v>
      </c>
      <c r="C756" s="30" t="s">
        <v>977</v>
      </c>
      <c r="D756" s="30" t="s">
        <v>977</v>
      </c>
      <c r="E756" s="30" t="s">
        <v>977</v>
      </c>
      <c r="F756" s="30" t="s">
        <v>977</v>
      </c>
      <c r="G756" s="30" t="str">
        <f>IFERROR(VLOOKUP(B756,'[1]Income Groups'!$A$2:$C$219,3,FALSE),"")</f>
        <v/>
      </c>
      <c r="H756" s="30" t="str">
        <f>IFERROR(VLOOKUP(B756,'[1]LDC List'!$B$1:$C$47,2,FALSE),"Non LDC")</f>
        <v>Non LDC</v>
      </c>
      <c r="I756" s="30" t="str">
        <f>IFERROR(VLOOKUP(B756,'[1]SIDS List'!$B$1:$C$57,2,FALSE),"Non SIDS")</f>
        <v>Non SIDS</v>
      </c>
      <c r="J756" s="30" t="str">
        <f>IFERROR(VLOOKUP(B756,'[1]DAC Member List'!$B$1:$C$29,2,FALSE),"Non DAC")</f>
        <v>Non DAC</v>
      </c>
      <c r="K756" s="30" t="str">
        <f>IFERROR(VLOOKUP(B756,'[1]Dev Countries List'!$A$1:$B$146,2,FALSE),"Not Developing")</f>
        <v>Not Developing</v>
      </c>
      <c r="L756" s="30" t="str">
        <f>IFERROR(VLOOKUP(D756,'[1]Fragility List'!$A$1:$C$146,3,FALSE),"Not Fragile")</f>
        <v>Not Fragile</v>
      </c>
      <c r="M756" s="27" t="e">
        <f>VLOOKUP(B756,[2]Data!$B$7:$Y$270,23,FALSE)</f>
        <v>#N/A</v>
      </c>
    </row>
    <row r="757" spans="1:13" x14ac:dyDescent="0.25">
      <c r="A757" s="30" t="s">
        <v>977</v>
      </c>
      <c r="B757" s="30" t="s">
        <v>977</v>
      </c>
      <c r="C757" s="30" t="s">
        <v>977</v>
      </c>
      <c r="D757" s="30" t="s">
        <v>977</v>
      </c>
      <c r="E757" s="30" t="s">
        <v>977</v>
      </c>
      <c r="F757" s="30" t="s">
        <v>977</v>
      </c>
      <c r="G757" s="30" t="str">
        <f>IFERROR(VLOOKUP(B757,'[1]Income Groups'!$A$2:$C$219,3,FALSE),"")</f>
        <v/>
      </c>
      <c r="H757" s="30" t="str">
        <f>IFERROR(VLOOKUP(B757,'[1]LDC List'!$B$1:$C$47,2,FALSE),"Non LDC")</f>
        <v>Non LDC</v>
      </c>
      <c r="I757" s="30" t="str">
        <f>IFERROR(VLOOKUP(B757,'[1]SIDS List'!$B$1:$C$57,2,FALSE),"Non SIDS")</f>
        <v>Non SIDS</v>
      </c>
      <c r="J757" s="30" t="str">
        <f>IFERROR(VLOOKUP(B757,'[1]DAC Member List'!$B$1:$C$29,2,FALSE),"Non DAC")</f>
        <v>Non DAC</v>
      </c>
      <c r="K757" s="30" t="str">
        <f>IFERROR(VLOOKUP(B757,'[1]Dev Countries List'!$A$1:$B$146,2,FALSE),"Not Developing")</f>
        <v>Not Developing</v>
      </c>
      <c r="L757" s="30" t="str">
        <f>IFERROR(VLOOKUP(D757,'[1]Fragility List'!$A$1:$C$146,3,FALSE),"Not Fragile")</f>
        <v>Not Fragile</v>
      </c>
      <c r="M757" s="27" t="e">
        <f>VLOOKUP(B757,[2]Data!$B$7:$Y$270,23,FALSE)</f>
        <v>#N/A</v>
      </c>
    </row>
    <row r="758" spans="1:13" x14ac:dyDescent="0.25">
      <c r="A758" s="30" t="s">
        <v>977</v>
      </c>
      <c r="B758" s="30" t="s">
        <v>977</v>
      </c>
      <c r="C758" s="30" t="s">
        <v>977</v>
      </c>
      <c r="D758" s="30" t="s">
        <v>977</v>
      </c>
      <c r="E758" s="30" t="s">
        <v>977</v>
      </c>
      <c r="F758" s="30" t="s">
        <v>977</v>
      </c>
      <c r="G758" s="30" t="str">
        <f>IFERROR(VLOOKUP(B758,'[1]Income Groups'!$A$2:$C$219,3,FALSE),"")</f>
        <v/>
      </c>
      <c r="H758" s="30" t="str">
        <f>IFERROR(VLOOKUP(B758,'[1]LDC List'!$B$1:$C$47,2,FALSE),"Non LDC")</f>
        <v>Non LDC</v>
      </c>
      <c r="I758" s="30" t="str">
        <f>IFERROR(VLOOKUP(B758,'[1]SIDS List'!$B$1:$C$57,2,FALSE),"Non SIDS")</f>
        <v>Non SIDS</v>
      </c>
      <c r="J758" s="30" t="str">
        <f>IFERROR(VLOOKUP(B758,'[1]DAC Member List'!$B$1:$C$29,2,FALSE),"Non DAC")</f>
        <v>Non DAC</v>
      </c>
      <c r="K758" s="30" t="str">
        <f>IFERROR(VLOOKUP(B758,'[1]Dev Countries List'!$A$1:$B$146,2,FALSE),"Not Developing")</f>
        <v>Not Developing</v>
      </c>
      <c r="L758" s="30" t="str">
        <f>IFERROR(VLOOKUP(D758,'[1]Fragility List'!$A$1:$C$146,3,FALSE),"Not Fragile")</f>
        <v>Not Fragile</v>
      </c>
      <c r="M758" s="27" t="e">
        <f>VLOOKUP(B758,[2]Data!$B$7:$Y$270,23,FALSE)</f>
        <v>#N/A</v>
      </c>
    </row>
    <row r="759" spans="1:13" x14ac:dyDescent="0.25">
      <c r="A759" s="30" t="s">
        <v>977</v>
      </c>
      <c r="B759" s="30" t="s">
        <v>977</v>
      </c>
      <c r="C759" s="30" t="s">
        <v>977</v>
      </c>
      <c r="D759" s="30" t="s">
        <v>977</v>
      </c>
      <c r="E759" s="30" t="s">
        <v>977</v>
      </c>
      <c r="F759" s="30" t="s">
        <v>977</v>
      </c>
      <c r="G759" s="30" t="str">
        <f>IFERROR(VLOOKUP(B759,'[1]Income Groups'!$A$2:$C$219,3,FALSE),"")</f>
        <v/>
      </c>
      <c r="H759" s="30" t="str">
        <f>IFERROR(VLOOKUP(B759,'[1]LDC List'!$B$1:$C$47,2,FALSE),"Non LDC")</f>
        <v>Non LDC</v>
      </c>
      <c r="I759" s="30" t="str">
        <f>IFERROR(VLOOKUP(B759,'[1]SIDS List'!$B$1:$C$57,2,FALSE),"Non SIDS")</f>
        <v>Non SIDS</v>
      </c>
      <c r="J759" s="30" t="str">
        <f>IFERROR(VLOOKUP(B759,'[1]DAC Member List'!$B$1:$C$29,2,FALSE),"Non DAC")</f>
        <v>Non DAC</v>
      </c>
      <c r="K759" s="30" t="str">
        <f>IFERROR(VLOOKUP(B759,'[1]Dev Countries List'!$A$1:$B$146,2,FALSE),"Not Developing")</f>
        <v>Not Developing</v>
      </c>
      <c r="L759" s="30" t="str">
        <f>IFERROR(VLOOKUP(D759,'[1]Fragility List'!$A$1:$C$146,3,FALSE),"Not Fragile")</f>
        <v>Not Fragile</v>
      </c>
      <c r="M759" s="27" t="e">
        <f>VLOOKUP(B759,[2]Data!$B$7:$Y$270,23,FALSE)</f>
        <v>#N/A</v>
      </c>
    </row>
    <row r="760" spans="1:13" x14ac:dyDescent="0.25">
      <c r="A760" s="30" t="s">
        <v>977</v>
      </c>
      <c r="B760" s="30" t="s">
        <v>977</v>
      </c>
      <c r="C760" s="30" t="s">
        <v>977</v>
      </c>
      <c r="D760" s="30" t="s">
        <v>977</v>
      </c>
      <c r="E760" s="30" t="s">
        <v>977</v>
      </c>
      <c r="F760" s="30" t="s">
        <v>977</v>
      </c>
      <c r="G760" s="30" t="str">
        <f>IFERROR(VLOOKUP(B760,'[1]Income Groups'!$A$2:$C$219,3,FALSE),"")</f>
        <v/>
      </c>
      <c r="H760" s="30" t="str">
        <f>IFERROR(VLOOKUP(B760,'[1]LDC List'!$B$1:$C$47,2,FALSE),"Non LDC")</f>
        <v>Non LDC</v>
      </c>
      <c r="I760" s="30" t="str">
        <f>IFERROR(VLOOKUP(B760,'[1]SIDS List'!$B$1:$C$57,2,FALSE),"Non SIDS")</f>
        <v>Non SIDS</v>
      </c>
      <c r="J760" s="30" t="str">
        <f>IFERROR(VLOOKUP(B760,'[1]DAC Member List'!$B$1:$C$29,2,FALSE),"Non DAC")</f>
        <v>Non DAC</v>
      </c>
      <c r="K760" s="30" t="str">
        <f>IFERROR(VLOOKUP(B760,'[1]Dev Countries List'!$A$1:$B$146,2,FALSE),"Not Developing")</f>
        <v>Not Developing</v>
      </c>
      <c r="L760" s="30" t="str">
        <f>IFERROR(VLOOKUP(D760,'[1]Fragility List'!$A$1:$C$146,3,FALSE),"Not Fragile")</f>
        <v>Not Fragile</v>
      </c>
      <c r="M760" s="27" t="e">
        <f>VLOOKUP(B760,[2]Data!$B$7:$Y$270,23,FALSE)</f>
        <v>#N/A</v>
      </c>
    </row>
    <row r="761" spans="1:13" x14ac:dyDescent="0.25">
      <c r="A761" s="30" t="s">
        <v>977</v>
      </c>
      <c r="B761" s="30" t="s">
        <v>977</v>
      </c>
      <c r="C761" s="30" t="s">
        <v>977</v>
      </c>
      <c r="D761" s="30" t="s">
        <v>977</v>
      </c>
      <c r="E761" s="30" t="s">
        <v>977</v>
      </c>
      <c r="F761" s="30" t="s">
        <v>977</v>
      </c>
      <c r="G761" s="30" t="str">
        <f>IFERROR(VLOOKUP(B761,'[1]Income Groups'!$A$2:$C$219,3,FALSE),"")</f>
        <v/>
      </c>
      <c r="H761" s="30" t="str">
        <f>IFERROR(VLOOKUP(B761,'[1]LDC List'!$B$1:$C$47,2,FALSE),"Non LDC")</f>
        <v>Non LDC</v>
      </c>
      <c r="I761" s="30" t="str">
        <f>IFERROR(VLOOKUP(B761,'[1]SIDS List'!$B$1:$C$57,2,FALSE),"Non SIDS")</f>
        <v>Non SIDS</v>
      </c>
      <c r="J761" s="30" t="str">
        <f>IFERROR(VLOOKUP(B761,'[1]DAC Member List'!$B$1:$C$29,2,FALSE),"Non DAC")</f>
        <v>Non DAC</v>
      </c>
      <c r="K761" s="30" t="str">
        <f>IFERROR(VLOOKUP(B761,'[1]Dev Countries List'!$A$1:$B$146,2,FALSE),"Not Developing")</f>
        <v>Not Developing</v>
      </c>
      <c r="L761" s="30" t="str">
        <f>IFERROR(VLOOKUP(D761,'[1]Fragility List'!$A$1:$C$146,3,FALSE),"Not Fragile")</f>
        <v>Not Fragile</v>
      </c>
      <c r="M761" s="27" t="e">
        <f>VLOOKUP(B761,[2]Data!$B$7:$Y$270,23,FALSE)</f>
        <v>#N/A</v>
      </c>
    </row>
    <row r="762" spans="1:13" x14ac:dyDescent="0.25">
      <c r="A762" s="30" t="s">
        <v>977</v>
      </c>
      <c r="B762" s="30" t="s">
        <v>977</v>
      </c>
      <c r="C762" s="30" t="s">
        <v>977</v>
      </c>
      <c r="D762" s="30" t="s">
        <v>977</v>
      </c>
      <c r="E762" s="30" t="s">
        <v>977</v>
      </c>
      <c r="F762" s="30" t="s">
        <v>977</v>
      </c>
      <c r="G762" s="30" t="str">
        <f>IFERROR(VLOOKUP(B762,'[1]Income Groups'!$A$2:$C$219,3,FALSE),"")</f>
        <v/>
      </c>
      <c r="H762" s="30" t="str">
        <f>IFERROR(VLOOKUP(B762,'[1]LDC List'!$B$1:$C$47,2,FALSE),"Non LDC")</f>
        <v>Non LDC</v>
      </c>
      <c r="I762" s="30" t="str">
        <f>IFERROR(VLOOKUP(B762,'[1]SIDS List'!$B$1:$C$57,2,FALSE),"Non SIDS")</f>
        <v>Non SIDS</v>
      </c>
      <c r="J762" s="30" t="str">
        <f>IFERROR(VLOOKUP(B762,'[1]DAC Member List'!$B$1:$C$29,2,FALSE),"Non DAC")</f>
        <v>Non DAC</v>
      </c>
      <c r="K762" s="30" t="str">
        <f>IFERROR(VLOOKUP(B762,'[1]Dev Countries List'!$A$1:$B$146,2,FALSE),"Not Developing")</f>
        <v>Not Developing</v>
      </c>
      <c r="L762" s="30" t="str">
        <f>IFERROR(VLOOKUP(D762,'[1]Fragility List'!$A$1:$C$146,3,FALSE),"Not Fragile")</f>
        <v>Not Fragile</v>
      </c>
      <c r="M762" s="27" t="e">
        <f>VLOOKUP(B762,[2]Data!$B$7:$Y$270,23,FALSE)</f>
        <v>#N/A</v>
      </c>
    </row>
    <row r="763" spans="1:13" x14ac:dyDescent="0.25">
      <c r="A763" s="30" t="s">
        <v>977</v>
      </c>
      <c r="B763" s="30" t="s">
        <v>977</v>
      </c>
      <c r="C763" s="30" t="s">
        <v>977</v>
      </c>
      <c r="D763" s="30" t="s">
        <v>977</v>
      </c>
      <c r="E763" s="30" t="s">
        <v>977</v>
      </c>
      <c r="F763" s="30" t="s">
        <v>977</v>
      </c>
      <c r="G763" s="30" t="str">
        <f>IFERROR(VLOOKUP(B763,'[1]Income Groups'!$A$2:$C$219,3,FALSE),"")</f>
        <v/>
      </c>
      <c r="H763" s="30" t="str">
        <f>IFERROR(VLOOKUP(B763,'[1]LDC List'!$B$1:$C$47,2,FALSE),"Non LDC")</f>
        <v>Non LDC</v>
      </c>
      <c r="I763" s="30" t="str">
        <f>IFERROR(VLOOKUP(B763,'[1]SIDS List'!$B$1:$C$57,2,FALSE),"Non SIDS")</f>
        <v>Non SIDS</v>
      </c>
      <c r="J763" s="30" t="str">
        <f>IFERROR(VLOOKUP(B763,'[1]DAC Member List'!$B$1:$C$29,2,FALSE),"Non DAC")</f>
        <v>Non DAC</v>
      </c>
      <c r="K763" s="30" t="str">
        <f>IFERROR(VLOOKUP(B763,'[1]Dev Countries List'!$A$1:$B$146,2,FALSE),"Not Developing")</f>
        <v>Not Developing</v>
      </c>
      <c r="L763" s="30" t="str">
        <f>IFERROR(VLOOKUP(D763,'[1]Fragility List'!$A$1:$C$146,3,FALSE),"Not Fragile")</f>
        <v>Not Fragile</v>
      </c>
      <c r="M763" s="27" t="e">
        <f>VLOOKUP(B763,[2]Data!$B$7:$Y$270,23,FALSE)</f>
        <v>#N/A</v>
      </c>
    </row>
    <row r="764" spans="1:13" x14ac:dyDescent="0.25">
      <c r="A764" s="30" t="s">
        <v>977</v>
      </c>
      <c r="B764" s="30" t="s">
        <v>977</v>
      </c>
      <c r="C764" s="30" t="s">
        <v>977</v>
      </c>
      <c r="D764" s="30" t="s">
        <v>977</v>
      </c>
      <c r="E764" s="30" t="s">
        <v>977</v>
      </c>
      <c r="F764" s="30" t="s">
        <v>977</v>
      </c>
      <c r="G764" s="30" t="str">
        <f>IFERROR(VLOOKUP(B764,'[1]Income Groups'!$A$2:$C$219,3,FALSE),"")</f>
        <v/>
      </c>
      <c r="H764" s="30" t="str">
        <f>IFERROR(VLOOKUP(B764,'[1]LDC List'!$B$1:$C$47,2,FALSE),"Non LDC")</f>
        <v>Non LDC</v>
      </c>
      <c r="I764" s="30" t="str">
        <f>IFERROR(VLOOKUP(B764,'[1]SIDS List'!$B$1:$C$57,2,FALSE),"Non SIDS")</f>
        <v>Non SIDS</v>
      </c>
      <c r="J764" s="30" t="str">
        <f>IFERROR(VLOOKUP(B764,'[1]DAC Member List'!$B$1:$C$29,2,FALSE),"Non DAC")</f>
        <v>Non DAC</v>
      </c>
      <c r="K764" s="30" t="str">
        <f>IFERROR(VLOOKUP(B764,'[1]Dev Countries List'!$A$1:$B$146,2,FALSE),"Not Developing")</f>
        <v>Not Developing</v>
      </c>
      <c r="L764" s="30" t="str">
        <f>IFERROR(VLOOKUP(D764,'[1]Fragility List'!$A$1:$C$146,3,FALSE),"Not Fragile")</f>
        <v>Not Fragile</v>
      </c>
      <c r="M764" s="27" t="e">
        <f>VLOOKUP(B764,[2]Data!$B$7:$Y$270,23,FALSE)</f>
        <v>#N/A</v>
      </c>
    </row>
    <row r="765" spans="1:13" x14ac:dyDescent="0.25">
      <c r="A765" s="30" t="s">
        <v>977</v>
      </c>
      <c r="B765" s="30" t="s">
        <v>977</v>
      </c>
      <c r="C765" s="30" t="s">
        <v>977</v>
      </c>
      <c r="D765" s="30" t="s">
        <v>977</v>
      </c>
      <c r="E765" s="30" t="s">
        <v>977</v>
      </c>
      <c r="F765" s="30" t="s">
        <v>977</v>
      </c>
      <c r="G765" s="30" t="str">
        <f>IFERROR(VLOOKUP(B765,'[1]Income Groups'!$A$2:$C$219,3,FALSE),"")</f>
        <v/>
      </c>
      <c r="H765" s="30" t="str">
        <f>IFERROR(VLOOKUP(B765,'[1]LDC List'!$B$1:$C$47,2,FALSE),"Non LDC")</f>
        <v>Non LDC</v>
      </c>
      <c r="I765" s="30" t="str">
        <f>IFERROR(VLOOKUP(B765,'[1]SIDS List'!$B$1:$C$57,2,FALSE),"Non SIDS")</f>
        <v>Non SIDS</v>
      </c>
      <c r="J765" s="30" t="str">
        <f>IFERROR(VLOOKUP(B765,'[1]DAC Member List'!$B$1:$C$29,2,FALSE),"Non DAC")</f>
        <v>Non DAC</v>
      </c>
      <c r="K765" s="30" t="str">
        <f>IFERROR(VLOOKUP(B765,'[1]Dev Countries List'!$A$1:$B$146,2,FALSE),"Not Developing")</f>
        <v>Not Developing</v>
      </c>
      <c r="L765" s="30" t="str">
        <f>IFERROR(VLOOKUP(D765,'[1]Fragility List'!$A$1:$C$146,3,FALSE),"Not Fragile")</f>
        <v>Not Fragile</v>
      </c>
      <c r="M765" s="27" t="e">
        <f>VLOOKUP(B765,[2]Data!$B$7:$Y$270,23,FALSE)</f>
        <v>#N/A</v>
      </c>
    </row>
    <row r="766" spans="1:13" x14ac:dyDescent="0.25">
      <c r="A766" s="30" t="s">
        <v>977</v>
      </c>
      <c r="B766" s="30" t="s">
        <v>977</v>
      </c>
      <c r="C766" s="30" t="s">
        <v>977</v>
      </c>
      <c r="D766" s="30" t="s">
        <v>977</v>
      </c>
      <c r="E766" s="30" t="s">
        <v>977</v>
      </c>
      <c r="F766" s="30" t="s">
        <v>977</v>
      </c>
      <c r="G766" s="30" t="str">
        <f>IFERROR(VLOOKUP(B766,'[1]Income Groups'!$A$2:$C$219,3,FALSE),"")</f>
        <v/>
      </c>
      <c r="H766" s="30" t="str">
        <f>IFERROR(VLOOKUP(B766,'[1]LDC List'!$B$1:$C$47,2,FALSE),"Non LDC")</f>
        <v>Non LDC</v>
      </c>
      <c r="I766" s="30" t="str">
        <f>IFERROR(VLOOKUP(B766,'[1]SIDS List'!$B$1:$C$57,2,FALSE),"Non SIDS")</f>
        <v>Non SIDS</v>
      </c>
      <c r="J766" s="30" t="str">
        <f>IFERROR(VLOOKUP(B766,'[1]DAC Member List'!$B$1:$C$29,2,FALSE),"Non DAC")</f>
        <v>Non DAC</v>
      </c>
      <c r="K766" s="30" t="str">
        <f>IFERROR(VLOOKUP(B766,'[1]Dev Countries List'!$A$1:$B$146,2,FALSE),"Not Developing")</f>
        <v>Not Developing</v>
      </c>
      <c r="L766" s="30" t="str">
        <f>IFERROR(VLOOKUP(D766,'[1]Fragility List'!$A$1:$C$146,3,FALSE),"Not Fragile")</f>
        <v>Not Fragile</v>
      </c>
      <c r="M766" s="27" t="e">
        <f>VLOOKUP(B766,[2]Data!$B$7:$Y$270,23,FALSE)</f>
        <v>#N/A</v>
      </c>
    </row>
    <row r="767" spans="1:13" x14ac:dyDescent="0.25">
      <c r="A767" s="30" t="s">
        <v>977</v>
      </c>
      <c r="B767" s="30" t="s">
        <v>977</v>
      </c>
      <c r="C767" s="30" t="s">
        <v>977</v>
      </c>
      <c r="D767" s="30" t="s">
        <v>977</v>
      </c>
      <c r="E767" s="30" t="s">
        <v>977</v>
      </c>
      <c r="F767" s="30" t="s">
        <v>977</v>
      </c>
      <c r="G767" s="30" t="str">
        <f>IFERROR(VLOOKUP(B767,'[1]Income Groups'!$A$2:$C$219,3,FALSE),"")</f>
        <v/>
      </c>
      <c r="H767" s="30" t="str">
        <f>IFERROR(VLOOKUP(B767,'[1]LDC List'!$B$1:$C$47,2,FALSE),"Non LDC")</f>
        <v>Non LDC</v>
      </c>
      <c r="I767" s="30" t="str">
        <f>IFERROR(VLOOKUP(B767,'[1]SIDS List'!$B$1:$C$57,2,FALSE),"Non SIDS")</f>
        <v>Non SIDS</v>
      </c>
      <c r="J767" s="30" t="str">
        <f>IFERROR(VLOOKUP(B767,'[1]DAC Member List'!$B$1:$C$29,2,FALSE),"Non DAC")</f>
        <v>Non DAC</v>
      </c>
      <c r="K767" s="30" t="str">
        <f>IFERROR(VLOOKUP(B767,'[1]Dev Countries List'!$A$1:$B$146,2,FALSE),"Not Developing")</f>
        <v>Not Developing</v>
      </c>
      <c r="L767" s="30" t="str">
        <f>IFERROR(VLOOKUP(D767,'[1]Fragility List'!$A$1:$C$146,3,FALSE),"Not Fragile")</f>
        <v>Not Fragile</v>
      </c>
      <c r="M767" s="27" t="e">
        <f>VLOOKUP(B767,[2]Data!$B$7:$Y$270,23,FALSE)</f>
        <v>#N/A</v>
      </c>
    </row>
    <row r="768" spans="1:13" x14ac:dyDescent="0.25">
      <c r="A768" s="30" t="s">
        <v>977</v>
      </c>
      <c r="B768" s="30" t="s">
        <v>977</v>
      </c>
      <c r="C768" s="30" t="s">
        <v>977</v>
      </c>
      <c r="D768" s="30" t="s">
        <v>977</v>
      </c>
      <c r="E768" s="30" t="s">
        <v>977</v>
      </c>
      <c r="F768" s="30" t="s">
        <v>977</v>
      </c>
      <c r="G768" s="30" t="str">
        <f>IFERROR(VLOOKUP(B768,'[1]Income Groups'!$A$2:$C$219,3,FALSE),"")</f>
        <v/>
      </c>
      <c r="H768" s="30" t="str">
        <f>IFERROR(VLOOKUP(B768,'[1]LDC List'!$B$1:$C$47,2,FALSE),"Non LDC")</f>
        <v>Non LDC</v>
      </c>
      <c r="I768" s="30" t="str">
        <f>IFERROR(VLOOKUP(B768,'[1]SIDS List'!$B$1:$C$57,2,FALSE),"Non SIDS")</f>
        <v>Non SIDS</v>
      </c>
      <c r="J768" s="30" t="str">
        <f>IFERROR(VLOOKUP(B768,'[1]DAC Member List'!$B$1:$C$29,2,FALSE),"Non DAC")</f>
        <v>Non DAC</v>
      </c>
      <c r="K768" s="30" t="str">
        <f>IFERROR(VLOOKUP(B768,'[1]Dev Countries List'!$A$1:$B$146,2,FALSE),"Not Developing")</f>
        <v>Not Developing</v>
      </c>
      <c r="L768" s="30" t="str">
        <f>IFERROR(VLOOKUP(D768,'[1]Fragility List'!$A$1:$C$146,3,FALSE),"Not Fragile")</f>
        <v>Not Fragile</v>
      </c>
      <c r="M768" s="27" t="e">
        <f>VLOOKUP(B768,[2]Data!$B$7:$Y$270,23,FALSE)</f>
        <v>#N/A</v>
      </c>
    </row>
    <row r="769" spans="1:13" x14ac:dyDescent="0.25">
      <c r="A769" s="30" t="s">
        <v>977</v>
      </c>
      <c r="B769" s="30" t="s">
        <v>977</v>
      </c>
      <c r="C769" s="30" t="s">
        <v>977</v>
      </c>
      <c r="D769" s="30" t="s">
        <v>977</v>
      </c>
      <c r="E769" s="30" t="s">
        <v>977</v>
      </c>
      <c r="F769" s="30" t="s">
        <v>977</v>
      </c>
      <c r="G769" s="30" t="str">
        <f>IFERROR(VLOOKUP(B769,'[1]Income Groups'!$A$2:$C$219,3,FALSE),"")</f>
        <v/>
      </c>
      <c r="H769" s="30" t="str">
        <f>IFERROR(VLOOKUP(B769,'[1]LDC List'!$B$1:$C$47,2,FALSE),"Non LDC")</f>
        <v>Non LDC</v>
      </c>
      <c r="I769" s="30" t="str">
        <f>IFERROR(VLOOKUP(B769,'[1]SIDS List'!$B$1:$C$57,2,FALSE),"Non SIDS")</f>
        <v>Non SIDS</v>
      </c>
      <c r="J769" s="30" t="str">
        <f>IFERROR(VLOOKUP(B769,'[1]DAC Member List'!$B$1:$C$29,2,FALSE),"Non DAC")</f>
        <v>Non DAC</v>
      </c>
      <c r="K769" s="30" t="str">
        <f>IFERROR(VLOOKUP(B769,'[1]Dev Countries List'!$A$1:$B$146,2,FALSE),"Not Developing")</f>
        <v>Not Developing</v>
      </c>
      <c r="L769" s="30" t="str">
        <f>IFERROR(VLOOKUP(D769,'[1]Fragility List'!$A$1:$C$146,3,FALSE),"Not Fragile")</f>
        <v>Not Fragile</v>
      </c>
      <c r="M769" s="27" t="e">
        <f>VLOOKUP(B769,[2]Data!$B$7:$Y$270,23,FALSE)</f>
        <v>#N/A</v>
      </c>
    </row>
    <row r="770" spans="1:13" x14ac:dyDescent="0.25">
      <c r="A770" s="30" t="s">
        <v>977</v>
      </c>
      <c r="B770" s="30" t="s">
        <v>977</v>
      </c>
      <c r="C770" s="30" t="s">
        <v>977</v>
      </c>
      <c r="D770" s="30" t="s">
        <v>977</v>
      </c>
      <c r="E770" s="30" t="s">
        <v>977</v>
      </c>
      <c r="F770" s="30" t="s">
        <v>977</v>
      </c>
      <c r="G770" s="30" t="str">
        <f>IFERROR(VLOOKUP(B770,'[1]Income Groups'!$A$2:$C$219,3,FALSE),"")</f>
        <v/>
      </c>
      <c r="H770" s="30" t="str">
        <f>IFERROR(VLOOKUP(B770,'[1]LDC List'!$B$1:$C$47,2,FALSE),"Non LDC")</f>
        <v>Non LDC</v>
      </c>
      <c r="I770" s="30" t="str">
        <f>IFERROR(VLOOKUP(B770,'[1]SIDS List'!$B$1:$C$57,2,FALSE),"Non SIDS")</f>
        <v>Non SIDS</v>
      </c>
      <c r="J770" s="30" t="str">
        <f>IFERROR(VLOOKUP(B770,'[1]DAC Member List'!$B$1:$C$29,2,FALSE),"Non DAC")</f>
        <v>Non DAC</v>
      </c>
      <c r="K770" s="30" t="str">
        <f>IFERROR(VLOOKUP(B770,'[1]Dev Countries List'!$A$1:$B$146,2,FALSE),"Not Developing")</f>
        <v>Not Developing</v>
      </c>
      <c r="L770" s="30" t="str">
        <f>IFERROR(VLOOKUP(D770,'[1]Fragility List'!$A$1:$C$146,3,FALSE),"Not Fragile")</f>
        <v>Not Fragile</v>
      </c>
      <c r="M770" s="27" t="e">
        <f>VLOOKUP(B770,[2]Data!$B$7:$Y$270,23,FALSE)</f>
        <v>#N/A</v>
      </c>
    </row>
    <row r="771" spans="1:13" x14ac:dyDescent="0.25">
      <c r="A771" s="30" t="s">
        <v>977</v>
      </c>
      <c r="B771" s="30" t="s">
        <v>977</v>
      </c>
      <c r="C771" s="30" t="s">
        <v>977</v>
      </c>
      <c r="D771" s="30" t="s">
        <v>977</v>
      </c>
      <c r="E771" s="30" t="s">
        <v>977</v>
      </c>
      <c r="F771" s="30" t="s">
        <v>977</v>
      </c>
      <c r="G771" s="30" t="str">
        <f>IFERROR(VLOOKUP(B771,'[1]Income Groups'!$A$2:$C$219,3,FALSE),"")</f>
        <v/>
      </c>
      <c r="H771" s="30" t="str">
        <f>IFERROR(VLOOKUP(B771,'[1]LDC List'!$B$1:$C$47,2,FALSE),"Non LDC")</f>
        <v>Non LDC</v>
      </c>
      <c r="I771" s="30" t="str">
        <f>IFERROR(VLOOKUP(B771,'[1]SIDS List'!$B$1:$C$57,2,FALSE),"Non SIDS")</f>
        <v>Non SIDS</v>
      </c>
      <c r="J771" s="30" t="str">
        <f>IFERROR(VLOOKUP(B771,'[1]DAC Member List'!$B$1:$C$29,2,FALSE),"Non DAC")</f>
        <v>Non DAC</v>
      </c>
      <c r="K771" s="30" t="str">
        <f>IFERROR(VLOOKUP(B771,'[1]Dev Countries List'!$A$1:$B$146,2,FALSE),"Not Developing")</f>
        <v>Not Developing</v>
      </c>
      <c r="L771" s="30" t="str">
        <f>IFERROR(VLOOKUP(D771,'[1]Fragility List'!$A$1:$C$146,3,FALSE),"Not Fragile")</f>
        <v>Not Fragile</v>
      </c>
      <c r="M771" s="27" t="e">
        <f>VLOOKUP(B771,[2]Data!$B$7:$Y$270,23,FALSE)</f>
        <v>#N/A</v>
      </c>
    </row>
    <row r="772" spans="1:13" x14ac:dyDescent="0.25">
      <c r="A772" s="30" t="s">
        <v>977</v>
      </c>
      <c r="B772" s="30" t="s">
        <v>977</v>
      </c>
      <c r="C772" s="30" t="s">
        <v>977</v>
      </c>
      <c r="D772" s="30" t="s">
        <v>977</v>
      </c>
      <c r="E772" s="30" t="s">
        <v>977</v>
      </c>
      <c r="F772" s="30" t="s">
        <v>977</v>
      </c>
      <c r="G772" s="30" t="str">
        <f>IFERROR(VLOOKUP(B772,'[1]Income Groups'!$A$2:$C$219,3,FALSE),"")</f>
        <v/>
      </c>
      <c r="H772" s="30" t="str">
        <f>IFERROR(VLOOKUP(B772,'[1]LDC List'!$B$1:$C$47,2,FALSE),"Non LDC")</f>
        <v>Non LDC</v>
      </c>
      <c r="I772" s="30" t="str">
        <f>IFERROR(VLOOKUP(B772,'[1]SIDS List'!$B$1:$C$57,2,FALSE),"Non SIDS")</f>
        <v>Non SIDS</v>
      </c>
      <c r="J772" s="30" t="str">
        <f>IFERROR(VLOOKUP(B772,'[1]DAC Member List'!$B$1:$C$29,2,FALSE),"Non DAC")</f>
        <v>Non DAC</v>
      </c>
      <c r="K772" s="30" t="str">
        <f>IFERROR(VLOOKUP(B772,'[1]Dev Countries List'!$A$1:$B$146,2,FALSE),"Not Developing")</f>
        <v>Not Developing</v>
      </c>
      <c r="L772" s="30" t="str">
        <f>IFERROR(VLOOKUP(D772,'[1]Fragility List'!$A$1:$C$146,3,FALSE),"Not Fragile")</f>
        <v>Not Fragile</v>
      </c>
      <c r="M772" s="27" t="e">
        <f>VLOOKUP(B772,[2]Data!$B$7:$Y$270,23,FALSE)</f>
        <v>#N/A</v>
      </c>
    </row>
    <row r="773" spans="1:13" x14ac:dyDescent="0.25">
      <c r="A773" s="30" t="s">
        <v>977</v>
      </c>
      <c r="B773" s="30" t="s">
        <v>977</v>
      </c>
      <c r="C773" s="30" t="s">
        <v>977</v>
      </c>
      <c r="D773" s="30" t="s">
        <v>977</v>
      </c>
      <c r="E773" s="30" t="s">
        <v>977</v>
      </c>
      <c r="F773" s="30" t="s">
        <v>977</v>
      </c>
      <c r="G773" s="30" t="str">
        <f>IFERROR(VLOOKUP(B773,'[1]Income Groups'!$A$2:$C$219,3,FALSE),"")</f>
        <v/>
      </c>
      <c r="H773" s="30" t="str">
        <f>IFERROR(VLOOKUP(B773,'[1]LDC List'!$B$1:$C$47,2,FALSE),"Non LDC")</f>
        <v>Non LDC</v>
      </c>
      <c r="I773" s="30" t="str">
        <f>IFERROR(VLOOKUP(B773,'[1]SIDS List'!$B$1:$C$57,2,FALSE),"Non SIDS")</f>
        <v>Non SIDS</v>
      </c>
      <c r="J773" s="30" t="str">
        <f>IFERROR(VLOOKUP(B773,'[1]DAC Member List'!$B$1:$C$29,2,FALSE),"Non DAC")</f>
        <v>Non DAC</v>
      </c>
      <c r="K773" s="30" t="str">
        <f>IFERROR(VLOOKUP(B773,'[1]Dev Countries List'!$A$1:$B$146,2,FALSE),"Not Developing")</f>
        <v>Not Developing</v>
      </c>
      <c r="L773" s="30" t="str">
        <f>IFERROR(VLOOKUP(D773,'[1]Fragility List'!$A$1:$C$146,3,FALSE),"Not Fragile")</f>
        <v>Not Fragile</v>
      </c>
      <c r="M773" s="27" t="e">
        <f>VLOOKUP(B773,[2]Data!$B$7:$Y$270,23,FALSE)</f>
        <v>#N/A</v>
      </c>
    </row>
    <row r="774" spans="1:13" x14ac:dyDescent="0.25">
      <c r="A774" s="30" t="s">
        <v>977</v>
      </c>
      <c r="B774" s="30" t="s">
        <v>977</v>
      </c>
      <c r="C774" s="30" t="s">
        <v>977</v>
      </c>
      <c r="D774" s="30" t="s">
        <v>977</v>
      </c>
      <c r="E774" s="30" t="s">
        <v>977</v>
      </c>
      <c r="F774" s="30" t="s">
        <v>977</v>
      </c>
      <c r="G774" s="30" t="str">
        <f>IFERROR(VLOOKUP(B774,'[1]Income Groups'!$A$2:$C$219,3,FALSE),"")</f>
        <v/>
      </c>
      <c r="H774" s="30" t="str">
        <f>IFERROR(VLOOKUP(B774,'[1]LDC List'!$B$1:$C$47,2,FALSE),"Non LDC")</f>
        <v>Non LDC</v>
      </c>
      <c r="I774" s="30" t="str">
        <f>IFERROR(VLOOKUP(B774,'[1]SIDS List'!$B$1:$C$57,2,FALSE),"Non SIDS")</f>
        <v>Non SIDS</v>
      </c>
      <c r="J774" s="30" t="str">
        <f>IFERROR(VLOOKUP(B774,'[1]DAC Member List'!$B$1:$C$29,2,FALSE),"Non DAC")</f>
        <v>Non DAC</v>
      </c>
      <c r="K774" s="30" t="str">
        <f>IFERROR(VLOOKUP(B774,'[1]Dev Countries List'!$A$1:$B$146,2,FALSE),"Not Developing")</f>
        <v>Not Developing</v>
      </c>
      <c r="L774" s="30" t="str">
        <f>IFERROR(VLOOKUP(D774,'[1]Fragility List'!$A$1:$C$146,3,FALSE),"Not Fragile")</f>
        <v>Not Fragile</v>
      </c>
      <c r="M774" s="27" t="e">
        <f>VLOOKUP(B774,[2]Data!$B$7:$Y$270,23,FALSE)</f>
        <v>#N/A</v>
      </c>
    </row>
    <row r="775" spans="1:13" x14ac:dyDescent="0.25">
      <c r="A775" s="30" t="s">
        <v>977</v>
      </c>
      <c r="B775" s="30" t="s">
        <v>977</v>
      </c>
      <c r="C775" s="30" t="s">
        <v>977</v>
      </c>
      <c r="D775" s="30" t="s">
        <v>977</v>
      </c>
      <c r="E775" s="30" t="s">
        <v>977</v>
      </c>
      <c r="F775" s="30" t="s">
        <v>977</v>
      </c>
      <c r="G775" s="30" t="str">
        <f>IFERROR(VLOOKUP(B775,'[1]Income Groups'!$A$2:$C$219,3,FALSE),"")</f>
        <v/>
      </c>
      <c r="H775" s="30" t="str">
        <f>IFERROR(VLOOKUP(B775,'[1]LDC List'!$B$1:$C$47,2,FALSE),"Non LDC")</f>
        <v>Non LDC</v>
      </c>
      <c r="I775" s="30" t="str">
        <f>IFERROR(VLOOKUP(B775,'[1]SIDS List'!$B$1:$C$57,2,FALSE),"Non SIDS")</f>
        <v>Non SIDS</v>
      </c>
      <c r="J775" s="30" t="str">
        <f>IFERROR(VLOOKUP(B775,'[1]DAC Member List'!$B$1:$C$29,2,FALSE),"Non DAC")</f>
        <v>Non DAC</v>
      </c>
      <c r="K775" s="30" t="str">
        <f>IFERROR(VLOOKUP(B775,'[1]Dev Countries List'!$A$1:$B$146,2,FALSE),"Not Developing")</f>
        <v>Not Developing</v>
      </c>
      <c r="L775" s="30" t="str">
        <f>IFERROR(VLOOKUP(D775,'[1]Fragility List'!$A$1:$C$146,3,FALSE),"Not Fragile")</f>
        <v>Not Fragile</v>
      </c>
      <c r="M775" s="27" t="e">
        <f>VLOOKUP(B775,[2]Data!$B$7:$Y$270,23,FALSE)</f>
        <v>#N/A</v>
      </c>
    </row>
    <row r="776" spans="1:13" x14ac:dyDescent="0.25">
      <c r="A776" s="30" t="s">
        <v>977</v>
      </c>
      <c r="B776" s="30" t="s">
        <v>977</v>
      </c>
      <c r="C776" s="30" t="s">
        <v>977</v>
      </c>
      <c r="D776" s="30" t="s">
        <v>977</v>
      </c>
      <c r="E776" s="30" t="s">
        <v>977</v>
      </c>
      <c r="F776" s="30" t="s">
        <v>977</v>
      </c>
      <c r="G776" s="30" t="str">
        <f>IFERROR(VLOOKUP(B776,'[1]Income Groups'!$A$2:$C$219,3,FALSE),"")</f>
        <v/>
      </c>
      <c r="H776" s="30" t="str">
        <f>IFERROR(VLOOKUP(B776,'[1]LDC List'!$B$1:$C$47,2,FALSE),"Non LDC")</f>
        <v>Non LDC</v>
      </c>
      <c r="I776" s="30" t="str">
        <f>IFERROR(VLOOKUP(B776,'[1]SIDS List'!$B$1:$C$57,2,FALSE),"Non SIDS")</f>
        <v>Non SIDS</v>
      </c>
      <c r="J776" s="30" t="str">
        <f>IFERROR(VLOOKUP(B776,'[1]DAC Member List'!$B$1:$C$29,2,FALSE),"Non DAC")</f>
        <v>Non DAC</v>
      </c>
      <c r="K776" s="30" t="str">
        <f>IFERROR(VLOOKUP(B776,'[1]Dev Countries List'!$A$1:$B$146,2,FALSE),"Not Developing")</f>
        <v>Not Developing</v>
      </c>
      <c r="L776" s="30" t="str">
        <f>IFERROR(VLOOKUP(D776,'[1]Fragility List'!$A$1:$C$146,3,FALSE),"Not Fragile")</f>
        <v>Not Fragile</v>
      </c>
      <c r="M776" s="27" t="e">
        <f>VLOOKUP(B776,[2]Data!$B$7:$Y$270,23,FALSE)</f>
        <v>#N/A</v>
      </c>
    </row>
    <row r="777" spans="1:13" x14ac:dyDescent="0.25">
      <c r="A777" s="30" t="s">
        <v>977</v>
      </c>
      <c r="B777" s="30" t="s">
        <v>977</v>
      </c>
      <c r="C777" s="30" t="s">
        <v>977</v>
      </c>
      <c r="D777" s="30" t="s">
        <v>977</v>
      </c>
      <c r="E777" s="30" t="s">
        <v>977</v>
      </c>
      <c r="F777" s="30" t="s">
        <v>977</v>
      </c>
      <c r="G777" s="30" t="str">
        <f>IFERROR(VLOOKUP(B777,'[1]Income Groups'!$A$2:$C$219,3,FALSE),"")</f>
        <v/>
      </c>
      <c r="H777" s="30" t="str">
        <f>IFERROR(VLOOKUP(B777,'[1]LDC List'!$B$1:$C$47,2,FALSE),"Non LDC")</f>
        <v>Non LDC</v>
      </c>
      <c r="I777" s="30" t="str">
        <f>IFERROR(VLOOKUP(B777,'[1]SIDS List'!$B$1:$C$57,2,FALSE),"Non SIDS")</f>
        <v>Non SIDS</v>
      </c>
      <c r="J777" s="30" t="str">
        <f>IFERROR(VLOOKUP(B777,'[1]DAC Member List'!$B$1:$C$29,2,FALSE),"Non DAC")</f>
        <v>Non DAC</v>
      </c>
      <c r="K777" s="30" t="str">
        <f>IFERROR(VLOOKUP(B777,'[1]Dev Countries List'!$A$1:$B$146,2,FALSE),"Not Developing")</f>
        <v>Not Developing</v>
      </c>
      <c r="L777" s="30" t="str">
        <f>IFERROR(VLOOKUP(D777,'[1]Fragility List'!$A$1:$C$146,3,FALSE),"Not Fragile")</f>
        <v>Not Fragile</v>
      </c>
      <c r="M777" s="27" t="e">
        <f>VLOOKUP(B777,[2]Data!$B$7:$Y$270,23,FALSE)</f>
        <v>#N/A</v>
      </c>
    </row>
    <row r="778" spans="1:13" x14ac:dyDescent="0.25">
      <c r="A778" s="30" t="s">
        <v>977</v>
      </c>
      <c r="B778" s="30" t="s">
        <v>977</v>
      </c>
      <c r="C778" s="30" t="s">
        <v>977</v>
      </c>
      <c r="D778" s="30" t="s">
        <v>977</v>
      </c>
      <c r="E778" s="30" t="s">
        <v>977</v>
      </c>
      <c r="F778" s="30" t="s">
        <v>977</v>
      </c>
      <c r="G778" s="30" t="str">
        <f>IFERROR(VLOOKUP(B778,'[1]Income Groups'!$A$2:$C$219,3,FALSE),"")</f>
        <v/>
      </c>
      <c r="H778" s="30" t="str">
        <f>IFERROR(VLOOKUP(B778,'[1]LDC List'!$B$1:$C$47,2,FALSE),"Non LDC")</f>
        <v>Non LDC</v>
      </c>
      <c r="I778" s="30" t="str">
        <f>IFERROR(VLOOKUP(B778,'[1]SIDS List'!$B$1:$C$57,2,FALSE),"Non SIDS")</f>
        <v>Non SIDS</v>
      </c>
      <c r="J778" s="30" t="str">
        <f>IFERROR(VLOOKUP(B778,'[1]DAC Member List'!$B$1:$C$29,2,FALSE),"Non DAC")</f>
        <v>Non DAC</v>
      </c>
      <c r="K778" s="30" t="str">
        <f>IFERROR(VLOOKUP(B778,'[1]Dev Countries List'!$A$1:$B$146,2,FALSE),"Not Developing")</f>
        <v>Not Developing</v>
      </c>
      <c r="L778" s="30" t="str">
        <f>IFERROR(VLOOKUP(D778,'[1]Fragility List'!$A$1:$C$146,3,FALSE),"Not Fragile")</f>
        <v>Not Fragile</v>
      </c>
      <c r="M778" s="27" t="e">
        <f>VLOOKUP(B778,[2]Data!$B$7:$Y$270,23,FALSE)</f>
        <v>#N/A</v>
      </c>
    </row>
    <row r="779" spans="1:13" x14ac:dyDescent="0.25">
      <c r="A779" s="30" t="s">
        <v>977</v>
      </c>
      <c r="B779" s="30" t="s">
        <v>977</v>
      </c>
      <c r="C779" s="30" t="s">
        <v>977</v>
      </c>
      <c r="D779" s="30" t="s">
        <v>977</v>
      </c>
      <c r="E779" s="30" t="s">
        <v>977</v>
      </c>
      <c r="F779" s="30" t="s">
        <v>977</v>
      </c>
      <c r="G779" s="30" t="str">
        <f>IFERROR(VLOOKUP(B779,'[1]Income Groups'!$A$2:$C$219,3,FALSE),"")</f>
        <v/>
      </c>
      <c r="H779" s="30" t="str">
        <f>IFERROR(VLOOKUP(B779,'[1]LDC List'!$B$1:$C$47,2,FALSE),"Non LDC")</f>
        <v>Non LDC</v>
      </c>
      <c r="I779" s="30" t="str">
        <f>IFERROR(VLOOKUP(B779,'[1]SIDS List'!$B$1:$C$57,2,FALSE),"Non SIDS")</f>
        <v>Non SIDS</v>
      </c>
      <c r="J779" s="30" t="str">
        <f>IFERROR(VLOOKUP(B779,'[1]DAC Member List'!$B$1:$C$29,2,FALSE),"Non DAC")</f>
        <v>Non DAC</v>
      </c>
      <c r="K779" s="30" t="str">
        <f>IFERROR(VLOOKUP(B779,'[1]Dev Countries List'!$A$1:$B$146,2,FALSE),"Not Developing")</f>
        <v>Not Developing</v>
      </c>
      <c r="L779" s="30" t="str">
        <f>IFERROR(VLOOKUP(D779,'[1]Fragility List'!$A$1:$C$146,3,FALSE),"Not Fragile")</f>
        <v>Not Fragile</v>
      </c>
      <c r="M779" s="27" t="e">
        <f>VLOOKUP(B779,[2]Data!$B$7:$Y$270,23,FALSE)</f>
        <v>#N/A</v>
      </c>
    </row>
    <row r="780" spans="1:13" x14ac:dyDescent="0.25">
      <c r="A780" s="30" t="s">
        <v>977</v>
      </c>
      <c r="B780" s="30" t="s">
        <v>977</v>
      </c>
      <c r="C780" s="30" t="s">
        <v>977</v>
      </c>
      <c r="D780" s="30" t="s">
        <v>977</v>
      </c>
      <c r="E780" s="30" t="s">
        <v>977</v>
      </c>
      <c r="F780" s="30" t="s">
        <v>977</v>
      </c>
      <c r="G780" s="30" t="str">
        <f>IFERROR(VLOOKUP(B780,'[1]Income Groups'!$A$2:$C$219,3,FALSE),"")</f>
        <v/>
      </c>
      <c r="H780" s="30" t="str">
        <f>IFERROR(VLOOKUP(B780,'[1]LDC List'!$B$1:$C$47,2,FALSE),"Non LDC")</f>
        <v>Non LDC</v>
      </c>
      <c r="I780" s="30" t="str">
        <f>IFERROR(VLOOKUP(B780,'[1]SIDS List'!$B$1:$C$57,2,FALSE),"Non SIDS")</f>
        <v>Non SIDS</v>
      </c>
      <c r="J780" s="30" t="str">
        <f>IFERROR(VLOOKUP(B780,'[1]DAC Member List'!$B$1:$C$29,2,FALSE),"Non DAC")</f>
        <v>Non DAC</v>
      </c>
      <c r="K780" s="30" t="str">
        <f>IFERROR(VLOOKUP(B780,'[1]Dev Countries List'!$A$1:$B$146,2,FALSE),"Not Developing")</f>
        <v>Not Developing</v>
      </c>
      <c r="L780" s="30" t="str">
        <f>IFERROR(VLOOKUP(D780,'[1]Fragility List'!$A$1:$C$146,3,FALSE),"Not Fragile")</f>
        <v>Not Fragile</v>
      </c>
      <c r="M780" s="27" t="e">
        <f>VLOOKUP(B780,[2]Data!$B$7:$Y$270,23,FALSE)</f>
        <v>#N/A</v>
      </c>
    </row>
    <row r="781" spans="1:13" x14ac:dyDescent="0.25">
      <c r="A781" s="30" t="s">
        <v>977</v>
      </c>
      <c r="B781" s="30" t="s">
        <v>977</v>
      </c>
      <c r="C781" s="30" t="s">
        <v>977</v>
      </c>
      <c r="D781" s="30" t="s">
        <v>977</v>
      </c>
      <c r="E781" s="30" t="s">
        <v>977</v>
      </c>
      <c r="F781" s="30" t="s">
        <v>977</v>
      </c>
      <c r="G781" s="30" t="str">
        <f>IFERROR(VLOOKUP(B781,'[1]Income Groups'!$A$2:$C$219,3,FALSE),"")</f>
        <v/>
      </c>
      <c r="H781" s="30" t="str">
        <f>IFERROR(VLOOKUP(B781,'[1]LDC List'!$B$1:$C$47,2,FALSE),"Non LDC")</f>
        <v>Non LDC</v>
      </c>
      <c r="I781" s="30" t="str">
        <f>IFERROR(VLOOKUP(B781,'[1]SIDS List'!$B$1:$C$57,2,FALSE),"Non SIDS")</f>
        <v>Non SIDS</v>
      </c>
      <c r="J781" s="30" t="str">
        <f>IFERROR(VLOOKUP(B781,'[1]DAC Member List'!$B$1:$C$29,2,FALSE),"Non DAC")</f>
        <v>Non DAC</v>
      </c>
      <c r="K781" s="30" t="str">
        <f>IFERROR(VLOOKUP(B781,'[1]Dev Countries List'!$A$1:$B$146,2,FALSE),"Not Developing")</f>
        <v>Not Developing</v>
      </c>
      <c r="L781" s="30" t="str">
        <f>IFERROR(VLOOKUP(D781,'[1]Fragility List'!$A$1:$C$146,3,FALSE),"Not Fragile")</f>
        <v>Not Fragile</v>
      </c>
      <c r="M781" s="27" t="e">
        <f>VLOOKUP(B781,[2]Data!$B$7:$Y$270,23,FALSE)</f>
        <v>#N/A</v>
      </c>
    </row>
    <row r="782" spans="1:13" x14ac:dyDescent="0.25">
      <c r="A782" s="30" t="s">
        <v>977</v>
      </c>
      <c r="B782" s="30" t="s">
        <v>977</v>
      </c>
      <c r="C782" s="30" t="s">
        <v>977</v>
      </c>
      <c r="D782" s="30" t="s">
        <v>977</v>
      </c>
      <c r="E782" s="30" t="s">
        <v>977</v>
      </c>
      <c r="F782" s="30" t="s">
        <v>977</v>
      </c>
      <c r="G782" s="30" t="str">
        <f>IFERROR(VLOOKUP(B782,'[1]Income Groups'!$A$2:$C$219,3,FALSE),"")</f>
        <v/>
      </c>
      <c r="H782" s="30" t="str">
        <f>IFERROR(VLOOKUP(B782,'[1]LDC List'!$B$1:$C$47,2,FALSE),"Non LDC")</f>
        <v>Non LDC</v>
      </c>
      <c r="I782" s="30" t="str">
        <f>IFERROR(VLOOKUP(B782,'[1]SIDS List'!$B$1:$C$57,2,FALSE),"Non SIDS")</f>
        <v>Non SIDS</v>
      </c>
      <c r="J782" s="30" t="str">
        <f>IFERROR(VLOOKUP(B782,'[1]DAC Member List'!$B$1:$C$29,2,FALSE),"Non DAC")</f>
        <v>Non DAC</v>
      </c>
      <c r="K782" s="30" t="str">
        <f>IFERROR(VLOOKUP(B782,'[1]Dev Countries List'!$A$1:$B$146,2,FALSE),"Not Developing")</f>
        <v>Not Developing</v>
      </c>
      <c r="L782" s="30" t="str">
        <f>IFERROR(VLOOKUP(D782,'[1]Fragility List'!$A$1:$C$146,3,FALSE),"Not Fragile")</f>
        <v>Not Fragile</v>
      </c>
      <c r="M782" s="27" t="e">
        <f>VLOOKUP(B782,[2]Data!$B$7:$Y$270,23,FALSE)</f>
        <v>#N/A</v>
      </c>
    </row>
    <row r="783" spans="1:13" x14ac:dyDescent="0.25">
      <c r="A783" s="30" t="s">
        <v>977</v>
      </c>
      <c r="B783" s="30" t="s">
        <v>977</v>
      </c>
      <c r="C783" s="30" t="s">
        <v>977</v>
      </c>
      <c r="D783" s="30" t="s">
        <v>977</v>
      </c>
      <c r="E783" s="30" t="s">
        <v>977</v>
      </c>
      <c r="F783" s="30" t="s">
        <v>977</v>
      </c>
      <c r="G783" s="30" t="str">
        <f>IFERROR(VLOOKUP(B783,'[1]Income Groups'!$A$2:$C$219,3,FALSE),"")</f>
        <v/>
      </c>
      <c r="H783" s="30" t="str">
        <f>IFERROR(VLOOKUP(B783,'[1]LDC List'!$B$1:$C$47,2,FALSE),"Non LDC")</f>
        <v>Non LDC</v>
      </c>
      <c r="I783" s="30" t="str">
        <f>IFERROR(VLOOKUP(B783,'[1]SIDS List'!$B$1:$C$57,2,FALSE),"Non SIDS")</f>
        <v>Non SIDS</v>
      </c>
      <c r="J783" s="30" t="str">
        <f>IFERROR(VLOOKUP(B783,'[1]DAC Member List'!$B$1:$C$29,2,FALSE),"Non DAC")</f>
        <v>Non DAC</v>
      </c>
      <c r="K783" s="30" t="str">
        <f>IFERROR(VLOOKUP(B783,'[1]Dev Countries List'!$A$1:$B$146,2,FALSE),"Not Developing")</f>
        <v>Not Developing</v>
      </c>
      <c r="L783" s="30" t="str">
        <f>IFERROR(VLOOKUP(D783,'[1]Fragility List'!$A$1:$C$146,3,FALSE),"Not Fragile")</f>
        <v>Not Fragile</v>
      </c>
      <c r="M783" s="27" t="e">
        <f>VLOOKUP(B783,[2]Data!$B$7:$Y$270,23,FALSE)</f>
        <v>#N/A</v>
      </c>
    </row>
    <row r="784" spans="1:13" x14ac:dyDescent="0.25">
      <c r="A784" s="30" t="s">
        <v>977</v>
      </c>
      <c r="B784" s="30" t="s">
        <v>977</v>
      </c>
      <c r="C784" s="30" t="s">
        <v>977</v>
      </c>
      <c r="D784" s="30" t="s">
        <v>977</v>
      </c>
      <c r="E784" s="30" t="s">
        <v>977</v>
      </c>
      <c r="F784" s="30" t="s">
        <v>977</v>
      </c>
      <c r="G784" s="30" t="str">
        <f>IFERROR(VLOOKUP(B784,'[1]Income Groups'!$A$2:$C$219,3,FALSE),"")</f>
        <v/>
      </c>
      <c r="H784" s="30" t="str">
        <f>IFERROR(VLOOKUP(B784,'[1]LDC List'!$B$1:$C$47,2,FALSE),"Non LDC")</f>
        <v>Non LDC</v>
      </c>
      <c r="I784" s="30" t="str">
        <f>IFERROR(VLOOKUP(B784,'[1]SIDS List'!$B$1:$C$57,2,FALSE),"Non SIDS")</f>
        <v>Non SIDS</v>
      </c>
      <c r="J784" s="30" t="str">
        <f>IFERROR(VLOOKUP(B784,'[1]DAC Member List'!$B$1:$C$29,2,FALSE),"Non DAC")</f>
        <v>Non DAC</v>
      </c>
      <c r="K784" s="30" t="str">
        <f>IFERROR(VLOOKUP(B784,'[1]Dev Countries List'!$A$1:$B$146,2,FALSE),"Not Developing")</f>
        <v>Not Developing</v>
      </c>
      <c r="L784" s="30" t="str">
        <f>IFERROR(VLOOKUP(D784,'[1]Fragility List'!$A$1:$C$146,3,FALSE),"Not Fragile")</f>
        <v>Not Fragile</v>
      </c>
      <c r="M784" s="27" t="e">
        <f>VLOOKUP(B784,[2]Data!$B$7:$Y$270,23,FALSE)</f>
        <v>#N/A</v>
      </c>
    </row>
    <row r="785" spans="1:13" x14ac:dyDescent="0.25">
      <c r="A785" s="30" t="s">
        <v>977</v>
      </c>
      <c r="B785" s="30" t="s">
        <v>977</v>
      </c>
      <c r="C785" s="30" t="s">
        <v>977</v>
      </c>
      <c r="D785" s="30" t="s">
        <v>977</v>
      </c>
      <c r="E785" s="30" t="s">
        <v>977</v>
      </c>
      <c r="F785" s="30" t="s">
        <v>977</v>
      </c>
      <c r="G785" s="30" t="str">
        <f>IFERROR(VLOOKUP(B785,'[1]Income Groups'!$A$2:$C$219,3,FALSE),"")</f>
        <v/>
      </c>
      <c r="H785" s="30" t="str">
        <f>IFERROR(VLOOKUP(B785,'[1]LDC List'!$B$1:$C$47,2,FALSE),"Non LDC")</f>
        <v>Non LDC</v>
      </c>
      <c r="I785" s="30" t="str">
        <f>IFERROR(VLOOKUP(B785,'[1]SIDS List'!$B$1:$C$57,2,FALSE),"Non SIDS")</f>
        <v>Non SIDS</v>
      </c>
      <c r="J785" s="30" t="str">
        <f>IFERROR(VLOOKUP(B785,'[1]DAC Member List'!$B$1:$C$29,2,FALSE),"Non DAC")</f>
        <v>Non DAC</v>
      </c>
      <c r="K785" s="30" t="str">
        <f>IFERROR(VLOOKUP(B785,'[1]Dev Countries List'!$A$1:$B$146,2,FALSE),"Not Developing")</f>
        <v>Not Developing</v>
      </c>
      <c r="L785" s="30" t="str">
        <f>IFERROR(VLOOKUP(D785,'[1]Fragility List'!$A$1:$C$146,3,FALSE),"Not Fragile")</f>
        <v>Not Fragile</v>
      </c>
      <c r="M785" s="27" t="e">
        <f>VLOOKUP(B785,[2]Data!$B$7:$Y$270,23,FALSE)</f>
        <v>#N/A</v>
      </c>
    </row>
    <row r="786" spans="1:13" x14ac:dyDescent="0.25">
      <c r="A786" s="30" t="s">
        <v>977</v>
      </c>
      <c r="B786" s="30" t="s">
        <v>977</v>
      </c>
      <c r="C786" s="30" t="s">
        <v>977</v>
      </c>
      <c r="D786" s="30" t="s">
        <v>977</v>
      </c>
      <c r="E786" s="30" t="s">
        <v>977</v>
      </c>
      <c r="F786" s="30" t="s">
        <v>977</v>
      </c>
      <c r="G786" s="30" t="str">
        <f>IFERROR(VLOOKUP(B786,'[1]Income Groups'!$A$2:$C$219,3,FALSE),"")</f>
        <v/>
      </c>
      <c r="H786" s="30" t="str">
        <f>IFERROR(VLOOKUP(B786,'[1]LDC List'!$B$1:$C$47,2,FALSE),"Non LDC")</f>
        <v>Non LDC</v>
      </c>
      <c r="I786" s="30" t="str">
        <f>IFERROR(VLOOKUP(B786,'[1]SIDS List'!$B$1:$C$57,2,FALSE),"Non SIDS")</f>
        <v>Non SIDS</v>
      </c>
      <c r="J786" s="30" t="str">
        <f>IFERROR(VLOOKUP(B786,'[1]DAC Member List'!$B$1:$C$29,2,FALSE),"Non DAC")</f>
        <v>Non DAC</v>
      </c>
      <c r="K786" s="30" t="str">
        <f>IFERROR(VLOOKUP(B786,'[1]Dev Countries List'!$A$1:$B$146,2,FALSE),"Not Developing")</f>
        <v>Not Developing</v>
      </c>
      <c r="L786" s="30" t="str">
        <f>IFERROR(VLOOKUP(D786,'[1]Fragility List'!$A$1:$C$146,3,FALSE),"Not Fragile")</f>
        <v>Not Fragile</v>
      </c>
      <c r="M786" s="27" t="e">
        <f>VLOOKUP(B786,[2]Data!$B$7:$Y$270,23,FALSE)</f>
        <v>#N/A</v>
      </c>
    </row>
    <row r="787" spans="1:13" x14ac:dyDescent="0.25">
      <c r="A787" s="30" t="s">
        <v>977</v>
      </c>
      <c r="B787" s="30" t="s">
        <v>977</v>
      </c>
      <c r="C787" s="30" t="s">
        <v>977</v>
      </c>
      <c r="D787" s="30" t="s">
        <v>977</v>
      </c>
      <c r="E787" s="30" t="s">
        <v>977</v>
      </c>
      <c r="F787" s="30" t="s">
        <v>977</v>
      </c>
      <c r="G787" s="30" t="str">
        <f>IFERROR(VLOOKUP(B787,'[1]Income Groups'!$A$2:$C$219,3,FALSE),"")</f>
        <v/>
      </c>
      <c r="H787" s="30" t="str">
        <f>IFERROR(VLOOKUP(B787,'[1]LDC List'!$B$1:$C$47,2,FALSE),"Non LDC")</f>
        <v>Non LDC</v>
      </c>
      <c r="I787" s="30" t="str">
        <f>IFERROR(VLOOKUP(B787,'[1]SIDS List'!$B$1:$C$57,2,FALSE),"Non SIDS")</f>
        <v>Non SIDS</v>
      </c>
      <c r="J787" s="30" t="str">
        <f>IFERROR(VLOOKUP(B787,'[1]DAC Member List'!$B$1:$C$29,2,FALSE),"Non DAC")</f>
        <v>Non DAC</v>
      </c>
      <c r="K787" s="30" t="str">
        <f>IFERROR(VLOOKUP(B787,'[1]Dev Countries List'!$A$1:$B$146,2,FALSE),"Not Developing")</f>
        <v>Not Developing</v>
      </c>
      <c r="L787" s="30" t="str">
        <f>IFERROR(VLOOKUP(D787,'[1]Fragility List'!$A$1:$C$146,3,FALSE),"Not Fragile")</f>
        <v>Not Fragile</v>
      </c>
      <c r="M787" s="27" t="e">
        <f>VLOOKUP(B787,[2]Data!$B$7:$Y$270,23,FALSE)</f>
        <v>#N/A</v>
      </c>
    </row>
    <row r="788" spans="1:13" x14ac:dyDescent="0.25">
      <c r="A788" s="30" t="s">
        <v>977</v>
      </c>
      <c r="B788" s="30" t="s">
        <v>977</v>
      </c>
      <c r="C788" s="30" t="s">
        <v>977</v>
      </c>
      <c r="D788" s="30" t="s">
        <v>977</v>
      </c>
      <c r="E788" s="30" t="s">
        <v>977</v>
      </c>
      <c r="F788" s="30" t="s">
        <v>977</v>
      </c>
      <c r="G788" s="30" t="str">
        <f>IFERROR(VLOOKUP(B788,'[1]Income Groups'!$A$2:$C$219,3,FALSE),"")</f>
        <v/>
      </c>
      <c r="H788" s="30" t="str">
        <f>IFERROR(VLOOKUP(B788,'[1]LDC List'!$B$1:$C$47,2,FALSE),"Non LDC")</f>
        <v>Non LDC</v>
      </c>
      <c r="I788" s="30" t="str">
        <f>IFERROR(VLOOKUP(B788,'[1]SIDS List'!$B$1:$C$57,2,FALSE),"Non SIDS")</f>
        <v>Non SIDS</v>
      </c>
      <c r="J788" s="30" t="str">
        <f>IFERROR(VLOOKUP(B788,'[1]DAC Member List'!$B$1:$C$29,2,FALSE),"Non DAC")</f>
        <v>Non DAC</v>
      </c>
      <c r="K788" s="30" t="str">
        <f>IFERROR(VLOOKUP(B788,'[1]Dev Countries List'!$A$1:$B$146,2,FALSE),"Not Developing")</f>
        <v>Not Developing</v>
      </c>
      <c r="L788" s="30" t="str">
        <f>IFERROR(VLOOKUP(D788,'[1]Fragility List'!$A$1:$C$146,3,FALSE),"Not Fragile")</f>
        <v>Not Fragile</v>
      </c>
      <c r="M788" s="27" t="e">
        <f>VLOOKUP(B788,[2]Data!$B$7:$Y$270,23,FALSE)</f>
        <v>#N/A</v>
      </c>
    </row>
    <row r="789" spans="1:13" x14ac:dyDescent="0.25">
      <c r="A789" s="30" t="s">
        <v>977</v>
      </c>
      <c r="B789" s="30" t="s">
        <v>977</v>
      </c>
      <c r="C789" s="30" t="s">
        <v>977</v>
      </c>
      <c r="D789" s="30" t="s">
        <v>977</v>
      </c>
      <c r="E789" s="30" t="s">
        <v>977</v>
      </c>
      <c r="F789" s="30" t="s">
        <v>977</v>
      </c>
      <c r="G789" s="30" t="str">
        <f>IFERROR(VLOOKUP(B789,'[1]Income Groups'!$A$2:$C$219,3,FALSE),"")</f>
        <v/>
      </c>
      <c r="H789" s="30" t="str">
        <f>IFERROR(VLOOKUP(B789,'[1]LDC List'!$B$1:$C$47,2,FALSE),"Non LDC")</f>
        <v>Non LDC</v>
      </c>
      <c r="I789" s="30" t="str">
        <f>IFERROR(VLOOKUP(B789,'[1]SIDS List'!$B$1:$C$57,2,FALSE),"Non SIDS")</f>
        <v>Non SIDS</v>
      </c>
      <c r="J789" s="30" t="str">
        <f>IFERROR(VLOOKUP(B789,'[1]DAC Member List'!$B$1:$C$29,2,FALSE),"Non DAC")</f>
        <v>Non DAC</v>
      </c>
      <c r="K789" s="30" t="str">
        <f>IFERROR(VLOOKUP(B789,'[1]Dev Countries List'!$A$1:$B$146,2,FALSE),"Not Developing")</f>
        <v>Not Developing</v>
      </c>
      <c r="L789" s="30" t="str">
        <f>IFERROR(VLOOKUP(D789,'[1]Fragility List'!$A$1:$C$146,3,FALSE),"Not Fragile")</f>
        <v>Not Fragile</v>
      </c>
      <c r="M789" s="27" t="e">
        <f>VLOOKUP(B789,[2]Data!$B$7:$Y$270,23,FALSE)</f>
        <v>#N/A</v>
      </c>
    </row>
    <row r="790" spans="1:13" x14ac:dyDescent="0.25">
      <c r="A790" s="30" t="s">
        <v>977</v>
      </c>
      <c r="B790" s="30" t="s">
        <v>977</v>
      </c>
      <c r="C790" s="30" t="s">
        <v>977</v>
      </c>
      <c r="D790" s="30" t="s">
        <v>977</v>
      </c>
      <c r="E790" s="30" t="s">
        <v>977</v>
      </c>
      <c r="F790" s="30" t="s">
        <v>977</v>
      </c>
      <c r="G790" s="30" t="str">
        <f>IFERROR(VLOOKUP(B790,'[1]Income Groups'!$A$2:$C$219,3,FALSE),"")</f>
        <v/>
      </c>
      <c r="H790" s="30" t="str">
        <f>IFERROR(VLOOKUP(B790,'[1]LDC List'!$B$1:$C$47,2,FALSE),"Non LDC")</f>
        <v>Non LDC</v>
      </c>
      <c r="I790" s="30" t="str">
        <f>IFERROR(VLOOKUP(B790,'[1]SIDS List'!$B$1:$C$57,2,FALSE),"Non SIDS")</f>
        <v>Non SIDS</v>
      </c>
      <c r="J790" s="30" t="str">
        <f>IFERROR(VLOOKUP(B790,'[1]DAC Member List'!$B$1:$C$29,2,FALSE),"Non DAC")</f>
        <v>Non DAC</v>
      </c>
      <c r="K790" s="30" t="str">
        <f>IFERROR(VLOOKUP(B790,'[1]Dev Countries List'!$A$1:$B$146,2,FALSE),"Not Developing")</f>
        <v>Not Developing</v>
      </c>
      <c r="L790" s="30" t="str">
        <f>IFERROR(VLOOKUP(D790,'[1]Fragility List'!$A$1:$C$146,3,FALSE),"Not Fragile")</f>
        <v>Not Fragile</v>
      </c>
      <c r="M790" s="27" t="e">
        <f>VLOOKUP(B790,[2]Data!$B$7:$Y$270,23,FALSE)</f>
        <v>#N/A</v>
      </c>
    </row>
    <row r="791" spans="1:13" x14ac:dyDescent="0.25">
      <c r="A791" s="30" t="s">
        <v>977</v>
      </c>
      <c r="B791" s="30" t="s">
        <v>977</v>
      </c>
      <c r="C791" s="30" t="s">
        <v>977</v>
      </c>
      <c r="D791" s="30" t="s">
        <v>977</v>
      </c>
      <c r="E791" s="30" t="s">
        <v>977</v>
      </c>
      <c r="F791" s="30" t="s">
        <v>977</v>
      </c>
      <c r="G791" s="30" t="str">
        <f>IFERROR(VLOOKUP(B791,'[1]Income Groups'!$A$2:$C$219,3,FALSE),"")</f>
        <v/>
      </c>
      <c r="H791" s="30" t="str">
        <f>IFERROR(VLOOKUP(B791,'[1]LDC List'!$B$1:$C$47,2,FALSE),"Non LDC")</f>
        <v>Non LDC</v>
      </c>
      <c r="I791" s="30" t="str">
        <f>IFERROR(VLOOKUP(B791,'[1]SIDS List'!$B$1:$C$57,2,FALSE),"Non SIDS")</f>
        <v>Non SIDS</v>
      </c>
      <c r="J791" s="30" t="str">
        <f>IFERROR(VLOOKUP(B791,'[1]DAC Member List'!$B$1:$C$29,2,FALSE),"Non DAC")</f>
        <v>Non DAC</v>
      </c>
      <c r="K791" s="30" t="str">
        <f>IFERROR(VLOOKUP(B791,'[1]Dev Countries List'!$A$1:$B$146,2,FALSE),"Not Developing")</f>
        <v>Not Developing</v>
      </c>
      <c r="L791" s="30" t="str">
        <f>IFERROR(VLOOKUP(D791,'[1]Fragility List'!$A$1:$C$146,3,FALSE),"Not Fragile")</f>
        <v>Not Fragile</v>
      </c>
      <c r="M791" s="27" t="e">
        <f>VLOOKUP(B791,[2]Data!$B$7:$Y$270,23,FALSE)</f>
        <v>#N/A</v>
      </c>
    </row>
    <row r="792" spans="1:13" x14ac:dyDescent="0.25">
      <c r="A792" s="30" t="s">
        <v>977</v>
      </c>
      <c r="B792" s="30" t="s">
        <v>977</v>
      </c>
      <c r="C792" s="30" t="s">
        <v>977</v>
      </c>
      <c r="D792" s="30" t="s">
        <v>977</v>
      </c>
      <c r="E792" s="30" t="s">
        <v>977</v>
      </c>
      <c r="F792" s="30" t="s">
        <v>977</v>
      </c>
      <c r="G792" s="30" t="str">
        <f>IFERROR(VLOOKUP(B792,'[1]Income Groups'!$A$2:$C$219,3,FALSE),"")</f>
        <v/>
      </c>
      <c r="H792" s="30" t="str">
        <f>IFERROR(VLOOKUP(B792,'[1]LDC List'!$B$1:$C$47,2,FALSE),"Non LDC")</f>
        <v>Non LDC</v>
      </c>
      <c r="I792" s="30" t="str">
        <f>IFERROR(VLOOKUP(B792,'[1]SIDS List'!$B$1:$C$57,2,FALSE),"Non SIDS")</f>
        <v>Non SIDS</v>
      </c>
      <c r="J792" s="30" t="str">
        <f>IFERROR(VLOOKUP(B792,'[1]DAC Member List'!$B$1:$C$29,2,FALSE),"Non DAC")</f>
        <v>Non DAC</v>
      </c>
      <c r="K792" s="30" t="str">
        <f>IFERROR(VLOOKUP(B792,'[1]Dev Countries List'!$A$1:$B$146,2,FALSE),"Not Developing")</f>
        <v>Not Developing</v>
      </c>
      <c r="L792" s="30" t="str">
        <f>IFERROR(VLOOKUP(D792,'[1]Fragility List'!$A$1:$C$146,3,FALSE),"Not Fragile")</f>
        <v>Not Fragile</v>
      </c>
      <c r="M792" s="27" t="e">
        <f>VLOOKUP(B792,[2]Data!$B$7:$Y$270,23,FALSE)</f>
        <v>#N/A</v>
      </c>
    </row>
    <row r="793" spans="1:13" x14ac:dyDescent="0.25">
      <c r="A793" s="30" t="s">
        <v>977</v>
      </c>
      <c r="B793" s="30" t="s">
        <v>977</v>
      </c>
      <c r="C793" s="30" t="s">
        <v>977</v>
      </c>
      <c r="D793" s="30" t="s">
        <v>977</v>
      </c>
      <c r="E793" s="30" t="s">
        <v>977</v>
      </c>
      <c r="F793" s="30" t="s">
        <v>977</v>
      </c>
      <c r="G793" s="30" t="str">
        <f>IFERROR(VLOOKUP(B793,'[1]Income Groups'!$A$2:$C$219,3,FALSE),"")</f>
        <v/>
      </c>
      <c r="H793" s="30" t="str">
        <f>IFERROR(VLOOKUP(B793,'[1]LDC List'!$B$1:$C$47,2,FALSE),"Non LDC")</f>
        <v>Non LDC</v>
      </c>
      <c r="I793" s="30" t="str">
        <f>IFERROR(VLOOKUP(B793,'[1]SIDS List'!$B$1:$C$57,2,FALSE),"Non SIDS")</f>
        <v>Non SIDS</v>
      </c>
      <c r="J793" s="30" t="str">
        <f>IFERROR(VLOOKUP(B793,'[1]DAC Member List'!$B$1:$C$29,2,FALSE),"Non DAC")</f>
        <v>Non DAC</v>
      </c>
      <c r="K793" s="30" t="str">
        <f>IFERROR(VLOOKUP(B793,'[1]Dev Countries List'!$A$1:$B$146,2,FALSE),"Not Developing")</f>
        <v>Not Developing</v>
      </c>
      <c r="L793" s="30" t="str">
        <f>IFERROR(VLOOKUP(D793,'[1]Fragility List'!$A$1:$C$146,3,FALSE),"Not Fragile")</f>
        <v>Not Fragile</v>
      </c>
      <c r="M793" s="27" t="e">
        <f>VLOOKUP(B793,[2]Data!$B$7:$Y$270,23,FALSE)</f>
        <v>#N/A</v>
      </c>
    </row>
    <row r="794" spans="1:13" x14ac:dyDescent="0.25">
      <c r="A794" s="30" t="s">
        <v>977</v>
      </c>
      <c r="B794" s="30" t="s">
        <v>977</v>
      </c>
      <c r="C794" s="30" t="s">
        <v>977</v>
      </c>
      <c r="D794" s="30" t="s">
        <v>977</v>
      </c>
      <c r="E794" s="30" t="s">
        <v>977</v>
      </c>
      <c r="F794" s="30" t="s">
        <v>977</v>
      </c>
      <c r="G794" s="30" t="str">
        <f>IFERROR(VLOOKUP(B794,'[1]Income Groups'!$A$2:$C$219,3,FALSE),"")</f>
        <v/>
      </c>
      <c r="H794" s="30" t="str">
        <f>IFERROR(VLOOKUP(B794,'[1]LDC List'!$B$1:$C$47,2,FALSE),"Non LDC")</f>
        <v>Non LDC</v>
      </c>
      <c r="I794" s="30" t="str">
        <f>IFERROR(VLOOKUP(B794,'[1]SIDS List'!$B$1:$C$57,2,FALSE),"Non SIDS")</f>
        <v>Non SIDS</v>
      </c>
      <c r="J794" s="30" t="str">
        <f>IFERROR(VLOOKUP(B794,'[1]DAC Member List'!$B$1:$C$29,2,FALSE),"Non DAC")</f>
        <v>Non DAC</v>
      </c>
      <c r="K794" s="30" t="str">
        <f>IFERROR(VLOOKUP(B794,'[1]Dev Countries List'!$A$1:$B$146,2,FALSE),"Not Developing")</f>
        <v>Not Developing</v>
      </c>
      <c r="L794" s="30" t="str">
        <f>IFERROR(VLOOKUP(D794,'[1]Fragility List'!$A$1:$C$146,3,FALSE),"Not Fragile")</f>
        <v>Not Fragile</v>
      </c>
      <c r="M794" s="27" t="e">
        <f>VLOOKUP(B794,[2]Data!$B$7:$Y$270,23,FALSE)</f>
        <v>#N/A</v>
      </c>
    </row>
    <row r="795" spans="1:13" x14ac:dyDescent="0.25">
      <c r="A795" s="30" t="s">
        <v>977</v>
      </c>
      <c r="B795" s="30" t="s">
        <v>977</v>
      </c>
      <c r="C795" s="30" t="s">
        <v>977</v>
      </c>
      <c r="D795" s="30" t="s">
        <v>977</v>
      </c>
      <c r="E795" s="30" t="s">
        <v>977</v>
      </c>
      <c r="F795" s="30" t="s">
        <v>977</v>
      </c>
      <c r="G795" s="30" t="str">
        <f>IFERROR(VLOOKUP(B795,'[1]Income Groups'!$A$2:$C$219,3,FALSE),"")</f>
        <v/>
      </c>
      <c r="H795" s="30" t="str">
        <f>IFERROR(VLOOKUP(B795,'[1]LDC List'!$B$1:$C$47,2,FALSE),"Non LDC")</f>
        <v>Non LDC</v>
      </c>
      <c r="I795" s="30" t="str">
        <f>IFERROR(VLOOKUP(B795,'[1]SIDS List'!$B$1:$C$57,2,FALSE),"Non SIDS")</f>
        <v>Non SIDS</v>
      </c>
      <c r="J795" s="30" t="str">
        <f>IFERROR(VLOOKUP(B795,'[1]DAC Member List'!$B$1:$C$29,2,FALSE),"Non DAC")</f>
        <v>Non DAC</v>
      </c>
      <c r="K795" s="30" t="str">
        <f>IFERROR(VLOOKUP(B795,'[1]Dev Countries List'!$A$1:$B$146,2,FALSE),"Not Developing")</f>
        <v>Not Developing</v>
      </c>
      <c r="L795" s="30" t="str">
        <f>IFERROR(VLOOKUP(D795,'[1]Fragility List'!$A$1:$C$146,3,FALSE),"Not Fragile")</f>
        <v>Not Fragile</v>
      </c>
      <c r="M795" s="27" t="e">
        <f>VLOOKUP(B795,[2]Data!$B$7:$Y$270,23,FALSE)</f>
        <v>#N/A</v>
      </c>
    </row>
    <row r="796" spans="1:13" x14ac:dyDescent="0.25">
      <c r="A796" s="30" t="s">
        <v>977</v>
      </c>
      <c r="B796" s="30" t="s">
        <v>977</v>
      </c>
      <c r="C796" s="30" t="s">
        <v>977</v>
      </c>
      <c r="D796" s="30" t="s">
        <v>977</v>
      </c>
      <c r="E796" s="30" t="s">
        <v>977</v>
      </c>
      <c r="F796" s="30" t="s">
        <v>977</v>
      </c>
      <c r="G796" s="30" t="str">
        <f>IFERROR(VLOOKUP(B796,'[1]Income Groups'!$A$2:$C$219,3,FALSE),"")</f>
        <v/>
      </c>
      <c r="H796" s="30" t="str">
        <f>IFERROR(VLOOKUP(B796,'[1]LDC List'!$B$1:$C$47,2,FALSE),"Non LDC")</f>
        <v>Non LDC</v>
      </c>
      <c r="I796" s="30" t="str">
        <f>IFERROR(VLOOKUP(B796,'[1]SIDS List'!$B$1:$C$57,2,FALSE),"Non SIDS")</f>
        <v>Non SIDS</v>
      </c>
      <c r="J796" s="30" t="str">
        <f>IFERROR(VLOOKUP(B796,'[1]DAC Member List'!$B$1:$C$29,2,FALSE),"Non DAC")</f>
        <v>Non DAC</v>
      </c>
      <c r="K796" s="30" t="str">
        <f>IFERROR(VLOOKUP(B796,'[1]Dev Countries List'!$A$1:$B$146,2,FALSE),"Not Developing")</f>
        <v>Not Developing</v>
      </c>
      <c r="L796" s="30" t="str">
        <f>IFERROR(VLOOKUP(D796,'[1]Fragility List'!$A$1:$C$146,3,FALSE),"Not Fragile")</f>
        <v>Not Fragile</v>
      </c>
      <c r="M796" s="27" t="e">
        <f>VLOOKUP(B796,[2]Data!$B$7:$Y$270,23,FALSE)</f>
        <v>#N/A</v>
      </c>
    </row>
    <row r="797" spans="1:13" x14ac:dyDescent="0.25">
      <c r="A797" s="30" t="s">
        <v>977</v>
      </c>
      <c r="B797" s="30" t="s">
        <v>977</v>
      </c>
      <c r="C797" s="30" t="s">
        <v>977</v>
      </c>
      <c r="D797" s="30" t="s">
        <v>977</v>
      </c>
      <c r="E797" s="30" t="s">
        <v>977</v>
      </c>
      <c r="F797" s="30" t="s">
        <v>977</v>
      </c>
      <c r="G797" s="30" t="str">
        <f>IFERROR(VLOOKUP(B797,'[1]Income Groups'!$A$2:$C$219,3,FALSE),"")</f>
        <v/>
      </c>
      <c r="H797" s="30" t="str">
        <f>IFERROR(VLOOKUP(B797,'[1]LDC List'!$B$1:$C$47,2,FALSE),"Non LDC")</f>
        <v>Non LDC</v>
      </c>
      <c r="I797" s="30" t="str">
        <f>IFERROR(VLOOKUP(B797,'[1]SIDS List'!$B$1:$C$57,2,FALSE),"Non SIDS")</f>
        <v>Non SIDS</v>
      </c>
      <c r="J797" s="30" t="str">
        <f>IFERROR(VLOOKUP(B797,'[1]DAC Member List'!$B$1:$C$29,2,FALSE),"Non DAC")</f>
        <v>Non DAC</v>
      </c>
      <c r="K797" s="30" t="str">
        <f>IFERROR(VLOOKUP(B797,'[1]Dev Countries List'!$A$1:$B$146,2,FALSE),"Not Developing")</f>
        <v>Not Developing</v>
      </c>
      <c r="L797" s="30" t="str">
        <f>IFERROR(VLOOKUP(D797,'[1]Fragility List'!$A$1:$C$146,3,FALSE),"Not Fragile")</f>
        <v>Not Fragile</v>
      </c>
      <c r="M797" s="27" t="e">
        <f>VLOOKUP(B797,[2]Data!$B$7:$Y$270,23,FALSE)</f>
        <v>#N/A</v>
      </c>
    </row>
    <row r="798" spans="1:13" x14ac:dyDescent="0.25">
      <c r="A798" s="30" t="s">
        <v>977</v>
      </c>
      <c r="B798" s="30" t="s">
        <v>977</v>
      </c>
      <c r="C798" s="30" t="s">
        <v>977</v>
      </c>
      <c r="D798" s="30" t="s">
        <v>977</v>
      </c>
      <c r="E798" s="30" t="s">
        <v>977</v>
      </c>
      <c r="F798" s="30" t="s">
        <v>977</v>
      </c>
      <c r="G798" s="30" t="str">
        <f>IFERROR(VLOOKUP(B798,'[1]Income Groups'!$A$2:$C$219,3,FALSE),"")</f>
        <v/>
      </c>
      <c r="H798" s="30" t="str">
        <f>IFERROR(VLOOKUP(B798,'[1]LDC List'!$B$1:$C$47,2,FALSE),"Non LDC")</f>
        <v>Non LDC</v>
      </c>
      <c r="I798" s="30" t="str">
        <f>IFERROR(VLOOKUP(B798,'[1]SIDS List'!$B$1:$C$57,2,FALSE),"Non SIDS")</f>
        <v>Non SIDS</v>
      </c>
      <c r="J798" s="30" t="str">
        <f>IFERROR(VLOOKUP(B798,'[1]DAC Member List'!$B$1:$C$29,2,FALSE),"Non DAC")</f>
        <v>Non DAC</v>
      </c>
      <c r="K798" s="30" t="str">
        <f>IFERROR(VLOOKUP(B798,'[1]Dev Countries List'!$A$1:$B$146,2,FALSE),"Not Developing")</f>
        <v>Not Developing</v>
      </c>
      <c r="L798" s="30" t="str">
        <f>IFERROR(VLOOKUP(D798,'[1]Fragility List'!$A$1:$C$146,3,FALSE),"Not Fragile")</f>
        <v>Not Fragile</v>
      </c>
      <c r="M798" s="27" t="e">
        <f>VLOOKUP(B798,[2]Data!$B$7:$Y$270,23,FALSE)</f>
        <v>#N/A</v>
      </c>
    </row>
    <row r="799" spans="1:13" x14ac:dyDescent="0.25">
      <c r="A799" s="30" t="s">
        <v>977</v>
      </c>
      <c r="B799" s="30" t="s">
        <v>977</v>
      </c>
      <c r="C799" s="30" t="s">
        <v>977</v>
      </c>
      <c r="D799" s="30" t="s">
        <v>977</v>
      </c>
      <c r="E799" s="30" t="s">
        <v>977</v>
      </c>
      <c r="F799" s="30" t="s">
        <v>977</v>
      </c>
      <c r="G799" s="30" t="str">
        <f>IFERROR(VLOOKUP(B799,'[1]Income Groups'!$A$2:$C$219,3,FALSE),"")</f>
        <v/>
      </c>
      <c r="H799" s="30" t="str">
        <f>IFERROR(VLOOKUP(B799,'[1]LDC List'!$B$1:$C$47,2,FALSE),"Non LDC")</f>
        <v>Non LDC</v>
      </c>
      <c r="I799" s="30" t="str">
        <f>IFERROR(VLOOKUP(B799,'[1]SIDS List'!$B$1:$C$57,2,FALSE),"Non SIDS")</f>
        <v>Non SIDS</v>
      </c>
      <c r="J799" s="30" t="str">
        <f>IFERROR(VLOOKUP(B799,'[1]DAC Member List'!$B$1:$C$29,2,FALSE),"Non DAC")</f>
        <v>Non DAC</v>
      </c>
      <c r="K799" s="30" t="str">
        <f>IFERROR(VLOOKUP(B799,'[1]Dev Countries List'!$A$1:$B$146,2,FALSE),"Not Developing")</f>
        <v>Not Developing</v>
      </c>
      <c r="L799" s="30" t="str">
        <f>IFERROR(VLOOKUP(D799,'[1]Fragility List'!$A$1:$C$146,3,FALSE),"Not Fragile")</f>
        <v>Not Fragile</v>
      </c>
      <c r="M799" s="27" t="e">
        <f>VLOOKUP(B799,[2]Data!$B$7:$Y$270,23,FALSE)</f>
        <v>#N/A</v>
      </c>
    </row>
    <row r="800" spans="1:13" x14ac:dyDescent="0.25">
      <c r="A800" s="30" t="s">
        <v>977</v>
      </c>
      <c r="B800" s="30" t="s">
        <v>977</v>
      </c>
      <c r="C800" s="30" t="s">
        <v>977</v>
      </c>
      <c r="D800" s="30" t="s">
        <v>977</v>
      </c>
      <c r="E800" s="30" t="s">
        <v>977</v>
      </c>
      <c r="F800" s="30" t="s">
        <v>977</v>
      </c>
      <c r="G800" s="30" t="str">
        <f>IFERROR(VLOOKUP(B800,'[1]Income Groups'!$A$2:$C$219,3,FALSE),"")</f>
        <v/>
      </c>
      <c r="H800" s="30" t="str">
        <f>IFERROR(VLOOKUP(B800,'[1]LDC List'!$B$1:$C$47,2,FALSE),"Non LDC")</f>
        <v>Non LDC</v>
      </c>
      <c r="I800" s="30" t="str">
        <f>IFERROR(VLOOKUP(B800,'[1]SIDS List'!$B$1:$C$57,2,FALSE),"Non SIDS")</f>
        <v>Non SIDS</v>
      </c>
      <c r="J800" s="30" t="str">
        <f>IFERROR(VLOOKUP(B800,'[1]DAC Member List'!$B$1:$C$29,2,FALSE),"Non DAC")</f>
        <v>Non DAC</v>
      </c>
      <c r="K800" s="30" t="str">
        <f>IFERROR(VLOOKUP(B800,'[1]Dev Countries List'!$A$1:$B$146,2,FALSE),"Not Developing")</f>
        <v>Not Developing</v>
      </c>
      <c r="L800" s="30" t="str">
        <f>IFERROR(VLOOKUP(D800,'[1]Fragility List'!$A$1:$C$146,3,FALSE),"Not Fragile")</f>
        <v>Not Fragile</v>
      </c>
      <c r="M800" s="27" t="e">
        <f>VLOOKUP(B800,[2]Data!$B$7:$Y$270,23,FALSE)</f>
        <v>#N/A</v>
      </c>
    </row>
    <row r="801" spans="1:13" x14ac:dyDescent="0.25">
      <c r="A801" s="30" t="s">
        <v>977</v>
      </c>
      <c r="B801" s="30" t="s">
        <v>977</v>
      </c>
      <c r="C801" s="30" t="s">
        <v>977</v>
      </c>
      <c r="D801" s="30" t="s">
        <v>977</v>
      </c>
      <c r="E801" s="30" t="s">
        <v>977</v>
      </c>
      <c r="F801" s="30" t="s">
        <v>977</v>
      </c>
      <c r="G801" s="30" t="str">
        <f>IFERROR(VLOOKUP(B801,'[1]Income Groups'!$A$2:$C$219,3,FALSE),"")</f>
        <v/>
      </c>
      <c r="H801" s="30" t="str">
        <f>IFERROR(VLOOKUP(B801,'[1]LDC List'!$B$1:$C$47,2,FALSE),"Non LDC")</f>
        <v>Non LDC</v>
      </c>
      <c r="I801" s="30" t="str">
        <f>IFERROR(VLOOKUP(B801,'[1]SIDS List'!$B$1:$C$57,2,FALSE),"Non SIDS")</f>
        <v>Non SIDS</v>
      </c>
      <c r="J801" s="30" t="str">
        <f>IFERROR(VLOOKUP(B801,'[1]DAC Member List'!$B$1:$C$29,2,FALSE),"Non DAC")</f>
        <v>Non DAC</v>
      </c>
      <c r="K801" s="30" t="str">
        <f>IFERROR(VLOOKUP(B801,'[1]Dev Countries List'!$A$1:$B$146,2,FALSE),"Not Developing")</f>
        <v>Not Developing</v>
      </c>
      <c r="L801" s="30" t="str">
        <f>IFERROR(VLOOKUP(D801,'[1]Fragility List'!$A$1:$C$146,3,FALSE),"Not Fragile")</f>
        <v>Not Fragile</v>
      </c>
      <c r="M801" s="27" t="e">
        <f>VLOOKUP(B801,[2]Data!$B$7:$Y$270,23,FALSE)</f>
        <v>#N/A</v>
      </c>
    </row>
    <row r="802" spans="1:13" x14ac:dyDescent="0.25">
      <c r="A802" s="30" t="s">
        <v>977</v>
      </c>
      <c r="B802" s="30" t="s">
        <v>977</v>
      </c>
      <c r="C802" s="30" t="s">
        <v>977</v>
      </c>
      <c r="D802" s="30" t="s">
        <v>977</v>
      </c>
      <c r="E802" s="30" t="s">
        <v>977</v>
      </c>
      <c r="F802" s="30" t="s">
        <v>977</v>
      </c>
      <c r="G802" s="30" t="str">
        <f>IFERROR(VLOOKUP(B802,'[1]Income Groups'!$A$2:$C$219,3,FALSE),"")</f>
        <v/>
      </c>
      <c r="H802" s="30" t="str">
        <f>IFERROR(VLOOKUP(B802,'[1]LDC List'!$B$1:$C$47,2,FALSE),"Non LDC")</f>
        <v>Non LDC</v>
      </c>
      <c r="I802" s="30" t="str">
        <f>IFERROR(VLOOKUP(B802,'[1]SIDS List'!$B$1:$C$57,2,FALSE),"Non SIDS")</f>
        <v>Non SIDS</v>
      </c>
      <c r="J802" s="30" t="str">
        <f>IFERROR(VLOOKUP(B802,'[1]DAC Member List'!$B$1:$C$29,2,FALSE),"Non DAC")</f>
        <v>Non DAC</v>
      </c>
      <c r="K802" s="30" t="str">
        <f>IFERROR(VLOOKUP(B802,'[1]Dev Countries List'!$A$1:$B$146,2,FALSE),"Not Developing")</f>
        <v>Not Developing</v>
      </c>
      <c r="L802" s="30" t="str">
        <f>IFERROR(VLOOKUP(D802,'[1]Fragility List'!$A$1:$C$146,3,FALSE),"Not Fragile")</f>
        <v>Not Fragile</v>
      </c>
      <c r="M802" s="27" t="e">
        <f>VLOOKUP(B802,[2]Data!$B$7:$Y$270,23,FALSE)</f>
        <v>#N/A</v>
      </c>
    </row>
    <row r="803" spans="1:13" x14ac:dyDescent="0.25">
      <c r="A803" s="30" t="s">
        <v>977</v>
      </c>
      <c r="B803" s="30" t="s">
        <v>977</v>
      </c>
      <c r="C803" s="30" t="s">
        <v>977</v>
      </c>
      <c r="D803" s="30" t="s">
        <v>977</v>
      </c>
      <c r="E803" s="30" t="s">
        <v>977</v>
      </c>
      <c r="F803" s="30" t="s">
        <v>977</v>
      </c>
      <c r="G803" s="30" t="str">
        <f>IFERROR(VLOOKUP(B803,'[1]Income Groups'!$A$2:$C$219,3,FALSE),"")</f>
        <v/>
      </c>
      <c r="H803" s="30" t="str">
        <f>IFERROR(VLOOKUP(B803,'[1]LDC List'!$B$1:$C$47,2,FALSE),"Non LDC")</f>
        <v>Non LDC</v>
      </c>
      <c r="I803" s="30" t="str">
        <f>IFERROR(VLOOKUP(B803,'[1]SIDS List'!$B$1:$C$57,2,FALSE),"Non SIDS")</f>
        <v>Non SIDS</v>
      </c>
      <c r="J803" s="30" t="str">
        <f>IFERROR(VLOOKUP(B803,'[1]DAC Member List'!$B$1:$C$29,2,FALSE),"Non DAC")</f>
        <v>Non DAC</v>
      </c>
      <c r="K803" s="30" t="str">
        <f>IFERROR(VLOOKUP(B803,'[1]Dev Countries List'!$A$1:$B$146,2,FALSE),"Not Developing")</f>
        <v>Not Developing</v>
      </c>
      <c r="L803" s="30" t="str">
        <f>IFERROR(VLOOKUP(D803,'[1]Fragility List'!$A$1:$C$146,3,FALSE),"Not Fragile")</f>
        <v>Not Fragile</v>
      </c>
      <c r="M803" s="27" t="e">
        <f>VLOOKUP(B803,[2]Data!$B$7:$Y$270,23,FALSE)</f>
        <v>#N/A</v>
      </c>
    </row>
    <row r="804" spans="1:13" x14ac:dyDescent="0.25">
      <c r="A804" s="30" t="s">
        <v>977</v>
      </c>
      <c r="B804" s="30" t="s">
        <v>977</v>
      </c>
      <c r="C804" s="30" t="s">
        <v>977</v>
      </c>
      <c r="D804" s="30" t="s">
        <v>977</v>
      </c>
      <c r="E804" s="30" t="s">
        <v>977</v>
      </c>
      <c r="F804" s="30" t="s">
        <v>977</v>
      </c>
      <c r="G804" s="30" t="str">
        <f>IFERROR(VLOOKUP(B804,'[1]Income Groups'!$A$2:$C$219,3,FALSE),"")</f>
        <v/>
      </c>
      <c r="H804" s="30" t="str">
        <f>IFERROR(VLOOKUP(B804,'[1]LDC List'!$B$1:$C$47,2,FALSE),"Non LDC")</f>
        <v>Non LDC</v>
      </c>
      <c r="I804" s="30" t="str">
        <f>IFERROR(VLOOKUP(B804,'[1]SIDS List'!$B$1:$C$57,2,FALSE),"Non SIDS")</f>
        <v>Non SIDS</v>
      </c>
      <c r="J804" s="30" t="str">
        <f>IFERROR(VLOOKUP(B804,'[1]DAC Member List'!$B$1:$C$29,2,FALSE),"Non DAC")</f>
        <v>Non DAC</v>
      </c>
      <c r="K804" s="30" t="str">
        <f>IFERROR(VLOOKUP(B804,'[1]Dev Countries List'!$A$1:$B$146,2,FALSE),"Not Developing")</f>
        <v>Not Developing</v>
      </c>
      <c r="L804" s="30" t="str">
        <f>IFERROR(VLOOKUP(D804,'[1]Fragility List'!$A$1:$C$146,3,FALSE),"Not Fragile")</f>
        <v>Not Fragile</v>
      </c>
      <c r="M804" s="27" t="e">
        <f>VLOOKUP(B804,[2]Data!$B$7:$Y$270,23,FALSE)</f>
        <v>#N/A</v>
      </c>
    </row>
    <row r="805" spans="1:13" x14ac:dyDescent="0.25">
      <c r="A805" s="30" t="s">
        <v>977</v>
      </c>
      <c r="B805" s="30" t="s">
        <v>977</v>
      </c>
      <c r="C805" s="30" t="s">
        <v>977</v>
      </c>
      <c r="D805" s="30" t="s">
        <v>977</v>
      </c>
      <c r="E805" s="30" t="s">
        <v>977</v>
      </c>
      <c r="F805" s="30" t="s">
        <v>977</v>
      </c>
      <c r="G805" s="30" t="str">
        <f>IFERROR(VLOOKUP(B805,'[1]Income Groups'!$A$2:$C$219,3,FALSE),"")</f>
        <v/>
      </c>
      <c r="H805" s="30" t="str">
        <f>IFERROR(VLOOKUP(B805,'[1]LDC List'!$B$1:$C$47,2,FALSE),"Non LDC")</f>
        <v>Non LDC</v>
      </c>
      <c r="I805" s="30" t="str">
        <f>IFERROR(VLOOKUP(B805,'[1]SIDS List'!$B$1:$C$57,2,FALSE),"Non SIDS")</f>
        <v>Non SIDS</v>
      </c>
      <c r="J805" s="30" t="str">
        <f>IFERROR(VLOOKUP(B805,'[1]DAC Member List'!$B$1:$C$29,2,FALSE),"Non DAC")</f>
        <v>Non DAC</v>
      </c>
      <c r="K805" s="30" t="str">
        <f>IFERROR(VLOOKUP(B805,'[1]Dev Countries List'!$A$1:$B$146,2,FALSE),"Not Developing")</f>
        <v>Not Developing</v>
      </c>
      <c r="L805" s="30" t="str">
        <f>IFERROR(VLOOKUP(D805,'[1]Fragility List'!$A$1:$C$146,3,FALSE),"Not Fragile")</f>
        <v>Not Fragile</v>
      </c>
      <c r="M805" s="27" t="e">
        <f>VLOOKUP(B805,[2]Data!$B$7:$Y$270,23,FALSE)</f>
        <v>#N/A</v>
      </c>
    </row>
    <row r="806" spans="1:13" x14ac:dyDescent="0.25">
      <c r="A806" s="30" t="s">
        <v>977</v>
      </c>
      <c r="B806" s="30" t="s">
        <v>977</v>
      </c>
      <c r="C806" s="30" t="s">
        <v>977</v>
      </c>
      <c r="D806" s="30" t="s">
        <v>977</v>
      </c>
      <c r="E806" s="30" t="s">
        <v>977</v>
      </c>
      <c r="F806" s="30" t="s">
        <v>977</v>
      </c>
      <c r="G806" s="30" t="str">
        <f>IFERROR(VLOOKUP(B806,'[1]Income Groups'!$A$2:$C$219,3,FALSE),"")</f>
        <v/>
      </c>
      <c r="H806" s="30" t="str">
        <f>IFERROR(VLOOKUP(B806,'[1]LDC List'!$B$1:$C$47,2,FALSE),"Non LDC")</f>
        <v>Non LDC</v>
      </c>
      <c r="I806" s="30" t="str">
        <f>IFERROR(VLOOKUP(B806,'[1]SIDS List'!$B$1:$C$57,2,FALSE),"Non SIDS")</f>
        <v>Non SIDS</v>
      </c>
      <c r="J806" s="30" t="str">
        <f>IFERROR(VLOOKUP(B806,'[1]DAC Member List'!$B$1:$C$29,2,FALSE),"Non DAC")</f>
        <v>Non DAC</v>
      </c>
      <c r="K806" s="30" t="str">
        <f>IFERROR(VLOOKUP(B806,'[1]Dev Countries List'!$A$1:$B$146,2,FALSE),"Not Developing")</f>
        <v>Not Developing</v>
      </c>
      <c r="L806" s="30" t="str">
        <f>IFERROR(VLOOKUP(D806,'[1]Fragility List'!$A$1:$C$146,3,FALSE),"Not Fragile")</f>
        <v>Not Fragile</v>
      </c>
      <c r="M806" s="27" t="e">
        <f>VLOOKUP(B806,[2]Data!$B$7:$Y$270,23,FALSE)</f>
        <v>#N/A</v>
      </c>
    </row>
    <row r="807" spans="1:13" x14ac:dyDescent="0.25">
      <c r="A807" s="30" t="s">
        <v>977</v>
      </c>
      <c r="B807" s="30" t="s">
        <v>977</v>
      </c>
      <c r="C807" s="30" t="s">
        <v>977</v>
      </c>
      <c r="D807" s="30" t="s">
        <v>977</v>
      </c>
      <c r="E807" s="30" t="s">
        <v>977</v>
      </c>
      <c r="F807" s="30" t="s">
        <v>977</v>
      </c>
      <c r="G807" s="30" t="str">
        <f>IFERROR(VLOOKUP(B807,'[1]Income Groups'!$A$2:$C$219,3,FALSE),"")</f>
        <v/>
      </c>
      <c r="H807" s="30" t="str">
        <f>IFERROR(VLOOKUP(B807,'[1]LDC List'!$B$1:$C$47,2,FALSE),"Non LDC")</f>
        <v>Non LDC</v>
      </c>
      <c r="I807" s="30" t="str">
        <f>IFERROR(VLOOKUP(B807,'[1]SIDS List'!$B$1:$C$57,2,FALSE),"Non SIDS")</f>
        <v>Non SIDS</v>
      </c>
      <c r="J807" s="30" t="str">
        <f>IFERROR(VLOOKUP(B807,'[1]DAC Member List'!$B$1:$C$29,2,FALSE),"Non DAC")</f>
        <v>Non DAC</v>
      </c>
      <c r="K807" s="30" t="str">
        <f>IFERROR(VLOOKUP(B807,'[1]Dev Countries List'!$A$1:$B$146,2,FALSE),"Not Developing")</f>
        <v>Not Developing</v>
      </c>
      <c r="L807" s="30" t="str">
        <f>IFERROR(VLOOKUP(D807,'[1]Fragility List'!$A$1:$C$146,3,FALSE),"Not Fragile")</f>
        <v>Not Fragile</v>
      </c>
      <c r="M807" s="27" t="e">
        <f>VLOOKUP(B807,[2]Data!$B$7:$Y$270,23,FALSE)</f>
        <v>#N/A</v>
      </c>
    </row>
    <row r="808" spans="1:13" x14ac:dyDescent="0.25">
      <c r="A808" s="30" t="s">
        <v>977</v>
      </c>
      <c r="B808" s="30" t="s">
        <v>977</v>
      </c>
      <c r="C808" s="30" t="s">
        <v>977</v>
      </c>
      <c r="D808" s="30" t="s">
        <v>977</v>
      </c>
      <c r="E808" s="30" t="s">
        <v>977</v>
      </c>
      <c r="F808" s="30" t="s">
        <v>977</v>
      </c>
      <c r="G808" s="30" t="str">
        <f>IFERROR(VLOOKUP(B808,'[1]Income Groups'!$A$2:$C$219,3,FALSE),"")</f>
        <v/>
      </c>
      <c r="H808" s="30" t="str">
        <f>IFERROR(VLOOKUP(B808,'[1]LDC List'!$B$1:$C$47,2,FALSE),"Non LDC")</f>
        <v>Non LDC</v>
      </c>
      <c r="I808" s="30" t="str">
        <f>IFERROR(VLOOKUP(B808,'[1]SIDS List'!$B$1:$C$57,2,FALSE),"Non SIDS")</f>
        <v>Non SIDS</v>
      </c>
      <c r="J808" s="30" t="str">
        <f>IFERROR(VLOOKUP(B808,'[1]DAC Member List'!$B$1:$C$29,2,FALSE),"Non DAC")</f>
        <v>Non DAC</v>
      </c>
      <c r="K808" s="30" t="str">
        <f>IFERROR(VLOOKUP(B808,'[1]Dev Countries List'!$A$1:$B$146,2,FALSE),"Not Developing")</f>
        <v>Not Developing</v>
      </c>
      <c r="L808" s="30" t="str">
        <f>IFERROR(VLOOKUP(D808,'[1]Fragility List'!$A$1:$C$146,3,FALSE),"Not Fragile")</f>
        <v>Not Fragile</v>
      </c>
      <c r="M808" s="27" t="e">
        <f>VLOOKUP(B808,[2]Data!$B$7:$Y$270,23,FALSE)</f>
        <v>#N/A</v>
      </c>
    </row>
    <row r="809" spans="1:13" x14ac:dyDescent="0.25">
      <c r="A809" s="30" t="s">
        <v>977</v>
      </c>
      <c r="B809" s="30" t="s">
        <v>977</v>
      </c>
      <c r="C809" s="30" t="s">
        <v>977</v>
      </c>
      <c r="D809" s="30" t="s">
        <v>977</v>
      </c>
      <c r="E809" s="30" t="s">
        <v>977</v>
      </c>
      <c r="F809" s="30" t="s">
        <v>977</v>
      </c>
      <c r="G809" s="30" t="str">
        <f>IFERROR(VLOOKUP(B809,'[1]Income Groups'!$A$2:$C$219,3,FALSE),"")</f>
        <v/>
      </c>
      <c r="H809" s="30" t="str">
        <f>IFERROR(VLOOKUP(B809,'[1]LDC List'!$B$1:$C$47,2,FALSE),"Non LDC")</f>
        <v>Non LDC</v>
      </c>
      <c r="I809" s="30" t="str">
        <f>IFERROR(VLOOKUP(B809,'[1]SIDS List'!$B$1:$C$57,2,FALSE),"Non SIDS")</f>
        <v>Non SIDS</v>
      </c>
      <c r="J809" s="30" t="str">
        <f>IFERROR(VLOOKUP(B809,'[1]DAC Member List'!$B$1:$C$29,2,FALSE),"Non DAC")</f>
        <v>Non DAC</v>
      </c>
      <c r="K809" s="30" t="str">
        <f>IFERROR(VLOOKUP(B809,'[1]Dev Countries List'!$A$1:$B$146,2,FALSE),"Not Developing")</f>
        <v>Not Developing</v>
      </c>
      <c r="L809" s="30" t="str">
        <f>IFERROR(VLOOKUP(D809,'[1]Fragility List'!$A$1:$C$146,3,FALSE),"Not Fragile")</f>
        <v>Not Fragile</v>
      </c>
      <c r="M809" s="27" t="e">
        <f>VLOOKUP(B809,[2]Data!$B$7:$Y$270,23,FALSE)</f>
        <v>#N/A</v>
      </c>
    </row>
    <row r="810" spans="1:13" x14ac:dyDescent="0.25">
      <c r="A810" s="30" t="s">
        <v>977</v>
      </c>
      <c r="B810" s="30" t="s">
        <v>977</v>
      </c>
      <c r="C810" s="30" t="s">
        <v>977</v>
      </c>
      <c r="D810" s="30" t="s">
        <v>977</v>
      </c>
      <c r="E810" s="30" t="s">
        <v>977</v>
      </c>
      <c r="F810" s="30" t="s">
        <v>977</v>
      </c>
      <c r="G810" s="30" t="str">
        <f>IFERROR(VLOOKUP(B810,'[1]Income Groups'!$A$2:$C$219,3,FALSE),"")</f>
        <v/>
      </c>
      <c r="H810" s="30" t="str">
        <f>IFERROR(VLOOKUP(B810,'[1]LDC List'!$B$1:$C$47,2,FALSE),"Non LDC")</f>
        <v>Non LDC</v>
      </c>
      <c r="I810" s="30" t="str">
        <f>IFERROR(VLOOKUP(B810,'[1]SIDS List'!$B$1:$C$57,2,FALSE),"Non SIDS")</f>
        <v>Non SIDS</v>
      </c>
      <c r="J810" s="30" t="str">
        <f>IFERROR(VLOOKUP(B810,'[1]DAC Member List'!$B$1:$C$29,2,FALSE),"Non DAC")</f>
        <v>Non DAC</v>
      </c>
      <c r="K810" s="30" t="str">
        <f>IFERROR(VLOOKUP(B810,'[1]Dev Countries List'!$A$1:$B$146,2,FALSE),"Not Developing")</f>
        <v>Not Developing</v>
      </c>
      <c r="L810" s="30" t="str">
        <f>IFERROR(VLOOKUP(D810,'[1]Fragility List'!$A$1:$C$146,3,FALSE),"Not Fragile")</f>
        <v>Not Fragile</v>
      </c>
      <c r="M810" s="27" t="e">
        <f>VLOOKUP(B810,[2]Data!$B$7:$Y$270,23,FALSE)</f>
        <v>#N/A</v>
      </c>
    </row>
    <row r="811" spans="1:13" x14ac:dyDescent="0.25">
      <c r="A811" s="30" t="s">
        <v>977</v>
      </c>
      <c r="B811" s="30" t="s">
        <v>977</v>
      </c>
      <c r="C811" s="30" t="s">
        <v>977</v>
      </c>
      <c r="D811" s="30" t="s">
        <v>977</v>
      </c>
      <c r="E811" s="30" t="s">
        <v>977</v>
      </c>
      <c r="F811" s="30" t="s">
        <v>977</v>
      </c>
      <c r="G811" s="30" t="str">
        <f>IFERROR(VLOOKUP(B811,'[1]Income Groups'!$A$2:$C$219,3,FALSE),"")</f>
        <v/>
      </c>
      <c r="H811" s="30" t="str">
        <f>IFERROR(VLOOKUP(B811,'[1]LDC List'!$B$1:$C$47,2,FALSE),"Non LDC")</f>
        <v>Non LDC</v>
      </c>
      <c r="I811" s="30" t="str">
        <f>IFERROR(VLOOKUP(B811,'[1]SIDS List'!$B$1:$C$57,2,FALSE),"Non SIDS")</f>
        <v>Non SIDS</v>
      </c>
      <c r="J811" s="30" t="str">
        <f>IFERROR(VLOOKUP(B811,'[1]DAC Member List'!$B$1:$C$29,2,FALSE),"Non DAC")</f>
        <v>Non DAC</v>
      </c>
      <c r="K811" s="30" t="str">
        <f>IFERROR(VLOOKUP(B811,'[1]Dev Countries List'!$A$1:$B$146,2,FALSE),"Not Developing")</f>
        <v>Not Developing</v>
      </c>
      <c r="L811" s="30" t="str">
        <f>IFERROR(VLOOKUP(D811,'[1]Fragility List'!$A$1:$C$146,3,FALSE),"Not Fragile")</f>
        <v>Not Fragile</v>
      </c>
      <c r="M811" s="27" t="e">
        <f>VLOOKUP(B811,[2]Data!$B$7:$Y$270,23,FALSE)</f>
        <v>#N/A</v>
      </c>
    </row>
    <row r="812" spans="1:13" x14ac:dyDescent="0.25">
      <c r="A812" s="30" t="s">
        <v>977</v>
      </c>
      <c r="B812" s="30" t="s">
        <v>977</v>
      </c>
      <c r="C812" s="30" t="s">
        <v>977</v>
      </c>
      <c r="D812" s="30" t="s">
        <v>977</v>
      </c>
      <c r="E812" s="30" t="s">
        <v>977</v>
      </c>
      <c r="F812" s="30" t="s">
        <v>977</v>
      </c>
      <c r="G812" s="30" t="str">
        <f>IFERROR(VLOOKUP(B812,'[1]Income Groups'!$A$2:$C$219,3,FALSE),"")</f>
        <v/>
      </c>
      <c r="H812" s="30" t="str">
        <f>IFERROR(VLOOKUP(B812,'[1]LDC List'!$B$1:$C$47,2,FALSE),"Non LDC")</f>
        <v>Non LDC</v>
      </c>
      <c r="I812" s="30" t="str">
        <f>IFERROR(VLOOKUP(B812,'[1]SIDS List'!$B$1:$C$57,2,FALSE),"Non SIDS")</f>
        <v>Non SIDS</v>
      </c>
      <c r="J812" s="30" t="str">
        <f>IFERROR(VLOOKUP(B812,'[1]DAC Member List'!$B$1:$C$29,2,FALSE),"Non DAC")</f>
        <v>Non DAC</v>
      </c>
      <c r="K812" s="30" t="str">
        <f>IFERROR(VLOOKUP(B812,'[1]Dev Countries List'!$A$1:$B$146,2,FALSE),"Not Developing")</f>
        <v>Not Developing</v>
      </c>
      <c r="L812" s="30" t="str">
        <f>IFERROR(VLOOKUP(D812,'[1]Fragility List'!$A$1:$C$146,3,FALSE),"Not Fragile")</f>
        <v>Not Fragile</v>
      </c>
      <c r="M812" s="27" t="e">
        <f>VLOOKUP(B812,[2]Data!$B$7:$Y$270,23,FALSE)</f>
        <v>#N/A</v>
      </c>
    </row>
    <row r="813" spans="1:13" x14ac:dyDescent="0.25">
      <c r="A813" s="30" t="s">
        <v>977</v>
      </c>
      <c r="B813" s="30" t="s">
        <v>977</v>
      </c>
      <c r="C813" s="30" t="s">
        <v>977</v>
      </c>
      <c r="D813" s="30" t="s">
        <v>977</v>
      </c>
      <c r="E813" s="30" t="s">
        <v>977</v>
      </c>
      <c r="F813" s="30" t="s">
        <v>977</v>
      </c>
      <c r="G813" s="30" t="str">
        <f>IFERROR(VLOOKUP(B813,'[1]Income Groups'!$A$2:$C$219,3,FALSE),"")</f>
        <v/>
      </c>
      <c r="H813" s="30" t="str">
        <f>IFERROR(VLOOKUP(B813,'[1]LDC List'!$B$1:$C$47,2,FALSE),"Non LDC")</f>
        <v>Non LDC</v>
      </c>
      <c r="I813" s="30" t="str">
        <f>IFERROR(VLOOKUP(B813,'[1]SIDS List'!$B$1:$C$57,2,FALSE),"Non SIDS")</f>
        <v>Non SIDS</v>
      </c>
      <c r="J813" s="30" t="str">
        <f>IFERROR(VLOOKUP(B813,'[1]DAC Member List'!$B$1:$C$29,2,FALSE),"Non DAC")</f>
        <v>Non DAC</v>
      </c>
      <c r="K813" s="30" t="str">
        <f>IFERROR(VLOOKUP(B813,'[1]Dev Countries List'!$A$1:$B$146,2,FALSE),"Not Developing")</f>
        <v>Not Developing</v>
      </c>
      <c r="L813" s="30" t="str">
        <f>IFERROR(VLOOKUP(D813,'[1]Fragility List'!$A$1:$C$146,3,FALSE),"Not Fragile")</f>
        <v>Not Fragile</v>
      </c>
      <c r="M813" s="27" t="e">
        <f>VLOOKUP(B813,[2]Data!$B$7:$Y$270,23,FALSE)</f>
        <v>#N/A</v>
      </c>
    </row>
    <row r="814" spans="1:13" x14ac:dyDescent="0.25">
      <c r="A814" s="30" t="s">
        <v>977</v>
      </c>
      <c r="B814" s="30" t="s">
        <v>977</v>
      </c>
      <c r="C814" s="30" t="s">
        <v>977</v>
      </c>
      <c r="D814" s="30" t="s">
        <v>977</v>
      </c>
      <c r="E814" s="30" t="s">
        <v>977</v>
      </c>
      <c r="F814" s="30" t="s">
        <v>977</v>
      </c>
      <c r="G814" s="30" t="str">
        <f>IFERROR(VLOOKUP(B814,'[1]Income Groups'!$A$2:$C$219,3,FALSE),"")</f>
        <v/>
      </c>
      <c r="H814" s="30" t="str">
        <f>IFERROR(VLOOKUP(B814,'[1]LDC List'!$B$1:$C$47,2,FALSE),"Non LDC")</f>
        <v>Non LDC</v>
      </c>
      <c r="I814" s="30" t="str">
        <f>IFERROR(VLOOKUP(B814,'[1]SIDS List'!$B$1:$C$57,2,FALSE),"Non SIDS")</f>
        <v>Non SIDS</v>
      </c>
      <c r="J814" s="30" t="str">
        <f>IFERROR(VLOOKUP(B814,'[1]DAC Member List'!$B$1:$C$29,2,FALSE),"Non DAC")</f>
        <v>Non DAC</v>
      </c>
      <c r="K814" s="30" t="str">
        <f>IFERROR(VLOOKUP(B814,'[1]Dev Countries List'!$A$1:$B$146,2,FALSE),"Not Developing")</f>
        <v>Not Developing</v>
      </c>
      <c r="L814" s="30" t="str">
        <f>IFERROR(VLOOKUP(D814,'[1]Fragility List'!$A$1:$C$146,3,FALSE),"Not Fragile")</f>
        <v>Not Fragile</v>
      </c>
      <c r="M814" s="27" t="e">
        <f>VLOOKUP(B814,[2]Data!$B$7:$Y$270,23,FALSE)</f>
        <v>#N/A</v>
      </c>
    </row>
    <row r="815" spans="1:13" x14ac:dyDescent="0.25">
      <c r="A815" s="30" t="s">
        <v>977</v>
      </c>
      <c r="B815" s="30" t="s">
        <v>977</v>
      </c>
      <c r="C815" s="30" t="s">
        <v>977</v>
      </c>
      <c r="D815" s="30" t="s">
        <v>977</v>
      </c>
      <c r="E815" s="30" t="s">
        <v>977</v>
      </c>
      <c r="F815" s="30" t="s">
        <v>977</v>
      </c>
      <c r="G815" s="30" t="str">
        <f>IFERROR(VLOOKUP(B815,'[1]Income Groups'!$A$2:$C$219,3,FALSE),"")</f>
        <v/>
      </c>
      <c r="H815" s="30" t="str">
        <f>IFERROR(VLOOKUP(B815,'[1]LDC List'!$B$1:$C$47,2,FALSE),"Non LDC")</f>
        <v>Non LDC</v>
      </c>
      <c r="I815" s="30" t="str">
        <f>IFERROR(VLOOKUP(B815,'[1]SIDS List'!$B$1:$C$57,2,FALSE),"Non SIDS")</f>
        <v>Non SIDS</v>
      </c>
      <c r="J815" s="30" t="str">
        <f>IFERROR(VLOOKUP(B815,'[1]DAC Member List'!$B$1:$C$29,2,FALSE),"Non DAC")</f>
        <v>Non DAC</v>
      </c>
      <c r="K815" s="30" t="str">
        <f>IFERROR(VLOOKUP(B815,'[1]Dev Countries List'!$A$1:$B$146,2,FALSE),"Not Developing")</f>
        <v>Not Developing</v>
      </c>
      <c r="L815" s="30" t="str">
        <f>IFERROR(VLOOKUP(D815,'[1]Fragility List'!$A$1:$C$146,3,FALSE),"Not Fragile")</f>
        <v>Not Fragile</v>
      </c>
      <c r="M815" s="27" t="e">
        <f>VLOOKUP(B815,[2]Data!$B$7:$Y$270,23,FALSE)</f>
        <v>#N/A</v>
      </c>
    </row>
    <row r="816" spans="1:13" x14ac:dyDescent="0.25">
      <c r="A816" s="30" t="s">
        <v>977</v>
      </c>
      <c r="B816" s="30" t="s">
        <v>977</v>
      </c>
      <c r="C816" s="30" t="s">
        <v>977</v>
      </c>
      <c r="D816" s="30" t="s">
        <v>977</v>
      </c>
      <c r="E816" s="30" t="s">
        <v>977</v>
      </c>
      <c r="F816" s="30" t="s">
        <v>977</v>
      </c>
      <c r="G816" s="30" t="str">
        <f>IFERROR(VLOOKUP(B816,'[1]Income Groups'!$A$2:$C$219,3,FALSE),"")</f>
        <v/>
      </c>
      <c r="H816" s="30" t="str">
        <f>IFERROR(VLOOKUP(B816,'[1]LDC List'!$B$1:$C$47,2,FALSE),"Non LDC")</f>
        <v>Non LDC</v>
      </c>
      <c r="I816" s="30" t="str">
        <f>IFERROR(VLOOKUP(B816,'[1]SIDS List'!$B$1:$C$57,2,FALSE),"Non SIDS")</f>
        <v>Non SIDS</v>
      </c>
      <c r="J816" s="30" t="str">
        <f>IFERROR(VLOOKUP(B816,'[1]DAC Member List'!$B$1:$C$29,2,FALSE),"Non DAC")</f>
        <v>Non DAC</v>
      </c>
      <c r="K816" s="30" t="str">
        <f>IFERROR(VLOOKUP(B816,'[1]Dev Countries List'!$A$1:$B$146,2,FALSE),"Not Developing")</f>
        <v>Not Developing</v>
      </c>
      <c r="L816" s="30" t="str">
        <f>IFERROR(VLOOKUP(D816,'[1]Fragility List'!$A$1:$C$146,3,FALSE),"Not Fragile")</f>
        <v>Not Fragile</v>
      </c>
      <c r="M816" s="27" t="e">
        <f>VLOOKUP(B816,[2]Data!$B$7:$Y$270,23,FALSE)</f>
        <v>#N/A</v>
      </c>
    </row>
    <row r="817" spans="1:13" x14ac:dyDescent="0.25">
      <c r="A817" s="30" t="s">
        <v>977</v>
      </c>
      <c r="B817" s="30" t="s">
        <v>977</v>
      </c>
      <c r="C817" s="30" t="s">
        <v>977</v>
      </c>
      <c r="D817" s="30" t="s">
        <v>977</v>
      </c>
      <c r="E817" s="30" t="s">
        <v>977</v>
      </c>
      <c r="F817" s="30" t="s">
        <v>977</v>
      </c>
      <c r="G817" s="30" t="str">
        <f>IFERROR(VLOOKUP(B817,'[1]Income Groups'!$A$2:$C$219,3,FALSE),"")</f>
        <v/>
      </c>
      <c r="H817" s="30" t="str">
        <f>IFERROR(VLOOKUP(B817,'[1]LDC List'!$B$1:$C$47,2,FALSE),"Non LDC")</f>
        <v>Non LDC</v>
      </c>
      <c r="I817" s="30" t="str">
        <f>IFERROR(VLOOKUP(B817,'[1]SIDS List'!$B$1:$C$57,2,FALSE),"Non SIDS")</f>
        <v>Non SIDS</v>
      </c>
      <c r="J817" s="30" t="str">
        <f>IFERROR(VLOOKUP(B817,'[1]DAC Member List'!$B$1:$C$29,2,FALSE),"Non DAC")</f>
        <v>Non DAC</v>
      </c>
      <c r="K817" s="30" t="str">
        <f>IFERROR(VLOOKUP(B817,'[1]Dev Countries List'!$A$1:$B$146,2,FALSE),"Not Developing")</f>
        <v>Not Developing</v>
      </c>
      <c r="L817" s="30" t="str">
        <f>IFERROR(VLOOKUP(D817,'[1]Fragility List'!$A$1:$C$146,3,FALSE),"Not Fragile")</f>
        <v>Not Fragile</v>
      </c>
      <c r="M817" s="27" t="e">
        <f>VLOOKUP(B817,[2]Data!$B$7:$Y$270,23,FALSE)</f>
        <v>#N/A</v>
      </c>
    </row>
    <row r="818" spans="1:13" x14ac:dyDescent="0.25">
      <c r="A818" s="30" t="s">
        <v>977</v>
      </c>
      <c r="B818" s="30" t="s">
        <v>977</v>
      </c>
      <c r="C818" s="30" t="s">
        <v>977</v>
      </c>
      <c r="D818" s="30" t="s">
        <v>977</v>
      </c>
      <c r="E818" s="30" t="s">
        <v>977</v>
      </c>
      <c r="F818" s="30" t="s">
        <v>977</v>
      </c>
      <c r="G818" s="30" t="str">
        <f>IFERROR(VLOOKUP(B818,'[1]Income Groups'!$A$2:$C$219,3,FALSE),"")</f>
        <v/>
      </c>
      <c r="H818" s="30" t="str">
        <f>IFERROR(VLOOKUP(B818,'[1]LDC List'!$B$1:$C$47,2,FALSE),"Non LDC")</f>
        <v>Non LDC</v>
      </c>
      <c r="I818" s="30" t="str">
        <f>IFERROR(VLOOKUP(B818,'[1]SIDS List'!$B$1:$C$57,2,FALSE),"Non SIDS")</f>
        <v>Non SIDS</v>
      </c>
      <c r="J818" s="30" t="str">
        <f>IFERROR(VLOOKUP(B818,'[1]DAC Member List'!$B$1:$C$29,2,FALSE),"Non DAC")</f>
        <v>Non DAC</v>
      </c>
      <c r="K818" s="30" t="str">
        <f>IFERROR(VLOOKUP(B818,'[1]Dev Countries List'!$A$1:$B$146,2,FALSE),"Not Developing")</f>
        <v>Not Developing</v>
      </c>
      <c r="L818" s="30" t="str">
        <f>IFERROR(VLOOKUP(D818,'[1]Fragility List'!$A$1:$C$146,3,FALSE),"Not Fragile")</f>
        <v>Not Fragile</v>
      </c>
      <c r="M818" s="27" t="e">
        <f>VLOOKUP(B818,[2]Data!$B$7:$Y$270,23,FALSE)</f>
        <v>#N/A</v>
      </c>
    </row>
    <row r="819" spans="1:13" x14ac:dyDescent="0.25">
      <c r="A819" s="30" t="s">
        <v>977</v>
      </c>
      <c r="B819" s="30" t="s">
        <v>977</v>
      </c>
      <c r="C819" s="30" t="s">
        <v>977</v>
      </c>
      <c r="D819" s="30" t="s">
        <v>977</v>
      </c>
      <c r="E819" s="30" t="s">
        <v>977</v>
      </c>
      <c r="F819" s="30" t="s">
        <v>977</v>
      </c>
      <c r="G819" s="30" t="str">
        <f>IFERROR(VLOOKUP(B819,'[1]Income Groups'!$A$2:$C$219,3,FALSE),"")</f>
        <v/>
      </c>
      <c r="H819" s="30" t="str">
        <f>IFERROR(VLOOKUP(B819,'[1]LDC List'!$B$1:$C$47,2,FALSE),"Non LDC")</f>
        <v>Non LDC</v>
      </c>
      <c r="I819" s="30" t="str">
        <f>IFERROR(VLOOKUP(B819,'[1]SIDS List'!$B$1:$C$57,2,FALSE),"Non SIDS")</f>
        <v>Non SIDS</v>
      </c>
      <c r="J819" s="30" t="str">
        <f>IFERROR(VLOOKUP(B819,'[1]DAC Member List'!$B$1:$C$29,2,FALSE),"Non DAC")</f>
        <v>Non DAC</v>
      </c>
      <c r="K819" s="30" t="str">
        <f>IFERROR(VLOOKUP(B819,'[1]Dev Countries List'!$A$1:$B$146,2,FALSE),"Not Developing")</f>
        <v>Not Developing</v>
      </c>
      <c r="L819" s="30" t="str">
        <f>IFERROR(VLOOKUP(D819,'[1]Fragility List'!$A$1:$C$146,3,FALSE),"Not Fragile")</f>
        <v>Not Fragile</v>
      </c>
      <c r="M819" s="27" t="e">
        <f>VLOOKUP(B819,[2]Data!$B$7:$Y$270,23,FALSE)</f>
        <v>#N/A</v>
      </c>
    </row>
    <row r="820" spans="1:13" x14ac:dyDescent="0.25">
      <c r="A820" s="30" t="s">
        <v>977</v>
      </c>
      <c r="B820" s="30" t="s">
        <v>977</v>
      </c>
      <c r="C820" s="30" t="s">
        <v>977</v>
      </c>
      <c r="D820" s="30" t="s">
        <v>977</v>
      </c>
      <c r="E820" s="30" t="s">
        <v>977</v>
      </c>
      <c r="F820" s="30" t="s">
        <v>977</v>
      </c>
      <c r="G820" s="30" t="str">
        <f>IFERROR(VLOOKUP(B820,'[1]Income Groups'!$A$2:$C$219,3,FALSE),"")</f>
        <v/>
      </c>
      <c r="H820" s="30" t="str">
        <f>IFERROR(VLOOKUP(B820,'[1]LDC List'!$B$1:$C$47,2,FALSE),"Non LDC")</f>
        <v>Non LDC</v>
      </c>
      <c r="I820" s="30" t="str">
        <f>IFERROR(VLOOKUP(B820,'[1]SIDS List'!$B$1:$C$57,2,FALSE),"Non SIDS")</f>
        <v>Non SIDS</v>
      </c>
      <c r="J820" s="30" t="str">
        <f>IFERROR(VLOOKUP(B820,'[1]DAC Member List'!$B$1:$C$29,2,FALSE),"Non DAC")</f>
        <v>Non DAC</v>
      </c>
      <c r="K820" s="30" t="str">
        <f>IFERROR(VLOOKUP(B820,'[1]Dev Countries List'!$A$1:$B$146,2,FALSE),"Not Developing")</f>
        <v>Not Developing</v>
      </c>
      <c r="L820" s="30" t="str">
        <f>IFERROR(VLOOKUP(D820,'[1]Fragility List'!$A$1:$C$146,3,FALSE),"Not Fragile")</f>
        <v>Not Fragile</v>
      </c>
      <c r="M820" s="27" t="e">
        <f>VLOOKUP(B820,[2]Data!$B$7:$Y$270,23,FALSE)</f>
        <v>#N/A</v>
      </c>
    </row>
    <row r="821" spans="1:13" x14ac:dyDescent="0.25">
      <c r="A821" s="30" t="s">
        <v>977</v>
      </c>
      <c r="B821" s="30" t="s">
        <v>977</v>
      </c>
      <c r="C821" s="30" t="s">
        <v>977</v>
      </c>
      <c r="D821" s="30" t="s">
        <v>977</v>
      </c>
      <c r="E821" s="30" t="s">
        <v>977</v>
      </c>
      <c r="F821" s="30" t="s">
        <v>977</v>
      </c>
      <c r="G821" s="30" t="str">
        <f>IFERROR(VLOOKUP(B821,'[1]Income Groups'!$A$2:$C$219,3,FALSE),"")</f>
        <v/>
      </c>
      <c r="H821" s="30" t="str">
        <f>IFERROR(VLOOKUP(B821,'[1]LDC List'!$B$1:$C$47,2,FALSE),"Non LDC")</f>
        <v>Non LDC</v>
      </c>
      <c r="I821" s="30" t="str">
        <f>IFERROR(VLOOKUP(B821,'[1]SIDS List'!$B$1:$C$57,2,FALSE),"Non SIDS")</f>
        <v>Non SIDS</v>
      </c>
      <c r="J821" s="30" t="str">
        <f>IFERROR(VLOOKUP(B821,'[1]DAC Member List'!$B$1:$C$29,2,FALSE),"Non DAC")</f>
        <v>Non DAC</v>
      </c>
      <c r="K821" s="30" t="str">
        <f>IFERROR(VLOOKUP(B821,'[1]Dev Countries List'!$A$1:$B$146,2,FALSE),"Not Developing")</f>
        <v>Not Developing</v>
      </c>
      <c r="L821" s="30" t="str">
        <f>IFERROR(VLOOKUP(D821,'[1]Fragility List'!$A$1:$C$146,3,FALSE),"Not Fragile")</f>
        <v>Not Fragile</v>
      </c>
      <c r="M821" s="27" t="e">
        <f>VLOOKUP(B821,[2]Data!$B$7:$Y$270,23,FALSE)</f>
        <v>#N/A</v>
      </c>
    </row>
    <row r="822" spans="1:13" x14ac:dyDescent="0.25">
      <c r="A822" s="30" t="s">
        <v>977</v>
      </c>
      <c r="B822" s="30" t="s">
        <v>977</v>
      </c>
      <c r="C822" s="30" t="s">
        <v>977</v>
      </c>
      <c r="D822" s="30" t="s">
        <v>977</v>
      </c>
      <c r="E822" s="30" t="s">
        <v>977</v>
      </c>
      <c r="F822" s="30" t="s">
        <v>977</v>
      </c>
      <c r="G822" s="30" t="str">
        <f>IFERROR(VLOOKUP(B822,'[1]Income Groups'!$A$2:$C$219,3,FALSE),"")</f>
        <v/>
      </c>
      <c r="H822" s="30" t="str">
        <f>IFERROR(VLOOKUP(B822,'[1]LDC List'!$B$1:$C$47,2,FALSE),"Non LDC")</f>
        <v>Non LDC</v>
      </c>
      <c r="I822" s="30" t="str">
        <f>IFERROR(VLOOKUP(B822,'[1]SIDS List'!$B$1:$C$57,2,FALSE),"Non SIDS")</f>
        <v>Non SIDS</v>
      </c>
      <c r="J822" s="30" t="str">
        <f>IFERROR(VLOOKUP(B822,'[1]DAC Member List'!$B$1:$C$29,2,FALSE),"Non DAC")</f>
        <v>Non DAC</v>
      </c>
      <c r="K822" s="30" t="str">
        <f>IFERROR(VLOOKUP(B822,'[1]Dev Countries List'!$A$1:$B$146,2,FALSE),"Not Developing")</f>
        <v>Not Developing</v>
      </c>
      <c r="L822" s="30" t="str">
        <f>IFERROR(VLOOKUP(D822,'[1]Fragility List'!$A$1:$C$146,3,FALSE),"Not Fragile")</f>
        <v>Not Fragile</v>
      </c>
      <c r="M822" s="27" t="e">
        <f>VLOOKUP(B822,[2]Data!$B$7:$Y$270,23,FALSE)</f>
        <v>#N/A</v>
      </c>
    </row>
    <row r="823" spans="1:13" x14ac:dyDescent="0.25">
      <c r="A823" s="30" t="s">
        <v>977</v>
      </c>
      <c r="B823" s="30" t="s">
        <v>977</v>
      </c>
      <c r="C823" s="30" t="s">
        <v>977</v>
      </c>
      <c r="D823" s="30" t="s">
        <v>977</v>
      </c>
      <c r="E823" s="30" t="s">
        <v>977</v>
      </c>
      <c r="F823" s="30" t="s">
        <v>977</v>
      </c>
      <c r="G823" s="30" t="str">
        <f>IFERROR(VLOOKUP(B823,'[1]Income Groups'!$A$2:$C$219,3,FALSE),"")</f>
        <v/>
      </c>
      <c r="H823" s="30" t="str">
        <f>IFERROR(VLOOKUP(B823,'[1]LDC List'!$B$1:$C$47,2,FALSE),"Non LDC")</f>
        <v>Non LDC</v>
      </c>
      <c r="I823" s="30" t="str">
        <f>IFERROR(VLOOKUP(B823,'[1]SIDS List'!$B$1:$C$57,2,FALSE),"Non SIDS")</f>
        <v>Non SIDS</v>
      </c>
      <c r="J823" s="30" t="str">
        <f>IFERROR(VLOOKUP(B823,'[1]DAC Member List'!$B$1:$C$29,2,FALSE),"Non DAC")</f>
        <v>Non DAC</v>
      </c>
      <c r="K823" s="30" t="str">
        <f>IFERROR(VLOOKUP(B823,'[1]Dev Countries List'!$A$1:$B$146,2,FALSE),"Not Developing")</f>
        <v>Not Developing</v>
      </c>
      <c r="L823" s="30" t="str">
        <f>IFERROR(VLOOKUP(D823,'[1]Fragility List'!$A$1:$C$146,3,FALSE),"Not Fragile")</f>
        <v>Not Fragile</v>
      </c>
      <c r="M823" s="27" t="e">
        <f>VLOOKUP(B823,[2]Data!$B$7:$Y$270,23,FALSE)</f>
        <v>#N/A</v>
      </c>
    </row>
    <row r="824" spans="1:13" x14ac:dyDescent="0.25">
      <c r="A824" s="30" t="s">
        <v>977</v>
      </c>
      <c r="B824" s="30" t="s">
        <v>977</v>
      </c>
      <c r="C824" s="30" t="s">
        <v>977</v>
      </c>
      <c r="D824" s="30" t="s">
        <v>977</v>
      </c>
      <c r="E824" s="30" t="s">
        <v>977</v>
      </c>
      <c r="F824" s="30" t="s">
        <v>977</v>
      </c>
      <c r="G824" s="30" t="str">
        <f>IFERROR(VLOOKUP(B824,'[1]Income Groups'!$A$2:$C$219,3,FALSE),"")</f>
        <v/>
      </c>
      <c r="H824" s="30" t="str">
        <f>IFERROR(VLOOKUP(B824,'[1]LDC List'!$B$1:$C$47,2,FALSE),"Non LDC")</f>
        <v>Non LDC</v>
      </c>
      <c r="I824" s="30" t="str">
        <f>IFERROR(VLOOKUP(B824,'[1]SIDS List'!$B$1:$C$57,2,FALSE),"Non SIDS")</f>
        <v>Non SIDS</v>
      </c>
      <c r="J824" s="30" t="str">
        <f>IFERROR(VLOOKUP(B824,'[1]DAC Member List'!$B$1:$C$29,2,FALSE),"Non DAC")</f>
        <v>Non DAC</v>
      </c>
      <c r="K824" s="30" t="str">
        <f>IFERROR(VLOOKUP(B824,'[1]Dev Countries List'!$A$1:$B$146,2,FALSE),"Not Developing")</f>
        <v>Not Developing</v>
      </c>
      <c r="L824" s="30" t="str">
        <f>IFERROR(VLOOKUP(D824,'[1]Fragility List'!$A$1:$C$146,3,FALSE),"Not Fragile")</f>
        <v>Not Fragile</v>
      </c>
      <c r="M824" s="27" t="e">
        <f>VLOOKUP(B824,[2]Data!$B$7:$Y$270,23,FALSE)</f>
        <v>#N/A</v>
      </c>
    </row>
    <row r="825" spans="1:13" x14ac:dyDescent="0.25">
      <c r="A825" s="30" t="s">
        <v>977</v>
      </c>
      <c r="B825" s="30" t="s">
        <v>977</v>
      </c>
      <c r="C825" s="30" t="s">
        <v>977</v>
      </c>
      <c r="D825" s="30" t="s">
        <v>977</v>
      </c>
      <c r="E825" s="30" t="s">
        <v>977</v>
      </c>
      <c r="F825" s="30" t="s">
        <v>977</v>
      </c>
      <c r="G825" s="30" t="str">
        <f>IFERROR(VLOOKUP(B825,'[1]Income Groups'!$A$2:$C$219,3,FALSE),"")</f>
        <v/>
      </c>
      <c r="H825" s="30" t="str">
        <f>IFERROR(VLOOKUP(B825,'[1]LDC List'!$B$1:$C$47,2,FALSE),"Non LDC")</f>
        <v>Non LDC</v>
      </c>
      <c r="I825" s="30" t="str">
        <f>IFERROR(VLOOKUP(B825,'[1]SIDS List'!$B$1:$C$57,2,FALSE),"Non SIDS")</f>
        <v>Non SIDS</v>
      </c>
      <c r="J825" s="30" t="str">
        <f>IFERROR(VLOOKUP(B825,'[1]DAC Member List'!$B$1:$C$29,2,FALSE),"Non DAC")</f>
        <v>Non DAC</v>
      </c>
      <c r="K825" s="30" t="str">
        <f>IFERROR(VLOOKUP(B825,'[1]Dev Countries List'!$A$1:$B$146,2,FALSE),"Not Developing")</f>
        <v>Not Developing</v>
      </c>
      <c r="L825" s="30" t="str">
        <f>IFERROR(VLOOKUP(D825,'[1]Fragility List'!$A$1:$C$146,3,FALSE),"Not Fragile")</f>
        <v>Not Fragile</v>
      </c>
      <c r="M825" s="27" t="e">
        <f>VLOOKUP(B825,[2]Data!$B$7:$Y$270,23,FALSE)</f>
        <v>#N/A</v>
      </c>
    </row>
    <row r="826" spans="1:13" x14ac:dyDescent="0.25">
      <c r="A826" s="30" t="s">
        <v>977</v>
      </c>
      <c r="B826" s="30" t="s">
        <v>977</v>
      </c>
      <c r="C826" s="30" t="s">
        <v>977</v>
      </c>
      <c r="D826" s="30" t="s">
        <v>977</v>
      </c>
      <c r="E826" s="30" t="s">
        <v>977</v>
      </c>
      <c r="F826" s="30" t="s">
        <v>977</v>
      </c>
      <c r="G826" s="30" t="str">
        <f>IFERROR(VLOOKUP(B826,'[1]Income Groups'!$A$2:$C$219,3,FALSE),"")</f>
        <v/>
      </c>
      <c r="H826" s="30" t="str">
        <f>IFERROR(VLOOKUP(B826,'[1]LDC List'!$B$1:$C$47,2,FALSE),"Non LDC")</f>
        <v>Non LDC</v>
      </c>
      <c r="I826" s="30" t="str">
        <f>IFERROR(VLOOKUP(B826,'[1]SIDS List'!$B$1:$C$57,2,FALSE),"Non SIDS")</f>
        <v>Non SIDS</v>
      </c>
      <c r="J826" s="30" t="str">
        <f>IFERROR(VLOOKUP(B826,'[1]DAC Member List'!$B$1:$C$29,2,FALSE),"Non DAC")</f>
        <v>Non DAC</v>
      </c>
      <c r="K826" s="30" t="str">
        <f>IFERROR(VLOOKUP(B826,'[1]Dev Countries List'!$A$1:$B$146,2,FALSE),"Not Developing")</f>
        <v>Not Developing</v>
      </c>
      <c r="L826" s="30" t="str">
        <f>IFERROR(VLOOKUP(D826,'[1]Fragility List'!$A$1:$C$146,3,FALSE),"Not Fragile")</f>
        <v>Not Fragile</v>
      </c>
      <c r="M826" s="27" t="e">
        <f>VLOOKUP(B826,[2]Data!$B$7:$Y$270,23,FALSE)</f>
        <v>#N/A</v>
      </c>
    </row>
    <row r="827" spans="1:13" x14ac:dyDescent="0.25">
      <c r="A827" s="30" t="s">
        <v>977</v>
      </c>
      <c r="B827" s="30" t="s">
        <v>977</v>
      </c>
      <c r="C827" s="30" t="s">
        <v>977</v>
      </c>
      <c r="D827" s="30" t="s">
        <v>977</v>
      </c>
      <c r="E827" s="30" t="s">
        <v>977</v>
      </c>
      <c r="F827" s="30" t="s">
        <v>977</v>
      </c>
      <c r="G827" s="30" t="str">
        <f>IFERROR(VLOOKUP(B827,'[1]Income Groups'!$A$2:$C$219,3,FALSE),"")</f>
        <v/>
      </c>
      <c r="H827" s="30" t="str">
        <f>IFERROR(VLOOKUP(B827,'[1]LDC List'!$B$1:$C$47,2,FALSE),"Non LDC")</f>
        <v>Non LDC</v>
      </c>
      <c r="I827" s="30" t="str">
        <f>IFERROR(VLOOKUP(B827,'[1]SIDS List'!$B$1:$C$57,2,FALSE),"Non SIDS")</f>
        <v>Non SIDS</v>
      </c>
      <c r="J827" s="30" t="str">
        <f>IFERROR(VLOOKUP(B827,'[1]DAC Member List'!$B$1:$C$29,2,FALSE),"Non DAC")</f>
        <v>Non DAC</v>
      </c>
      <c r="K827" s="30" t="str">
        <f>IFERROR(VLOOKUP(B827,'[1]Dev Countries List'!$A$1:$B$146,2,FALSE),"Not Developing")</f>
        <v>Not Developing</v>
      </c>
      <c r="L827" s="30" t="str">
        <f>IFERROR(VLOOKUP(D827,'[1]Fragility List'!$A$1:$C$146,3,FALSE),"Not Fragile")</f>
        <v>Not Fragile</v>
      </c>
      <c r="M827" s="27" t="e">
        <f>VLOOKUP(B827,[2]Data!$B$7:$Y$270,23,FALSE)</f>
        <v>#N/A</v>
      </c>
    </row>
    <row r="828" spans="1:13" x14ac:dyDescent="0.25">
      <c r="A828" s="30" t="s">
        <v>977</v>
      </c>
      <c r="B828" s="30" t="s">
        <v>977</v>
      </c>
      <c r="C828" s="30" t="s">
        <v>977</v>
      </c>
      <c r="D828" s="30" t="s">
        <v>977</v>
      </c>
      <c r="E828" s="30" t="s">
        <v>977</v>
      </c>
      <c r="F828" s="30" t="s">
        <v>977</v>
      </c>
      <c r="G828" s="30" t="str">
        <f>IFERROR(VLOOKUP(B828,'[1]Income Groups'!$A$2:$C$219,3,FALSE),"")</f>
        <v/>
      </c>
      <c r="H828" s="30" t="str">
        <f>IFERROR(VLOOKUP(B828,'[1]LDC List'!$B$1:$C$47,2,FALSE),"Non LDC")</f>
        <v>Non LDC</v>
      </c>
      <c r="I828" s="30" t="str">
        <f>IFERROR(VLOOKUP(B828,'[1]SIDS List'!$B$1:$C$57,2,FALSE),"Non SIDS")</f>
        <v>Non SIDS</v>
      </c>
      <c r="J828" s="30" t="str">
        <f>IFERROR(VLOOKUP(B828,'[1]DAC Member List'!$B$1:$C$29,2,FALSE),"Non DAC")</f>
        <v>Non DAC</v>
      </c>
      <c r="K828" s="30" t="str">
        <f>IFERROR(VLOOKUP(B828,'[1]Dev Countries List'!$A$1:$B$146,2,FALSE),"Not Developing")</f>
        <v>Not Developing</v>
      </c>
      <c r="L828" s="30" t="str">
        <f>IFERROR(VLOOKUP(D828,'[1]Fragility List'!$A$1:$C$146,3,FALSE),"Not Fragile")</f>
        <v>Not Fragile</v>
      </c>
      <c r="M828" s="27" t="e">
        <f>VLOOKUP(B828,[2]Data!$B$7:$Y$270,23,FALSE)</f>
        <v>#N/A</v>
      </c>
    </row>
    <row r="829" spans="1:13" x14ac:dyDescent="0.25">
      <c r="A829" s="30" t="s">
        <v>977</v>
      </c>
      <c r="B829" s="30" t="s">
        <v>977</v>
      </c>
      <c r="C829" s="30" t="s">
        <v>977</v>
      </c>
      <c r="D829" s="30" t="s">
        <v>977</v>
      </c>
      <c r="E829" s="30" t="s">
        <v>977</v>
      </c>
      <c r="F829" s="30" t="s">
        <v>977</v>
      </c>
      <c r="G829" s="30" t="str">
        <f>IFERROR(VLOOKUP(B829,'[1]Income Groups'!$A$2:$C$219,3,FALSE),"")</f>
        <v/>
      </c>
      <c r="H829" s="30" t="str">
        <f>IFERROR(VLOOKUP(B829,'[1]LDC List'!$B$1:$C$47,2,FALSE),"Non LDC")</f>
        <v>Non LDC</v>
      </c>
      <c r="I829" s="30" t="str">
        <f>IFERROR(VLOOKUP(B829,'[1]SIDS List'!$B$1:$C$57,2,FALSE),"Non SIDS")</f>
        <v>Non SIDS</v>
      </c>
      <c r="J829" s="30" t="str">
        <f>IFERROR(VLOOKUP(B829,'[1]DAC Member List'!$B$1:$C$29,2,FALSE),"Non DAC")</f>
        <v>Non DAC</v>
      </c>
      <c r="K829" s="30" t="str">
        <f>IFERROR(VLOOKUP(B829,'[1]Dev Countries List'!$A$1:$B$146,2,FALSE),"Not Developing")</f>
        <v>Not Developing</v>
      </c>
      <c r="L829" s="30" t="str">
        <f>IFERROR(VLOOKUP(D829,'[1]Fragility List'!$A$1:$C$146,3,FALSE),"Not Fragile")</f>
        <v>Not Fragile</v>
      </c>
      <c r="M829" s="27" t="e">
        <f>VLOOKUP(B829,[2]Data!$B$7:$Y$270,23,FALSE)</f>
        <v>#N/A</v>
      </c>
    </row>
    <row r="830" spans="1:13" x14ac:dyDescent="0.25">
      <c r="A830" s="30" t="s">
        <v>977</v>
      </c>
      <c r="B830" s="30" t="s">
        <v>977</v>
      </c>
      <c r="C830" s="30" t="s">
        <v>977</v>
      </c>
      <c r="D830" s="30" t="s">
        <v>977</v>
      </c>
      <c r="E830" s="30" t="s">
        <v>977</v>
      </c>
      <c r="F830" s="30" t="s">
        <v>977</v>
      </c>
      <c r="G830" s="30" t="str">
        <f>IFERROR(VLOOKUP(B830,'[1]Income Groups'!$A$2:$C$219,3,FALSE),"")</f>
        <v/>
      </c>
      <c r="H830" s="30" t="str">
        <f>IFERROR(VLOOKUP(B830,'[1]LDC List'!$B$1:$C$47,2,FALSE),"Non LDC")</f>
        <v>Non LDC</v>
      </c>
      <c r="I830" s="30" t="str">
        <f>IFERROR(VLOOKUP(B830,'[1]SIDS List'!$B$1:$C$57,2,FALSE),"Non SIDS")</f>
        <v>Non SIDS</v>
      </c>
      <c r="J830" s="30" t="str">
        <f>IFERROR(VLOOKUP(B830,'[1]DAC Member List'!$B$1:$C$29,2,FALSE),"Non DAC")</f>
        <v>Non DAC</v>
      </c>
      <c r="K830" s="30" t="str">
        <f>IFERROR(VLOOKUP(B830,'[1]Dev Countries List'!$A$1:$B$146,2,FALSE),"Not Developing")</f>
        <v>Not Developing</v>
      </c>
      <c r="L830" s="30" t="str">
        <f>IFERROR(VLOOKUP(D830,'[1]Fragility List'!$A$1:$C$146,3,FALSE),"Not Fragile")</f>
        <v>Not Fragile</v>
      </c>
      <c r="M830" s="27" t="e">
        <f>VLOOKUP(B830,[2]Data!$B$7:$Y$270,23,FALSE)</f>
        <v>#N/A</v>
      </c>
    </row>
    <row r="831" spans="1:13" x14ac:dyDescent="0.25">
      <c r="A831" s="30" t="s">
        <v>977</v>
      </c>
      <c r="B831" s="30" t="s">
        <v>977</v>
      </c>
      <c r="C831" s="30" t="s">
        <v>977</v>
      </c>
      <c r="D831" s="30" t="s">
        <v>977</v>
      </c>
      <c r="E831" s="30" t="s">
        <v>977</v>
      </c>
      <c r="F831" s="30" t="s">
        <v>977</v>
      </c>
      <c r="G831" s="30" t="str">
        <f>IFERROR(VLOOKUP(B831,'[1]Income Groups'!$A$2:$C$219,3,FALSE),"")</f>
        <v/>
      </c>
      <c r="H831" s="30" t="str">
        <f>IFERROR(VLOOKUP(B831,'[1]LDC List'!$B$1:$C$47,2,FALSE),"Non LDC")</f>
        <v>Non LDC</v>
      </c>
      <c r="I831" s="30" t="str">
        <f>IFERROR(VLOOKUP(B831,'[1]SIDS List'!$B$1:$C$57,2,FALSE),"Non SIDS")</f>
        <v>Non SIDS</v>
      </c>
      <c r="J831" s="30" t="str">
        <f>IFERROR(VLOOKUP(B831,'[1]DAC Member List'!$B$1:$C$29,2,FALSE),"Non DAC")</f>
        <v>Non DAC</v>
      </c>
      <c r="K831" s="30" t="str">
        <f>IFERROR(VLOOKUP(B831,'[1]Dev Countries List'!$A$1:$B$146,2,FALSE),"Not Developing")</f>
        <v>Not Developing</v>
      </c>
      <c r="L831" s="30" t="str">
        <f>IFERROR(VLOOKUP(D831,'[1]Fragility List'!$A$1:$C$146,3,FALSE),"Not Fragile")</f>
        <v>Not Fragile</v>
      </c>
      <c r="M831" s="27" t="e">
        <f>VLOOKUP(B831,[2]Data!$B$7:$Y$270,23,FALSE)</f>
        <v>#N/A</v>
      </c>
    </row>
    <row r="832" spans="1:13" x14ac:dyDescent="0.25">
      <c r="A832" s="30" t="s">
        <v>977</v>
      </c>
      <c r="B832" s="30" t="s">
        <v>977</v>
      </c>
      <c r="C832" s="30" t="s">
        <v>977</v>
      </c>
      <c r="D832" s="30" t="s">
        <v>977</v>
      </c>
      <c r="E832" s="30" t="s">
        <v>977</v>
      </c>
      <c r="F832" s="30" t="s">
        <v>977</v>
      </c>
      <c r="G832" s="30" t="str">
        <f>IFERROR(VLOOKUP(B832,'[1]Income Groups'!$A$2:$C$219,3,FALSE),"")</f>
        <v/>
      </c>
      <c r="H832" s="30" t="str">
        <f>IFERROR(VLOOKUP(B832,'[1]LDC List'!$B$1:$C$47,2,FALSE),"Non LDC")</f>
        <v>Non LDC</v>
      </c>
      <c r="I832" s="30" t="str">
        <f>IFERROR(VLOOKUP(B832,'[1]SIDS List'!$B$1:$C$57,2,FALSE),"Non SIDS")</f>
        <v>Non SIDS</v>
      </c>
      <c r="J832" s="30" t="str">
        <f>IFERROR(VLOOKUP(B832,'[1]DAC Member List'!$B$1:$C$29,2,FALSE),"Non DAC")</f>
        <v>Non DAC</v>
      </c>
      <c r="K832" s="30" t="str">
        <f>IFERROR(VLOOKUP(B832,'[1]Dev Countries List'!$A$1:$B$146,2,FALSE),"Not Developing")</f>
        <v>Not Developing</v>
      </c>
      <c r="L832" s="30" t="str">
        <f>IFERROR(VLOOKUP(D832,'[1]Fragility List'!$A$1:$C$146,3,FALSE),"Not Fragile")</f>
        <v>Not Fragile</v>
      </c>
      <c r="M832" s="27" t="e">
        <f>VLOOKUP(B832,[2]Data!$B$7:$Y$270,23,FALSE)</f>
        <v>#N/A</v>
      </c>
    </row>
    <row r="833" spans="1:13" x14ac:dyDescent="0.25">
      <c r="A833" s="30" t="s">
        <v>977</v>
      </c>
      <c r="B833" s="30" t="s">
        <v>977</v>
      </c>
      <c r="C833" s="30" t="s">
        <v>977</v>
      </c>
      <c r="D833" s="30" t="s">
        <v>977</v>
      </c>
      <c r="E833" s="30" t="s">
        <v>977</v>
      </c>
      <c r="F833" s="30" t="s">
        <v>977</v>
      </c>
      <c r="G833" s="30" t="str">
        <f>IFERROR(VLOOKUP(B833,'[1]Income Groups'!$A$2:$C$219,3,FALSE),"")</f>
        <v/>
      </c>
      <c r="H833" s="30" t="str">
        <f>IFERROR(VLOOKUP(B833,'[1]LDC List'!$B$1:$C$47,2,FALSE),"Non LDC")</f>
        <v>Non LDC</v>
      </c>
      <c r="I833" s="30" t="str">
        <f>IFERROR(VLOOKUP(B833,'[1]SIDS List'!$B$1:$C$57,2,FALSE),"Non SIDS")</f>
        <v>Non SIDS</v>
      </c>
      <c r="J833" s="30" t="str">
        <f>IFERROR(VLOOKUP(B833,'[1]DAC Member List'!$B$1:$C$29,2,FALSE),"Non DAC")</f>
        <v>Non DAC</v>
      </c>
      <c r="K833" s="30" t="str">
        <f>IFERROR(VLOOKUP(B833,'[1]Dev Countries List'!$A$1:$B$146,2,FALSE),"Not Developing")</f>
        <v>Not Developing</v>
      </c>
      <c r="L833" s="30" t="str">
        <f>IFERROR(VLOOKUP(D833,'[1]Fragility List'!$A$1:$C$146,3,FALSE),"Not Fragile")</f>
        <v>Not Fragile</v>
      </c>
      <c r="M833" s="27" t="e">
        <f>VLOOKUP(B833,[2]Data!$B$7:$Y$270,23,FALSE)</f>
        <v>#N/A</v>
      </c>
    </row>
    <row r="834" spans="1:13" x14ac:dyDescent="0.25">
      <c r="A834" s="30" t="s">
        <v>977</v>
      </c>
      <c r="B834" s="30" t="s">
        <v>977</v>
      </c>
      <c r="C834" s="30" t="s">
        <v>977</v>
      </c>
      <c r="D834" s="30" t="s">
        <v>977</v>
      </c>
      <c r="E834" s="30" t="s">
        <v>977</v>
      </c>
      <c r="F834" s="30" t="s">
        <v>977</v>
      </c>
      <c r="G834" s="30" t="str">
        <f>IFERROR(VLOOKUP(B834,'[1]Income Groups'!$A$2:$C$219,3,FALSE),"")</f>
        <v/>
      </c>
      <c r="H834" s="30" t="str">
        <f>IFERROR(VLOOKUP(B834,'[1]LDC List'!$B$1:$C$47,2,FALSE),"Non LDC")</f>
        <v>Non LDC</v>
      </c>
      <c r="I834" s="30" t="str">
        <f>IFERROR(VLOOKUP(B834,'[1]SIDS List'!$B$1:$C$57,2,FALSE),"Non SIDS")</f>
        <v>Non SIDS</v>
      </c>
      <c r="J834" s="30" t="str">
        <f>IFERROR(VLOOKUP(B834,'[1]DAC Member List'!$B$1:$C$29,2,FALSE),"Non DAC")</f>
        <v>Non DAC</v>
      </c>
      <c r="K834" s="30" t="str">
        <f>IFERROR(VLOOKUP(B834,'[1]Dev Countries List'!$A$1:$B$146,2,FALSE),"Not Developing")</f>
        <v>Not Developing</v>
      </c>
      <c r="L834" s="30" t="str">
        <f>IFERROR(VLOOKUP(D834,'[1]Fragility List'!$A$1:$C$146,3,FALSE),"Not Fragile")</f>
        <v>Not Fragile</v>
      </c>
      <c r="M834" s="27" t="e">
        <f>VLOOKUP(B834,[2]Data!$B$7:$Y$270,23,FALSE)</f>
        <v>#N/A</v>
      </c>
    </row>
    <row r="835" spans="1:13" x14ac:dyDescent="0.25">
      <c r="A835" s="30" t="s">
        <v>977</v>
      </c>
      <c r="B835" s="30" t="s">
        <v>977</v>
      </c>
      <c r="C835" s="30" t="s">
        <v>977</v>
      </c>
      <c r="D835" s="30" t="s">
        <v>977</v>
      </c>
      <c r="E835" s="30" t="s">
        <v>977</v>
      </c>
      <c r="F835" s="30" t="s">
        <v>977</v>
      </c>
      <c r="G835" s="30" t="str">
        <f>IFERROR(VLOOKUP(B835,'[1]Income Groups'!$A$2:$C$219,3,FALSE),"")</f>
        <v/>
      </c>
      <c r="H835" s="30" t="str">
        <f>IFERROR(VLOOKUP(B835,'[1]LDC List'!$B$1:$C$47,2,FALSE),"Non LDC")</f>
        <v>Non LDC</v>
      </c>
      <c r="I835" s="30" t="str">
        <f>IFERROR(VLOOKUP(B835,'[1]SIDS List'!$B$1:$C$57,2,FALSE),"Non SIDS")</f>
        <v>Non SIDS</v>
      </c>
      <c r="J835" s="30" t="str">
        <f>IFERROR(VLOOKUP(B835,'[1]DAC Member List'!$B$1:$C$29,2,FALSE),"Non DAC")</f>
        <v>Non DAC</v>
      </c>
      <c r="K835" s="30" t="str">
        <f>IFERROR(VLOOKUP(B835,'[1]Dev Countries List'!$A$1:$B$146,2,FALSE),"Not Developing")</f>
        <v>Not Developing</v>
      </c>
      <c r="L835" s="30" t="str">
        <f>IFERROR(VLOOKUP(D835,'[1]Fragility List'!$A$1:$C$146,3,FALSE),"Not Fragile")</f>
        <v>Not Fragile</v>
      </c>
      <c r="M835" s="27" t="e">
        <f>VLOOKUP(B835,[2]Data!$B$7:$Y$270,23,FALSE)</f>
        <v>#N/A</v>
      </c>
    </row>
    <row r="836" spans="1:13" x14ac:dyDescent="0.25">
      <c r="A836" s="30" t="s">
        <v>977</v>
      </c>
      <c r="B836" s="30" t="s">
        <v>977</v>
      </c>
      <c r="C836" s="30" t="s">
        <v>977</v>
      </c>
      <c r="D836" s="30" t="s">
        <v>977</v>
      </c>
      <c r="E836" s="30" t="s">
        <v>977</v>
      </c>
      <c r="F836" s="30" t="s">
        <v>977</v>
      </c>
      <c r="G836" s="30" t="str">
        <f>IFERROR(VLOOKUP(B836,'[1]Income Groups'!$A$2:$C$219,3,FALSE),"")</f>
        <v/>
      </c>
      <c r="H836" s="30" t="str">
        <f>IFERROR(VLOOKUP(B836,'[1]LDC List'!$B$1:$C$47,2,FALSE),"Non LDC")</f>
        <v>Non LDC</v>
      </c>
      <c r="I836" s="30" t="str">
        <f>IFERROR(VLOOKUP(B836,'[1]SIDS List'!$B$1:$C$57,2,FALSE),"Non SIDS")</f>
        <v>Non SIDS</v>
      </c>
      <c r="J836" s="30" t="str">
        <f>IFERROR(VLOOKUP(B836,'[1]DAC Member List'!$B$1:$C$29,2,FALSE),"Non DAC")</f>
        <v>Non DAC</v>
      </c>
      <c r="K836" s="30" t="str">
        <f>IFERROR(VLOOKUP(B836,'[1]Dev Countries List'!$A$1:$B$146,2,FALSE),"Not Developing")</f>
        <v>Not Developing</v>
      </c>
      <c r="L836" s="30" t="str">
        <f>IFERROR(VLOOKUP(D836,'[1]Fragility List'!$A$1:$C$146,3,FALSE),"Not Fragile")</f>
        <v>Not Fragile</v>
      </c>
      <c r="M836" s="27" t="e">
        <f>VLOOKUP(B836,[2]Data!$B$7:$Y$270,23,FALSE)</f>
        <v>#N/A</v>
      </c>
    </row>
    <row r="837" spans="1:13" x14ac:dyDescent="0.25">
      <c r="A837" s="30" t="s">
        <v>977</v>
      </c>
      <c r="B837" s="30" t="s">
        <v>977</v>
      </c>
      <c r="C837" s="30" t="s">
        <v>977</v>
      </c>
      <c r="D837" s="30" t="s">
        <v>977</v>
      </c>
      <c r="E837" s="30" t="s">
        <v>977</v>
      </c>
      <c r="F837" s="30" t="s">
        <v>977</v>
      </c>
      <c r="G837" s="30" t="str">
        <f>IFERROR(VLOOKUP(B837,'[1]Income Groups'!$A$2:$C$219,3,FALSE),"")</f>
        <v/>
      </c>
      <c r="H837" s="30" t="str">
        <f>IFERROR(VLOOKUP(B837,'[1]LDC List'!$B$1:$C$47,2,FALSE),"Non LDC")</f>
        <v>Non LDC</v>
      </c>
      <c r="I837" s="30" t="str">
        <f>IFERROR(VLOOKUP(B837,'[1]SIDS List'!$B$1:$C$57,2,FALSE),"Non SIDS")</f>
        <v>Non SIDS</v>
      </c>
      <c r="J837" s="30" t="str">
        <f>IFERROR(VLOOKUP(B837,'[1]DAC Member List'!$B$1:$C$29,2,FALSE),"Non DAC")</f>
        <v>Non DAC</v>
      </c>
      <c r="K837" s="30" t="str">
        <f>IFERROR(VLOOKUP(B837,'[1]Dev Countries List'!$A$1:$B$146,2,FALSE),"Not Developing")</f>
        <v>Not Developing</v>
      </c>
      <c r="L837" s="30" t="str">
        <f>IFERROR(VLOOKUP(D837,'[1]Fragility List'!$A$1:$C$146,3,FALSE),"Not Fragile")</f>
        <v>Not Fragile</v>
      </c>
      <c r="M837" s="27" t="e">
        <f>VLOOKUP(B837,[2]Data!$B$7:$Y$270,23,FALSE)</f>
        <v>#N/A</v>
      </c>
    </row>
    <row r="838" spans="1:13" x14ac:dyDescent="0.25">
      <c r="A838" s="30" t="s">
        <v>977</v>
      </c>
      <c r="B838" s="30" t="s">
        <v>977</v>
      </c>
      <c r="C838" s="30" t="s">
        <v>977</v>
      </c>
      <c r="D838" s="30" t="s">
        <v>977</v>
      </c>
      <c r="E838" s="30" t="s">
        <v>977</v>
      </c>
      <c r="F838" s="30" t="s">
        <v>977</v>
      </c>
      <c r="G838" s="30" t="str">
        <f>IFERROR(VLOOKUP(B838,'[1]Income Groups'!$A$2:$C$219,3,FALSE),"")</f>
        <v/>
      </c>
      <c r="H838" s="30" t="str">
        <f>IFERROR(VLOOKUP(B838,'[1]LDC List'!$B$1:$C$47,2,FALSE),"Non LDC")</f>
        <v>Non LDC</v>
      </c>
      <c r="I838" s="30" t="str">
        <f>IFERROR(VLOOKUP(B838,'[1]SIDS List'!$B$1:$C$57,2,FALSE),"Non SIDS")</f>
        <v>Non SIDS</v>
      </c>
      <c r="J838" s="30" t="str">
        <f>IFERROR(VLOOKUP(B838,'[1]DAC Member List'!$B$1:$C$29,2,FALSE),"Non DAC")</f>
        <v>Non DAC</v>
      </c>
      <c r="K838" s="30" t="str">
        <f>IFERROR(VLOOKUP(B838,'[1]Dev Countries List'!$A$1:$B$146,2,FALSE),"Not Developing")</f>
        <v>Not Developing</v>
      </c>
      <c r="L838" s="30" t="str">
        <f>IFERROR(VLOOKUP(D838,'[1]Fragility List'!$A$1:$C$146,3,FALSE),"Not Fragile")</f>
        <v>Not Fragile</v>
      </c>
      <c r="M838" s="27" t="e">
        <f>VLOOKUP(B838,[2]Data!$B$7:$Y$270,23,FALSE)</f>
        <v>#N/A</v>
      </c>
    </row>
    <row r="839" spans="1:13" x14ac:dyDescent="0.25">
      <c r="A839" s="30" t="s">
        <v>977</v>
      </c>
      <c r="B839" s="30" t="s">
        <v>977</v>
      </c>
      <c r="C839" s="30" t="s">
        <v>977</v>
      </c>
      <c r="D839" s="30" t="s">
        <v>977</v>
      </c>
      <c r="E839" s="30" t="s">
        <v>977</v>
      </c>
      <c r="F839" s="30" t="s">
        <v>977</v>
      </c>
      <c r="G839" s="30" t="str">
        <f>IFERROR(VLOOKUP(B839,'[1]Income Groups'!$A$2:$C$219,3,FALSE),"")</f>
        <v/>
      </c>
      <c r="H839" s="30" t="str">
        <f>IFERROR(VLOOKUP(B839,'[1]LDC List'!$B$1:$C$47,2,FALSE),"Non LDC")</f>
        <v>Non LDC</v>
      </c>
      <c r="I839" s="30" t="str">
        <f>IFERROR(VLOOKUP(B839,'[1]SIDS List'!$B$1:$C$57,2,FALSE),"Non SIDS")</f>
        <v>Non SIDS</v>
      </c>
      <c r="J839" s="30" t="str">
        <f>IFERROR(VLOOKUP(B839,'[1]DAC Member List'!$B$1:$C$29,2,FALSE),"Non DAC")</f>
        <v>Non DAC</v>
      </c>
      <c r="K839" s="30" t="str">
        <f>IFERROR(VLOOKUP(B839,'[1]Dev Countries List'!$A$1:$B$146,2,FALSE),"Not Developing")</f>
        <v>Not Developing</v>
      </c>
      <c r="L839" s="30" t="str">
        <f>IFERROR(VLOOKUP(D839,'[1]Fragility List'!$A$1:$C$146,3,FALSE),"Not Fragile")</f>
        <v>Not Fragile</v>
      </c>
      <c r="M839" s="27" t="e">
        <f>VLOOKUP(B839,[2]Data!$B$7:$Y$270,23,FALSE)</f>
        <v>#N/A</v>
      </c>
    </row>
    <row r="840" spans="1:13" x14ac:dyDescent="0.25">
      <c r="A840" s="30" t="s">
        <v>977</v>
      </c>
      <c r="B840" s="30" t="s">
        <v>977</v>
      </c>
      <c r="C840" s="30" t="s">
        <v>977</v>
      </c>
      <c r="D840" s="30" t="s">
        <v>977</v>
      </c>
      <c r="E840" s="30" t="s">
        <v>977</v>
      </c>
      <c r="F840" s="30" t="s">
        <v>977</v>
      </c>
      <c r="G840" s="30" t="str">
        <f>IFERROR(VLOOKUP(B840,'[1]Income Groups'!$A$2:$C$219,3,FALSE),"")</f>
        <v/>
      </c>
      <c r="H840" s="30" t="str">
        <f>IFERROR(VLOOKUP(B840,'[1]LDC List'!$B$1:$C$47,2,FALSE),"Non LDC")</f>
        <v>Non LDC</v>
      </c>
      <c r="I840" s="30" t="str">
        <f>IFERROR(VLOOKUP(B840,'[1]SIDS List'!$B$1:$C$57,2,FALSE),"Non SIDS")</f>
        <v>Non SIDS</v>
      </c>
      <c r="J840" s="30" t="str">
        <f>IFERROR(VLOOKUP(B840,'[1]DAC Member List'!$B$1:$C$29,2,FALSE),"Non DAC")</f>
        <v>Non DAC</v>
      </c>
      <c r="K840" s="30" t="str">
        <f>IFERROR(VLOOKUP(B840,'[1]Dev Countries List'!$A$1:$B$146,2,FALSE),"Not Developing")</f>
        <v>Not Developing</v>
      </c>
      <c r="L840" s="30" t="str">
        <f>IFERROR(VLOOKUP(D840,'[1]Fragility List'!$A$1:$C$146,3,FALSE),"Not Fragile")</f>
        <v>Not Fragile</v>
      </c>
      <c r="M840" s="27" t="e">
        <f>VLOOKUP(B840,[2]Data!$B$7:$Y$270,23,FALSE)</f>
        <v>#N/A</v>
      </c>
    </row>
    <row r="841" spans="1:13" x14ac:dyDescent="0.25">
      <c r="A841" s="30" t="s">
        <v>977</v>
      </c>
      <c r="B841" s="30" t="s">
        <v>977</v>
      </c>
      <c r="C841" s="30" t="s">
        <v>977</v>
      </c>
      <c r="D841" s="30" t="s">
        <v>977</v>
      </c>
      <c r="E841" s="30" t="s">
        <v>977</v>
      </c>
      <c r="F841" s="30" t="s">
        <v>977</v>
      </c>
      <c r="G841" s="30" t="str">
        <f>IFERROR(VLOOKUP(B841,'[1]Income Groups'!$A$2:$C$219,3,FALSE),"")</f>
        <v/>
      </c>
      <c r="H841" s="30" t="str">
        <f>IFERROR(VLOOKUP(B841,'[1]LDC List'!$B$1:$C$47,2,FALSE),"Non LDC")</f>
        <v>Non LDC</v>
      </c>
      <c r="I841" s="30" t="str">
        <f>IFERROR(VLOOKUP(B841,'[1]SIDS List'!$B$1:$C$57,2,FALSE),"Non SIDS")</f>
        <v>Non SIDS</v>
      </c>
      <c r="J841" s="30" t="str">
        <f>IFERROR(VLOOKUP(B841,'[1]DAC Member List'!$B$1:$C$29,2,FALSE),"Non DAC")</f>
        <v>Non DAC</v>
      </c>
      <c r="K841" s="30" t="str">
        <f>IFERROR(VLOOKUP(B841,'[1]Dev Countries List'!$A$1:$B$146,2,FALSE),"Not Developing")</f>
        <v>Not Developing</v>
      </c>
      <c r="L841" s="30" t="str">
        <f>IFERROR(VLOOKUP(D841,'[1]Fragility List'!$A$1:$C$146,3,FALSE),"Not Fragile")</f>
        <v>Not Fragile</v>
      </c>
      <c r="M841" s="27" t="e">
        <f>VLOOKUP(B841,[2]Data!$B$7:$Y$270,23,FALSE)</f>
        <v>#N/A</v>
      </c>
    </row>
    <row r="842" spans="1:13" x14ac:dyDescent="0.25">
      <c r="A842" s="30" t="s">
        <v>977</v>
      </c>
      <c r="B842" s="30" t="s">
        <v>977</v>
      </c>
      <c r="C842" s="30" t="s">
        <v>977</v>
      </c>
      <c r="D842" s="30" t="s">
        <v>977</v>
      </c>
      <c r="E842" s="30" t="s">
        <v>977</v>
      </c>
      <c r="F842" s="30" t="s">
        <v>977</v>
      </c>
      <c r="G842" s="30" t="str">
        <f>IFERROR(VLOOKUP(B842,'[1]Income Groups'!$A$2:$C$219,3,FALSE),"")</f>
        <v/>
      </c>
      <c r="H842" s="30" t="str">
        <f>IFERROR(VLOOKUP(B842,'[1]LDC List'!$B$1:$C$47,2,FALSE),"Non LDC")</f>
        <v>Non LDC</v>
      </c>
      <c r="I842" s="30" t="str">
        <f>IFERROR(VLOOKUP(B842,'[1]SIDS List'!$B$1:$C$57,2,FALSE),"Non SIDS")</f>
        <v>Non SIDS</v>
      </c>
      <c r="J842" s="30" t="str">
        <f>IFERROR(VLOOKUP(B842,'[1]DAC Member List'!$B$1:$C$29,2,FALSE),"Non DAC")</f>
        <v>Non DAC</v>
      </c>
      <c r="K842" s="30" t="str">
        <f>IFERROR(VLOOKUP(B842,'[1]Dev Countries List'!$A$1:$B$146,2,FALSE),"Not Developing")</f>
        <v>Not Developing</v>
      </c>
      <c r="L842" s="30" t="str">
        <f>IFERROR(VLOOKUP(D842,'[1]Fragility List'!$A$1:$C$146,3,FALSE),"Not Fragile")</f>
        <v>Not Fragile</v>
      </c>
      <c r="M842" s="27" t="e">
        <f>VLOOKUP(B842,[2]Data!$B$7:$Y$270,23,FALSE)</f>
        <v>#N/A</v>
      </c>
    </row>
    <row r="843" spans="1:13" x14ac:dyDescent="0.25">
      <c r="A843" s="30" t="s">
        <v>977</v>
      </c>
      <c r="B843" s="30" t="s">
        <v>977</v>
      </c>
      <c r="C843" s="30" t="s">
        <v>977</v>
      </c>
      <c r="D843" s="30" t="s">
        <v>977</v>
      </c>
      <c r="E843" s="30" t="s">
        <v>977</v>
      </c>
      <c r="F843" s="30" t="s">
        <v>977</v>
      </c>
      <c r="G843" s="30" t="str">
        <f>IFERROR(VLOOKUP(B843,'[1]Income Groups'!$A$2:$C$219,3,FALSE),"")</f>
        <v/>
      </c>
      <c r="H843" s="30" t="str">
        <f>IFERROR(VLOOKUP(B843,'[1]LDC List'!$B$1:$C$47,2,FALSE),"Non LDC")</f>
        <v>Non LDC</v>
      </c>
      <c r="I843" s="30" t="str">
        <f>IFERROR(VLOOKUP(B843,'[1]SIDS List'!$B$1:$C$57,2,FALSE),"Non SIDS")</f>
        <v>Non SIDS</v>
      </c>
      <c r="J843" s="30" t="str">
        <f>IFERROR(VLOOKUP(B843,'[1]DAC Member List'!$B$1:$C$29,2,FALSE),"Non DAC")</f>
        <v>Non DAC</v>
      </c>
      <c r="K843" s="30" t="str">
        <f>IFERROR(VLOOKUP(B843,'[1]Dev Countries List'!$A$1:$B$146,2,FALSE),"Not Developing")</f>
        <v>Not Developing</v>
      </c>
      <c r="L843" s="30" t="str">
        <f>IFERROR(VLOOKUP(D843,'[1]Fragility List'!$A$1:$C$146,3,FALSE),"Not Fragile")</f>
        <v>Not Fragile</v>
      </c>
      <c r="M843" s="27" t="e">
        <f>VLOOKUP(B843,[2]Data!$B$7:$Y$270,23,FALSE)</f>
        <v>#N/A</v>
      </c>
    </row>
    <row r="844" spans="1:13" x14ac:dyDescent="0.25">
      <c r="A844" s="30" t="s">
        <v>977</v>
      </c>
      <c r="B844" s="30" t="s">
        <v>977</v>
      </c>
      <c r="C844" s="30" t="s">
        <v>977</v>
      </c>
      <c r="D844" s="30" t="s">
        <v>977</v>
      </c>
      <c r="E844" s="30" t="s">
        <v>977</v>
      </c>
      <c r="F844" s="30" t="s">
        <v>977</v>
      </c>
      <c r="G844" s="30" t="str">
        <f>IFERROR(VLOOKUP(B844,'[1]Income Groups'!$A$2:$C$219,3,FALSE),"")</f>
        <v/>
      </c>
      <c r="H844" s="30" t="str">
        <f>IFERROR(VLOOKUP(B844,'[1]LDC List'!$B$1:$C$47,2,FALSE),"Non LDC")</f>
        <v>Non LDC</v>
      </c>
      <c r="I844" s="30" t="str">
        <f>IFERROR(VLOOKUP(B844,'[1]SIDS List'!$B$1:$C$57,2,FALSE),"Non SIDS")</f>
        <v>Non SIDS</v>
      </c>
      <c r="J844" s="30" t="str">
        <f>IFERROR(VLOOKUP(B844,'[1]DAC Member List'!$B$1:$C$29,2,FALSE),"Non DAC")</f>
        <v>Non DAC</v>
      </c>
      <c r="K844" s="30" t="str">
        <f>IFERROR(VLOOKUP(B844,'[1]Dev Countries List'!$A$1:$B$146,2,FALSE),"Not Developing")</f>
        <v>Not Developing</v>
      </c>
      <c r="L844" s="30" t="str">
        <f>IFERROR(VLOOKUP(D844,'[1]Fragility List'!$A$1:$C$146,3,FALSE),"Not Fragile")</f>
        <v>Not Fragile</v>
      </c>
      <c r="M844" s="27" t="e">
        <f>VLOOKUP(B844,[2]Data!$B$7:$Y$270,23,FALSE)</f>
        <v>#N/A</v>
      </c>
    </row>
    <row r="845" spans="1:13" x14ac:dyDescent="0.25">
      <c r="A845" s="30" t="s">
        <v>977</v>
      </c>
      <c r="B845" s="30" t="s">
        <v>977</v>
      </c>
      <c r="C845" s="30" t="s">
        <v>977</v>
      </c>
      <c r="D845" s="30" t="s">
        <v>977</v>
      </c>
      <c r="E845" s="30" t="s">
        <v>977</v>
      </c>
      <c r="F845" s="30" t="s">
        <v>977</v>
      </c>
      <c r="G845" s="30" t="str">
        <f>IFERROR(VLOOKUP(B845,'[1]Income Groups'!$A$2:$C$219,3,FALSE),"")</f>
        <v/>
      </c>
      <c r="H845" s="30" t="str">
        <f>IFERROR(VLOOKUP(B845,'[1]LDC List'!$B$1:$C$47,2,FALSE),"Non LDC")</f>
        <v>Non LDC</v>
      </c>
      <c r="I845" s="30" t="str">
        <f>IFERROR(VLOOKUP(B845,'[1]SIDS List'!$B$1:$C$57,2,FALSE),"Non SIDS")</f>
        <v>Non SIDS</v>
      </c>
      <c r="J845" s="30" t="str">
        <f>IFERROR(VLOOKUP(B845,'[1]DAC Member List'!$B$1:$C$29,2,FALSE),"Non DAC")</f>
        <v>Non DAC</v>
      </c>
      <c r="K845" s="30" t="str">
        <f>IFERROR(VLOOKUP(B845,'[1]Dev Countries List'!$A$1:$B$146,2,FALSE),"Not Developing")</f>
        <v>Not Developing</v>
      </c>
      <c r="L845" s="30" t="str">
        <f>IFERROR(VLOOKUP(D845,'[1]Fragility List'!$A$1:$C$146,3,FALSE),"Not Fragile")</f>
        <v>Not Fragile</v>
      </c>
      <c r="M845" s="27" t="e">
        <f>VLOOKUP(B845,[2]Data!$B$7:$Y$270,23,FALSE)</f>
        <v>#N/A</v>
      </c>
    </row>
    <row r="846" spans="1:13" x14ac:dyDescent="0.25">
      <c r="A846" s="30" t="s">
        <v>977</v>
      </c>
      <c r="B846" s="30" t="s">
        <v>977</v>
      </c>
      <c r="C846" s="30" t="s">
        <v>977</v>
      </c>
      <c r="D846" s="30" t="s">
        <v>977</v>
      </c>
      <c r="E846" s="30" t="s">
        <v>977</v>
      </c>
      <c r="F846" s="30" t="s">
        <v>977</v>
      </c>
      <c r="G846" s="30" t="str">
        <f>IFERROR(VLOOKUP(B846,'[1]Income Groups'!$A$2:$C$219,3,FALSE),"")</f>
        <v/>
      </c>
      <c r="H846" s="30" t="str">
        <f>IFERROR(VLOOKUP(B846,'[1]LDC List'!$B$1:$C$47,2,FALSE),"Non LDC")</f>
        <v>Non LDC</v>
      </c>
      <c r="I846" s="30" t="str">
        <f>IFERROR(VLOOKUP(B846,'[1]SIDS List'!$B$1:$C$57,2,FALSE),"Non SIDS")</f>
        <v>Non SIDS</v>
      </c>
      <c r="J846" s="30" t="str">
        <f>IFERROR(VLOOKUP(B846,'[1]DAC Member List'!$B$1:$C$29,2,FALSE),"Non DAC")</f>
        <v>Non DAC</v>
      </c>
      <c r="K846" s="30" t="str">
        <f>IFERROR(VLOOKUP(B846,'[1]Dev Countries List'!$A$1:$B$146,2,FALSE),"Not Developing")</f>
        <v>Not Developing</v>
      </c>
      <c r="L846" s="30" t="str">
        <f>IFERROR(VLOOKUP(D846,'[1]Fragility List'!$A$1:$C$146,3,FALSE),"Not Fragile")</f>
        <v>Not Fragile</v>
      </c>
      <c r="M846" s="27" t="e">
        <f>VLOOKUP(B846,[2]Data!$B$7:$Y$270,23,FALSE)</f>
        <v>#N/A</v>
      </c>
    </row>
    <row r="847" spans="1:13" x14ac:dyDescent="0.25">
      <c r="A847" s="30" t="s">
        <v>977</v>
      </c>
      <c r="B847" s="30" t="s">
        <v>977</v>
      </c>
      <c r="C847" s="30" t="s">
        <v>977</v>
      </c>
      <c r="D847" s="30" t="s">
        <v>977</v>
      </c>
      <c r="E847" s="30" t="s">
        <v>977</v>
      </c>
      <c r="F847" s="30" t="s">
        <v>977</v>
      </c>
      <c r="G847" s="30" t="str">
        <f>IFERROR(VLOOKUP(B847,'[1]Income Groups'!$A$2:$C$219,3,FALSE),"")</f>
        <v/>
      </c>
      <c r="H847" s="30" t="str">
        <f>IFERROR(VLOOKUP(B847,'[1]LDC List'!$B$1:$C$47,2,FALSE),"Non LDC")</f>
        <v>Non LDC</v>
      </c>
      <c r="I847" s="30" t="str">
        <f>IFERROR(VLOOKUP(B847,'[1]SIDS List'!$B$1:$C$57,2,FALSE),"Non SIDS")</f>
        <v>Non SIDS</v>
      </c>
      <c r="J847" s="30" t="str">
        <f>IFERROR(VLOOKUP(B847,'[1]DAC Member List'!$B$1:$C$29,2,FALSE),"Non DAC")</f>
        <v>Non DAC</v>
      </c>
      <c r="K847" s="30" t="str">
        <f>IFERROR(VLOOKUP(B847,'[1]Dev Countries List'!$A$1:$B$146,2,FALSE),"Not Developing")</f>
        <v>Not Developing</v>
      </c>
      <c r="L847" s="30" t="str">
        <f>IFERROR(VLOOKUP(D847,'[1]Fragility List'!$A$1:$C$146,3,FALSE),"Not Fragile")</f>
        <v>Not Fragile</v>
      </c>
      <c r="M847" s="27" t="e">
        <f>VLOOKUP(B847,[2]Data!$B$7:$Y$270,23,FALSE)</f>
        <v>#N/A</v>
      </c>
    </row>
    <row r="848" spans="1:13" x14ac:dyDescent="0.25">
      <c r="A848" s="30" t="s">
        <v>977</v>
      </c>
      <c r="B848" s="30" t="s">
        <v>977</v>
      </c>
      <c r="C848" s="30" t="s">
        <v>977</v>
      </c>
      <c r="D848" s="30" t="s">
        <v>977</v>
      </c>
      <c r="E848" s="30" t="s">
        <v>977</v>
      </c>
      <c r="F848" s="30" t="s">
        <v>977</v>
      </c>
      <c r="G848" s="30" t="str">
        <f>IFERROR(VLOOKUP(B848,'[1]Income Groups'!$A$2:$C$219,3,FALSE),"")</f>
        <v/>
      </c>
      <c r="H848" s="30" t="str">
        <f>IFERROR(VLOOKUP(B848,'[1]LDC List'!$B$1:$C$47,2,FALSE),"Non LDC")</f>
        <v>Non LDC</v>
      </c>
      <c r="I848" s="30" t="str">
        <f>IFERROR(VLOOKUP(B848,'[1]SIDS List'!$B$1:$C$57,2,FALSE),"Non SIDS")</f>
        <v>Non SIDS</v>
      </c>
      <c r="J848" s="30" t="str">
        <f>IFERROR(VLOOKUP(B848,'[1]DAC Member List'!$B$1:$C$29,2,FALSE),"Non DAC")</f>
        <v>Non DAC</v>
      </c>
      <c r="K848" s="30" t="str">
        <f>IFERROR(VLOOKUP(B848,'[1]Dev Countries List'!$A$1:$B$146,2,FALSE),"Not Developing")</f>
        <v>Not Developing</v>
      </c>
      <c r="L848" s="30" t="str">
        <f>IFERROR(VLOOKUP(D848,'[1]Fragility List'!$A$1:$C$146,3,FALSE),"Not Fragile")</f>
        <v>Not Fragile</v>
      </c>
      <c r="M848" s="27" t="e">
        <f>VLOOKUP(B848,[2]Data!$B$7:$Y$270,23,FALSE)</f>
        <v>#N/A</v>
      </c>
    </row>
    <row r="849" spans="1:13" x14ac:dyDescent="0.25">
      <c r="A849" s="30" t="s">
        <v>977</v>
      </c>
      <c r="B849" s="30" t="s">
        <v>977</v>
      </c>
      <c r="C849" s="30" t="s">
        <v>977</v>
      </c>
      <c r="D849" s="30" t="s">
        <v>977</v>
      </c>
      <c r="E849" s="30" t="s">
        <v>977</v>
      </c>
      <c r="F849" s="30" t="s">
        <v>977</v>
      </c>
      <c r="G849" s="30" t="str">
        <f>IFERROR(VLOOKUP(B849,'[1]Income Groups'!$A$2:$C$219,3,FALSE),"")</f>
        <v/>
      </c>
      <c r="H849" s="30" t="str">
        <f>IFERROR(VLOOKUP(B849,'[1]LDC List'!$B$1:$C$47,2,FALSE),"Non LDC")</f>
        <v>Non LDC</v>
      </c>
      <c r="I849" s="30" t="str">
        <f>IFERROR(VLOOKUP(B849,'[1]SIDS List'!$B$1:$C$57,2,FALSE),"Non SIDS")</f>
        <v>Non SIDS</v>
      </c>
      <c r="J849" s="30" t="str">
        <f>IFERROR(VLOOKUP(B849,'[1]DAC Member List'!$B$1:$C$29,2,FALSE),"Non DAC")</f>
        <v>Non DAC</v>
      </c>
      <c r="K849" s="30" t="str">
        <f>IFERROR(VLOOKUP(B849,'[1]Dev Countries List'!$A$1:$B$146,2,FALSE),"Not Developing")</f>
        <v>Not Developing</v>
      </c>
      <c r="L849" s="30" t="str">
        <f>IFERROR(VLOOKUP(D849,'[1]Fragility List'!$A$1:$C$146,3,FALSE),"Not Fragile")</f>
        <v>Not Fragile</v>
      </c>
      <c r="M849" s="27" t="e">
        <f>VLOOKUP(B849,[2]Data!$B$7:$Y$270,23,FALSE)</f>
        <v>#N/A</v>
      </c>
    </row>
    <row r="850" spans="1:13" x14ac:dyDescent="0.25">
      <c r="A850" s="30" t="s">
        <v>977</v>
      </c>
      <c r="B850" s="30" t="s">
        <v>977</v>
      </c>
      <c r="C850" s="30" t="s">
        <v>977</v>
      </c>
      <c r="D850" s="30" t="s">
        <v>977</v>
      </c>
      <c r="E850" s="30" t="s">
        <v>977</v>
      </c>
      <c r="F850" s="30" t="s">
        <v>977</v>
      </c>
      <c r="G850" s="30" t="str">
        <f>IFERROR(VLOOKUP(B850,'[1]Income Groups'!$A$2:$C$219,3,FALSE),"")</f>
        <v/>
      </c>
      <c r="H850" s="30" t="str">
        <f>IFERROR(VLOOKUP(B850,'[1]LDC List'!$B$1:$C$47,2,FALSE),"Non LDC")</f>
        <v>Non LDC</v>
      </c>
      <c r="I850" s="30" t="str">
        <f>IFERROR(VLOOKUP(B850,'[1]SIDS List'!$B$1:$C$57,2,FALSE),"Non SIDS")</f>
        <v>Non SIDS</v>
      </c>
      <c r="J850" s="30" t="str">
        <f>IFERROR(VLOOKUP(B850,'[1]DAC Member List'!$B$1:$C$29,2,FALSE),"Non DAC")</f>
        <v>Non DAC</v>
      </c>
      <c r="K850" s="30" t="str">
        <f>IFERROR(VLOOKUP(B850,'[1]Dev Countries List'!$A$1:$B$146,2,FALSE),"Not Developing")</f>
        <v>Not Developing</v>
      </c>
      <c r="L850" s="30" t="str">
        <f>IFERROR(VLOOKUP(D850,'[1]Fragility List'!$A$1:$C$146,3,FALSE),"Not Fragile")</f>
        <v>Not Fragile</v>
      </c>
      <c r="M850" s="27" t="e">
        <f>VLOOKUP(B850,[2]Data!$B$7:$Y$270,23,FALSE)</f>
        <v>#N/A</v>
      </c>
    </row>
    <row r="851" spans="1:13" x14ac:dyDescent="0.25">
      <c r="A851" s="30" t="s">
        <v>977</v>
      </c>
      <c r="B851" s="30" t="s">
        <v>977</v>
      </c>
      <c r="C851" s="30" t="s">
        <v>977</v>
      </c>
      <c r="D851" s="30" t="s">
        <v>977</v>
      </c>
      <c r="E851" s="30" t="s">
        <v>977</v>
      </c>
      <c r="F851" s="30" t="s">
        <v>977</v>
      </c>
      <c r="G851" s="30" t="str">
        <f>IFERROR(VLOOKUP(B851,'[1]Income Groups'!$A$2:$C$219,3,FALSE),"")</f>
        <v/>
      </c>
      <c r="H851" s="30" t="str">
        <f>IFERROR(VLOOKUP(B851,'[1]LDC List'!$B$1:$C$47,2,FALSE),"Non LDC")</f>
        <v>Non LDC</v>
      </c>
      <c r="I851" s="30" t="str">
        <f>IFERROR(VLOOKUP(B851,'[1]SIDS List'!$B$1:$C$57,2,FALSE),"Non SIDS")</f>
        <v>Non SIDS</v>
      </c>
      <c r="J851" s="30" t="str">
        <f>IFERROR(VLOOKUP(B851,'[1]DAC Member List'!$B$1:$C$29,2,FALSE),"Non DAC")</f>
        <v>Non DAC</v>
      </c>
      <c r="K851" s="30" t="str">
        <f>IFERROR(VLOOKUP(B851,'[1]Dev Countries List'!$A$1:$B$146,2,FALSE),"Not Developing")</f>
        <v>Not Developing</v>
      </c>
      <c r="L851" s="30" t="str">
        <f>IFERROR(VLOOKUP(D851,'[1]Fragility List'!$A$1:$C$146,3,FALSE),"Not Fragile")</f>
        <v>Not Fragile</v>
      </c>
      <c r="M851" s="27" t="e">
        <f>VLOOKUP(B851,[2]Data!$B$7:$Y$270,23,FALSE)</f>
        <v>#N/A</v>
      </c>
    </row>
    <row r="852" spans="1:13" x14ac:dyDescent="0.25">
      <c r="A852" s="30" t="s">
        <v>977</v>
      </c>
      <c r="B852" s="30" t="s">
        <v>977</v>
      </c>
      <c r="C852" s="30" t="s">
        <v>977</v>
      </c>
      <c r="D852" s="30" t="s">
        <v>977</v>
      </c>
      <c r="E852" s="30" t="s">
        <v>977</v>
      </c>
      <c r="F852" s="30" t="s">
        <v>977</v>
      </c>
      <c r="G852" s="30" t="str">
        <f>IFERROR(VLOOKUP(B852,'[1]Income Groups'!$A$2:$C$219,3,FALSE),"")</f>
        <v/>
      </c>
      <c r="H852" s="30" t="str">
        <f>IFERROR(VLOOKUP(B852,'[1]LDC List'!$B$1:$C$47,2,FALSE),"Non LDC")</f>
        <v>Non LDC</v>
      </c>
      <c r="I852" s="30" t="str">
        <f>IFERROR(VLOOKUP(B852,'[1]SIDS List'!$B$1:$C$57,2,FALSE),"Non SIDS")</f>
        <v>Non SIDS</v>
      </c>
      <c r="J852" s="30" t="str">
        <f>IFERROR(VLOOKUP(B852,'[1]DAC Member List'!$B$1:$C$29,2,FALSE),"Non DAC")</f>
        <v>Non DAC</v>
      </c>
      <c r="K852" s="30" t="str">
        <f>IFERROR(VLOOKUP(B852,'[1]Dev Countries List'!$A$1:$B$146,2,FALSE),"Not Developing")</f>
        <v>Not Developing</v>
      </c>
      <c r="L852" s="30" t="str">
        <f>IFERROR(VLOOKUP(D852,'[1]Fragility List'!$A$1:$C$146,3,FALSE),"Not Fragile")</f>
        <v>Not Fragile</v>
      </c>
      <c r="M852" s="27" t="e">
        <f>VLOOKUP(B852,[2]Data!$B$7:$Y$270,23,FALSE)</f>
        <v>#N/A</v>
      </c>
    </row>
    <row r="853" spans="1:13" x14ac:dyDescent="0.25">
      <c r="A853" s="30" t="s">
        <v>977</v>
      </c>
      <c r="B853" s="30" t="s">
        <v>977</v>
      </c>
      <c r="C853" s="30" t="s">
        <v>977</v>
      </c>
      <c r="D853" s="30" t="s">
        <v>977</v>
      </c>
      <c r="E853" s="30" t="s">
        <v>977</v>
      </c>
      <c r="F853" s="30" t="s">
        <v>977</v>
      </c>
      <c r="G853" s="30" t="str">
        <f>IFERROR(VLOOKUP(B853,'[1]Income Groups'!$A$2:$C$219,3,FALSE),"")</f>
        <v/>
      </c>
      <c r="H853" s="30" t="str">
        <f>IFERROR(VLOOKUP(B853,'[1]LDC List'!$B$1:$C$47,2,FALSE),"Non LDC")</f>
        <v>Non LDC</v>
      </c>
      <c r="I853" s="30" t="str">
        <f>IFERROR(VLOOKUP(B853,'[1]SIDS List'!$B$1:$C$57,2,FALSE),"Non SIDS")</f>
        <v>Non SIDS</v>
      </c>
      <c r="J853" s="30" t="str">
        <f>IFERROR(VLOOKUP(B853,'[1]DAC Member List'!$B$1:$C$29,2,FALSE),"Non DAC")</f>
        <v>Non DAC</v>
      </c>
      <c r="K853" s="30" t="str">
        <f>IFERROR(VLOOKUP(B853,'[1]Dev Countries List'!$A$1:$B$146,2,FALSE),"Not Developing")</f>
        <v>Not Developing</v>
      </c>
      <c r="L853" s="30" t="str">
        <f>IFERROR(VLOOKUP(D853,'[1]Fragility List'!$A$1:$C$146,3,FALSE),"Not Fragile")</f>
        <v>Not Fragile</v>
      </c>
      <c r="M853" s="27" t="e">
        <f>VLOOKUP(B853,[2]Data!$B$7:$Y$270,23,FALSE)</f>
        <v>#N/A</v>
      </c>
    </row>
    <row r="854" spans="1:13" x14ac:dyDescent="0.25">
      <c r="A854" s="30" t="s">
        <v>977</v>
      </c>
      <c r="B854" s="30" t="s">
        <v>977</v>
      </c>
      <c r="C854" s="30" t="s">
        <v>977</v>
      </c>
      <c r="D854" s="30" t="s">
        <v>977</v>
      </c>
      <c r="E854" s="30" t="s">
        <v>977</v>
      </c>
      <c r="F854" s="30" t="s">
        <v>977</v>
      </c>
      <c r="G854" s="30" t="str">
        <f>IFERROR(VLOOKUP(B854,'[1]Income Groups'!$A$2:$C$219,3,FALSE),"")</f>
        <v/>
      </c>
      <c r="H854" s="30" t="str">
        <f>IFERROR(VLOOKUP(B854,'[1]LDC List'!$B$1:$C$47,2,FALSE),"Non LDC")</f>
        <v>Non LDC</v>
      </c>
      <c r="I854" s="30" t="str">
        <f>IFERROR(VLOOKUP(B854,'[1]SIDS List'!$B$1:$C$57,2,FALSE),"Non SIDS")</f>
        <v>Non SIDS</v>
      </c>
      <c r="J854" s="30" t="str">
        <f>IFERROR(VLOOKUP(B854,'[1]DAC Member List'!$B$1:$C$29,2,FALSE),"Non DAC")</f>
        <v>Non DAC</v>
      </c>
      <c r="K854" s="30" t="str">
        <f>IFERROR(VLOOKUP(B854,'[1]Dev Countries List'!$A$1:$B$146,2,FALSE),"Not Developing")</f>
        <v>Not Developing</v>
      </c>
      <c r="L854" s="30" t="str">
        <f>IFERROR(VLOOKUP(D854,'[1]Fragility List'!$A$1:$C$146,3,FALSE),"Not Fragile")</f>
        <v>Not Fragile</v>
      </c>
      <c r="M854" s="27" t="e">
        <f>VLOOKUP(B854,[2]Data!$B$7:$Y$270,23,FALSE)</f>
        <v>#N/A</v>
      </c>
    </row>
    <row r="855" spans="1:13" x14ac:dyDescent="0.25">
      <c r="A855" s="30" t="s">
        <v>977</v>
      </c>
      <c r="B855" s="30" t="s">
        <v>977</v>
      </c>
      <c r="C855" s="30" t="s">
        <v>977</v>
      </c>
      <c r="D855" s="30" t="s">
        <v>977</v>
      </c>
      <c r="E855" s="30" t="s">
        <v>977</v>
      </c>
      <c r="F855" s="30" t="s">
        <v>977</v>
      </c>
      <c r="G855" s="30" t="str">
        <f>IFERROR(VLOOKUP(B855,'[1]Income Groups'!$A$2:$C$219,3,FALSE),"")</f>
        <v/>
      </c>
      <c r="H855" s="30" t="str">
        <f>IFERROR(VLOOKUP(B855,'[1]LDC List'!$B$1:$C$47,2,FALSE),"Non LDC")</f>
        <v>Non LDC</v>
      </c>
      <c r="I855" s="30" t="str">
        <f>IFERROR(VLOOKUP(B855,'[1]SIDS List'!$B$1:$C$57,2,FALSE),"Non SIDS")</f>
        <v>Non SIDS</v>
      </c>
      <c r="J855" s="30" t="str">
        <f>IFERROR(VLOOKUP(B855,'[1]DAC Member List'!$B$1:$C$29,2,FALSE),"Non DAC")</f>
        <v>Non DAC</v>
      </c>
      <c r="K855" s="30" t="str">
        <f>IFERROR(VLOOKUP(B855,'[1]Dev Countries List'!$A$1:$B$146,2,FALSE),"Not Developing")</f>
        <v>Not Developing</v>
      </c>
      <c r="L855" s="30" t="str">
        <f>IFERROR(VLOOKUP(D855,'[1]Fragility List'!$A$1:$C$146,3,FALSE),"Not Fragile")</f>
        <v>Not Fragile</v>
      </c>
      <c r="M855" s="27" t="e">
        <f>VLOOKUP(B855,[2]Data!$B$7:$Y$270,23,FALSE)</f>
        <v>#N/A</v>
      </c>
    </row>
    <row r="856" spans="1:13" x14ac:dyDescent="0.25">
      <c r="A856" s="30" t="s">
        <v>977</v>
      </c>
      <c r="B856" s="30" t="s">
        <v>977</v>
      </c>
      <c r="C856" s="30" t="s">
        <v>977</v>
      </c>
      <c r="D856" s="30" t="s">
        <v>977</v>
      </c>
      <c r="E856" s="30" t="s">
        <v>977</v>
      </c>
      <c r="F856" s="30" t="s">
        <v>977</v>
      </c>
      <c r="G856" s="30" t="str">
        <f>IFERROR(VLOOKUP(B856,'[1]Income Groups'!$A$2:$C$219,3,FALSE),"")</f>
        <v/>
      </c>
      <c r="H856" s="30" t="str">
        <f>IFERROR(VLOOKUP(B856,'[1]LDC List'!$B$1:$C$47,2,FALSE),"Non LDC")</f>
        <v>Non LDC</v>
      </c>
      <c r="I856" s="30" t="str">
        <f>IFERROR(VLOOKUP(B856,'[1]SIDS List'!$B$1:$C$57,2,FALSE),"Non SIDS")</f>
        <v>Non SIDS</v>
      </c>
      <c r="J856" s="30" t="str">
        <f>IFERROR(VLOOKUP(B856,'[1]DAC Member List'!$B$1:$C$29,2,FALSE),"Non DAC")</f>
        <v>Non DAC</v>
      </c>
      <c r="K856" s="30" t="str">
        <f>IFERROR(VLOOKUP(B856,'[1]Dev Countries List'!$A$1:$B$146,2,FALSE),"Not Developing")</f>
        <v>Not Developing</v>
      </c>
      <c r="L856" s="30" t="str">
        <f>IFERROR(VLOOKUP(D856,'[1]Fragility List'!$A$1:$C$146,3,FALSE),"Not Fragile")</f>
        <v>Not Fragile</v>
      </c>
      <c r="M856" s="27" t="e">
        <f>VLOOKUP(B856,[2]Data!$B$7:$Y$270,23,FALSE)</f>
        <v>#N/A</v>
      </c>
    </row>
    <row r="857" spans="1:13" x14ac:dyDescent="0.25">
      <c r="A857" s="30" t="s">
        <v>977</v>
      </c>
      <c r="B857" s="30" t="s">
        <v>977</v>
      </c>
      <c r="C857" s="30" t="s">
        <v>977</v>
      </c>
      <c r="D857" s="30" t="s">
        <v>977</v>
      </c>
      <c r="E857" s="30" t="s">
        <v>977</v>
      </c>
      <c r="F857" s="30" t="s">
        <v>977</v>
      </c>
      <c r="G857" s="30" t="str">
        <f>IFERROR(VLOOKUP(B857,'[1]Income Groups'!$A$2:$C$219,3,FALSE),"")</f>
        <v/>
      </c>
      <c r="H857" s="30" t="str">
        <f>IFERROR(VLOOKUP(B857,'[1]LDC List'!$B$1:$C$47,2,FALSE),"Non LDC")</f>
        <v>Non LDC</v>
      </c>
      <c r="I857" s="30" t="str">
        <f>IFERROR(VLOOKUP(B857,'[1]SIDS List'!$B$1:$C$57,2,FALSE),"Non SIDS")</f>
        <v>Non SIDS</v>
      </c>
      <c r="J857" s="30" t="str">
        <f>IFERROR(VLOOKUP(B857,'[1]DAC Member List'!$B$1:$C$29,2,FALSE),"Non DAC")</f>
        <v>Non DAC</v>
      </c>
      <c r="K857" s="30" t="str">
        <f>IFERROR(VLOOKUP(B857,'[1]Dev Countries List'!$A$1:$B$146,2,FALSE),"Not Developing")</f>
        <v>Not Developing</v>
      </c>
      <c r="L857" s="30" t="str">
        <f>IFERROR(VLOOKUP(D857,'[1]Fragility List'!$A$1:$C$146,3,FALSE),"Not Fragile")</f>
        <v>Not Fragile</v>
      </c>
      <c r="M857" s="27" t="e">
        <f>VLOOKUP(B857,[2]Data!$B$7:$Y$270,23,FALSE)</f>
        <v>#N/A</v>
      </c>
    </row>
    <row r="858" spans="1:13" x14ac:dyDescent="0.25">
      <c r="A858" s="30" t="s">
        <v>977</v>
      </c>
      <c r="B858" s="30" t="s">
        <v>977</v>
      </c>
      <c r="C858" s="30" t="s">
        <v>977</v>
      </c>
      <c r="D858" s="30" t="s">
        <v>977</v>
      </c>
      <c r="E858" s="30" t="s">
        <v>977</v>
      </c>
      <c r="F858" s="30" t="s">
        <v>977</v>
      </c>
      <c r="G858" s="30" t="str">
        <f>IFERROR(VLOOKUP(B858,'[1]Income Groups'!$A$2:$C$219,3,FALSE),"")</f>
        <v/>
      </c>
      <c r="H858" s="30" t="str">
        <f>IFERROR(VLOOKUP(B858,'[1]LDC List'!$B$1:$C$47,2,FALSE),"Non LDC")</f>
        <v>Non LDC</v>
      </c>
      <c r="I858" s="30" t="str">
        <f>IFERROR(VLOOKUP(B858,'[1]SIDS List'!$B$1:$C$57,2,FALSE),"Non SIDS")</f>
        <v>Non SIDS</v>
      </c>
      <c r="J858" s="30" t="str">
        <f>IFERROR(VLOOKUP(B858,'[1]DAC Member List'!$B$1:$C$29,2,FALSE),"Non DAC")</f>
        <v>Non DAC</v>
      </c>
      <c r="K858" s="30" t="str">
        <f>IFERROR(VLOOKUP(B858,'[1]Dev Countries List'!$A$1:$B$146,2,FALSE),"Not Developing")</f>
        <v>Not Developing</v>
      </c>
      <c r="L858" s="30" t="str">
        <f>IFERROR(VLOOKUP(D858,'[1]Fragility List'!$A$1:$C$146,3,FALSE),"Not Fragile")</f>
        <v>Not Fragile</v>
      </c>
      <c r="M858" s="27" t="e">
        <f>VLOOKUP(B858,[2]Data!$B$7:$Y$270,23,FALSE)</f>
        <v>#N/A</v>
      </c>
    </row>
    <row r="859" spans="1:13" x14ac:dyDescent="0.25">
      <c r="A859" s="30" t="s">
        <v>977</v>
      </c>
      <c r="B859" s="30" t="s">
        <v>977</v>
      </c>
      <c r="C859" s="30" t="s">
        <v>977</v>
      </c>
      <c r="D859" s="30" t="s">
        <v>977</v>
      </c>
      <c r="E859" s="30" t="s">
        <v>977</v>
      </c>
      <c r="F859" s="30" t="s">
        <v>977</v>
      </c>
      <c r="G859" s="30" t="str">
        <f>IFERROR(VLOOKUP(B859,'[1]Income Groups'!$A$2:$C$219,3,FALSE),"")</f>
        <v/>
      </c>
      <c r="H859" s="30" t="str">
        <f>IFERROR(VLOOKUP(B859,'[1]LDC List'!$B$1:$C$47,2,FALSE),"Non LDC")</f>
        <v>Non LDC</v>
      </c>
      <c r="I859" s="30" t="str">
        <f>IFERROR(VLOOKUP(B859,'[1]SIDS List'!$B$1:$C$57,2,FALSE),"Non SIDS")</f>
        <v>Non SIDS</v>
      </c>
      <c r="J859" s="30" t="str">
        <f>IFERROR(VLOOKUP(B859,'[1]DAC Member List'!$B$1:$C$29,2,FALSE),"Non DAC")</f>
        <v>Non DAC</v>
      </c>
      <c r="K859" s="30" t="str">
        <f>IFERROR(VLOOKUP(B859,'[1]Dev Countries List'!$A$1:$B$146,2,FALSE),"Not Developing")</f>
        <v>Not Developing</v>
      </c>
      <c r="L859" s="30" t="str">
        <f>IFERROR(VLOOKUP(D859,'[1]Fragility List'!$A$1:$C$146,3,FALSE),"Not Fragile")</f>
        <v>Not Fragile</v>
      </c>
      <c r="M859" s="27" t="e">
        <f>VLOOKUP(B859,[2]Data!$B$7:$Y$270,23,FALSE)</f>
        <v>#N/A</v>
      </c>
    </row>
    <row r="860" spans="1:13" x14ac:dyDescent="0.25">
      <c r="A860" s="30" t="s">
        <v>977</v>
      </c>
      <c r="B860" s="30" t="s">
        <v>977</v>
      </c>
      <c r="C860" s="30" t="s">
        <v>977</v>
      </c>
      <c r="D860" s="30" t="s">
        <v>977</v>
      </c>
      <c r="E860" s="30" t="s">
        <v>977</v>
      </c>
      <c r="F860" s="30" t="s">
        <v>977</v>
      </c>
      <c r="G860" s="30" t="str">
        <f>IFERROR(VLOOKUP(B860,'[1]Income Groups'!$A$2:$C$219,3,FALSE),"")</f>
        <v/>
      </c>
      <c r="H860" s="30" t="str">
        <f>IFERROR(VLOOKUP(B860,'[1]LDC List'!$B$1:$C$47,2,FALSE),"Non LDC")</f>
        <v>Non LDC</v>
      </c>
      <c r="I860" s="30" t="str">
        <f>IFERROR(VLOOKUP(B860,'[1]SIDS List'!$B$1:$C$57,2,FALSE),"Non SIDS")</f>
        <v>Non SIDS</v>
      </c>
      <c r="J860" s="30" t="str">
        <f>IFERROR(VLOOKUP(B860,'[1]DAC Member List'!$B$1:$C$29,2,FALSE),"Non DAC")</f>
        <v>Non DAC</v>
      </c>
      <c r="K860" s="30" t="str">
        <f>IFERROR(VLOOKUP(B860,'[1]Dev Countries List'!$A$1:$B$146,2,FALSE),"Not Developing")</f>
        <v>Not Developing</v>
      </c>
      <c r="L860" s="30" t="str">
        <f>IFERROR(VLOOKUP(D860,'[1]Fragility List'!$A$1:$C$146,3,FALSE),"Not Fragile")</f>
        <v>Not Fragile</v>
      </c>
      <c r="M860" s="27" t="e">
        <f>VLOOKUP(B860,[2]Data!$B$7:$Y$270,23,FALSE)</f>
        <v>#N/A</v>
      </c>
    </row>
    <row r="861" spans="1:13" x14ac:dyDescent="0.25">
      <c r="A861" s="30" t="s">
        <v>977</v>
      </c>
      <c r="B861" s="30" t="s">
        <v>977</v>
      </c>
      <c r="C861" s="30" t="s">
        <v>977</v>
      </c>
      <c r="D861" s="30" t="s">
        <v>977</v>
      </c>
      <c r="E861" s="30" t="s">
        <v>977</v>
      </c>
      <c r="F861" s="30" t="s">
        <v>977</v>
      </c>
      <c r="G861" s="30" t="str">
        <f>IFERROR(VLOOKUP(B861,'[1]Income Groups'!$A$2:$C$219,3,FALSE),"")</f>
        <v/>
      </c>
      <c r="H861" s="30" t="str">
        <f>IFERROR(VLOOKUP(B861,'[1]LDC List'!$B$1:$C$47,2,FALSE),"Non LDC")</f>
        <v>Non LDC</v>
      </c>
      <c r="I861" s="30" t="str">
        <f>IFERROR(VLOOKUP(B861,'[1]SIDS List'!$B$1:$C$57,2,FALSE),"Non SIDS")</f>
        <v>Non SIDS</v>
      </c>
      <c r="J861" s="30" t="str">
        <f>IFERROR(VLOOKUP(B861,'[1]DAC Member List'!$B$1:$C$29,2,FALSE),"Non DAC")</f>
        <v>Non DAC</v>
      </c>
      <c r="K861" s="30" t="str">
        <f>IFERROR(VLOOKUP(B861,'[1]Dev Countries List'!$A$1:$B$146,2,FALSE),"Not Developing")</f>
        <v>Not Developing</v>
      </c>
      <c r="L861" s="30" t="str">
        <f>IFERROR(VLOOKUP(D861,'[1]Fragility List'!$A$1:$C$146,3,FALSE),"Not Fragile")</f>
        <v>Not Fragile</v>
      </c>
      <c r="M861" s="27" t="e">
        <f>VLOOKUP(B861,[2]Data!$B$7:$Y$270,23,FALSE)</f>
        <v>#N/A</v>
      </c>
    </row>
    <row r="862" spans="1:13" x14ac:dyDescent="0.25">
      <c r="A862" s="30" t="s">
        <v>977</v>
      </c>
      <c r="B862" s="30" t="s">
        <v>977</v>
      </c>
      <c r="C862" s="30" t="s">
        <v>977</v>
      </c>
      <c r="D862" s="30" t="s">
        <v>977</v>
      </c>
      <c r="E862" s="30" t="s">
        <v>977</v>
      </c>
      <c r="F862" s="30" t="s">
        <v>977</v>
      </c>
      <c r="G862" s="30" t="str">
        <f>IFERROR(VLOOKUP(B862,'[1]Income Groups'!$A$2:$C$219,3,FALSE),"")</f>
        <v/>
      </c>
      <c r="H862" s="30" t="str">
        <f>IFERROR(VLOOKUP(B862,'[1]LDC List'!$B$1:$C$47,2,FALSE),"Non LDC")</f>
        <v>Non LDC</v>
      </c>
      <c r="I862" s="30" t="str">
        <f>IFERROR(VLOOKUP(B862,'[1]SIDS List'!$B$1:$C$57,2,FALSE),"Non SIDS")</f>
        <v>Non SIDS</v>
      </c>
      <c r="J862" s="30" t="str">
        <f>IFERROR(VLOOKUP(B862,'[1]DAC Member List'!$B$1:$C$29,2,FALSE),"Non DAC")</f>
        <v>Non DAC</v>
      </c>
      <c r="K862" s="30" t="str">
        <f>IFERROR(VLOOKUP(B862,'[1]Dev Countries List'!$A$1:$B$146,2,FALSE),"Not Developing")</f>
        <v>Not Developing</v>
      </c>
      <c r="L862" s="30" t="str">
        <f>IFERROR(VLOOKUP(D862,'[1]Fragility List'!$A$1:$C$146,3,FALSE),"Not Fragile")</f>
        <v>Not Fragile</v>
      </c>
      <c r="M862" s="27" t="e">
        <f>VLOOKUP(B862,[2]Data!$B$7:$Y$270,23,FALSE)</f>
        <v>#N/A</v>
      </c>
    </row>
    <row r="863" spans="1:13" x14ac:dyDescent="0.25">
      <c r="A863" s="30" t="s">
        <v>977</v>
      </c>
      <c r="B863" s="30" t="s">
        <v>977</v>
      </c>
      <c r="C863" s="30" t="s">
        <v>977</v>
      </c>
      <c r="D863" s="30" t="s">
        <v>977</v>
      </c>
      <c r="E863" s="30" t="s">
        <v>977</v>
      </c>
      <c r="F863" s="30" t="s">
        <v>977</v>
      </c>
      <c r="G863" s="30" t="str">
        <f>IFERROR(VLOOKUP(B863,'[1]Income Groups'!$A$2:$C$219,3,FALSE),"")</f>
        <v/>
      </c>
      <c r="H863" s="30" t="str">
        <f>IFERROR(VLOOKUP(B863,'[1]LDC List'!$B$1:$C$47,2,FALSE),"Non LDC")</f>
        <v>Non LDC</v>
      </c>
      <c r="I863" s="30" t="str">
        <f>IFERROR(VLOOKUP(B863,'[1]SIDS List'!$B$1:$C$57,2,FALSE),"Non SIDS")</f>
        <v>Non SIDS</v>
      </c>
      <c r="J863" s="30" t="str">
        <f>IFERROR(VLOOKUP(B863,'[1]DAC Member List'!$B$1:$C$29,2,FALSE),"Non DAC")</f>
        <v>Non DAC</v>
      </c>
      <c r="K863" s="30" t="str">
        <f>IFERROR(VLOOKUP(B863,'[1]Dev Countries List'!$A$1:$B$146,2,FALSE),"Not Developing")</f>
        <v>Not Developing</v>
      </c>
      <c r="L863" s="30" t="str">
        <f>IFERROR(VLOOKUP(D863,'[1]Fragility List'!$A$1:$C$146,3,FALSE),"Not Fragile")</f>
        <v>Not Fragile</v>
      </c>
      <c r="M863" s="27" t="e">
        <f>VLOOKUP(B863,[2]Data!$B$7:$Y$270,23,FALSE)</f>
        <v>#N/A</v>
      </c>
    </row>
    <row r="864" spans="1:13" x14ac:dyDescent="0.25">
      <c r="A864" s="30" t="s">
        <v>977</v>
      </c>
      <c r="B864" s="30" t="s">
        <v>977</v>
      </c>
      <c r="C864" s="30" t="s">
        <v>977</v>
      </c>
      <c r="D864" s="30" t="s">
        <v>977</v>
      </c>
      <c r="E864" s="30" t="s">
        <v>977</v>
      </c>
      <c r="F864" s="30" t="s">
        <v>977</v>
      </c>
      <c r="G864" s="30" t="str">
        <f>IFERROR(VLOOKUP(B864,'[1]Income Groups'!$A$2:$C$219,3,FALSE),"")</f>
        <v/>
      </c>
      <c r="H864" s="30" t="str">
        <f>IFERROR(VLOOKUP(B864,'[1]LDC List'!$B$1:$C$47,2,FALSE),"Non LDC")</f>
        <v>Non LDC</v>
      </c>
      <c r="I864" s="30" t="str">
        <f>IFERROR(VLOOKUP(B864,'[1]SIDS List'!$B$1:$C$57,2,FALSE),"Non SIDS")</f>
        <v>Non SIDS</v>
      </c>
      <c r="J864" s="30" t="str">
        <f>IFERROR(VLOOKUP(B864,'[1]DAC Member List'!$B$1:$C$29,2,FALSE),"Non DAC")</f>
        <v>Non DAC</v>
      </c>
      <c r="K864" s="30" t="str">
        <f>IFERROR(VLOOKUP(B864,'[1]Dev Countries List'!$A$1:$B$146,2,FALSE),"Not Developing")</f>
        <v>Not Developing</v>
      </c>
      <c r="L864" s="30" t="str">
        <f>IFERROR(VLOOKUP(D864,'[1]Fragility List'!$A$1:$C$146,3,FALSE),"Not Fragile")</f>
        <v>Not Fragile</v>
      </c>
      <c r="M864" s="27" t="e">
        <f>VLOOKUP(B864,[2]Data!$B$7:$Y$270,23,FALSE)</f>
        <v>#N/A</v>
      </c>
    </row>
    <row r="865" spans="1:13" x14ac:dyDescent="0.25">
      <c r="A865" s="30" t="s">
        <v>977</v>
      </c>
      <c r="B865" s="30" t="s">
        <v>977</v>
      </c>
      <c r="C865" s="30" t="s">
        <v>977</v>
      </c>
      <c r="D865" s="30" t="s">
        <v>977</v>
      </c>
      <c r="E865" s="30" t="s">
        <v>977</v>
      </c>
      <c r="F865" s="30" t="s">
        <v>977</v>
      </c>
      <c r="G865" s="30" t="str">
        <f>IFERROR(VLOOKUP(B865,'[1]Income Groups'!$A$2:$C$219,3,FALSE),"")</f>
        <v/>
      </c>
      <c r="H865" s="30" t="str">
        <f>IFERROR(VLOOKUP(B865,'[1]LDC List'!$B$1:$C$47,2,FALSE),"Non LDC")</f>
        <v>Non LDC</v>
      </c>
      <c r="I865" s="30" t="str">
        <f>IFERROR(VLOOKUP(B865,'[1]SIDS List'!$B$1:$C$57,2,FALSE),"Non SIDS")</f>
        <v>Non SIDS</v>
      </c>
      <c r="J865" s="30" t="str">
        <f>IFERROR(VLOOKUP(B865,'[1]DAC Member List'!$B$1:$C$29,2,FALSE),"Non DAC")</f>
        <v>Non DAC</v>
      </c>
      <c r="K865" s="30" t="str">
        <f>IFERROR(VLOOKUP(B865,'[1]Dev Countries List'!$A$1:$B$146,2,FALSE),"Not Developing")</f>
        <v>Not Developing</v>
      </c>
      <c r="L865" s="30" t="str">
        <f>IFERROR(VLOOKUP(D865,'[1]Fragility List'!$A$1:$C$146,3,FALSE),"Not Fragile")</f>
        <v>Not Fragile</v>
      </c>
      <c r="M865" s="27" t="e">
        <f>VLOOKUP(B865,[2]Data!$B$7:$Y$270,23,FALSE)</f>
        <v>#N/A</v>
      </c>
    </row>
    <row r="866" spans="1:13" x14ac:dyDescent="0.25">
      <c r="A866" s="30" t="s">
        <v>977</v>
      </c>
      <c r="B866" s="30" t="s">
        <v>977</v>
      </c>
      <c r="C866" s="30" t="s">
        <v>977</v>
      </c>
      <c r="D866" s="30" t="s">
        <v>977</v>
      </c>
      <c r="E866" s="30" t="s">
        <v>977</v>
      </c>
      <c r="F866" s="30" t="s">
        <v>977</v>
      </c>
      <c r="G866" s="30" t="str">
        <f>IFERROR(VLOOKUP(B866,'[1]Income Groups'!$A$2:$C$219,3,FALSE),"")</f>
        <v/>
      </c>
      <c r="H866" s="30" t="str">
        <f>IFERROR(VLOOKUP(B866,'[1]LDC List'!$B$1:$C$47,2,FALSE),"Non LDC")</f>
        <v>Non LDC</v>
      </c>
      <c r="I866" s="30" t="str">
        <f>IFERROR(VLOOKUP(B866,'[1]SIDS List'!$B$1:$C$57,2,FALSE),"Non SIDS")</f>
        <v>Non SIDS</v>
      </c>
      <c r="J866" s="30" t="str">
        <f>IFERROR(VLOOKUP(B866,'[1]DAC Member List'!$B$1:$C$29,2,FALSE),"Non DAC")</f>
        <v>Non DAC</v>
      </c>
      <c r="K866" s="30" t="str">
        <f>IFERROR(VLOOKUP(B866,'[1]Dev Countries List'!$A$1:$B$146,2,FALSE),"Not Developing")</f>
        <v>Not Developing</v>
      </c>
      <c r="L866" s="30" t="str">
        <f>IFERROR(VLOOKUP(D866,'[1]Fragility List'!$A$1:$C$146,3,FALSE),"Not Fragile")</f>
        <v>Not Fragile</v>
      </c>
      <c r="M866" s="27" t="e">
        <f>VLOOKUP(B866,[2]Data!$B$7:$Y$270,23,FALSE)</f>
        <v>#N/A</v>
      </c>
    </row>
    <row r="867" spans="1:13" x14ac:dyDescent="0.25">
      <c r="A867" s="30" t="s">
        <v>977</v>
      </c>
      <c r="B867" s="30" t="s">
        <v>977</v>
      </c>
      <c r="C867" s="30" t="s">
        <v>977</v>
      </c>
      <c r="D867" s="30" t="s">
        <v>977</v>
      </c>
      <c r="E867" s="30" t="s">
        <v>977</v>
      </c>
      <c r="F867" s="30" t="s">
        <v>977</v>
      </c>
      <c r="G867" s="30" t="str">
        <f>IFERROR(VLOOKUP(B867,'[1]Income Groups'!$A$2:$C$219,3,FALSE),"")</f>
        <v/>
      </c>
      <c r="H867" s="30" t="str">
        <f>IFERROR(VLOOKUP(B867,'[1]LDC List'!$B$1:$C$47,2,FALSE),"Non LDC")</f>
        <v>Non LDC</v>
      </c>
      <c r="I867" s="30" t="str">
        <f>IFERROR(VLOOKUP(B867,'[1]SIDS List'!$B$1:$C$57,2,FALSE),"Non SIDS")</f>
        <v>Non SIDS</v>
      </c>
      <c r="J867" s="30" t="str">
        <f>IFERROR(VLOOKUP(B867,'[1]DAC Member List'!$B$1:$C$29,2,FALSE),"Non DAC")</f>
        <v>Non DAC</v>
      </c>
      <c r="K867" s="30" t="str">
        <f>IFERROR(VLOOKUP(B867,'[1]Dev Countries List'!$A$1:$B$146,2,FALSE),"Not Developing")</f>
        <v>Not Developing</v>
      </c>
      <c r="L867" s="30" t="str">
        <f>IFERROR(VLOOKUP(D867,'[1]Fragility List'!$A$1:$C$146,3,FALSE),"Not Fragile")</f>
        <v>Not Fragile</v>
      </c>
      <c r="M867" s="27" t="e">
        <f>VLOOKUP(B867,[2]Data!$B$7:$Y$270,23,FALSE)</f>
        <v>#N/A</v>
      </c>
    </row>
    <row r="868" spans="1:13" x14ac:dyDescent="0.25">
      <c r="A868" s="30" t="s">
        <v>977</v>
      </c>
      <c r="B868" s="30" t="s">
        <v>977</v>
      </c>
      <c r="C868" s="30" t="s">
        <v>977</v>
      </c>
      <c r="D868" s="30" t="s">
        <v>977</v>
      </c>
      <c r="E868" s="30" t="s">
        <v>977</v>
      </c>
      <c r="F868" s="30" t="s">
        <v>977</v>
      </c>
      <c r="G868" s="30" t="str">
        <f>IFERROR(VLOOKUP(B868,'[1]Income Groups'!$A$2:$C$219,3,FALSE),"")</f>
        <v/>
      </c>
      <c r="H868" s="30" t="str">
        <f>IFERROR(VLOOKUP(B868,'[1]LDC List'!$B$1:$C$47,2,FALSE),"Non LDC")</f>
        <v>Non LDC</v>
      </c>
      <c r="I868" s="30" t="str">
        <f>IFERROR(VLOOKUP(B868,'[1]SIDS List'!$B$1:$C$57,2,FALSE),"Non SIDS")</f>
        <v>Non SIDS</v>
      </c>
      <c r="J868" s="30" t="str">
        <f>IFERROR(VLOOKUP(B868,'[1]DAC Member List'!$B$1:$C$29,2,FALSE),"Non DAC")</f>
        <v>Non DAC</v>
      </c>
      <c r="K868" s="30" t="str">
        <f>IFERROR(VLOOKUP(B868,'[1]Dev Countries List'!$A$1:$B$146,2,FALSE),"Not Developing")</f>
        <v>Not Developing</v>
      </c>
      <c r="L868" s="30" t="str">
        <f>IFERROR(VLOOKUP(D868,'[1]Fragility List'!$A$1:$C$146,3,FALSE),"Not Fragile")</f>
        <v>Not Fragile</v>
      </c>
      <c r="M868" s="27" t="e">
        <f>VLOOKUP(B868,[2]Data!$B$7:$Y$270,23,FALSE)</f>
        <v>#N/A</v>
      </c>
    </row>
    <row r="869" spans="1:13" x14ac:dyDescent="0.25">
      <c r="A869" s="30" t="s">
        <v>977</v>
      </c>
      <c r="B869" s="30" t="s">
        <v>977</v>
      </c>
      <c r="C869" s="30" t="s">
        <v>977</v>
      </c>
      <c r="D869" s="30" t="s">
        <v>977</v>
      </c>
      <c r="E869" s="30" t="s">
        <v>977</v>
      </c>
      <c r="F869" s="30" t="s">
        <v>977</v>
      </c>
      <c r="G869" s="30" t="str">
        <f>IFERROR(VLOOKUP(B869,'[1]Income Groups'!$A$2:$C$219,3,FALSE),"")</f>
        <v/>
      </c>
      <c r="H869" s="30" t="str">
        <f>IFERROR(VLOOKUP(B869,'[1]LDC List'!$B$1:$C$47,2,FALSE),"Non LDC")</f>
        <v>Non LDC</v>
      </c>
      <c r="I869" s="30" t="str">
        <f>IFERROR(VLOOKUP(B869,'[1]SIDS List'!$B$1:$C$57,2,FALSE),"Non SIDS")</f>
        <v>Non SIDS</v>
      </c>
      <c r="J869" s="30" t="str">
        <f>IFERROR(VLOOKUP(B869,'[1]DAC Member List'!$B$1:$C$29,2,FALSE),"Non DAC")</f>
        <v>Non DAC</v>
      </c>
      <c r="K869" s="30" t="str">
        <f>IFERROR(VLOOKUP(B869,'[1]Dev Countries List'!$A$1:$B$146,2,FALSE),"Not Developing")</f>
        <v>Not Developing</v>
      </c>
      <c r="L869" s="30" t="str">
        <f>IFERROR(VLOOKUP(D869,'[1]Fragility List'!$A$1:$C$146,3,FALSE),"Not Fragile")</f>
        <v>Not Fragile</v>
      </c>
      <c r="M869" s="27" t="e">
        <f>VLOOKUP(B869,[2]Data!$B$7:$Y$270,23,FALSE)</f>
        <v>#N/A</v>
      </c>
    </row>
    <row r="870" spans="1:13" x14ac:dyDescent="0.25">
      <c r="A870" s="30" t="s">
        <v>977</v>
      </c>
      <c r="B870" s="30" t="s">
        <v>977</v>
      </c>
      <c r="C870" s="30" t="s">
        <v>977</v>
      </c>
      <c r="D870" s="30" t="s">
        <v>977</v>
      </c>
      <c r="E870" s="30" t="s">
        <v>977</v>
      </c>
      <c r="F870" s="30" t="s">
        <v>977</v>
      </c>
      <c r="G870" s="30" t="str">
        <f>IFERROR(VLOOKUP(B870,'[1]Income Groups'!$A$2:$C$219,3,FALSE),"")</f>
        <v/>
      </c>
      <c r="H870" s="30" t="str">
        <f>IFERROR(VLOOKUP(B870,'[1]LDC List'!$B$1:$C$47,2,FALSE),"Non LDC")</f>
        <v>Non LDC</v>
      </c>
      <c r="I870" s="30" t="str">
        <f>IFERROR(VLOOKUP(B870,'[1]SIDS List'!$B$1:$C$57,2,FALSE),"Non SIDS")</f>
        <v>Non SIDS</v>
      </c>
      <c r="J870" s="30" t="str">
        <f>IFERROR(VLOOKUP(B870,'[1]DAC Member List'!$B$1:$C$29,2,FALSE),"Non DAC")</f>
        <v>Non DAC</v>
      </c>
      <c r="K870" s="30" t="str">
        <f>IFERROR(VLOOKUP(B870,'[1]Dev Countries List'!$A$1:$B$146,2,FALSE),"Not Developing")</f>
        <v>Not Developing</v>
      </c>
      <c r="L870" s="30" t="str">
        <f>IFERROR(VLOOKUP(D870,'[1]Fragility List'!$A$1:$C$146,3,FALSE),"Not Fragile")</f>
        <v>Not Fragile</v>
      </c>
      <c r="M870" s="27" t="e">
        <f>VLOOKUP(B870,[2]Data!$B$7:$Y$270,23,FALSE)</f>
        <v>#N/A</v>
      </c>
    </row>
    <row r="871" spans="1:13" x14ac:dyDescent="0.25">
      <c r="A871" s="30" t="s">
        <v>977</v>
      </c>
      <c r="B871" s="30" t="s">
        <v>977</v>
      </c>
      <c r="C871" s="30" t="s">
        <v>977</v>
      </c>
      <c r="D871" s="30" t="s">
        <v>977</v>
      </c>
      <c r="E871" s="30" t="s">
        <v>977</v>
      </c>
      <c r="F871" s="30" t="s">
        <v>977</v>
      </c>
      <c r="G871" s="30" t="str">
        <f>IFERROR(VLOOKUP(B871,'[1]Income Groups'!$A$2:$C$219,3,FALSE),"")</f>
        <v/>
      </c>
      <c r="H871" s="30" t="str">
        <f>IFERROR(VLOOKUP(B871,'[1]LDC List'!$B$1:$C$47,2,FALSE),"Non LDC")</f>
        <v>Non LDC</v>
      </c>
      <c r="I871" s="30" t="str">
        <f>IFERROR(VLOOKUP(B871,'[1]SIDS List'!$B$1:$C$57,2,FALSE),"Non SIDS")</f>
        <v>Non SIDS</v>
      </c>
      <c r="J871" s="30" t="str">
        <f>IFERROR(VLOOKUP(B871,'[1]DAC Member List'!$B$1:$C$29,2,FALSE),"Non DAC")</f>
        <v>Non DAC</v>
      </c>
      <c r="K871" s="30" t="str">
        <f>IFERROR(VLOOKUP(B871,'[1]Dev Countries List'!$A$1:$B$146,2,FALSE),"Not Developing")</f>
        <v>Not Developing</v>
      </c>
      <c r="L871" s="30" t="str">
        <f>IFERROR(VLOOKUP(D871,'[1]Fragility List'!$A$1:$C$146,3,FALSE),"Not Fragile")</f>
        <v>Not Fragile</v>
      </c>
      <c r="M871" s="27" t="e">
        <f>VLOOKUP(B871,[2]Data!$B$7:$Y$270,23,FALSE)</f>
        <v>#N/A</v>
      </c>
    </row>
    <row r="872" spans="1:13" x14ac:dyDescent="0.25">
      <c r="A872" s="30" t="s">
        <v>977</v>
      </c>
      <c r="B872" s="30" t="s">
        <v>977</v>
      </c>
      <c r="C872" s="30" t="s">
        <v>977</v>
      </c>
      <c r="D872" s="30" t="s">
        <v>977</v>
      </c>
      <c r="E872" s="30" t="s">
        <v>977</v>
      </c>
      <c r="F872" s="30" t="s">
        <v>977</v>
      </c>
      <c r="G872" s="30" t="str">
        <f>IFERROR(VLOOKUP(B872,'[1]Income Groups'!$A$2:$C$219,3,FALSE),"")</f>
        <v/>
      </c>
      <c r="H872" s="30" t="str">
        <f>IFERROR(VLOOKUP(B872,'[1]LDC List'!$B$1:$C$47,2,FALSE),"Non LDC")</f>
        <v>Non LDC</v>
      </c>
      <c r="I872" s="30" t="str">
        <f>IFERROR(VLOOKUP(B872,'[1]SIDS List'!$B$1:$C$57,2,FALSE),"Non SIDS")</f>
        <v>Non SIDS</v>
      </c>
      <c r="J872" s="30" t="str">
        <f>IFERROR(VLOOKUP(B872,'[1]DAC Member List'!$B$1:$C$29,2,FALSE),"Non DAC")</f>
        <v>Non DAC</v>
      </c>
      <c r="K872" s="30" t="str">
        <f>IFERROR(VLOOKUP(B872,'[1]Dev Countries List'!$A$1:$B$146,2,FALSE),"Not Developing")</f>
        <v>Not Developing</v>
      </c>
      <c r="L872" s="30" t="str">
        <f>IFERROR(VLOOKUP(D872,'[1]Fragility List'!$A$1:$C$146,3,FALSE),"Not Fragile")</f>
        <v>Not Fragile</v>
      </c>
      <c r="M872" s="27" t="e">
        <f>VLOOKUP(B872,[2]Data!$B$7:$Y$270,23,FALSE)</f>
        <v>#N/A</v>
      </c>
    </row>
    <row r="873" spans="1:13" x14ac:dyDescent="0.25">
      <c r="A873" s="30" t="s">
        <v>977</v>
      </c>
      <c r="B873" s="30" t="s">
        <v>977</v>
      </c>
      <c r="C873" s="30" t="s">
        <v>977</v>
      </c>
      <c r="D873" s="30" t="s">
        <v>977</v>
      </c>
      <c r="E873" s="30" t="s">
        <v>977</v>
      </c>
      <c r="F873" s="30" t="s">
        <v>977</v>
      </c>
      <c r="G873" s="30" t="str">
        <f>IFERROR(VLOOKUP(B873,'[1]Income Groups'!$A$2:$C$219,3,FALSE),"")</f>
        <v/>
      </c>
      <c r="H873" s="30" t="str">
        <f>IFERROR(VLOOKUP(B873,'[1]LDC List'!$B$1:$C$47,2,FALSE),"Non LDC")</f>
        <v>Non LDC</v>
      </c>
      <c r="I873" s="30" t="str">
        <f>IFERROR(VLOOKUP(B873,'[1]SIDS List'!$B$1:$C$57,2,FALSE),"Non SIDS")</f>
        <v>Non SIDS</v>
      </c>
      <c r="J873" s="30" t="str">
        <f>IFERROR(VLOOKUP(B873,'[1]DAC Member List'!$B$1:$C$29,2,FALSE),"Non DAC")</f>
        <v>Non DAC</v>
      </c>
      <c r="K873" s="30" t="str">
        <f>IFERROR(VLOOKUP(B873,'[1]Dev Countries List'!$A$1:$B$146,2,FALSE),"Not Developing")</f>
        <v>Not Developing</v>
      </c>
      <c r="L873" s="30" t="str">
        <f>IFERROR(VLOOKUP(D873,'[1]Fragility List'!$A$1:$C$146,3,FALSE),"Not Fragile")</f>
        <v>Not Fragile</v>
      </c>
      <c r="M873" s="27" t="e">
        <f>VLOOKUP(B873,[2]Data!$B$7:$Y$270,23,FALSE)</f>
        <v>#N/A</v>
      </c>
    </row>
    <row r="874" spans="1:13" x14ac:dyDescent="0.25">
      <c r="A874" s="30" t="s">
        <v>977</v>
      </c>
      <c r="B874" s="30" t="s">
        <v>977</v>
      </c>
      <c r="C874" s="30" t="s">
        <v>977</v>
      </c>
      <c r="D874" s="30" t="s">
        <v>977</v>
      </c>
      <c r="E874" s="30" t="s">
        <v>977</v>
      </c>
      <c r="F874" s="30" t="s">
        <v>977</v>
      </c>
      <c r="G874" s="30" t="str">
        <f>IFERROR(VLOOKUP(B874,'[1]Income Groups'!$A$2:$C$219,3,FALSE),"")</f>
        <v/>
      </c>
      <c r="H874" s="30" t="str">
        <f>IFERROR(VLOOKUP(B874,'[1]LDC List'!$B$1:$C$47,2,FALSE),"Non LDC")</f>
        <v>Non LDC</v>
      </c>
      <c r="I874" s="30" t="str">
        <f>IFERROR(VLOOKUP(B874,'[1]SIDS List'!$B$1:$C$57,2,FALSE),"Non SIDS")</f>
        <v>Non SIDS</v>
      </c>
      <c r="J874" s="30" t="str">
        <f>IFERROR(VLOOKUP(B874,'[1]DAC Member List'!$B$1:$C$29,2,FALSE),"Non DAC")</f>
        <v>Non DAC</v>
      </c>
      <c r="K874" s="30" t="str">
        <f>IFERROR(VLOOKUP(B874,'[1]Dev Countries List'!$A$1:$B$146,2,FALSE),"Not Developing")</f>
        <v>Not Developing</v>
      </c>
      <c r="L874" s="30" t="str">
        <f>IFERROR(VLOOKUP(D874,'[1]Fragility List'!$A$1:$C$146,3,FALSE),"Not Fragile")</f>
        <v>Not Fragile</v>
      </c>
      <c r="M874" s="27" t="e">
        <f>VLOOKUP(B874,[2]Data!$B$7:$Y$270,23,FALSE)</f>
        <v>#N/A</v>
      </c>
    </row>
    <row r="875" spans="1:13" x14ac:dyDescent="0.25">
      <c r="A875" s="30" t="s">
        <v>977</v>
      </c>
      <c r="B875" s="30" t="s">
        <v>977</v>
      </c>
      <c r="C875" s="30" t="s">
        <v>977</v>
      </c>
      <c r="D875" s="30" t="s">
        <v>977</v>
      </c>
      <c r="E875" s="30" t="s">
        <v>977</v>
      </c>
      <c r="F875" s="30" t="s">
        <v>977</v>
      </c>
      <c r="G875" s="30" t="str">
        <f>IFERROR(VLOOKUP(B875,'[1]Income Groups'!$A$2:$C$219,3,FALSE),"")</f>
        <v/>
      </c>
      <c r="H875" s="30" t="str">
        <f>IFERROR(VLOOKUP(B875,'[1]LDC List'!$B$1:$C$47,2,FALSE),"Non LDC")</f>
        <v>Non LDC</v>
      </c>
      <c r="I875" s="30" t="str">
        <f>IFERROR(VLOOKUP(B875,'[1]SIDS List'!$B$1:$C$57,2,FALSE),"Non SIDS")</f>
        <v>Non SIDS</v>
      </c>
      <c r="J875" s="30" t="str">
        <f>IFERROR(VLOOKUP(B875,'[1]DAC Member List'!$B$1:$C$29,2,FALSE),"Non DAC")</f>
        <v>Non DAC</v>
      </c>
      <c r="K875" s="30" t="str">
        <f>IFERROR(VLOOKUP(B875,'[1]Dev Countries List'!$A$1:$B$146,2,FALSE),"Not Developing")</f>
        <v>Not Developing</v>
      </c>
      <c r="L875" s="30" t="str">
        <f>IFERROR(VLOOKUP(D875,'[1]Fragility List'!$A$1:$C$146,3,FALSE),"Not Fragile")</f>
        <v>Not Fragile</v>
      </c>
      <c r="M875" s="27" t="e">
        <f>VLOOKUP(B875,[2]Data!$B$7:$Y$270,23,FALSE)</f>
        <v>#N/A</v>
      </c>
    </row>
    <row r="876" spans="1:13" x14ac:dyDescent="0.25">
      <c r="A876" s="30" t="s">
        <v>977</v>
      </c>
      <c r="B876" s="30" t="s">
        <v>977</v>
      </c>
      <c r="C876" s="30" t="s">
        <v>977</v>
      </c>
      <c r="D876" s="30" t="s">
        <v>977</v>
      </c>
      <c r="E876" s="30" t="s">
        <v>977</v>
      </c>
      <c r="F876" s="30" t="s">
        <v>977</v>
      </c>
      <c r="G876" s="30" t="str">
        <f>IFERROR(VLOOKUP(B876,'[1]Income Groups'!$A$2:$C$219,3,FALSE),"")</f>
        <v/>
      </c>
      <c r="H876" s="30" t="str">
        <f>IFERROR(VLOOKUP(B876,'[1]LDC List'!$B$1:$C$47,2,FALSE),"Non LDC")</f>
        <v>Non LDC</v>
      </c>
      <c r="I876" s="30" t="str">
        <f>IFERROR(VLOOKUP(B876,'[1]SIDS List'!$B$1:$C$57,2,FALSE),"Non SIDS")</f>
        <v>Non SIDS</v>
      </c>
      <c r="J876" s="30" t="str">
        <f>IFERROR(VLOOKUP(B876,'[1]DAC Member List'!$B$1:$C$29,2,FALSE),"Non DAC")</f>
        <v>Non DAC</v>
      </c>
      <c r="K876" s="30" t="str">
        <f>IFERROR(VLOOKUP(B876,'[1]Dev Countries List'!$A$1:$B$146,2,FALSE),"Not Developing")</f>
        <v>Not Developing</v>
      </c>
      <c r="L876" s="30" t="str">
        <f>IFERROR(VLOOKUP(D876,'[1]Fragility List'!$A$1:$C$146,3,FALSE),"Not Fragile")</f>
        <v>Not Fragile</v>
      </c>
      <c r="M876" s="27" t="e">
        <f>VLOOKUP(B876,[2]Data!$B$7:$Y$270,23,FALSE)</f>
        <v>#N/A</v>
      </c>
    </row>
    <row r="877" spans="1:13" x14ac:dyDescent="0.25">
      <c r="A877" s="30" t="s">
        <v>977</v>
      </c>
      <c r="B877" s="30" t="s">
        <v>977</v>
      </c>
      <c r="C877" s="30" t="s">
        <v>977</v>
      </c>
      <c r="D877" s="30" t="s">
        <v>977</v>
      </c>
      <c r="E877" s="30" t="s">
        <v>977</v>
      </c>
      <c r="F877" s="30" t="s">
        <v>977</v>
      </c>
      <c r="G877" s="30" t="str">
        <f>IFERROR(VLOOKUP(B877,'[1]Income Groups'!$A$2:$C$219,3,FALSE),"")</f>
        <v/>
      </c>
      <c r="H877" s="30" t="str">
        <f>IFERROR(VLOOKUP(B877,'[1]LDC List'!$B$1:$C$47,2,FALSE),"Non LDC")</f>
        <v>Non LDC</v>
      </c>
      <c r="I877" s="30" t="str">
        <f>IFERROR(VLOOKUP(B877,'[1]SIDS List'!$B$1:$C$57,2,FALSE),"Non SIDS")</f>
        <v>Non SIDS</v>
      </c>
      <c r="J877" s="30" t="str">
        <f>IFERROR(VLOOKUP(B877,'[1]DAC Member List'!$B$1:$C$29,2,FALSE),"Non DAC")</f>
        <v>Non DAC</v>
      </c>
      <c r="K877" s="30" t="str">
        <f>IFERROR(VLOOKUP(B877,'[1]Dev Countries List'!$A$1:$B$146,2,FALSE),"Not Developing")</f>
        <v>Not Developing</v>
      </c>
      <c r="L877" s="30" t="str">
        <f>IFERROR(VLOOKUP(D877,'[1]Fragility List'!$A$1:$C$146,3,FALSE),"Not Fragile")</f>
        <v>Not Fragile</v>
      </c>
      <c r="M877" s="27" t="e">
        <f>VLOOKUP(B877,[2]Data!$B$7:$Y$270,23,FALSE)</f>
        <v>#N/A</v>
      </c>
    </row>
    <row r="878" spans="1:13" x14ac:dyDescent="0.25">
      <c r="A878" s="30" t="s">
        <v>977</v>
      </c>
      <c r="B878" s="30" t="s">
        <v>977</v>
      </c>
      <c r="C878" s="30" t="s">
        <v>977</v>
      </c>
      <c r="D878" s="30" t="s">
        <v>977</v>
      </c>
      <c r="E878" s="30" t="s">
        <v>977</v>
      </c>
      <c r="F878" s="30" t="s">
        <v>977</v>
      </c>
      <c r="G878" s="30" t="str">
        <f>IFERROR(VLOOKUP(B878,'[1]Income Groups'!$A$2:$C$219,3,FALSE),"")</f>
        <v/>
      </c>
      <c r="H878" s="30" t="str">
        <f>IFERROR(VLOOKUP(B878,'[1]LDC List'!$B$1:$C$47,2,FALSE),"Non LDC")</f>
        <v>Non LDC</v>
      </c>
      <c r="I878" s="30" t="str">
        <f>IFERROR(VLOOKUP(B878,'[1]SIDS List'!$B$1:$C$57,2,FALSE),"Non SIDS")</f>
        <v>Non SIDS</v>
      </c>
      <c r="J878" s="30" t="str">
        <f>IFERROR(VLOOKUP(B878,'[1]DAC Member List'!$B$1:$C$29,2,FALSE),"Non DAC")</f>
        <v>Non DAC</v>
      </c>
      <c r="K878" s="30" t="str">
        <f>IFERROR(VLOOKUP(B878,'[1]Dev Countries List'!$A$1:$B$146,2,FALSE),"Not Developing")</f>
        <v>Not Developing</v>
      </c>
      <c r="L878" s="30" t="str">
        <f>IFERROR(VLOOKUP(D878,'[1]Fragility List'!$A$1:$C$146,3,FALSE),"Not Fragile")</f>
        <v>Not Fragile</v>
      </c>
      <c r="M878" s="27" t="e">
        <f>VLOOKUP(B878,[2]Data!$B$7:$Y$270,23,FALSE)</f>
        <v>#N/A</v>
      </c>
    </row>
    <row r="879" spans="1:13" x14ac:dyDescent="0.25">
      <c r="A879" s="30" t="s">
        <v>977</v>
      </c>
      <c r="B879" s="30" t="s">
        <v>977</v>
      </c>
      <c r="C879" s="30" t="s">
        <v>977</v>
      </c>
      <c r="D879" s="30" t="s">
        <v>977</v>
      </c>
      <c r="E879" s="30" t="s">
        <v>977</v>
      </c>
      <c r="F879" s="30" t="s">
        <v>977</v>
      </c>
      <c r="G879" s="30" t="str">
        <f>IFERROR(VLOOKUP(B879,'[1]Income Groups'!$A$2:$C$219,3,FALSE),"")</f>
        <v/>
      </c>
      <c r="H879" s="30" t="str">
        <f>IFERROR(VLOOKUP(B879,'[1]LDC List'!$B$1:$C$47,2,FALSE),"Non LDC")</f>
        <v>Non LDC</v>
      </c>
      <c r="I879" s="30" t="str">
        <f>IFERROR(VLOOKUP(B879,'[1]SIDS List'!$B$1:$C$57,2,FALSE),"Non SIDS")</f>
        <v>Non SIDS</v>
      </c>
      <c r="J879" s="30" t="str">
        <f>IFERROR(VLOOKUP(B879,'[1]DAC Member List'!$B$1:$C$29,2,FALSE),"Non DAC")</f>
        <v>Non DAC</v>
      </c>
      <c r="K879" s="30" t="str">
        <f>IFERROR(VLOOKUP(B879,'[1]Dev Countries List'!$A$1:$B$146,2,FALSE),"Not Developing")</f>
        <v>Not Developing</v>
      </c>
      <c r="L879" s="30" t="str">
        <f>IFERROR(VLOOKUP(D879,'[1]Fragility List'!$A$1:$C$146,3,FALSE),"Not Fragile")</f>
        <v>Not Fragile</v>
      </c>
      <c r="M879" s="27" t="e">
        <f>VLOOKUP(B879,[2]Data!$B$7:$Y$270,23,FALSE)</f>
        <v>#N/A</v>
      </c>
    </row>
    <row r="880" spans="1:13" x14ac:dyDescent="0.25">
      <c r="A880" s="30" t="s">
        <v>977</v>
      </c>
      <c r="B880" s="30" t="s">
        <v>977</v>
      </c>
      <c r="C880" s="30" t="s">
        <v>977</v>
      </c>
      <c r="D880" s="30" t="s">
        <v>977</v>
      </c>
      <c r="E880" s="30" t="s">
        <v>977</v>
      </c>
      <c r="F880" s="30" t="s">
        <v>977</v>
      </c>
      <c r="G880" s="30" t="str">
        <f>IFERROR(VLOOKUP(B880,'[1]Income Groups'!$A$2:$C$219,3,FALSE),"")</f>
        <v/>
      </c>
      <c r="H880" s="30" t="str">
        <f>IFERROR(VLOOKUP(B880,'[1]LDC List'!$B$1:$C$47,2,FALSE),"Non LDC")</f>
        <v>Non LDC</v>
      </c>
      <c r="I880" s="30" t="str">
        <f>IFERROR(VLOOKUP(B880,'[1]SIDS List'!$B$1:$C$57,2,FALSE),"Non SIDS")</f>
        <v>Non SIDS</v>
      </c>
      <c r="J880" s="30" t="str">
        <f>IFERROR(VLOOKUP(B880,'[1]DAC Member List'!$B$1:$C$29,2,FALSE),"Non DAC")</f>
        <v>Non DAC</v>
      </c>
      <c r="K880" s="30" t="str">
        <f>IFERROR(VLOOKUP(B880,'[1]Dev Countries List'!$A$1:$B$146,2,FALSE),"Not Developing")</f>
        <v>Not Developing</v>
      </c>
      <c r="L880" s="30" t="str">
        <f>IFERROR(VLOOKUP(D880,'[1]Fragility List'!$A$1:$C$146,3,FALSE),"Not Fragile")</f>
        <v>Not Fragile</v>
      </c>
      <c r="M880" s="27" t="e">
        <f>VLOOKUP(B880,[2]Data!$B$7:$Y$270,23,FALSE)</f>
        <v>#N/A</v>
      </c>
    </row>
    <row r="881" spans="1:13" x14ac:dyDescent="0.25">
      <c r="A881" s="30" t="s">
        <v>977</v>
      </c>
      <c r="B881" s="30" t="s">
        <v>977</v>
      </c>
      <c r="C881" s="30" t="s">
        <v>977</v>
      </c>
      <c r="D881" s="30" t="s">
        <v>977</v>
      </c>
      <c r="E881" s="30" t="s">
        <v>977</v>
      </c>
      <c r="F881" s="30" t="s">
        <v>977</v>
      </c>
      <c r="G881" s="30" t="str">
        <f>IFERROR(VLOOKUP(B881,'[1]Income Groups'!$A$2:$C$219,3,FALSE),"")</f>
        <v/>
      </c>
      <c r="H881" s="30" t="str">
        <f>IFERROR(VLOOKUP(B881,'[1]LDC List'!$B$1:$C$47,2,FALSE),"Non LDC")</f>
        <v>Non LDC</v>
      </c>
      <c r="I881" s="30" t="str">
        <f>IFERROR(VLOOKUP(B881,'[1]SIDS List'!$B$1:$C$57,2,FALSE),"Non SIDS")</f>
        <v>Non SIDS</v>
      </c>
      <c r="J881" s="30" t="str">
        <f>IFERROR(VLOOKUP(B881,'[1]DAC Member List'!$B$1:$C$29,2,FALSE),"Non DAC")</f>
        <v>Non DAC</v>
      </c>
      <c r="K881" s="30" t="str">
        <f>IFERROR(VLOOKUP(B881,'[1]Dev Countries List'!$A$1:$B$146,2,FALSE),"Not Developing")</f>
        <v>Not Developing</v>
      </c>
      <c r="L881" s="30" t="str">
        <f>IFERROR(VLOOKUP(D881,'[1]Fragility List'!$A$1:$C$146,3,FALSE),"Not Fragile")</f>
        <v>Not Fragile</v>
      </c>
      <c r="M881" s="27" t="e">
        <f>VLOOKUP(B881,[2]Data!$B$7:$Y$270,23,FALSE)</f>
        <v>#N/A</v>
      </c>
    </row>
    <row r="882" spans="1:13" x14ac:dyDescent="0.25">
      <c r="A882" s="30" t="s">
        <v>977</v>
      </c>
      <c r="B882" s="30" t="s">
        <v>977</v>
      </c>
      <c r="C882" s="30" t="s">
        <v>977</v>
      </c>
      <c r="D882" s="30" t="s">
        <v>977</v>
      </c>
      <c r="E882" s="30" t="s">
        <v>977</v>
      </c>
      <c r="F882" s="30" t="s">
        <v>977</v>
      </c>
      <c r="G882" s="30" t="str">
        <f>IFERROR(VLOOKUP(B882,'[1]Income Groups'!$A$2:$C$219,3,FALSE),"")</f>
        <v/>
      </c>
      <c r="H882" s="30" t="str">
        <f>IFERROR(VLOOKUP(B882,'[1]LDC List'!$B$1:$C$47,2,FALSE),"Non LDC")</f>
        <v>Non LDC</v>
      </c>
      <c r="I882" s="30" t="str">
        <f>IFERROR(VLOOKUP(B882,'[1]SIDS List'!$B$1:$C$57,2,FALSE),"Non SIDS")</f>
        <v>Non SIDS</v>
      </c>
      <c r="J882" s="30" t="str">
        <f>IFERROR(VLOOKUP(B882,'[1]DAC Member List'!$B$1:$C$29,2,FALSE),"Non DAC")</f>
        <v>Non DAC</v>
      </c>
      <c r="K882" s="30" t="str">
        <f>IFERROR(VLOOKUP(B882,'[1]Dev Countries List'!$A$1:$B$146,2,FALSE),"Not Developing")</f>
        <v>Not Developing</v>
      </c>
      <c r="L882" s="30" t="str">
        <f>IFERROR(VLOOKUP(D882,'[1]Fragility List'!$A$1:$C$146,3,FALSE),"Not Fragile")</f>
        <v>Not Fragile</v>
      </c>
      <c r="M882" s="27" t="e">
        <f>VLOOKUP(B882,[2]Data!$B$7:$Y$270,23,FALSE)</f>
        <v>#N/A</v>
      </c>
    </row>
    <row r="883" spans="1:13" x14ac:dyDescent="0.25">
      <c r="A883" s="30" t="s">
        <v>977</v>
      </c>
      <c r="B883" s="30" t="s">
        <v>977</v>
      </c>
      <c r="C883" s="30" t="s">
        <v>977</v>
      </c>
      <c r="D883" s="30" t="s">
        <v>977</v>
      </c>
      <c r="E883" s="30" t="s">
        <v>977</v>
      </c>
      <c r="F883" s="30" t="s">
        <v>977</v>
      </c>
      <c r="G883" s="30" t="str">
        <f>IFERROR(VLOOKUP(B883,'[1]Income Groups'!$A$2:$C$219,3,FALSE),"")</f>
        <v/>
      </c>
      <c r="H883" s="30" t="str">
        <f>IFERROR(VLOOKUP(B883,'[1]LDC List'!$B$1:$C$47,2,FALSE),"Non LDC")</f>
        <v>Non LDC</v>
      </c>
      <c r="I883" s="30" t="str">
        <f>IFERROR(VLOOKUP(B883,'[1]SIDS List'!$B$1:$C$57,2,FALSE),"Non SIDS")</f>
        <v>Non SIDS</v>
      </c>
      <c r="J883" s="30" t="str">
        <f>IFERROR(VLOOKUP(B883,'[1]DAC Member List'!$B$1:$C$29,2,FALSE),"Non DAC")</f>
        <v>Non DAC</v>
      </c>
      <c r="K883" s="30" t="str">
        <f>IFERROR(VLOOKUP(B883,'[1]Dev Countries List'!$A$1:$B$146,2,FALSE),"Not Developing")</f>
        <v>Not Developing</v>
      </c>
      <c r="L883" s="30" t="str">
        <f>IFERROR(VLOOKUP(D883,'[1]Fragility List'!$A$1:$C$146,3,FALSE),"Not Fragile")</f>
        <v>Not Fragile</v>
      </c>
      <c r="M883" s="27" t="e">
        <f>VLOOKUP(B883,[2]Data!$B$7:$Y$270,23,FALSE)</f>
        <v>#N/A</v>
      </c>
    </row>
    <row r="884" spans="1:13" x14ac:dyDescent="0.25">
      <c r="A884" s="30" t="s">
        <v>977</v>
      </c>
      <c r="B884" s="30" t="s">
        <v>977</v>
      </c>
      <c r="C884" s="30" t="s">
        <v>977</v>
      </c>
      <c r="D884" s="30" t="s">
        <v>977</v>
      </c>
      <c r="E884" s="30" t="s">
        <v>977</v>
      </c>
      <c r="F884" s="30" t="s">
        <v>977</v>
      </c>
      <c r="G884" s="30" t="str">
        <f>IFERROR(VLOOKUP(B884,'[1]Income Groups'!$A$2:$C$219,3,FALSE),"")</f>
        <v/>
      </c>
      <c r="H884" s="30" t="str">
        <f>IFERROR(VLOOKUP(B884,'[1]LDC List'!$B$1:$C$47,2,FALSE),"Non LDC")</f>
        <v>Non LDC</v>
      </c>
      <c r="I884" s="30" t="str">
        <f>IFERROR(VLOOKUP(B884,'[1]SIDS List'!$B$1:$C$57,2,FALSE),"Non SIDS")</f>
        <v>Non SIDS</v>
      </c>
      <c r="J884" s="30" t="str">
        <f>IFERROR(VLOOKUP(B884,'[1]DAC Member List'!$B$1:$C$29,2,FALSE),"Non DAC")</f>
        <v>Non DAC</v>
      </c>
      <c r="K884" s="30" t="str">
        <f>IFERROR(VLOOKUP(B884,'[1]Dev Countries List'!$A$1:$B$146,2,FALSE),"Not Developing")</f>
        <v>Not Developing</v>
      </c>
      <c r="L884" s="30" t="str">
        <f>IFERROR(VLOOKUP(D884,'[1]Fragility List'!$A$1:$C$146,3,FALSE),"Not Fragile")</f>
        <v>Not Fragile</v>
      </c>
      <c r="M884" s="27" t="e">
        <f>VLOOKUP(B884,[2]Data!$B$7:$Y$270,23,FALSE)</f>
        <v>#N/A</v>
      </c>
    </row>
    <row r="885" spans="1:13" x14ac:dyDescent="0.25">
      <c r="A885" s="30" t="s">
        <v>977</v>
      </c>
      <c r="B885" s="30" t="s">
        <v>977</v>
      </c>
      <c r="C885" s="30" t="s">
        <v>977</v>
      </c>
      <c r="D885" s="30" t="s">
        <v>977</v>
      </c>
      <c r="E885" s="30" t="s">
        <v>977</v>
      </c>
      <c r="F885" s="30" t="s">
        <v>977</v>
      </c>
      <c r="G885" s="30" t="str">
        <f>IFERROR(VLOOKUP(B885,'[1]Income Groups'!$A$2:$C$219,3,FALSE),"")</f>
        <v/>
      </c>
      <c r="H885" s="30" t="str">
        <f>IFERROR(VLOOKUP(B885,'[1]LDC List'!$B$1:$C$47,2,FALSE),"Non LDC")</f>
        <v>Non LDC</v>
      </c>
      <c r="I885" s="30" t="str">
        <f>IFERROR(VLOOKUP(B885,'[1]SIDS List'!$B$1:$C$57,2,FALSE),"Non SIDS")</f>
        <v>Non SIDS</v>
      </c>
      <c r="J885" s="30" t="str">
        <f>IFERROR(VLOOKUP(B885,'[1]DAC Member List'!$B$1:$C$29,2,FALSE),"Non DAC")</f>
        <v>Non DAC</v>
      </c>
      <c r="K885" s="30" t="str">
        <f>IFERROR(VLOOKUP(B885,'[1]Dev Countries List'!$A$1:$B$146,2,FALSE),"Not Developing")</f>
        <v>Not Developing</v>
      </c>
      <c r="L885" s="30" t="str">
        <f>IFERROR(VLOOKUP(D885,'[1]Fragility List'!$A$1:$C$146,3,FALSE),"Not Fragile")</f>
        <v>Not Fragile</v>
      </c>
      <c r="M885" s="27" t="e">
        <f>VLOOKUP(B885,[2]Data!$B$7:$Y$270,23,FALSE)</f>
        <v>#N/A</v>
      </c>
    </row>
    <row r="886" spans="1:13" x14ac:dyDescent="0.25">
      <c r="A886" s="30" t="s">
        <v>977</v>
      </c>
      <c r="B886" s="30" t="s">
        <v>977</v>
      </c>
      <c r="C886" s="30" t="s">
        <v>977</v>
      </c>
      <c r="D886" s="30" t="s">
        <v>977</v>
      </c>
      <c r="E886" s="30" t="s">
        <v>977</v>
      </c>
      <c r="F886" s="30" t="s">
        <v>977</v>
      </c>
      <c r="G886" s="30" t="str">
        <f>IFERROR(VLOOKUP(B886,'[1]Income Groups'!$A$2:$C$219,3,FALSE),"")</f>
        <v/>
      </c>
      <c r="H886" s="30" t="str">
        <f>IFERROR(VLOOKUP(B886,'[1]LDC List'!$B$1:$C$47,2,FALSE),"Non LDC")</f>
        <v>Non LDC</v>
      </c>
      <c r="I886" s="30" t="str">
        <f>IFERROR(VLOOKUP(B886,'[1]SIDS List'!$B$1:$C$57,2,FALSE),"Non SIDS")</f>
        <v>Non SIDS</v>
      </c>
      <c r="J886" s="30" t="str">
        <f>IFERROR(VLOOKUP(B886,'[1]DAC Member List'!$B$1:$C$29,2,FALSE),"Non DAC")</f>
        <v>Non DAC</v>
      </c>
      <c r="K886" s="30" t="str">
        <f>IFERROR(VLOOKUP(B886,'[1]Dev Countries List'!$A$1:$B$146,2,FALSE),"Not Developing")</f>
        <v>Not Developing</v>
      </c>
      <c r="L886" s="30" t="str">
        <f>IFERROR(VLOOKUP(D886,'[1]Fragility List'!$A$1:$C$146,3,FALSE),"Not Fragile")</f>
        <v>Not Fragile</v>
      </c>
      <c r="M886" s="27" t="e">
        <f>VLOOKUP(B886,[2]Data!$B$7:$Y$270,23,FALSE)</f>
        <v>#N/A</v>
      </c>
    </row>
    <row r="887" spans="1:13" x14ac:dyDescent="0.25">
      <c r="A887" s="30" t="s">
        <v>977</v>
      </c>
      <c r="B887" s="30" t="s">
        <v>977</v>
      </c>
      <c r="C887" s="30" t="s">
        <v>977</v>
      </c>
      <c r="D887" s="30" t="s">
        <v>977</v>
      </c>
      <c r="E887" s="30" t="s">
        <v>977</v>
      </c>
      <c r="F887" s="30" t="s">
        <v>977</v>
      </c>
      <c r="G887" s="30" t="str">
        <f>IFERROR(VLOOKUP(B887,'[1]Income Groups'!$A$2:$C$219,3,FALSE),"")</f>
        <v/>
      </c>
      <c r="H887" s="30" t="str">
        <f>IFERROR(VLOOKUP(B887,'[1]LDC List'!$B$1:$C$47,2,FALSE),"Non LDC")</f>
        <v>Non LDC</v>
      </c>
      <c r="I887" s="30" t="str">
        <f>IFERROR(VLOOKUP(B887,'[1]SIDS List'!$B$1:$C$57,2,FALSE),"Non SIDS")</f>
        <v>Non SIDS</v>
      </c>
      <c r="J887" s="30" t="str">
        <f>IFERROR(VLOOKUP(B887,'[1]DAC Member List'!$B$1:$C$29,2,FALSE),"Non DAC")</f>
        <v>Non DAC</v>
      </c>
      <c r="K887" s="30" t="str">
        <f>IFERROR(VLOOKUP(B887,'[1]Dev Countries List'!$A$1:$B$146,2,FALSE),"Not Developing")</f>
        <v>Not Developing</v>
      </c>
      <c r="L887" s="30" t="str">
        <f>IFERROR(VLOOKUP(D887,'[1]Fragility List'!$A$1:$C$146,3,FALSE),"Not Fragile")</f>
        <v>Not Fragile</v>
      </c>
      <c r="M887" s="27" t="e">
        <f>VLOOKUP(B887,[2]Data!$B$7:$Y$270,23,FALSE)</f>
        <v>#N/A</v>
      </c>
    </row>
    <row r="888" spans="1:13" x14ac:dyDescent="0.25">
      <c r="A888" s="30" t="s">
        <v>977</v>
      </c>
      <c r="B888" s="30" t="s">
        <v>977</v>
      </c>
      <c r="C888" s="30" t="s">
        <v>977</v>
      </c>
      <c r="D888" s="30" t="s">
        <v>977</v>
      </c>
      <c r="E888" s="30" t="s">
        <v>977</v>
      </c>
      <c r="F888" s="30" t="s">
        <v>977</v>
      </c>
      <c r="G888" s="30" t="str">
        <f>IFERROR(VLOOKUP(B888,'[1]Income Groups'!$A$2:$C$219,3,FALSE),"")</f>
        <v/>
      </c>
      <c r="H888" s="30" t="str">
        <f>IFERROR(VLOOKUP(B888,'[1]LDC List'!$B$1:$C$47,2,FALSE),"Non LDC")</f>
        <v>Non LDC</v>
      </c>
      <c r="I888" s="30" t="str">
        <f>IFERROR(VLOOKUP(B888,'[1]SIDS List'!$B$1:$C$57,2,FALSE),"Non SIDS")</f>
        <v>Non SIDS</v>
      </c>
      <c r="J888" s="30" t="str">
        <f>IFERROR(VLOOKUP(B888,'[1]DAC Member List'!$B$1:$C$29,2,FALSE),"Non DAC")</f>
        <v>Non DAC</v>
      </c>
      <c r="K888" s="30" t="str">
        <f>IFERROR(VLOOKUP(B888,'[1]Dev Countries List'!$A$1:$B$146,2,FALSE),"Not Developing")</f>
        <v>Not Developing</v>
      </c>
      <c r="L888" s="30" t="str">
        <f>IFERROR(VLOOKUP(D888,'[1]Fragility List'!$A$1:$C$146,3,FALSE),"Not Fragile")</f>
        <v>Not Fragile</v>
      </c>
      <c r="M888" s="27" t="e">
        <f>VLOOKUP(B888,[2]Data!$B$7:$Y$270,23,FALSE)</f>
        <v>#N/A</v>
      </c>
    </row>
    <row r="889" spans="1:13" x14ac:dyDescent="0.25">
      <c r="A889" s="30" t="s">
        <v>977</v>
      </c>
      <c r="B889" s="30" t="s">
        <v>977</v>
      </c>
      <c r="C889" s="30" t="s">
        <v>977</v>
      </c>
      <c r="D889" s="30" t="s">
        <v>977</v>
      </c>
      <c r="E889" s="30" t="s">
        <v>977</v>
      </c>
      <c r="F889" s="30" t="s">
        <v>977</v>
      </c>
      <c r="G889" s="30" t="str">
        <f>IFERROR(VLOOKUP(B889,'[1]Income Groups'!$A$2:$C$219,3,FALSE),"")</f>
        <v/>
      </c>
      <c r="H889" s="30" t="str">
        <f>IFERROR(VLOOKUP(B889,'[1]LDC List'!$B$1:$C$47,2,FALSE),"Non LDC")</f>
        <v>Non LDC</v>
      </c>
      <c r="I889" s="30" t="str">
        <f>IFERROR(VLOOKUP(B889,'[1]SIDS List'!$B$1:$C$57,2,FALSE),"Non SIDS")</f>
        <v>Non SIDS</v>
      </c>
      <c r="J889" s="30" t="str">
        <f>IFERROR(VLOOKUP(B889,'[1]DAC Member List'!$B$1:$C$29,2,FALSE),"Non DAC")</f>
        <v>Non DAC</v>
      </c>
      <c r="K889" s="30" t="str">
        <f>IFERROR(VLOOKUP(B889,'[1]Dev Countries List'!$A$1:$B$146,2,FALSE),"Not Developing")</f>
        <v>Not Developing</v>
      </c>
      <c r="L889" s="30" t="str">
        <f>IFERROR(VLOOKUP(D889,'[1]Fragility List'!$A$1:$C$146,3,FALSE),"Not Fragile")</f>
        <v>Not Fragile</v>
      </c>
      <c r="M889" s="27" t="e">
        <f>VLOOKUP(B889,[2]Data!$B$7:$Y$270,23,FALSE)</f>
        <v>#N/A</v>
      </c>
    </row>
    <row r="890" spans="1:13" x14ac:dyDescent="0.25">
      <c r="A890" s="30" t="s">
        <v>977</v>
      </c>
      <c r="B890" s="30" t="s">
        <v>977</v>
      </c>
      <c r="C890" s="30" t="s">
        <v>977</v>
      </c>
      <c r="D890" s="30" t="s">
        <v>977</v>
      </c>
      <c r="E890" s="30" t="s">
        <v>977</v>
      </c>
      <c r="F890" s="30" t="s">
        <v>977</v>
      </c>
      <c r="G890" s="30" t="str">
        <f>IFERROR(VLOOKUP(B890,'[1]Income Groups'!$A$2:$C$219,3,FALSE),"")</f>
        <v/>
      </c>
      <c r="H890" s="30" t="str">
        <f>IFERROR(VLOOKUP(B890,'[1]LDC List'!$B$1:$C$47,2,FALSE),"Non LDC")</f>
        <v>Non LDC</v>
      </c>
      <c r="I890" s="30" t="str">
        <f>IFERROR(VLOOKUP(B890,'[1]SIDS List'!$B$1:$C$57,2,FALSE),"Non SIDS")</f>
        <v>Non SIDS</v>
      </c>
      <c r="J890" s="30" t="str">
        <f>IFERROR(VLOOKUP(B890,'[1]DAC Member List'!$B$1:$C$29,2,FALSE),"Non DAC")</f>
        <v>Non DAC</v>
      </c>
      <c r="K890" s="30" t="str">
        <f>IFERROR(VLOOKUP(B890,'[1]Dev Countries List'!$A$1:$B$146,2,FALSE),"Not Developing")</f>
        <v>Not Developing</v>
      </c>
      <c r="L890" s="30" t="str">
        <f>IFERROR(VLOOKUP(D890,'[1]Fragility List'!$A$1:$C$146,3,FALSE),"Not Fragile")</f>
        <v>Not Fragile</v>
      </c>
      <c r="M890" s="27" t="e">
        <f>VLOOKUP(B890,[2]Data!$B$7:$Y$270,23,FALSE)</f>
        <v>#N/A</v>
      </c>
    </row>
    <row r="891" spans="1:13" x14ac:dyDescent="0.25">
      <c r="A891" s="30" t="s">
        <v>977</v>
      </c>
      <c r="B891" s="30" t="s">
        <v>977</v>
      </c>
      <c r="C891" s="30" t="s">
        <v>977</v>
      </c>
      <c r="D891" s="30" t="s">
        <v>977</v>
      </c>
      <c r="E891" s="30" t="s">
        <v>977</v>
      </c>
      <c r="F891" s="30" t="s">
        <v>977</v>
      </c>
      <c r="G891" s="30" t="str">
        <f>IFERROR(VLOOKUP(B891,'[1]Income Groups'!$A$2:$C$219,3,FALSE),"")</f>
        <v/>
      </c>
      <c r="H891" s="30" t="str">
        <f>IFERROR(VLOOKUP(B891,'[1]LDC List'!$B$1:$C$47,2,FALSE),"Non LDC")</f>
        <v>Non LDC</v>
      </c>
      <c r="I891" s="30" t="str">
        <f>IFERROR(VLOOKUP(B891,'[1]SIDS List'!$B$1:$C$57,2,FALSE),"Non SIDS")</f>
        <v>Non SIDS</v>
      </c>
      <c r="J891" s="30" t="str">
        <f>IFERROR(VLOOKUP(B891,'[1]DAC Member List'!$B$1:$C$29,2,FALSE),"Non DAC")</f>
        <v>Non DAC</v>
      </c>
      <c r="K891" s="30" t="str">
        <f>IFERROR(VLOOKUP(B891,'[1]Dev Countries List'!$A$1:$B$146,2,FALSE),"Not Developing")</f>
        <v>Not Developing</v>
      </c>
      <c r="L891" s="30" t="str">
        <f>IFERROR(VLOOKUP(D891,'[1]Fragility List'!$A$1:$C$146,3,FALSE),"Not Fragile")</f>
        <v>Not Fragile</v>
      </c>
      <c r="M891" s="27" t="e">
        <f>VLOOKUP(B891,[2]Data!$B$7:$Y$270,23,FALSE)</f>
        <v>#N/A</v>
      </c>
    </row>
    <row r="892" spans="1:13" x14ac:dyDescent="0.25">
      <c r="A892" s="30" t="s">
        <v>977</v>
      </c>
      <c r="B892" s="30" t="s">
        <v>977</v>
      </c>
      <c r="C892" s="30" t="s">
        <v>977</v>
      </c>
      <c r="D892" s="30" t="s">
        <v>977</v>
      </c>
      <c r="E892" s="30" t="s">
        <v>977</v>
      </c>
      <c r="F892" s="30" t="s">
        <v>977</v>
      </c>
      <c r="G892" s="30" t="str">
        <f>IFERROR(VLOOKUP(B892,'[1]Income Groups'!$A$2:$C$219,3,FALSE),"")</f>
        <v/>
      </c>
      <c r="H892" s="30" t="str">
        <f>IFERROR(VLOOKUP(B892,'[1]LDC List'!$B$1:$C$47,2,FALSE),"Non LDC")</f>
        <v>Non LDC</v>
      </c>
      <c r="I892" s="30" t="str">
        <f>IFERROR(VLOOKUP(B892,'[1]SIDS List'!$B$1:$C$57,2,FALSE),"Non SIDS")</f>
        <v>Non SIDS</v>
      </c>
      <c r="J892" s="30" t="str">
        <f>IFERROR(VLOOKUP(B892,'[1]DAC Member List'!$B$1:$C$29,2,FALSE),"Non DAC")</f>
        <v>Non DAC</v>
      </c>
      <c r="K892" s="30" t="str">
        <f>IFERROR(VLOOKUP(B892,'[1]Dev Countries List'!$A$1:$B$146,2,FALSE),"Not Developing")</f>
        <v>Not Developing</v>
      </c>
      <c r="L892" s="30" t="str">
        <f>IFERROR(VLOOKUP(D892,'[1]Fragility List'!$A$1:$C$146,3,FALSE),"Not Fragile")</f>
        <v>Not Fragile</v>
      </c>
      <c r="M892" s="27" t="e">
        <f>VLOOKUP(B892,[2]Data!$B$7:$Y$270,23,FALSE)</f>
        <v>#N/A</v>
      </c>
    </row>
    <row r="893" spans="1:13" x14ac:dyDescent="0.25">
      <c r="A893" s="30" t="s">
        <v>977</v>
      </c>
      <c r="B893" s="30" t="s">
        <v>977</v>
      </c>
      <c r="C893" s="30" t="s">
        <v>977</v>
      </c>
      <c r="D893" s="30" t="s">
        <v>977</v>
      </c>
      <c r="E893" s="30" t="s">
        <v>977</v>
      </c>
      <c r="F893" s="30" t="s">
        <v>977</v>
      </c>
      <c r="G893" s="30" t="str">
        <f>IFERROR(VLOOKUP(B893,'[1]Income Groups'!$A$2:$C$219,3,FALSE),"")</f>
        <v/>
      </c>
      <c r="H893" s="30" t="str">
        <f>IFERROR(VLOOKUP(B893,'[1]LDC List'!$B$1:$C$47,2,FALSE),"Non LDC")</f>
        <v>Non LDC</v>
      </c>
      <c r="I893" s="30" t="str">
        <f>IFERROR(VLOOKUP(B893,'[1]SIDS List'!$B$1:$C$57,2,FALSE),"Non SIDS")</f>
        <v>Non SIDS</v>
      </c>
      <c r="J893" s="30" t="str">
        <f>IFERROR(VLOOKUP(B893,'[1]DAC Member List'!$B$1:$C$29,2,FALSE),"Non DAC")</f>
        <v>Non DAC</v>
      </c>
      <c r="K893" s="30" t="str">
        <f>IFERROR(VLOOKUP(B893,'[1]Dev Countries List'!$A$1:$B$146,2,FALSE),"Not Developing")</f>
        <v>Not Developing</v>
      </c>
      <c r="L893" s="30" t="str">
        <f>IFERROR(VLOOKUP(D893,'[1]Fragility List'!$A$1:$C$146,3,FALSE),"Not Fragile")</f>
        <v>Not Fragile</v>
      </c>
      <c r="M893" s="27" t="e">
        <f>VLOOKUP(B893,[2]Data!$B$7:$Y$270,23,FALSE)</f>
        <v>#N/A</v>
      </c>
    </row>
    <row r="894" spans="1:13" x14ac:dyDescent="0.25">
      <c r="A894" s="30" t="s">
        <v>977</v>
      </c>
      <c r="B894" s="30" t="s">
        <v>977</v>
      </c>
      <c r="C894" s="30" t="s">
        <v>977</v>
      </c>
      <c r="D894" s="30" t="s">
        <v>977</v>
      </c>
      <c r="E894" s="30" t="s">
        <v>977</v>
      </c>
      <c r="F894" s="30" t="s">
        <v>977</v>
      </c>
      <c r="G894" s="30" t="str">
        <f>IFERROR(VLOOKUP(B894,'[1]Income Groups'!$A$2:$C$219,3,FALSE),"")</f>
        <v/>
      </c>
      <c r="H894" s="30" t="str">
        <f>IFERROR(VLOOKUP(B894,'[1]LDC List'!$B$1:$C$47,2,FALSE),"Non LDC")</f>
        <v>Non LDC</v>
      </c>
      <c r="I894" s="30" t="str">
        <f>IFERROR(VLOOKUP(B894,'[1]SIDS List'!$B$1:$C$57,2,FALSE),"Non SIDS")</f>
        <v>Non SIDS</v>
      </c>
      <c r="J894" s="30" t="str">
        <f>IFERROR(VLOOKUP(B894,'[1]DAC Member List'!$B$1:$C$29,2,FALSE),"Non DAC")</f>
        <v>Non DAC</v>
      </c>
      <c r="K894" s="30" t="str">
        <f>IFERROR(VLOOKUP(B894,'[1]Dev Countries List'!$A$1:$B$146,2,FALSE),"Not Developing")</f>
        <v>Not Developing</v>
      </c>
      <c r="L894" s="30" t="str">
        <f>IFERROR(VLOOKUP(D894,'[1]Fragility List'!$A$1:$C$146,3,FALSE),"Not Fragile")</f>
        <v>Not Fragile</v>
      </c>
      <c r="M894" s="27" t="e">
        <f>VLOOKUP(B894,[2]Data!$B$7:$Y$270,23,FALSE)</f>
        <v>#N/A</v>
      </c>
    </row>
    <row r="895" spans="1:13" x14ac:dyDescent="0.25">
      <c r="A895" s="30" t="s">
        <v>977</v>
      </c>
      <c r="B895" s="30" t="s">
        <v>977</v>
      </c>
      <c r="C895" s="30" t="s">
        <v>977</v>
      </c>
      <c r="D895" s="30" t="s">
        <v>977</v>
      </c>
      <c r="E895" s="30" t="s">
        <v>977</v>
      </c>
      <c r="F895" s="30" t="s">
        <v>977</v>
      </c>
      <c r="G895" s="30" t="str">
        <f>IFERROR(VLOOKUP(B895,'[1]Income Groups'!$A$2:$C$219,3,FALSE),"")</f>
        <v/>
      </c>
      <c r="H895" s="30" t="str">
        <f>IFERROR(VLOOKUP(B895,'[1]LDC List'!$B$1:$C$47,2,FALSE),"Non LDC")</f>
        <v>Non LDC</v>
      </c>
      <c r="I895" s="30" t="str">
        <f>IFERROR(VLOOKUP(B895,'[1]SIDS List'!$B$1:$C$57,2,FALSE),"Non SIDS")</f>
        <v>Non SIDS</v>
      </c>
      <c r="J895" s="30" t="str">
        <f>IFERROR(VLOOKUP(B895,'[1]DAC Member List'!$B$1:$C$29,2,FALSE),"Non DAC")</f>
        <v>Non DAC</v>
      </c>
      <c r="K895" s="30" t="str">
        <f>IFERROR(VLOOKUP(B895,'[1]Dev Countries List'!$A$1:$B$146,2,FALSE),"Not Developing")</f>
        <v>Not Developing</v>
      </c>
      <c r="L895" s="30" t="str">
        <f>IFERROR(VLOOKUP(D895,'[1]Fragility List'!$A$1:$C$146,3,FALSE),"Not Fragile")</f>
        <v>Not Fragile</v>
      </c>
      <c r="M895" s="27" t="e">
        <f>VLOOKUP(B895,[2]Data!$B$7:$Y$270,23,FALSE)</f>
        <v>#N/A</v>
      </c>
    </row>
    <row r="896" spans="1:13" x14ac:dyDescent="0.25">
      <c r="A896" s="30" t="s">
        <v>977</v>
      </c>
      <c r="B896" s="30" t="s">
        <v>977</v>
      </c>
      <c r="C896" s="30" t="s">
        <v>977</v>
      </c>
      <c r="D896" s="30" t="s">
        <v>977</v>
      </c>
      <c r="E896" s="30" t="s">
        <v>977</v>
      </c>
      <c r="F896" s="30" t="s">
        <v>977</v>
      </c>
      <c r="G896" s="30" t="str">
        <f>IFERROR(VLOOKUP(B896,'[1]Income Groups'!$A$2:$C$219,3,FALSE),"")</f>
        <v/>
      </c>
      <c r="H896" s="30" t="str">
        <f>IFERROR(VLOOKUP(B896,'[1]LDC List'!$B$1:$C$47,2,FALSE),"Non LDC")</f>
        <v>Non LDC</v>
      </c>
      <c r="I896" s="30" t="str">
        <f>IFERROR(VLOOKUP(B896,'[1]SIDS List'!$B$1:$C$57,2,FALSE),"Non SIDS")</f>
        <v>Non SIDS</v>
      </c>
      <c r="J896" s="30" t="str">
        <f>IFERROR(VLOOKUP(B896,'[1]DAC Member List'!$B$1:$C$29,2,FALSE),"Non DAC")</f>
        <v>Non DAC</v>
      </c>
      <c r="K896" s="30" t="str">
        <f>IFERROR(VLOOKUP(B896,'[1]Dev Countries List'!$A$1:$B$146,2,FALSE),"Not Developing")</f>
        <v>Not Developing</v>
      </c>
      <c r="L896" s="30" t="str">
        <f>IFERROR(VLOOKUP(D896,'[1]Fragility List'!$A$1:$C$146,3,FALSE),"Not Fragile")</f>
        <v>Not Fragile</v>
      </c>
      <c r="M896" s="27" t="e">
        <f>VLOOKUP(B896,[2]Data!$B$7:$Y$270,23,FALSE)</f>
        <v>#N/A</v>
      </c>
    </row>
    <row r="897" spans="1:13" x14ac:dyDescent="0.25">
      <c r="A897" s="30" t="s">
        <v>977</v>
      </c>
      <c r="B897" s="30" t="s">
        <v>977</v>
      </c>
      <c r="C897" s="30" t="s">
        <v>977</v>
      </c>
      <c r="D897" s="30" t="s">
        <v>977</v>
      </c>
      <c r="E897" s="30" t="s">
        <v>977</v>
      </c>
      <c r="F897" s="30" t="s">
        <v>977</v>
      </c>
      <c r="G897" s="30" t="str">
        <f>IFERROR(VLOOKUP(B897,'[1]Income Groups'!$A$2:$C$219,3,FALSE),"")</f>
        <v/>
      </c>
      <c r="H897" s="30" t="str">
        <f>IFERROR(VLOOKUP(B897,'[1]LDC List'!$B$1:$C$47,2,FALSE),"Non LDC")</f>
        <v>Non LDC</v>
      </c>
      <c r="I897" s="30" t="str">
        <f>IFERROR(VLOOKUP(B897,'[1]SIDS List'!$B$1:$C$57,2,FALSE),"Non SIDS")</f>
        <v>Non SIDS</v>
      </c>
      <c r="J897" s="30" t="str">
        <f>IFERROR(VLOOKUP(B897,'[1]DAC Member List'!$B$1:$C$29,2,FALSE),"Non DAC")</f>
        <v>Non DAC</v>
      </c>
      <c r="K897" s="30" t="str">
        <f>IFERROR(VLOOKUP(B897,'[1]Dev Countries List'!$A$1:$B$146,2,FALSE),"Not Developing")</f>
        <v>Not Developing</v>
      </c>
      <c r="L897" s="30" t="str">
        <f>IFERROR(VLOOKUP(D897,'[1]Fragility List'!$A$1:$C$146,3,FALSE),"Not Fragile")</f>
        <v>Not Fragile</v>
      </c>
      <c r="M897" s="27" t="e">
        <f>VLOOKUP(B897,[2]Data!$B$7:$Y$270,23,FALSE)</f>
        <v>#N/A</v>
      </c>
    </row>
    <row r="898" spans="1:13" x14ac:dyDescent="0.25">
      <c r="A898" s="30" t="s">
        <v>977</v>
      </c>
      <c r="B898" s="30" t="s">
        <v>977</v>
      </c>
      <c r="C898" s="30" t="s">
        <v>977</v>
      </c>
      <c r="D898" s="30" t="s">
        <v>977</v>
      </c>
      <c r="E898" s="30" t="s">
        <v>977</v>
      </c>
      <c r="F898" s="30" t="s">
        <v>977</v>
      </c>
      <c r="G898" s="30" t="str">
        <f>IFERROR(VLOOKUP(B898,'[1]Income Groups'!$A$2:$C$219,3,FALSE),"")</f>
        <v/>
      </c>
      <c r="H898" s="30" t="str">
        <f>IFERROR(VLOOKUP(B898,'[1]LDC List'!$B$1:$C$47,2,FALSE),"Non LDC")</f>
        <v>Non LDC</v>
      </c>
      <c r="I898" s="30" t="str">
        <f>IFERROR(VLOOKUP(B898,'[1]SIDS List'!$B$1:$C$57,2,FALSE),"Non SIDS")</f>
        <v>Non SIDS</v>
      </c>
      <c r="J898" s="30" t="str">
        <f>IFERROR(VLOOKUP(B898,'[1]DAC Member List'!$B$1:$C$29,2,FALSE),"Non DAC")</f>
        <v>Non DAC</v>
      </c>
      <c r="K898" s="30" t="str">
        <f>IFERROR(VLOOKUP(B898,'[1]Dev Countries List'!$A$1:$B$146,2,FALSE),"Not Developing")</f>
        <v>Not Developing</v>
      </c>
      <c r="L898" s="30" t="str">
        <f>IFERROR(VLOOKUP(D898,'[1]Fragility List'!$A$1:$C$146,3,FALSE),"Not Fragile")</f>
        <v>Not Fragile</v>
      </c>
      <c r="M898" s="27" t="e">
        <f>VLOOKUP(B898,[2]Data!$B$7:$Y$270,23,FALSE)</f>
        <v>#N/A</v>
      </c>
    </row>
    <row r="899" spans="1:13" x14ac:dyDescent="0.25">
      <c r="A899" s="30" t="s">
        <v>977</v>
      </c>
      <c r="B899" s="30" t="s">
        <v>977</v>
      </c>
      <c r="C899" s="30" t="s">
        <v>977</v>
      </c>
      <c r="D899" s="30" t="s">
        <v>977</v>
      </c>
      <c r="E899" s="30" t="s">
        <v>977</v>
      </c>
      <c r="F899" s="30" t="s">
        <v>977</v>
      </c>
      <c r="G899" s="30" t="str">
        <f>IFERROR(VLOOKUP(B899,'[1]Income Groups'!$A$2:$C$219,3,FALSE),"")</f>
        <v/>
      </c>
      <c r="H899" s="30" t="str">
        <f>IFERROR(VLOOKUP(B899,'[1]LDC List'!$B$1:$C$47,2,FALSE),"Non LDC")</f>
        <v>Non LDC</v>
      </c>
      <c r="I899" s="30" t="str">
        <f>IFERROR(VLOOKUP(B899,'[1]SIDS List'!$B$1:$C$57,2,FALSE),"Non SIDS")</f>
        <v>Non SIDS</v>
      </c>
      <c r="J899" s="30" t="str">
        <f>IFERROR(VLOOKUP(B899,'[1]DAC Member List'!$B$1:$C$29,2,FALSE),"Non DAC")</f>
        <v>Non DAC</v>
      </c>
      <c r="K899" s="30" t="str">
        <f>IFERROR(VLOOKUP(B899,'[1]Dev Countries List'!$A$1:$B$146,2,FALSE),"Not Developing")</f>
        <v>Not Developing</v>
      </c>
      <c r="L899" s="30" t="str">
        <f>IFERROR(VLOOKUP(D899,'[1]Fragility List'!$A$1:$C$146,3,FALSE),"Not Fragile")</f>
        <v>Not Fragile</v>
      </c>
      <c r="M899" s="27" t="e">
        <f>VLOOKUP(B899,[2]Data!$B$7:$Y$270,23,FALSE)</f>
        <v>#N/A</v>
      </c>
    </row>
    <row r="900" spans="1:13" x14ac:dyDescent="0.25">
      <c r="A900" s="30" t="s">
        <v>977</v>
      </c>
      <c r="B900" s="30" t="s">
        <v>977</v>
      </c>
      <c r="C900" s="30" t="s">
        <v>977</v>
      </c>
      <c r="D900" s="30" t="s">
        <v>977</v>
      </c>
      <c r="E900" s="30" t="s">
        <v>977</v>
      </c>
      <c r="F900" s="30" t="s">
        <v>977</v>
      </c>
      <c r="G900" s="30" t="str">
        <f>IFERROR(VLOOKUP(B900,'[1]Income Groups'!$A$2:$C$219,3,FALSE),"")</f>
        <v/>
      </c>
      <c r="H900" s="30" t="str">
        <f>IFERROR(VLOOKUP(B900,'[1]LDC List'!$B$1:$C$47,2,FALSE),"Non LDC")</f>
        <v>Non LDC</v>
      </c>
      <c r="I900" s="30" t="str">
        <f>IFERROR(VLOOKUP(B900,'[1]SIDS List'!$B$1:$C$57,2,FALSE),"Non SIDS")</f>
        <v>Non SIDS</v>
      </c>
      <c r="J900" s="30" t="str">
        <f>IFERROR(VLOOKUP(B900,'[1]DAC Member List'!$B$1:$C$29,2,FALSE),"Non DAC")</f>
        <v>Non DAC</v>
      </c>
      <c r="K900" s="30" t="str">
        <f>IFERROR(VLOOKUP(B900,'[1]Dev Countries List'!$A$1:$B$146,2,FALSE),"Not Developing")</f>
        <v>Not Developing</v>
      </c>
      <c r="L900" s="30" t="str">
        <f>IFERROR(VLOOKUP(D900,'[1]Fragility List'!$A$1:$C$146,3,FALSE),"Not Fragile")</f>
        <v>Not Fragile</v>
      </c>
      <c r="M900" s="27" t="e">
        <f>VLOOKUP(B900,[2]Data!$B$7:$Y$270,23,FALSE)</f>
        <v>#N/A</v>
      </c>
    </row>
    <row r="901" spans="1:13" x14ac:dyDescent="0.25">
      <c r="A901" s="30" t="s">
        <v>977</v>
      </c>
      <c r="B901" s="30" t="s">
        <v>977</v>
      </c>
      <c r="C901" s="30" t="s">
        <v>977</v>
      </c>
      <c r="D901" s="30" t="s">
        <v>977</v>
      </c>
      <c r="E901" s="30" t="s">
        <v>977</v>
      </c>
      <c r="F901" s="30" t="s">
        <v>977</v>
      </c>
      <c r="G901" s="30" t="str">
        <f>IFERROR(VLOOKUP(B901,'[1]Income Groups'!$A$2:$C$219,3,FALSE),"")</f>
        <v/>
      </c>
      <c r="H901" s="30" t="str">
        <f>IFERROR(VLOOKUP(B901,'[1]LDC List'!$B$1:$C$47,2,FALSE),"Non LDC")</f>
        <v>Non LDC</v>
      </c>
      <c r="I901" s="30" t="str">
        <f>IFERROR(VLOOKUP(B901,'[1]SIDS List'!$B$1:$C$57,2,FALSE),"Non SIDS")</f>
        <v>Non SIDS</v>
      </c>
      <c r="J901" s="30" t="str">
        <f>IFERROR(VLOOKUP(B901,'[1]DAC Member List'!$B$1:$C$29,2,FALSE),"Non DAC")</f>
        <v>Non DAC</v>
      </c>
      <c r="K901" s="30" t="str">
        <f>IFERROR(VLOOKUP(B901,'[1]Dev Countries List'!$A$1:$B$146,2,FALSE),"Not Developing")</f>
        <v>Not Developing</v>
      </c>
      <c r="L901" s="30" t="str">
        <f>IFERROR(VLOOKUP(D901,'[1]Fragility List'!$A$1:$C$146,3,FALSE),"Not Fragile")</f>
        <v>Not Fragile</v>
      </c>
      <c r="M901" s="27" t="e">
        <f>VLOOKUP(B901,[2]Data!$B$7:$Y$270,23,FALSE)</f>
        <v>#N/A</v>
      </c>
    </row>
    <row r="902" spans="1:13" x14ac:dyDescent="0.25">
      <c r="A902" s="30" t="s">
        <v>977</v>
      </c>
      <c r="B902" s="30" t="s">
        <v>977</v>
      </c>
      <c r="C902" s="30" t="s">
        <v>977</v>
      </c>
      <c r="D902" s="30" t="s">
        <v>977</v>
      </c>
      <c r="E902" s="30" t="s">
        <v>977</v>
      </c>
      <c r="F902" s="30" t="s">
        <v>977</v>
      </c>
      <c r="G902" s="30" t="str">
        <f>IFERROR(VLOOKUP(B902,'[1]Income Groups'!$A$2:$C$219,3,FALSE),"")</f>
        <v/>
      </c>
      <c r="H902" s="30" t="str">
        <f>IFERROR(VLOOKUP(B902,'[1]LDC List'!$B$1:$C$47,2,FALSE),"Non LDC")</f>
        <v>Non LDC</v>
      </c>
      <c r="I902" s="30" t="str">
        <f>IFERROR(VLOOKUP(B902,'[1]SIDS List'!$B$1:$C$57,2,FALSE),"Non SIDS")</f>
        <v>Non SIDS</v>
      </c>
      <c r="J902" s="30" t="str">
        <f>IFERROR(VLOOKUP(B902,'[1]DAC Member List'!$B$1:$C$29,2,FALSE),"Non DAC")</f>
        <v>Non DAC</v>
      </c>
      <c r="K902" s="30" t="str">
        <f>IFERROR(VLOOKUP(B902,'[1]Dev Countries List'!$A$1:$B$146,2,FALSE),"Not Developing")</f>
        <v>Not Developing</v>
      </c>
      <c r="L902" s="30" t="str">
        <f>IFERROR(VLOOKUP(D902,'[1]Fragility List'!$A$1:$C$146,3,FALSE),"Not Fragile")</f>
        <v>Not Fragile</v>
      </c>
      <c r="M902" s="27" t="e">
        <f>VLOOKUP(B902,[2]Data!$B$7:$Y$270,23,FALSE)</f>
        <v>#N/A</v>
      </c>
    </row>
    <row r="903" spans="1:13" x14ac:dyDescent="0.25">
      <c r="A903" s="30" t="s">
        <v>977</v>
      </c>
      <c r="B903" s="30" t="s">
        <v>977</v>
      </c>
      <c r="C903" s="30" t="s">
        <v>977</v>
      </c>
      <c r="D903" s="30" t="s">
        <v>977</v>
      </c>
      <c r="E903" s="30" t="s">
        <v>977</v>
      </c>
      <c r="F903" s="30" t="s">
        <v>977</v>
      </c>
      <c r="G903" s="30" t="str">
        <f>IFERROR(VLOOKUP(B903,'[1]Income Groups'!$A$2:$C$219,3,FALSE),"")</f>
        <v/>
      </c>
      <c r="H903" s="30" t="str">
        <f>IFERROR(VLOOKUP(B903,'[1]LDC List'!$B$1:$C$47,2,FALSE),"Non LDC")</f>
        <v>Non LDC</v>
      </c>
      <c r="I903" s="30" t="str">
        <f>IFERROR(VLOOKUP(B903,'[1]SIDS List'!$B$1:$C$57,2,FALSE),"Non SIDS")</f>
        <v>Non SIDS</v>
      </c>
      <c r="J903" s="30" t="str">
        <f>IFERROR(VLOOKUP(B903,'[1]DAC Member List'!$B$1:$C$29,2,FALSE),"Non DAC")</f>
        <v>Non DAC</v>
      </c>
      <c r="K903" s="30" t="str">
        <f>IFERROR(VLOOKUP(B903,'[1]Dev Countries List'!$A$1:$B$146,2,FALSE),"Not Developing")</f>
        <v>Not Developing</v>
      </c>
      <c r="L903" s="30" t="str">
        <f>IFERROR(VLOOKUP(D903,'[1]Fragility List'!$A$1:$C$146,3,FALSE),"Not Fragile")</f>
        <v>Not Fragile</v>
      </c>
      <c r="M903" s="27" t="e">
        <f>VLOOKUP(B903,[2]Data!$B$7:$Y$270,23,FALSE)</f>
        <v>#N/A</v>
      </c>
    </row>
    <row r="904" spans="1:13" x14ac:dyDescent="0.25">
      <c r="A904" s="30" t="s">
        <v>977</v>
      </c>
      <c r="B904" s="30" t="s">
        <v>977</v>
      </c>
      <c r="C904" s="30" t="s">
        <v>977</v>
      </c>
      <c r="D904" s="30" t="s">
        <v>977</v>
      </c>
      <c r="E904" s="30" t="s">
        <v>977</v>
      </c>
      <c r="F904" s="30" t="s">
        <v>977</v>
      </c>
      <c r="G904" s="30" t="str">
        <f>IFERROR(VLOOKUP(B904,'[1]Income Groups'!$A$2:$C$219,3,FALSE),"")</f>
        <v/>
      </c>
      <c r="H904" s="30" t="str">
        <f>IFERROR(VLOOKUP(B904,'[1]LDC List'!$B$1:$C$47,2,FALSE),"Non LDC")</f>
        <v>Non LDC</v>
      </c>
      <c r="I904" s="30" t="str">
        <f>IFERROR(VLOOKUP(B904,'[1]SIDS List'!$B$1:$C$57,2,FALSE),"Non SIDS")</f>
        <v>Non SIDS</v>
      </c>
      <c r="J904" s="30" t="str">
        <f>IFERROR(VLOOKUP(B904,'[1]DAC Member List'!$B$1:$C$29,2,FALSE),"Non DAC")</f>
        <v>Non DAC</v>
      </c>
      <c r="K904" s="30" t="str">
        <f>IFERROR(VLOOKUP(B904,'[1]Dev Countries List'!$A$1:$B$146,2,FALSE),"Not Developing")</f>
        <v>Not Developing</v>
      </c>
      <c r="L904" s="30" t="str">
        <f>IFERROR(VLOOKUP(D904,'[1]Fragility List'!$A$1:$C$146,3,FALSE),"Not Fragile")</f>
        <v>Not Fragile</v>
      </c>
      <c r="M904" s="27" t="e">
        <f>VLOOKUP(B904,[2]Data!$B$7:$Y$270,23,FALSE)</f>
        <v>#N/A</v>
      </c>
    </row>
    <row r="905" spans="1:13" x14ac:dyDescent="0.25">
      <c r="A905" s="30" t="s">
        <v>977</v>
      </c>
      <c r="B905" s="30" t="s">
        <v>977</v>
      </c>
      <c r="C905" s="30" t="s">
        <v>977</v>
      </c>
      <c r="D905" s="30" t="s">
        <v>977</v>
      </c>
      <c r="E905" s="30" t="s">
        <v>977</v>
      </c>
      <c r="F905" s="30" t="s">
        <v>977</v>
      </c>
      <c r="G905" s="30" t="str">
        <f>IFERROR(VLOOKUP(B905,'[1]Income Groups'!$A$2:$C$219,3,FALSE),"")</f>
        <v/>
      </c>
      <c r="H905" s="30" t="str">
        <f>IFERROR(VLOOKUP(B905,'[1]LDC List'!$B$1:$C$47,2,FALSE),"Non LDC")</f>
        <v>Non LDC</v>
      </c>
      <c r="I905" s="30" t="str">
        <f>IFERROR(VLOOKUP(B905,'[1]SIDS List'!$B$1:$C$57,2,FALSE),"Non SIDS")</f>
        <v>Non SIDS</v>
      </c>
      <c r="J905" s="30" t="str">
        <f>IFERROR(VLOOKUP(B905,'[1]DAC Member List'!$B$1:$C$29,2,FALSE),"Non DAC")</f>
        <v>Non DAC</v>
      </c>
      <c r="K905" s="30" t="str">
        <f>IFERROR(VLOOKUP(B905,'[1]Dev Countries List'!$A$1:$B$146,2,FALSE),"Not Developing")</f>
        <v>Not Developing</v>
      </c>
      <c r="L905" s="30" t="str">
        <f>IFERROR(VLOOKUP(D905,'[1]Fragility List'!$A$1:$C$146,3,FALSE),"Not Fragile")</f>
        <v>Not Fragile</v>
      </c>
      <c r="M905" s="27" t="e">
        <f>VLOOKUP(B905,[2]Data!$B$7:$Y$270,23,FALSE)</f>
        <v>#N/A</v>
      </c>
    </row>
    <row r="906" spans="1:13" x14ac:dyDescent="0.25">
      <c r="A906" s="30" t="s">
        <v>977</v>
      </c>
      <c r="B906" s="30" t="s">
        <v>977</v>
      </c>
      <c r="C906" s="30" t="s">
        <v>977</v>
      </c>
      <c r="D906" s="30" t="s">
        <v>977</v>
      </c>
      <c r="E906" s="30" t="s">
        <v>977</v>
      </c>
      <c r="F906" s="30" t="s">
        <v>977</v>
      </c>
      <c r="G906" s="30" t="str">
        <f>IFERROR(VLOOKUP(B906,'[1]Income Groups'!$A$2:$C$219,3,FALSE),"")</f>
        <v/>
      </c>
      <c r="H906" s="30" t="str">
        <f>IFERROR(VLOOKUP(B906,'[1]LDC List'!$B$1:$C$47,2,FALSE),"Non LDC")</f>
        <v>Non LDC</v>
      </c>
      <c r="I906" s="30" t="str">
        <f>IFERROR(VLOOKUP(B906,'[1]SIDS List'!$B$1:$C$57,2,FALSE),"Non SIDS")</f>
        <v>Non SIDS</v>
      </c>
      <c r="J906" s="30" t="str">
        <f>IFERROR(VLOOKUP(B906,'[1]DAC Member List'!$B$1:$C$29,2,FALSE),"Non DAC")</f>
        <v>Non DAC</v>
      </c>
      <c r="K906" s="30" t="str">
        <f>IFERROR(VLOOKUP(B906,'[1]Dev Countries List'!$A$1:$B$146,2,FALSE),"Not Developing")</f>
        <v>Not Developing</v>
      </c>
      <c r="L906" s="30" t="str">
        <f>IFERROR(VLOOKUP(D906,'[1]Fragility List'!$A$1:$C$146,3,FALSE),"Not Fragile")</f>
        <v>Not Fragile</v>
      </c>
      <c r="M906" s="27" t="e">
        <f>VLOOKUP(B906,[2]Data!$B$7:$Y$270,23,FALSE)</f>
        <v>#N/A</v>
      </c>
    </row>
    <row r="907" spans="1:13" x14ac:dyDescent="0.25">
      <c r="A907" s="30" t="s">
        <v>977</v>
      </c>
      <c r="B907" s="30" t="s">
        <v>977</v>
      </c>
      <c r="C907" s="30" t="s">
        <v>977</v>
      </c>
      <c r="D907" s="30" t="s">
        <v>977</v>
      </c>
      <c r="E907" s="30" t="s">
        <v>977</v>
      </c>
      <c r="F907" s="30" t="s">
        <v>977</v>
      </c>
      <c r="G907" s="30" t="str">
        <f>IFERROR(VLOOKUP(B907,'[1]Income Groups'!$A$2:$C$219,3,FALSE),"")</f>
        <v/>
      </c>
      <c r="H907" s="30" t="str">
        <f>IFERROR(VLOOKUP(B907,'[1]LDC List'!$B$1:$C$47,2,FALSE),"Non LDC")</f>
        <v>Non LDC</v>
      </c>
      <c r="I907" s="30" t="str">
        <f>IFERROR(VLOOKUP(B907,'[1]SIDS List'!$B$1:$C$57,2,FALSE),"Non SIDS")</f>
        <v>Non SIDS</v>
      </c>
      <c r="J907" s="30" t="str">
        <f>IFERROR(VLOOKUP(B907,'[1]DAC Member List'!$B$1:$C$29,2,FALSE),"Non DAC")</f>
        <v>Non DAC</v>
      </c>
      <c r="K907" s="30" t="str">
        <f>IFERROR(VLOOKUP(B907,'[1]Dev Countries List'!$A$1:$B$146,2,FALSE),"Not Developing")</f>
        <v>Not Developing</v>
      </c>
      <c r="L907" s="30" t="str">
        <f>IFERROR(VLOOKUP(D907,'[1]Fragility List'!$A$1:$C$146,3,FALSE),"Not Fragile")</f>
        <v>Not Fragile</v>
      </c>
      <c r="M907" s="27" t="e">
        <f>VLOOKUP(B907,[2]Data!$B$7:$Y$270,23,FALSE)</f>
        <v>#N/A</v>
      </c>
    </row>
    <row r="908" spans="1:13" x14ac:dyDescent="0.25">
      <c r="A908" s="30" t="s">
        <v>977</v>
      </c>
      <c r="B908" s="30" t="s">
        <v>977</v>
      </c>
      <c r="C908" s="30" t="s">
        <v>977</v>
      </c>
      <c r="D908" s="30" t="s">
        <v>977</v>
      </c>
      <c r="E908" s="30" t="s">
        <v>977</v>
      </c>
      <c r="F908" s="30" t="s">
        <v>977</v>
      </c>
      <c r="G908" s="30" t="str">
        <f>IFERROR(VLOOKUP(B908,'[1]Income Groups'!$A$2:$C$219,3,FALSE),"")</f>
        <v/>
      </c>
      <c r="H908" s="30" t="str">
        <f>IFERROR(VLOOKUP(B908,'[1]LDC List'!$B$1:$C$47,2,FALSE),"Non LDC")</f>
        <v>Non LDC</v>
      </c>
      <c r="I908" s="30" t="str">
        <f>IFERROR(VLOOKUP(B908,'[1]SIDS List'!$B$1:$C$57,2,FALSE),"Non SIDS")</f>
        <v>Non SIDS</v>
      </c>
      <c r="J908" s="30" t="str">
        <f>IFERROR(VLOOKUP(B908,'[1]DAC Member List'!$B$1:$C$29,2,FALSE),"Non DAC")</f>
        <v>Non DAC</v>
      </c>
      <c r="K908" s="30" t="str">
        <f>IFERROR(VLOOKUP(B908,'[1]Dev Countries List'!$A$1:$B$146,2,FALSE),"Not Developing")</f>
        <v>Not Developing</v>
      </c>
      <c r="L908" s="30" t="str">
        <f>IFERROR(VLOOKUP(D908,'[1]Fragility List'!$A$1:$C$146,3,FALSE),"Not Fragile")</f>
        <v>Not Fragile</v>
      </c>
      <c r="M908" s="27" t="e">
        <f>VLOOKUP(B908,[2]Data!$B$7:$Y$270,23,FALSE)</f>
        <v>#N/A</v>
      </c>
    </row>
    <row r="909" spans="1:13" x14ac:dyDescent="0.25">
      <c r="A909" s="30" t="s">
        <v>977</v>
      </c>
      <c r="B909" s="30" t="s">
        <v>977</v>
      </c>
      <c r="C909" s="30" t="s">
        <v>977</v>
      </c>
      <c r="D909" s="30" t="s">
        <v>977</v>
      </c>
      <c r="E909" s="30" t="s">
        <v>977</v>
      </c>
      <c r="F909" s="30" t="s">
        <v>977</v>
      </c>
      <c r="G909" s="30" t="str">
        <f>IFERROR(VLOOKUP(B909,'[1]Income Groups'!$A$2:$C$219,3,FALSE),"")</f>
        <v/>
      </c>
      <c r="H909" s="30" t="str">
        <f>IFERROR(VLOOKUP(B909,'[1]LDC List'!$B$1:$C$47,2,FALSE),"Non LDC")</f>
        <v>Non LDC</v>
      </c>
      <c r="I909" s="30" t="str">
        <f>IFERROR(VLOOKUP(B909,'[1]SIDS List'!$B$1:$C$57,2,FALSE),"Non SIDS")</f>
        <v>Non SIDS</v>
      </c>
      <c r="J909" s="30" t="str">
        <f>IFERROR(VLOOKUP(B909,'[1]DAC Member List'!$B$1:$C$29,2,FALSE),"Non DAC")</f>
        <v>Non DAC</v>
      </c>
      <c r="K909" s="30" t="str">
        <f>IFERROR(VLOOKUP(B909,'[1]Dev Countries List'!$A$1:$B$146,2,FALSE),"Not Developing")</f>
        <v>Not Developing</v>
      </c>
      <c r="L909" s="30" t="str">
        <f>IFERROR(VLOOKUP(D909,'[1]Fragility List'!$A$1:$C$146,3,FALSE),"Not Fragile")</f>
        <v>Not Fragile</v>
      </c>
      <c r="M909" s="27" t="e">
        <f>VLOOKUP(B909,[2]Data!$B$7:$Y$270,23,FALSE)</f>
        <v>#N/A</v>
      </c>
    </row>
    <row r="910" spans="1:13" x14ac:dyDescent="0.25">
      <c r="A910" s="30" t="s">
        <v>977</v>
      </c>
      <c r="B910" s="30" t="s">
        <v>977</v>
      </c>
      <c r="C910" s="30" t="s">
        <v>977</v>
      </c>
      <c r="D910" s="30" t="s">
        <v>977</v>
      </c>
      <c r="E910" s="30" t="s">
        <v>977</v>
      </c>
      <c r="F910" s="30" t="s">
        <v>977</v>
      </c>
      <c r="G910" s="30" t="str">
        <f>IFERROR(VLOOKUP(B910,'[1]Income Groups'!$A$2:$C$219,3,FALSE),"")</f>
        <v/>
      </c>
      <c r="H910" s="30" t="str">
        <f>IFERROR(VLOOKUP(B910,'[1]LDC List'!$B$1:$C$47,2,FALSE),"Non LDC")</f>
        <v>Non LDC</v>
      </c>
      <c r="I910" s="30" t="str">
        <f>IFERROR(VLOOKUP(B910,'[1]SIDS List'!$B$1:$C$57,2,FALSE),"Non SIDS")</f>
        <v>Non SIDS</v>
      </c>
      <c r="J910" s="30" t="str">
        <f>IFERROR(VLOOKUP(B910,'[1]DAC Member List'!$B$1:$C$29,2,FALSE),"Non DAC")</f>
        <v>Non DAC</v>
      </c>
      <c r="K910" s="30" t="str">
        <f>IFERROR(VLOOKUP(B910,'[1]Dev Countries List'!$A$1:$B$146,2,FALSE),"Not Developing")</f>
        <v>Not Developing</v>
      </c>
      <c r="L910" s="30" t="str">
        <f>IFERROR(VLOOKUP(D910,'[1]Fragility List'!$A$1:$C$146,3,FALSE),"Not Fragile")</f>
        <v>Not Fragile</v>
      </c>
      <c r="M910" s="27" t="e">
        <f>VLOOKUP(B910,[2]Data!$B$7:$Y$270,23,FALSE)</f>
        <v>#N/A</v>
      </c>
    </row>
    <row r="911" spans="1:13" x14ac:dyDescent="0.25">
      <c r="A911" s="30" t="s">
        <v>977</v>
      </c>
      <c r="B911" s="30" t="s">
        <v>977</v>
      </c>
      <c r="C911" s="30" t="s">
        <v>977</v>
      </c>
      <c r="D911" s="30" t="s">
        <v>977</v>
      </c>
      <c r="E911" s="30" t="s">
        <v>977</v>
      </c>
      <c r="F911" s="30" t="s">
        <v>977</v>
      </c>
      <c r="G911" s="30" t="str">
        <f>IFERROR(VLOOKUP(B911,'[1]Income Groups'!$A$2:$C$219,3,FALSE),"")</f>
        <v/>
      </c>
      <c r="H911" s="30" t="str">
        <f>IFERROR(VLOOKUP(B911,'[1]LDC List'!$B$1:$C$47,2,FALSE),"Non LDC")</f>
        <v>Non LDC</v>
      </c>
      <c r="I911" s="30" t="str">
        <f>IFERROR(VLOOKUP(B911,'[1]SIDS List'!$B$1:$C$57,2,FALSE),"Non SIDS")</f>
        <v>Non SIDS</v>
      </c>
      <c r="J911" s="30" t="str">
        <f>IFERROR(VLOOKUP(B911,'[1]DAC Member List'!$B$1:$C$29,2,FALSE),"Non DAC")</f>
        <v>Non DAC</v>
      </c>
      <c r="K911" s="30" t="str">
        <f>IFERROR(VLOOKUP(B911,'[1]Dev Countries List'!$A$1:$B$146,2,FALSE),"Not Developing")</f>
        <v>Not Developing</v>
      </c>
      <c r="L911" s="30" t="str">
        <f>IFERROR(VLOOKUP(D911,'[1]Fragility List'!$A$1:$C$146,3,FALSE),"Not Fragile")</f>
        <v>Not Fragile</v>
      </c>
      <c r="M911" s="27" t="e">
        <f>VLOOKUP(B911,[2]Data!$B$7:$Y$270,23,FALSE)</f>
        <v>#N/A</v>
      </c>
    </row>
    <row r="912" spans="1:13" x14ac:dyDescent="0.25">
      <c r="A912" s="30" t="s">
        <v>977</v>
      </c>
      <c r="B912" s="30" t="s">
        <v>977</v>
      </c>
      <c r="C912" s="30" t="s">
        <v>977</v>
      </c>
      <c r="D912" s="30" t="s">
        <v>977</v>
      </c>
      <c r="E912" s="30" t="s">
        <v>977</v>
      </c>
      <c r="F912" s="30" t="s">
        <v>977</v>
      </c>
      <c r="G912" s="30" t="str">
        <f>IFERROR(VLOOKUP(B912,'[1]Income Groups'!$A$2:$C$219,3,FALSE),"")</f>
        <v/>
      </c>
      <c r="H912" s="30" t="str">
        <f>IFERROR(VLOOKUP(B912,'[1]LDC List'!$B$1:$C$47,2,FALSE),"Non LDC")</f>
        <v>Non LDC</v>
      </c>
      <c r="I912" s="30" t="str">
        <f>IFERROR(VLOOKUP(B912,'[1]SIDS List'!$B$1:$C$57,2,FALSE),"Non SIDS")</f>
        <v>Non SIDS</v>
      </c>
      <c r="J912" s="30" t="str">
        <f>IFERROR(VLOOKUP(B912,'[1]DAC Member List'!$B$1:$C$29,2,FALSE),"Non DAC")</f>
        <v>Non DAC</v>
      </c>
      <c r="K912" s="30" t="str">
        <f>IFERROR(VLOOKUP(B912,'[1]Dev Countries List'!$A$1:$B$146,2,FALSE),"Not Developing")</f>
        <v>Not Developing</v>
      </c>
      <c r="L912" s="30" t="str">
        <f>IFERROR(VLOOKUP(D912,'[1]Fragility List'!$A$1:$C$146,3,FALSE),"Not Fragile")</f>
        <v>Not Fragile</v>
      </c>
      <c r="M912" s="27" t="e">
        <f>VLOOKUP(B912,[2]Data!$B$7:$Y$270,23,FALSE)</f>
        <v>#N/A</v>
      </c>
    </row>
    <row r="913" spans="1:13" x14ac:dyDescent="0.25">
      <c r="A913" s="30" t="s">
        <v>977</v>
      </c>
      <c r="B913" s="30" t="s">
        <v>977</v>
      </c>
      <c r="C913" s="30" t="s">
        <v>977</v>
      </c>
      <c r="D913" s="30" t="s">
        <v>977</v>
      </c>
      <c r="E913" s="30" t="s">
        <v>977</v>
      </c>
      <c r="F913" s="30" t="s">
        <v>977</v>
      </c>
      <c r="G913" s="30" t="str">
        <f>IFERROR(VLOOKUP(B913,'[1]Income Groups'!$A$2:$C$219,3,FALSE),"")</f>
        <v/>
      </c>
      <c r="H913" s="30" t="str">
        <f>IFERROR(VLOOKUP(B913,'[1]LDC List'!$B$1:$C$47,2,FALSE),"Non LDC")</f>
        <v>Non LDC</v>
      </c>
      <c r="I913" s="30" t="str">
        <f>IFERROR(VLOOKUP(B913,'[1]SIDS List'!$B$1:$C$57,2,FALSE),"Non SIDS")</f>
        <v>Non SIDS</v>
      </c>
      <c r="J913" s="30" t="str">
        <f>IFERROR(VLOOKUP(B913,'[1]DAC Member List'!$B$1:$C$29,2,FALSE),"Non DAC")</f>
        <v>Non DAC</v>
      </c>
      <c r="K913" s="30" t="str">
        <f>IFERROR(VLOOKUP(B913,'[1]Dev Countries List'!$A$1:$B$146,2,FALSE),"Not Developing")</f>
        <v>Not Developing</v>
      </c>
      <c r="L913" s="30" t="str">
        <f>IFERROR(VLOOKUP(D913,'[1]Fragility List'!$A$1:$C$146,3,FALSE),"Not Fragile")</f>
        <v>Not Fragile</v>
      </c>
      <c r="M913" s="27" t="e">
        <f>VLOOKUP(B913,[2]Data!$B$7:$Y$270,23,FALSE)</f>
        <v>#N/A</v>
      </c>
    </row>
    <row r="914" spans="1:13" x14ac:dyDescent="0.25">
      <c r="A914" s="30" t="s">
        <v>977</v>
      </c>
      <c r="B914" s="30" t="s">
        <v>977</v>
      </c>
      <c r="C914" s="30" t="s">
        <v>977</v>
      </c>
      <c r="D914" s="30" t="s">
        <v>977</v>
      </c>
      <c r="E914" s="30" t="s">
        <v>977</v>
      </c>
      <c r="F914" s="30" t="s">
        <v>977</v>
      </c>
      <c r="G914" s="30" t="str">
        <f>IFERROR(VLOOKUP(B914,'[1]Income Groups'!$A$2:$C$219,3,FALSE),"")</f>
        <v/>
      </c>
      <c r="H914" s="30" t="str">
        <f>IFERROR(VLOOKUP(B914,'[1]LDC List'!$B$1:$C$47,2,FALSE),"Non LDC")</f>
        <v>Non LDC</v>
      </c>
      <c r="I914" s="30" t="str">
        <f>IFERROR(VLOOKUP(B914,'[1]SIDS List'!$B$1:$C$57,2,FALSE),"Non SIDS")</f>
        <v>Non SIDS</v>
      </c>
      <c r="J914" s="30" t="str">
        <f>IFERROR(VLOOKUP(B914,'[1]DAC Member List'!$B$1:$C$29,2,FALSE),"Non DAC")</f>
        <v>Non DAC</v>
      </c>
      <c r="K914" s="30" t="str">
        <f>IFERROR(VLOOKUP(B914,'[1]Dev Countries List'!$A$1:$B$146,2,FALSE),"Not Developing")</f>
        <v>Not Developing</v>
      </c>
      <c r="L914" s="30" t="str">
        <f>IFERROR(VLOOKUP(D914,'[1]Fragility List'!$A$1:$C$146,3,FALSE),"Not Fragile")</f>
        <v>Not Fragile</v>
      </c>
      <c r="M914" s="27" t="e">
        <f>VLOOKUP(B914,[2]Data!$B$7:$Y$270,23,FALSE)</f>
        <v>#N/A</v>
      </c>
    </row>
    <row r="915" spans="1:13" x14ac:dyDescent="0.25">
      <c r="A915" s="30" t="s">
        <v>977</v>
      </c>
      <c r="B915" s="30" t="s">
        <v>977</v>
      </c>
      <c r="C915" s="30" t="s">
        <v>977</v>
      </c>
      <c r="D915" s="30" t="s">
        <v>977</v>
      </c>
      <c r="E915" s="30" t="s">
        <v>977</v>
      </c>
      <c r="F915" s="30" t="s">
        <v>977</v>
      </c>
      <c r="G915" s="30" t="str">
        <f>IFERROR(VLOOKUP(B915,'[1]Income Groups'!$A$2:$C$219,3,FALSE),"")</f>
        <v/>
      </c>
      <c r="H915" s="30" t="str">
        <f>IFERROR(VLOOKUP(B915,'[1]LDC List'!$B$1:$C$47,2,FALSE),"Non LDC")</f>
        <v>Non LDC</v>
      </c>
      <c r="I915" s="30" t="str">
        <f>IFERROR(VLOOKUP(B915,'[1]SIDS List'!$B$1:$C$57,2,FALSE),"Non SIDS")</f>
        <v>Non SIDS</v>
      </c>
      <c r="J915" s="30" t="str">
        <f>IFERROR(VLOOKUP(B915,'[1]DAC Member List'!$B$1:$C$29,2,FALSE),"Non DAC")</f>
        <v>Non DAC</v>
      </c>
      <c r="K915" s="30" t="str">
        <f>IFERROR(VLOOKUP(B915,'[1]Dev Countries List'!$A$1:$B$146,2,FALSE),"Not Developing")</f>
        <v>Not Developing</v>
      </c>
      <c r="L915" s="30" t="str">
        <f>IFERROR(VLOOKUP(D915,'[1]Fragility List'!$A$1:$C$146,3,FALSE),"Not Fragile")</f>
        <v>Not Fragile</v>
      </c>
      <c r="M915" s="27" t="e">
        <f>VLOOKUP(B915,[2]Data!$B$7:$Y$270,23,FALSE)</f>
        <v>#N/A</v>
      </c>
    </row>
    <row r="916" spans="1:13" x14ac:dyDescent="0.25">
      <c r="A916" s="30" t="s">
        <v>977</v>
      </c>
      <c r="B916" s="30" t="s">
        <v>977</v>
      </c>
      <c r="C916" s="30" t="s">
        <v>977</v>
      </c>
      <c r="D916" s="30" t="s">
        <v>977</v>
      </c>
      <c r="E916" s="30" t="s">
        <v>977</v>
      </c>
      <c r="F916" s="30" t="s">
        <v>977</v>
      </c>
      <c r="G916" s="30" t="str">
        <f>IFERROR(VLOOKUP(B916,'[1]Income Groups'!$A$2:$C$219,3,FALSE),"")</f>
        <v/>
      </c>
      <c r="H916" s="30" t="str">
        <f>IFERROR(VLOOKUP(B916,'[1]LDC List'!$B$1:$C$47,2,FALSE),"Non LDC")</f>
        <v>Non LDC</v>
      </c>
      <c r="I916" s="30" t="str">
        <f>IFERROR(VLOOKUP(B916,'[1]SIDS List'!$B$1:$C$57,2,FALSE),"Non SIDS")</f>
        <v>Non SIDS</v>
      </c>
      <c r="J916" s="30" t="str">
        <f>IFERROR(VLOOKUP(B916,'[1]DAC Member List'!$B$1:$C$29,2,FALSE),"Non DAC")</f>
        <v>Non DAC</v>
      </c>
      <c r="K916" s="30" t="str">
        <f>IFERROR(VLOOKUP(B916,'[1]Dev Countries List'!$A$1:$B$146,2,FALSE),"Not Developing")</f>
        <v>Not Developing</v>
      </c>
      <c r="L916" s="30" t="str">
        <f>IFERROR(VLOOKUP(D916,'[1]Fragility List'!$A$1:$C$146,3,FALSE),"Not Fragile")</f>
        <v>Not Fragile</v>
      </c>
      <c r="M916" s="27" t="e">
        <f>VLOOKUP(B916,[2]Data!$B$7:$Y$270,23,FALSE)</f>
        <v>#N/A</v>
      </c>
    </row>
    <row r="917" spans="1:13" x14ac:dyDescent="0.25">
      <c r="A917" s="30" t="s">
        <v>977</v>
      </c>
      <c r="B917" s="30" t="s">
        <v>977</v>
      </c>
      <c r="C917" s="30" t="s">
        <v>977</v>
      </c>
      <c r="D917" s="30" t="s">
        <v>977</v>
      </c>
      <c r="E917" s="30" t="s">
        <v>977</v>
      </c>
      <c r="F917" s="30" t="s">
        <v>977</v>
      </c>
      <c r="G917" s="30" t="str">
        <f>IFERROR(VLOOKUP(B917,'[1]Income Groups'!$A$2:$C$219,3,FALSE),"")</f>
        <v/>
      </c>
      <c r="H917" s="30" t="str">
        <f>IFERROR(VLOOKUP(B917,'[1]LDC List'!$B$1:$C$47,2,FALSE),"Non LDC")</f>
        <v>Non LDC</v>
      </c>
      <c r="I917" s="30" t="str">
        <f>IFERROR(VLOOKUP(B917,'[1]SIDS List'!$B$1:$C$57,2,FALSE),"Non SIDS")</f>
        <v>Non SIDS</v>
      </c>
      <c r="J917" s="30" t="str">
        <f>IFERROR(VLOOKUP(B917,'[1]DAC Member List'!$B$1:$C$29,2,FALSE),"Non DAC")</f>
        <v>Non DAC</v>
      </c>
      <c r="K917" s="30" t="str">
        <f>IFERROR(VLOOKUP(B917,'[1]Dev Countries List'!$A$1:$B$146,2,FALSE),"Not Developing")</f>
        <v>Not Developing</v>
      </c>
      <c r="L917" s="30" t="str">
        <f>IFERROR(VLOOKUP(D917,'[1]Fragility List'!$A$1:$C$146,3,FALSE),"Not Fragile")</f>
        <v>Not Fragile</v>
      </c>
      <c r="M917" s="27" t="e">
        <f>VLOOKUP(B917,[2]Data!$B$7:$Y$270,23,FALSE)</f>
        <v>#N/A</v>
      </c>
    </row>
    <row r="918" spans="1:13" x14ac:dyDescent="0.25">
      <c r="A918" s="30" t="s">
        <v>977</v>
      </c>
      <c r="B918" s="30" t="s">
        <v>977</v>
      </c>
      <c r="C918" s="30" t="s">
        <v>977</v>
      </c>
      <c r="D918" s="30" t="s">
        <v>977</v>
      </c>
      <c r="E918" s="30" t="s">
        <v>977</v>
      </c>
      <c r="F918" s="30" t="s">
        <v>977</v>
      </c>
      <c r="G918" s="30" t="str">
        <f>IFERROR(VLOOKUP(B918,'[1]Income Groups'!$A$2:$C$219,3,FALSE),"")</f>
        <v/>
      </c>
      <c r="H918" s="30" t="str">
        <f>IFERROR(VLOOKUP(B918,'[1]LDC List'!$B$1:$C$47,2,FALSE),"Non LDC")</f>
        <v>Non LDC</v>
      </c>
      <c r="I918" s="30" t="str">
        <f>IFERROR(VLOOKUP(B918,'[1]SIDS List'!$B$1:$C$57,2,FALSE),"Non SIDS")</f>
        <v>Non SIDS</v>
      </c>
      <c r="J918" s="30" t="str">
        <f>IFERROR(VLOOKUP(B918,'[1]DAC Member List'!$B$1:$C$29,2,FALSE),"Non DAC")</f>
        <v>Non DAC</v>
      </c>
      <c r="K918" s="30" t="str">
        <f>IFERROR(VLOOKUP(B918,'[1]Dev Countries List'!$A$1:$B$146,2,FALSE),"Not Developing")</f>
        <v>Not Developing</v>
      </c>
      <c r="L918" s="30" t="str">
        <f>IFERROR(VLOOKUP(D918,'[1]Fragility List'!$A$1:$C$146,3,FALSE),"Not Fragile")</f>
        <v>Not Fragile</v>
      </c>
      <c r="M918" s="27" t="e">
        <f>VLOOKUP(B918,[2]Data!$B$7:$Y$270,23,FALSE)</f>
        <v>#N/A</v>
      </c>
    </row>
    <row r="919" spans="1:13" x14ac:dyDescent="0.25">
      <c r="A919" s="30" t="s">
        <v>977</v>
      </c>
      <c r="B919" s="30" t="s">
        <v>977</v>
      </c>
      <c r="C919" s="30" t="s">
        <v>977</v>
      </c>
      <c r="D919" s="30" t="s">
        <v>977</v>
      </c>
      <c r="E919" s="30" t="s">
        <v>977</v>
      </c>
      <c r="F919" s="30" t="s">
        <v>977</v>
      </c>
      <c r="G919" s="30" t="str">
        <f>IFERROR(VLOOKUP(B919,'[1]Income Groups'!$A$2:$C$219,3,FALSE),"")</f>
        <v/>
      </c>
      <c r="H919" s="30" t="str">
        <f>IFERROR(VLOOKUP(B919,'[1]LDC List'!$B$1:$C$47,2,FALSE),"Non LDC")</f>
        <v>Non LDC</v>
      </c>
      <c r="I919" s="30" t="str">
        <f>IFERROR(VLOOKUP(B919,'[1]SIDS List'!$B$1:$C$57,2,FALSE),"Non SIDS")</f>
        <v>Non SIDS</v>
      </c>
      <c r="J919" s="30" t="str">
        <f>IFERROR(VLOOKUP(B919,'[1]DAC Member List'!$B$1:$C$29,2,FALSE),"Non DAC")</f>
        <v>Non DAC</v>
      </c>
      <c r="K919" s="30" t="str">
        <f>IFERROR(VLOOKUP(B919,'[1]Dev Countries List'!$A$1:$B$146,2,FALSE),"Not Developing")</f>
        <v>Not Developing</v>
      </c>
      <c r="L919" s="30" t="str">
        <f>IFERROR(VLOOKUP(D919,'[1]Fragility List'!$A$1:$C$146,3,FALSE),"Not Fragile")</f>
        <v>Not Fragile</v>
      </c>
      <c r="M919" s="27" t="e">
        <f>VLOOKUP(B919,[2]Data!$B$7:$Y$270,23,FALSE)</f>
        <v>#N/A</v>
      </c>
    </row>
    <row r="920" spans="1:13" x14ac:dyDescent="0.25">
      <c r="A920" s="30" t="s">
        <v>977</v>
      </c>
      <c r="B920" s="30" t="s">
        <v>977</v>
      </c>
      <c r="C920" s="30" t="s">
        <v>977</v>
      </c>
      <c r="D920" s="30" t="s">
        <v>977</v>
      </c>
      <c r="E920" s="30" t="s">
        <v>977</v>
      </c>
      <c r="F920" s="30" t="s">
        <v>977</v>
      </c>
      <c r="G920" s="30" t="str">
        <f>IFERROR(VLOOKUP(B920,'[1]Income Groups'!$A$2:$C$219,3,FALSE),"")</f>
        <v/>
      </c>
      <c r="H920" s="30" t="str">
        <f>IFERROR(VLOOKUP(B920,'[1]LDC List'!$B$1:$C$47,2,FALSE),"Non LDC")</f>
        <v>Non LDC</v>
      </c>
      <c r="I920" s="30" t="str">
        <f>IFERROR(VLOOKUP(B920,'[1]SIDS List'!$B$1:$C$57,2,FALSE),"Non SIDS")</f>
        <v>Non SIDS</v>
      </c>
      <c r="J920" s="30" t="str">
        <f>IFERROR(VLOOKUP(B920,'[1]DAC Member List'!$B$1:$C$29,2,FALSE),"Non DAC")</f>
        <v>Non DAC</v>
      </c>
      <c r="K920" s="30" t="str">
        <f>IFERROR(VLOOKUP(B920,'[1]Dev Countries List'!$A$1:$B$146,2,FALSE),"Not Developing")</f>
        <v>Not Developing</v>
      </c>
      <c r="L920" s="30" t="str">
        <f>IFERROR(VLOOKUP(D920,'[1]Fragility List'!$A$1:$C$146,3,FALSE),"Not Fragile")</f>
        <v>Not Fragile</v>
      </c>
      <c r="M920" s="27" t="e">
        <f>VLOOKUP(B920,[2]Data!$B$7:$Y$270,23,FALSE)</f>
        <v>#N/A</v>
      </c>
    </row>
    <row r="921" spans="1:13" x14ac:dyDescent="0.25">
      <c r="A921" s="30" t="s">
        <v>977</v>
      </c>
      <c r="B921" s="30" t="s">
        <v>977</v>
      </c>
      <c r="C921" s="30" t="s">
        <v>977</v>
      </c>
      <c r="D921" s="30" t="s">
        <v>977</v>
      </c>
      <c r="E921" s="30" t="s">
        <v>977</v>
      </c>
      <c r="F921" s="30" t="s">
        <v>977</v>
      </c>
      <c r="G921" s="30" t="str">
        <f>IFERROR(VLOOKUP(B921,'[1]Income Groups'!$A$2:$C$219,3,FALSE),"")</f>
        <v/>
      </c>
      <c r="H921" s="30" t="str">
        <f>IFERROR(VLOOKUP(B921,'[1]LDC List'!$B$1:$C$47,2,FALSE),"Non LDC")</f>
        <v>Non LDC</v>
      </c>
      <c r="I921" s="30" t="str">
        <f>IFERROR(VLOOKUP(B921,'[1]SIDS List'!$B$1:$C$57,2,FALSE),"Non SIDS")</f>
        <v>Non SIDS</v>
      </c>
      <c r="J921" s="30" t="str">
        <f>IFERROR(VLOOKUP(B921,'[1]DAC Member List'!$B$1:$C$29,2,FALSE),"Non DAC")</f>
        <v>Non DAC</v>
      </c>
      <c r="K921" s="30" t="str">
        <f>IFERROR(VLOOKUP(B921,'[1]Dev Countries List'!$A$1:$B$146,2,FALSE),"Not Developing")</f>
        <v>Not Developing</v>
      </c>
      <c r="L921" s="30" t="str">
        <f>IFERROR(VLOOKUP(D921,'[1]Fragility List'!$A$1:$C$146,3,FALSE),"Not Fragile")</f>
        <v>Not Fragile</v>
      </c>
      <c r="M921" s="27" t="e">
        <f>VLOOKUP(B921,[2]Data!$B$7:$Y$270,23,FALSE)</f>
        <v>#N/A</v>
      </c>
    </row>
    <row r="922" spans="1:13" x14ac:dyDescent="0.25">
      <c r="A922" s="30" t="s">
        <v>977</v>
      </c>
      <c r="B922" s="30" t="s">
        <v>977</v>
      </c>
      <c r="C922" s="30" t="s">
        <v>977</v>
      </c>
      <c r="D922" s="30" t="s">
        <v>977</v>
      </c>
      <c r="E922" s="30" t="s">
        <v>977</v>
      </c>
      <c r="F922" s="30" t="s">
        <v>977</v>
      </c>
      <c r="G922" s="30" t="str">
        <f>IFERROR(VLOOKUP(B922,'[1]Income Groups'!$A$2:$C$219,3,FALSE),"")</f>
        <v/>
      </c>
      <c r="H922" s="30" t="str">
        <f>IFERROR(VLOOKUP(B922,'[1]LDC List'!$B$1:$C$47,2,FALSE),"Non LDC")</f>
        <v>Non LDC</v>
      </c>
      <c r="I922" s="30" t="str">
        <f>IFERROR(VLOOKUP(B922,'[1]SIDS List'!$B$1:$C$57,2,FALSE),"Non SIDS")</f>
        <v>Non SIDS</v>
      </c>
      <c r="J922" s="30" t="str">
        <f>IFERROR(VLOOKUP(B922,'[1]DAC Member List'!$B$1:$C$29,2,FALSE),"Non DAC")</f>
        <v>Non DAC</v>
      </c>
      <c r="K922" s="30" t="str">
        <f>IFERROR(VLOOKUP(B922,'[1]Dev Countries List'!$A$1:$B$146,2,FALSE),"Not Developing")</f>
        <v>Not Developing</v>
      </c>
      <c r="L922" s="30" t="str">
        <f>IFERROR(VLOOKUP(D922,'[1]Fragility List'!$A$1:$C$146,3,FALSE),"Not Fragile")</f>
        <v>Not Fragile</v>
      </c>
      <c r="M922" s="27" t="e">
        <f>VLOOKUP(B922,[2]Data!$B$7:$Y$270,23,FALSE)</f>
        <v>#N/A</v>
      </c>
    </row>
    <row r="923" spans="1:13" x14ac:dyDescent="0.25">
      <c r="A923" s="30" t="s">
        <v>977</v>
      </c>
      <c r="B923" s="30" t="s">
        <v>977</v>
      </c>
      <c r="C923" s="30" t="s">
        <v>977</v>
      </c>
      <c r="D923" s="30" t="s">
        <v>977</v>
      </c>
      <c r="E923" s="30" t="s">
        <v>977</v>
      </c>
      <c r="F923" s="30" t="s">
        <v>977</v>
      </c>
      <c r="G923" s="30" t="str">
        <f>IFERROR(VLOOKUP(B923,'[1]Income Groups'!$A$2:$C$219,3,FALSE),"")</f>
        <v/>
      </c>
      <c r="H923" s="30" t="str">
        <f>IFERROR(VLOOKUP(B923,'[1]LDC List'!$B$1:$C$47,2,FALSE),"Non LDC")</f>
        <v>Non LDC</v>
      </c>
      <c r="I923" s="30" t="str">
        <f>IFERROR(VLOOKUP(B923,'[1]SIDS List'!$B$1:$C$57,2,FALSE),"Non SIDS")</f>
        <v>Non SIDS</v>
      </c>
      <c r="J923" s="30" t="str">
        <f>IFERROR(VLOOKUP(B923,'[1]DAC Member List'!$B$1:$C$29,2,FALSE),"Non DAC")</f>
        <v>Non DAC</v>
      </c>
      <c r="K923" s="30" t="str">
        <f>IFERROR(VLOOKUP(B923,'[1]Dev Countries List'!$A$1:$B$146,2,FALSE),"Not Developing")</f>
        <v>Not Developing</v>
      </c>
      <c r="L923" s="30" t="str">
        <f>IFERROR(VLOOKUP(D923,'[1]Fragility List'!$A$1:$C$146,3,FALSE),"Not Fragile")</f>
        <v>Not Fragile</v>
      </c>
      <c r="M923" s="27" t="e">
        <f>VLOOKUP(B923,[2]Data!$B$7:$Y$270,23,FALSE)</f>
        <v>#N/A</v>
      </c>
    </row>
    <row r="924" spans="1:13" x14ac:dyDescent="0.25">
      <c r="A924" s="30" t="s">
        <v>977</v>
      </c>
      <c r="B924" s="30" t="s">
        <v>977</v>
      </c>
      <c r="C924" s="30" t="s">
        <v>977</v>
      </c>
      <c r="D924" s="30" t="s">
        <v>977</v>
      </c>
      <c r="E924" s="30" t="s">
        <v>977</v>
      </c>
      <c r="F924" s="30" t="s">
        <v>977</v>
      </c>
      <c r="G924" s="30" t="str">
        <f>IFERROR(VLOOKUP(B924,'[1]Income Groups'!$A$2:$C$219,3,FALSE),"")</f>
        <v/>
      </c>
      <c r="H924" s="30" t="str">
        <f>IFERROR(VLOOKUP(B924,'[1]LDC List'!$B$1:$C$47,2,FALSE),"Non LDC")</f>
        <v>Non LDC</v>
      </c>
      <c r="I924" s="30" t="str">
        <f>IFERROR(VLOOKUP(B924,'[1]SIDS List'!$B$1:$C$57,2,FALSE),"Non SIDS")</f>
        <v>Non SIDS</v>
      </c>
      <c r="J924" s="30" t="str">
        <f>IFERROR(VLOOKUP(B924,'[1]DAC Member List'!$B$1:$C$29,2,FALSE),"Non DAC")</f>
        <v>Non DAC</v>
      </c>
      <c r="K924" s="30" t="str">
        <f>IFERROR(VLOOKUP(B924,'[1]Dev Countries List'!$A$1:$B$146,2,FALSE),"Not Developing")</f>
        <v>Not Developing</v>
      </c>
      <c r="L924" s="30" t="str">
        <f>IFERROR(VLOOKUP(D924,'[1]Fragility List'!$A$1:$C$146,3,FALSE),"Not Fragile")</f>
        <v>Not Fragile</v>
      </c>
      <c r="M924" s="27" t="e">
        <f>VLOOKUP(B924,[2]Data!$B$7:$Y$270,23,FALSE)</f>
        <v>#N/A</v>
      </c>
    </row>
    <row r="925" spans="1:13" x14ac:dyDescent="0.25">
      <c r="A925" s="30" t="s">
        <v>977</v>
      </c>
      <c r="B925" s="30" t="s">
        <v>977</v>
      </c>
      <c r="C925" s="30" t="s">
        <v>977</v>
      </c>
      <c r="D925" s="30" t="s">
        <v>977</v>
      </c>
      <c r="E925" s="30" t="s">
        <v>977</v>
      </c>
      <c r="F925" s="30" t="s">
        <v>977</v>
      </c>
      <c r="G925" s="30" t="str">
        <f>IFERROR(VLOOKUP(B925,'[1]Income Groups'!$A$2:$C$219,3,FALSE),"")</f>
        <v/>
      </c>
      <c r="H925" s="30" t="str">
        <f>IFERROR(VLOOKUP(B925,'[1]LDC List'!$B$1:$C$47,2,FALSE),"Non LDC")</f>
        <v>Non LDC</v>
      </c>
      <c r="I925" s="30" t="str">
        <f>IFERROR(VLOOKUP(B925,'[1]SIDS List'!$B$1:$C$57,2,FALSE),"Non SIDS")</f>
        <v>Non SIDS</v>
      </c>
      <c r="J925" s="30" t="str">
        <f>IFERROR(VLOOKUP(B925,'[1]DAC Member List'!$B$1:$C$29,2,FALSE),"Non DAC")</f>
        <v>Non DAC</v>
      </c>
      <c r="K925" s="30" t="str">
        <f>IFERROR(VLOOKUP(B925,'[1]Dev Countries List'!$A$1:$B$146,2,FALSE),"Not Developing")</f>
        <v>Not Developing</v>
      </c>
      <c r="L925" s="30" t="str">
        <f>IFERROR(VLOOKUP(D925,'[1]Fragility List'!$A$1:$C$146,3,FALSE),"Not Fragile")</f>
        <v>Not Fragile</v>
      </c>
      <c r="M925" s="27" t="e">
        <f>VLOOKUP(B925,[2]Data!$B$7:$Y$270,23,FALSE)</f>
        <v>#N/A</v>
      </c>
    </row>
    <row r="926" spans="1:13" x14ac:dyDescent="0.25">
      <c r="A926" s="30" t="s">
        <v>977</v>
      </c>
      <c r="B926" s="30" t="s">
        <v>977</v>
      </c>
      <c r="C926" s="30" t="s">
        <v>977</v>
      </c>
      <c r="D926" s="30" t="s">
        <v>977</v>
      </c>
      <c r="E926" s="30" t="s">
        <v>977</v>
      </c>
      <c r="F926" s="30" t="s">
        <v>977</v>
      </c>
      <c r="G926" s="30" t="str">
        <f>IFERROR(VLOOKUP(B926,'[1]Income Groups'!$A$2:$C$219,3,FALSE),"")</f>
        <v/>
      </c>
      <c r="H926" s="30" t="str">
        <f>IFERROR(VLOOKUP(B926,'[1]LDC List'!$B$1:$C$47,2,FALSE),"Non LDC")</f>
        <v>Non LDC</v>
      </c>
      <c r="I926" s="30" t="str">
        <f>IFERROR(VLOOKUP(B926,'[1]SIDS List'!$B$1:$C$57,2,FALSE),"Non SIDS")</f>
        <v>Non SIDS</v>
      </c>
      <c r="J926" s="30" t="str">
        <f>IFERROR(VLOOKUP(B926,'[1]DAC Member List'!$B$1:$C$29,2,FALSE),"Non DAC")</f>
        <v>Non DAC</v>
      </c>
      <c r="K926" s="30" t="str">
        <f>IFERROR(VLOOKUP(B926,'[1]Dev Countries List'!$A$1:$B$146,2,FALSE),"Not Developing")</f>
        <v>Not Developing</v>
      </c>
      <c r="L926" s="30" t="str">
        <f>IFERROR(VLOOKUP(D926,'[1]Fragility List'!$A$1:$C$146,3,FALSE),"Not Fragile")</f>
        <v>Not Fragile</v>
      </c>
      <c r="M926" s="27" t="e">
        <f>VLOOKUP(B926,[2]Data!$B$7:$Y$270,23,FALSE)</f>
        <v>#N/A</v>
      </c>
    </row>
    <row r="927" spans="1:13" x14ac:dyDescent="0.25">
      <c r="A927" s="30" t="s">
        <v>977</v>
      </c>
      <c r="B927" s="30" t="s">
        <v>977</v>
      </c>
      <c r="C927" s="30" t="s">
        <v>977</v>
      </c>
      <c r="D927" s="30" t="s">
        <v>977</v>
      </c>
      <c r="E927" s="30" t="s">
        <v>977</v>
      </c>
      <c r="F927" s="30" t="s">
        <v>977</v>
      </c>
      <c r="G927" s="30" t="str">
        <f>IFERROR(VLOOKUP(B927,'[1]Income Groups'!$A$2:$C$219,3,FALSE),"")</f>
        <v/>
      </c>
      <c r="H927" s="30" t="str">
        <f>IFERROR(VLOOKUP(B927,'[1]LDC List'!$B$1:$C$47,2,FALSE),"Non LDC")</f>
        <v>Non LDC</v>
      </c>
      <c r="I927" s="30" t="str">
        <f>IFERROR(VLOOKUP(B927,'[1]SIDS List'!$B$1:$C$57,2,FALSE),"Non SIDS")</f>
        <v>Non SIDS</v>
      </c>
      <c r="J927" s="30" t="str">
        <f>IFERROR(VLOOKUP(B927,'[1]DAC Member List'!$B$1:$C$29,2,FALSE),"Non DAC")</f>
        <v>Non DAC</v>
      </c>
      <c r="K927" s="30" t="str">
        <f>IFERROR(VLOOKUP(B927,'[1]Dev Countries List'!$A$1:$B$146,2,FALSE),"Not Developing")</f>
        <v>Not Developing</v>
      </c>
      <c r="L927" s="30" t="str">
        <f>IFERROR(VLOOKUP(D927,'[1]Fragility List'!$A$1:$C$146,3,FALSE),"Not Fragile")</f>
        <v>Not Fragile</v>
      </c>
      <c r="M927" s="27" t="e">
        <f>VLOOKUP(B927,[2]Data!$B$7:$Y$270,23,FALSE)</f>
        <v>#N/A</v>
      </c>
    </row>
    <row r="928" spans="1:13" x14ac:dyDescent="0.25">
      <c r="A928" s="30" t="s">
        <v>977</v>
      </c>
      <c r="B928" s="30" t="s">
        <v>977</v>
      </c>
      <c r="C928" s="30" t="s">
        <v>977</v>
      </c>
      <c r="D928" s="30" t="s">
        <v>977</v>
      </c>
      <c r="E928" s="30" t="s">
        <v>977</v>
      </c>
      <c r="F928" s="30" t="s">
        <v>977</v>
      </c>
      <c r="G928" s="30" t="str">
        <f>IFERROR(VLOOKUP(B928,'[1]Income Groups'!$A$2:$C$219,3,FALSE),"")</f>
        <v/>
      </c>
      <c r="H928" s="30" t="str">
        <f>IFERROR(VLOOKUP(B928,'[1]LDC List'!$B$1:$C$47,2,FALSE),"Non LDC")</f>
        <v>Non LDC</v>
      </c>
      <c r="I928" s="30" t="str">
        <f>IFERROR(VLOOKUP(B928,'[1]SIDS List'!$B$1:$C$57,2,FALSE),"Non SIDS")</f>
        <v>Non SIDS</v>
      </c>
      <c r="J928" s="30" t="str">
        <f>IFERROR(VLOOKUP(B928,'[1]DAC Member List'!$B$1:$C$29,2,FALSE),"Non DAC")</f>
        <v>Non DAC</v>
      </c>
      <c r="K928" s="30" t="str">
        <f>IFERROR(VLOOKUP(B928,'[1]Dev Countries List'!$A$1:$B$146,2,FALSE),"Not Developing")</f>
        <v>Not Developing</v>
      </c>
      <c r="L928" s="30" t="str">
        <f>IFERROR(VLOOKUP(D928,'[1]Fragility List'!$A$1:$C$146,3,FALSE),"Not Fragile")</f>
        <v>Not Fragile</v>
      </c>
      <c r="M928" s="27" t="e">
        <f>VLOOKUP(B928,[2]Data!$B$7:$Y$270,23,FALSE)</f>
        <v>#N/A</v>
      </c>
    </row>
    <row r="929" spans="1:13" x14ac:dyDescent="0.25">
      <c r="A929" s="30" t="s">
        <v>977</v>
      </c>
      <c r="B929" s="30" t="s">
        <v>977</v>
      </c>
      <c r="C929" s="30" t="s">
        <v>977</v>
      </c>
      <c r="D929" s="30" t="s">
        <v>977</v>
      </c>
      <c r="E929" s="30" t="s">
        <v>977</v>
      </c>
      <c r="F929" s="30" t="s">
        <v>977</v>
      </c>
      <c r="G929" s="30" t="str">
        <f>IFERROR(VLOOKUP(B929,'[1]Income Groups'!$A$2:$C$219,3,FALSE),"")</f>
        <v/>
      </c>
      <c r="H929" s="30" t="str">
        <f>IFERROR(VLOOKUP(B929,'[1]LDC List'!$B$1:$C$47,2,FALSE),"Non LDC")</f>
        <v>Non LDC</v>
      </c>
      <c r="I929" s="30" t="str">
        <f>IFERROR(VLOOKUP(B929,'[1]SIDS List'!$B$1:$C$57,2,FALSE),"Non SIDS")</f>
        <v>Non SIDS</v>
      </c>
      <c r="J929" s="30" t="str">
        <f>IFERROR(VLOOKUP(B929,'[1]DAC Member List'!$B$1:$C$29,2,FALSE),"Non DAC")</f>
        <v>Non DAC</v>
      </c>
      <c r="K929" s="30" t="str">
        <f>IFERROR(VLOOKUP(B929,'[1]Dev Countries List'!$A$1:$B$146,2,FALSE),"Not Developing")</f>
        <v>Not Developing</v>
      </c>
      <c r="L929" s="30" t="str">
        <f>IFERROR(VLOOKUP(D929,'[1]Fragility List'!$A$1:$C$146,3,FALSE),"Not Fragile")</f>
        <v>Not Fragile</v>
      </c>
      <c r="M929" s="27" t="e">
        <f>VLOOKUP(B929,[2]Data!$B$7:$Y$270,23,FALSE)</f>
        <v>#N/A</v>
      </c>
    </row>
    <row r="930" spans="1:13" x14ac:dyDescent="0.25">
      <c r="A930" s="30" t="s">
        <v>977</v>
      </c>
      <c r="B930" s="30" t="s">
        <v>977</v>
      </c>
      <c r="C930" s="30" t="s">
        <v>977</v>
      </c>
      <c r="D930" s="30" t="s">
        <v>977</v>
      </c>
      <c r="E930" s="30" t="s">
        <v>977</v>
      </c>
      <c r="F930" s="30" t="s">
        <v>977</v>
      </c>
      <c r="G930" s="30" t="str">
        <f>IFERROR(VLOOKUP(B930,'[1]Income Groups'!$A$2:$C$219,3,FALSE),"")</f>
        <v/>
      </c>
      <c r="H930" s="30" t="str">
        <f>IFERROR(VLOOKUP(B930,'[1]LDC List'!$B$1:$C$47,2,FALSE),"Non LDC")</f>
        <v>Non LDC</v>
      </c>
      <c r="I930" s="30" t="str">
        <f>IFERROR(VLOOKUP(B930,'[1]SIDS List'!$B$1:$C$57,2,FALSE),"Non SIDS")</f>
        <v>Non SIDS</v>
      </c>
      <c r="J930" s="30" t="str">
        <f>IFERROR(VLOOKUP(B930,'[1]DAC Member List'!$B$1:$C$29,2,FALSE),"Non DAC")</f>
        <v>Non DAC</v>
      </c>
      <c r="K930" s="30" t="str">
        <f>IFERROR(VLOOKUP(B930,'[1]Dev Countries List'!$A$1:$B$146,2,FALSE),"Not Developing")</f>
        <v>Not Developing</v>
      </c>
      <c r="L930" s="30" t="str">
        <f>IFERROR(VLOOKUP(D930,'[1]Fragility List'!$A$1:$C$146,3,FALSE),"Not Fragile")</f>
        <v>Not Fragile</v>
      </c>
      <c r="M930" s="27" t="e">
        <f>VLOOKUP(B930,[2]Data!$B$7:$Y$270,23,FALSE)</f>
        <v>#N/A</v>
      </c>
    </row>
    <row r="931" spans="1:13" x14ac:dyDescent="0.25">
      <c r="A931" s="30" t="s">
        <v>977</v>
      </c>
      <c r="B931" s="30" t="s">
        <v>977</v>
      </c>
      <c r="C931" s="30" t="s">
        <v>977</v>
      </c>
      <c r="D931" s="30" t="s">
        <v>977</v>
      </c>
      <c r="E931" s="30" t="s">
        <v>977</v>
      </c>
      <c r="F931" s="30" t="s">
        <v>977</v>
      </c>
      <c r="G931" s="30" t="str">
        <f>IFERROR(VLOOKUP(B931,'[1]Income Groups'!$A$2:$C$219,3,FALSE),"")</f>
        <v/>
      </c>
      <c r="H931" s="30" t="str">
        <f>IFERROR(VLOOKUP(B931,'[1]LDC List'!$B$1:$C$47,2,FALSE),"Non LDC")</f>
        <v>Non LDC</v>
      </c>
      <c r="I931" s="30" t="str">
        <f>IFERROR(VLOOKUP(B931,'[1]SIDS List'!$B$1:$C$57,2,FALSE),"Non SIDS")</f>
        <v>Non SIDS</v>
      </c>
      <c r="J931" s="30" t="str">
        <f>IFERROR(VLOOKUP(B931,'[1]DAC Member List'!$B$1:$C$29,2,FALSE),"Non DAC")</f>
        <v>Non DAC</v>
      </c>
      <c r="K931" s="30" t="str">
        <f>IFERROR(VLOOKUP(B931,'[1]Dev Countries List'!$A$1:$B$146,2,FALSE),"Not Developing")</f>
        <v>Not Developing</v>
      </c>
      <c r="L931" s="30" t="str">
        <f>IFERROR(VLOOKUP(D931,'[1]Fragility List'!$A$1:$C$146,3,FALSE),"Not Fragile")</f>
        <v>Not Fragile</v>
      </c>
      <c r="M931" s="27" t="e">
        <f>VLOOKUP(B931,[2]Data!$B$7:$Y$270,23,FALSE)</f>
        <v>#N/A</v>
      </c>
    </row>
    <row r="932" spans="1:13" x14ac:dyDescent="0.25">
      <c r="A932" s="30" t="s">
        <v>977</v>
      </c>
      <c r="B932" s="30" t="s">
        <v>977</v>
      </c>
      <c r="C932" s="30" t="s">
        <v>977</v>
      </c>
      <c r="D932" s="30" t="s">
        <v>977</v>
      </c>
      <c r="E932" s="30" t="s">
        <v>977</v>
      </c>
      <c r="F932" s="30" t="s">
        <v>977</v>
      </c>
      <c r="G932" s="30" t="str">
        <f>IFERROR(VLOOKUP(B932,'[1]Income Groups'!$A$2:$C$219,3,FALSE),"")</f>
        <v/>
      </c>
      <c r="H932" s="30" t="str">
        <f>IFERROR(VLOOKUP(B932,'[1]LDC List'!$B$1:$C$47,2,FALSE),"Non LDC")</f>
        <v>Non LDC</v>
      </c>
      <c r="I932" s="30" t="str">
        <f>IFERROR(VLOOKUP(B932,'[1]SIDS List'!$B$1:$C$57,2,FALSE),"Non SIDS")</f>
        <v>Non SIDS</v>
      </c>
      <c r="J932" s="30" t="str">
        <f>IFERROR(VLOOKUP(B932,'[1]DAC Member List'!$B$1:$C$29,2,FALSE),"Non DAC")</f>
        <v>Non DAC</v>
      </c>
      <c r="K932" s="30" t="str">
        <f>IFERROR(VLOOKUP(B932,'[1]Dev Countries List'!$A$1:$B$146,2,FALSE),"Not Developing")</f>
        <v>Not Developing</v>
      </c>
      <c r="L932" s="30" t="str">
        <f>IFERROR(VLOOKUP(D932,'[1]Fragility List'!$A$1:$C$146,3,FALSE),"Not Fragile")</f>
        <v>Not Fragile</v>
      </c>
      <c r="M932" s="27" t="e">
        <f>VLOOKUP(B932,[2]Data!$B$7:$Y$270,23,FALSE)</f>
        <v>#N/A</v>
      </c>
    </row>
    <row r="933" spans="1:13" x14ac:dyDescent="0.25">
      <c r="A933" s="30" t="s">
        <v>977</v>
      </c>
      <c r="B933" s="30" t="s">
        <v>977</v>
      </c>
      <c r="C933" s="30" t="s">
        <v>977</v>
      </c>
      <c r="D933" s="30" t="s">
        <v>977</v>
      </c>
      <c r="E933" s="30" t="s">
        <v>977</v>
      </c>
      <c r="F933" s="30" t="s">
        <v>977</v>
      </c>
      <c r="G933" s="30" t="str">
        <f>IFERROR(VLOOKUP(B933,'[1]Income Groups'!$A$2:$C$219,3,FALSE),"")</f>
        <v/>
      </c>
      <c r="H933" s="30" t="str">
        <f>IFERROR(VLOOKUP(B933,'[1]LDC List'!$B$1:$C$47,2,FALSE),"Non LDC")</f>
        <v>Non LDC</v>
      </c>
      <c r="I933" s="30" t="str">
        <f>IFERROR(VLOOKUP(B933,'[1]SIDS List'!$B$1:$C$57,2,FALSE),"Non SIDS")</f>
        <v>Non SIDS</v>
      </c>
      <c r="J933" s="30" t="str">
        <f>IFERROR(VLOOKUP(B933,'[1]DAC Member List'!$B$1:$C$29,2,FALSE),"Non DAC")</f>
        <v>Non DAC</v>
      </c>
      <c r="K933" s="30" t="str">
        <f>IFERROR(VLOOKUP(B933,'[1]Dev Countries List'!$A$1:$B$146,2,FALSE),"Not Developing")</f>
        <v>Not Developing</v>
      </c>
      <c r="L933" s="30" t="str">
        <f>IFERROR(VLOOKUP(D933,'[1]Fragility List'!$A$1:$C$146,3,FALSE),"Not Fragile")</f>
        <v>Not Fragile</v>
      </c>
      <c r="M933" s="27" t="e">
        <f>VLOOKUP(B933,[2]Data!$B$7:$Y$270,23,FALSE)</f>
        <v>#N/A</v>
      </c>
    </row>
    <row r="934" spans="1:13" x14ac:dyDescent="0.25">
      <c r="A934" s="30" t="s">
        <v>977</v>
      </c>
      <c r="B934" s="30" t="s">
        <v>977</v>
      </c>
      <c r="C934" s="30" t="s">
        <v>977</v>
      </c>
      <c r="D934" s="30" t="s">
        <v>977</v>
      </c>
      <c r="E934" s="30" t="s">
        <v>977</v>
      </c>
      <c r="F934" s="30" t="s">
        <v>977</v>
      </c>
      <c r="G934" s="30" t="str">
        <f>IFERROR(VLOOKUP(B934,'[1]Income Groups'!$A$2:$C$219,3,FALSE),"")</f>
        <v/>
      </c>
      <c r="H934" s="30" t="str">
        <f>IFERROR(VLOOKUP(B934,'[1]LDC List'!$B$1:$C$47,2,FALSE),"Non LDC")</f>
        <v>Non LDC</v>
      </c>
      <c r="I934" s="30" t="str">
        <f>IFERROR(VLOOKUP(B934,'[1]SIDS List'!$B$1:$C$57,2,FALSE),"Non SIDS")</f>
        <v>Non SIDS</v>
      </c>
      <c r="J934" s="30" t="str">
        <f>IFERROR(VLOOKUP(B934,'[1]DAC Member List'!$B$1:$C$29,2,FALSE),"Non DAC")</f>
        <v>Non DAC</v>
      </c>
      <c r="K934" s="30" t="str">
        <f>IFERROR(VLOOKUP(B934,'[1]Dev Countries List'!$A$1:$B$146,2,FALSE),"Not Developing")</f>
        <v>Not Developing</v>
      </c>
      <c r="L934" s="30" t="str">
        <f>IFERROR(VLOOKUP(D934,'[1]Fragility List'!$A$1:$C$146,3,FALSE),"Not Fragile")</f>
        <v>Not Fragile</v>
      </c>
      <c r="M934" s="27" t="e">
        <f>VLOOKUP(B934,[2]Data!$B$7:$Y$270,23,FALSE)</f>
        <v>#N/A</v>
      </c>
    </row>
    <row r="935" spans="1:13" x14ac:dyDescent="0.25">
      <c r="A935" s="30" t="s">
        <v>977</v>
      </c>
      <c r="B935" s="30" t="s">
        <v>977</v>
      </c>
      <c r="C935" s="30" t="s">
        <v>977</v>
      </c>
      <c r="D935" s="30" t="s">
        <v>977</v>
      </c>
      <c r="E935" s="30" t="s">
        <v>977</v>
      </c>
      <c r="F935" s="30" t="s">
        <v>977</v>
      </c>
      <c r="G935" s="30" t="str">
        <f>IFERROR(VLOOKUP(B935,'[1]Income Groups'!$A$2:$C$219,3,FALSE),"")</f>
        <v/>
      </c>
      <c r="H935" s="30" t="str">
        <f>IFERROR(VLOOKUP(B935,'[1]LDC List'!$B$1:$C$47,2,FALSE),"Non LDC")</f>
        <v>Non LDC</v>
      </c>
      <c r="I935" s="30" t="str">
        <f>IFERROR(VLOOKUP(B935,'[1]SIDS List'!$B$1:$C$57,2,FALSE),"Non SIDS")</f>
        <v>Non SIDS</v>
      </c>
      <c r="J935" s="30" t="str">
        <f>IFERROR(VLOOKUP(B935,'[1]DAC Member List'!$B$1:$C$29,2,FALSE),"Non DAC")</f>
        <v>Non DAC</v>
      </c>
      <c r="K935" s="30" t="str">
        <f>IFERROR(VLOOKUP(B935,'[1]Dev Countries List'!$A$1:$B$146,2,FALSE),"Not Developing")</f>
        <v>Not Developing</v>
      </c>
      <c r="L935" s="30" t="str">
        <f>IFERROR(VLOOKUP(D935,'[1]Fragility List'!$A$1:$C$146,3,FALSE),"Not Fragile")</f>
        <v>Not Fragile</v>
      </c>
      <c r="M935" s="27" t="e">
        <f>VLOOKUP(B935,[2]Data!$B$7:$Y$270,23,FALSE)</f>
        <v>#N/A</v>
      </c>
    </row>
    <row r="936" spans="1:13" x14ac:dyDescent="0.25">
      <c r="A936" s="30" t="s">
        <v>977</v>
      </c>
      <c r="B936" s="30" t="s">
        <v>977</v>
      </c>
      <c r="C936" s="30" t="s">
        <v>977</v>
      </c>
      <c r="D936" s="30" t="s">
        <v>977</v>
      </c>
      <c r="E936" s="30" t="s">
        <v>977</v>
      </c>
      <c r="F936" s="30" t="s">
        <v>977</v>
      </c>
      <c r="G936" s="30" t="str">
        <f>IFERROR(VLOOKUP(B936,'[1]Income Groups'!$A$2:$C$219,3,FALSE),"")</f>
        <v/>
      </c>
      <c r="H936" s="30" t="str">
        <f>IFERROR(VLOOKUP(B936,'[1]LDC List'!$B$1:$C$47,2,FALSE),"Non LDC")</f>
        <v>Non LDC</v>
      </c>
      <c r="I936" s="30" t="str">
        <f>IFERROR(VLOOKUP(B936,'[1]SIDS List'!$B$1:$C$57,2,FALSE),"Non SIDS")</f>
        <v>Non SIDS</v>
      </c>
      <c r="J936" s="30" t="str">
        <f>IFERROR(VLOOKUP(B936,'[1]DAC Member List'!$B$1:$C$29,2,FALSE),"Non DAC")</f>
        <v>Non DAC</v>
      </c>
      <c r="K936" s="30" t="str">
        <f>IFERROR(VLOOKUP(B936,'[1]Dev Countries List'!$A$1:$B$146,2,FALSE),"Not Developing")</f>
        <v>Not Developing</v>
      </c>
      <c r="L936" s="30" t="str">
        <f>IFERROR(VLOOKUP(D936,'[1]Fragility List'!$A$1:$C$146,3,FALSE),"Not Fragile")</f>
        <v>Not Fragile</v>
      </c>
      <c r="M936" s="27" t="e">
        <f>VLOOKUP(B936,[2]Data!$B$7:$Y$270,23,FALSE)</f>
        <v>#N/A</v>
      </c>
    </row>
    <row r="937" spans="1:13" x14ac:dyDescent="0.25">
      <c r="A937" s="30" t="s">
        <v>977</v>
      </c>
      <c r="B937" s="30" t="s">
        <v>977</v>
      </c>
      <c r="C937" s="30" t="s">
        <v>977</v>
      </c>
      <c r="D937" s="30" t="s">
        <v>977</v>
      </c>
      <c r="E937" s="30" t="s">
        <v>977</v>
      </c>
      <c r="F937" s="30" t="s">
        <v>977</v>
      </c>
      <c r="G937" s="30" t="str">
        <f>IFERROR(VLOOKUP(B937,'[1]Income Groups'!$A$2:$C$219,3,FALSE),"")</f>
        <v/>
      </c>
      <c r="H937" s="30" t="str">
        <f>IFERROR(VLOOKUP(B937,'[1]LDC List'!$B$1:$C$47,2,FALSE),"Non LDC")</f>
        <v>Non LDC</v>
      </c>
      <c r="I937" s="30" t="str">
        <f>IFERROR(VLOOKUP(B937,'[1]SIDS List'!$B$1:$C$57,2,FALSE),"Non SIDS")</f>
        <v>Non SIDS</v>
      </c>
      <c r="J937" s="30" t="str">
        <f>IFERROR(VLOOKUP(B937,'[1]DAC Member List'!$B$1:$C$29,2,FALSE),"Non DAC")</f>
        <v>Non DAC</v>
      </c>
      <c r="K937" s="30" t="str">
        <f>IFERROR(VLOOKUP(B937,'[1]Dev Countries List'!$A$1:$B$146,2,FALSE),"Not Developing")</f>
        <v>Not Developing</v>
      </c>
      <c r="L937" s="30" t="str">
        <f>IFERROR(VLOOKUP(D937,'[1]Fragility List'!$A$1:$C$146,3,FALSE),"Not Fragile")</f>
        <v>Not Fragile</v>
      </c>
      <c r="M937" s="27" t="e">
        <f>VLOOKUP(B937,[2]Data!$B$7:$Y$270,23,FALSE)</f>
        <v>#N/A</v>
      </c>
    </row>
    <row r="938" spans="1:13" x14ac:dyDescent="0.25">
      <c r="A938" s="30" t="s">
        <v>977</v>
      </c>
      <c r="B938" s="30" t="s">
        <v>977</v>
      </c>
      <c r="C938" s="30" t="s">
        <v>977</v>
      </c>
      <c r="D938" s="30" t="s">
        <v>977</v>
      </c>
      <c r="E938" s="30" t="s">
        <v>977</v>
      </c>
      <c r="F938" s="30" t="s">
        <v>977</v>
      </c>
      <c r="G938" s="30" t="str">
        <f>IFERROR(VLOOKUP(B938,'[1]Income Groups'!$A$2:$C$219,3,FALSE),"")</f>
        <v/>
      </c>
      <c r="H938" s="30" t="str">
        <f>IFERROR(VLOOKUP(B938,'[1]LDC List'!$B$1:$C$47,2,FALSE),"Non LDC")</f>
        <v>Non LDC</v>
      </c>
      <c r="I938" s="30" t="str">
        <f>IFERROR(VLOOKUP(B938,'[1]SIDS List'!$B$1:$C$57,2,FALSE),"Non SIDS")</f>
        <v>Non SIDS</v>
      </c>
      <c r="J938" s="30" t="str">
        <f>IFERROR(VLOOKUP(B938,'[1]DAC Member List'!$B$1:$C$29,2,FALSE),"Non DAC")</f>
        <v>Non DAC</v>
      </c>
      <c r="K938" s="30" t="str">
        <f>IFERROR(VLOOKUP(B938,'[1]Dev Countries List'!$A$1:$B$146,2,FALSE),"Not Developing")</f>
        <v>Not Developing</v>
      </c>
      <c r="L938" s="30" t="str">
        <f>IFERROR(VLOOKUP(D938,'[1]Fragility List'!$A$1:$C$146,3,FALSE),"Not Fragile")</f>
        <v>Not Fragile</v>
      </c>
      <c r="M938" s="27" t="e">
        <f>VLOOKUP(B938,[2]Data!$B$7:$Y$270,23,FALSE)</f>
        <v>#N/A</v>
      </c>
    </row>
    <row r="939" spans="1:13" x14ac:dyDescent="0.25">
      <c r="A939" s="30" t="s">
        <v>977</v>
      </c>
      <c r="B939" s="30" t="s">
        <v>977</v>
      </c>
      <c r="C939" s="30" t="s">
        <v>977</v>
      </c>
      <c r="D939" s="30" t="s">
        <v>977</v>
      </c>
      <c r="E939" s="30" t="s">
        <v>977</v>
      </c>
      <c r="F939" s="30" t="s">
        <v>977</v>
      </c>
      <c r="G939" s="30" t="str">
        <f>IFERROR(VLOOKUP(B939,'[1]Income Groups'!$A$2:$C$219,3,FALSE),"")</f>
        <v/>
      </c>
      <c r="H939" s="30" t="str">
        <f>IFERROR(VLOOKUP(B939,'[1]LDC List'!$B$1:$C$47,2,FALSE),"Non LDC")</f>
        <v>Non LDC</v>
      </c>
      <c r="I939" s="30" t="str">
        <f>IFERROR(VLOOKUP(B939,'[1]SIDS List'!$B$1:$C$57,2,FALSE),"Non SIDS")</f>
        <v>Non SIDS</v>
      </c>
      <c r="J939" s="30" t="str">
        <f>IFERROR(VLOOKUP(B939,'[1]DAC Member List'!$B$1:$C$29,2,FALSE),"Non DAC")</f>
        <v>Non DAC</v>
      </c>
      <c r="K939" s="30" t="str">
        <f>IFERROR(VLOOKUP(B939,'[1]Dev Countries List'!$A$1:$B$146,2,FALSE),"Not Developing")</f>
        <v>Not Developing</v>
      </c>
      <c r="L939" s="30" t="str">
        <f>IFERROR(VLOOKUP(D939,'[1]Fragility List'!$A$1:$C$146,3,FALSE),"Not Fragile")</f>
        <v>Not Fragile</v>
      </c>
      <c r="M939" s="27" t="e">
        <f>VLOOKUP(B939,[2]Data!$B$7:$Y$270,23,FALSE)</f>
        <v>#N/A</v>
      </c>
    </row>
    <row r="940" spans="1:13" x14ac:dyDescent="0.25">
      <c r="A940" s="30" t="s">
        <v>977</v>
      </c>
      <c r="B940" s="30" t="s">
        <v>977</v>
      </c>
      <c r="C940" s="30" t="s">
        <v>977</v>
      </c>
      <c r="D940" s="30" t="s">
        <v>977</v>
      </c>
      <c r="E940" s="30" t="s">
        <v>977</v>
      </c>
      <c r="F940" s="30" t="s">
        <v>977</v>
      </c>
      <c r="G940" s="30" t="str">
        <f>IFERROR(VLOOKUP(B940,'[1]Income Groups'!$A$2:$C$219,3,FALSE),"")</f>
        <v/>
      </c>
      <c r="H940" s="30" t="str">
        <f>IFERROR(VLOOKUP(B940,'[1]LDC List'!$B$1:$C$47,2,FALSE),"Non LDC")</f>
        <v>Non LDC</v>
      </c>
      <c r="I940" s="30" t="str">
        <f>IFERROR(VLOOKUP(B940,'[1]SIDS List'!$B$1:$C$57,2,FALSE),"Non SIDS")</f>
        <v>Non SIDS</v>
      </c>
      <c r="J940" s="30" t="str">
        <f>IFERROR(VLOOKUP(B940,'[1]DAC Member List'!$B$1:$C$29,2,FALSE),"Non DAC")</f>
        <v>Non DAC</v>
      </c>
      <c r="K940" s="30" t="str">
        <f>IFERROR(VLOOKUP(B940,'[1]Dev Countries List'!$A$1:$B$146,2,FALSE),"Not Developing")</f>
        <v>Not Developing</v>
      </c>
      <c r="L940" s="30" t="str">
        <f>IFERROR(VLOOKUP(D940,'[1]Fragility List'!$A$1:$C$146,3,FALSE),"Not Fragile")</f>
        <v>Not Fragile</v>
      </c>
      <c r="M940" s="27" t="e">
        <f>VLOOKUP(B940,[2]Data!$B$7:$Y$270,23,FALSE)</f>
        <v>#N/A</v>
      </c>
    </row>
    <row r="941" spans="1:13" x14ac:dyDescent="0.25">
      <c r="A941" s="30" t="s">
        <v>977</v>
      </c>
      <c r="B941" s="30" t="s">
        <v>977</v>
      </c>
      <c r="C941" s="30" t="s">
        <v>977</v>
      </c>
      <c r="D941" s="30" t="s">
        <v>977</v>
      </c>
      <c r="E941" s="30" t="s">
        <v>977</v>
      </c>
      <c r="F941" s="30" t="s">
        <v>977</v>
      </c>
      <c r="G941" s="30" t="str">
        <f>IFERROR(VLOOKUP(B941,'[1]Income Groups'!$A$2:$C$219,3,FALSE),"")</f>
        <v/>
      </c>
      <c r="H941" s="30" t="str">
        <f>IFERROR(VLOOKUP(B941,'[1]LDC List'!$B$1:$C$47,2,FALSE),"Non LDC")</f>
        <v>Non LDC</v>
      </c>
      <c r="I941" s="30" t="str">
        <f>IFERROR(VLOOKUP(B941,'[1]SIDS List'!$B$1:$C$57,2,FALSE),"Non SIDS")</f>
        <v>Non SIDS</v>
      </c>
      <c r="J941" s="30" t="str">
        <f>IFERROR(VLOOKUP(B941,'[1]DAC Member List'!$B$1:$C$29,2,FALSE),"Non DAC")</f>
        <v>Non DAC</v>
      </c>
      <c r="K941" s="30" t="str">
        <f>IFERROR(VLOOKUP(B941,'[1]Dev Countries List'!$A$1:$B$146,2,FALSE),"Not Developing")</f>
        <v>Not Developing</v>
      </c>
      <c r="L941" s="30" t="str">
        <f>IFERROR(VLOOKUP(D941,'[1]Fragility List'!$A$1:$C$146,3,FALSE),"Not Fragile")</f>
        <v>Not Fragile</v>
      </c>
      <c r="M941" s="27" t="e">
        <f>VLOOKUP(B941,[2]Data!$B$7:$Y$270,23,FALSE)</f>
        <v>#N/A</v>
      </c>
    </row>
    <row r="942" spans="1:13" x14ac:dyDescent="0.25">
      <c r="A942" s="30" t="s">
        <v>977</v>
      </c>
      <c r="B942" s="30" t="s">
        <v>977</v>
      </c>
      <c r="C942" s="30" t="s">
        <v>977</v>
      </c>
      <c r="D942" s="30" t="s">
        <v>977</v>
      </c>
      <c r="E942" s="30" t="s">
        <v>977</v>
      </c>
      <c r="F942" s="30" t="s">
        <v>977</v>
      </c>
      <c r="G942" s="30" t="str">
        <f>IFERROR(VLOOKUP(B942,'[1]Income Groups'!$A$2:$C$219,3,FALSE),"")</f>
        <v/>
      </c>
      <c r="H942" s="30" t="str">
        <f>IFERROR(VLOOKUP(B942,'[1]LDC List'!$B$1:$C$47,2,FALSE),"Non LDC")</f>
        <v>Non LDC</v>
      </c>
      <c r="I942" s="30" t="str">
        <f>IFERROR(VLOOKUP(B942,'[1]SIDS List'!$B$1:$C$57,2,FALSE),"Non SIDS")</f>
        <v>Non SIDS</v>
      </c>
      <c r="J942" s="30" t="str">
        <f>IFERROR(VLOOKUP(B942,'[1]DAC Member List'!$B$1:$C$29,2,FALSE),"Non DAC")</f>
        <v>Non DAC</v>
      </c>
      <c r="K942" s="30" t="str">
        <f>IFERROR(VLOOKUP(B942,'[1]Dev Countries List'!$A$1:$B$146,2,FALSE),"Not Developing")</f>
        <v>Not Developing</v>
      </c>
      <c r="L942" s="30" t="str">
        <f>IFERROR(VLOOKUP(D942,'[1]Fragility List'!$A$1:$C$146,3,FALSE),"Not Fragile")</f>
        <v>Not Fragile</v>
      </c>
      <c r="M942" s="27" t="e">
        <f>VLOOKUP(B942,[2]Data!$B$7:$Y$270,23,FALSE)</f>
        <v>#N/A</v>
      </c>
    </row>
    <row r="943" spans="1:13" x14ac:dyDescent="0.25">
      <c r="A943" s="30" t="s">
        <v>977</v>
      </c>
      <c r="B943" s="30" t="s">
        <v>977</v>
      </c>
      <c r="C943" s="30" t="s">
        <v>977</v>
      </c>
      <c r="D943" s="30" t="s">
        <v>977</v>
      </c>
      <c r="E943" s="30" t="s">
        <v>977</v>
      </c>
      <c r="F943" s="30" t="s">
        <v>977</v>
      </c>
      <c r="G943" s="30" t="str">
        <f>IFERROR(VLOOKUP(B943,'[1]Income Groups'!$A$2:$C$219,3,FALSE),"")</f>
        <v/>
      </c>
      <c r="H943" s="30" t="str">
        <f>IFERROR(VLOOKUP(B943,'[1]LDC List'!$B$1:$C$47,2,FALSE),"Non LDC")</f>
        <v>Non LDC</v>
      </c>
      <c r="I943" s="30" t="str">
        <f>IFERROR(VLOOKUP(B943,'[1]SIDS List'!$B$1:$C$57,2,FALSE),"Non SIDS")</f>
        <v>Non SIDS</v>
      </c>
      <c r="J943" s="30" t="str">
        <f>IFERROR(VLOOKUP(B943,'[1]DAC Member List'!$B$1:$C$29,2,FALSE),"Non DAC")</f>
        <v>Non DAC</v>
      </c>
      <c r="K943" s="30" t="str">
        <f>IFERROR(VLOOKUP(B943,'[1]Dev Countries List'!$A$1:$B$146,2,FALSE),"Not Developing")</f>
        <v>Not Developing</v>
      </c>
      <c r="L943" s="30" t="str">
        <f>IFERROR(VLOOKUP(D943,'[1]Fragility List'!$A$1:$C$146,3,FALSE),"Not Fragile")</f>
        <v>Not Fragile</v>
      </c>
      <c r="M943" s="27" t="e">
        <f>VLOOKUP(B943,[2]Data!$B$7:$Y$270,23,FALSE)</f>
        <v>#N/A</v>
      </c>
    </row>
    <row r="944" spans="1:13" x14ac:dyDescent="0.25">
      <c r="A944" s="30" t="s">
        <v>977</v>
      </c>
      <c r="B944" s="30" t="s">
        <v>977</v>
      </c>
      <c r="C944" s="30" t="s">
        <v>977</v>
      </c>
      <c r="D944" s="30" t="s">
        <v>977</v>
      </c>
      <c r="E944" s="30" t="s">
        <v>977</v>
      </c>
      <c r="F944" s="30" t="s">
        <v>977</v>
      </c>
      <c r="G944" s="30" t="str">
        <f>IFERROR(VLOOKUP(B944,'[1]Income Groups'!$A$2:$C$219,3,FALSE),"")</f>
        <v/>
      </c>
      <c r="H944" s="30" t="str">
        <f>IFERROR(VLOOKUP(B944,'[1]LDC List'!$B$1:$C$47,2,FALSE),"Non LDC")</f>
        <v>Non LDC</v>
      </c>
      <c r="I944" s="30" t="str">
        <f>IFERROR(VLOOKUP(B944,'[1]SIDS List'!$B$1:$C$57,2,FALSE),"Non SIDS")</f>
        <v>Non SIDS</v>
      </c>
      <c r="J944" s="30" t="str">
        <f>IFERROR(VLOOKUP(B944,'[1]DAC Member List'!$B$1:$C$29,2,FALSE),"Non DAC")</f>
        <v>Non DAC</v>
      </c>
      <c r="K944" s="30" t="str">
        <f>IFERROR(VLOOKUP(B944,'[1]Dev Countries List'!$A$1:$B$146,2,FALSE),"Not Developing")</f>
        <v>Not Developing</v>
      </c>
      <c r="L944" s="30" t="str">
        <f>IFERROR(VLOOKUP(D944,'[1]Fragility List'!$A$1:$C$146,3,FALSE),"Not Fragile")</f>
        <v>Not Fragile</v>
      </c>
      <c r="M944" s="27" t="e">
        <f>VLOOKUP(B944,[2]Data!$B$7:$Y$270,23,FALSE)</f>
        <v>#N/A</v>
      </c>
    </row>
    <row r="945" spans="1:13" x14ac:dyDescent="0.25">
      <c r="A945" s="30" t="s">
        <v>977</v>
      </c>
      <c r="B945" s="30" t="s">
        <v>977</v>
      </c>
      <c r="C945" s="30" t="s">
        <v>977</v>
      </c>
      <c r="D945" s="30" t="s">
        <v>977</v>
      </c>
      <c r="E945" s="30" t="s">
        <v>977</v>
      </c>
      <c r="F945" s="30" t="s">
        <v>977</v>
      </c>
      <c r="G945" s="30" t="str">
        <f>IFERROR(VLOOKUP(B945,'[1]Income Groups'!$A$2:$C$219,3,FALSE),"")</f>
        <v/>
      </c>
      <c r="H945" s="30" t="str">
        <f>IFERROR(VLOOKUP(B945,'[1]LDC List'!$B$1:$C$47,2,FALSE),"Non LDC")</f>
        <v>Non LDC</v>
      </c>
      <c r="I945" s="30" t="str">
        <f>IFERROR(VLOOKUP(B945,'[1]SIDS List'!$B$1:$C$57,2,FALSE),"Non SIDS")</f>
        <v>Non SIDS</v>
      </c>
      <c r="J945" s="30" t="str">
        <f>IFERROR(VLOOKUP(B945,'[1]DAC Member List'!$B$1:$C$29,2,FALSE),"Non DAC")</f>
        <v>Non DAC</v>
      </c>
      <c r="K945" s="30" t="str">
        <f>IFERROR(VLOOKUP(B945,'[1]Dev Countries List'!$A$1:$B$146,2,FALSE),"Not Developing")</f>
        <v>Not Developing</v>
      </c>
      <c r="L945" s="30" t="str">
        <f>IFERROR(VLOOKUP(D945,'[1]Fragility List'!$A$1:$C$146,3,FALSE),"Not Fragile")</f>
        <v>Not Fragile</v>
      </c>
      <c r="M945" s="27" t="e">
        <f>VLOOKUP(B945,[2]Data!$B$7:$Y$270,23,FALSE)</f>
        <v>#N/A</v>
      </c>
    </row>
    <row r="946" spans="1:13" x14ac:dyDescent="0.25">
      <c r="A946" s="30" t="s">
        <v>977</v>
      </c>
      <c r="B946" s="30" t="s">
        <v>977</v>
      </c>
      <c r="C946" s="30" t="s">
        <v>977</v>
      </c>
      <c r="D946" s="30" t="s">
        <v>977</v>
      </c>
      <c r="E946" s="30" t="s">
        <v>977</v>
      </c>
      <c r="F946" s="30" t="s">
        <v>977</v>
      </c>
      <c r="G946" s="30" t="str">
        <f>IFERROR(VLOOKUP(B946,'[1]Income Groups'!$A$2:$C$219,3,FALSE),"")</f>
        <v/>
      </c>
      <c r="H946" s="30" t="str">
        <f>IFERROR(VLOOKUP(B946,'[1]LDC List'!$B$1:$C$47,2,FALSE),"Non LDC")</f>
        <v>Non LDC</v>
      </c>
      <c r="I946" s="30" t="str">
        <f>IFERROR(VLOOKUP(B946,'[1]SIDS List'!$B$1:$C$57,2,FALSE),"Non SIDS")</f>
        <v>Non SIDS</v>
      </c>
      <c r="J946" s="30" t="str">
        <f>IFERROR(VLOOKUP(B946,'[1]DAC Member List'!$B$1:$C$29,2,FALSE),"Non DAC")</f>
        <v>Non DAC</v>
      </c>
      <c r="K946" s="30" t="str">
        <f>IFERROR(VLOOKUP(B946,'[1]Dev Countries List'!$A$1:$B$146,2,FALSE),"Not Developing")</f>
        <v>Not Developing</v>
      </c>
      <c r="L946" s="30" t="str">
        <f>IFERROR(VLOOKUP(D946,'[1]Fragility List'!$A$1:$C$146,3,FALSE),"Not Fragile")</f>
        <v>Not Fragile</v>
      </c>
      <c r="M946" s="27" t="e">
        <f>VLOOKUP(B946,[2]Data!$B$7:$Y$270,23,FALSE)</f>
        <v>#N/A</v>
      </c>
    </row>
    <row r="947" spans="1:13" x14ac:dyDescent="0.25">
      <c r="A947" s="30" t="s">
        <v>977</v>
      </c>
      <c r="B947" s="30" t="s">
        <v>977</v>
      </c>
      <c r="C947" s="30" t="s">
        <v>977</v>
      </c>
      <c r="D947" s="30" t="s">
        <v>977</v>
      </c>
      <c r="E947" s="30" t="s">
        <v>977</v>
      </c>
      <c r="F947" s="30" t="s">
        <v>977</v>
      </c>
      <c r="G947" s="30" t="str">
        <f>IFERROR(VLOOKUP(B947,'[1]Income Groups'!$A$2:$C$219,3,FALSE),"")</f>
        <v/>
      </c>
      <c r="H947" s="30" t="str">
        <f>IFERROR(VLOOKUP(B947,'[1]LDC List'!$B$1:$C$47,2,FALSE),"Non LDC")</f>
        <v>Non LDC</v>
      </c>
      <c r="I947" s="30" t="str">
        <f>IFERROR(VLOOKUP(B947,'[1]SIDS List'!$B$1:$C$57,2,FALSE),"Non SIDS")</f>
        <v>Non SIDS</v>
      </c>
      <c r="J947" s="30" t="str">
        <f>IFERROR(VLOOKUP(B947,'[1]DAC Member List'!$B$1:$C$29,2,FALSE),"Non DAC")</f>
        <v>Non DAC</v>
      </c>
      <c r="K947" s="30" t="str">
        <f>IFERROR(VLOOKUP(B947,'[1]Dev Countries List'!$A$1:$B$146,2,FALSE),"Not Developing")</f>
        <v>Not Developing</v>
      </c>
      <c r="L947" s="30" t="str">
        <f>IFERROR(VLOOKUP(D947,'[1]Fragility List'!$A$1:$C$146,3,FALSE),"Not Fragile")</f>
        <v>Not Fragile</v>
      </c>
      <c r="M947" s="27" t="e">
        <f>VLOOKUP(B947,[2]Data!$B$7:$Y$270,23,FALSE)</f>
        <v>#N/A</v>
      </c>
    </row>
    <row r="948" spans="1:13" x14ac:dyDescent="0.25">
      <c r="A948" s="30" t="s">
        <v>977</v>
      </c>
      <c r="B948" s="30" t="s">
        <v>977</v>
      </c>
      <c r="C948" s="30" t="s">
        <v>977</v>
      </c>
      <c r="D948" s="30" t="s">
        <v>977</v>
      </c>
      <c r="E948" s="30" t="s">
        <v>977</v>
      </c>
      <c r="F948" s="30" t="s">
        <v>977</v>
      </c>
      <c r="G948" s="30" t="str">
        <f>IFERROR(VLOOKUP(B948,'[1]Income Groups'!$A$2:$C$219,3,FALSE),"")</f>
        <v/>
      </c>
      <c r="H948" s="30" t="str">
        <f>IFERROR(VLOOKUP(B948,'[1]LDC List'!$B$1:$C$47,2,FALSE),"Non LDC")</f>
        <v>Non LDC</v>
      </c>
      <c r="I948" s="30" t="str">
        <f>IFERROR(VLOOKUP(B948,'[1]SIDS List'!$B$1:$C$57,2,FALSE),"Non SIDS")</f>
        <v>Non SIDS</v>
      </c>
      <c r="J948" s="30" t="str">
        <f>IFERROR(VLOOKUP(B948,'[1]DAC Member List'!$B$1:$C$29,2,FALSE),"Non DAC")</f>
        <v>Non DAC</v>
      </c>
      <c r="K948" s="30" t="str">
        <f>IFERROR(VLOOKUP(B948,'[1]Dev Countries List'!$A$1:$B$146,2,FALSE),"Not Developing")</f>
        <v>Not Developing</v>
      </c>
      <c r="L948" s="30" t="str">
        <f>IFERROR(VLOOKUP(D948,'[1]Fragility List'!$A$1:$C$146,3,FALSE),"Not Fragile")</f>
        <v>Not Fragile</v>
      </c>
      <c r="M948" s="27" t="e">
        <f>VLOOKUP(B948,[2]Data!$B$7:$Y$270,23,FALSE)</f>
        <v>#N/A</v>
      </c>
    </row>
    <row r="949" spans="1:13" x14ac:dyDescent="0.25">
      <c r="A949" s="30" t="s">
        <v>977</v>
      </c>
      <c r="B949" s="30" t="s">
        <v>977</v>
      </c>
      <c r="C949" s="30" t="s">
        <v>977</v>
      </c>
      <c r="D949" s="30" t="s">
        <v>977</v>
      </c>
      <c r="E949" s="30" t="s">
        <v>977</v>
      </c>
      <c r="F949" s="30" t="s">
        <v>977</v>
      </c>
      <c r="G949" s="30" t="str">
        <f>IFERROR(VLOOKUP(B949,'[1]Income Groups'!$A$2:$C$219,3,FALSE),"")</f>
        <v/>
      </c>
      <c r="H949" s="30" t="str">
        <f>IFERROR(VLOOKUP(B949,'[1]LDC List'!$B$1:$C$47,2,FALSE),"Non LDC")</f>
        <v>Non LDC</v>
      </c>
      <c r="I949" s="30" t="str">
        <f>IFERROR(VLOOKUP(B949,'[1]SIDS List'!$B$1:$C$57,2,FALSE),"Non SIDS")</f>
        <v>Non SIDS</v>
      </c>
      <c r="J949" s="30" t="str">
        <f>IFERROR(VLOOKUP(B949,'[1]DAC Member List'!$B$1:$C$29,2,FALSE),"Non DAC")</f>
        <v>Non DAC</v>
      </c>
      <c r="K949" s="30" t="str">
        <f>IFERROR(VLOOKUP(B949,'[1]Dev Countries List'!$A$1:$B$146,2,FALSE),"Not Developing")</f>
        <v>Not Developing</v>
      </c>
      <c r="L949" s="30" t="str">
        <f>IFERROR(VLOOKUP(D949,'[1]Fragility List'!$A$1:$C$146,3,FALSE),"Not Fragile")</f>
        <v>Not Fragile</v>
      </c>
      <c r="M949" s="27" t="e">
        <f>VLOOKUP(B949,[2]Data!$B$7:$Y$270,23,FALSE)</f>
        <v>#N/A</v>
      </c>
    </row>
    <row r="950" spans="1:13" x14ac:dyDescent="0.25">
      <c r="A950" s="30" t="s">
        <v>977</v>
      </c>
      <c r="B950" s="30" t="s">
        <v>977</v>
      </c>
      <c r="C950" s="30" t="s">
        <v>977</v>
      </c>
      <c r="D950" s="30" t="s">
        <v>977</v>
      </c>
      <c r="E950" s="30" t="s">
        <v>977</v>
      </c>
      <c r="F950" s="30" t="s">
        <v>977</v>
      </c>
      <c r="G950" s="30" t="str">
        <f>IFERROR(VLOOKUP(B950,'[1]Income Groups'!$A$2:$C$219,3,FALSE),"")</f>
        <v/>
      </c>
      <c r="H950" s="30" t="str">
        <f>IFERROR(VLOOKUP(B950,'[1]LDC List'!$B$1:$C$47,2,FALSE),"Non LDC")</f>
        <v>Non LDC</v>
      </c>
      <c r="I950" s="30" t="str">
        <f>IFERROR(VLOOKUP(B950,'[1]SIDS List'!$B$1:$C$57,2,FALSE),"Non SIDS")</f>
        <v>Non SIDS</v>
      </c>
      <c r="J950" s="30" t="str">
        <f>IFERROR(VLOOKUP(B950,'[1]DAC Member List'!$B$1:$C$29,2,FALSE),"Non DAC")</f>
        <v>Non DAC</v>
      </c>
      <c r="K950" s="30" t="str">
        <f>IFERROR(VLOOKUP(B950,'[1]Dev Countries List'!$A$1:$B$146,2,FALSE),"Not Developing")</f>
        <v>Not Developing</v>
      </c>
      <c r="L950" s="30" t="str">
        <f>IFERROR(VLOOKUP(D950,'[1]Fragility List'!$A$1:$C$146,3,FALSE),"Not Fragile")</f>
        <v>Not Fragile</v>
      </c>
      <c r="M950" s="27" t="e">
        <f>VLOOKUP(B950,[2]Data!$B$7:$Y$270,23,FALSE)</f>
        <v>#N/A</v>
      </c>
    </row>
    <row r="951" spans="1:13" x14ac:dyDescent="0.25">
      <c r="A951" s="30" t="s">
        <v>977</v>
      </c>
      <c r="B951" s="30" t="s">
        <v>977</v>
      </c>
      <c r="C951" s="30" t="s">
        <v>977</v>
      </c>
      <c r="D951" s="30" t="s">
        <v>977</v>
      </c>
      <c r="E951" s="30" t="s">
        <v>977</v>
      </c>
      <c r="F951" s="30" t="s">
        <v>977</v>
      </c>
      <c r="G951" s="30" t="str">
        <f>IFERROR(VLOOKUP(B951,'[1]Income Groups'!$A$2:$C$219,3,FALSE),"")</f>
        <v/>
      </c>
      <c r="H951" s="30" t="str">
        <f>IFERROR(VLOOKUP(B951,'[1]LDC List'!$B$1:$C$47,2,FALSE),"Non LDC")</f>
        <v>Non LDC</v>
      </c>
      <c r="I951" s="30" t="str">
        <f>IFERROR(VLOOKUP(B951,'[1]SIDS List'!$B$1:$C$57,2,FALSE),"Non SIDS")</f>
        <v>Non SIDS</v>
      </c>
      <c r="J951" s="30" t="str">
        <f>IFERROR(VLOOKUP(B951,'[1]DAC Member List'!$B$1:$C$29,2,FALSE),"Non DAC")</f>
        <v>Non DAC</v>
      </c>
      <c r="K951" s="30" t="str">
        <f>IFERROR(VLOOKUP(B951,'[1]Dev Countries List'!$A$1:$B$146,2,FALSE),"Not Developing")</f>
        <v>Not Developing</v>
      </c>
      <c r="L951" s="30" t="str">
        <f>IFERROR(VLOOKUP(D951,'[1]Fragility List'!$A$1:$C$146,3,FALSE),"Not Fragile")</f>
        <v>Not Fragile</v>
      </c>
      <c r="M951" s="27" t="e">
        <f>VLOOKUP(B951,[2]Data!$B$7:$Y$270,23,FALSE)</f>
        <v>#N/A</v>
      </c>
    </row>
    <row r="952" spans="1:13" x14ac:dyDescent="0.25">
      <c r="A952" s="30" t="s">
        <v>977</v>
      </c>
      <c r="B952" s="30" t="s">
        <v>977</v>
      </c>
      <c r="C952" s="30" t="s">
        <v>977</v>
      </c>
      <c r="D952" s="30" t="s">
        <v>977</v>
      </c>
      <c r="E952" s="30" t="s">
        <v>977</v>
      </c>
      <c r="F952" s="30" t="s">
        <v>977</v>
      </c>
      <c r="G952" s="30" t="str">
        <f>IFERROR(VLOOKUP(B952,'[1]Income Groups'!$A$2:$C$219,3,FALSE),"")</f>
        <v/>
      </c>
      <c r="H952" s="30" t="str">
        <f>IFERROR(VLOOKUP(B952,'[1]LDC List'!$B$1:$C$47,2,FALSE),"Non LDC")</f>
        <v>Non LDC</v>
      </c>
      <c r="I952" s="30" t="str">
        <f>IFERROR(VLOOKUP(B952,'[1]SIDS List'!$B$1:$C$57,2,FALSE),"Non SIDS")</f>
        <v>Non SIDS</v>
      </c>
      <c r="J952" s="30" t="str">
        <f>IFERROR(VLOOKUP(B952,'[1]DAC Member List'!$B$1:$C$29,2,FALSE),"Non DAC")</f>
        <v>Non DAC</v>
      </c>
      <c r="K952" s="30" t="str">
        <f>IFERROR(VLOOKUP(B952,'[1]Dev Countries List'!$A$1:$B$146,2,FALSE),"Not Developing")</f>
        <v>Not Developing</v>
      </c>
      <c r="L952" s="30" t="str">
        <f>IFERROR(VLOOKUP(D952,'[1]Fragility List'!$A$1:$C$146,3,FALSE),"Not Fragile")</f>
        <v>Not Fragile</v>
      </c>
      <c r="M952" s="27" t="e">
        <f>VLOOKUP(B952,[2]Data!$B$7:$Y$270,23,FALSE)</f>
        <v>#N/A</v>
      </c>
    </row>
    <row r="953" spans="1:13" x14ac:dyDescent="0.25">
      <c r="A953" s="30" t="s">
        <v>977</v>
      </c>
      <c r="B953" s="30" t="s">
        <v>977</v>
      </c>
      <c r="C953" s="30" t="s">
        <v>977</v>
      </c>
      <c r="D953" s="30" t="s">
        <v>977</v>
      </c>
      <c r="E953" s="30" t="s">
        <v>977</v>
      </c>
      <c r="F953" s="30" t="s">
        <v>977</v>
      </c>
      <c r="G953" s="30" t="str">
        <f>IFERROR(VLOOKUP(B953,'[1]Income Groups'!$A$2:$C$219,3,FALSE),"")</f>
        <v/>
      </c>
      <c r="H953" s="30" t="str">
        <f>IFERROR(VLOOKUP(B953,'[1]LDC List'!$B$1:$C$47,2,FALSE),"Non LDC")</f>
        <v>Non LDC</v>
      </c>
      <c r="I953" s="30" t="str">
        <f>IFERROR(VLOOKUP(B953,'[1]SIDS List'!$B$1:$C$57,2,FALSE),"Non SIDS")</f>
        <v>Non SIDS</v>
      </c>
      <c r="J953" s="30" t="str">
        <f>IFERROR(VLOOKUP(B953,'[1]DAC Member List'!$B$1:$C$29,2,FALSE),"Non DAC")</f>
        <v>Non DAC</v>
      </c>
      <c r="K953" s="30" t="str">
        <f>IFERROR(VLOOKUP(B953,'[1]Dev Countries List'!$A$1:$B$146,2,FALSE),"Not Developing")</f>
        <v>Not Developing</v>
      </c>
      <c r="L953" s="30" t="str">
        <f>IFERROR(VLOOKUP(D953,'[1]Fragility List'!$A$1:$C$146,3,FALSE),"Not Fragile")</f>
        <v>Not Fragile</v>
      </c>
      <c r="M953" s="27" t="e">
        <f>VLOOKUP(B953,[2]Data!$B$7:$Y$270,23,FALSE)</f>
        <v>#N/A</v>
      </c>
    </row>
    <row r="954" spans="1:13" x14ac:dyDescent="0.25">
      <c r="A954" s="30" t="s">
        <v>977</v>
      </c>
      <c r="B954" s="30" t="s">
        <v>977</v>
      </c>
      <c r="C954" s="30" t="s">
        <v>977</v>
      </c>
      <c r="D954" s="30" t="s">
        <v>977</v>
      </c>
      <c r="E954" s="30" t="s">
        <v>977</v>
      </c>
      <c r="F954" s="30" t="s">
        <v>977</v>
      </c>
      <c r="G954" s="30" t="str">
        <f>IFERROR(VLOOKUP(B954,'[1]Income Groups'!$A$2:$C$219,3,FALSE),"")</f>
        <v/>
      </c>
      <c r="H954" s="30" t="str">
        <f>IFERROR(VLOOKUP(B954,'[1]LDC List'!$B$1:$C$47,2,FALSE),"Non LDC")</f>
        <v>Non LDC</v>
      </c>
      <c r="I954" s="30" t="str">
        <f>IFERROR(VLOOKUP(B954,'[1]SIDS List'!$B$1:$C$57,2,FALSE),"Non SIDS")</f>
        <v>Non SIDS</v>
      </c>
      <c r="J954" s="30" t="str">
        <f>IFERROR(VLOOKUP(B954,'[1]DAC Member List'!$B$1:$C$29,2,FALSE),"Non DAC")</f>
        <v>Non DAC</v>
      </c>
      <c r="K954" s="30" t="str">
        <f>IFERROR(VLOOKUP(B954,'[1]Dev Countries List'!$A$1:$B$146,2,FALSE),"Not Developing")</f>
        <v>Not Developing</v>
      </c>
      <c r="L954" s="30" t="str">
        <f>IFERROR(VLOOKUP(D954,'[1]Fragility List'!$A$1:$C$146,3,FALSE),"Not Fragile")</f>
        <v>Not Fragile</v>
      </c>
      <c r="M954" s="27" t="e">
        <f>VLOOKUP(B954,[2]Data!$B$7:$Y$270,23,FALSE)</f>
        <v>#N/A</v>
      </c>
    </row>
    <row r="955" spans="1:13" x14ac:dyDescent="0.25">
      <c r="A955" s="30" t="s">
        <v>977</v>
      </c>
      <c r="B955" s="30" t="s">
        <v>977</v>
      </c>
      <c r="C955" s="30" t="s">
        <v>977</v>
      </c>
      <c r="D955" s="30" t="s">
        <v>977</v>
      </c>
      <c r="E955" s="30" t="s">
        <v>977</v>
      </c>
      <c r="F955" s="30" t="s">
        <v>977</v>
      </c>
      <c r="G955" s="30" t="str">
        <f>IFERROR(VLOOKUP(B955,'[1]Income Groups'!$A$2:$C$219,3,FALSE),"")</f>
        <v/>
      </c>
      <c r="H955" s="30" t="str">
        <f>IFERROR(VLOOKUP(B955,'[1]LDC List'!$B$1:$C$47,2,FALSE),"Non LDC")</f>
        <v>Non LDC</v>
      </c>
      <c r="I955" s="30" t="str">
        <f>IFERROR(VLOOKUP(B955,'[1]SIDS List'!$B$1:$C$57,2,FALSE),"Non SIDS")</f>
        <v>Non SIDS</v>
      </c>
      <c r="J955" s="30" t="str">
        <f>IFERROR(VLOOKUP(B955,'[1]DAC Member List'!$B$1:$C$29,2,FALSE),"Non DAC")</f>
        <v>Non DAC</v>
      </c>
      <c r="K955" s="30" t="str">
        <f>IFERROR(VLOOKUP(B955,'[1]Dev Countries List'!$A$1:$B$146,2,FALSE),"Not Developing")</f>
        <v>Not Developing</v>
      </c>
      <c r="L955" s="30" t="str">
        <f>IFERROR(VLOOKUP(D955,'[1]Fragility List'!$A$1:$C$146,3,FALSE),"Not Fragile")</f>
        <v>Not Fragile</v>
      </c>
      <c r="M955" s="27" t="e">
        <f>VLOOKUP(B955,[2]Data!$B$7:$Y$270,23,FALSE)</f>
        <v>#N/A</v>
      </c>
    </row>
    <row r="956" spans="1:13" x14ac:dyDescent="0.25">
      <c r="A956" s="30" t="s">
        <v>977</v>
      </c>
      <c r="B956" s="30" t="s">
        <v>977</v>
      </c>
      <c r="C956" s="30" t="s">
        <v>977</v>
      </c>
      <c r="D956" s="30" t="s">
        <v>977</v>
      </c>
      <c r="E956" s="30" t="s">
        <v>977</v>
      </c>
      <c r="F956" s="30" t="s">
        <v>977</v>
      </c>
      <c r="G956" s="30" t="str">
        <f>IFERROR(VLOOKUP(B956,'[1]Income Groups'!$A$2:$C$219,3,FALSE),"")</f>
        <v/>
      </c>
      <c r="H956" s="30" t="str">
        <f>IFERROR(VLOOKUP(B956,'[1]LDC List'!$B$1:$C$47,2,FALSE),"Non LDC")</f>
        <v>Non LDC</v>
      </c>
      <c r="I956" s="30" t="str">
        <f>IFERROR(VLOOKUP(B956,'[1]SIDS List'!$B$1:$C$57,2,FALSE),"Non SIDS")</f>
        <v>Non SIDS</v>
      </c>
      <c r="J956" s="30" t="str">
        <f>IFERROR(VLOOKUP(B956,'[1]DAC Member List'!$B$1:$C$29,2,FALSE),"Non DAC")</f>
        <v>Non DAC</v>
      </c>
      <c r="K956" s="30" t="str">
        <f>IFERROR(VLOOKUP(B956,'[1]Dev Countries List'!$A$1:$B$146,2,FALSE),"Not Developing")</f>
        <v>Not Developing</v>
      </c>
      <c r="L956" s="30" t="str">
        <f>IFERROR(VLOOKUP(D956,'[1]Fragility List'!$A$1:$C$146,3,FALSE),"Not Fragile")</f>
        <v>Not Fragile</v>
      </c>
      <c r="M956" s="27" t="e">
        <f>VLOOKUP(B956,[2]Data!$B$7:$Y$270,23,FALSE)</f>
        <v>#N/A</v>
      </c>
    </row>
    <row r="957" spans="1:13" x14ac:dyDescent="0.25">
      <c r="A957" s="30" t="s">
        <v>977</v>
      </c>
      <c r="B957" s="30" t="s">
        <v>977</v>
      </c>
      <c r="C957" s="30" t="s">
        <v>977</v>
      </c>
      <c r="D957" s="30" t="s">
        <v>977</v>
      </c>
      <c r="E957" s="30" t="s">
        <v>977</v>
      </c>
      <c r="F957" s="30" t="s">
        <v>977</v>
      </c>
      <c r="G957" s="30" t="str">
        <f>IFERROR(VLOOKUP(B957,'[1]Income Groups'!$A$2:$C$219,3,FALSE),"")</f>
        <v/>
      </c>
      <c r="H957" s="30" t="str">
        <f>IFERROR(VLOOKUP(B957,'[1]LDC List'!$B$1:$C$47,2,FALSE),"Non LDC")</f>
        <v>Non LDC</v>
      </c>
      <c r="I957" s="30" t="str">
        <f>IFERROR(VLOOKUP(B957,'[1]SIDS List'!$B$1:$C$57,2,FALSE),"Non SIDS")</f>
        <v>Non SIDS</v>
      </c>
      <c r="J957" s="30" t="str">
        <f>IFERROR(VLOOKUP(B957,'[1]DAC Member List'!$B$1:$C$29,2,FALSE),"Non DAC")</f>
        <v>Non DAC</v>
      </c>
      <c r="K957" s="30" t="str">
        <f>IFERROR(VLOOKUP(B957,'[1]Dev Countries List'!$A$1:$B$146,2,FALSE),"Not Developing")</f>
        <v>Not Developing</v>
      </c>
      <c r="L957" s="30" t="str">
        <f>IFERROR(VLOOKUP(D957,'[1]Fragility List'!$A$1:$C$146,3,FALSE),"Not Fragile")</f>
        <v>Not Fragile</v>
      </c>
      <c r="M957" s="27" t="e">
        <f>VLOOKUP(B957,[2]Data!$B$7:$Y$270,23,FALSE)</f>
        <v>#N/A</v>
      </c>
    </row>
    <row r="958" spans="1:13" x14ac:dyDescent="0.25">
      <c r="A958" s="30" t="s">
        <v>977</v>
      </c>
      <c r="B958" s="30" t="s">
        <v>977</v>
      </c>
      <c r="C958" s="30" t="s">
        <v>977</v>
      </c>
      <c r="D958" s="30" t="s">
        <v>977</v>
      </c>
      <c r="E958" s="30" t="s">
        <v>977</v>
      </c>
      <c r="F958" s="30" t="s">
        <v>977</v>
      </c>
      <c r="G958" s="30" t="str">
        <f>IFERROR(VLOOKUP(B958,'[1]Income Groups'!$A$2:$C$219,3,FALSE),"")</f>
        <v/>
      </c>
      <c r="H958" s="30" t="str">
        <f>IFERROR(VLOOKUP(B958,'[1]LDC List'!$B$1:$C$47,2,FALSE),"Non LDC")</f>
        <v>Non LDC</v>
      </c>
      <c r="I958" s="30" t="str">
        <f>IFERROR(VLOOKUP(B958,'[1]SIDS List'!$B$1:$C$57,2,FALSE),"Non SIDS")</f>
        <v>Non SIDS</v>
      </c>
      <c r="J958" s="30" t="str">
        <f>IFERROR(VLOOKUP(B958,'[1]DAC Member List'!$B$1:$C$29,2,FALSE),"Non DAC")</f>
        <v>Non DAC</v>
      </c>
      <c r="K958" s="30" t="str">
        <f>IFERROR(VLOOKUP(B958,'[1]Dev Countries List'!$A$1:$B$146,2,FALSE),"Not Developing")</f>
        <v>Not Developing</v>
      </c>
      <c r="L958" s="30" t="str">
        <f>IFERROR(VLOOKUP(D958,'[1]Fragility List'!$A$1:$C$146,3,FALSE),"Not Fragile")</f>
        <v>Not Fragile</v>
      </c>
      <c r="M958" s="27" t="e">
        <f>VLOOKUP(B958,[2]Data!$B$7:$Y$270,23,FALSE)</f>
        <v>#N/A</v>
      </c>
    </row>
    <row r="959" spans="1:13" x14ac:dyDescent="0.25">
      <c r="A959" s="30" t="s">
        <v>977</v>
      </c>
      <c r="B959" s="30" t="s">
        <v>977</v>
      </c>
      <c r="C959" s="30" t="s">
        <v>977</v>
      </c>
      <c r="D959" s="30" t="s">
        <v>977</v>
      </c>
      <c r="E959" s="30" t="s">
        <v>977</v>
      </c>
      <c r="F959" s="30" t="s">
        <v>977</v>
      </c>
      <c r="G959" s="30" t="str">
        <f>IFERROR(VLOOKUP(B959,'[1]Income Groups'!$A$2:$C$219,3,FALSE),"")</f>
        <v/>
      </c>
      <c r="H959" s="30" t="str">
        <f>IFERROR(VLOOKUP(B959,'[1]LDC List'!$B$1:$C$47,2,FALSE),"Non LDC")</f>
        <v>Non LDC</v>
      </c>
      <c r="I959" s="30" t="str">
        <f>IFERROR(VLOOKUP(B959,'[1]SIDS List'!$B$1:$C$57,2,FALSE),"Non SIDS")</f>
        <v>Non SIDS</v>
      </c>
      <c r="J959" s="30" t="str">
        <f>IFERROR(VLOOKUP(B959,'[1]DAC Member List'!$B$1:$C$29,2,FALSE),"Non DAC")</f>
        <v>Non DAC</v>
      </c>
      <c r="K959" s="30" t="str">
        <f>IFERROR(VLOOKUP(B959,'[1]Dev Countries List'!$A$1:$B$146,2,FALSE),"Not Developing")</f>
        <v>Not Developing</v>
      </c>
      <c r="L959" s="30" t="str">
        <f>IFERROR(VLOOKUP(D959,'[1]Fragility List'!$A$1:$C$146,3,FALSE),"Not Fragile")</f>
        <v>Not Fragile</v>
      </c>
      <c r="M959" s="27" t="e">
        <f>VLOOKUP(B959,[2]Data!$B$7:$Y$270,23,FALSE)</f>
        <v>#N/A</v>
      </c>
    </row>
    <row r="960" spans="1:13" x14ac:dyDescent="0.25">
      <c r="A960" s="30" t="s">
        <v>977</v>
      </c>
      <c r="B960" s="30" t="s">
        <v>977</v>
      </c>
      <c r="C960" s="30" t="s">
        <v>977</v>
      </c>
      <c r="D960" s="30" t="s">
        <v>977</v>
      </c>
      <c r="E960" s="30" t="s">
        <v>977</v>
      </c>
      <c r="F960" s="30" t="s">
        <v>977</v>
      </c>
      <c r="G960" s="30" t="str">
        <f>IFERROR(VLOOKUP(B960,'[1]Income Groups'!$A$2:$C$219,3,FALSE),"")</f>
        <v/>
      </c>
      <c r="H960" s="30" t="str">
        <f>IFERROR(VLOOKUP(B960,'[1]LDC List'!$B$1:$C$47,2,FALSE),"Non LDC")</f>
        <v>Non LDC</v>
      </c>
      <c r="I960" s="30" t="str">
        <f>IFERROR(VLOOKUP(B960,'[1]SIDS List'!$B$1:$C$57,2,FALSE),"Non SIDS")</f>
        <v>Non SIDS</v>
      </c>
      <c r="J960" s="30" t="str">
        <f>IFERROR(VLOOKUP(B960,'[1]DAC Member List'!$B$1:$C$29,2,FALSE),"Non DAC")</f>
        <v>Non DAC</v>
      </c>
      <c r="K960" s="30" t="str">
        <f>IFERROR(VLOOKUP(B960,'[1]Dev Countries List'!$A$1:$B$146,2,FALSE),"Not Developing")</f>
        <v>Not Developing</v>
      </c>
      <c r="L960" s="30" t="str">
        <f>IFERROR(VLOOKUP(D960,'[1]Fragility List'!$A$1:$C$146,3,FALSE),"Not Fragile")</f>
        <v>Not Fragile</v>
      </c>
      <c r="M960" s="27" t="e">
        <f>VLOOKUP(B960,[2]Data!$B$7:$Y$270,23,FALSE)</f>
        <v>#N/A</v>
      </c>
    </row>
    <row r="961" spans="1:13" x14ac:dyDescent="0.25">
      <c r="A961" s="30" t="s">
        <v>977</v>
      </c>
      <c r="B961" s="30" t="s">
        <v>977</v>
      </c>
      <c r="C961" s="30" t="s">
        <v>977</v>
      </c>
      <c r="D961" s="30" t="s">
        <v>977</v>
      </c>
      <c r="E961" s="30" t="s">
        <v>977</v>
      </c>
      <c r="F961" s="30" t="s">
        <v>977</v>
      </c>
      <c r="G961" s="30" t="str">
        <f>IFERROR(VLOOKUP(B961,'[1]Income Groups'!$A$2:$C$219,3,FALSE),"")</f>
        <v/>
      </c>
      <c r="H961" s="30" t="str">
        <f>IFERROR(VLOOKUP(B961,'[1]LDC List'!$B$1:$C$47,2,FALSE),"Non LDC")</f>
        <v>Non LDC</v>
      </c>
      <c r="I961" s="30" t="str">
        <f>IFERROR(VLOOKUP(B961,'[1]SIDS List'!$B$1:$C$57,2,FALSE),"Non SIDS")</f>
        <v>Non SIDS</v>
      </c>
      <c r="J961" s="30" t="str">
        <f>IFERROR(VLOOKUP(B961,'[1]DAC Member List'!$B$1:$C$29,2,FALSE),"Non DAC")</f>
        <v>Non DAC</v>
      </c>
      <c r="K961" s="30" t="str">
        <f>IFERROR(VLOOKUP(B961,'[1]Dev Countries List'!$A$1:$B$146,2,FALSE),"Not Developing")</f>
        <v>Not Developing</v>
      </c>
      <c r="L961" s="30" t="str">
        <f>IFERROR(VLOOKUP(D961,'[1]Fragility List'!$A$1:$C$146,3,FALSE),"Not Fragile")</f>
        <v>Not Fragile</v>
      </c>
      <c r="M961" s="27" t="e">
        <f>VLOOKUP(B961,[2]Data!$B$7:$Y$270,23,FALSE)</f>
        <v>#N/A</v>
      </c>
    </row>
    <row r="962" spans="1:13" x14ac:dyDescent="0.25">
      <c r="A962" s="30" t="s">
        <v>977</v>
      </c>
      <c r="B962" s="30" t="s">
        <v>977</v>
      </c>
      <c r="C962" s="30" t="s">
        <v>977</v>
      </c>
      <c r="D962" s="30" t="s">
        <v>977</v>
      </c>
      <c r="E962" s="30" t="s">
        <v>977</v>
      </c>
      <c r="F962" s="30" t="s">
        <v>977</v>
      </c>
      <c r="G962" s="30" t="str">
        <f>IFERROR(VLOOKUP(B962,'[1]Income Groups'!$A$2:$C$219,3,FALSE),"")</f>
        <v/>
      </c>
      <c r="H962" s="30" t="str">
        <f>IFERROR(VLOOKUP(B962,'[1]LDC List'!$B$1:$C$47,2,FALSE),"Non LDC")</f>
        <v>Non LDC</v>
      </c>
      <c r="I962" s="30" t="str">
        <f>IFERROR(VLOOKUP(B962,'[1]SIDS List'!$B$1:$C$57,2,FALSE),"Non SIDS")</f>
        <v>Non SIDS</v>
      </c>
      <c r="J962" s="30" t="str">
        <f>IFERROR(VLOOKUP(B962,'[1]DAC Member List'!$B$1:$C$29,2,FALSE),"Non DAC")</f>
        <v>Non DAC</v>
      </c>
      <c r="K962" s="30" t="str">
        <f>IFERROR(VLOOKUP(B962,'[1]Dev Countries List'!$A$1:$B$146,2,FALSE),"Not Developing")</f>
        <v>Not Developing</v>
      </c>
      <c r="L962" s="30" t="str">
        <f>IFERROR(VLOOKUP(D962,'[1]Fragility List'!$A$1:$C$146,3,FALSE),"Not Fragile")</f>
        <v>Not Fragile</v>
      </c>
      <c r="M962" s="27" t="e">
        <f>VLOOKUP(B962,[2]Data!$B$7:$Y$270,23,FALSE)</f>
        <v>#N/A</v>
      </c>
    </row>
    <row r="963" spans="1:13" x14ac:dyDescent="0.25">
      <c r="A963" s="30" t="s">
        <v>977</v>
      </c>
      <c r="B963" s="30" t="s">
        <v>977</v>
      </c>
      <c r="C963" s="30" t="s">
        <v>977</v>
      </c>
      <c r="D963" s="30" t="s">
        <v>977</v>
      </c>
      <c r="E963" s="30" t="s">
        <v>977</v>
      </c>
      <c r="F963" s="30" t="s">
        <v>977</v>
      </c>
      <c r="G963" s="30" t="str">
        <f>IFERROR(VLOOKUP(B963,'[1]Income Groups'!$A$2:$C$219,3,FALSE),"")</f>
        <v/>
      </c>
      <c r="H963" s="30" t="str">
        <f>IFERROR(VLOOKUP(B963,'[1]LDC List'!$B$1:$C$47,2,FALSE),"Non LDC")</f>
        <v>Non LDC</v>
      </c>
      <c r="I963" s="30" t="str">
        <f>IFERROR(VLOOKUP(B963,'[1]SIDS List'!$B$1:$C$57,2,FALSE),"Non SIDS")</f>
        <v>Non SIDS</v>
      </c>
      <c r="J963" s="30" t="str">
        <f>IFERROR(VLOOKUP(B963,'[1]DAC Member List'!$B$1:$C$29,2,FALSE),"Non DAC")</f>
        <v>Non DAC</v>
      </c>
      <c r="K963" s="30" t="str">
        <f>IFERROR(VLOOKUP(B963,'[1]Dev Countries List'!$A$1:$B$146,2,FALSE),"Not Developing")</f>
        <v>Not Developing</v>
      </c>
      <c r="L963" s="30" t="str">
        <f>IFERROR(VLOOKUP(D963,'[1]Fragility List'!$A$1:$C$146,3,FALSE),"Not Fragile")</f>
        <v>Not Fragile</v>
      </c>
      <c r="M963" s="27" t="e">
        <f>VLOOKUP(B963,[2]Data!$B$7:$Y$270,23,FALSE)</f>
        <v>#N/A</v>
      </c>
    </row>
    <row r="964" spans="1:13" x14ac:dyDescent="0.25">
      <c r="A964" s="30" t="s">
        <v>977</v>
      </c>
      <c r="B964" s="30" t="s">
        <v>977</v>
      </c>
      <c r="C964" s="30" t="s">
        <v>977</v>
      </c>
      <c r="D964" s="30" t="s">
        <v>977</v>
      </c>
      <c r="E964" s="30" t="s">
        <v>977</v>
      </c>
      <c r="F964" s="30" t="s">
        <v>977</v>
      </c>
      <c r="G964" s="30" t="str">
        <f>IFERROR(VLOOKUP(B964,'[1]Income Groups'!$A$2:$C$219,3,FALSE),"")</f>
        <v/>
      </c>
      <c r="H964" s="30" t="str">
        <f>IFERROR(VLOOKUP(B964,'[1]LDC List'!$B$1:$C$47,2,FALSE),"Non LDC")</f>
        <v>Non LDC</v>
      </c>
      <c r="I964" s="30" t="str">
        <f>IFERROR(VLOOKUP(B964,'[1]SIDS List'!$B$1:$C$57,2,FALSE),"Non SIDS")</f>
        <v>Non SIDS</v>
      </c>
      <c r="J964" s="30" t="str">
        <f>IFERROR(VLOOKUP(B964,'[1]DAC Member List'!$B$1:$C$29,2,FALSE),"Non DAC")</f>
        <v>Non DAC</v>
      </c>
      <c r="K964" s="30" t="str">
        <f>IFERROR(VLOOKUP(B964,'[1]Dev Countries List'!$A$1:$B$146,2,FALSE),"Not Developing")</f>
        <v>Not Developing</v>
      </c>
      <c r="L964" s="30" t="str">
        <f>IFERROR(VLOOKUP(D964,'[1]Fragility List'!$A$1:$C$146,3,FALSE),"Not Fragile")</f>
        <v>Not Fragile</v>
      </c>
      <c r="M964" s="27" t="e">
        <f>VLOOKUP(B964,[2]Data!$B$7:$Y$270,23,FALSE)</f>
        <v>#N/A</v>
      </c>
    </row>
    <row r="965" spans="1:13" x14ac:dyDescent="0.25">
      <c r="A965" s="30" t="s">
        <v>977</v>
      </c>
      <c r="B965" s="30" t="s">
        <v>977</v>
      </c>
      <c r="C965" s="30" t="s">
        <v>977</v>
      </c>
      <c r="D965" s="30" t="s">
        <v>977</v>
      </c>
      <c r="E965" s="30" t="s">
        <v>977</v>
      </c>
      <c r="F965" s="30" t="s">
        <v>977</v>
      </c>
      <c r="G965" s="30" t="str">
        <f>IFERROR(VLOOKUP(B965,'[1]Income Groups'!$A$2:$C$219,3,FALSE),"")</f>
        <v/>
      </c>
      <c r="H965" s="30" t="str">
        <f>IFERROR(VLOOKUP(B965,'[1]LDC List'!$B$1:$C$47,2,FALSE),"Non LDC")</f>
        <v>Non LDC</v>
      </c>
      <c r="I965" s="30" t="str">
        <f>IFERROR(VLOOKUP(B965,'[1]SIDS List'!$B$1:$C$57,2,FALSE),"Non SIDS")</f>
        <v>Non SIDS</v>
      </c>
      <c r="J965" s="30" t="str">
        <f>IFERROR(VLOOKUP(B965,'[1]DAC Member List'!$B$1:$C$29,2,FALSE),"Non DAC")</f>
        <v>Non DAC</v>
      </c>
      <c r="K965" s="30" t="str">
        <f>IFERROR(VLOOKUP(B965,'[1]Dev Countries List'!$A$1:$B$146,2,FALSE),"Not Developing")</f>
        <v>Not Developing</v>
      </c>
      <c r="L965" s="30" t="str">
        <f>IFERROR(VLOOKUP(D965,'[1]Fragility List'!$A$1:$C$146,3,FALSE),"Not Fragile")</f>
        <v>Not Fragile</v>
      </c>
      <c r="M965" s="27" t="e">
        <f>VLOOKUP(B965,[2]Data!$B$7:$Y$270,23,FALSE)</f>
        <v>#N/A</v>
      </c>
    </row>
    <row r="966" spans="1:13" x14ac:dyDescent="0.25">
      <c r="A966" s="30" t="s">
        <v>977</v>
      </c>
      <c r="B966" s="30" t="s">
        <v>977</v>
      </c>
      <c r="C966" s="30" t="s">
        <v>977</v>
      </c>
      <c r="D966" s="30" t="s">
        <v>977</v>
      </c>
      <c r="E966" s="30" t="s">
        <v>977</v>
      </c>
      <c r="F966" s="30" t="s">
        <v>977</v>
      </c>
      <c r="G966" s="30" t="str">
        <f>IFERROR(VLOOKUP(B966,'[1]Income Groups'!$A$2:$C$219,3,FALSE),"")</f>
        <v/>
      </c>
      <c r="H966" s="30" t="str">
        <f>IFERROR(VLOOKUP(B966,'[1]LDC List'!$B$1:$C$47,2,FALSE),"Non LDC")</f>
        <v>Non LDC</v>
      </c>
      <c r="I966" s="30" t="str">
        <f>IFERROR(VLOOKUP(B966,'[1]SIDS List'!$B$1:$C$57,2,FALSE),"Non SIDS")</f>
        <v>Non SIDS</v>
      </c>
      <c r="J966" s="30" t="str">
        <f>IFERROR(VLOOKUP(B966,'[1]DAC Member List'!$B$1:$C$29,2,FALSE),"Non DAC")</f>
        <v>Non DAC</v>
      </c>
      <c r="K966" s="30" t="str">
        <f>IFERROR(VLOOKUP(B966,'[1]Dev Countries List'!$A$1:$B$146,2,FALSE),"Not Developing")</f>
        <v>Not Developing</v>
      </c>
      <c r="L966" s="30" t="str">
        <f>IFERROR(VLOOKUP(D966,'[1]Fragility List'!$A$1:$C$146,3,FALSE),"Not Fragile")</f>
        <v>Not Fragile</v>
      </c>
      <c r="M966" s="27" t="e">
        <f>VLOOKUP(B966,[2]Data!$B$7:$Y$270,23,FALSE)</f>
        <v>#N/A</v>
      </c>
    </row>
    <row r="967" spans="1:13" x14ac:dyDescent="0.25">
      <c r="A967" s="30" t="s">
        <v>977</v>
      </c>
      <c r="B967" s="30" t="s">
        <v>977</v>
      </c>
      <c r="C967" s="30" t="s">
        <v>977</v>
      </c>
      <c r="D967" s="30" t="s">
        <v>977</v>
      </c>
      <c r="E967" s="30" t="s">
        <v>977</v>
      </c>
      <c r="F967" s="30" t="s">
        <v>977</v>
      </c>
      <c r="G967" s="30" t="str">
        <f>IFERROR(VLOOKUP(B967,'[1]Income Groups'!$A$2:$C$219,3,FALSE),"")</f>
        <v/>
      </c>
      <c r="H967" s="30" t="str">
        <f>IFERROR(VLOOKUP(B967,'[1]LDC List'!$B$1:$C$47,2,FALSE),"Non LDC")</f>
        <v>Non LDC</v>
      </c>
      <c r="I967" s="30" t="str">
        <f>IFERROR(VLOOKUP(B967,'[1]SIDS List'!$B$1:$C$57,2,FALSE),"Non SIDS")</f>
        <v>Non SIDS</v>
      </c>
      <c r="J967" s="30" t="str">
        <f>IFERROR(VLOOKUP(B967,'[1]DAC Member List'!$B$1:$C$29,2,FALSE),"Non DAC")</f>
        <v>Non DAC</v>
      </c>
      <c r="K967" s="30" t="str">
        <f>IFERROR(VLOOKUP(B967,'[1]Dev Countries List'!$A$1:$B$146,2,FALSE),"Not Developing")</f>
        <v>Not Developing</v>
      </c>
      <c r="L967" s="30" t="str">
        <f>IFERROR(VLOOKUP(D967,'[1]Fragility List'!$A$1:$C$146,3,FALSE),"Not Fragile")</f>
        <v>Not Fragile</v>
      </c>
      <c r="M967" s="27" t="e">
        <f>VLOOKUP(B967,[2]Data!$B$7:$Y$270,23,FALSE)</f>
        <v>#N/A</v>
      </c>
    </row>
    <row r="968" spans="1:13" x14ac:dyDescent="0.25">
      <c r="A968" s="30" t="s">
        <v>977</v>
      </c>
      <c r="B968" s="30" t="s">
        <v>977</v>
      </c>
      <c r="C968" s="30" t="s">
        <v>977</v>
      </c>
      <c r="D968" s="30" t="s">
        <v>977</v>
      </c>
      <c r="E968" s="30" t="s">
        <v>977</v>
      </c>
      <c r="F968" s="30" t="s">
        <v>977</v>
      </c>
      <c r="G968" s="30" t="str">
        <f>IFERROR(VLOOKUP(B968,'[1]Income Groups'!$A$2:$C$219,3,FALSE),"")</f>
        <v/>
      </c>
      <c r="H968" s="30" t="str">
        <f>IFERROR(VLOOKUP(B968,'[1]LDC List'!$B$1:$C$47,2,FALSE),"Non LDC")</f>
        <v>Non LDC</v>
      </c>
      <c r="I968" s="30" t="str">
        <f>IFERROR(VLOOKUP(B968,'[1]SIDS List'!$B$1:$C$57,2,FALSE),"Non SIDS")</f>
        <v>Non SIDS</v>
      </c>
      <c r="J968" s="30" t="str">
        <f>IFERROR(VLOOKUP(B968,'[1]DAC Member List'!$B$1:$C$29,2,FALSE),"Non DAC")</f>
        <v>Non DAC</v>
      </c>
      <c r="K968" s="30" t="str">
        <f>IFERROR(VLOOKUP(B968,'[1]Dev Countries List'!$A$1:$B$146,2,FALSE),"Not Developing")</f>
        <v>Not Developing</v>
      </c>
      <c r="L968" s="30" t="str">
        <f>IFERROR(VLOOKUP(D968,'[1]Fragility List'!$A$1:$C$146,3,FALSE),"Not Fragile")</f>
        <v>Not Fragile</v>
      </c>
      <c r="M968" s="27" t="e">
        <f>VLOOKUP(B968,[2]Data!$B$7:$Y$270,23,FALSE)</f>
        <v>#N/A</v>
      </c>
    </row>
    <row r="969" spans="1:13" x14ac:dyDescent="0.25">
      <c r="A969" s="30" t="s">
        <v>977</v>
      </c>
      <c r="B969" s="30" t="s">
        <v>977</v>
      </c>
      <c r="C969" s="30" t="s">
        <v>977</v>
      </c>
      <c r="D969" s="30" t="s">
        <v>977</v>
      </c>
      <c r="E969" s="30" t="s">
        <v>977</v>
      </c>
      <c r="F969" s="30" t="s">
        <v>977</v>
      </c>
      <c r="G969" s="30" t="str">
        <f>IFERROR(VLOOKUP(B969,'[1]Income Groups'!$A$2:$C$219,3,FALSE),"")</f>
        <v/>
      </c>
      <c r="H969" s="30" t="str">
        <f>IFERROR(VLOOKUP(B969,'[1]LDC List'!$B$1:$C$47,2,FALSE),"Non LDC")</f>
        <v>Non LDC</v>
      </c>
      <c r="I969" s="30" t="str">
        <f>IFERROR(VLOOKUP(B969,'[1]SIDS List'!$B$1:$C$57,2,FALSE),"Non SIDS")</f>
        <v>Non SIDS</v>
      </c>
      <c r="J969" s="30" t="str">
        <f>IFERROR(VLOOKUP(B969,'[1]DAC Member List'!$B$1:$C$29,2,FALSE),"Non DAC")</f>
        <v>Non DAC</v>
      </c>
      <c r="K969" s="30" t="str">
        <f>IFERROR(VLOOKUP(B969,'[1]Dev Countries List'!$A$1:$B$146,2,FALSE),"Not Developing")</f>
        <v>Not Developing</v>
      </c>
      <c r="L969" s="30" t="str">
        <f>IFERROR(VLOOKUP(D969,'[1]Fragility List'!$A$1:$C$146,3,FALSE),"Not Fragile")</f>
        <v>Not Fragile</v>
      </c>
      <c r="M969" s="27" t="e">
        <f>VLOOKUP(B969,[2]Data!$B$7:$Y$270,23,FALSE)</f>
        <v>#N/A</v>
      </c>
    </row>
    <row r="970" spans="1:13" x14ac:dyDescent="0.25">
      <c r="A970" s="30" t="s">
        <v>977</v>
      </c>
      <c r="B970" s="30" t="s">
        <v>977</v>
      </c>
      <c r="C970" s="30" t="s">
        <v>977</v>
      </c>
      <c r="D970" s="30" t="s">
        <v>977</v>
      </c>
      <c r="E970" s="30" t="s">
        <v>977</v>
      </c>
      <c r="F970" s="30" t="s">
        <v>977</v>
      </c>
      <c r="G970" s="30" t="str">
        <f>IFERROR(VLOOKUP(B970,'[1]Income Groups'!$A$2:$C$219,3,FALSE),"")</f>
        <v/>
      </c>
      <c r="H970" s="30" t="str">
        <f>IFERROR(VLOOKUP(B970,'[1]LDC List'!$B$1:$C$47,2,FALSE),"Non LDC")</f>
        <v>Non LDC</v>
      </c>
      <c r="I970" s="30" t="str">
        <f>IFERROR(VLOOKUP(B970,'[1]SIDS List'!$B$1:$C$57,2,FALSE),"Non SIDS")</f>
        <v>Non SIDS</v>
      </c>
      <c r="J970" s="30" t="str">
        <f>IFERROR(VLOOKUP(B970,'[1]DAC Member List'!$B$1:$C$29,2,FALSE),"Non DAC")</f>
        <v>Non DAC</v>
      </c>
      <c r="K970" s="30" t="str">
        <f>IFERROR(VLOOKUP(B970,'[1]Dev Countries List'!$A$1:$B$146,2,FALSE),"Not Developing")</f>
        <v>Not Developing</v>
      </c>
      <c r="L970" s="30" t="str">
        <f>IFERROR(VLOOKUP(D970,'[1]Fragility List'!$A$1:$C$146,3,FALSE),"Not Fragile")</f>
        <v>Not Fragile</v>
      </c>
      <c r="M970" s="27" t="e">
        <f>VLOOKUP(B970,[2]Data!$B$7:$Y$270,23,FALSE)</f>
        <v>#N/A</v>
      </c>
    </row>
    <row r="971" spans="1:13" x14ac:dyDescent="0.25">
      <c r="A971" s="30" t="s">
        <v>977</v>
      </c>
      <c r="B971" s="30" t="s">
        <v>977</v>
      </c>
      <c r="C971" s="30" t="s">
        <v>977</v>
      </c>
      <c r="D971" s="30" t="s">
        <v>977</v>
      </c>
      <c r="E971" s="30" t="s">
        <v>977</v>
      </c>
      <c r="F971" s="30" t="s">
        <v>977</v>
      </c>
      <c r="G971" s="30" t="str">
        <f>IFERROR(VLOOKUP(B971,'[1]Income Groups'!$A$2:$C$219,3,FALSE),"")</f>
        <v/>
      </c>
      <c r="H971" s="30" t="str">
        <f>IFERROR(VLOOKUP(B971,'[1]LDC List'!$B$1:$C$47,2,FALSE),"Non LDC")</f>
        <v>Non LDC</v>
      </c>
      <c r="I971" s="30" t="str">
        <f>IFERROR(VLOOKUP(B971,'[1]SIDS List'!$B$1:$C$57,2,FALSE),"Non SIDS")</f>
        <v>Non SIDS</v>
      </c>
      <c r="J971" s="30" t="str">
        <f>IFERROR(VLOOKUP(B971,'[1]DAC Member List'!$B$1:$C$29,2,FALSE),"Non DAC")</f>
        <v>Non DAC</v>
      </c>
      <c r="K971" s="30" t="str">
        <f>IFERROR(VLOOKUP(B971,'[1]Dev Countries List'!$A$1:$B$146,2,FALSE),"Not Developing")</f>
        <v>Not Developing</v>
      </c>
      <c r="L971" s="30" t="str">
        <f>IFERROR(VLOOKUP(D971,'[1]Fragility List'!$A$1:$C$146,3,FALSE),"Not Fragile")</f>
        <v>Not Fragile</v>
      </c>
      <c r="M971" s="27" t="e">
        <f>VLOOKUP(B971,[2]Data!$B$7:$Y$270,23,FALSE)</f>
        <v>#N/A</v>
      </c>
    </row>
    <row r="972" spans="1:13" x14ac:dyDescent="0.25">
      <c r="A972" s="30" t="s">
        <v>977</v>
      </c>
      <c r="B972" s="30" t="s">
        <v>977</v>
      </c>
      <c r="C972" s="30" t="s">
        <v>977</v>
      </c>
      <c r="D972" s="30" t="s">
        <v>977</v>
      </c>
      <c r="E972" s="30" t="s">
        <v>977</v>
      </c>
      <c r="F972" s="30" t="s">
        <v>977</v>
      </c>
      <c r="G972" s="30" t="str">
        <f>IFERROR(VLOOKUP(B972,'[1]Income Groups'!$A$2:$C$219,3,FALSE),"")</f>
        <v/>
      </c>
      <c r="H972" s="30" t="str">
        <f>IFERROR(VLOOKUP(B972,'[1]LDC List'!$B$1:$C$47,2,FALSE),"Non LDC")</f>
        <v>Non LDC</v>
      </c>
      <c r="I972" s="30" t="str">
        <f>IFERROR(VLOOKUP(B972,'[1]SIDS List'!$B$1:$C$57,2,FALSE),"Non SIDS")</f>
        <v>Non SIDS</v>
      </c>
      <c r="J972" s="30" t="str">
        <f>IFERROR(VLOOKUP(B972,'[1]DAC Member List'!$B$1:$C$29,2,FALSE),"Non DAC")</f>
        <v>Non DAC</v>
      </c>
      <c r="K972" s="30" t="str">
        <f>IFERROR(VLOOKUP(B972,'[1]Dev Countries List'!$A$1:$B$146,2,FALSE),"Not Developing")</f>
        <v>Not Developing</v>
      </c>
      <c r="L972" s="30" t="str">
        <f>IFERROR(VLOOKUP(D972,'[1]Fragility List'!$A$1:$C$146,3,FALSE),"Not Fragile")</f>
        <v>Not Fragile</v>
      </c>
      <c r="M972" s="27" t="e">
        <f>VLOOKUP(B972,[2]Data!$B$7:$Y$270,23,FALSE)</f>
        <v>#N/A</v>
      </c>
    </row>
    <row r="973" spans="1:13" x14ac:dyDescent="0.25">
      <c r="A973" s="30" t="s">
        <v>977</v>
      </c>
      <c r="B973" s="30" t="s">
        <v>977</v>
      </c>
      <c r="C973" s="30" t="s">
        <v>977</v>
      </c>
      <c r="D973" s="30" t="s">
        <v>977</v>
      </c>
      <c r="E973" s="30" t="s">
        <v>977</v>
      </c>
      <c r="F973" s="30" t="s">
        <v>977</v>
      </c>
      <c r="G973" s="30" t="str">
        <f>IFERROR(VLOOKUP(B973,'[1]Income Groups'!$A$2:$C$219,3,FALSE),"")</f>
        <v/>
      </c>
      <c r="H973" s="30" t="str">
        <f>IFERROR(VLOOKUP(B973,'[1]LDC List'!$B$1:$C$47,2,FALSE),"Non LDC")</f>
        <v>Non LDC</v>
      </c>
      <c r="I973" s="30" t="str">
        <f>IFERROR(VLOOKUP(B973,'[1]SIDS List'!$B$1:$C$57,2,FALSE),"Non SIDS")</f>
        <v>Non SIDS</v>
      </c>
      <c r="J973" s="30" t="str">
        <f>IFERROR(VLOOKUP(B973,'[1]DAC Member List'!$B$1:$C$29,2,FALSE),"Non DAC")</f>
        <v>Non DAC</v>
      </c>
      <c r="K973" s="30" t="str">
        <f>IFERROR(VLOOKUP(B973,'[1]Dev Countries List'!$A$1:$B$146,2,FALSE),"Not Developing")</f>
        <v>Not Developing</v>
      </c>
      <c r="L973" s="30" t="str">
        <f>IFERROR(VLOOKUP(D973,'[1]Fragility List'!$A$1:$C$146,3,FALSE),"Not Fragile")</f>
        <v>Not Fragile</v>
      </c>
      <c r="M973" s="27" t="e">
        <f>VLOOKUP(B973,[2]Data!$B$7:$Y$270,23,FALSE)</f>
        <v>#N/A</v>
      </c>
    </row>
    <row r="974" spans="1:13" x14ac:dyDescent="0.25">
      <c r="A974" s="30" t="s">
        <v>977</v>
      </c>
      <c r="B974" s="30" t="s">
        <v>977</v>
      </c>
      <c r="C974" s="30" t="s">
        <v>977</v>
      </c>
      <c r="D974" s="30" t="s">
        <v>977</v>
      </c>
      <c r="E974" s="30" t="s">
        <v>977</v>
      </c>
      <c r="F974" s="30" t="s">
        <v>977</v>
      </c>
      <c r="G974" s="30" t="str">
        <f>IFERROR(VLOOKUP(B974,'[1]Income Groups'!$A$2:$C$219,3,FALSE),"")</f>
        <v/>
      </c>
      <c r="H974" s="30" t="str">
        <f>IFERROR(VLOOKUP(B974,'[1]LDC List'!$B$1:$C$47,2,FALSE),"Non LDC")</f>
        <v>Non LDC</v>
      </c>
      <c r="I974" s="30" t="str">
        <f>IFERROR(VLOOKUP(B974,'[1]SIDS List'!$B$1:$C$57,2,FALSE),"Non SIDS")</f>
        <v>Non SIDS</v>
      </c>
      <c r="J974" s="30" t="str">
        <f>IFERROR(VLOOKUP(B974,'[1]DAC Member List'!$B$1:$C$29,2,FALSE),"Non DAC")</f>
        <v>Non DAC</v>
      </c>
      <c r="K974" s="30" t="str">
        <f>IFERROR(VLOOKUP(B974,'[1]Dev Countries List'!$A$1:$B$146,2,FALSE),"Not Developing")</f>
        <v>Not Developing</v>
      </c>
      <c r="L974" s="30" t="str">
        <f>IFERROR(VLOOKUP(D974,'[1]Fragility List'!$A$1:$C$146,3,FALSE),"Not Fragile")</f>
        <v>Not Fragile</v>
      </c>
      <c r="M974" s="27" t="e">
        <f>VLOOKUP(B974,[2]Data!$B$7:$Y$270,23,FALSE)</f>
        <v>#N/A</v>
      </c>
    </row>
    <row r="975" spans="1:13" x14ac:dyDescent="0.25">
      <c r="A975" s="30" t="s">
        <v>977</v>
      </c>
      <c r="B975" s="30" t="s">
        <v>977</v>
      </c>
      <c r="C975" s="30" t="s">
        <v>977</v>
      </c>
      <c r="D975" s="30" t="s">
        <v>977</v>
      </c>
      <c r="E975" s="30" t="s">
        <v>977</v>
      </c>
      <c r="F975" s="30" t="s">
        <v>977</v>
      </c>
      <c r="G975" s="30" t="str">
        <f>IFERROR(VLOOKUP(B975,'[1]Income Groups'!$A$2:$C$219,3,FALSE),"")</f>
        <v/>
      </c>
      <c r="H975" s="30" t="str">
        <f>IFERROR(VLOOKUP(B975,'[1]LDC List'!$B$1:$C$47,2,FALSE),"Non LDC")</f>
        <v>Non LDC</v>
      </c>
      <c r="I975" s="30" t="str">
        <f>IFERROR(VLOOKUP(B975,'[1]SIDS List'!$B$1:$C$57,2,FALSE),"Non SIDS")</f>
        <v>Non SIDS</v>
      </c>
      <c r="J975" s="30" t="str">
        <f>IFERROR(VLOOKUP(B975,'[1]DAC Member List'!$B$1:$C$29,2,FALSE),"Non DAC")</f>
        <v>Non DAC</v>
      </c>
      <c r="K975" s="30" t="str">
        <f>IFERROR(VLOOKUP(B975,'[1]Dev Countries List'!$A$1:$B$146,2,FALSE),"Not Developing")</f>
        <v>Not Developing</v>
      </c>
      <c r="L975" s="30" t="str">
        <f>IFERROR(VLOOKUP(D975,'[1]Fragility List'!$A$1:$C$146,3,FALSE),"Not Fragile")</f>
        <v>Not Fragile</v>
      </c>
      <c r="M975" s="27" t="e">
        <f>VLOOKUP(B975,[2]Data!$B$7:$Y$270,23,FALSE)</f>
        <v>#N/A</v>
      </c>
    </row>
    <row r="976" spans="1:13" x14ac:dyDescent="0.25">
      <c r="A976" s="30" t="s">
        <v>977</v>
      </c>
      <c r="B976" s="30" t="s">
        <v>977</v>
      </c>
      <c r="C976" s="30" t="s">
        <v>977</v>
      </c>
      <c r="D976" s="30" t="s">
        <v>977</v>
      </c>
      <c r="E976" s="30" t="s">
        <v>977</v>
      </c>
      <c r="F976" s="30" t="s">
        <v>977</v>
      </c>
      <c r="G976" s="30" t="str">
        <f>IFERROR(VLOOKUP(B976,'[1]Income Groups'!$A$2:$C$219,3,FALSE),"")</f>
        <v/>
      </c>
      <c r="H976" s="30" t="str">
        <f>IFERROR(VLOOKUP(B976,'[1]LDC List'!$B$1:$C$47,2,FALSE),"Non LDC")</f>
        <v>Non LDC</v>
      </c>
      <c r="I976" s="30" t="str">
        <f>IFERROR(VLOOKUP(B976,'[1]SIDS List'!$B$1:$C$57,2,FALSE),"Non SIDS")</f>
        <v>Non SIDS</v>
      </c>
      <c r="J976" s="30" t="str">
        <f>IFERROR(VLOOKUP(B976,'[1]DAC Member List'!$B$1:$C$29,2,FALSE),"Non DAC")</f>
        <v>Non DAC</v>
      </c>
      <c r="K976" s="30" t="str">
        <f>IFERROR(VLOOKUP(B976,'[1]Dev Countries List'!$A$1:$B$146,2,FALSE),"Not Developing")</f>
        <v>Not Developing</v>
      </c>
      <c r="L976" s="30" t="str">
        <f>IFERROR(VLOOKUP(D976,'[1]Fragility List'!$A$1:$C$146,3,FALSE),"Not Fragile")</f>
        <v>Not Fragile</v>
      </c>
      <c r="M976" s="27" t="e">
        <f>VLOOKUP(B976,[2]Data!$B$7:$Y$270,23,FALSE)</f>
        <v>#N/A</v>
      </c>
    </row>
    <row r="977" spans="1:13" x14ac:dyDescent="0.25">
      <c r="A977" s="30" t="s">
        <v>977</v>
      </c>
      <c r="B977" s="30" t="s">
        <v>977</v>
      </c>
      <c r="C977" s="30" t="s">
        <v>977</v>
      </c>
      <c r="D977" s="30" t="s">
        <v>977</v>
      </c>
      <c r="E977" s="30" t="s">
        <v>977</v>
      </c>
      <c r="F977" s="30" t="s">
        <v>977</v>
      </c>
      <c r="G977" s="30" t="str">
        <f>IFERROR(VLOOKUP(B977,'[1]Income Groups'!$A$2:$C$219,3,FALSE),"")</f>
        <v/>
      </c>
      <c r="H977" s="30" t="str">
        <f>IFERROR(VLOOKUP(B977,'[1]LDC List'!$B$1:$C$47,2,FALSE),"Non LDC")</f>
        <v>Non LDC</v>
      </c>
      <c r="I977" s="30" t="str">
        <f>IFERROR(VLOOKUP(B977,'[1]SIDS List'!$B$1:$C$57,2,FALSE),"Non SIDS")</f>
        <v>Non SIDS</v>
      </c>
      <c r="J977" s="30" t="str">
        <f>IFERROR(VLOOKUP(B977,'[1]DAC Member List'!$B$1:$C$29,2,FALSE),"Non DAC")</f>
        <v>Non DAC</v>
      </c>
      <c r="K977" s="30" t="str">
        <f>IFERROR(VLOOKUP(B977,'[1]Dev Countries List'!$A$1:$B$146,2,FALSE),"Not Developing")</f>
        <v>Not Developing</v>
      </c>
      <c r="L977" s="30" t="str">
        <f>IFERROR(VLOOKUP(D977,'[1]Fragility List'!$A$1:$C$146,3,FALSE),"Not Fragile")</f>
        <v>Not Fragile</v>
      </c>
      <c r="M977" s="27" t="e">
        <f>VLOOKUP(B977,[2]Data!$B$7:$Y$270,23,FALSE)</f>
        <v>#N/A</v>
      </c>
    </row>
    <row r="978" spans="1:13" x14ac:dyDescent="0.25">
      <c r="A978" s="30" t="s">
        <v>977</v>
      </c>
      <c r="B978" s="30" t="s">
        <v>977</v>
      </c>
      <c r="C978" s="30" t="s">
        <v>977</v>
      </c>
      <c r="D978" s="30" t="s">
        <v>977</v>
      </c>
      <c r="E978" s="30" t="s">
        <v>977</v>
      </c>
      <c r="F978" s="30" t="s">
        <v>977</v>
      </c>
      <c r="G978" s="30" t="str">
        <f>IFERROR(VLOOKUP(B978,'[1]Income Groups'!$A$2:$C$219,3,FALSE),"")</f>
        <v/>
      </c>
      <c r="H978" s="30" t="str">
        <f>IFERROR(VLOOKUP(B978,'[1]LDC List'!$B$1:$C$47,2,FALSE),"Non LDC")</f>
        <v>Non LDC</v>
      </c>
      <c r="I978" s="30" t="str">
        <f>IFERROR(VLOOKUP(B978,'[1]SIDS List'!$B$1:$C$57,2,FALSE),"Non SIDS")</f>
        <v>Non SIDS</v>
      </c>
      <c r="J978" s="30" t="str">
        <f>IFERROR(VLOOKUP(B978,'[1]DAC Member List'!$B$1:$C$29,2,FALSE),"Non DAC")</f>
        <v>Non DAC</v>
      </c>
      <c r="K978" s="30" t="str">
        <f>IFERROR(VLOOKUP(B978,'[1]Dev Countries List'!$A$1:$B$146,2,FALSE),"Not Developing")</f>
        <v>Not Developing</v>
      </c>
      <c r="L978" s="30" t="str">
        <f>IFERROR(VLOOKUP(D978,'[1]Fragility List'!$A$1:$C$146,3,FALSE),"Not Fragile")</f>
        <v>Not Fragile</v>
      </c>
      <c r="M978" s="27" t="e">
        <f>VLOOKUP(B978,[2]Data!$B$7:$Y$270,23,FALSE)</f>
        <v>#N/A</v>
      </c>
    </row>
    <row r="979" spans="1:13" x14ac:dyDescent="0.25">
      <c r="A979" s="30" t="s">
        <v>977</v>
      </c>
      <c r="B979" s="30" t="s">
        <v>977</v>
      </c>
      <c r="C979" s="30" t="s">
        <v>977</v>
      </c>
      <c r="D979" s="30" t="s">
        <v>977</v>
      </c>
      <c r="E979" s="30" t="s">
        <v>977</v>
      </c>
      <c r="F979" s="30" t="s">
        <v>977</v>
      </c>
      <c r="G979" s="30" t="str">
        <f>IFERROR(VLOOKUP(B979,'[1]Income Groups'!$A$2:$C$219,3,FALSE),"")</f>
        <v/>
      </c>
      <c r="H979" s="30" t="str">
        <f>IFERROR(VLOOKUP(B979,'[1]LDC List'!$B$1:$C$47,2,FALSE),"Non LDC")</f>
        <v>Non LDC</v>
      </c>
      <c r="I979" s="30" t="str">
        <f>IFERROR(VLOOKUP(B979,'[1]SIDS List'!$B$1:$C$57,2,FALSE),"Non SIDS")</f>
        <v>Non SIDS</v>
      </c>
      <c r="J979" s="30" t="str">
        <f>IFERROR(VLOOKUP(B979,'[1]DAC Member List'!$B$1:$C$29,2,FALSE),"Non DAC")</f>
        <v>Non DAC</v>
      </c>
      <c r="K979" s="30" t="str">
        <f>IFERROR(VLOOKUP(B979,'[1]Dev Countries List'!$A$1:$B$146,2,FALSE),"Not Developing")</f>
        <v>Not Developing</v>
      </c>
      <c r="L979" s="30" t="str">
        <f>IFERROR(VLOOKUP(D979,'[1]Fragility List'!$A$1:$C$146,3,FALSE),"Not Fragile")</f>
        <v>Not Fragile</v>
      </c>
      <c r="M979" s="27" t="e">
        <f>VLOOKUP(B979,[2]Data!$B$7:$Y$270,23,FALSE)</f>
        <v>#N/A</v>
      </c>
    </row>
    <row r="980" spans="1:13" x14ac:dyDescent="0.25">
      <c r="A980" s="30" t="s">
        <v>977</v>
      </c>
      <c r="B980" s="30" t="s">
        <v>977</v>
      </c>
      <c r="C980" s="30" t="s">
        <v>977</v>
      </c>
      <c r="D980" s="30" t="s">
        <v>977</v>
      </c>
      <c r="E980" s="30" t="s">
        <v>977</v>
      </c>
      <c r="F980" s="30" t="s">
        <v>977</v>
      </c>
      <c r="G980" s="30" t="str">
        <f>IFERROR(VLOOKUP(B980,'[1]Income Groups'!$A$2:$C$219,3,FALSE),"")</f>
        <v/>
      </c>
      <c r="H980" s="30" t="str">
        <f>IFERROR(VLOOKUP(B980,'[1]LDC List'!$B$1:$C$47,2,FALSE),"Non LDC")</f>
        <v>Non LDC</v>
      </c>
      <c r="I980" s="30" t="str">
        <f>IFERROR(VLOOKUP(B980,'[1]SIDS List'!$B$1:$C$57,2,FALSE),"Non SIDS")</f>
        <v>Non SIDS</v>
      </c>
      <c r="J980" s="30" t="str">
        <f>IFERROR(VLOOKUP(B980,'[1]DAC Member List'!$B$1:$C$29,2,FALSE),"Non DAC")</f>
        <v>Non DAC</v>
      </c>
      <c r="K980" s="30" t="str">
        <f>IFERROR(VLOOKUP(B980,'[1]Dev Countries List'!$A$1:$B$146,2,FALSE),"Not Developing")</f>
        <v>Not Developing</v>
      </c>
      <c r="L980" s="30" t="str">
        <f>IFERROR(VLOOKUP(D980,'[1]Fragility List'!$A$1:$C$146,3,FALSE),"Not Fragile")</f>
        <v>Not Fragile</v>
      </c>
      <c r="M980" s="27" t="e">
        <f>VLOOKUP(B980,[2]Data!$B$7:$Y$270,23,FALSE)</f>
        <v>#N/A</v>
      </c>
    </row>
    <row r="981" spans="1:13" x14ac:dyDescent="0.25">
      <c r="A981" s="30" t="s">
        <v>977</v>
      </c>
      <c r="B981" s="30" t="s">
        <v>977</v>
      </c>
      <c r="C981" s="30" t="s">
        <v>977</v>
      </c>
      <c r="D981" s="30" t="s">
        <v>977</v>
      </c>
      <c r="E981" s="30" t="s">
        <v>977</v>
      </c>
      <c r="F981" s="30" t="s">
        <v>977</v>
      </c>
      <c r="G981" s="30" t="str">
        <f>IFERROR(VLOOKUP(B981,'[1]Income Groups'!$A$2:$C$219,3,FALSE),"")</f>
        <v/>
      </c>
      <c r="H981" s="30" t="str">
        <f>IFERROR(VLOOKUP(B981,'[1]LDC List'!$B$1:$C$47,2,FALSE),"Non LDC")</f>
        <v>Non LDC</v>
      </c>
      <c r="I981" s="30" t="str">
        <f>IFERROR(VLOOKUP(B981,'[1]SIDS List'!$B$1:$C$57,2,FALSE),"Non SIDS")</f>
        <v>Non SIDS</v>
      </c>
      <c r="J981" s="30" t="str">
        <f>IFERROR(VLOOKUP(B981,'[1]DAC Member List'!$B$1:$C$29,2,FALSE),"Non DAC")</f>
        <v>Non DAC</v>
      </c>
      <c r="K981" s="30" t="str">
        <f>IFERROR(VLOOKUP(B981,'[1]Dev Countries List'!$A$1:$B$146,2,FALSE),"Not Developing")</f>
        <v>Not Developing</v>
      </c>
      <c r="L981" s="30" t="str">
        <f>IFERROR(VLOOKUP(D981,'[1]Fragility List'!$A$1:$C$146,3,FALSE),"Not Fragile")</f>
        <v>Not Fragile</v>
      </c>
      <c r="M981" s="27" t="e">
        <f>VLOOKUP(B981,[2]Data!$B$7:$Y$270,23,FALSE)</f>
        <v>#N/A</v>
      </c>
    </row>
    <row r="982" spans="1:13" x14ac:dyDescent="0.25">
      <c r="A982" s="30" t="s">
        <v>977</v>
      </c>
      <c r="B982" s="30" t="s">
        <v>977</v>
      </c>
      <c r="C982" s="30" t="s">
        <v>977</v>
      </c>
      <c r="D982" s="30" t="s">
        <v>977</v>
      </c>
      <c r="E982" s="30" t="s">
        <v>977</v>
      </c>
      <c r="F982" s="30" t="s">
        <v>977</v>
      </c>
      <c r="G982" s="30" t="str">
        <f>IFERROR(VLOOKUP(B982,'[1]Income Groups'!$A$2:$C$219,3,FALSE),"")</f>
        <v/>
      </c>
      <c r="H982" s="30" t="str">
        <f>IFERROR(VLOOKUP(B982,'[1]LDC List'!$B$1:$C$47,2,FALSE),"Non LDC")</f>
        <v>Non LDC</v>
      </c>
      <c r="I982" s="30" t="str">
        <f>IFERROR(VLOOKUP(B982,'[1]SIDS List'!$B$1:$C$57,2,FALSE),"Non SIDS")</f>
        <v>Non SIDS</v>
      </c>
      <c r="J982" s="30" t="str">
        <f>IFERROR(VLOOKUP(B982,'[1]DAC Member List'!$B$1:$C$29,2,FALSE),"Non DAC")</f>
        <v>Non DAC</v>
      </c>
      <c r="K982" s="30" t="str">
        <f>IFERROR(VLOOKUP(B982,'[1]Dev Countries List'!$A$1:$B$146,2,FALSE),"Not Developing")</f>
        <v>Not Developing</v>
      </c>
      <c r="L982" s="30" t="str">
        <f>IFERROR(VLOOKUP(D982,'[1]Fragility List'!$A$1:$C$146,3,FALSE),"Not Fragile")</f>
        <v>Not Fragile</v>
      </c>
      <c r="M982" s="27" t="e">
        <f>VLOOKUP(B982,[2]Data!$B$7:$Y$270,23,FALSE)</f>
        <v>#N/A</v>
      </c>
    </row>
    <row r="983" spans="1:13" x14ac:dyDescent="0.25">
      <c r="A983" s="30" t="s">
        <v>977</v>
      </c>
      <c r="B983" s="30" t="s">
        <v>977</v>
      </c>
      <c r="C983" s="30" t="s">
        <v>977</v>
      </c>
      <c r="D983" s="30" t="s">
        <v>977</v>
      </c>
      <c r="E983" s="30" t="s">
        <v>977</v>
      </c>
      <c r="F983" s="30" t="s">
        <v>977</v>
      </c>
      <c r="G983" s="30" t="str">
        <f>IFERROR(VLOOKUP(B983,'[1]Income Groups'!$A$2:$C$219,3,FALSE),"")</f>
        <v/>
      </c>
      <c r="H983" s="30" t="str">
        <f>IFERROR(VLOOKUP(B983,'[1]LDC List'!$B$1:$C$47,2,FALSE),"Non LDC")</f>
        <v>Non LDC</v>
      </c>
      <c r="I983" s="30" t="str">
        <f>IFERROR(VLOOKUP(B983,'[1]SIDS List'!$B$1:$C$57,2,FALSE),"Non SIDS")</f>
        <v>Non SIDS</v>
      </c>
      <c r="J983" s="30" t="str">
        <f>IFERROR(VLOOKUP(B983,'[1]DAC Member List'!$B$1:$C$29,2,FALSE),"Non DAC")</f>
        <v>Non DAC</v>
      </c>
      <c r="K983" s="30" t="str">
        <f>IFERROR(VLOOKUP(B983,'[1]Dev Countries List'!$A$1:$B$146,2,FALSE),"Not Developing")</f>
        <v>Not Developing</v>
      </c>
      <c r="L983" s="30" t="str">
        <f>IFERROR(VLOOKUP(D983,'[1]Fragility List'!$A$1:$C$146,3,FALSE),"Not Fragile")</f>
        <v>Not Fragile</v>
      </c>
      <c r="M983" s="27" t="e">
        <f>VLOOKUP(B983,[2]Data!$B$7:$Y$270,23,FALSE)</f>
        <v>#N/A</v>
      </c>
    </row>
    <row r="984" spans="1:13" x14ac:dyDescent="0.25">
      <c r="A984" s="30" t="s">
        <v>977</v>
      </c>
      <c r="B984" s="30" t="s">
        <v>977</v>
      </c>
      <c r="C984" s="30" t="s">
        <v>977</v>
      </c>
      <c r="D984" s="30" t="s">
        <v>977</v>
      </c>
      <c r="E984" s="30" t="s">
        <v>977</v>
      </c>
      <c r="F984" s="30" t="s">
        <v>977</v>
      </c>
      <c r="G984" s="30" t="str">
        <f>IFERROR(VLOOKUP(B984,'[1]Income Groups'!$A$2:$C$219,3,FALSE),"")</f>
        <v/>
      </c>
      <c r="H984" s="30" t="str">
        <f>IFERROR(VLOOKUP(B984,'[1]LDC List'!$B$1:$C$47,2,FALSE),"Non LDC")</f>
        <v>Non LDC</v>
      </c>
      <c r="I984" s="30" t="str">
        <f>IFERROR(VLOOKUP(B984,'[1]SIDS List'!$B$1:$C$57,2,FALSE),"Non SIDS")</f>
        <v>Non SIDS</v>
      </c>
      <c r="J984" s="30" t="str">
        <f>IFERROR(VLOOKUP(B984,'[1]DAC Member List'!$B$1:$C$29,2,FALSE),"Non DAC")</f>
        <v>Non DAC</v>
      </c>
      <c r="K984" s="30" t="str">
        <f>IFERROR(VLOOKUP(B984,'[1]Dev Countries List'!$A$1:$B$146,2,FALSE),"Not Developing")</f>
        <v>Not Developing</v>
      </c>
      <c r="L984" s="30" t="str">
        <f>IFERROR(VLOOKUP(D984,'[1]Fragility List'!$A$1:$C$146,3,FALSE),"Not Fragile")</f>
        <v>Not Fragile</v>
      </c>
      <c r="M984" s="27" t="e">
        <f>VLOOKUP(B984,[2]Data!$B$7:$Y$270,23,FALSE)</f>
        <v>#N/A</v>
      </c>
    </row>
    <row r="985" spans="1:13" x14ac:dyDescent="0.25">
      <c r="A985" s="30" t="s">
        <v>977</v>
      </c>
      <c r="B985" s="30" t="s">
        <v>977</v>
      </c>
      <c r="C985" s="30" t="s">
        <v>977</v>
      </c>
      <c r="D985" s="30" t="s">
        <v>977</v>
      </c>
      <c r="E985" s="30" t="s">
        <v>977</v>
      </c>
      <c r="F985" s="30" t="s">
        <v>977</v>
      </c>
      <c r="G985" s="30" t="str">
        <f>IFERROR(VLOOKUP(B985,'[1]Income Groups'!$A$2:$C$219,3,FALSE),"")</f>
        <v/>
      </c>
      <c r="H985" s="30" t="str">
        <f>IFERROR(VLOOKUP(B985,'[1]LDC List'!$B$1:$C$47,2,FALSE),"Non LDC")</f>
        <v>Non LDC</v>
      </c>
      <c r="I985" s="30" t="str">
        <f>IFERROR(VLOOKUP(B985,'[1]SIDS List'!$B$1:$C$57,2,FALSE),"Non SIDS")</f>
        <v>Non SIDS</v>
      </c>
      <c r="J985" s="30" t="str">
        <f>IFERROR(VLOOKUP(B985,'[1]DAC Member List'!$B$1:$C$29,2,FALSE),"Non DAC")</f>
        <v>Non DAC</v>
      </c>
      <c r="K985" s="30" t="str">
        <f>IFERROR(VLOOKUP(B985,'[1]Dev Countries List'!$A$1:$B$146,2,FALSE),"Not Developing")</f>
        <v>Not Developing</v>
      </c>
      <c r="L985" s="30" t="str">
        <f>IFERROR(VLOOKUP(D985,'[1]Fragility List'!$A$1:$C$146,3,FALSE),"Not Fragile")</f>
        <v>Not Fragile</v>
      </c>
      <c r="M985" s="27" t="e">
        <f>VLOOKUP(B985,[2]Data!$B$7:$Y$270,23,FALSE)</f>
        <v>#N/A</v>
      </c>
    </row>
    <row r="986" spans="1:13" x14ac:dyDescent="0.25">
      <c r="A986" s="30" t="s">
        <v>977</v>
      </c>
      <c r="B986" s="30" t="s">
        <v>977</v>
      </c>
      <c r="C986" s="30" t="s">
        <v>977</v>
      </c>
      <c r="D986" s="30" t="s">
        <v>977</v>
      </c>
      <c r="E986" s="30" t="s">
        <v>977</v>
      </c>
      <c r="F986" s="30" t="s">
        <v>977</v>
      </c>
      <c r="G986" s="30" t="str">
        <f>IFERROR(VLOOKUP(B986,'[1]Income Groups'!$A$2:$C$219,3,FALSE),"")</f>
        <v/>
      </c>
      <c r="H986" s="30" t="str">
        <f>IFERROR(VLOOKUP(B986,'[1]LDC List'!$B$1:$C$47,2,FALSE),"Non LDC")</f>
        <v>Non LDC</v>
      </c>
      <c r="I986" s="30" t="str">
        <f>IFERROR(VLOOKUP(B986,'[1]SIDS List'!$B$1:$C$57,2,FALSE),"Non SIDS")</f>
        <v>Non SIDS</v>
      </c>
      <c r="J986" s="30" t="str">
        <f>IFERROR(VLOOKUP(B986,'[1]DAC Member List'!$B$1:$C$29,2,FALSE),"Non DAC")</f>
        <v>Non DAC</v>
      </c>
      <c r="K986" s="30" t="str">
        <f>IFERROR(VLOOKUP(B986,'[1]Dev Countries List'!$A$1:$B$146,2,FALSE),"Not Developing")</f>
        <v>Not Developing</v>
      </c>
      <c r="L986" s="30" t="str">
        <f>IFERROR(VLOOKUP(D986,'[1]Fragility List'!$A$1:$C$146,3,FALSE),"Not Fragile")</f>
        <v>Not Fragile</v>
      </c>
      <c r="M986" s="27" t="e">
        <f>VLOOKUP(B986,[2]Data!$B$7:$Y$270,23,FALSE)</f>
        <v>#N/A</v>
      </c>
    </row>
    <row r="987" spans="1:13" x14ac:dyDescent="0.25">
      <c r="A987" s="30" t="s">
        <v>977</v>
      </c>
      <c r="B987" s="30" t="s">
        <v>977</v>
      </c>
      <c r="C987" s="30" t="s">
        <v>977</v>
      </c>
      <c r="D987" s="30" t="s">
        <v>977</v>
      </c>
      <c r="E987" s="30" t="s">
        <v>977</v>
      </c>
      <c r="F987" s="30" t="s">
        <v>977</v>
      </c>
      <c r="G987" s="30" t="str">
        <f>IFERROR(VLOOKUP(B987,'[1]Income Groups'!$A$2:$C$219,3,FALSE),"")</f>
        <v/>
      </c>
      <c r="H987" s="30" t="str">
        <f>IFERROR(VLOOKUP(B987,'[1]LDC List'!$B$1:$C$47,2,FALSE),"Non LDC")</f>
        <v>Non LDC</v>
      </c>
      <c r="I987" s="30" t="str">
        <f>IFERROR(VLOOKUP(B987,'[1]SIDS List'!$B$1:$C$57,2,FALSE),"Non SIDS")</f>
        <v>Non SIDS</v>
      </c>
      <c r="J987" s="30" t="str">
        <f>IFERROR(VLOOKUP(B987,'[1]DAC Member List'!$B$1:$C$29,2,FALSE),"Non DAC")</f>
        <v>Non DAC</v>
      </c>
      <c r="K987" s="30" t="str">
        <f>IFERROR(VLOOKUP(B987,'[1]Dev Countries List'!$A$1:$B$146,2,FALSE),"Not Developing")</f>
        <v>Not Developing</v>
      </c>
      <c r="L987" s="30" t="str">
        <f>IFERROR(VLOOKUP(D987,'[1]Fragility List'!$A$1:$C$146,3,FALSE),"Not Fragile")</f>
        <v>Not Fragile</v>
      </c>
      <c r="M987" s="27" t="e">
        <f>VLOOKUP(B987,[2]Data!$B$7:$Y$270,23,FALSE)</f>
        <v>#N/A</v>
      </c>
    </row>
    <row r="988" spans="1:13" x14ac:dyDescent="0.25">
      <c r="A988" s="30" t="s">
        <v>977</v>
      </c>
      <c r="B988" s="30" t="s">
        <v>977</v>
      </c>
      <c r="C988" s="30" t="s">
        <v>977</v>
      </c>
      <c r="D988" s="30" t="s">
        <v>977</v>
      </c>
      <c r="E988" s="30" t="s">
        <v>977</v>
      </c>
      <c r="F988" s="30" t="s">
        <v>977</v>
      </c>
      <c r="G988" s="30" t="str">
        <f>IFERROR(VLOOKUP(B988,'[1]Income Groups'!$A$2:$C$219,3,FALSE),"")</f>
        <v/>
      </c>
      <c r="H988" s="30" t="str">
        <f>IFERROR(VLOOKUP(B988,'[1]LDC List'!$B$1:$C$47,2,FALSE),"Non LDC")</f>
        <v>Non LDC</v>
      </c>
      <c r="I988" s="30" t="str">
        <f>IFERROR(VLOOKUP(B988,'[1]SIDS List'!$B$1:$C$57,2,FALSE),"Non SIDS")</f>
        <v>Non SIDS</v>
      </c>
      <c r="J988" s="30" t="str">
        <f>IFERROR(VLOOKUP(B988,'[1]DAC Member List'!$B$1:$C$29,2,FALSE),"Non DAC")</f>
        <v>Non DAC</v>
      </c>
      <c r="K988" s="30" t="str">
        <f>IFERROR(VLOOKUP(B988,'[1]Dev Countries List'!$A$1:$B$146,2,FALSE),"Not Developing")</f>
        <v>Not Developing</v>
      </c>
      <c r="L988" s="30" t="str">
        <f>IFERROR(VLOOKUP(D988,'[1]Fragility List'!$A$1:$C$146,3,FALSE),"Not Fragile")</f>
        <v>Not Fragile</v>
      </c>
      <c r="M988" s="27" t="e">
        <f>VLOOKUP(B988,[2]Data!$B$7:$Y$270,23,FALSE)</f>
        <v>#N/A</v>
      </c>
    </row>
    <row r="989" spans="1:13" x14ac:dyDescent="0.25">
      <c r="A989" s="30" t="s">
        <v>977</v>
      </c>
      <c r="B989" s="30" t="s">
        <v>977</v>
      </c>
      <c r="C989" s="30" t="s">
        <v>977</v>
      </c>
      <c r="D989" s="30" t="s">
        <v>977</v>
      </c>
      <c r="E989" s="30" t="s">
        <v>977</v>
      </c>
      <c r="F989" s="30" t="s">
        <v>977</v>
      </c>
      <c r="G989" s="30" t="str">
        <f>IFERROR(VLOOKUP(B989,'[1]Income Groups'!$A$2:$C$219,3,FALSE),"")</f>
        <v/>
      </c>
      <c r="H989" s="30" t="str">
        <f>IFERROR(VLOOKUP(B989,'[1]LDC List'!$B$1:$C$47,2,FALSE),"Non LDC")</f>
        <v>Non LDC</v>
      </c>
      <c r="I989" s="30" t="str">
        <f>IFERROR(VLOOKUP(B989,'[1]SIDS List'!$B$1:$C$57,2,FALSE),"Non SIDS")</f>
        <v>Non SIDS</v>
      </c>
      <c r="J989" s="30" t="str">
        <f>IFERROR(VLOOKUP(B989,'[1]DAC Member List'!$B$1:$C$29,2,FALSE),"Non DAC")</f>
        <v>Non DAC</v>
      </c>
      <c r="K989" s="30" t="str">
        <f>IFERROR(VLOOKUP(B989,'[1]Dev Countries List'!$A$1:$B$146,2,FALSE),"Not Developing")</f>
        <v>Not Developing</v>
      </c>
      <c r="L989" s="30" t="str">
        <f>IFERROR(VLOOKUP(D989,'[1]Fragility List'!$A$1:$C$146,3,FALSE),"Not Fragile")</f>
        <v>Not Fragile</v>
      </c>
      <c r="M989" s="27" t="e">
        <f>VLOOKUP(B989,[2]Data!$B$7:$Y$270,23,FALSE)</f>
        <v>#N/A</v>
      </c>
    </row>
    <row r="990" spans="1:13" x14ac:dyDescent="0.25">
      <c r="A990" s="30" t="s">
        <v>977</v>
      </c>
      <c r="B990" s="30" t="s">
        <v>977</v>
      </c>
      <c r="C990" s="30" t="s">
        <v>977</v>
      </c>
      <c r="D990" s="30" t="s">
        <v>977</v>
      </c>
      <c r="E990" s="30" t="s">
        <v>977</v>
      </c>
      <c r="F990" s="30" t="s">
        <v>977</v>
      </c>
      <c r="G990" s="30" t="str">
        <f>IFERROR(VLOOKUP(B990,'[1]Income Groups'!$A$2:$C$219,3,FALSE),"")</f>
        <v/>
      </c>
      <c r="H990" s="30" t="str">
        <f>IFERROR(VLOOKUP(B990,'[1]LDC List'!$B$1:$C$47,2,FALSE),"Non LDC")</f>
        <v>Non LDC</v>
      </c>
      <c r="I990" s="30" t="str">
        <f>IFERROR(VLOOKUP(B990,'[1]SIDS List'!$B$1:$C$57,2,FALSE),"Non SIDS")</f>
        <v>Non SIDS</v>
      </c>
      <c r="J990" s="30" t="str">
        <f>IFERROR(VLOOKUP(B990,'[1]DAC Member List'!$B$1:$C$29,2,FALSE),"Non DAC")</f>
        <v>Non DAC</v>
      </c>
      <c r="K990" s="30" t="str">
        <f>IFERROR(VLOOKUP(B990,'[1]Dev Countries List'!$A$1:$B$146,2,FALSE),"Not Developing")</f>
        <v>Not Developing</v>
      </c>
      <c r="L990" s="30" t="str">
        <f>IFERROR(VLOOKUP(D990,'[1]Fragility List'!$A$1:$C$146,3,FALSE),"Not Fragile")</f>
        <v>Not Fragile</v>
      </c>
      <c r="M990" s="27" t="e">
        <f>VLOOKUP(B990,[2]Data!$B$7:$Y$270,23,FALSE)</f>
        <v>#N/A</v>
      </c>
    </row>
    <row r="991" spans="1:13" x14ac:dyDescent="0.25">
      <c r="A991" s="30" t="s">
        <v>977</v>
      </c>
      <c r="B991" s="30" t="s">
        <v>977</v>
      </c>
      <c r="C991" s="30" t="s">
        <v>977</v>
      </c>
      <c r="D991" s="30" t="s">
        <v>977</v>
      </c>
      <c r="E991" s="30" t="s">
        <v>977</v>
      </c>
      <c r="F991" s="30" t="s">
        <v>977</v>
      </c>
      <c r="G991" s="30" t="str">
        <f>IFERROR(VLOOKUP(B991,'[1]Income Groups'!$A$2:$C$219,3,FALSE),"")</f>
        <v/>
      </c>
      <c r="H991" s="30" t="str">
        <f>IFERROR(VLOOKUP(B991,'[1]LDC List'!$B$1:$C$47,2,FALSE),"Non LDC")</f>
        <v>Non LDC</v>
      </c>
      <c r="I991" s="30" t="str">
        <f>IFERROR(VLOOKUP(B991,'[1]SIDS List'!$B$1:$C$57,2,FALSE),"Non SIDS")</f>
        <v>Non SIDS</v>
      </c>
      <c r="J991" s="30" t="str">
        <f>IFERROR(VLOOKUP(B991,'[1]DAC Member List'!$B$1:$C$29,2,FALSE),"Non DAC")</f>
        <v>Non DAC</v>
      </c>
      <c r="K991" s="30" t="str">
        <f>IFERROR(VLOOKUP(B991,'[1]Dev Countries List'!$A$1:$B$146,2,FALSE),"Not Developing")</f>
        <v>Not Developing</v>
      </c>
      <c r="L991" s="30" t="str">
        <f>IFERROR(VLOOKUP(D991,'[1]Fragility List'!$A$1:$C$146,3,FALSE),"Not Fragile")</f>
        <v>Not Fragile</v>
      </c>
      <c r="M991" s="27" t="e">
        <f>VLOOKUP(B991,[2]Data!$B$7:$Y$270,23,FALSE)</f>
        <v>#N/A</v>
      </c>
    </row>
    <row r="992" spans="1:13" x14ac:dyDescent="0.25">
      <c r="A992" s="30" t="s">
        <v>977</v>
      </c>
      <c r="B992" s="30" t="s">
        <v>977</v>
      </c>
      <c r="C992" s="30" t="s">
        <v>977</v>
      </c>
      <c r="D992" s="30" t="s">
        <v>977</v>
      </c>
      <c r="E992" s="30" t="s">
        <v>977</v>
      </c>
      <c r="F992" s="30" t="s">
        <v>977</v>
      </c>
      <c r="G992" s="30" t="str">
        <f>IFERROR(VLOOKUP(B992,'[1]Income Groups'!$A$2:$C$219,3,FALSE),"")</f>
        <v/>
      </c>
      <c r="H992" s="30" t="str">
        <f>IFERROR(VLOOKUP(B992,'[1]LDC List'!$B$1:$C$47,2,FALSE),"Non LDC")</f>
        <v>Non LDC</v>
      </c>
      <c r="I992" s="30" t="str">
        <f>IFERROR(VLOOKUP(B992,'[1]SIDS List'!$B$1:$C$57,2,FALSE),"Non SIDS")</f>
        <v>Non SIDS</v>
      </c>
      <c r="J992" s="30" t="str">
        <f>IFERROR(VLOOKUP(B992,'[1]DAC Member List'!$B$1:$C$29,2,FALSE),"Non DAC")</f>
        <v>Non DAC</v>
      </c>
      <c r="K992" s="30" t="str">
        <f>IFERROR(VLOOKUP(B992,'[1]Dev Countries List'!$A$1:$B$146,2,FALSE),"Not Developing")</f>
        <v>Not Developing</v>
      </c>
      <c r="L992" s="30" t="str">
        <f>IFERROR(VLOOKUP(D992,'[1]Fragility List'!$A$1:$C$146,3,FALSE),"Not Fragile")</f>
        <v>Not Fragile</v>
      </c>
      <c r="M992" s="27" t="e">
        <f>VLOOKUP(B992,[2]Data!$B$7:$Y$270,23,FALSE)</f>
        <v>#N/A</v>
      </c>
    </row>
    <row r="993" spans="1:13" x14ac:dyDescent="0.25">
      <c r="A993" s="30" t="s">
        <v>977</v>
      </c>
      <c r="B993" s="30" t="s">
        <v>977</v>
      </c>
      <c r="C993" s="30" t="s">
        <v>977</v>
      </c>
      <c r="D993" s="30" t="s">
        <v>977</v>
      </c>
      <c r="E993" s="30" t="s">
        <v>977</v>
      </c>
      <c r="F993" s="30" t="s">
        <v>977</v>
      </c>
      <c r="G993" s="30" t="str">
        <f>IFERROR(VLOOKUP(B993,'[1]Income Groups'!$A$2:$C$219,3,FALSE),"")</f>
        <v/>
      </c>
      <c r="H993" s="30" t="str">
        <f>IFERROR(VLOOKUP(B993,'[1]LDC List'!$B$1:$C$47,2,FALSE),"Non LDC")</f>
        <v>Non LDC</v>
      </c>
      <c r="I993" s="30" t="str">
        <f>IFERROR(VLOOKUP(B993,'[1]SIDS List'!$B$1:$C$57,2,FALSE),"Non SIDS")</f>
        <v>Non SIDS</v>
      </c>
      <c r="J993" s="30" t="str">
        <f>IFERROR(VLOOKUP(B993,'[1]DAC Member List'!$B$1:$C$29,2,FALSE),"Non DAC")</f>
        <v>Non DAC</v>
      </c>
      <c r="K993" s="30" t="str">
        <f>IFERROR(VLOOKUP(B993,'[1]Dev Countries List'!$A$1:$B$146,2,FALSE),"Not Developing")</f>
        <v>Not Developing</v>
      </c>
      <c r="L993" s="30" t="str">
        <f>IFERROR(VLOOKUP(D993,'[1]Fragility List'!$A$1:$C$146,3,FALSE),"Not Fragile")</f>
        <v>Not Fragile</v>
      </c>
      <c r="M993" s="27" t="e">
        <f>VLOOKUP(B993,[2]Data!$B$7:$Y$270,23,FALSE)</f>
        <v>#N/A</v>
      </c>
    </row>
    <row r="994" spans="1:13" x14ac:dyDescent="0.25">
      <c r="A994" s="30" t="s">
        <v>977</v>
      </c>
      <c r="B994" s="30" t="s">
        <v>977</v>
      </c>
      <c r="C994" s="30" t="s">
        <v>977</v>
      </c>
      <c r="D994" s="30" t="s">
        <v>977</v>
      </c>
      <c r="E994" s="30" t="s">
        <v>977</v>
      </c>
      <c r="F994" s="30" t="s">
        <v>977</v>
      </c>
      <c r="G994" s="30" t="str">
        <f>IFERROR(VLOOKUP(B994,'[1]Income Groups'!$A$2:$C$219,3,FALSE),"")</f>
        <v/>
      </c>
      <c r="H994" s="30" t="str">
        <f>IFERROR(VLOOKUP(B994,'[1]LDC List'!$B$1:$C$47,2,FALSE),"Non LDC")</f>
        <v>Non LDC</v>
      </c>
      <c r="I994" s="30" t="str">
        <f>IFERROR(VLOOKUP(B994,'[1]SIDS List'!$B$1:$C$57,2,FALSE),"Non SIDS")</f>
        <v>Non SIDS</v>
      </c>
      <c r="J994" s="30" t="str">
        <f>IFERROR(VLOOKUP(B994,'[1]DAC Member List'!$B$1:$C$29,2,FALSE),"Non DAC")</f>
        <v>Non DAC</v>
      </c>
      <c r="K994" s="30" t="str">
        <f>IFERROR(VLOOKUP(B994,'[1]Dev Countries List'!$A$1:$B$146,2,FALSE),"Not Developing")</f>
        <v>Not Developing</v>
      </c>
      <c r="L994" s="30" t="str">
        <f>IFERROR(VLOOKUP(D994,'[1]Fragility List'!$A$1:$C$146,3,FALSE),"Not Fragile")</f>
        <v>Not Fragile</v>
      </c>
      <c r="M994" s="27" t="e">
        <f>VLOOKUP(B994,[2]Data!$B$7:$Y$270,23,FALSE)</f>
        <v>#N/A</v>
      </c>
    </row>
    <row r="995" spans="1:13" x14ac:dyDescent="0.25">
      <c r="A995" s="30" t="s">
        <v>977</v>
      </c>
      <c r="B995" s="30" t="s">
        <v>977</v>
      </c>
      <c r="C995" s="30" t="s">
        <v>977</v>
      </c>
      <c r="D995" s="30" t="s">
        <v>977</v>
      </c>
      <c r="E995" s="30" t="s">
        <v>977</v>
      </c>
      <c r="F995" s="30" t="s">
        <v>977</v>
      </c>
      <c r="G995" s="30" t="str">
        <f>IFERROR(VLOOKUP(B995,'[1]Income Groups'!$A$2:$C$219,3,FALSE),"")</f>
        <v/>
      </c>
      <c r="H995" s="30" t="str">
        <f>IFERROR(VLOOKUP(B995,'[1]LDC List'!$B$1:$C$47,2,FALSE),"Non LDC")</f>
        <v>Non LDC</v>
      </c>
      <c r="I995" s="30" t="str">
        <f>IFERROR(VLOOKUP(B995,'[1]SIDS List'!$B$1:$C$57,2,FALSE),"Non SIDS")</f>
        <v>Non SIDS</v>
      </c>
      <c r="J995" s="30" t="str">
        <f>IFERROR(VLOOKUP(B995,'[1]DAC Member List'!$B$1:$C$29,2,FALSE),"Non DAC")</f>
        <v>Non DAC</v>
      </c>
      <c r="K995" s="30" t="str">
        <f>IFERROR(VLOOKUP(B995,'[1]Dev Countries List'!$A$1:$B$146,2,FALSE),"Not Developing")</f>
        <v>Not Developing</v>
      </c>
      <c r="L995" s="30" t="str">
        <f>IFERROR(VLOOKUP(D995,'[1]Fragility List'!$A$1:$C$146,3,FALSE),"Not Fragile")</f>
        <v>Not Fragile</v>
      </c>
      <c r="M995" s="27" t="e">
        <f>VLOOKUP(B995,[2]Data!$B$7:$Y$270,23,FALSE)</f>
        <v>#N/A</v>
      </c>
    </row>
    <row r="996" spans="1:13" x14ac:dyDescent="0.25">
      <c r="A996" s="30" t="s">
        <v>977</v>
      </c>
      <c r="B996" s="30" t="s">
        <v>977</v>
      </c>
      <c r="C996" s="30" t="s">
        <v>977</v>
      </c>
      <c r="D996" s="30" t="s">
        <v>977</v>
      </c>
      <c r="E996" s="30" t="s">
        <v>977</v>
      </c>
      <c r="F996" s="30" t="s">
        <v>977</v>
      </c>
      <c r="G996" s="30" t="str">
        <f>IFERROR(VLOOKUP(B996,'[1]Income Groups'!$A$2:$C$219,3,FALSE),"")</f>
        <v/>
      </c>
      <c r="H996" s="30" t="str">
        <f>IFERROR(VLOOKUP(B996,'[1]LDC List'!$B$1:$C$47,2,FALSE),"Non LDC")</f>
        <v>Non LDC</v>
      </c>
      <c r="I996" s="30" t="str">
        <f>IFERROR(VLOOKUP(B996,'[1]SIDS List'!$B$1:$C$57,2,FALSE),"Non SIDS")</f>
        <v>Non SIDS</v>
      </c>
      <c r="J996" s="30" t="str">
        <f>IFERROR(VLOOKUP(B996,'[1]DAC Member List'!$B$1:$C$29,2,FALSE),"Non DAC")</f>
        <v>Non DAC</v>
      </c>
      <c r="K996" s="30" t="str">
        <f>IFERROR(VLOOKUP(B996,'[1]Dev Countries List'!$A$1:$B$146,2,FALSE),"Not Developing")</f>
        <v>Not Developing</v>
      </c>
      <c r="L996" s="30" t="str">
        <f>IFERROR(VLOOKUP(D996,'[1]Fragility List'!$A$1:$C$146,3,FALSE),"Not Fragile")</f>
        <v>Not Fragile</v>
      </c>
      <c r="M996" s="27" t="e">
        <f>VLOOKUP(B996,[2]Data!$B$7:$Y$270,23,FALSE)</f>
        <v>#N/A</v>
      </c>
    </row>
    <row r="997" spans="1:13" x14ac:dyDescent="0.25">
      <c r="A997" s="30" t="s">
        <v>977</v>
      </c>
      <c r="B997" s="30" t="s">
        <v>977</v>
      </c>
      <c r="C997" s="30" t="s">
        <v>977</v>
      </c>
      <c r="D997" s="30" t="s">
        <v>977</v>
      </c>
      <c r="E997" s="30" t="s">
        <v>977</v>
      </c>
      <c r="F997" s="30" t="s">
        <v>977</v>
      </c>
      <c r="G997" s="30" t="str">
        <f>IFERROR(VLOOKUP(B997,'[1]Income Groups'!$A$2:$C$219,3,FALSE),"")</f>
        <v/>
      </c>
      <c r="H997" s="30" t="str">
        <f>IFERROR(VLOOKUP(B997,'[1]LDC List'!$B$1:$C$47,2,FALSE),"Non LDC")</f>
        <v>Non LDC</v>
      </c>
      <c r="I997" s="30" t="str">
        <f>IFERROR(VLOOKUP(B997,'[1]SIDS List'!$B$1:$C$57,2,FALSE),"Non SIDS")</f>
        <v>Non SIDS</v>
      </c>
      <c r="J997" s="30" t="str">
        <f>IFERROR(VLOOKUP(B997,'[1]DAC Member List'!$B$1:$C$29,2,FALSE),"Non DAC")</f>
        <v>Non DAC</v>
      </c>
      <c r="K997" s="30" t="str">
        <f>IFERROR(VLOOKUP(B997,'[1]Dev Countries List'!$A$1:$B$146,2,FALSE),"Not Developing")</f>
        <v>Not Developing</v>
      </c>
      <c r="L997" s="30" t="str">
        <f>IFERROR(VLOOKUP(D997,'[1]Fragility List'!$A$1:$C$146,3,FALSE),"Not Fragile")</f>
        <v>Not Fragile</v>
      </c>
      <c r="M997" s="27" t="e">
        <f>VLOOKUP(B997,[2]Data!$B$7:$Y$270,23,FALSE)</f>
        <v>#N/A</v>
      </c>
    </row>
    <row r="998" spans="1:13" x14ac:dyDescent="0.25">
      <c r="A998" s="30" t="s">
        <v>977</v>
      </c>
      <c r="B998" s="30" t="s">
        <v>977</v>
      </c>
      <c r="C998" s="30" t="s">
        <v>977</v>
      </c>
      <c r="D998" s="30" t="s">
        <v>977</v>
      </c>
      <c r="E998" s="30" t="s">
        <v>977</v>
      </c>
      <c r="F998" s="30" t="s">
        <v>977</v>
      </c>
      <c r="G998" s="30" t="str">
        <f>IFERROR(VLOOKUP(B998,'[1]Income Groups'!$A$2:$C$219,3,FALSE),"")</f>
        <v/>
      </c>
      <c r="H998" s="30" t="str">
        <f>IFERROR(VLOOKUP(B998,'[1]LDC List'!$B$1:$C$47,2,FALSE),"Non LDC")</f>
        <v>Non LDC</v>
      </c>
      <c r="I998" s="30" t="str">
        <f>IFERROR(VLOOKUP(B998,'[1]SIDS List'!$B$1:$C$57,2,FALSE),"Non SIDS")</f>
        <v>Non SIDS</v>
      </c>
      <c r="J998" s="30" t="str">
        <f>IFERROR(VLOOKUP(B998,'[1]DAC Member List'!$B$1:$C$29,2,FALSE),"Non DAC")</f>
        <v>Non DAC</v>
      </c>
      <c r="K998" s="30" t="str">
        <f>IFERROR(VLOOKUP(B998,'[1]Dev Countries List'!$A$1:$B$146,2,FALSE),"Not Developing")</f>
        <v>Not Developing</v>
      </c>
      <c r="L998" s="30" t="str">
        <f>IFERROR(VLOOKUP(D998,'[1]Fragility List'!$A$1:$C$146,3,FALSE),"Not Fragile")</f>
        <v>Not Fragile</v>
      </c>
      <c r="M998" s="27" t="e">
        <f>VLOOKUP(B998,[2]Data!$B$7:$Y$270,23,FALSE)</f>
        <v>#N/A</v>
      </c>
    </row>
    <row r="999" spans="1:13" x14ac:dyDescent="0.25">
      <c r="A999" s="30" t="s">
        <v>977</v>
      </c>
      <c r="B999" s="30" t="s">
        <v>977</v>
      </c>
      <c r="C999" s="30" t="s">
        <v>977</v>
      </c>
      <c r="D999" s="30" t="s">
        <v>977</v>
      </c>
      <c r="E999" s="30" t="s">
        <v>977</v>
      </c>
      <c r="F999" s="30" t="s">
        <v>977</v>
      </c>
      <c r="G999" s="30" t="str">
        <f>IFERROR(VLOOKUP(B999,'[1]Income Groups'!$A$2:$C$219,3,FALSE),"")</f>
        <v/>
      </c>
      <c r="H999" s="30" t="str">
        <f>IFERROR(VLOOKUP(B999,'[1]LDC List'!$B$1:$C$47,2,FALSE),"Non LDC")</f>
        <v>Non LDC</v>
      </c>
      <c r="I999" s="30" t="str">
        <f>IFERROR(VLOOKUP(B999,'[1]SIDS List'!$B$1:$C$57,2,FALSE),"Non SIDS")</f>
        <v>Non SIDS</v>
      </c>
      <c r="J999" s="30" t="str">
        <f>IFERROR(VLOOKUP(B999,'[1]DAC Member List'!$B$1:$C$29,2,FALSE),"Non DAC")</f>
        <v>Non DAC</v>
      </c>
      <c r="K999" s="30" t="str">
        <f>IFERROR(VLOOKUP(B999,'[1]Dev Countries List'!$A$1:$B$146,2,FALSE),"Not Developing")</f>
        <v>Not Developing</v>
      </c>
      <c r="L999" s="30" t="str">
        <f>IFERROR(VLOOKUP(D999,'[1]Fragility List'!$A$1:$C$146,3,FALSE),"Not Fragile")</f>
        <v>Not Fragile</v>
      </c>
      <c r="M999" s="27" t="e">
        <f>VLOOKUP(B999,[2]Data!$B$7:$Y$270,23,FALSE)</f>
        <v>#N/A</v>
      </c>
    </row>
    <row r="1000" spans="1:13" x14ac:dyDescent="0.25">
      <c r="A1000" s="30" t="s">
        <v>977</v>
      </c>
      <c r="B1000" s="30" t="s">
        <v>977</v>
      </c>
      <c r="C1000" s="30" t="s">
        <v>977</v>
      </c>
      <c r="D1000" s="30" t="s">
        <v>977</v>
      </c>
      <c r="E1000" s="30" t="s">
        <v>977</v>
      </c>
      <c r="F1000" s="30" t="s">
        <v>977</v>
      </c>
      <c r="G1000" s="30" t="str">
        <f>IFERROR(VLOOKUP(B1000,'[1]Income Groups'!$A$2:$C$219,3,FALSE),"")</f>
        <v/>
      </c>
      <c r="H1000" s="30" t="str">
        <f>IFERROR(VLOOKUP(B1000,'[1]LDC List'!$B$1:$C$47,2,FALSE),"Non LDC")</f>
        <v>Non LDC</v>
      </c>
      <c r="I1000" s="30" t="str">
        <f>IFERROR(VLOOKUP(B1000,'[1]SIDS List'!$B$1:$C$57,2,FALSE),"Non SIDS")</f>
        <v>Non SIDS</v>
      </c>
      <c r="J1000" s="30" t="str">
        <f>IFERROR(VLOOKUP(B1000,'[1]DAC Member List'!$B$1:$C$29,2,FALSE),"Non DAC")</f>
        <v>Non DAC</v>
      </c>
      <c r="K1000" s="30" t="str">
        <f>IFERROR(VLOOKUP(B1000,'[1]Dev Countries List'!$A$1:$B$146,2,FALSE),"Not Developing")</f>
        <v>Not Developing</v>
      </c>
      <c r="L1000" s="30" t="str">
        <f>IFERROR(VLOOKUP(D1000,'[1]Fragility List'!$A$1:$C$146,3,FALSE),"Not Fragile")</f>
        <v>Not Fragile</v>
      </c>
      <c r="M1000" s="27" t="e">
        <f>VLOOKUP(B1000,[2]Data!$B$7:$Y$270,23,FALSE)</f>
        <v>#N/A</v>
      </c>
    </row>
    <row r="1001" spans="1:13" x14ac:dyDescent="0.25">
      <c r="A1001" s="30" t="s">
        <v>977</v>
      </c>
      <c r="B1001" s="30" t="s">
        <v>977</v>
      </c>
      <c r="C1001" s="30" t="s">
        <v>977</v>
      </c>
      <c r="D1001" s="30" t="s">
        <v>977</v>
      </c>
      <c r="E1001" s="30" t="s">
        <v>977</v>
      </c>
      <c r="F1001" s="30" t="s">
        <v>977</v>
      </c>
      <c r="G1001" s="30" t="str">
        <f>IFERROR(VLOOKUP(B1001,'[1]Income Groups'!$A$2:$C$219,3,FALSE),"")</f>
        <v/>
      </c>
      <c r="H1001" s="30" t="str">
        <f>IFERROR(VLOOKUP(B1001,'[1]LDC List'!$B$1:$C$47,2,FALSE),"Non LDC")</f>
        <v>Non LDC</v>
      </c>
      <c r="I1001" s="30" t="str">
        <f>IFERROR(VLOOKUP(B1001,'[1]SIDS List'!$B$1:$C$57,2,FALSE),"Non SIDS")</f>
        <v>Non SIDS</v>
      </c>
      <c r="J1001" s="30" t="str">
        <f>IFERROR(VLOOKUP(B1001,'[1]DAC Member List'!$B$1:$C$29,2,FALSE),"Non DAC")</f>
        <v>Non DAC</v>
      </c>
      <c r="K1001" s="30" t="str">
        <f>IFERROR(VLOOKUP(B1001,'[1]Dev Countries List'!$A$1:$B$146,2,FALSE),"Not Developing")</f>
        <v>Not Developing</v>
      </c>
      <c r="L1001" s="30" t="str">
        <f>IFERROR(VLOOKUP(D1001,'[1]Fragility List'!$A$1:$C$146,3,FALSE),"Not Fragile")</f>
        <v>Not Fragile</v>
      </c>
      <c r="M1001" s="27" t="e">
        <f>VLOOKUP(B1001,[2]Data!$B$7:$Y$270,23,FALSE)</f>
        <v>#N/A</v>
      </c>
    </row>
    <row r="1002" spans="1:13" x14ac:dyDescent="0.25">
      <c r="A1002" s="30" t="s">
        <v>977</v>
      </c>
      <c r="B1002" s="30" t="s">
        <v>977</v>
      </c>
      <c r="C1002" s="30" t="s">
        <v>977</v>
      </c>
      <c r="D1002" s="30" t="s">
        <v>977</v>
      </c>
      <c r="E1002" s="30" t="s">
        <v>977</v>
      </c>
      <c r="F1002" s="30" t="s">
        <v>977</v>
      </c>
      <c r="G1002" s="30" t="str">
        <f>IFERROR(VLOOKUP(B1002,'[1]Income Groups'!$A$2:$C$219,3,FALSE),"")</f>
        <v/>
      </c>
      <c r="H1002" s="30" t="str">
        <f>IFERROR(VLOOKUP(B1002,'[1]LDC List'!$B$1:$C$47,2,FALSE),"Non LDC")</f>
        <v>Non LDC</v>
      </c>
      <c r="I1002" s="30" t="str">
        <f>IFERROR(VLOOKUP(B1002,'[1]SIDS List'!$B$1:$C$57,2,FALSE),"Non SIDS")</f>
        <v>Non SIDS</v>
      </c>
      <c r="J1002" s="30" t="str">
        <f>IFERROR(VLOOKUP(B1002,'[1]DAC Member List'!$B$1:$C$29,2,FALSE),"Non DAC")</f>
        <v>Non DAC</v>
      </c>
      <c r="K1002" s="30" t="str">
        <f>IFERROR(VLOOKUP(B1002,'[1]Dev Countries List'!$A$1:$B$146,2,FALSE),"Not Developing")</f>
        <v>Not Developing</v>
      </c>
      <c r="L1002" s="30" t="str">
        <f>IFERROR(VLOOKUP(D1002,'[1]Fragility List'!$A$1:$C$146,3,FALSE),"Not Fragile")</f>
        <v>Not Fragile</v>
      </c>
      <c r="M1002" s="27" t="e">
        <f>VLOOKUP(B1002,[2]Data!$B$7:$Y$270,23,FALSE)</f>
        <v>#N/A</v>
      </c>
    </row>
    <row r="1003" spans="1:13" x14ac:dyDescent="0.25">
      <c r="A1003" s="30" t="s">
        <v>977</v>
      </c>
      <c r="B1003" s="30" t="s">
        <v>977</v>
      </c>
      <c r="C1003" s="30" t="s">
        <v>977</v>
      </c>
      <c r="D1003" s="30" t="s">
        <v>977</v>
      </c>
      <c r="E1003" s="30" t="s">
        <v>977</v>
      </c>
      <c r="F1003" s="30" t="s">
        <v>977</v>
      </c>
      <c r="G1003" s="30" t="str">
        <f>IFERROR(VLOOKUP(B1003,'[1]Income Groups'!$A$2:$C$219,3,FALSE),"")</f>
        <v/>
      </c>
      <c r="H1003" s="30" t="str">
        <f>IFERROR(VLOOKUP(B1003,'[1]LDC List'!$B$1:$C$47,2,FALSE),"Non LDC")</f>
        <v>Non LDC</v>
      </c>
      <c r="I1003" s="30" t="str">
        <f>IFERROR(VLOOKUP(B1003,'[1]SIDS List'!$B$1:$C$57,2,FALSE),"Non SIDS")</f>
        <v>Non SIDS</v>
      </c>
      <c r="J1003" s="30" t="str">
        <f>IFERROR(VLOOKUP(B1003,'[1]DAC Member List'!$B$1:$C$29,2,FALSE),"Non DAC")</f>
        <v>Non DAC</v>
      </c>
      <c r="K1003" s="30" t="str">
        <f>IFERROR(VLOOKUP(B1003,'[1]Dev Countries List'!$A$1:$B$146,2,FALSE),"Not Developing")</f>
        <v>Not Developing</v>
      </c>
      <c r="L1003" s="30" t="str">
        <f>IFERROR(VLOOKUP(D1003,'[1]Fragility List'!$A$1:$C$146,3,FALSE),"Not Fragile")</f>
        <v>Not Fragile</v>
      </c>
      <c r="M1003" s="27" t="e">
        <f>VLOOKUP(B1003,[2]Data!$B$7:$Y$270,23,FALSE)</f>
        <v>#N/A</v>
      </c>
    </row>
    <row r="1004" spans="1:13" x14ac:dyDescent="0.25">
      <c r="A1004" s="30" t="s">
        <v>977</v>
      </c>
      <c r="B1004" s="30" t="s">
        <v>977</v>
      </c>
      <c r="C1004" s="30" t="s">
        <v>977</v>
      </c>
      <c r="D1004" s="30" t="s">
        <v>977</v>
      </c>
      <c r="E1004" s="30" t="s">
        <v>977</v>
      </c>
      <c r="F1004" s="30" t="s">
        <v>977</v>
      </c>
      <c r="G1004" s="30" t="str">
        <f>IFERROR(VLOOKUP(B1004,'[1]Income Groups'!$A$2:$C$219,3,FALSE),"")</f>
        <v/>
      </c>
      <c r="H1004" s="30" t="str">
        <f>IFERROR(VLOOKUP(B1004,'[1]LDC List'!$B$1:$C$47,2,FALSE),"Non LDC")</f>
        <v>Non LDC</v>
      </c>
      <c r="I1004" s="30" t="str">
        <f>IFERROR(VLOOKUP(B1004,'[1]SIDS List'!$B$1:$C$57,2,FALSE),"Non SIDS")</f>
        <v>Non SIDS</v>
      </c>
      <c r="J1004" s="30" t="str">
        <f>IFERROR(VLOOKUP(B1004,'[1]DAC Member List'!$B$1:$C$29,2,FALSE),"Non DAC")</f>
        <v>Non DAC</v>
      </c>
      <c r="K1004" s="30" t="str">
        <f>IFERROR(VLOOKUP(B1004,'[1]Dev Countries List'!$A$1:$B$146,2,FALSE),"Not Developing")</f>
        <v>Not Developing</v>
      </c>
      <c r="L1004" s="30" t="str">
        <f>IFERROR(VLOOKUP(D1004,'[1]Fragility List'!$A$1:$C$146,3,FALSE),"Not Fragile")</f>
        <v>Not Fragile</v>
      </c>
      <c r="M1004" s="27" t="e">
        <f>VLOOKUP(B1004,[2]Data!$B$7:$Y$270,23,FALSE)</f>
        <v>#N/A</v>
      </c>
    </row>
    <row r="1005" spans="1:13" x14ac:dyDescent="0.25">
      <c r="A1005" s="30" t="s">
        <v>977</v>
      </c>
      <c r="B1005" s="30" t="s">
        <v>977</v>
      </c>
      <c r="C1005" s="30" t="s">
        <v>977</v>
      </c>
      <c r="D1005" s="30" t="s">
        <v>977</v>
      </c>
      <c r="E1005" s="30" t="s">
        <v>977</v>
      </c>
      <c r="F1005" s="30" t="s">
        <v>977</v>
      </c>
      <c r="G1005" s="30" t="str">
        <f>IFERROR(VLOOKUP(B1005,'[1]Income Groups'!$A$2:$C$219,3,FALSE),"")</f>
        <v/>
      </c>
      <c r="H1005" s="30" t="str">
        <f>IFERROR(VLOOKUP(B1005,'[1]LDC List'!$B$1:$C$47,2,FALSE),"Non LDC")</f>
        <v>Non LDC</v>
      </c>
      <c r="I1005" s="30" t="str">
        <f>IFERROR(VLOOKUP(B1005,'[1]SIDS List'!$B$1:$C$57,2,FALSE),"Non SIDS")</f>
        <v>Non SIDS</v>
      </c>
      <c r="J1005" s="30" t="str">
        <f>IFERROR(VLOOKUP(B1005,'[1]DAC Member List'!$B$1:$C$29,2,FALSE),"Non DAC")</f>
        <v>Non DAC</v>
      </c>
      <c r="K1005" s="30" t="str">
        <f>IFERROR(VLOOKUP(B1005,'[1]Dev Countries List'!$A$1:$B$146,2,FALSE),"Not Developing")</f>
        <v>Not Developing</v>
      </c>
      <c r="L1005" s="30" t="str">
        <f>IFERROR(VLOOKUP(D1005,'[1]Fragility List'!$A$1:$C$146,3,FALSE),"Not Fragile")</f>
        <v>Not Fragile</v>
      </c>
      <c r="M1005" s="27" t="e">
        <f>VLOOKUP(B1005,[2]Data!$B$7:$Y$270,23,FALSE)</f>
        <v>#N/A</v>
      </c>
    </row>
    <row r="1006" spans="1:13" x14ac:dyDescent="0.25">
      <c r="A1006" s="30" t="s">
        <v>977</v>
      </c>
      <c r="B1006" s="30" t="s">
        <v>977</v>
      </c>
      <c r="C1006" s="30" t="s">
        <v>977</v>
      </c>
      <c r="D1006" s="30" t="s">
        <v>977</v>
      </c>
      <c r="E1006" s="30" t="s">
        <v>977</v>
      </c>
      <c r="F1006" s="30" t="s">
        <v>977</v>
      </c>
      <c r="G1006" s="30" t="str">
        <f>IFERROR(VLOOKUP(B1006,'[1]Income Groups'!$A$2:$C$219,3,FALSE),"")</f>
        <v/>
      </c>
      <c r="H1006" s="30" t="str">
        <f>IFERROR(VLOOKUP(B1006,'[1]LDC List'!$B$1:$C$47,2,FALSE),"Non LDC")</f>
        <v>Non LDC</v>
      </c>
      <c r="I1006" s="30" t="str">
        <f>IFERROR(VLOOKUP(B1006,'[1]SIDS List'!$B$1:$C$57,2,FALSE),"Non SIDS")</f>
        <v>Non SIDS</v>
      </c>
      <c r="J1006" s="30" t="str">
        <f>IFERROR(VLOOKUP(B1006,'[1]DAC Member List'!$B$1:$C$29,2,FALSE),"Non DAC")</f>
        <v>Non DAC</v>
      </c>
      <c r="K1006" s="30" t="str">
        <f>IFERROR(VLOOKUP(B1006,'[1]Dev Countries List'!$A$1:$B$146,2,FALSE),"Not Developing")</f>
        <v>Not Developing</v>
      </c>
      <c r="L1006" s="30" t="str">
        <f>IFERROR(VLOOKUP(D1006,'[1]Fragility List'!$A$1:$C$146,3,FALSE),"Not Fragile")</f>
        <v>Not Fragile</v>
      </c>
      <c r="M1006" s="27" t="e">
        <f>VLOOKUP(B1006,[2]Data!$B$7:$Y$270,23,FALSE)</f>
        <v>#N/A</v>
      </c>
    </row>
    <row r="1007" spans="1:13" x14ac:dyDescent="0.25">
      <c r="A1007" s="30" t="s">
        <v>977</v>
      </c>
      <c r="B1007" s="30" t="s">
        <v>977</v>
      </c>
      <c r="C1007" s="30" t="s">
        <v>977</v>
      </c>
      <c r="D1007" s="30" t="s">
        <v>977</v>
      </c>
      <c r="E1007" s="30" t="s">
        <v>977</v>
      </c>
      <c r="F1007" s="30" t="s">
        <v>977</v>
      </c>
      <c r="G1007" s="30" t="str">
        <f>IFERROR(VLOOKUP(B1007,'[1]Income Groups'!$A$2:$C$219,3,FALSE),"")</f>
        <v/>
      </c>
      <c r="H1007" s="30" t="str">
        <f>IFERROR(VLOOKUP(B1007,'[1]LDC List'!$B$1:$C$47,2,FALSE),"Non LDC")</f>
        <v>Non LDC</v>
      </c>
      <c r="I1007" s="30" t="str">
        <f>IFERROR(VLOOKUP(B1007,'[1]SIDS List'!$B$1:$C$57,2,FALSE),"Non SIDS")</f>
        <v>Non SIDS</v>
      </c>
      <c r="J1007" s="30" t="str">
        <f>IFERROR(VLOOKUP(B1007,'[1]DAC Member List'!$B$1:$C$29,2,FALSE),"Non DAC")</f>
        <v>Non DAC</v>
      </c>
      <c r="K1007" s="30" t="str">
        <f>IFERROR(VLOOKUP(B1007,'[1]Dev Countries List'!$A$1:$B$146,2,FALSE),"Not Developing")</f>
        <v>Not Developing</v>
      </c>
      <c r="L1007" s="30" t="str">
        <f>IFERROR(VLOOKUP(D1007,'[1]Fragility List'!$A$1:$C$146,3,FALSE),"Not Fragile")</f>
        <v>Not Fragile</v>
      </c>
      <c r="M1007" s="27" t="e">
        <f>VLOOKUP(B1007,[2]Data!$B$7:$Y$270,23,FALSE)</f>
        <v>#N/A</v>
      </c>
    </row>
    <row r="1008" spans="1:13" x14ac:dyDescent="0.25">
      <c r="A1008" s="30" t="s">
        <v>977</v>
      </c>
      <c r="B1008" s="30" t="s">
        <v>977</v>
      </c>
      <c r="C1008" s="30" t="s">
        <v>977</v>
      </c>
      <c r="D1008" s="30" t="s">
        <v>977</v>
      </c>
      <c r="E1008" s="30" t="s">
        <v>977</v>
      </c>
      <c r="F1008" s="30" t="s">
        <v>977</v>
      </c>
      <c r="G1008" s="30" t="str">
        <f>IFERROR(VLOOKUP(B1008,'[1]Income Groups'!$A$2:$C$219,3,FALSE),"")</f>
        <v/>
      </c>
      <c r="H1008" s="30" t="str">
        <f>IFERROR(VLOOKUP(B1008,'[1]LDC List'!$B$1:$C$47,2,FALSE),"Non LDC")</f>
        <v>Non LDC</v>
      </c>
      <c r="I1008" s="30" t="str">
        <f>IFERROR(VLOOKUP(B1008,'[1]SIDS List'!$B$1:$C$57,2,FALSE),"Non SIDS")</f>
        <v>Non SIDS</v>
      </c>
      <c r="J1008" s="30" t="str">
        <f>IFERROR(VLOOKUP(B1008,'[1]DAC Member List'!$B$1:$C$29,2,FALSE),"Non DAC")</f>
        <v>Non DAC</v>
      </c>
      <c r="K1008" s="30" t="str">
        <f>IFERROR(VLOOKUP(B1008,'[1]Dev Countries List'!$A$1:$B$146,2,FALSE),"Not Developing")</f>
        <v>Not Developing</v>
      </c>
      <c r="L1008" s="30" t="str">
        <f>IFERROR(VLOOKUP(D1008,'[1]Fragility List'!$A$1:$C$146,3,FALSE),"Not Fragile")</f>
        <v>Not Fragile</v>
      </c>
      <c r="M1008" s="27" t="e">
        <f>VLOOKUP(B1008,[2]Data!$B$7:$Y$270,23,FALSE)</f>
        <v>#N/A</v>
      </c>
    </row>
    <row r="1009" spans="1:13" x14ac:dyDescent="0.25">
      <c r="A1009" s="30" t="s">
        <v>977</v>
      </c>
      <c r="B1009" s="30" t="s">
        <v>977</v>
      </c>
      <c r="C1009" s="30" t="s">
        <v>977</v>
      </c>
      <c r="D1009" s="30" t="s">
        <v>977</v>
      </c>
      <c r="E1009" s="30" t="s">
        <v>977</v>
      </c>
      <c r="F1009" s="30" t="s">
        <v>977</v>
      </c>
      <c r="G1009" s="30" t="str">
        <f>IFERROR(VLOOKUP(B1009,'[1]Income Groups'!$A$2:$C$219,3,FALSE),"")</f>
        <v/>
      </c>
      <c r="H1009" s="30" t="str">
        <f>IFERROR(VLOOKUP(B1009,'[1]LDC List'!$B$1:$C$47,2,FALSE),"Non LDC")</f>
        <v>Non LDC</v>
      </c>
      <c r="I1009" s="30" t="str">
        <f>IFERROR(VLOOKUP(B1009,'[1]SIDS List'!$B$1:$C$57,2,FALSE),"Non SIDS")</f>
        <v>Non SIDS</v>
      </c>
      <c r="J1009" s="30" t="str">
        <f>IFERROR(VLOOKUP(B1009,'[1]DAC Member List'!$B$1:$C$29,2,FALSE),"Non DAC")</f>
        <v>Non DAC</v>
      </c>
      <c r="K1009" s="30" t="str">
        <f>IFERROR(VLOOKUP(B1009,'[1]Dev Countries List'!$A$1:$B$146,2,FALSE),"Not Developing")</f>
        <v>Not Developing</v>
      </c>
      <c r="L1009" s="30" t="str">
        <f>IFERROR(VLOOKUP(D1009,'[1]Fragility List'!$A$1:$C$146,3,FALSE),"Not Fragile")</f>
        <v>Not Fragile</v>
      </c>
      <c r="M1009" s="27" t="e">
        <f>VLOOKUP(B1009,[2]Data!$B$7:$Y$270,23,FALSE)</f>
        <v>#N/A</v>
      </c>
    </row>
    <row r="1010" spans="1:13" x14ac:dyDescent="0.25">
      <c r="A1010" s="30" t="s">
        <v>977</v>
      </c>
      <c r="B1010" s="30" t="s">
        <v>977</v>
      </c>
      <c r="C1010" s="30" t="s">
        <v>977</v>
      </c>
      <c r="D1010" s="30" t="s">
        <v>977</v>
      </c>
      <c r="E1010" s="30" t="s">
        <v>977</v>
      </c>
      <c r="F1010" s="30" t="s">
        <v>977</v>
      </c>
      <c r="G1010" s="30" t="str">
        <f>IFERROR(VLOOKUP(B1010,'[1]Income Groups'!$A$2:$C$219,3,FALSE),"")</f>
        <v/>
      </c>
      <c r="H1010" s="30" t="str">
        <f>IFERROR(VLOOKUP(B1010,'[1]LDC List'!$B$1:$C$47,2,FALSE),"Non LDC")</f>
        <v>Non LDC</v>
      </c>
      <c r="I1010" s="30" t="str">
        <f>IFERROR(VLOOKUP(B1010,'[1]SIDS List'!$B$1:$C$57,2,FALSE),"Non SIDS")</f>
        <v>Non SIDS</v>
      </c>
      <c r="J1010" s="30" t="str">
        <f>IFERROR(VLOOKUP(B1010,'[1]DAC Member List'!$B$1:$C$29,2,FALSE),"Non DAC")</f>
        <v>Non DAC</v>
      </c>
      <c r="K1010" s="30" t="str">
        <f>IFERROR(VLOOKUP(B1010,'[1]Dev Countries List'!$A$1:$B$146,2,FALSE),"Not Developing")</f>
        <v>Not Developing</v>
      </c>
      <c r="L1010" s="30" t="str">
        <f>IFERROR(VLOOKUP(D1010,'[1]Fragility List'!$A$1:$C$146,3,FALSE),"Not Fragile")</f>
        <v>Not Fragile</v>
      </c>
      <c r="M1010" s="27" t="e">
        <f>VLOOKUP(B1010,[2]Data!$B$7:$Y$270,23,FALSE)</f>
        <v>#N/A</v>
      </c>
    </row>
    <row r="1011" spans="1:13" x14ac:dyDescent="0.25">
      <c r="A1011" s="30" t="s">
        <v>977</v>
      </c>
      <c r="B1011" s="30" t="s">
        <v>977</v>
      </c>
      <c r="C1011" s="30" t="s">
        <v>977</v>
      </c>
      <c r="D1011" s="30" t="s">
        <v>977</v>
      </c>
      <c r="E1011" s="30" t="s">
        <v>977</v>
      </c>
      <c r="F1011" s="30" t="s">
        <v>977</v>
      </c>
      <c r="G1011" s="30" t="str">
        <f>IFERROR(VLOOKUP(B1011,'[1]Income Groups'!$A$2:$C$219,3,FALSE),"")</f>
        <v/>
      </c>
      <c r="H1011" s="30" t="str">
        <f>IFERROR(VLOOKUP(B1011,'[1]LDC List'!$B$1:$C$47,2,FALSE),"Non LDC")</f>
        <v>Non LDC</v>
      </c>
      <c r="I1011" s="30" t="str">
        <f>IFERROR(VLOOKUP(B1011,'[1]SIDS List'!$B$1:$C$57,2,FALSE),"Non SIDS")</f>
        <v>Non SIDS</v>
      </c>
      <c r="J1011" s="30" t="str">
        <f>IFERROR(VLOOKUP(B1011,'[1]DAC Member List'!$B$1:$C$29,2,FALSE),"Non DAC")</f>
        <v>Non DAC</v>
      </c>
      <c r="K1011" s="30" t="str">
        <f>IFERROR(VLOOKUP(B1011,'[1]Dev Countries List'!$A$1:$B$146,2,FALSE),"Not Developing")</f>
        <v>Not Developing</v>
      </c>
      <c r="L1011" s="30" t="str">
        <f>IFERROR(VLOOKUP(D1011,'[1]Fragility List'!$A$1:$C$146,3,FALSE),"Not Fragile")</f>
        <v>Not Fragile</v>
      </c>
      <c r="M1011" s="27" t="e">
        <f>VLOOKUP(B1011,[2]Data!$B$7:$Y$270,23,FALSE)</f>
        <v>#N/A</v>
      </c>
    </row>
    <row r="1012" spans="1:13" x14ac:dyDescent="0.25">
      <c r="A1012" s="30" t="s">
        <v>977</v>
      </c>
      <c r="B1012" s="30" t="s">
        <v>977</v>
      </c>
      <c r="C1012" s="30" t="s">
        <v>977</v>
      </c>
      <c r="D1012" s="30" t="s">
        <v>977</v>
      </c>
      <c r="E1012" s="30" t="s">
        <v>977</v>
      </c>
      <c r="F1012" s="30" t="s">
        <v>977</v>
      </c>
      <c r="G1012" s="30" t="str">
        <f>IFERROR(VLOOKUP(B1012,'[1]Income Groups'!$A$2:$C$219,3,FALSE),"")</f>
        <v/>
      </c>
      <c r="H1012" s="30" t="str">
        <f>IFERROR(VLOOKUP(B1012,'[1]LDC List'!$B$1:$C$47,2,FALSE),"Non LDC")</f>
        <v>Non LDC</v>
      </c>
      <c r="I1012" s="30" t="str">
        <f>IFERROR(VLOOKUP(B1012,'[1]SIDS List'!$B$1:$C$57,2,FALSE),"Non SIDS")</f>
        <v>Non SIDS</v>
      </c>
      <c r="J1012" s="30" t="str">
        <f>IFERROR(VLOOKUP(B1012,'[1]DAC Member List'!$B$1:$C$29,2,FALSE),"Non DAC")</f>
        <v>Non DAC</v>
      </c>
      <c r="K1012" s="30" t="str">
        <f>IFERROR(VLOOKUP(B1012,'[1]Dev Countries List'!$A$1:$B$146,2,FALSE),"Not Developing")</f>
        <v>Not Developing</v>
      </c>
      <c r="L1012" s="30" t="str">
        <f>IFERROR(VLOOKUP(D1012,'[1]Fragility List'!$A$1:$C$146,3,FALSE),"Not Fragile")</f>
        <v>Not Fragile</v>
      </c>
      <c r="M1012" s="27" t="e">
        <f>VLOOKUP(B1012,[2]Data!$B$7:$Y$270,23,FALSE)</f>
        <v>#N/A</v>
      </c>
    </row>
    <row r="1013" spans="1:13" x14ac:dyDescent="0.25">
      <c r="A1013" s="30" t="s">
        <v>977</v>
      </c>
      <c r="B1013" s="30" t="s">
        <v>977</v>
      </c>
      <c r="C1013" s="30" t="s">
        <v>977</v>
      </c>
      <c r="D1013" s="30" t="s">
        <v>977</v>
      </c>
      <c r="E1013" s="30" t="s">
        <v>977</v>
      </c>
      <c r="F1013" s="30" t="s">
        <v>977</v>
      </c>
      <c r="G1013" s="30" t="str">
        <f>IFERROR(VLOOKUP(B1013,'[1]Income Groups'!$A$2:$C$219,3,FALSE),"")</f>
        <v/>
      </c>
      <c r="H1013" s="30" t="str">
        <f>IFERROR(VLOOKUP(B1013,'[1]LDC List'!$B$1:$C$47,2,FALSE),"Non LDC")</f>
        <v>Non LDC</v>
      </c>
      <c r="I1013" s="30" t="str">
        <f>IFERROR(VLOOKUP(B1013,'[1]SIDS List'!$B$1:$C$57,2,FALSE),"Non SIDS")</f>
        <v>Non SIDS</v>
      </c>
      <c r="J1013" s="30" t="str">
        <f>IFERROR(VLOOKUP(B1013,'[1]DAC Member List'!$B$1:$C$29,2,FALSE),"Non DAC")</f>
        <v>Non DAC</v>
      </c>
      <c r="K1013" s="30" t="str">
        <f>IFERROR(VLOOKUP(B1013,'[1]Dev Countries List'!$A$1:$B$146,2,FALSE),"Not Developing")</f>
        <v>Not Developing</v>
      </c>
      <c r="L1013" s="30" t="str">
        <f>IFERROR(VLOOKUP(D1013,'[1]Fragility List'!$A$1:$C$146,3,FALSE),"Not Fragile")</f>
        <v>Not Fragile</v>
      </c>
      <c r="M1013" s="27" t="e">
        <f>VLOOKUP(B1013,[2]Data!$B$7:$Y$270,23,FALSE)</f>
        <v>#N/A</v>
      </c>
    </row>
    <row r="1014" spans="1:13" x14ac:dyDescent="0.25">
      <c r="A1014" s="30" t="s">
        <v>977</v>
      </c>
      <c r="B1014" s="30" t="s">
        <v>977</v>
      </c>
      <c r="C1014" s="30" t="s">
        <v>977</v>
      </c>
      <c r="D1014" s="30" t="s">
        <v>977</v>
      </c>
      <c r="E1014" s="30" t="s">
        <v>977</v>
      </c>
      <c r="F1014" s="30" t="s">
        <v>977</v>
      </c>
      <c r="G1014" s="30" t="str">
        <f>IFERROR(VLOOKUP(B1014,'[1]Income Groups'!$A$2:$C$219,3,FALSE),"")</f>
        <v/>
      </c>
      <c r="H1014" s="30" t="str">
        <f>IFERROR(VLOOKUP(B1014,'[1]LDC List'!$B$1:$C$47,2,FALSE),"Non LDC")</f>
        <v>Non LDC</v>
      </c>
      <c r="I1014" s="30" t="str">
        <f>IFERROR(VLOOKUP(B1014,'[1]SIDS List'!$B$1:$C$57,2,FALSE),"Non SIDS")</f>
        <v>Non SIDS</v>
      </c>
      <c r="J1014" s="30" t="str">
        <f>IFERROR(VLOOKUP(B1014,'[1]DAC Member List'!$B$1:$C$29,2,FALSE),"Non DAC")</f>
        <v>Non DAC</v>
      </c>
      <c r="K1014" s="30" t="str">
        <f>IFERROR(VLOOKUP(B1014,'[1]Dev Countries List'!$A$1:$B$146,2,FALSE),"Not Developing")</f>
        <v>Not Developing</v>
      </c>
      <c r="L1014" s="30" t="str">
        <f>IFERROR(VLOOKUP(D1014,'[1]Fragility List'!$A$1:$C$146,3,FALSE),"Not Fragile")</f>
        <v>Not Fragile</v>
      </c>
      <c r="M1014" s="27" t="e">
        <f>VLOOKUP(B1014,[2]Data!$B$7:$Y$270,23,FALSE)</f>
        <v>#N/A</v>
      </c>
    </row>
    <row r="1015" spans="1:13" x14ac:dyDescent="0.25">
      <c r="A1015" s="30" t="s">
        <v>977</v>
      </c>
      <c r="B1015" s="30" t="s">
        <v>977</v>
      </c>
      <c r="C1015" s="30" t="s">
        <v>977</v>
      </c>
      <c r="D1015" s="30" t="s">
        <v>977</v>
      </c>
      <c r="E1015" s="30" t="s">
        <v>977</v>
      </c>
      <c r="F1015" s="30" t="s">
        <v>977</v>
      </c>
      <c r="G1015" s="30" t="str">
        <f>IFERROR(VLOOKUP(B1015,'[1]Income Groups'!$A$2:$C$219,3,FALSE),"")</f>
        <v/>
      </c>
      <c r="H1015" s="30" t="str">
        <f>IFERROR(VLOOKUP(B1015,'[1]LDC List'!$B$1:$C$47,2,FALSE),"Non LDC")</f>
        <v>Non LDC</v>
      </c>
      <c r="I1015" s="30" t="str">
        <f>IFERROR(VLOOKUP(B1015,'[1]SIDS List'!$B$1:$C$57,2,FALSE),"Non SIDS")</f>
        <v>Non SIDS</v>
      </c>
      <c r="J1015" s="30" t="str">
        <f>IFERROR(VLOOKUP(B1015,'[1]DAC Member List'!$B$1:$C$29,2,FALSE),"Non DAC")</f>
        <v>Non DAC</v>
      </c>
      <c r="K1015" s="30" t="str">
        <f>IFERROR(VLOOKUP(B1015,'[1]Dev Countries List'!$A$1:$B$146,2,FALSE),"Not Developing")</f>
        <v>Not Developing</v>
      </c>
      <c r="L1015" s="30" t="str">
        <f>IFERROR(VLOOKUP(D1015,'[1]Fragility List'!$A$1:$C$146,3,FALSE),"Not Fragile")</f>
        <v>Not Fragile</v>
      </c>
      <c r="M1015" s="27" t="e">
        <f>VLOOKUP(B1015,[2]Data!$B$7:$Y$270,23,FALSE)</f>
        <v>#N/A</v>
      </c>
    </row>
    <row r="1016" spans="1:13" x14ac:dyDescent="0.25">
      <c r="A1016" s="30" t="s">
        <v>977</v>
      </c>
      <c r="B1016" s="30" t="s">
        <v>977</v>
      </c>
      <c r="C1016" s="30" t="s">
        <v>977</v>
      </c>
      <c r="D1016" s="30" t="s">
        <v>977</v>
      </c>
      <c r="E1016" s="30" t="s">
        <v>977</v>
      </c>
      <c r="F1016" s="30" t="s">
        <v>977</v>
      </c>
      <c r="G1016" s="30" t="str">
        <f>IFERROR(VLOOKUP(B1016,'[1]Income Groups'!$A$2:$C$219,3,FALSE),"")</f>
        <v/>
      </c>
      <c r="H1016" s="30" t="str">
        <f>IFERROR(VLOOKUP(B1016,'[1]LDC List'!$B$1:$C$47,2,FALSE),"Non LDC")</f>
        <v>Non LDC</v>
      </c>
      <c r="I1016" s="30" t="str">
        <f>IFERROR(VLOOKUP(B1016,'[1]SIDS List'!$B$1:$C$57,2,FALSE),"Non SIDS")</f>
        <v>Non SIDS</v>
      </c>
      <c r="J1016" s="30" t="str">
        <f>IFERROR(VLOOKUP(B1016,'[1]DAC Member List'!$B$1:$C$29,2,FALSE),"Non DAC")</f>
        <v>Non DAC</v>
      </c>
      <c r="K1016" s="30" t="str">
        <f>IFERROR(VLOOKUP(B1016,'[1]Dev Countries List'!$A$1:$B$146,2,FALSE),"Not Developing")</f>
        <v>Not Developing</v>
      </c>
      <c r="L1016" s="30" t="str">
        <f>IFERROR(VLOOKUP(D1016,'[1]Fragility List'!$A$1:$C$146,3,FALSE),"Not Fragile")</f>
        <v>Not Fragile</v>
      </c>
      <c r="M1016" s="27" t="e">
        <f>VLOOKUP(B1016,[2]Data!$B$7:$Y$270,23,FALSE)</f>
        <v>#N/A</v>
      </c>
    </row>
    <row r="1017" spans="1:13" x14ac:dyDescent="0.25">
      <c r="A1017" s="30" t="s">
        <v>977</v>
      </c>
      <c r="B1017" s="30" t="s">
        <v>977</v>
      </c>
      <c r="C1017" s="30" t="s">
        <v>977</v>
      </c>
      <c r="D1017" s="30" t="s">
        <v>977</v>
      </c>
      <c r="E1017" s="30" t="s">
        <v>977</v>
      </c>
      <c r="F1017" s="30" t="s">
        <v>977</v>
      </c>
      <c r="G1017" s="30" t="str">
        <f>IFERROR(VLOOKUP(B1017,'[1]Income Groups'!$A$2:$C$219,3,FALSE),"")</f>
        <v/>
      </c>
      <c r="H1017" s="30" t="str">
        <f>IFERROR(VLOOKUP(B1017,'[1]LDC List'!$B$1:$C$47,2,FALSE),"Non LDC")</f>
        <v>Non LDC</v>
      </c>
      <c r="I1017" s="30" t="str">
        <f>IFERROR(VLOOKUP(B1017,'[1]SIDS List'!$B$1:$C$57,2,FALSE),"Non SIDS")</f>
        <v>Non SIDS</v>
      </c>
      <c r="J1017" s="30" t="str">
        <f>IFERROR(VLOOKUP(B1017,'[1]DAC Member List'!$B$1:$C$29,2,FALSE),"Non DAC")</f>
        <v>Non DAC</v>
      </c>
      <c r="K1017" s="30" t="str">
        <f>IFERROR(VLOOKUP(B1017,'[1]Dev Countries List'!$A$1:$B$146,2,FALSE),"Not Developing")</f>
        <v>Not Developing</v>
      </c>
      <c r="L1017" s="30" t="str">
        <f>IFERROR(VLOOKUP(D1017,'[1]Fragility List'!$A$1:$C$146,3,FALSE),"Not Fragile")</f>
        <v>Not Fragile</v>
      </c>
      <c r="M1017" s="27" t="e">
        <f>VLOOKUP(B1017,[2]Data!$B$7:$Y$270,23,FALSE)</f>
        <v>#N/A</v>
      </c>
    </row>
    <row r="1018" spans="1:13" x14ac:dyDescent="0.25">
      <c r="A1018" s="40" t="s">
        <v>978</v>
      </c>
      <c r="G1018" s="27" t="str">
        <f>IFERROR(VLOOKUP(B1018,'[1]Income Groups'!$A$2:$C$219,3,FALSE),"")</f>
        <v>HIC</v>
      </c>
      <c r="H1018" s="27" t="str">
        <f>IFERROR(VLOOKUP(B1018,'[1]LDC List'!$B$1:$C$47,2,FALSE),"Non LDC")</f>
        <v>Non LDC</v>
      </c>
      <c r="I1018" s="27" t="str">
        <f>IFERROR(VLOOKUP(B1018,'[1]SIDS List'!$B$1:$C$57,2,FALSE),"Non SIDS")</f>
        <v>Non SIDS</v>
      </c>
      <c r="J1018" s="27" t="str">
        <f>IFERROR(VLOOKUP(B1018,'[1]DAC Member List'!$B$1:$C$29,2,FALSE),"Non DAC")</f>
        <v>Non DAC</v>
      </c>
      <c r="K1018" s="27" t="str">
        <f>IFERROR(VLOOKUP(B1018,'[1]Dev Countries List'!$A$1:$B$146,2,FALSE),"Not Developing")</f>
        <v>Not Developing</v>
      </c>
      <c r="L1018" s="30" t="str">
        <f>IFERROR(VLOOKUP(D1018,'[1]Fragility List'!$A$1:$C$146,3,FALSE),"Not Fragile")</f>
        <v>Not Fragile</v>
      </c>
      <c r="M1018" s="27" t="e">
        <f>VLOOKUP(B1018,[2]Data!$B$7:$Y$270,23,FALSE)</f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U427"/>
  <sheetViews>
    <sheetView workbookViewId="0">
      <selection activeCell="A168" sqref="A168"/>
    </sheetView>
  </sheetViews>
  <sheetFormatPr defaultRowHeight="12.75" x14ac:dyDescent="0.2"/>
  <cols>
    <col min="1" max="1" width="25.85546875" customWidth="1"/>
    <col min="3" max="3" width="18.5703125" customWidth="1"/>
    <col min="7" max="21" width="10.42578125" customWidth="1"/>
  </cols>
  <sheetData>
    <row r="1" spans="1:21" x14ac:dyDescent="0.2">
      <c r="A1" s="6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</row>
    <row r="2" spans="1:21" x14ac:dyDescent="0.2">
      <c r="A2" s="11" t="s">
        <v>1</v>
      </c>
      <c r="B2" s="12"/>
      <c r="C2" s="12"/>
      <c r="D2" s="12"/>
      <c r="E2" s="13" t="s">
        <v>2</v>
      </c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5"/>
    </row>
    <row r="3" spans="1:21" x14ac:dyDescent="0.2">
      <c r="A3" s="11" t="s">
        <v>3</v>
      </c>
      <c r="B3" s="12"/>
      <c r="C3" s="12"/>
      <c r="D3" s="12"/>
      <c r="E3" s="13" t="s">
        <v>4</v>
      </c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5"/>
    </row>
    <row r="4" spans="1:21" x14ac:dyDescent="0.2">
      <c r="A4" s="11" t="s">
        <v>5</v>
      </c>
      <c r="B4" s="12"/>
      <c r="C4" s="12"/>
      <c r="D4" s="12"/>
      <c r="E4" s="16" t="s">
        <v>6</v>
      </c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x14ac:dyDescent="0.2">
      <c r="A5" s="11" t="s">
        <v>7</v>
      </c>
      <c r="B5" s="12"/>
      <c r="C5" s="12"/>
      <c r="D5" s="12"/>
      <c r="E5" s="13" t="s">
        <v>8</v>
      </c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5"/>
    </row>
    <row r="6" spans="1:21" x14ac:dyDescent="0.2">
      <c r="A6" s="11" t="s">
        <v>9</v>
      </c>
      <c r="B6" s="12"/>
      <c r="C6" s="12"/>
      <c r="D6" s="12"/>
      <c r="E6" s="16" t="s">
        <v>10</v>
      </c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8"/>
    </row>
    <row r="7" spans="1:21" x14ac:dyDescent="0.2">
      <c r="A7" s="11" t="s">
        <v>11</v>
      </c>
      <c r="B7" s="12"/>
      <c r="C7" s="12"/>
      <c r="D7" s="12"/>
      <c r="E7" s="13" t="s">
        <v>12</v>
      </c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5"/>
    </row>
    <row r="8" spans="1:21" x14ac:dyDescent="0.2">
      <c r="A8" s="11" t="s">
        <v>13</v>
      </c>
      <c r="B8" s="12"/>
      <c r="C8" s="12"/>
      <c r="D8" s="12"/>
      <c r="E8" s="13" t="s">
        <v>14</v>
      </c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5"/>
    </row>
    <row r="9" spans="1:21" x14ac:dyDescent="0.2">
      <c r="A9" s="19" t="s">
        <v>15</v>
      </c>
      <c r="B9" s="20"/>
      <c r="C9" s="20"/>
      <c r="D9" s="20"/>
      <c r="E9" s="7">
        <v>2000</v>
      </c>
      <c r="F9" s="7">
        <v>2001</v>
      </c>
      <c r="G9" s="7">
        <v>2002</v>
      </c>
      <c r="H9" s="7">
        <v>2003</v>
      </c>
      <c r="I9" s="7">
        <v>2004</v>
      </c>
      <c r="J9" s="7">
        <v>2005</v>
      </c>
      <c r="K9" s="7">
        <v>2006</v>
      </c>
      <c r="L9" s="7">
        <v>2007</v>
      </c>
      <c r="M9" s="7">
        <v>2008</v>
      </c>
      <c r="N9" s="7">
        <v>2009</v>
      </c>
      <c r="O9" s="7">
        <v>2010</v>
      </c>
      <c r="P9" s="7">
        <v>2011</v>
      </c>
      <c r="Q9" s="7">
        <v>2012</v>
      </c>
      <c r="R9" s="7">
        <v>2013</v>
      </c>
      <c r="S9" s="7">
        <v>2014</v>
      </c>
      <c r="T9" s="7">
        <v>2015</v>
      </c>
      <c r="U9" s="7">
        <v>2016</v>
      </c>
    </row>
    <row r="10" spans="1:21" hidden="1" x14ac:dyDescent="0.2">
      <c r="A10" s="21" t="s">
        <v>19</v>
      </c>
      <c r="B10" s="9" t="e">
        <v>#N/A</v>
      </c>
      <c r="C10" s="9" t="s">
        <v>981</v>
      </c>
      <c r="D10" s="9"/>
      <c r="E10" s="2"/>
      <c r="F10" s="2"/>
      <c r="G10" s="2">
        <v>73894.931494000004</v>
      </c>
      <c r="H10" s="2">
        <v>81585.004239000002</v>
      </c>
      <c r="I10" s="2">
        <v>86305.297252999997</v>
      </c>
      <c r="J10" s="2">
        <v>119471.755873</v>
      </c>
      <c r="K10" s="2">
        <v>160744.89363899999</v>
      </c>
      <c r="L10" s="2">
        <v>109437.277053</v>
      </c>
      <c r="M10" s="2">
        <v>121778.408905</v>
      </c>
      <c r="N10" s="2">
        <v>127756.68219199999</v>
      </c>
      <c r="O10" s="2">
        <v>136617.34847699999</v>
      </c>
      <c r="P10" s="2">
        <v>137707.17745700001</v>
      </c>
      <c r="Q10" s="2">
        <v>134889.73709899999</v>
      </c>
      <c r="R10" s="2">
        <v>151212.01417400001</v>
      </c>
      <c r="S10" s="2">
        <v>149478.17062799999</v>
      </c>
      <c r="T10" s="2">
        <v>174446.52673099999</v>
      </c>
      <c r="U10" s="2">
        <v>180980.63475100001</v>
      </c>
    </row>
    <row r="11" spans="1:21" hidden="1" x14ac:dyDescent="0.2">
      <c r="A11" s="22" t="s">
        <v>19</v>
      </c>
      <c r="B11" s="9" t="e">
        <v>#N/A</v>
      </c>
      <c r="C11" s="10" t="s">
        <v>982</v>
      </c>
      <c r="D11" s="10"/>
      <c r="E11" s="3"/>
      <c r="F11" s="3"/>
      <c r="G11" s="3">
        <f>G10-SUMIFS('ODA download raw'!G:G,'ODA download raw'!$A:$A,'ODA total and ex non-transfer'!$A11,'ODA download raw'!$D:$D,'ODA download raw'!$D$16)</f>
        <v>72702.807822000002</v>
      </c>
      <c r="H11" s="3">
        <f>H10-SUMIFS('ODA download raw'!H:H,'ODA download raw'!$A:$A,'ODA total and ex non-transfer'!$A11,'ODA download raw'!$D:$D,'ODA download raw'!$D$16)</f>
        <v>80504.064864</v>
      </c>
      <c r="I11" s="3">
        <f>I10-SUMIFS('ODA download raw'!I:I,'ODA download raw'!$A:$A,'ODA total and ex non-transfer'!$A11,'ODA download raw'!$D:$D,'ODA download raw'!$D$16)</f>
        <v>85345.099833</v>
      </c>
      <c r="J11" s="3">
        <f>J10-SUMIFS('ODA download raw'!J:J,'ODA download raw'!$A:$A,'ODA total and ex non-transfer'!$A11,'ODA download raw'!$D:$D,'ODA download raw'!$D$16)</f>
        <v>118142.214714</v>
      </c>
      <c r="K11" s="3">
        <f>K10-SUMIFS('ODA download raw'!K:K,'ODA download raw'!$A:$A,'ODA total and ex non-transfer'!$A11,'ODA download raw'!$D:$D,'ODA download raw'!$D$16)</f>
        <v>111897.07855099998</v>
      </c>
      <c r="L11" s="3">
        <f>L10-SUMIFS('ODA download raw'!L:L,'ODA download raw'!$A:$A,'ODA total and ex non-transfer'!$A11,'ODA download raw'!$D:$D,'ODA download raw'!$D$16)</f>
        <v>89087.442612999992</v>
      </c>
      <c r="M11" s="3">
        <f>M10-SUMIFS('ODA download raw'!M:M,'ODA download raw'!$A:$A,'ODA total and ex non-transfer'!$A11,'ODA download raw'!$D:$D,'ODA download raw'!$D$16)</f>
        <v>99893.319400000008</v>
      </c>
      <c r="N11" s="3">
        <f>N10-SUMIFS('ODA download raw'!N:N,'ODA download raw'!$A:$A,'ODA total and ex non-transfer'!$A11,'ODA download raw'!$D:$D,'ODA download raw'!$D$16)</f>
        <v>111637.64525199999</v>
      </c>
      <c r="O11" s="3">
        <f>O10-SUMIFS('ODA download raw'!O:O,'ODA download raw'!$A:$A,'ODA total and ex non-transfer'!$A11,'ODA download raw'!$D:$D,'ODA download raw'!$D$16)</f>
        <v>115971.94325</v>
      </c>
      <c r="P11" s="3">
        <f>P10-SUMIFS('ODA download raw'!P:P,'ODA download raw'!$A:$A,'ODA total and ex non-transfer'!$A11,'ODA download raw'!$D:$D,'ODA download raw'!$D$16)</f>
        <v>116820.80172000002</v>
      </c>
      <c r="Q11" s="3">
        <f>Q10-SUMIFS('ODA download raw'!Q:Q,'ODA download raw'!$A:$A,'ODA total and ex non-transfer'!$A11,'ODA download raw'!$D:$D,'ODA download raw'!$D$16)</f>
        <v>115449.46178699999</v>
      </c>
      <c r="R11" s="3">
        <f>R10-SUMIFS('ODA download raw'!R:R,'ODA download raw'!$A:$A,'ODA total and ex non-transfer'!$A11,'ODA download raw'!$D:$D,'ODA download raw'!$D$16)</f>
        <v>129460.79985400001</v>
      </c>
      <c r="S11" s="3">
        <f>S10-SUMIFS('ODA download raw'!S:S,'ODA download raw'!$A:$A,'ODA total and ex non-transfer'!$A11,'ODA download raw'!$D:$D,'ODA download raw'!$D$16)</f>
        <v>131022.80069199999</v>
      </c>
      <c r="T11" s="3">
        <f>T10-SUMIFS('ODA download raw'!T:T,'ODA download raw'!$A:$A,'ODA total and ex non-transfer'!$A11,'ODA download raw'!$D:$D,'ODA download raw'!$D$16)</f>
        <v>148679.864015</v>
      </c>
      <c r="U11" s="3">
        <f>U10-SUMIFS('ODA download raw'!U:U,'ODA download raw'!$A:$A,'ODA total and ex non-transfer'!$A11,'ODA download raw'!$D:$D,'ODA download raw'!$D$16)</f>
        <v>149840.665606</v>
      </c>
    </row>
    <row r="12" spans="1:21" hidden="1" x14ac:dyDescent="0.2">
      <c r="A12" s="21" t="s">
        <v>31</v>
      </c>
      <c r="B12" s="9" t="e">
        <v>#N/A</v>
      </c>
      <c r="C12" s="9" t="s">
        <v>981</v>
      </c>
      <c r="D12" s="9"/>
      <c r="E12" s="2"/>
      <c r="F12" s="2"/>
      <c r="G12" s="2">
        <v>5294.4442209999997</v>
      </c>
      <c r="H12" s="2">
        <v>3460.1929879999998</v>
      </c>
      <c r="I12" s="2">
        <v>3036.5189099999998</v>
      </c>
      <c r="J12" s="2">
        <v>4865.3406429999995</v>
      </c>
      <c r="K12" s="2">
        <v>5435.0420219999996</v>
      </c>
      <c r="L12" s="2">
        <v>4174.8464050000002</v>
      </c>
      <c r="M12" s="2">
        <v>4874.0831079999998</v>
      </c>
      <c r="N12" s="2">
        <v>5445.3921909999999</v>
      </c>
      <c r="O12" s="2">
        <v>5657.5706069999997</v>
      </c>
      <c r="P12" s="2">
        <v>8054.7457889999996</v>
      </c>
      <c r="Q12" s="2">
        <v>7933.0586139999996</v>
      </c>
      <c r="R12" s="2">
        <v>7481.8035190000001</v>
      </c>
      <c r="S12" s="2">
        <v>8778.0817549999992</v>
      </c>
      <c r="T12" s="2">
        <v>8736.8387679999996</v>
      </c>
      <c r="U12" s="2">
        <v>10335.532829</v>
      </c>
    </row>
    <row r="13" spans="1:21" hidden="1" x14ac:dyDescent="0.2">
      <c r="A13" s="22" t="s">
        <v>31</v>
      </c>
      <c r="B13" s="9" t="e">
        <v>#N/A</v>
      </c>
      <c r="C13" s="10" t="s">
        <v>982</v>
      </c>
      <c r="D13" s="10"/>
      <c r="E13" s="3"/>
      <c r="F13" s="3"/>
      <c r="G13" s="3">
        <f>G12-SUMIFS('ODA download raw'!G:G,'ODA download raw'!$A:$A,'ODA total and ex non-transfer'!$A13,'ODA download raw'!$D:$D,'ODA download raw'!$D$16)</f>
        <v>5294.4442209999997</v>
      </c>
      <c r="H13" s="3">
        <f>H12-SUMIFS('ODA download raw'!H:H,'ODA download raw'!$A:$A,'ODA total and ex non-transfer'!$A13,'ODA download raw'!$D:$D,'ODA download raw'!$D$16)</f>
        <v>3460.1929879999998</v>
      </c>
      <c r="I13" s="3">
        <f>I12-SUMIFS('ODA download raw'!I:I,'ODA download raw'!$A:$A,'ODA total and ex non-transfer'!$A13,'ODA download raw'!$D:$D,'ODA download raw'!$D$16)</f>
        <v>3036.5189099999998</v>
      </c>
      <c r="J13" s="3">
        <f>J12-SUMIFS('ODA download raw'!J:J,'ODA download raw'!$A:$A,'ODA total and ex non-transfer'!$A13,'ODA download raw'!$D:$D,'ODA download raw'!$D$16)</f>
        <v>4865.3406429999995</v>
      </c>
      <c r="K13" s="3">
        <f>K12-SUMIFS('ODA download raw'!K:K,'ODA download raw'!$A:$A,'ODA total and ex non-transfer'!$A13,'ODA download raw'!$D:$D,'ODA download raw'!$D$16)</f>
        <v>4084.5620989999998</v>
      </c>
      <c r="L13" s="3">
        <f>L12-SUMIFS('ODA download raw'!L:L,'ODA download raw'!$A:$A,'ODA total and ex non-transfer'!$A13,'ODA download raw'!$D:$D,'ODA download raw'!$D$16)</f>
        <v>3825.56014</v>
      </c>
      <c r="M13" s="3">
        <f>M12-SUMIFS('ODA download raw'!M:M,'ODA download raw'!$A:$A,'ODA total and ex non-transfer'!$A13,'ODA download raw'!$D:$D,'ODA download raw'!$D$16)</f>
        <v>4476.9921720000002</v>
      </c>
      <c r="N13" s="3">
        <f>N12-SUMIFS('ODA download raw'!N:N,'ODA download raw'!$A:$A,'ODA total and ex non-transfer'!$A13,'ODA download raw'!$D:$D,'ODA download raw'!$D$16)</f>
        <v>5030.88634</v>
      </c>
      <c r="O13" s="3">
        <f>O12-SUMIFS('ODA download raw'!O:O,'ODA download raw'!$A:$A,'ODA total and ex non-transfer'!$A13,'ODA download raw'!$D:$D,'ODA download raw'!$D$16)</f>
        <v>5170.5198449999998</v>
      </c>
      <c r="P13" s="3">
        <f>P12-SUMIFS('ODA download raw'!P:P,'ODA download raw'!$A:$A,'ODA total and ex non-transfer'!$A13,'ODA download raw'!$D:$D,'ODA download raw'!$D$16)</f>
        <v>7590.5914899999998</v>
      </c>
      <c r="Q13" s="3">
        <f>Q12-SUMIFS('ODA download raw'!Q:Q,'ODA download raw'!$A:$A,'ODA total and ex non-transfer'!$A13,'ODA download raw'!$D:$D,'ODA download raw'!$D$16)</f>
        <v>7459.2958339999996</v>
      </c>
      <c r="R13" s="3">
        <f>R12-SUMIFS('ODA download raw'!R:R,'ODA download raw'!$A:$A,'ODA total and ex non-transfer'!$A13,'ODA download raw'!$D:$D,'ODA download raw'!$D$16)</f>
        <v>7008.6371790000003</v>
      </c>
      <c r="S13" s="3">
        <f>S12-SUMIFS('ODA download raw'!S:S,'ODA download raw'!$A:$A,'ODA total and ex non-transfer'!$A13,'ODA download raw'!$D:$D,'ODA download raw'!$D$16)</f>
        <v>8408.0583109999989</v>
      </c>
      <c r="T13" s="3">
        <f>T12-SUMIFS('ODA download raw'!T:T,'ODA download raw'!$A:$A,'ODA total and ex non-transfer'!$A13,'ODA download raw'!$D:$D,'ODA download raw'!$D$16)</f>
        <v>8164.9676439999994</v>
      </c>
      <c r="U13" s="3">
        <f>U12-SUMIFS('ODA download raw'!U:U,'ODA download raw'!$A:$A,'ODA total and ex non-transfer'!$A13,'ODA download raw'!$D:$D,'ODA download raw'!$D$16)</f>
        <v>9893.1631639999996</v>
      </c>
    </row>
    <row r="14" spans="1:21" hidden="1" x14ac:dyDescent="0.2">
      <c r="A14" s="21" t="s">
        <v>32</v>
      </c>
      <c r="B14" s="9" t="s">
        <v>256</v>
      </c>
      <c r="C14" s="9" t="s">
        <v>981</v>
      </c>
      <c r="D14" s="9"/>
      <c r="E14" s="2"/>
      <c r="F14" s="2"/>
      <c r="G14" s="2">
        <v>349.14047099999999</v>
      </c>
      <c r="H14" s="2">
        <v>360.40374000000003</v>
      </c>
      <c r="I14" s="2">
        <v>273.08581800000002</v>
      </c>
      <c r="J14" s="2">
        <v>350.66900199999998</v>
      </c>
      <c r="K14" s="2">
        <v>341.51995699999998</v>
      </c>
      <c r="L14" s="2">
        <v>295.885964</v>
      </c>
      <c r="M14" s="2">
        <v>327.61769900000002</v>
      </c>
      <c r="N14" s="2">
        <v>335.73431099999999</v>
      </c>
      <c r="O14" s="2">
        <v>362.36040500000001</v>
      </c>
      <c r="P14" s="2">
        <v>367.29582699999997</v>
      </c>
      <c r="Q14" s="2">
        <v>352.82927000000001</v>
      </c>
      <c r="R14" s="2">
        <v>288.59412700000001</v>
      </c>
      <c r="S14" s="2">
        <v>313.11033700000002</v>
      </c>
      <c r="T14" s="2">
        <v>423.55572100000001</v>
      </c>
      <c r="U14" s="2">
        <v>301.676062</v>
      </c>
    </row>
    <row r="15" spans="1:21" hidden="1" x14ac:dyDescent="0.2">
      <c r="A15" s="22" t="s">
        <v>32</v>
      </c>
      <c r="B15" s="9" t="s">
        <v>256</v>
      </c>
      <c r="C15" s="10" t="s">
        <v>982</v>
      </c>
      <c r="D15" s="10"/>
      <c r="E15" s="3"/>
      <c r="F15" s="3"/>
      <c r="G15" s="3">
        <f>G14-SUMIFS('ODA download raw'!G:G,'ODA download raw'!$A:$A,'ODA total and ex non-transfer'!$A15,'ODA download raw'!$D:$D,'ODA download raw'!$D$16)</f>
        <v>349.14047099999999</v>
      </c>
      <c r="H15" s="3">
        <f>H14-SUMIFS('ODA download raw'!H:H,'ODA download raw'!$A:$A,'ODA total and ex non-transfer'!$A15,'ODA download raw'!$D:$D,'ODA download raw'!$D$16)</f>
        <v>360.40374000000003</v>
      </c>
      <c r="I15" s="3">
        <f>I14-SUMIFS('ODA download raw'!I:I,'ODA download raw'!$A:$A,'ODA total and ex non-transfer'!$A15,'ODA download raw'!$D:$D,'ODA download raw'!$D$16)</f>
        <v>273.08581800000002</v>
      </c>
      <c r="J15" s="3">
        <f>J14-SUMIFS('ODA download raw'!J:J,'ODA download raw'!$A:$A,'ODA total and ex non-transfer'!$A15,'ODA download raw'!$D:$D,'ODA download raw'!$D$16)</f>
        <v>350.66900199999998</v>
      </c>
      <c r="K15" s="3">
        <f>K14-SUMIFS('ODA download raw'!K:K,'ODA download raw'!$A:$A,'ODA total and ex non-transfer'!$A15,'ODA download raw'!$D:$D,'ODA download raw'!$D$16)</f>
        <v>325.37912599999999</v>
      </c>
      <c r="L15" s="3">
        <f>L14-SUMIFS('ODA download raw'!L:L,'ODA download raw'!$A:$A,'ODA total and ex non-transfer'!$A15,'ODA download raw'!$D:$D,'ODA download raw'!$D$16)</f>
        <v>265.02578</v>
      </c>
      <c r="M15" s="3">
        <f>M14-SUMIFS('ODA download raw'!M:M,'ODA download raw'!$A:$A,'ODA total and ex non-transfer'!$A15,'ODA download raw'!$D:$D,'ODA download raw'!$D$16)</f>
        <v>285.946348</v>
      </c>
      <c r="N15" s="3">
        <f>N14-SUMIFS('ODA download raw'!N:N,'ODA download raw'!$A:$A,'ODA total and ex non-transfer'!$A15,'ODA download raw'!$D:$D,'ODA download raw'!$D$16)</f>
        <v>291.34126299999997</v>
      </c>
      <c r="O15" s="3">
        <f>O14-SUMIFS('ODA download raw'!O:O,'ODA download raw'!$A:$A,'ODA total and ex non-transfer'!$A15,'ODA download raw'!$D:$D,'ODA download raw'!$D$16)</f>
        <v>316.27756299999999</v>
      </c>
      <c r="P15" s="3">
        <f>P14-SUMIFS('ODA download raw'!P:P,'ODA download raw'!$A:$A,'ODA total and ex non-transfer'!$A15,'ODA download raw'!$D:$D,'ODA download raw'!$D$16)</f>
        <v>322.51927699999999</v>
      </c>
      <c r="Q15" s="3">
        <f>Q14-SUMIFS('ODA download raw'!Q:Q,'ODA download raw'!$A:$A,'ODA total and ex non-transfer'!$A15,'ODA download raw'!$D:$D,'ODA download raw'!$D$16)</f>
        <v>306.88464800000003</v>
      </c>
      <c r="R15" s="3">
        <f>R14-SUMIFS('ODA download raw'!R:R,'ODA download raw'!$A:$A,'ODA total and ex non-transfer'!$A15,'ODA download raw'!$D:$D,'ODA download raw'!$D$16)</f>
        <v>272.48399699999999</v>
      </c>
      <c r="S15" s="3">
        <f>S14-SUMIFS('ODA download raw'!S:S,'ODA download raw'!$A:$A,'ODA total and ex non-transfer'!$A15,'ODA download raw'!$D:$D,'ODA download raw'!$D$16)</f>
        <v>296.502431</v>
      </c>
      <c r="T15" s="3">
        <f>T14-SUMIFS('ODA download raw'!T:T,'ODA download raw'!$A:$A,'ODA total and ex non-transfer'!$A15,'ODA download raw'!$D:$D,'ODA download raw'!$D$16)</f>
        <v>403.38612699999999</v>
      </c>
      <c r="U15" s="3">
        <f>U14-SUMIFS('ODA download raw'!U:U,'ODA download raw'!$A:$A,'ODA total and ex non-transfer'!$A15,'ODA download raw'!$D:$D,'ODA download raw'!$D$16)</f>
        <v>280.86912699999999</v>
      </c>
    </row>
    <row r="16" spans="1:21" hidden="1" x14ac:dyDescent="0.2">
      <c r="A16" s="21" t="s">
        <v>33</v>
      </c>
      <c r="B16" s="9" t="s">
        <v>300</v>
      </c>
      <c r="C16" s="9" t="s">
        <v>981</v>
      </c>
      <c r="D16" s="9"/>
      <c r="E16" s="2"/>
      <c r="F16" s="2"/>
      <c r="G16" s="2"/>
      <c r="H16" s="2"/>
      <c r="I16" s="2"/>
      <c r="J16" s="2">
        <v>49.185616000000003</v>
      </c>
      <c r="K16" s="2">
        <v>64.546278999999998</v>
      </c>
      <c r="L16" s="2">
        <v>63.226222999999997</v>
      </c>
      <c r="M16" s="2">
        <v>77.718344999999999</v>
      </c>
      <c r="N16" s="2">
        <v>73.598930999999993</v>
      </c>
      <c r="O16" s="2">
        <v>115.171851</v>
      </c>
      <c r="P16" s="2">
        <v>86.653156999999993</v>
      </c>
      <c r="Q16" s="2">
        <v>79.594808999999998</v>
      </c>
      <c r="R16" s="2">
        <v>92.864053999999996</v>
      </c>
      <c r="S16" s="2">
        <v>104.18843099999999</v>
      </c>
      <c r="T16" s="2">
        <v>108.80900099999999</v>
      </c>
      <c r="U16" s="2">
        <v>114.55257899999999</v>
      </c>
    </row>
    <row r="17" spans="1:21" hidden="1" x14ac:dyDescent="0.2">
      <c r="A17" s="22" t="s">
        <v>33</v>
      </c>
      <c r="B17" s="9" t="s">
        <v>300</v>
      </c>
      <c r="C17" s="10" t="s">
        <v>982</v>
      </c>
      <c r="D17" s="10"/>
      <c r="E17" s="3"/>
      <c r="F17" s="3"/>
      <c r="G17" s="3">
        <f>G16-SUMIFS('ODA download raw'!G:G,'ODA download raw'!$A:$A,'ODA total and ex non-transfer'!$A17,'ODA download raw'!$D:$D,'ODA download raw'!$D$16)</f>
        <v>0</v>
      </c>
      <c r="H17" s="3">
        <f>H16-SUMIFS('ODA download raw'!H:H,'ODA download raw'!$A:$A,'ODA total and ex non-transfer'!$A17,'ODA download raw'!$D:$D,'ODA download raw'!$D$16)</f>
        <v>0</v>
      </c>
      <c r="I17" s="3">
        <f>I16-SUMIFS('ODA download raw'!I:I,'ODA download raw'!$A:$A,'ODA total and ex non-transfer'!$A17,'ODA download raw'!$D:$D,'ODA download raw'!$D$16)</f>
        <v>0</v>
      </c>
      <c r="J17" s="3">
        <f>J16-SUMIFS('ODA download raw'!J:J,'ODA download raw'!$A:$A,'ODA total and ex non-transfer'!$A17,'ODA download raw'!$D:$D,'ODA download raw'!$D$16)</f>
        <v>49.185616000000003</v>
      </c>
      <c r="K17" s="3">
        <f>K16-SUMIFS('ODA download raw'!K:K,'ODA download raw'!$A:$A,'ODA total and ex non-transfer'!$A17,'ODA download raw'!$D:$D,'ODA download raw'!$D$16)</f>
        <v>49.211388999999997</v>
      </c>
      <c r="L17" s="3">
        <f>L16-SUMIFS('ODA download raw'!L:L,'ODA download raw'!$A:$A,'ODA total and ex non-transfer'!$A17,'ODA download raw'!$D:$D,'ODA download raw'!$D$16)</f>
        <v>51.384355999999997</v>
      </c>
      <c r="M17" s="3">
        <f>M16-SUMIFS('ODA download raw'!M:M,'ODA download raw'!$A:$A,'ODA total and ex non-transfer'!$A17,'ODA download raw'!$D:$D,'ODA download raw'!$D$16)</f>
        <v>64.476342000000002</v>
      </c>
      <c r="N17" s="3">
        <f>N16-SUMIFS('ODA download raw'!N:N,'ODA download raw'!$A:$A,'ODA total and ex non-transfer'!$A17,'ODA download raw'!$D:$D,'ODA download raw'!$D$16)</f>
        <v>56.563752999999991</v>
      </c>
      <c r="O17" s="3">
        <f>O16-SUMIFS('ODA download raw'!O:O,'ODA download raw'!$A:$A,'ODA total and ex non-transfer'!$A17,'ODA download raw'!$D:$D,'ODA download raw'!$D$16)</f>
        <v>98.423896000000013</v>
      </c>
      <c r="P17" s="3">
        <f>P16-SUMIFS('ODA download raw'!P:P,'ODA download raw'!$A:$A,'ODA total and ex non-transfer'!$A17,'ODA download raw'!$D:$D,'ODA download raw'!$D$16)</f>
        <v>74.234155999999984</v>
      </c>
      <c r="Q17" s="3">
        <f>Q16-SUMIFS('ODA download raw'!Q:Q,'ODA download raw'!$A:$A,'ODA total and ex non-transfer'!$A17,'ODA download raw'!$D:$D,'ODA download raw'!$D$16)</f>
        <v>62.479468999999995</v>
      </c>
      <c r="R17" s="3">
        <f>R16-SUMIFS('ODA download raw'!R:R,'ODA download raw'!$A:$A,'ODA total and ex non-transfer'!$A17,'ODA download raw'!$D:$D,'ODA download raw'!$D$16)</f>
        <v>69.504989999999992</v>
      </c>
      <c r="S17" s="3">
        <f>S16-SUMIFS('ODA download raw'!S:S,'ODA download raw'!$A:$A,'ODA total and ex non-transfer'!$A17,'ODA download raw'!$D:$D,'ODA download raw'!$D$16)</f>
        <v>81.936690999999996</v>
      </c>
      <c r="T17" s="3">
        <f>T16-SUMIFS('ODA download raw'!T:T,'ODA download raw'!$A:$A,'ODA total and ex non-transfer'!$A17,'ODA download raw'!$D:$D,'ODA download raw'!$D$16)</f>
        <v>81.862083999999996</v>
      </c>
      <c r="U17" s="3">
        <f>U16-SUMIFS('ODA download raw'!U:U,'ODA download raw'!$A:$A,'ODA total and ex non-transfer'!$A17,'ODA download raw'!$D:$D,'ODA download raw'!$D$16)</f>
        <v>91.287391999999997</v>
      </c>
    </row>
    <row r="18" spans="1:21" hidden="1" x14ac:dyDescent="0.2">
      <c r="A18" s="21" t="s">
        <v>34</v>
      </c>
      <c r="B18" s="9" t="s">
        <v>319</v>
      </c>
      <c r="C18" s="9" t="s">
        <v>981</v>
      </c>
      <c r="D18" s="9"/>
      <c r="E18" s="2"/>
      <c r="F18" s="2"/>
      <c r="G18" s="2">
        <v>511.55847699999998</v>
      </c>
      <c r="H18" s="2">
        <v>441.15929799999998</v>
      </c>
      <c r="I18" s="2">
        <v>547.69083999999998</v>
      </c>
      <c r="J18" s="2">
        <v>573.85867399999995</v>
      </c>
      <c r="K18" s="2">
        <v>453.79650800000002</v>
      </c>
      <c r="L18" s="2">
        <v>399.73995300000001</v>
      </c>
      <c r="M18" s="2">
        <v>395.99523499999998</v>
      </c>
      <c r="N18" s="2">
        <v>367.24296199999998</v>
      </c>
      <c r="O18" s="2">
        <v>472.352419</v>
      </c>
      <c r="P18" s="2">
        <v>537.13774599999999</v>
      </c>
      <c r="Q18" s="2">
        <v>549.28942300000006</v>
      </c>
      <c r="R18" s="2">
        <v>506.89574099999999</v>
      </c>
      <c r="S18" s="2">
        <v>613.95409800000004</v>
      </c>
      <c r="T18" s="2">
        <v>518.73416299999997</v>
      </c>
      <c r="U18" s="2">
        <v>558.56325300000003</v>
      </c>
    </row>
    <row r="19" spans="1:21" hidden="1" x14ac:dyDescent="0.2">
      <c r="A19" s="22" t="s">
        <v>34</v>
      </c>
      <c r="B19" s="9" t="s">
        <v>319</v>
      </c>
      <c r="C19" s="10" t="s">
        <v>982</v>
      </c>
      <c r="D19" s="10"/>
      <c r="E19" s="3"/>
      <c r="F19" s="3"/>
      <c r="G19" s="3">
        <f>G18-SUMIFS('ODA download raw'!G:G,'ODA download raw'!$A:$A,'ODA total and ex non-transfer'!$A19,'ODA download raw'!$D:$D,'ODA download raw'!$D$16)</f>
        <v>511.55847699999998</v>
      </c>
      <c r="H19" s="3">
        <f>H18-SUMIFS('ODA download raw'!H:H,'ODA download raw'!$A:$A,'ODA total and ex non-transfer'!$A19,'ODA download raw'!$D:$D,'ODA download raw'!$D$16)</f>
        <v>441.15929799999998</v>
      </c>
      <c r="I19" s="3">
        <f>I18-SUMIFS('ODA download raw'!I:I,'ODA download raw'!$A:$A,'ODA total and ex non-transfer'!$A19,'ODA download raw'!$D:$D,'ODA download raw'!$D$16)</f>
        <v>547.69083999999998</v>
      </c>
      <c r="J19" s="3">
        <f>J18-SUMIFS('ODA download raw'!J:J,'ODA download raw'!$A:$A,'ODA total and ex non-transfer'!$A19,'ODA download raw'!$D:$D,'ODA download raw'!$D$16)</f>
        <v>573.85867399999995</v>
      </c>
      <c r="K19" s="3">
        <f>K18-SUMIFS('ODA download raw'!K:K,'ODA download raw'!$A:$A,'ODA total and ex non-transfer'!$A19,'ODA download raw'!$D:$D,'ODA download raw'!$D$16)</f>
        <v>422.98875600000002</v>
      </c>
      <c r="L19" s="3">
        <f>L18-SUMIFS('ODA download raw'!L:L,'ODA download raw'!$A:$A,'ODA total and ex non-transfer'!$A19,'ODA download raw'!$D:$D,'ODA download raw'!$D$16)</f>
        <v>365.724402</v>
      </c>
      <c r="M19" s="3">
        <f>M18-SUMIFS('ODA download raw'!M:M,'ODA download raw'!$A:$A,'ODA total and ex non-transfer'!$A19,'ODA download raw'!$D:$D,'ODA download raw'!$D$16)</f>
        <v>362.721228</v>
      </c>
      <c r="N19" s="3">
        <f>N18-SUMIFS('ODA download raw'!N:N,'ODA download raw'!$A:$A,'ODA total and ex non-transfer'!$A19,'ODA download raw'!$D:$D,'ODA download raw'!$D$16)</f>
        <v>341.85555499999998</v>
      </c>
      <c r="O19" s="3">
        <f>O18-SUMIFS('ODA download raw'!O:O,'ODA download raw'!$A:$A,'ODA total and ex non-transfer'!$A19,'ODA download raw'!$D:$D,'ODA download raw'!$D$16)</f>
        <v>449.67320100000001</v>
      </c>
      <c r="P19" s="3">
        <f>P18-SUMIFS('ODA download raw'!P:P,'ODA download raw'!$A:$A,'ODA total and ex non-transfer'!$A19,'ODA download raw'!$D:$D,'ODA download raw'!$D$16)</f>
        <v>513.17106000000001</v>
      </c>
      <c r="Q19" s="3">
        <f>Q18-SUMIFS('ODA download raw'!Q:Q,'ODA download raw'!$A:$A,'ODA total and ex non-transfer'!$A19,'ODA download raw'!$D:$D,'ODA download raw'!$D$16)</f>
        <v>522.18416700000012</v>
      </c>
      <c r="R19" s="3">
        <f>R18-SUMIFS('ODA download raw'!R:R,'ODA download raw'!$A:$A,'ODA total and ex non-transfer'!$A19,'ODA download raw'!$D:$D,'ODA download raw'!$D$16)</f>
        <v>485.05361099999999</v>
      </c>
      <c r="S19" s="3">
        <f>S18-SUMIFS('ODA download raw'!S:S,'ODA download raw'!$A:$A,'ODA total and ex non-transfer'!$A19,'ODA download raw'!$D:$D,'ODA download raw'!$D$16)</f>
        <v>590.505223</v>
      </c>
      <c r="T19" s="3">
        <f>T18-SUMIFS('ODA download raw'!T:T,'ODA download raw'!$A:$A,'ODA total and ex non-transfer'!$A19,'ODA download raw'!$D:$D,'ODA download raw'!$D$16)</f>
        <v>463.11885399999994</v>
      </c>
      <c r="U19" s="3">
        <f>U18-SUMIFS('ODA download raw'!U:U,'ODA download raw'!$A:$A,'ODA total and ex non-transfer'!$A19,'ODA download raw'!$D:$D,'ODA download raw'!$D$16)</f>
        <v>529.79015400000003</v>
      </c>
    </row>
    <row r="20" spans="1:21" hidden="1" x14ac:dyDescent="0.2">
      <c r="A20" s="21" t="s">
        <v>35</v>
      </c>
      <c r="B20" s="9" t="s">
        <v>425</v>
      </c>
      <c r="C20" s="9" t="s">
        <v>981</v>
      </c>
      <c r="D20" s="9"/>
      <c r="E20" s="2"/>
      <c r="F20" s="2"/>
      <c r="G20" s="2">
        <v>145.474581</v>
      </c>
      <c r="H20" s="2">
        <v>117.478556</v>
      </c>
      <c r="I20" s="2">
        <v>119.767231</v>
      </c>
      <c r="J20" s="2">
        <v>133.88741400000001</v>
      </c>
      <c r="K20" s="2">
        <v>212.000857</v>
      </c>
      <c r="L20" s="2">
        <v>163.85370800000001</v>
      </c>
      <c r="M20" s="2">
        <v>220.49734100000001</v>
      </c>
      <c r="N20" s="2">
        <v>160.39953499999999</v>
      </c>
      <c r="O20" s="2">
        <v>147.497051</v>
      </c>
      <c r="P20" s="2"/>
      <c r="Q20" s="2"/>
      <c r="R20" s="2"/>
      <c r="S20" s="2"/>
      <c r="T20" s="2"/>
      <c r="U20" s="2"/>
    </row>
    <row r="21" spans="1:21" hidden="1" x14ac:dyDescent="0.2">
      <c r="A21" s="22" t="s">
        <v>35</v>
      </c>
      <c r="B21" s="9" t="s">
        <v>425</v>
      </c>
      <c r="C21" s="10" t="s">
        <v>982</v>
      </c>
      <c r="D21" s="10"/>
      <c r="E21" s="3"/>
      <c r="F21" s="3"/>
      <c r="G21" s="3">
        <f>G20-SUMIFS('ODA download raw'!G:G,'ODA download raw'!$A:$A,'ODA total and ex non-transfer'!$A21,'ODA download raw'!$D:$D,'ODA download raw'!$D$16)</f>
        <v>145.474581</v>
      </c>
      <c r="H21" s="3">
        <f>H20-SUMIFS('ODA download raw'!H:H,'ODA download raw'!$A:$A,'ODA total and ex non-transfer'!$A21,'ODA download raw'!$D:$D,'ODA download raw'!$D$16)</f>
        <v>117.478556</v>
      </c>
      <c r="I21" s="3">
        <f>I20-SUMIFS('ODA download raw'!I:I,'ODA download raw'!$A:$A,'ODA total and ex non-transfer'!$A21,'ODA download raw'!$D:$D,'ODA download raw'!$D$16)</f>
        <v>119.767231</v>
      </c>
      <c r="J21" s="3">
        <f>J20-SUMIFS('ODA download raw'!J:J,'ODA download raw'!$A:$A,'ODA total and ex non-transfer'!$A21,'ODA download raw'!$D:$D,'ODA download raw'!$D$16)</f>
        <v>133.88741400000001</v>
      </c>
      <c r="K21" s="3">
        <f>K20-SUMIFS('ODA download raw'!K:K,'ODA download raw'!$A:$A,'ODA total and ex non-transfer'!$A21,'ODA download raw'!$D:$D,'ODA download raw'!$D$16)</f>
        <v>198.99986100000001</v>
      </c>
      <c r="L21" s="3">
        <f>L20-SUMIFS('ODA download raw'!L:L,'ODA download raw'!$A:$A,'ODA total and ex non-transfer'!$A21,'ODA download raw'!$D:$D,'ODA download raw'!$D$16)</f>
        <v>150.70415700000001</v>
      </c>
      <c r="M21" s="3">
        <f>M20-SUMIFS('ODA download raw'!M:M,'ODA download raw'!$A:$A,'ODA total and ex non-transfer'!$A21,'ODA download raw'!$D:$D,'ODA download raw'!$D$16)</f>
        <v>205.77652</v>
      </c>
      <c r="N21" s="3">
        <f>N20-SUMIFS('ODA download raw'!N:N,'ODA download raw'!$A:$A,'ODA total and ex non-transfer'!$A21,'ODA download raw'!$D:$D,'ODA download raw'!$D$16)</f>
        <v>148.618303</v>
      </c>
      <c r="O21" s="3">
        <f>O20-SUMIFS('ODA download raw'!O:O,'ODA download raw'!$A:$A,'ODA total and ex non-transfer'!$A21,'ODA download raw'!$D:$D,'ODA download raw'!$D$16)</f>
        <v>133.01781</v>
      </c>
      <c r="P21" s="3">
        <f>P20-SUMIFS('ODA download raw'!P:P,'ODA download raw'!$A:$A,'ODA total and ex non-transfer'!$A21,'ODA download raw'!$D:$D,'ODA download raw'!$D$16)</f>
        <v>0</v>
      </c>
      <c r="Q21" s="3">
        <f>Q20-SUMIFS('ODA download raw'!Q:Q,'ODA download raw'!$A:$A,'ODA total and ex non-transfer'!$A21,'ODA download raw'!$D:$D,'ODA download raw'!$D$16)</f>
        <v>0</v>
      </c>
      <c r="R21" s="3">
        <f>R20-SUMIFS('ODA download raw'!R:R,'ODA download raw'!$A:$A,'ODA total and ex non-transfer'!$A21,'ODA download raw'!$D:$D,'ODA download raw'!$D$16)</f>
        <v>0</v>
      </c>
      <c r="S21" s="3">
        <f>S20-SUMIFS('ODA download raw'!S:S,'ODA download raw'!$A:$A,'ODA total and ex non-transfer'!$A21,'ODA download raw'!$D:$D,'ODA download raw'!$D$16)</f>
        <v>0</v>
      </c>
      <c r="T21" s="3">
        <f>T20-SUMIFS('ODA download raw'!T:T,'ODA download raw'!$A:$A,'ODA total and ex non-transfer'!$A21,'ODA download raw'!$D:$D,'ODA download raw'!$D$16)</f>
        <v>0</v>
      </c>
      <c r="U21" s="3">
        <f>U20-SUMIFS('ODA download raw'!U:U,'ODA download raw'!$A:$A,'ODA total and ex non-transfer'!$A21,'ODA download raw'!$D:$D,'ODA download raw'!$D$16)</f>
        <v>0</v>
      </c>
    </row>
    <row r="22" spans="1:21" hidden="1" x14ac:dyDescent="0.2">
      <c r="A22" s="21" t="s">
        <v>36</v>
      </c>
      <c r="B22" s="9" t="s">
        <v>433</v>
      </c>
      <c r="C22" s="9" t="s">
        <v>981</v>
      </c>
      <c r="D22" s="9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</row>
    <row r="23" spans="1:21" hidden="1" x14ac:dyDescent="0.2">
      <c r="A23" s="22" t="s">
        <v>36</v>
      </c>
      <c r="B23" s="9" t="s">
        <v>433</v>
      </c>
      <c r="C23" s="10" t="s">
        <v>982</v>
      </c>
      <c r="D23" s="10"/>
      <c r="E23" s="3"/>
      <c r="F23" s="3"/>
      <c r="G23" s="3">
        <f>G22-SUMIFS('ODA download raw'!G:G,'ODA download raw'!$A:$A,'ODA total and ex non-transfer'!$A23,'ODA download raw'!$D:$D,'ODA download raw'!$D$16)</f>
        <v>0</v>
      </c>
      <c r="H23" s="3">
        <f>H22-SUMIFS('ODA download raw'!H:H,'ODA download raw'!$A:$A,'ODA total and ex non-transfer'!$A23,'ODA download raw'!$D:$D,'ODA download raw'!$D$16)</f>
        <v>0</v>
      </c>
      <c r="I23" s="3">
        <f>I22-SUMIFS('ODA download raw'!I:I,'ODA download raw'!$A:$A,'ODA total and ex non-transfer'!$A23,'ODA download raw'!$D:$D,'ODA download raw'!$D$16)</f>
        <v>0</v>
      </c>
      <c r="J23" s="3">
        <f>J22-SUMIFS('ODA download raw'!J:J,'ODA download raw'!$A:$A,'ODA total and ex non-transfer'!$A23,'ODA download raw'!$D:$D,'ODA download raw'!$D$16)</f>
        <v>0</v>
      </c>
      <c r="K23" s="3">
        <f>K22-SUMIFS('ODA download raw'!K:K,'ODA download raw'!$A:$A,'ODA total and ex non-transfer'!$A23,'ODA download raw'!$D:$D,'ODA download raw'!$D$16)</f>
        <v>0</v>
      </c>
      <c r="L23" s="3">
        <f>L22-SUMIFS('ODA download raw'!L:L,'ODA download raw'!$A:$A,'ODA total and ex non-transfer'!$A23,'ODA download raw'!$D:$D,'ODA download raw'!$D$16)</f>
        <v>0</v>
      </c>
      <c r="M23" s="3">
        <f>M22-SUMIFS('ODA download raw'!M:M,'ODA download raw'!$A:$A,'ODA total and ex non-transfer'!$A23,'ODA download raw'!$D:$D,'ODA download raw'!$D$16)</f>
        <v>0</v>
      </c>
      <c r="N23" s="3">
        <f>N22-SUMIFS('ODA download raw'!N:N,'ODA download raw'!$A:$A,'ODA total and ex non-transfer'!$A23,'ODA download raw'!$D:$D,'ODA download raw'!$D$16)</f>
        <v>0</v>
      </c>
      <c r="O23" s="3">
        <f>O22-SUMIFS('ODA download raw'!O:O,'ODA download raw'!$A:$A,'ODA total and ex non-transfer'!$A23,'ODA download raw'!$D:$D,'ODA download raw'!$D$16)</f>
        <v>0</v>
      </c>
      <c r="P23" s="3">
        <f>P22-SUMIFS('ODA download raw'!P:P,'ODA download raw'!$A:$A,'ODA total and ex non-transfer'!$A23,'ODA download raw'!$D:$D,'ODA download raw'!$D$16)</f>
        <v>0</v>
      </c>
      <c r="Q23" s="3">
        <f>Q22-SUMIFS('ODA download raw'!Q:Q,'ODA download raw'!$A:$A,'ODA total and ex non-transfer'!$A23,'ODA download raw'!$D:$D,'ODA download raw'!$D$16)</f>
        <v>0</v>
      </c>
      <c r="R23" s="3">
        <f>R22-SUMIFS('ODA download raw'!R:R,'ODA download raw'!$A:$A,'ODA total and ex non-transfer'!$A23,'ODA download raw'!$D:$D,'ODA download raw'!$D$16)</f>
        <v>0</v>
      </c>
      <c r="S23" s="3">
        <f>S22-SUMIFS('ODA download raw'!S:S,'ODA download raw'!$A:$A,'ODA total and ex non-transfer'!$A23,'ODA download raw'!$D:$D,'ODA download raw'!$D$16)</f>
        <v>0</v>
      </c>
      <c r="T23" s="3">
        <f>T22-SUMIFS('ODA download raw'!T:T,'ODA download raw'!$A:$A,'ODA total and ex non-transfer'!$A23,'ODA download raw'!$D:$D,'ODA download raw'!$D$16)</f>
        <v>0</v>
      </c>
      <c r="U23" s="3">
        <f>U22-SUMIFS('ODA download raw'!U:U,'ODA download raw'!$A:$A,'ODA total and ex non-transfer'!$A23,'ODA download raw'!$D:$D,'ODA download raw'!$D$16)</f>
        <v>0</v>
      </c>
    </row>
    <row r="24" spans="1:21" hidden="1" x14ac:dyDescent="0.2">
      <c r="A24" s="21" t="s">
        <v>37</v>
      </c>
      <c r="B24" s="9" t="s">
        <v>637</v>
      </c>
      <c r="C24" s="9" t="s">
        <v>981</v>
      </c>
      <c r="D24" s="9"/>
      <c r="E24" s="2"/>
      <c r="F24" s="2"/>
      <c r="G24" s="2">
        <v>260.35042299999998</v>
      </c>
      <c r="H24" s="2">
        <v>265.31330800000001</v>
      </c>
      <c r="I24" s="2">
        <v>200.581952</v>
      </c>
      <c r="J24" s="2">
        <v>248.96756400000001</v>
      </c>
      <c r="K24" s="2">
        <v>220.29577800000001</v>
      </c>
      <c r="L24" s="2">
        <v>204.662612</v>
      </c>
      <c r="M24" s="2">
        <v>176.832964</v>
      </c>
      <c r="N24" s="2">
        <v>177.88509099999999</v>
      </c>
      <c r="O24" s="2">
        <v>163.18708000000001</v>
      </c>
      <c r="P24" s="2">
        <v>195.75151600000001</v>
      </c>
      <c r="Q24" s="2">
        <v>174.765457</v>
      </c>
      <c r="R24" s="2">
        <v>224.671561</v>
      </c>
      <c r="S24" s="2">
        <v>256.03939000000003</v>
      </c>
      <c r="T24" s="2">
        <v>285.06288699999999</v>
      </c>
      <c r="U24" s="2">
        <v>239.988868</v>
      </c>
    </row>
    <row r="25" spans="1:21" hidden="1" x14ac:dyDescent="0.2">
      <c r="A25" s="22" t="s">
        <v>37</v>
      </c>
      <c r="B25" s="9" t="s">
        <v>637</v>
      </c>
      <c r="C25" s="10" t="s">
        <v>982</v>
      </c>
      <c r="D25" s="10"/>
      <c r="E25" s="3"/>
      <c r="F25" s="3"/>
      <c r="G25" s="3">
        <f>G24-SUMIFS('ODA download raw'!G:G,'ODA download raw'!$A:$A,'ODA total and ex non-transfer'!$A25,'ODA download raw'!$D:$D,'ODA download raw'!$D$16)</f>
        <v>260.35042299999998</v>
      </c>
      <c r="H25" s="3">
        <f>H24-SUMIFS('ODA download raw'!H:H,'ODA download raw'!$A:$A,'ODA total and ex non-transfer'!$A25,'ODA download raw'!$D:$D,'ODA download raw'!$D$16)</f>
        <v>265.31330800000001</v>
      </c>
      <c r="I25" s="3">
        <f>I24-SUMIFS('ODA download raw'!I:I,'ODA download raw'!$A:$A,'ODA total and ex non-transfer'!$A25,'ODA download raw'!$D:$D,'ODA download raw'!$D$16)</f>
        <v>200.581952</v>
      </c>
      <c r="J25" s="3">
        <f>J24-SUMIFS('ODA download raw'!J:J,'ODA download raw'!$A:$A,'ODA total and ex non-transfer'!$A25,'ODA download raw'!$D:$D,'ODA download raw'!$D$16)</f>
        <v>248.96756400000001</v>
      </c>
      <c r="K25" s="3">
        <f>K24-SUMIFS('ODA download raw'!K:K,'ODA download raw'!$A:$A,'ODA total and ex non-transfer'!$A25,'ODA download raw'!$D:$D,'ODA download raw'!$D$16)</f>
        <v>212.22304600000001</v>
      </c>
      <c r="L25" s="3">
        <f>L24-SUMIFS('ODA download raw'!L:L,'ODA download raw'!$A:$A,'ODA total and ex non-transfer'!$A25,'ODA download raw'!$D:$D,'ODA download raw'!$D$16)</f>
        <v>195.30795000000001</v>
      </c>
      <c r="M25" s="3">
        <f>M24-SUMIFS('ODA download raw'!M:M,'ODA download raw'!$A:$A,'ODA total and ex non-transfer'!$A25,'ODA download raw'!$D:$D,'ODA download raw'!$D$16)</f>
        <v>158.705198</v>
      </c>
      <c r="N25" s="3">
        <f>N24-SUMIFS('ODA download raw'!N:N,'ODA download raw'!$A:$A,'ODA total and ex non-transfer'!$A25,'ODA download raw'!$D:$D,'ODA download raw'!$D$16)</f>
        <v>169.12113599999998</v>
      </c>
      <c r="O25" s="3">
        <f>O24-SUMIFS('ODA download raw'!O:O,'ODA download raw'!$A:$A,'ODA total and ex non-transfer'!$A25,'ODA download raw'!$D:$D,'ODA download raw'!$D$16)</f>
        <v>154.761617</v>
      </c>
      <c r="P25" s="3">
        <f>P24-SUMIFS('ODA download raw'!P:P,'ODA download raw'!$A:$A,'ODA total and ex non-transfer'!$A25,'ODA download raw'!$D:$D,'ODA download raw'!$D$16)</f>
        <v>186.71697400000002</v>
      </c>
      <c r="Q25" s="3">
        <f>Q24-SUMIFS('ODA download raw'!Q:Q,'ODA download raw'!$A:$A,'ODA total and ex non-transfer'!$A25,'ODA download raw'!$D:$D,'ODA download raw'!$D$16)</f>
        <v>163.351248</v>
      </c>
      <c r="R25" s="3">
        <f>R24-SUMIFS('ODA download raw'!R:R,'ODA download raw'!$A:$A,'ODA total and ex non-transfer'!$A25,'ODA download raw'!$D:$D,'ODA download raw'!$D$16)</f>
        <v>212.153426</v>
      </c>
      <c r="S25" s="3">
        <f>S24-SUMIFS('ODA download raw'!S:S,'ODA download raw'!$A:$A,'ODA total and ex non-transfer'!$A25,'ODA download raw'!$D:$D,'ODA download raw'!$D$16)</f>
        <v>245.02168600000002</v>
      </c>
      <c r="T25" s="3">
        <f>T24-SUMIFS('ODA download raw'!T:T,'ODA download raw'!$A:$A,'ODA total and ex non-transfer'!$A25,'ODA download raw'!$D:$D,'ODA download raw'!$D$16)</f>
        <v>273.62079999999997</v>
      </c>
      <c r="U25" s="3">
        <f>U24-SUMIFS('ODA download raw'!U:U,'ODA download raw'!$A:$A,'ODA total and ex non-transfer'!$A25,'ODA download raw'!$D:$D,'ODA download raw'!$D$16)</f>
        <v>229.67267999999999</v>
      </c>
    </row>
    <row r="26" spans="1:21" hidden="1" x14ac:dyDescent="0.2">
      <c r="A26" s="21" t="s">
        <v>38</v>
      </c>
      <c r="B26" s="9" t="s">
        <v>502</v>
      </c>
      <c r="C26" s="9" t="s">
        <v>981</v>
      </c>
      <c r="D26" s="9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</row>
    <row r="27" spans="1:21" hidden="1" x14ac:dyDescent="0.2">
      <c r="A27" s="22" t="s">
        <v>38</v>
      </c>
      <c r="B27" s="9" t="s">
        <v>502</v>
      </c>
      <c r="C27" s="10" t="s">
        <v>982</v>
      </c>
      <c r="D27" s="10"/>
      <c r="E27" s="3"/>
      <c r="F27" s="3"/>
      <c r="G27" s="3">
        <f>G26-SUMIFS('ODA download raw'!G:G,'ODA download raw'!$A:$A,'ODA total and ex non-transfer'!$A27,'ODA download raw'!$D:$D,'ODA download raw'!$D$16)</f>
        <v>0</v>
      </c>
      <c r="H27" s="3">
        <f>H26-SUMIFS('ODA download raw'!H:H,'ODA download raw'!$A:$A,'ODA total and ex non-transfer'!$A27,'ODA download raw'!$D:$D,'ODA download raw'!$D$16)</f>
        <v>0</v>
      </c>
      <c r="I27" s="3">
        <f>I26-SUMIFS('ODA download raw'!I:I,'ODA download raw'!$A:$A,'ODA total and ex non-transfer'!$A27,'ODA download raw'!$D:$D,'ODA download raw'!$D$16)</f>
        <v>0</v>
      </c>
      <c r="J27" s="3">
        <f>J26-SUMIFS('ODA download raw'!J:J,'ODA download raw'!$A:$A,'ODA total and ex non-transfer'!$A27,'ODA download raw'!$D:$D,'ODA download raw'!$D$16)</f>
        <v>0</v>
      </c>
      <c r="K27" s="3">
        <f>K26-SUMIFS('ODA download raw'!K:K,'ODA download raw'!$A:$A,'ODA total and ex non-transfer'!$A27,'ODA download raw'!$D:$D,'ODA download raw'!$D$16)</f>
        <v>0</v>
      </c>
      <c r="L27" s="3">
        <f>L26-SUMIFS('ODA download raw'!L:L,'ODA download raw'!$A:$A,'ODA total and ex non-transfer'!$A27,'ODA download raw'!$D:$D,'ODA download raw'!$D$16)</f>
        <v>0</v>
      </c>
      <c r="M27" s="3">
        <f>M26-SUMIFS('ODA download raw'!M:M,'ODA download raw'!$A:$A,'ODA total and ex non-transfer'!$A27,'ODA download raw'!$D:$D,'ODA download raw'!$D$16)</f>
        <v>0</v>
      </c>
      <c r="N27" s="3">
        <f>N26-SUMIFS('ODA download raw'!N:N,'ODA download raw'!$A:$A,'ODA total and ex non-transfer'!$A27,'ODA download raw'!$D:$D,'ODA download raw'!$D$16)</f>
        <v>0</v>
      </c>
      <c r="O27" s="3">
        <f>O26-SUMIFS('ODA download raw'!O:O,'ODA download raw'!$A:$A,'ODA total and ex non-transfer'!$A27,'ODA download raw'!$D:$D,'ODA download raw'!$D$16)</f>
        <v>0</v>
      </c>
      <c r="P27" s="3">
        <f>P26-SUMIFS('ODA download raw'!P:P,'ODA download raw'!$A:$A,'ODA total and ex non-transfer'!$A27,'ODA download raw'!$D:$D,'ODA download raw'!$D$16)</f>
        <v>0</v>
      </c>
      <c r="Q27" s="3">
        <f>Q26-SUMIFS('ODA download raw'!Q:Q,'ODA download raw'!$A:$A,'ODA total and ex non-transfer'!$A27,'ODA download raw'!$D:$D,'ODA download raw'!$D$16)</f>
        <v>0</v>
      </c>
      <c r="R27" s="3">
        <f>R26-SUMIFS('ODA download raw'!R:R,'ODA download raw'!$A:$A,'ODA total and ex non-transfer'!$A27,'ODA download raw'!$D:$D,'ODA download raw'!$D$16)</f>
        <v>0</v>
      </c>
      <c r="S27" s="3">
        <f>S26-SUMIFS('ODA download raw'!S:S,'ODA download raw'!$A:$A,'ODA total and ex non-transfer'!$A27,'ODA download raw'!$D:$D,'ODA download raw'!$D$16)</f>
        <v>0</v>
      </c>
      <c r="T27" s="3">
        <f>T26-SUMIFS('ODA download raw'!T:T,'ODA download raw'!$A:$A,'ODA total and ex non-transfer'!$A27,'ODA download raw'!$D:$D,'ODA download raw'!$D$16)</f>
        <v>0</v>
      </c>
      <c r="U27" s="3">
        <f>U26-SUMIFS('ODA download raw'!U:U,'ODA download raw'!$A:$A,'ODA total and ex non-transfer'!$A27,'ODA download raw'!$D:$D,'ODA download raw'!$D$16)</f>
        <v>0</v>
      </c>
    </row>
    <row r="28" spans="1:21" hidden="1" x14ac:dyDescent="0.2">
      <c r="A28" s="21" t="s">
        <v>39</v>
      </c>
      <c r="B28" s="9" t="s">
        <v>588</v>
      </c>
      <c r="C28" s="9" t="s">
        <v>981</v>
      </c>
      <c r="D28" s="9"/>
      <c r="E28" s="2"/>
      <c r="F28" s="2"/>
      <c r="G28" s="2"/>
      <c r="H28" s="2"/>
      <c r="I28" s="2"/>
      <c r="J28" s="2"/>
      <c r="K28" s="2"/>
      <c r="L28" s="2"/>
      <c r="M28" s="2"/>
      <c r="N28" s="2">
        <v>705.01801699999999</v>
      </c>
      <c r="O28" s="2">
        <v>447.18839000000003</v>
      </c>
      <c r="P28" s="2">
        <v>467.98922599999997</v>
      </c>
      <c r="Q28" s="2">
        <v>506.54922199999999</v>
      </c>
      <c r="R28" s="2">
        <v>494.60966000000002</v>
      </c>
      <c r="S28" s="2">
        <v>497.63036</v>
      </c>
      <c r="T28" s="2">
        <v>441.59842400000002</v>
      </c>
      <c r="U28" s="2">
        <v>376.62635699999998</v>
      </c>
    </row>
    <row r="29" spans="1:21" hidden="1" x14ac:dyDescent="0.2">
      <c r="A29" s="22" t="s">
        <v>39</v>
      </c>
      <c r="B29" s="9" t="s">
        <v>588</v>
      </c>
      <c r="C29" s="10" t="s">
        <v>982</v>
      </c>
      <c r="D29" s="10"/>
      <c r="E29" s="3"/>
      <c r="F29" s="3"/>
      <c r="G29" s="3">
        <f>G28-SUMIFS('ODA download raw'!G:G,'ODA download raw'!$A:$A,'ODA total and ex non-transfer'!$A29,'ODA download raw'!$D:$D,'ODA download raw'!$D$16)</f>
        <v>0</v>
      </c>
      <c r="H29" s="3">
        <f>H28-SUMIFS('ODA download raw'!H:H,'ODA download raw'!$A:$A,'ODA total and ex non-transfer'!$A29,'ODA download raw'!$D:$D,'ODA download raw'!$D$16)</f>
        <v>0</v>
      </c>
      <c r="I29" s="3">
        <f>I28-SUMIFS('ODA download raw'!I:I,'ODA download raw'!$A:$A,'ODA total and ex non-transfer'!$A29,'ODA download raw'!$D:$D,'ODA download raw'!$D$16)</f>
        <v>0</v>
      </c>
      <c r="J29" s="3">
        <f>J28-SUMIFS('ODA download raw'!J:J,'ODA download raw'!$A:$A,'ODA total and ex non-transfer'!$A29,'ODA download raw'!$D:$D,'ODA download raw'!$D$16)</f>
        <v>0</v>
      </c>
      <c r="K29" s="3">
        <f>K28-SUMIFS('ODA download raw'!K:K,'ODA download raw'!$A:$A,'ODA total and ex non-transfer'!$A29,'ODA download raw'!$D:$D,'ODA download raw'!$D$16)</f>
        <v>0</v>
      </c>
      <c r="L29" s="3">
        <f>L28-SUMIFS('ODA download raw'!L:L,'ODA download raw'!$A:$A,'ODA total and ex non-transfer'!$A29,'ODA download raw'!$D:$D,'ODA download raw'!$D$16)</f>
        <v>0</v>
      </c>
      <c r="M29" s="3">
        <f>M28-SUMIFS('ODA download raw'!M:M,'ODA download raw'!$A:$A,'ODA total and ex non-transfer'!$A29,'ODA download raw'!$D:$D,'ODA download raw'!$D$16)</f>
        <v>0</v>
      </c>
      <c r="N29" s="3">
        <f>N28-SUMIFS('ODA download raw'!N:N,'ODA download raw'!$A:$A,'ODA total and ex non-transfer'!$A29,'ODA download raw'!$D:$D,'ODA download raw'!$D$16)</f>
        <v>694.80544799999996</v>
      </c>
      <c r="O29" s="3">
        <f>O28-SUMIFS('ODA download raw'!O:O,'ODA download raw'!$A:$A,'ODA total and ex non-transfer'!$A29,'ODA download raw'!$D:$D,'ODA download raw'!$D$16)</f>
        <v>442.53090900000001</v>
      </c>
      <c r="P29" s="3">
        <f>P28-SUMIFS('ODA download raw'!P:P,'ODA download raw'!$A:$A,'ODA total and ex non-transfer'!$A29,'ODA download raw'!$D:$D,'ODA download raw'!$D$16)</f>
        <v>461.76933299999996</v>
      </c>
      <c r="Q29" s="3">
        <f>Q28-SUMIFS('ODA download raw'!Q:Q,'ODA download raw'!$A:$A,'ODA total and ex non-transfer'!$A29,'ODA download raw'!$D:$D,'ODA download raw'!$D$16)</f>
        <v>498.20653799999997</v>
      </c>
      <c r="R29" s="3">
        <f>R28-SUMIFS('ODA download raw'!R:R,'ODA download raw'!$A:$A,'ODA total and ex non-transfer'!$A29,'ODA download raw'!$D:$D,'ODA download raw'!$D$16)</f>
        <v>486.19678900000002</v>
      </c>
      <c r="S29" s="3">
        <f>S28-SUMIFS('ODA download raw'!S:S,'ODA download raw'!$A:$A,'ODA total and ex non-transfer'!$A29,'ODA download raw'!$D:$D,'ODA download raw'!$D$16)</f>
        <v>487.53419700000001</v>
      </c>
      <c r="T29" s="3">
        <f>T28-SUMIFS('ODA download raw'!T:T,'ODA download raw'!$A:$A,'ODA total and ex non-transfer'!$A29,'ODA download raw'!$D:$D,'ODA download raw'!$D$16)</f>
        <v>427.57786000000004</v>
      </c>
      <c r="U29" s="3">
        <f>U28-SUMIFS('ODA download raw'!U:U,'ODA download raw'!$A:$A,'ODA total and ex non-transfer'!$A29,'ODA download raw'!$D:$D,'ODA download raw'!$D$16)</f>
        <v>366.92726899999997</v>
      </c>
    </row>
    <row r="30" spans="1:21" hidden="1" x14ac:dyDescent="0.2">
      <c r="A30" s="21" t="s">
        <v>40</v>
      </c>
      <c r="B30" s="9" t="s">
        <v>656</v>
      </c>
      <c r="C30" s="9" t="s">
        <v>981</v>
      </c>
      <c r="D30" s="9"/>
      <c r="E30" s="2"/>
      <c r="F30" s="2"/>
      <c r="G30" s="2">
        <v>1.5219510000000001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</row>
    <row r="31" spans="1:21" hidden="1" x14ac:dyDescent="0.2">
      <c r="A31" s="22" t="s">
        <v>40</v>
      </c>
      <c r="B31" s="9" t="s">
        <v>656</v>
      </c>
      <c r="C31" s="10" t="s">
        <v>982</v>
      </c>
      <c r="D31" s="10"/>
      <c r="E31" s="3"/>
      <c r="F31" s="3"/>
      <c r="G31" s="3">
        <f>G30-SUMIFS('ODA download raw'!G:G,'ODA download raw'!$A:$A,'ODA total and ex non-transfer'!$A31,'ODA download raw'!$D:$D,'ODA download raw'!$D$16)</f>
        <v>1.5219510000000001</v>
      </c>
      <c r="H31" s="3">
        <f>H30-SUMIFS('ODA download raw'!H:H,'ODA download raw'!$A:$A,'ODA total and ex non-transfer'!$A31,'ODA download raw'!$D:$D,'ODA download raw'!$D$16)</f>
        <v>0</v>
      </c>
      <c r="I31" s="3">
        <f>I30-SUMIFS('ODA download raw'!I:I,'ODA download raw'!$A:$A,'ODA total and ex non-transfer'!$A31,'ODA download raw'!$D:$D,'ODA download raw'!$D$16)</f>
        <v>0</v>
      </c>
      <c r="J31" s="3">
        <f>J30-SUMIFS('ODA download raw'!J:J,'ODA download raw'!$A:$A,'ODA total and ex non-transfer'!$A31,'ODA download raw'!$D:$D,'ODA download raw'!$D$16)</f>
        <v>0</v>
      </c>
      <c r="K31" s="3">
        <f>K30-SUMIFS('ODA download raw'!K:K,'ODA download raw'!$A:$A,'ODA total and ex non-transfer'!$A31,'ODA download raw'!$D:$D,'ODA download raw'!$D$16)</f>
        <v>0</v>
      </c>
      <c r="L31" s="3">
        <f>L30-SUMIFS('ODA download raw'!L:L,'ODA download raw'!$A:$A,'ODA total and ex non-transfer'!$A31,'ODA download raw'!$D:$D,'ODA download raw'!$D$16)</f>
        <v>0</v>
      </c>
      <c r="M31" s="3">
        <f>M30-SUMIFS('ODA download raw'!M:M,'ODA download raw'!$A:$A,'ODA total and ex non-transfer'!$A31,'ODA download raw'!$D:$D,'ODA download raw'!$D$16)</f>
        <v>0</v>
      </c>
      <c r="N31" s="3">
        <f>N30-SUMIFS('ODA download raw'!N:N,'ODA download raw'!$A:$A,'ODA total and ex non-transfer'!$A31,'ODA download raw'!$D:$D,'ODA download raw'!$D$16)</f>
        <v>0</v>
      </c>
      <c r="O31" s="3">
        <f>O30-SUMIFS('ODA download raw'!O:O,'ODA download raw'!$A:$A,'ODA total and ex non-transfer'!$A31,'ODA download raw'!$D:$D,'ODA download raw'!$D$16)</f>
        <v>0</v>
      </c>
      <c r="P31" s="3">
        <f>P30-SUMIFS('ODA download raw'!P:P,'ODA download raw'!$A:$A,'ODA total and ex non-transfer'!$A31,'ODA download raw'!$D:$D,'ODA download raw'!$D$16)</f>
        <v>0</v>
      </c>
      <c r="Q31" s="3">
        <f>Q30-SUMIFS('ODA download raw'!Q:Q,'ODA download raw'!$A:$A,'ODA total and ex non-transfer'!$A31,'ODA download raw'!$D:$D,'ODA download raw'!$D$16)</f>
        <v>0</v>
      </c>
      <c r="R31" s="3">
        <f>R30-SUMIFS('ODA download raw'!R:R,'ODA download raw'!$A:$A,'ODA total and ex non-transfer'!$A31,'ODA download raw'!$D:$D,'ODA download raw'!$D$16)</f>
        <v>0</v>
      </c>
      <c r="S31" s="3">
        <f>S30-SUMIFS('ODA download raw'!S:S,'ODA download raw'!$A:$A,'ODA total and ex non-transfer'!$A31,'ODA download raw'!$D:$D,'ODA download raw'!$D$16)</f>
        <v>0</v>
      </c>
      <c r="T31" s="3">
        <f>T30-SUMIFS('ODA download raw'!T:T,'ODA download raw'!$A:$A,'ODA total and ex non-transfer'!$A31,'ODA download raw'!$D:$D,'ODA download raw'!$D$16)</f>
        <v>0</v>
      </c>
      <c r="U31" s="3">
        <f>U30-SUMIFS('ODA download raw'!U:U,'ODA download raw'!$A:$A,'ODA total and ex non-transfer'!$A31,'ODA download raw'!$D:$D,'ODA download raw'!$D$16)</f>
        <v>0</v>
      </c>
    </row>
    <row r="32" spans="1:21" hidden="1" x14ac:dyDescent="0.2">
      <c r="A32" s="21" t="s">
        <v>41</v>
      </c>
      <c r="B32" s="9" t="s">
        <v>678</v>
      </c>
      <c r="C32" s="9" t="s">
        <v>981</v>
      </c>
      <c r="D32" s="9"/>
      <c r="E32" s="2"/>
      <c r="F32" s="2"/>
      <c r="G32" s="2">
        <v>159.37579099999999</v>
      </c>
      <c r="H32" s="2">
        <v>118.268439</v>
      </c>
      <c r="I32" s="2">
        <v>107.794239</v>
      </c>
      <c r="J32" s="2">
        <v>212.383589</v>
      </c>
      <c r="K32" s="2">
        <v>217.29992999999999</v>
      </c>
      <c r="L32" s="2">
        <v>240.48700299999999</v>
      </c>
      <c r="M32" s="2">
        <v>248.217904</v>
      </c>
      <c r="N32" s="2">
        <v>226.679653</v>
      </c>
      <c r="O32" s="2">
        <v>421.22731900000002</v>
      </c>
      <c r="P32" s="2">
        <v>389.93197300000003</v>
      </c>
      <c r="Q32" s="2">
        <v>425.20101199999999</v>
      </c>
      <c r="R32" s="2">
        <v>321.30912799999999</v>
      </c>
      <c r="S32" s="2">
        <v>500.63944500000002</v>
      </c>
      <c r="T32" s="2">
        <v>375.36456299999998</v>
      </c>
      <c r="U32" s="2">
        <v>401.26317399999999</v>
      </c>
    </row>
    <row r="33" spans="1:21" hidden="1" x14ac:dyDescent="0.2">
      <c r="A33" s="22" t="s">
        <v>41</v>
      </c>
      <c r="B33" s="9" t="s">
        <v>678</v>
      </c>
      <c r="C33" s="10" t="s">
        <v>982</v>
      </c>
      <c r="D33" s="10"/>
      <c r="E33" s="3"/>
      <c r="F33" s="3"/>
      <c r="G33" s="3">
        <f>G32-SUMIFS('ODA download raw'!G:G,'ODA download raw'!$A:$A,'ODA total and ex non-transfer'!$A33,'ODA download raw'!$D:$D,'ODA download raw'!$D$16)</f>
        <v>159.37579099999999</v>
      </c>
      <c r="H33" s="3">
        <f>H32-SUMIFS('ODA download raw'!H:H,'ODA download raw'!$A:$A,'ODA total and ex non-transfer'!$A33,'ODA download raw'!$D:$D,'ODA download raw'!$D$16)</f>
        <v>118.268439</v>
      </c>
      <c r="I33" s="3">
        <f>I32-SUMIFS('ODA download raw'!I:I,'ODA download raw'!$A:$A,'ODA total and ex non-transfer'!$A33,'ODA download raw'!$D:$D,'ODA download raw'!$D$16)</f>
        <v>107.794239</v>
      </c>
      <c r="J33" s="3">
        <f>J32-SUMIFS('ODA download raw'!J:J,'ODA download raw'!$A:$A,'ODA total and ex non-transfer'!$A33,'ODA download raw'!$D:$D,'ODA download raw'!$D$16)</f>
        <v>212.383589</v>
      </c>
      <c r="K33" s="3">
        <f>K32-SUMIFS('ODA download raw'!K:K,'ODA download raw'!$A:$A,'ODA total and ex non-transfer'!$A33,'ODA download raw'!$D:$D,'ODA download raw'!$D$16)</f>
        <v>207.932514</v>
      </c>
      <c r="L33" s="3">
        <f>L32-SUMIFS('ODA download raw'!L:L,'ODA download raw'!$A:$A,'ODA total and ex non-transfer'!$A33,'ODA download raw'!$D:$D,'ODA download raw'!$D$16)</f>
        <v>226.19352999999998</v>
      </c>
      <c r="M33" s="3">
        <f>M32-SUMIFS('ODA download raw'!M:M,'ODA download raw'!$A:$A,'ODA total and ex non-transfer'!$A33,'ODA download raw'!$D:$D,'ODA download raw'!$D$16)</f>
        <v>233.99114600000001</v>
      </c>
      <c r="N33" s="3">
        <f>N32-SUMIFS('ODA download raw'!N:N,'ODA download raw'!$A:$A,'ODA total and ex non-transfer'!$A33,'ODA download raw'!$D:$D,'ODA download raw'!$D$16)</f>
        <v>213.899021</v>
      </c>
      <c r="O33" s="3">
        <f>O32-SUMIFS('ODA download raw'!O:O,'ODA download raw'!$A:$A,'ODA total and ex non-transfer'!$A33,'ODA download raw'!$D:$D,'ODA download raw'!$D$16)</f>
        <v>408.40052900000001</v>
      </c>
      <c r="P33" s="3">
        <f>P32-SUMIFS('ODA download raw'!P:P,'ODA download raw'!$A:$A,'ODA total and ex non-transfer'!$A33,'ODA download raw'!$D:$D,'ODA download raw'!$D$16)</f>
        <v>375.46569300000004</v>
      </c>
      <c r="Q33" s="3">
        <f>Q32-SUMIFS('ODA download raw'!Q:Q,'ODA download raw'!$A:$A,'ODA total and ex non-transfer'!$A33,'ODA download raw'!$D:$D,'ODA download raw'!$D$16)</f>
        <v>411.12486699999999</v>
      </c>
      <c r="R33" s="3">
        <f>R32-SUMIFS('ODA download raw'!R:R,'ODA download raw'!$A:$A,'ODA total and ex non-transfer'!$A33,'ODA download raw'!$D:$D,'ODA download raw'!$D$16)</f>
        <v>308.40583399999997</v>
      </c>
      <c r="S33" s="3">
        <f>S32-SUMIFS('ODA download raw'!S:S,'ODA download raw'!$A:$A,'ODA total and ex non-transfer'!$A33,'ODA download raw'!$D:$D,'ODA download raw'!$D$16)</f>
        <v>472.67347500000005</v>
      </c>
      <c r="T33" s="3">
        <f>T32-SUMIFS('ODA download raw'!T:T,'ODA download raw'!$A:$A,'ODA total and ex non-transfer'!$A33,'ODA download raw'!$D:$D,'ODA download raw'!$D$16)</f>
        <v>345.95926999999995</v>
      </c>
      <c r="U33" s="3">
        <f>U32-SUMIFS('ODA download raw'!U:U,'ODA download raw'!$A:$A,'ODA total and ex non-transfer'!$A33,'ODA download raw'!$D:$D,'ODA download raw'!$D$16)</f>
        <v>373.49880999999999</v>
      </c>
    </row>
    <row r="34" spans="1:21" hidden="1" x14ac:dyDescent="0.2">
      <c r="A34" s="21" t="s">
        <v>42</v>
      </c>
      <c r="B34" s="9" t="s">
        <v>686</v>
      </c>
      <c r="C34" s="9" t="s">
        <v>981</v>
      </c>
      <c r="D34" s="9"/>
      <c r="E34" s="2"/>
      <c r="F34" s="2"/>
      <c r="G34" s="2">
        <v>0.13670399999999999</v>
      </c>
      <c r="H34" s="2">
        <v>9.6994950000000006</v>
      </c>
      <c r="I34" s="2">
        <v>22.093091999999999</v>
      </c>
      <c r="J34" s="2">
        <v>4.0969129999999998</v>
      </c>
      <c r="K34" s="2">
        <v>92.409115999999997</v>
      </c>
      <c r="L34" s="2">
        <v>81.990978999999996</v>
      </c>
      <c r="M34" s="2">
        <v>78.666499000000002</v>
      </c>
      <c r="N34" s="2">
        <v>68.766368</v>
      </c>
      <c r="O34" s="2">
        <v>66.754585000000006</v>
      </c>
      <c r="P34" s="2">
        <v>111.34086499999999</v>
      </c>
      <c r="Q34" s="2">
        <v>102.670034</v>
      </c>
      <c r="R34" s="2">
        <v>113.991282</v>
      </c>
      <c r="S34" s="2">
        <v>125.401731</v>
      </c>
      <c r="T34" s="2">
        <v>140.29430099999999</v>
      </c>
      <c r="U34" s="2">
        <v>122.233385</v>
      </c>
    </row>
    <row r="35" spans="1:21" hidden="1" x14ac:dyDescent="0.2">
      <c r="A35" s="22" t="s">
        <v>42</v>
      </c>
      <c r="B35" s="9" t="s">
        <v>686</v>
      </c>
      <c r="C35" s="10" t="s">
        <v>982</v>
      </c>
      <c r="D35" s="10"/>
      <c r="E35" s="3"/>
      <c r="F35" s="3"/>
      <c r="G35" s="3">
        <f>G34-SUMIFS('ODA download raw'!G:G,'ODA download raw'!$A:$A,'ODA total and ex non-transfer'!$A35,'ODA download raw'!$D:$D,'ODA download raw'!$D$16)</f>
        <v>0.13670399999999999</v>
      </c>
      <c r="H35" s="3">
        <f>H34-SUMIFS('ODA download raw'!H:H,'ODA download raw'!$A:$A,'ODA total and ex non-transfer'!$A35,'ODA download raw'!$D:$D,'ODA download raw'!$D$16)</f>
        <v>9.6994950000000006</v>
      </c>
      <c r="I35" s="3">
        <f>I34-SUMIFS('ODA download raw'!I:I,'ODA download raw'!$A:$A,'ODA total and ex non-transfer'!$A35,'ODA download raw'!$D:$D,'ODA download raw'!$D$16)</f>
        <v>22.093091999999999</v>
      </c>
      <c r="J35" s="3">
        <f>J34-SUMIFS('ODA download raw'!J:J,'ODA download raw'!$A:$A,'ODA total and ex non-transfer'!$A35,'ODA download raw'!$D:$D,'ODA download raw'!$D$16)</f>
        <v>4.0969129999999998</v>
      </c>
      <c r="K35" s="3">
        <f>K34-SUMIFS('ODA download raw'!K:K,'ODA download raw'!$A:$A,'ODA total and ex non-transfer'!$A35,'ODA download raw'!$D:$D,'ODA download raw'!$D$16)</f>
        <v>69.821733999999992</v>
      </c>
      <c r="L35" s="3">
        <f>L34-SUMIFS('ODA download raw'!L:L,'ODA download raw'!$A:$A,'ODA total and ex non-transfer'!$A35,'ODA download raw'!$D:$D,'ODA download raw'!$D$16)</f>
        <v>77.706420999999992</v>
      </c>
      <c r="M35" s="3">
        <f>M34-SUMIFS('ODA download raw'!M:M,'ODA download raw'!$A:$A,'ODA total and ex non-transfer'!$A35,'ODA download raw'!$D:$D,'ODA download raw'!$D$16)</f>
        <v>75.408524</v>
      </c>
      <c r="N35" s="3">
        <f>N34-SUMIFS('ODA download raw'!N:N,'ODA download raw'!$A:$A,'ODA total and ex non-transfer'!$A35,'ODA download raw'!$D:$D,'ODA download raw'!$D$16)</f>
        <v>67.086815999999999</v>
      </c>
      <c r="O35" s="3">
        <f>O34-SUMIFS('ODA download raw'!O:O,'ODA download raw'!$A:$A,'ODA total and ex non-transfer'!$A35,'ODA download raw'!$D:$D,'ODA download raw'!$D$16)</f>
        <v>65.030785000000009</v>
      </c>
      <c r="P35" s="3">
        <f>P34-SUMIFS('ODA download raw'!P:P,'ODA download raw'!$A:$A,'ODA total and ex non-transfer'!$A35,'ODA download raw'!$D:$D,'ODA download raw'!$D$16)</f>
        <v>109.91955799999999</v>
      </c>
      <c r="Q35" s="3">
        <f>Q34-SUMIFS('ODA download raw'!Q:Q,'ODA download raw'!$A:$A,'ODA total and ex non-transfer'!$A35,'ODA download raw'!$D:$D,'ODA download raw'!$D$16)</f>
        <v>100.618649</v>
      </c>
      <c r="R35" s="3">
        <f>R34-SUMIFS('ODA download raw'!R:R,'ODA download raw'!$A:$A,'ODA total and ex non-transfer'!$A35,'ODA download raw'!$D:$D,'ODA download raw'!$D$16)</f>
        <v>111.20450099999999</v>
      </c>
      <c r="S35" s="3">
        <f>S34-SUMIFS('ODA download raw'!S:S,'ODA download raw'!$A:$A,'ODA total and ex non-transfer'!$A35,'ODA download raw'!$D:$D,'ODA download raw'!$D$16)</f>
        <v>108.21763199999999</v>
      </c>
      <c r="T35" s="3">
        <f>T34-SUMIFS('ODA download raw'!T:T,'ODA download raw'!$A:$A,'ODA total and ex non-transfer'!$A35,'ODA download raw'!$D:$D,'ODA download raw'!$D$16)</f>
        <v>136.600877</v>
      </c>
      <c r="U35" s="3">
        <f>U34-SUMIFS('ODA download raw'!U:U,'ODA download raw'!$A:$A,'ODA total and ex non-transfer'!$A35,'ODA download raw'!$D:$D,'ODA download raw'!$D$16)</f>
        <v>119.509919</v>
      </c>
    </row>
    <row r="36" spans="1:21" hidden="1" x14ac:dyDescent="0.2">
      <c r="A36" s="21" t="s">
        <v>43</v>
      </c>
      <c r="B36" s="9" t="s">
        <v>832</v>
      </c>
      <c r="C36" s="9" t="s">
        <v>981</v>
      </c>
      <c r="D36" s="9"/>
      <c r="E36" s="2"/>
      <c r="F36" s="2"/>
      <c r="G36" s="2">
        <v>2769.248756</v>
      </c>
      <c r="H36" s="2">
        <v>1155.9780229999999</v>
      </c>
      <c r="I36" s="2">
        <v>761.42025599999999</v>
      </c>
      <c r="J36" s="2">
        <v>1155.7884839999999</v>
      </c>
      <c r="K36" s="2">
        <v>1601.5271560000001</v>
      </c>
      <c r="L36" s="2">
        <v>776.83880999999997</v>
      </c>
      <c r="M36" s="2">
        <v>820.49761000000001</v>
      </c>
      <c r="N36" s="2">
        <v>548.47389999999996</v>
      </c>
      <c r="O36" s="2">
        <v>624.37039200000004</v>
      </c>
      <c r="P36" s="2">
        <v>1210.064175</v>
      </c>
      <c r="Q36" s="2">
        <v>1086.409463</v>
      </c>
      <c r="R36" s="2">
        <v>832.20046400000001</v>
      </c>
      <c r="S36" s="2">
        <v>621.57506100000001</v>
      </c>
      <c r="T36" s="2">
        <v>730.87625200000002</v>
      </c>
      <c r="U36" s="2">
        <v>949.75996099999998</v>
      </c>
    </row>
    <row r="37" spans="1:21" hidden="1" x14ac:dyDescent="0.2">
      <c r="A37" s="22" t="s">
        <v>43</v>
      </c>
      <c r="B37" s="9" t="s">
        <v>832</v>
      </c>
      <c r="C37" s="10" t="s">
        <v>982</v>
      </c>
      <c r="D37" s="10"/>
      <c r="E37" s="3"/>
      <c r="F37" s="3"/>
      <c r="G37" s="3">
        <f>G36-SUMIFS('ODA download raw'!G:G,'ODA download raw'!$A:$A,'ODA total and ex non-transfer'!$A37,'ODA download raw'!$D:$D,'ODA download raw'!$D$16)</f>
        <v>2769.248756</v>
      </c>
      <c r="H37" s="3">
        <f>H36-SUMIFS('ODA download raw'!H:H,'ODA download raw'!$A:$A,'ODA total and ex non-transfer'!$A37,'ODA download raw'!$D:$D,'ODA download raw'!$D$16)</f>
        <v>1155.9780229999999</v>
      </c>
      <c r="I37" s="3">
        <f>I36-SUMIFS('ODA download raw'!I:I,'ODA download raw'!$A:$A,'ODA total and ex non-transfer'!$A37,'ODA download raw'!$D:$D,'ODA download raw'!$D$16)</f>
        <v>761.42025599999999</v>
      </c>
      <c r="J37" s="3">
        <f>J36-SUMIFS('ODA download raw'!J:J,'ODA download raw'!$A:$A,'ODA total and ex non-transfer'!$A37,'ODA download raw'!$D:$D,'ODA download raw'!$D$16)</f>
        <v>1155.7884839999999</v>
      </c>
      <c r="K37" s="3">
        <f>K36-SUMIFS('ODA download raw'!K:K,'ODA download raw'!$A:$A,'ODA total and ex non-transfer'!$A37,'ODA download raw'!$D:$D,'ODA download raw'!$D$16)</f>
        <v>887.89382499999999</v>
      </c>
      <c r="L37" s="3">
        <f>L36-SUMIFS('ODA download raw'!L:L,'ODA download raw'!$A:$A,'ODA total and ex non-transfer'!$A37,'ODA download raw'!$D:$D,'ODA download raw'!$D$16)</f>
        <v>753.23417799999993</v>
      </c>
      <c r="M37" s="3">
        <f>M36-SUMIFS('ODA download raw'!M:M,'ODA download raw'!$A:$A,'ODA total and ex non-transfer'!$A37,'ODA download raw'!$D:$D,'ODA download raw'!$D$16)</f>
        <v>785.56282299999998</v>
      </c>
      <c r="N37" s="3">
        <f>N36-SUMIFS('ODA download raw'!N:N,'ODA download raw'!$A:$A,'ODA total and ex non-transfer'!$A37,'ODA download raw'!$D:$D,'ODA download raw'!$D$16)</f>
        <v>527.50560699999994</v>
      </c>
      <c r="O37" s="3">
        <f>O36-SUMIFS('ODA download raw'!O:O,'ODA download raw'!$A:$A,'ODA total and ex non-transfer'!$A37,'ODA download raw'!$D:$D,'ODA download raw'!$D$16)</f>
        <v>606.27771200000007</v>
      </c>
      <c r="P37" s="3">
        <f>P36-SUMIFS('ODA download raw'!P:P,'ODA download raw'!$A:$A,'ODA total and ex non-transfer'!$A37,'ODA download raw'!$D:$D,'ODA download raw'!$D$16)</f>
        <v>1186.1792849999999</v>
      </c>
      <c r="Q37" s="3">
        <f>Q36-SUMIFS('ODA download raw'!Q:Q,'ODA download raw'!$A:$A,'ODA total and ex non-transfer'!$A37,'ODA download raw'!$D:$D,'ODA download raw'!$D$16)</f>
        <v>1062.076249</v>
      </c>
      <c r="R37" s="3">
        <f>R36-SUMIFS('ODA download raw'!R:R,'ODA download raw'!$A:$A,'ODA total and ex non-transfer'!$A37,'ODA download raw'!$D:$D,'ODA download raw'!$D$16)</f>
        <v>806.61477600000001</v>
      </c>
      <c r="S37" s="3">
        <f>S36-SUMIFS('ODA download raw'!S:S,'ODA download raw'!$A:$A,'ODA total and ex non-transfer'!$A37,'ODA download raw'!$D:$D,'ODA download raw'!$D$16)</f>
        <v>596.59578999999997</v>
      </c>
      <c r="T37" s="3">
        <f>T36-SUMIFS('ODA download raw'!T:T,'ODA download raw'!$A:$A,'ODA total and ex non-transfer'!$A37,'ODA download raw'!$D:$D,'ODA download raw'!$D$16)</f>
        <v>702.58584600000006</v>
      </c>
      <c r="U37" s="3">
        <f>U36-SUMIFS('ODA download raw'!U:U,'ODA download raw'!$A:$A,'ODA total and ex non-transfer'!$A37,'ODA download raw'!$D:$D,'ODA download raw'!$D$16)</f>
        <v>921.04419099999996</v>
      </c>
    </row>
    <row r="38" spans="1:21" hidden="1" x14ac:dyDescent="0.2">
      <c r="A38" s="21" t="s">
        <v>44</v>
      </c>
      <c r="B38" s="9" t="s">
        <v>844</v>
      </c>
      <c r="C38" s="9" t="s">
        <v>981</v>
      </c>
      <c r="D38" s="9"/>
      <c r="E38" s="2"/>
      <c r="F38" s="2"/>
      <c r="G38" s="2">
        <v>12.585042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</row>
    <row r="39" spans="1:21" hidden="1" x14ac:dyDescent="0.2">
      <c r="A39" s="22" t="s">
        <v>44</v>
      </c>
      <c r="B39" s="9" t="s">
        <v>844</v>
      </c>
      <c r="C39" s="10" t="s">
        <v>982</v>
      </c>
      <c r="D39" s="10"/>
      <c r="E39" s="3"/>
      <c r="F39" s="3"/>
      <c r="G39" s="3">
        <f>G38-SUMIFS('ODA download raw'!G:G,'ODA download raw'!$A:$A,'ODA total and ex non-transfer'!$A39,'ODA download raw'!$D:$D,'ODA download raw'!$D$16)</f>
        <v>12.585042</v>
      </c>
      <c r="H39" s="3">
        <f>H38-SUMIFS('ODA download raw'!H:H,'ODA download raw'!$A:$A,'ODA total and ex non-transfer'!$A39,'ODA download raw'!$D:$D,'ODA download raw'!$D$16)</f>
        <v>0</v>
      </c>
      <c r="I39" s="3">
        <f>I38-SUMIFS('ODA download raw'!I:I,'ODA download raw'!$A:$A,'ODA total and ex non-transfer'!$A39,'ODA download raw'!$D:$D,'ODA download raw'!$D$16)</f>
        <v>0</v>
      </c>
      <c r="J39" s="3">
        <f>J38-SUMIFS('ODA download raw'!J:J,'ODA download raw'!$A:$A,'ODA total and ex non-transfer'!$A39,'ODA download raw'!$D:$D,'ODA download raw'!$D$16)</f>
        <v>0</v>
      </c>
      <c r="K39" s="3">
        <f>K38-SUMIFS('ODA download raw'!K:K,'ODA download raw'!$A:$A,'ODA total and ex non-transfer'!$A39,'ODA download raw'!$D:$D,'ODA download raw'!$D$16)</f>
        <v>0</v>
      </c>
      <c r="L39" s="3">
        <f>L38-SUMIFS('ODA download raw'!L:L,'ODA download raw'!$A:$A,'ODA total and ex non-transfer'!$A39,'ODA download raw'!$D:$D,'ODA download raw'!$D$16)</f>
        <v>0</v>
      </c>
      <c r="M39" s="3">
        <f>M38-SUMIFS('ODA download raw'!M:M,'ODA download raw'!$A:$A,'ODA total and ex non-transfer'!$A39,'ODA download raw'!$D:$D,'ODA download raw'!$D$16)</f>
        <v>0</v>
      </c>
      <c r="N39" s="3">
        <f>N38-SUMIFS('ODA download raw'!N:N,'ODA download raw'!$A:$A,'ODA total and ex non-transfer'!$A39,'ODA download raw'!$D:$D,'ODA download raw'!$D$16)</f>
        <v>0</v>
      </c>
      <c r="O39" s="3">
        <f>O38-SUMIFS('ODA download raw'!O:O,'ODA download raw'!$A:$A,'ODA total and ex non-transfer'!$A39,'ODA download raw'!$D:$D,'ODA download raw'!$D$16)</f>
        <v>0</v>
      </c>
      <c r="P39" s="3">
        <f>P38-SUMIFS('ODA download raw'!P:P,'ODA download raw'!$A:$A,'ODA total and ex non-transfer'!$A39,'ODA download raw'!$D:$D,'ODA download raw'!$D$16)</f>
        <v>0</v>
      </c>
      <c r="Q39" s="3">
        <f>Q38-SUMIFS('ODA download raw'!Q:Q,'ODA download raw'!$A:$A,'ODA total and ex non-transfer'!$A39,'ODA download raw'!$D:$D,'ODA download raw'!$D$16)</f>
        <v>0</v>
      </c>
      <c r="R39" s="3">
        <f>R38-SUMIFS('ODA download raw'!R:R,'ODA download raw'!$A:$A,'ODA total and ex non-transfer'!$A39,'ODA download raw'!$D:$D,'ODA download raw'!$D$16)</f>
        <v>0</v>
      </c>
      <c r="S39" s="3">
        <f>S38-SUMIFS('ODA download raw'!S:S,'ODA download raw'!$A:$A,'ODA total and ex non-transfer'!$A39,'ODA download raw'!$D:$D,'ODA download raw'!$D$16)</f>
        <v>0</v>
      </c>
      <c r="T39" s="3">
        <f>T38-SUMIFS('ODA download raw'!T:T,'ODA download raw'!$A:$A,'ODA total and ex non-transfer'!$A39,'ODA download raw'!$D:$D,'ODA download raw'!$D$16)</f>
        <v>0</v>
      </c>
      <c r="U39" s="3">
        <f>U38-SUMIFS('ODA download raw'!U:U,'ODA download raw'!$A:$A,'ODA total and ex non-transfer'!$A39,'ODA download raw'!$D:$D,'ODA download raw'!$D$16)</f>
        <v>0</v>
      </c>
    </row>
    <row r="40" spans="1:21" hidden="1" x14ac:dyDescent="0.2">
      <c r="A40" s="21" t="s">
        <v>45</v>
      </c>
      <c r="B40" s="9" t="e">
        <v>#N/A</v>
      </c>
      <c r="C40" s="9" t="s">
        <v>981</v>
      </c>
      <c r="D40" s="9"/>
      <c r="E40" s="2"/>
      <c r="F40" s="2"/>
      <c r="G40" s="2">
        <v>161.21305000000001</v>
      </c>
      <c r="H40" s="2">
        <v>84.227548999999996</v>
      </c>
      <c r="I40" s="2">
        <v>82.383107999999993</v>
      </c>
      <c r="J40" s="2">
        <v>28.102705</v>
      </c>
      <c r="K40" s="2">
        <v>120.279439</v>
      </c>
      <c r="L40" s="2">
        <v>23.541259</v>
      </c>
      <c r="M40" s="2">
        <v>34.763050999999997</v>
      </c>
      <c r="N40" s="2">
        <v>11.62804</v>
      </c>
      <c r="O40" s="2">
        <v>13.755667000000001</v>
      </c>
      <c r="P40" s="2">
        <v>13.765081</v>
      </c>
      <c r="Q40" s="2">
        <v>3.1475900000000001</v>
      </c>
      <c r="R40" s="2">
        <v>3.3333910000000002</v>
      </c>
      <c r="S40" s="2">
        <v>6.6982600000000003</v>
      </c>
      <c r="T40" s="2">
        <v>6.4738069999999999</v>
      </c>
      <c r="U40" s="2">
        <v>6.0735080000000004</v>
      </c>
    </row>
    <row r="41" spans="1:21" hidden="1" x14ac:dyDescent="0.2">
      <c r="A41" s="22" t="s">
        <v>45</v>
      </c>
      <c r="B41" s="9" t="e">
        <v>#N/A</v>
      </c>
      <c r="C41" s="10" t="s">
        <v>982</v>
      </c>
      <c r="D41" s="10"/>
      <c r="E41" s="3"/>
      <c r="F41" s="3"/>
      <c r="G41" s="3">
        <f>G40-SUMIFS('ODA download raw'!G:G,'ODA download raw'!$A:$A,'ODA total and ex non-transfer'!$A41,'ODA download raw'!$D:$D,'ODA download raw'!$D$16)</f>
        <v>161.21305000000001</v>
      </c>
      <c r="H41" s="3">
        <f>H40-SUMIFS('ODA download raw'!H:H,'ODA download raw'!$A:$A,'ODA total and ex non-transfer'!$A41,'ODA download raw'!$D:$D,'ODA download raw'!$D$16)</f>
        <v>84.227548999999996</v>
      </c>
      <c r="I41" s="3">
        <f>I40-SUMIFS('ODA download raw'!I:I,'ODA download raw'!$A:$A,'ODA total and ex non-transfer'!$A41,'ODA download raw'!$D:$D,'ODA download raw'!$D$16)</f>
        <v>82.383107999999993</v>
      </c>
      <c r="J41" s="3">
        <f>J40-SUMIFS('ODA download raw'!J:J,'ODA download raw'!$A:$A,'ODA total and ex non-transfer'!$A41,'ODA download raw'!$D:$D,'ODA download raw'!$D$16)</f>
        <v>28.102705</v>
      </c>
      <c r="K41" s="3">
        <f>K40-SUMIFS('ODA download raw'!K:K,'ODA download raw'!$A:$A,'ODA total and ex non-transfer'!$A41,'ODA download raw'!$D:$D,'ODA download raw'!$D$16)</f>
        <v>25.275891999999999</v>
      </c>
      <c r="L41" s="3">
        <f>L40-SUMIFS('ODA download raw'!L:L,'ODA download raw'!$A:$A,'ODA total and ex non-transfer'!$A41,'ODA download raw'!$D:$D,'ODA download raw'!$D$16)</f>
        <v>22.665459999999999</v>
      </c>
      <c r="M41" s="3">
        <f>M40-SUMIFS('ODA download raw'!M:M,'ODA download raw'!$A:$A,'ODA total and ex non-transfer'!$A41,'ODA download raw'!$D:$D,'ODA download raw'!$D$16)</f>
        <v>32.312582999999997</v>
      </c>
      <c r="N41" s="3">
        <f>N40-SUMIFS('ODA download raw'!N:N,'ODA download raw'!$A:$A,'ODA total and ex non-transfer'!$A41,'ODA download raw'!$D:$D,'ODA download raw'!$D$16)</f>
        <v>9.642671</v>
      </c>
      <c r="O41" s="3">
        <f>O40-SUMIFS('ODA download raw'!O:O,'ODA download raw'!$A:$A,'ODA total and ex non-transfer'!$A41,'ODA download raw'!$D:$D,'ODA download raw'!$D$16)</f>
        <v>8.0961210000000001</v>
      </c>
      <c r="P41" s="3">
        <f>P40-SUMIFS('ODA download raw'!P:P,'ODA download raw'!$A:$A,'ODA total and ex non-transfer'!$A41,'ODA download raw'!$D:$D,'ODA download raw'!$D$16)</f>
        <v>13.469409000000001</v>
      </c>
      <c r="Q41" s="3">
        <f>Q40-SUMIFS('ODA download raw'!Q:Q,'ODA download raw'!$A:$A,'ODA total and ex non-transfer'!$A41,'ODA download raw'!$D:$D,'ODA download raw'!$D$16)</f>
        <v>3.0373230000000002</v>
      </c>
      <c r="R41" s="3">
        <f>R40-SUMIFS('ODA download raw'!R:R,'ODA download raw'!$A:$A,'ODA total and ex non-transfer'!$A41,'ODA download raw'!$D:$D,'ODA download raw'!$D$16)</f>
        <v>3.0943900000000002</v>
      </c>
      <c r="S41" s="3">
        <f>S40-SUMIFS('ODA download raw'!S:S,'ODA download raw'!$A:$A,'ODA total and ex non-transfer'!$A41,'ODA download raw'!$D:$D,'ODA download raw'!$D$16)</f>
        <v>6.6866720000000006</v>
      </c>
      <c r="T41" s="3">
        <f>T40-SUMIFS('ODA download raw'!T:T,'ODA download raw'!$A:$A,'ODA total and ex non-transfer'!$A41,'ODA download raw'!$D:$D,'ODA download raw'!$D$16)</f>
        <v>6.4708079999999999</v>
      </c>
      <c r="U41" s="3">
        <f>U40-SUMIFS('ODA download raw'!U:U,'ODA download raw'!$A:$A,'ODA total and ex non-transfer'!$A41,'ODA download raw'!$D:$D,'ODA download raw'!$D$16)</f>
        <v>6.0015230000000006</v>
      </c>
    </row>
    <row r="42" spans="1:21" hidden="1" x14ac:dyDescent="0.2">
      <c r="A42" s="21" t="s">
        <v>46</v>
      </c>
      <c r="B42" s="9" t="s">
        <v>912</v>
      </c>
      <c r="C42" s="9" t="s">
        <v>981</v>
      </c>
      <c r="D42" s="9"/>
      <c r="E42" s="2"/>
      <c r="F42" s="2"/>
      <c r="G42" s="2">
        <v>572.11676499999999</v>
      </c>
      <c r="H42" s="2">
        <v>403.61639500000001</v>
      </c>
      <c r="I42" s="2">
        <v>389.55460099999999</v>
      </c>
      <c r="J42" s="2">
        <v>914.49953500000004</v>
      </c>
      <c r="K42" s="2">
        <v>942.93669499999999</v>
      </c>
      <c r="L42" s="2">
        <v>1136.30674</v>
      </c>
      <c r="M42" s="2">
        <v>1314.927727</v>
      </c>
      <c r="N42" s="2">
        <v>1507.186817</v>
      </c>
      <c r="O42" s="2">
        <v>1240.083533</v>
      </c>
      <c r="P42" s="2">
        <v>3168.7331709999999</v>
      </c>
      <c r="Q42" s="2">
        <v>3269.627528</v>
      </c>
      <c r="R42" s="2">
        <v>3126.305249</v>
      </c>
      <c r="S42" s="2">
        <v>3767.6443079999999</v>
      </c>
      <c r="T42" s="2">
        <v>3219.8872219999998</v>
      </c>
      <c r="U42" s="2">
        <v>4757.9376789999997</v>
      </c>
    </row>
    <row r="43" spans="1:21" hidden="1" x14ac:dyDescent="0.2">
      <c r="A43" s="22" t="s">
        <v>46</v>
      </c>
      <c r="B43" s="9" t="s">
        <v>912</v>
      </c>
      <c r="C43" s="10" t="s">
        <v>982</v>
      </c>
      <c r="D43" s="10"/>
      <c r="E43" s="3"/>
      <c r="F43" s="3"/>
      <c r="G43" s="3">
        <f>G42-SUMIFS('ODA download raw'!G:G,'ODA download raw'!$A:$A,'ODA total and ex non-transfer'!$A43,'ODA download raw'!$D:$D,'ODA download raw'!$D$16)</f>
        <v>572.11676499999999</v>
      </c>
      <c r="H43" s="3">
        <f>H42-SUMIFS('ODA download raw'!H:H,'ODA download raw'!$A:$A,'ODA total and ex non-transfer'!$A43,'ODA download raw'!$D:$D,'ODA download raw'!$D$16)</f>
        <v>403.61639500000001</v>
      </c>
      <c r="I43" s="3">
        <f>I42-SUMIFS('ODA download raw'!I:I,'ODA download raw'!$A:$A,'ODA total and ex non-transfer'!$A43,'ODA download raw'!$D:$D,'ODA download raw'!$D$16)</f>
        <v>389.55460099999999</v>
      </c>
      <c r="J43" s="3">
        <f>J42-SUMIFS('ODA download raw'!J:J,'ODA download raw'!$A:$A,'ODA total and ex non-transfer'!$A43,'ODA download raw'!$D:$D,'ODA download raw'!$D$16)</f>
        <v>914.49953500000004</v>
      </c>
      <c r="K43" s="3">
        <f>K42-SUMIFS('ODA download raw'!K:K,'ODA download raw'!$A:$A,'ODA total and ex non-transfer'!$A43,'ODA download raw'!$D:$D,'ODA download raw'!$D$16)</f>
        <v>833.12138299999992</v>
      </c>
      <c r="L43" s="3">
        <f>L42-SUMIFS('ODA download raw'!L:L,'ODA download raw'!$A:$A,'ODA total and ex non-transfer'!$A43,'ODA download raw'!$D:$D,'ODA download raw'!$D$16)</f>
        <v>1039.887111</v>
      </c>
      <c r="M43" s="3">
        <f>M42-SUMIFS('ODA download raw'!M:M,'ODA download raw'!$A:$A,'ODA total and ex non-transfer'!$A43,'ODA download raw'!$D:$D,'ODA download raw'!$D$16)</f>
        <v>1229.5142980000001</v>
      </c>
      <c r="N43" s="3">
        <f>N42-SUMIFS('ODA download raw'!N:N,'ODA download raw'!$A:$A,'ODA total and ex non-transfer'!$A43,'ODA download raw'!$D:$D,'ODA download raw'!$D$16)</f>
        <v>1422.702571</v>
      </c>
      <c r="O43" s="3">
        <f>O42-SUMIFS('ODA download raw'!O:O,'ODA download raw'!$A:$A,'ODA total and ex non-transfer'!$A43,'ODA download raw'!$D:$D,'ODA download raw'!$D$16)</f>
        <v>1154.5221260000001</v>
      </c>
      <c r="P43" s="3">
        <f>P42-SUMIFS('ODA download raw'!P:P,'ODA download raw'!$A:$A,'ODA total and ex non-transfer'!$A43,'ODA download raw'!$D:$D,'ODA download raw'!$D$16)</f>
        <v>3082.2689179999998</v>
      </c>
      <c r="Q43" s="3">
        <f>Q42-SUMIFS('ODA download raw'!Q:Q,'ODA download raw'!$A:$A,'ODA total and ex non-transfer'!$A43,'ODA download raw'!$D:$D,'ODA download raw'!$D$16)</f>
        <v>3170.1471700000002</v>
      </c>
      <c r="R43" s="3">
        <f>R42-SUMIFS('ODA download raw'!R:R,'ODA download raw'!$A:$A,'ODA total and ex non-transfer'!$A43,'ODA download raw'!$D:$D,'ODA download raw'!$D$16)</f>
        <v>3040.5311110000002</v>
      </c>
      <c r="S43" s="3">
        <f>S42-SUMIFS('ODA download raw'!S:S,'ODA download raw'!$A:$A,'ODA total and ex non-transfer'!$A43,'ODA download raw'!$D:$D,'ODA download raw'!$D$16)</f>
        <v>3685.1042790000001</v>
      </c>
      <c r="T43" s="3">
        <f>T42-SUMIFS('ODA download raw'!T:T,'ODA download raw'!$A:$A,'ODA total and ex non-transfer'!$A43,'ODA download raw'!$D:$D,'ODA download raw'!$D$16)</f>
        <v>3136.2897579999999</v>
      </c>
      <c r="U43" s="3">
        <f>U42-SUMIFS('ODA download raw'!U:U,'ODA download raw'!$A:$A,'ODA total and ex non-transfer'!$A43,'ODA download raw'!$D:$D,'ODA download raw'!$D$16)</f>
        <v>4668.8675409999996</v>
      </c>
    </row>
    <row r="44" spans="1:21" hidden="1" x14ac:dyDescent="0.2">
      <c r="A44" s="21" t="s">
        <v>47</v>
      </c>
      <c r="B44" s="9" t="s">
        <v>923</v>
      </c>
      <c r="C44" s="9" t="s">
        <v>981</v>
      </c>
      <c r="D44" s="9"/>
      <c r="E44" s="2"/>
      <c r="F44" s="2"/>
      <c r="G44" s="2"/>
      <c r="H44" s="2"/>
      <c r="I44" s="2"/>
      <c r="J44" s="2">
        <v>412.61053600000002</v>
      </c>
      <c r="K44" s="2">
        <v>479.028256</v>
      </c>
      <c r="L44" s="2">
        <v>375.29724099999999</v>
      </c>
      <c r="M44" s="2">
        <v>520.10484699999995</v>
      </c>
      <c r="N44" s="2">
        <v>570.86930600000005</v>
      </c>
      <c r="O44" s="2">
        <v>593.55695600000001</v>
      </c>
      <c r="P44" s="2">
        <v>647.27189899999996</v>
      </c>
      <c r="Q44" s="2">
        <v>681.60351000000003</v>
      </c>
      <c r="R44" s="2">
        <v>684.74409200000002</v>
      </c>
      <c r="S44" s="2">
        <v>1232.859324</v>
      </c>
      <c r="T44" s="2">
        <v>1468.2803799999999</v>
      </c>
      <c r="U44" s="2">
        <v>1582.3144219999999</v>
      </c>
    </row>
    <row r="45" spans="1:21" hidden="1" x14ac:dyDescent="0.2">
      <c r="A45" s="22" t="s">
        <v>47</v>
      </c>
      <c r="B45" s="9" t="s">
        <v>923</v>
      </c>
      <c r="C45" s="10" t="s">
        <v>982</v>
      </c>
      <c r="D45" s="10"/>
      <c r="E45" s="3"/>
      <c r="F45" s="3"/>
      <c r="G45" s="3">
        <f>G44-SUMIFS('ODA download raw'!G:G,'ODA download raw'!$A:$A,'ODA total and ex non-transfer'!$A45,'ODA download raw'!$D:$D,'ODA download raw'!$D$16)</f>
        <v>0</v>
      </c>
      <c r="H45" s="3">
        <f>H44-SUMIFS('ODA download raw'!H:H,'ODA download raw'!$A:$A,'ODA total and ex non-transfer'!$A45,'ODA download raw'!$D:$D,'ODA download raw'!$D$16)</f>
        <v>0</v>
      </c>
      <c r="I45" s="3">
        <f>I44-SUMIFS('ODA download raw'!I:I,'ODA download raw'!$A:$A,'ODA total and ex non-transfer'!$A45,'ODA download raw'!$D:$D,'ODA download raw'!$D$16)</f>
        <v>0</v>
      </c>
      <c r="J45" s="3">
        <f>J44-SUMIFS('ODA download raw'!J:J,'ODA download raw'!$A:$A,'ODA total and ex non-transfer'!$A45,'ODA download raw'!$D:$D,'ODA download raw'!$D$16)</f>
        <v>412.61053600000002</v>
      </c>
      <c r="K45" s="3">
        <f>K44-SUMIFS('ODA download raw'!K:K,'ODA download raw'!$A:$A,'ODA total and ex non-transfer'!$A45,'ODA download raw'!$D:$D,'ODA download raw'!$D$16)</f>
        <v>420.77532600000001</v>
      </c>
      <c r="L45" s="3">
        <f>L44-SUMIFS('ODA download raw'!L:L,'ODA download raw'!$A:$A,'ODA total and ex non-transfer'!$A45,'ODA download raw'!$D:$D,'ODA download raw'!$D$16)</f>
        <v>325.16753799999998</v>
      </c>
      <c r="M45" s="3">
        <f>M44-SUMIFS('ODA download raw'!M:M,'ODA download raw'!$A:$A,'ODA total and ex non-transfer'!$A45,'ODA download raw'!$D:$D,'ODA download raw'!$D$16)</f>
        <v>465.11560299999996</v>
      </c>
      <c r="N45" s="3">
        <f>N44-SUMIFS('ODA download raw'!N:N,'ODA download raw'!$A:$A,'ODA total and ex non-transfer'!$A45,'ODA download raw'!$D:$D,'ODA download raw'!$D$16)</f>
        <v>514.7954400000001</v>
      </c>
      <c r="O45" s="3">
        <f>O44-SUMIFS('ODA download raw'!O:O,'ODA download raw'!$A:$A,'ODA total and ex non-transfer'!$A45,'ODA download raw'!$D:$D,'ODA download raw'!$D$16)</f>
        <v>537.22627399999999</v>
      </c>
      <c r="P45" s="3">
        <f>P44-SUMIFS('ODA download raw'!P:P,'ODA download raw'!$A:$A,'ODA total and ex non-transfer'!$A45,'ODA download raw'!$D:$D,'ODA download raw'!$D$16)</f>
        <v>588.61128999999994</v>
      </c>
      <c r="Q45" s="3">
        <f>Q44-SUMIFS('ODA download raw'!Q:Q,'ODA download raw'!$A:$A,'ODA total and ex non-transfer'!$A45,'ODA download raw'!$D:$D,'ODA download raw'!$D$16)</f>
        <v>620.08367800000008</v>
      </c>
      <c r="R45" s="3">
        <f>R44-SUMIFS('ODA download raw'!R:R,'ODA download raw'!$A:$A,'ODA total and ex non-transfer'!$A45,'ODA download raw'!$D:$D,'ODA download raw'!$D$16)</f>
        <v>620.86919499999999</v>
      </c>
      <c r="S45" s="3">
        <f>S44-SUMIFS('ODA download raw'!S:S,'ODA download raw'!$A:$A,'ODA total and ex non-transfer'!$A45,'ODA download raw'!$D:$D,'ODA download raw'!$D$16)</f>
        <v>1165.22316</v>
      </c>
      <c r="T45" s="3">
        <f>T44-SUMIFS('ODA download raw'!T:T,'ODA download raw'!$A:$A,'ODA total and ex non-transfer'!$A45,'ODA download raw'!$D:$D,'ODA download raw'!$D$16)</f>
        <v>1384.137221</v>
      </c>
      <c r="U45" s="3">
        <f>U44-SUMIFS('ODA download raw'!U:U,'ODA download raw'!$A:$A,'ODA total and ex non-transfer'!$A45,'ODA download raw'!$D:$D,'ODA download raw'!$D$16)</f>
        <v>1492.2662779999998</v>
      </c>
    </row>
    <row r="46" spans="1:21" hidden="1" x14ac:dyDescent="0.2">
      <c r="A46" s="21" t="s">
        <v>48</v>
      </c>
      <c r="B46" s="9" t="e">
        <v>#N/A</v>
      </c>
      <c r="C46" s="9" t="s">
        <v>981</v>
      </c>
      <c r="D46" s="9"/>
      <c r="E46" s="2"/>
      <c r="F46" s="2"/>
      <c r="G46" s="2">
        <v>351.72219899999999</v>
      </c>
      <c r="H46" s="2">
        <v>504.04817400000002</v>
      </c>
      <c r="I46" s="2">
        <v>532.14774799999998</v>
      </c>
      <c r="J46" s="2">
        <v>781.290616</v>
      </c>
      <c r="K46" s="2">
        <v>689.40205200000003</v>
      </c>
      <c r="L46" s="2">
        <v>413.01591500000001</v>
      </c>
      <c r="M46" s="2">
        <v>658.24385400000006</v>
      </c>
      <c r="N46" s="2">
        <v>691.90924399999994</v>
      </c>
      <c r="O46" s="2">
        <v>990.06494199999997</v>
      </c>
      <c r="P46" s="2">
        <v>858.81115799999998</v>
      </c>
      <c r="Q46" s="2">
        <v>701.371306</v>
      </c>
      <c r="R46" s="2">
        <v>792.28477799999996</v>
      </c>
      <c r="S46" s="2">
        <v>738.34102199999995</v>
      </c>
      <c r="T46" s="2">
        <v>1017.902033</v>
      </c>
      <c r="U46" s="2">
        <v>924.54357800000002</v>
      </c>
    </row>
    <row r="47" spans="1:21" hidden="1" x14ac:dyDescent="0.2">
      <c r="A47" s="22" t="s">
        <v>48</v>
      </c>
      <c r="B47" s="9" t="e">
        <v>#N/A</v>
      </c>
      <c r="C47" s="10" t="s">
        <v>982</v>
      </c>
      <c r="D47" s="10"/>
      <c r="E47" s="3"/>
      <c r="F47" s="3"/>
      <c r="G47" s="3">
        <f>G46-SUMIFS('ODA download raw'!G:G,'ODA download raw'!$A:$A,'ODA total and ex non-transfer'!$A47,'ODA download raw'!$D:$D,'ODA download raw'!$D$16)</f>
        <v>351.72219899999999</v>
      </c>
      <c r="H47" s="3">
        <f>H46-SUMIFS('ODA download raw'!H:H,'ODA download raw'!$A:$A,'ODA total and ex non-transfer'!$A47,'ODA download raw'!$D:$D,'ODA download raw'!$D$16)</f>
        <v>504.04817400000002</v>
      </c>
      <c r="I47" s="3">
        <f>I46-SUMIFS('ODA download raw'!I:I,'ODA download raw'!$A:$A,'ODA total and ex non-transfer'!$A47,'ODA download raw'!$D:$D,'ODA download raw'!$D$16)</f>
        <v>532.14774799999998</v>
      </c>
      <c r="J47" s="3">
        <f>J46-SUMIFS('ODA download raw'!J:J,'ODA download raw'!$A:$A,'ODA total and ex non-transfer'!$A47,'ODA download raw'!$D:$D,'ODA download raw'!$D$16)</f>
        <v>781.290616</v>
      </c>
      <c r="K47" s="3">
        <f>K46-SUMIFS('ODA download raw'!K:K,'ODA download raw'!$A:$A,'ODA total and ex non-transfer'!$A47,'ODA download raw'!$D:$D,'ODA download raw'!$D$16)</f>
        <v>430.93924600000003</v>
      </c>
      <c r="L47" s="3">
        <f>L46-SUMIFS('ODA download raw'!L:L,'ODA download raw'!$A:$A,'ODA total and ex non-transfer'!$A47,'ODA download raw'!$D:$D,'ODA download raw'!$D$16)</f>
        <v>352.55925999999999</v>
      </c>
      <c r="M47" s="3">
        <f>M46-SUMIFS('ODA download raw'!M:M,'ODA download raw'!$A:$A,'ODA total and ex non-transfer'!$A47,'ODA download raw'!$D:$D,'ODA download raw'!$D$16)</f>
        <v>577.46152900000004</v>
      </c>
      <c r="N47" s="3">
        <f>N46-SUMIFS('ODA download raw'!N:N,'ODA download raw'!$A:$A,'ODA total and ex non-transfer'!$A47,'ODA download raw'!$D:$D,'ODA download raw'!$D$16)</f>
        <v>572.94873699999994</v>
      </c>
      <c r="O47" s="3">
        <f>O46-SUMIFS('ODA download raw'!O:O,'ODA download raw'!$A:$A,'ODA total and ex non-transfer'!$A47,'ODA download raw'!$D:$D,'ODA download raw'!$D$16)</f>
        <v>796.28129199999989</v>
      </c>
      <c r="P47" s="3">
        <f>P46-SUMIFS('ODA download raw'!P:P,'ODA download raw'!$A:$A,'ODA total and ex non-transfer'!$A47,'ODA download raw'!$D:$D,'ODA download raw'!$D$16)</f>
        <v>676.26653499999998</v>
      </c>
      <c r="Q47" s="3">
        <f>Q46-SUMIFS('ODA download raw'!Q:Q,'ODA download raw'!$A:$A,'ODA total and ex non-transfer'!$A47,'ODA download raw'!$D:$D,'ODA download raw'!$D$16)</f>
        <v>539.10183800000004</v>
      </c>
      <c r="R47" s="3">
        <f>R46-SUMIFS('ODA download raw'!R:R,'ODA download raw'!$A:$A,'ODA total and ex non-transfer'!$A47,'ODA download raw'!$D:$D,'ODA download raw'!$D$16)</f>
        <v>592.52457400000003</v>
      </c>
      <c r="S47" s="3">
        <f>S46-SUMIFS('ODA download raw'!S:S,'ODA download raw'!$A:$A,'ODA total and ex non-transfer'!$A47,'ODA download raw'!$D:$D,'ODA download raw'!$D$16)</f>
        <v>672.05708799999991</v>
      </c>
      <c r="T47" s="3">
        <f>T46-SUMIFS('ODA download raw'!T:T,'ODA download raw'!$A:$A,'ODA total and ex non-transfer'!$A47,'ODA download raw'!$D:$D,'ODA download raw'!$D$16)</f>
        <v>803.35812499999997</v>
      </c>
      <c r="U47" s="3">
        <f>U46-SUMIFS('ODA download raw'!U:U,'ODA download raw'!$A:$A,'ODA total and ex non-transfer'!$A47,'ODA download raw'!$D:$D,'ODA download raw'!$D$16)</f>
        <v>813.42828299999996</v>
      </c>
    </row>
    <row r="48" spans="1:21" hidden="1" x14ac:dyDescent="0.2">
      <c r="A48" s="21" t="s">
        <v>49</v>
      </c>
      <c r="B48" s="9" t="e">
        <v>#N/A</v>
      </c>
      <c r="C48" s="9" t="s">
        <v>981</v>
      </c>
      <c r="D48" s="9"/>
      <c r="E48" s="2"/>
      <c r="F48" s="2"/>
      <c r="G48" s="2">
        <v>28158.513358</v>
      </c>
      <c r="H48" s="2">
        <v>32236.662236</v>
      </c>
      <c r="I48" s="2">
        <v>33196.074274999999</v>
      </c>
      <c r="J48" s="2">
        <v>40077.063635999999</v>
      </c>
      <c r="K48" s="2">
        <v>87957.724872000006</v>
      </c>
      <c r="L48" s="2">
        <v>38819.128100000002</v>
      </c>
      <c r="M48" s="2">
        <v>42503.442006999998</v>
      </c>
      <c r="N48" s="2">
        <v>47936.405658999996</v>
      </c>
      <c r="O48" s="2">
        <v>48547.087923999999</v>
      </c>
      <c r="P48" s="2">
        <v>50670.221038000003</v>
      </c>
      <c r="Q48" s="2">
        <v>50482.842833000002</v>
      </c>
      <c r="R48" s="2">
        <v>55602.909287000002</v>
      </c>
      <c r="S48" s="2">
        <v>52563.298149000002</v>
      </c>
      <c r="T48" s="2">
        <v>56889.707307999997</v>
      </c>
      <c r="U48" s="2">
        <v>55936.853751000002</v>
      </c>
    </row>
    <row r="49" spans="1:21" hidden="1" x14ac:dyDescent="0.2">
      <c r="A49" s="22" t="s">
        <v>49</v>
      </c>
      <c r="B49" s="9" t="e">
        <v>#N/A</v>
      </c>
      <c r="C49" s="10" t="s">
        <v>982</v>
      </c>
      <c r="D49" s="10"/>
      <c r="E49" s="3"/>
      <c r="F49" s="3"/>
      <c r="G49" s="3">
        <f>G48-SUMIFS('ODA download raw'!G:G,'ODA download raw'!$A:$A,'ODA total and ex non-transfer'!$A49,'ODA download raw'!$D:$D,'ODA download raw'!$D$16)</f>
        <v>27067.861514</v>
      </c>
      <c r="H49" s="3">
        <f>H48-SUMIFS('ODA download raw'!H:H,'ODA download raw'!$A:$A,'ODA total and ex non-transfer'!$A49,'ODA download raw'!$D:$D,'ODA download raw'!$D$16)</f>
        <v>31209.463829</v>
      </c>
      <c r="I49" s="3">
        <f>I48-SUMIFS('ODA download raw'!I:I,'ODA download raw'!$A:$A,'ODA total and ex non-transfer'!$A49,'ODA download raw'!$D:$D,'ODA download raw'!$D$16)</f>
        <v>32316.353356</v>
      </c>
      <c r="J49" s="3">
        <f>J48-SUMIFS('ODA download raw'!J:J,'ODA download raw'!$A:$A,'ODA total and ex non-transfer'!$A49,'ODA download raw'!$D:$D,'ODA download raw'!$D$16)</f>
        <v>38908.63508</v>
      </c>
      <c r="K49" s="3">
        <f>K48-SUMIFS('ODA download raw'!K:K,'ODA download raw'!$A:$A,'ODA total and ex non-transfer'!$A49,'ODA download raw'!$D:$D,'ODA download raw'!$D$16)</f>
        <v>53507.771060999999</v>
      </c>
      <c r="L49" s="3">
        <f>L48-SUMIFS('ODA download raw'!L:L,'ODA download raw'!$A:$A,'ODA total and ex non-transfer'!$A49,'ODA download raw'!$D:$D,'ODA download raw'!$D$16)</f>
        <v>32994.633431000002</v>
      </c>
      <c r="M49" s="3">
        <f>M48-SUMIFS('ODA download raw'!M:M,'ODA download raw'!$A:$A,'ODA total and ex non-transfer'!$A49,'ODA download raw'!$D:$D,'ODA download raw'!$D$16)</f>
        <v>38322.738505000001</v>
      </c>
      <c r="N49" s="3">
        <f>N48-SUMIFS('ODA download raw'!N:N,'ODA download raw'!$A:$A,'ODA total and ex non-transfer'!$A49,'ODA download raw'!$D:$D,'ODA download raw'!$D$16)</f>
        <v>42961.230369999997</v>
      </c>
      <c r="O49" s="3">
        <f>O48-SUMIFS('ODA download raw'!O:O,'ODA download raw'!$A:$A,'ODA total and ex non-transfer'!$A49,'ODA download raw'!$D:$D,'ODA download raw'!$D$16)</f>
        <v>42027.577404000003</v>
      </c>
      <c r="P49" s="3">
        <f>P48-SUMIFS('ODA download raw'!P:P,'ODA download raw'!$A:$A,'ODA total and ex non-transfer'!$A49,'ODA download raw'!$D:$D,'ODA download raw'!$D$16)</f>
        <v>43680.606671000001</v>
      </c>
      <c r="Q49" s="3">
        <f>Q48-SUMIFS('ODA download raw'!Q:Q,'ODA download raw'!$A:$A,'ODA total and ex non-transfer'!$A49,'ODA download raw'!$D:$D,'ODA download raw'!$D$16)</f>
        <v>45585.226600000002</v>
      </c>
      <c r="R49" s="3">
        <f>R48-SUMIFS('ODA download raw'!R:R,'ODA download raw'!$A:$A,'ODA total and ex non-transfer'!$A49,'ODA download raw'!$D:$D,'ODA download raw'!$D$16)</f>
        <v>51966.281716000005</v>
      </c>
      <c r="S49" s="3">
        <f>S48-SUMIFS('ODA download raw'!S:S,'ODA download raw'!$A:$A,'ODA total and ex non-transfer'!$A49,'ODA download raw'!$D:$D,'ODA download raw'!$D$16)</f>
        <v>51084.891724000001</v>
      </c>
      <c r="T49" s="3">
        <f>T48-SUMIFS('ODA download raw'!T:T,'ODA download raw'!$A:$A,'ODA total and ex non-transfer'!$A49,'ODA download raw'!$D:$D,'ODA download raw'!$D$16)</f>
        <v>54690.367246999995</v>
      </c>
      <c r="U49" s="3">
        <f>U48-SUMIFS('ODA download raw'!U:U,'ODA download raw'!$A:$A,'ODA total and ex non-transfer'!$A49,'ODA download raw'!$D:$D,'ODA download raw'!$D$16)</f>
        <v>54314.988960000002</v>
      </c>
    </row>
    <row r="50" spans="1:21" hidden="1" x14ac:dyDescent="0.2">
      <c r="A50" s="21" t="s">
        <v>50</v>
      </c>
      <c r="B50" s="9" t="e">
        <v>#N/A</v>
      </c>
      <c r="C50" s="9" t="s">
        <v>981</v>
      </c>
      <c r="D50" s="9"/>
      <c r="E50" s="2"/>
      <c r="F50" s="2"/>
      <c r="G50" s="2">
        <v>3324.295415</v>
      </c>
      <c r="H50" s="2">
        <v>2656.603106</v>
      </c>
      <c r="I50" s="2">
        <v>3103.638594</v>
      </c>
      <c r="J50" s="2">
        <v>3594.3621549999998</v>
      </c>
      <c r="K50" s="2">
        <v>3745.4111050000001</v>
      </c>
      <c r="L50" s="2">
        <v>3982.7388759999999</v>
      </c>
      <c r="M50" s="2">
        <v>4097.0153049999999</v>
      </c>
      <c r="N50" s="2">
        <v>4050.674814</v>
      </c>
      <c r="O50" s="2">
        <v>4018.8619530000001</v>
      </c>
      <c r="P50" s="2">
        <v>4961.6468729999997</v>
      </c>
      <c r="Q50" s="2">
        <v>5505.6207270000004</v>
      </c>
      <c r="R50" s="2">
        <v>9159.7016789999998</v>
      </c>
      <c r="S50" s="2">
        <v>8027.6064180000003</v>
      </c>
      <c r="T50" s="2">
        <v>7149.4566969999996</v>
      </c>
      <c r="U50" s="2">
        <v>7936.1338409999998</v>
      </c>
    </row>
    <row r="51" spans="1:21" hidden="1" x14ac:dyDescent="0.2">
      <c r="A51" s="22" t="s">
        <v>50</v>
      </c>
      <c r="B51" s="9" t="e">
        <v>#N/A</v>
      </c>
      <c r="C51" s="10" t="s">
        <v>982</v>
      </c>
      <c r="D51" s="10"/>
      <c r="E51" s="3"/>
      <c r="F51" s="3"/>
      <c r="G51" s="3">
        <f>G50-SUMIFS('ODA download raw'!G:G,'ODA download raw'!$A:$A,'ODA total and ex non-transfer'!$A51,'ODA download raw'!$D:$D,'ODA download raw'!$D$16)</f>
        <v>3324.295415</v>
      </c>
      <c r="H51" s="3">
        <f>H50-SUMIFS('ODA download raw'!H:H,'ODA download raw'!$A:$A,'ODA total and ex non-transfer'!$A51,'ODA download raw'!$D:$D,'ODA download raw'!$D$16)</f>
        <v>2656.603106</v>
      </c>
      <c r="I51" s="3">
        <f>I50-SUMIFS('ODA download raw'!I:I,'ODA download raw'!$A:$A,'ODA total and ex non-transfer'!$A51,'ODA download raw'!$D:$D,'ODA download raw'!$D$16)</f>
        <v>3103.638594</v>
      </c>
      <c r="J51" s="3">
        <f>J50-SUMIFS('ODA download raw'!J:J,'ODA download raw'!$A:$A,'ODA total and ex non-transfer'!$A51,'ODA download raw'!$D:$D,'ODA download raw'!$D$16)</f>
        <v>3594.3621549999998</v>
      </c>
      <c r="K51" s="3">
        <f>K50-SUMIFS('ODA download raw'!K:K,'ODA download raw'!$A:$A,'ODA total and ex non-transfer'!$A51,'ODA download raw'!$D:$D,'ODA download raw'!$D$16)</f>
        <v>3054.0348700000004</v>
      </c>
      <c r="L51" s="3">
        <f>L50-SUMIFS('ODA download raw'!L:L,'ODA download raw'!$A:$A,'ODA total and ex non-transfer'!$A51,'ODA download raw'!$D:$D,'ODA download raw'!$D$16)</f>
        <v>3310.70343</v>
      </c>
      <c r="M51" s="3">
        <f>M50-SUMIFS('ODA download raw'!M:M,'ODA download raw'!$A:$A,'ODA total and ex non-transfer'!$A51,'ODA download raw'!$D:$D,'ODA download raw'!$D$16)</f>
        <v>3569.7295399999998</v>
      </c>
      <c r="N51" s="3">
        <f>N50-SUMIFS('ODA download raw'!N:N,'ODA download raw'!$A:$A,'ODA total and ex non-transfer'!$A51,'ODA download raw'!$D:$D,'ODA download raw'!$D$16)</f>
        <v>3545.0983310000001</v>
      </c>
      <c r="O51" s="3">
        <f>O50-SUMIFS('ODA download raw'!O:O,'ODA download raw'!$A:$A,'ODA total and ex non-transfer'!$A51,'ODA download raw'!$D:$D,'ODA download raw'!$D$16)</f>
        <v>3510.3343150000001</v>
      </c>
      <c r="P51" s="3">
        <f>P50-SUMIFS('ODA download raw'!P:P,'ODA download raw'!$A:$A,'ODA total and ex non-transfer'!$A51,'ODA download raw'!$D:$D,'ODA download raw'!$D$16)</f>
        <v>4454.644147</v>
      </c>
      <c r="Q51" s="3">
        <f>Q50-SUMIFS('ODA download raw'!Q:Q,'ODA download raw'!$A:$A,'ODA total and ex non-transfer'!$A51,'ODA download raw'!$D:$D,'ODA download raw'!$D$16)</f>
        <v>4991.3872730000003</v>
      </c>
      <c r="R51" s="3">
        <f>R50-SUMIFS('ODA download raw'!R:R,'ODA download raw'!$A:$A,'ODA total and ex non-transfer'!$A51,'ODA download raw'!$D:$D,'ODA download raw'!$D$16)</f>
        <v>8640.8762599999991</v>
      </c>
      <c r="S51" s="3">
        <f>S50-SUMIFS('ODA download raw'!S:S,'ODA download raw'!$A:$A,'ODA total and ex non-transfer'!$A51,'ODA download raw'!$D:$D,'ODA download raw'!$D$16)</f>
        <v>7562.5417890000008</v>
      </c>
      <c r="T51" s="3">
        <f>T50-SUMIFS('ODA download raw'!T:T,'ODA download raw'!$A:$A,'ODA total and ex non-transfer'!$A51,'ODA download raw'!$D:$D,'ODA download raw'!$D$16)</f>
        <v>6721.4343989999998</v>
      </c>
      <c r="U51" s="3">
        <f>U50-SUMIFS('ODA download raw'!U:U,'ODA download raw'!$A:$A,'ODA total and ex non-transfer'!$A51,'ODA download raw'!$D:$D,'ODA download raw'!$D$16)</f>
        <v>7509.9847159999999</v>
      </c>
    </row>
    <row r="52" spans="1:21" hidden="1" x14ac:dyDescent="0.2">
      <c r="A52" s="21" t="s">
        <v>51</v>
      </c>
      <c r="B52" s="9" t="s">
        <v>258</v>
      </c>
      <c r="C52" s="9" t="s">
        <v>981</v>
      </c>
      <c r="D52" s="9"/>
      <c r="E52" s="2"/>
      <c r="F52" s="2"/>
      <c r="G52" s="2">
        <v>209.47101699999999</v>
      </c>
      <c r="H52" s="2">
        <v>240.42454900000001</v>
      </c>
      <c r="I52" s="2">
        <v>273.91335299999997</v>
      </c>
      <c r="J52" s="2">
        <v>434.18404900000002</v>
      </c>
      <c r="K52" s="2">
        <v>396.30530700000003</v>
      </c>
      <c r="L52" s="2">
        <v>385.26495399999999</v>
      </c>
      <c r="M52" s="2">
        <v>337.15282200000001</v>
      </c>
      <c r="N52" s="2">
        <v>327.57820600000002</v>
      </c>
      <c r="O52" s="2">
        <v>255.39623900000001</v>
      </c>
      <c r="P52" s="2">
        <v>259.74808400000001</v>
      </c>
      <c r="Q52" s="2">
        <v>227.90436600000001</v>
      </c>
      <c r="R52" s="2">
        <v>279.48920099999998</v>
      </c>
      <c r="S52" s="2">
        <v>220.26064500000001</v>
      </c>
      <c r="T52" s="2">
        <v>192.92349100000001</v>
      </c>
      <c r="U52" s="2">
        <v>213.80806799999999</v>
      </c>
    </row>
    <row r="53" spans="1:21" hidden="1" x14ac:dyDescent="0.2">
      <c r="A53" s="22" t="s">
        <v>51</v>
      </c>
      <c r="B53" s="9" t="s">
        <v>258</v>
      </c>
      <c r="C53" s="10" t="s">
        <v>982</v>
      </c>
      <c r="D53" s="10"/>
      <c r="E53" s="3"/>
      <c r="F53" s="3"/>
      <c r="G53" s="3">
        <f>G52-SUMIFS('ODA download raw'!G:G,'ODA download raw'!$A:$A,'ODA total and ex non-transfer'!$A53,'ODA download raw'!$D:$D,'ODA download raw'!$D$16)</f>
        <v>209.47101699999999</v>
      </c>
      <c r="H53" s="3">
        <f>H52-SUMIFS('ODA download raw'!H:H,'ODA download raw'!$A:$A,'ODA total and ex non-transfer'!$A53,'ODA download raw'!$D:$D,'ODA download raw'!$D$16)</f>
        <v>240.42454900000001</v>
      </c>
      <c r="I53" s="3">
        <f>I52-SUMIFS('ODA download raw'!I:I,'ODA download raw'!$A:$A,'ODA total and ex non-transfer'!$A53,'ODA download raw'!$D:$D,'ODA download raw'!$D$16)</f>
        <v>273.91335299999997</v>
      </c>
      <c r="J53" s="3">
        <f>J52-SUMIFS('ODA download raw'!J:J,'ODA download raw'!$A:$A,'ODA total and ex non-transfer'!$A53,'ODA download raw'!$D:$D,'ODA download raw'!$D$16)</f>
        <v>434.18404900000002</v>
      </c>
      <c r="K53" s="3">
        <f>K52-SUMIFS('ODA download raw'!K:K,'ODA download raw'!$A:$A,'ODA total and ex non-transfer'!$A53,'ODA download raw'!$D:$D,'ODA download raw'!$D$16)</f>
        <v>228.41305100000005</v>
      </c>
      <c r="L53" s="3">
        <f>L52-SUMIFS('ODA download raw'!L:L,'ODA download raw'!$A:$A,'ODA total and ex non-transfer'!$A53,'ODA download raw'!$D:$D,'ODA download raw'!$D$16)</f>
        <v>233.08807199999998</v>
      </c>
      <c r="M53" s="3">
        <f>M52-SUMIFS('ODA download raw'!M:M,'ODA download raw'!$A:$A,'ODA total and ex non-transfer'!$A53,'ODA download raw'!$D:$D,'ODA download raw'!$D$16)</f>
        <v>237.11293700000002</v>
      </c>
      <c r="N53" s="3">
        <f>N52-SUMIFS('ODA download raw'!N:N,'ODA download raw'!$A:$A,'ODA total and ex non-transfer'!$A53,'ODA download raw'!$D:$D,'ODA download raw'!$D$16)</f>
        <v>222.95838300000003</v>
      </c>
      <c r="O53" s="3">
        <f>O52-SUMIFS('ODA download raw'!O:O,'ODA download raw'!$A:$A,'ODA total and ex non-transfer'!$A53,'ODA download raw'!$D:$D,'ODA download raw'!$D$16)</f>
        <v>146.706805</v>
      </c>
      <c r="P53" s="3">
        <f>P52-SUMIFS('ODA download raw'!P:P,'ODA download raw'!$A:$A,'ODA total and ex non-transfer'!$A53,'ODA download raw'!$D:$D,'ODA download raw'!$D$16)</f>
        <v>152.56421499999999</v>
      </c>
      <c r="Q53" s="3">
        <f>Q52-SUMIFS('ODA download raw'!Q:Q,'ODA download raw'!$A:$A,'ODA total and ex non-transfer'!$A53,'ODA download raw'!$D:$D,'ODA download raw'!$D$16)</f>
        <v>115.57873200000002</v>
      </c>
      <c r="R53" s="3">
        <f>R52-SUMIFS('ODA download raw'!R:R,'ODA download raw'!$A:$A,'ODA total and ex non-transfer'!$A53,'ODA download raw'!$D:$D,'ODA download raw'!$D$16)</f>
        <v>168.477351</v>
      </c>
      <c r="S53" s="3">
        <f>S52-SUMIFS('ODA download raw'!S:S,'ODA download raw'!$A:$A,'ODA total and ex non-transfer'!$A53,'ODA download raw'!$D:$D,'ODA download raw'!$D$16)</f>
        <v>118.84624000000002</v>
      </c>
      <c r="T53" s="3">
        <f>T52-SUMIFS('ODA download raw'!T:T,'ODA download raw'!$A:$A,'ODA total and ex non-transfer'!$A53,'ODA download raw'!$D:$D,'ODA download raw'!$D$16)</f>
        <v>104.31737800000002</v>
      </c>
      <c r="U53" s="3">
        <f>U52-SUMIFS('ODA download raw'!U:U,'ODA download raw'!$A:$A,'ODA total and ex non-transfer'!$A53,'ODA download raw'!$D:$D,'ODA download raw'!$D$16)</f>
        <v>117.78747799999999</v>
      </c>
    </row>
    <row r="54" spans="1:21" hidden="1" x14ac:dyDescent="0.2">
      <c r="A54" s="21" t="s">
        <v>52</v>
      </c>
      <c r="B54" s="9" t="s">
        <v>450</v>
      </c>
      <c r="C54" s="9" t="s">
        <v>981</v>
      </c>
      <c r="D54" s="9"/>
      <c r="E54" s="2"/>
      <c r="F54" s="2"/>
      <c r="G54" s="2">
        <v>1894.751583</v>
      </c>
      <c r="H54" s="2">
        <v>1355.0639880000001</v>
      </c>
      <c r="I54" s="2">
        <v>1762.5210870000001</v>
      </c>
      <c r="J54" s="2">
        <v>1564.5223490000001</v>
      </c>
      <c r="K54" s="2">
        <v>1360.83575</v>
      </c>
      <c r="L54" s="2">
        <v>1583.2151120000001</v>
      </c>
      <c r="M54" s="2">
        <v>1707.3473080000001</v>
      </c>
      <c r="N54" s="2">
        <v>1536.376953</v>
      </c>
      <c r="O54" s="2">
        <v>1369.843979</v>
      </c>
      <c r="P54" s="2">
        <v>1074.163652</v>
      </c>
      <c r="Q54" s="2">
        <v>1925.9459220000001</v>
      </c>
      <c r="R54" s="2">
        <v>5355.4234909999996</v>
      </c>
      <c r="S54" s="2">
        <v>4021.3271340000001</v>
      </c>
      <c r="T54" s="2">
        <v>3571.9075899999998</v>
      </c>
      <c r="U54" s="2">
        <v>3553.0469840000001</v>
      </c>
    </row>
    <row r="55" spans="1:21" hidden="1" x14ac:dyDescent="0.2">
      <c r="A55" s="22" t="s">
        <v>52</v>
      </c>
      <c r="B55" s="9" t="s">
        <v>450</v>
      </c>
      <c r="C55" s="10" t="s">
        <v>982</v>
      </c>
      <c r="D55" s="10"/>
      <c r="E55" s="3"/>
      <c r="F55" s="3"/>
      <c r="G55" s="3">
        <f>G54-SUMIFS('ODA download raw'!G:G,'ODA download raw'!$A:$A,'ODA total and ex non-transfer'!$A55,'ODA download raw'!$D:$D,'ODA download raw'!$D$16)</f>
        <v>1894.751583</v>
      </c>
      <c r="H55" s="3">
        <f>H54-SUMIFS('ODA download raw'!H:H,'ODA download raw'!$A:$A,'ODA total and ex non-transfer'!$A55,'ODA download raw'!$D:$D,'ODA download raw'!$D$16)</f>
        <v>1355.0639880000001</v>
      </c>
      <c r="I55" s="3">
        <f>I54-SUMIFS('ODA download raw'!I:I,'ODA download raw'!$A:$A,'ODA total and ex non-transfer'!$A55,'ODA download raw'!$D:$D,'ODA download raw'!$D$16)</f>
        <v>1762.5210870000001</v>
      </c>
      <c r="J55" s="3">
        <f>J54-SUMIFS('ODA download raw'!J:J,'ODA download raw'!$A:$A,'ODA total and ex non-transfer'!$A55,'ODA download raw'!$D:$D,'ODA download raw'!$D$16)</f>
        <v>1564.5223490000001</v>
      </c>
      <c r="K55" s="3">
        <f>K54-SUMIFS('ODA download raw'!K:K,'ODA download raw'!$A:$A,'ODA total and ex non-transfer'!$A55,'ODA download raw'!$D:$D,'ODA download raw'!$D$16)</f>
        <v>1187.9146679999999</v>
      </c>
      <c r="L55" s="3">
        <f>L54-SUMIFS('ODA download raw'!L:L,'ODA download raw'!$A:$A,'ODA total and ex non-transfer'!$A55,'ODA download raw'!$D:$D,'ODA download raw'!$D$16)</f>
        <v>1408.753318</v>
      </c>
      <c r="M55" s="3">
        <f>M54-SUMIFS('ODA download raw'!M:M,'ODA download raw'!$A:$A,'ODA total and ex non-transfer'!$A55,'ODA download raw'!$D:$D,'ODA download raw'!$D$16)</f>
        <v>1534.221286</v>
      </c>
      <c r="N55" s="3">
        <f>N54-SUMIFS('ODA download raw'!N:N,'ODA download raw'!$A:$A,'ODA total and ex non-transfer'!$A55,'ODA download raw'!$D:$D,'ODA download raw'!$D$16)</f>
        <v>1396.4297329999999</v>
      </c>
      <c r="O55" s="3">
        <f>O54-SUMIFS('ODA download raw'!O:O,'ODA download raw'!$A:$A,'ODA total and ex non-transfer'!$A55,'ODA download raw'!$D:$D,'ODA download raw'!$D$16)</f>
        <v>1238.990313</v>
      </c>
      <c r="P55" s="3">
        <f>P54-SUMIFS('ODA download raw'!P:P,'ODA download raw'!$A:$A,'ODA total and ex non-transfer'!$A55,'ODA download raw'!$D:$D,'ODA download raw'!$D$16)</f>
        <v>951.52232099999992</v>
      </c>
      <c r="Q55" s="3">
        <f>Q54-SUMIFS('ODA download raw'!Q:Q,'ODA download raw'!$A:$A,'ODA total and ex non-transfer'!$A55,'ODA download raw'!$D:$D,'ODA download raw'!$D$16)</f>
        <v>1821.3963800000001</v>
      </c>
      <c r="R55" s="3">
        <f>R54-SUMIFS('ODA download raw'!R:R,'ODA download raw'!$A:$A,'ODA total and ex non-transfer'!$A55,'ODA download raw'!$D:$D,'ODA download raw'!$D$16)</f>
        <v>5203.5202359999994</v>
      </c>
      <c r="S55" s="3">
        <f>S54-SUMIFS('ODA download raw'!S:S,'ODA download raw'!$A:$A,'ODA total and ex non-transfer'!$A55,'ODA download raw'!$D:$D,'ODA download raw'!$D$16)</f>
        <v>3892.0842120000002</v>
      </c>
      <c r="T55" s="3">
        <f>T54-SUMIFS('ODA download raw'!T:T,'ODA download raw'!$A:$A,'ODA total and ex non-transfer'!$A55,'ODA download raw'!$D:$D,'ODA download raw'!$D$16)</f>
        <v>3491.49046</v>
      </c>
      <c r="U55" s="3">
        <f>U54-SUMIFS('ODA download raw'!U:U,'ODA download raw'!$A:$A,'ODA total and ex non-transfer'!$A55,'ODA download raw'!$D:$D,'ODA download raw'!$D$16)</f>
        <v>3482.580297</v>
      </c>
    </row>
    <row r="56" spans="1:21" hidden="1" x14ac:dyDescent="0.2">
      <c r="A56" s="21" t="s">
        <v>53</v>
      </c>
      <c r="B56" s="9" t="s">
        <v>625</v>
      </c>
      <c r="C56" s="9" t="s">
        <v>981</v>
      </c>
      <c r="D56" s="9"/>
      <c r="E56" s="2"/>
      <c r="F56" s="2"/>
      <c r="G56" s="2"/>
      <c r="H56" s="2"/>
      <c r="I56" s="2"/>
      <c r="J56" s="2">
        <v>17.905767999999998</v>
      </c>
      <c r="K56" s="2">
        <v>38.788536000000001</v>
      </c>
      <c r="L56" s="2">
        <v>16.255063</v>
      </c>
      <c r="M56" s="2">
        <v>73.382518000000005</v>
      </c>
      <c r="N56" s="2">
        <v>40.591389999999997</v>
      </c>
      <c r="O56" s="2">
        <v>38.500183999999997</v>
      </c>
      <c r="P56" s="2">
        <v>552.67911100000003</v>
      </c>
      <c r="Q56" s="2">
        <v>134.13321099999999</v>
      </c>
      <c r="R56" s="2">
        <v>123.83987999999999</v>
      </c>
      <c r="S56" s="2">
        <v>175.447102</v>
      </c>
      <c r="T56" s="2">
        <v>155.914185</v>
      </c>
      <c r="U56" s="2">
        <v>181.691981</v>
      </c>
    </row>
    <row r="57" spans="1:21" hidden="1" x14ac:dyDescent="0.2">
      <c r="A57" s="22" t="s">
        <v>53</v>
      </c>
      <c r="B57" s="9" t="s">
        <v>625</v>
      </c>
      <c r="C57" s="10" t="s">
        <v>982</v>
      </c>
      <c r="D57" s="10"/>
      <c r="E57" s="3"/>
      <c r="F57" s="3"/>
      <c r="G57" s="3">
        <f>G56-SUMIFS('ODA download raw'!G:G,'ODA download raw'!$A:$A,'ODA total and ex non-transfer'!$A57,'ODA download raw'!$D:$D,'ODA download raw'!$D$16)</f>
        <v>0</v>
      </c>
      <c r="H57" s="3">
        <f>H56-SUMIFS('ODA download raw'!H:H,'ODA download raw'!$A:$A,'ODA total and ex non-transfer'!$A57,'ODA download raw'!$D:$D,'ODA download raw'!$D$16)</f>
        <v>0</v>
      </c>
      <c r="I57" s="3">
        <f>I56-SUMIFS('ODA download raw'!I:I,'ODA download raw'!$A:$A,'ODA total and ex non-transfer'!$A57,'ODA download raw'!$D:$D,'ODA download raw'!$D$16)</f>
        <v>0</v>
      </c>
      <c r="J57" s="3">
        <f>J56-SUMIFS('ODA download raw'!J:J,'ODA download raw'!$A:$A,'ODA total and ex non-transfer'!$A57,'ODA download raw'!$D:$D,'ODA download raw'!$D$16)</f>
        <v>17.905767999999998</v>
      </c>
      <c r="K57" s="3">
        <f>K56-SUMIFS('ODA download raw'!K:K,'ODA download raw'!$A:$A,'ODA total and ex non-transfer'!$A57,'ODA download raw'!$D:$D,'ODA download raw'!$D$16)</f>
        <v>33.120513000000003</v>
      </c>
      <c r="L57" s="3">
        <f>L56-SUMIFS('ODA download raw'!L:L,'ODA download raw'!$A:$A,'ODA total and ex non-transfer'!$A57,'ODA download raw'!$D:$D,'ODA download raw'!$D$16)</f>
        <v>12.579464999999999</v>
      </c>
      <c r="M57" s="3">
        <f>M56-SUMIFS('ODA download raw'!M:M,'ODA download raw'!$A:$A,'ODA total and ex non-transfer'!$A57,'ODA download raw'!$D:$D,'ODA download raw'!$D$16)</f>
        <v>68.825043000000008</v>
      </c>
      <c r="N57" s="3">
        <f>N56-SUMIFS('ODA download raw'!N:N,'ODA download raw'!$A:$A,'ODA total and ex non-transfer'!$A57,'ODA download raw'!$D:$D,'ODA download raw'!$D$16)</f>
        <v>35.608463999999998</v>
      </c>
      <c r="O57" s="3">
        <f>O56-SUMIFS('ODA download raw'!O:O,'ODA download raw'!$A:$A,'ODA total and ex non-transfer'!$A57,'ODA download raw'!$D:$D,'ODA download raw'!$D$16)</f>
        <v>33.089641999999998</v>
      </c>
      <c r="P57" s="3">
        <f>P56-SUMIFS('ODA download raw'!P:P,'ODA download raw'!$A:$A,'ODA total and ex non-transfer'!$A57,'ODA download raw'!$D:$D,'ODA download raw'!$D$16)</f>
        <v>545.95079300000009</v>
      </c>
      <c r="Q57" s="3">
        <f>Q56-SUMIFS('ODA download raw'!Q:Q,'ODA download raw'!$A:$A,'ODA total and ex non-transfer'!$A57,'ODA download raw'!$D:$D,'ODA download raw'!$D$16)</f>
        <v>127.92295299999999</v>
      </c>
      <c r="R57" s="3">
        <f>R56-SUMIFS('ODA download raw'!R:R,'ODA download raw'!$A:$A,'ODA total and ex non-transfer'!$A57,'ODA download raw'!$D:$D,'ODA download raw'!$D$16)</f>
        <v>116.549083</v>
      </c>
      <c r="S57" s="3">
        <f>S56-SUMIFS('ODA download raw'!S:S,'ODA download raw'!$A:$A,'ODA total and ex non-transfer'!$A57,'ODA download raw'!$D:$D,'ODA download raw'!$D$16)</f>
        <v>165.808201</v>
      </c>
      <c r="T57" s="3">
        <f>T56-SUMIFS('ODA download raw'!T:T,'ODA download raw'!$A:$A,'ODA total and ex non-transfer'!$A57,'ODA download raw'!$D:$D,'ODA download raw'!$D$16)</f>
        <v>146.62988300000001</v>
      </c>
      <c r="U57" s="3">
        <f>U56-SUMIFS('ODA download raw'!U:U,'ODA download raw'!$A:$A,'ODA total and ex non-transfer'!$A57,'ODA download raw'!$D:$D,'ODA download raw'!$D$16)</f>
        <v>175.03573700000001</v>
      </c>
    </row>
    <row r="58" spans="1:21" hidden="1" x14ac:dyDescent="0.2">
      <c r="A58" s="21" t="s">
        <v>54</v>
      </c>
      <c r="B58" s="9" t="s">
        <v>690</v>
      </c>
      <c r="C58" s="9" t="s">
        <v>981</v>
      </c>
      <c r="D58" s="9"/>
      <c r="E58" s="2"/>
      <c r="F58" s="2"/>
      <c r="G58" s="2">
        <v>813.43622300000004</v>
      </c>
      <c r="H58" s="2">
        <v>611.34168099999999</v>
      </c>
      <c r="I58" s="2">
        <v>628.17041900000004</v>
      </c>
      <c r="J58" s="2">
        <v>942.22774700000002</v>
      </c>
      <c r="K58" s="2">
        <v>1110.712483</v>
      </c>
      <c r="L58" s="2">
        <v>1226.9568549999999</v>
      </c>
      <c r="M58" s="2">
        <v>1201.81033</v>
      </c>
      <c r="N58" s="2">
        <v>1228.7644110000001</v>
      </c>
      <c r="O58" s="2">
        <v>1303.8605689999999</v>
      </c>
      <c r="P58" s="2">
        <v>1632.044965</v>
      </c>
      <c r="Q58" s="2">
        <v>1815.9509969999999</v>
      </c>
      <c r="R58" s="2">
        <v>2296.8896789999999</v>
      </c>
      <c r="S58" s="2">
        <v>2429.9407339999998</v>
      </c>
      <c r="T58" s="2">
        <v>2020.3764960000001</v>
      </c>
      <c r="U58" s="2">
        <v>2664.5283960000002</v>
      </c>
    </row>
    <row r="59" spans="1:21" hidden="1" x14ac:dyDescent="0.2">
      <c r="A59" s="22" t="s">
        <v>54</v>
      </c>
      <c r="B59" s="9" t="s">
        <v>690</v>
      </c>
      <c r="C59" s="10" t="s">
        <v>982</v>
      </c>
      <c r="D59" s="10"/>
      <c r="E59" s="3"/>
      <c r="F59" s="3"/>
      <c r="G59" s="3">
        <f>G58-SUMIFS('ODA download raw'!G:G,'ODA download raw'!$A:$A,'ODA total and ex non-transfer'!$A59,'ODA download raw'!$D:$D,'ODA download raw'!$D$16)</f>
        <v>813.43622300000004</v>
      </c>
      <c r="H59" s="3">
        <f>H58-SUMIFS('ODA download raw'!H:H,'ODA download raw'!$A:$A,'ODA total and ex non-transfer'!$A59,'ODA download raw'!$D:$D,'ODA download raw'!$D$16)</f>
        <v>611.34168099999999</v>
      </c>
      <c r="I59" s="3">
        <f>I58-SUMIFS('ODA download raw'!I:I,'ODA download raw'!$A:$A,'ODA total and ex non-transfer'!$A59,'ODA download raw'!$D:$D,'ODA download raw'!$D$16)</f>
        <v>628.17041900000004</v>
      </c>
      <c r="J59" s="3">
        <f>J58-SUMIFS('ODA download raw'!J:J,'ODA download raw'!$A:$A,'ODA total and ex non-transfer'!$A59,'ODA download raw'!$D:$D,'ODA download raw'!$D$16)</f>
        <v>942.22774700000002</v>
      </c>
      <c r="K59" s="3">
        <f>K58-SUMIFS('ODA download raw'!K:K,'ODA download raw'!$A:$A,'ODA total and ex non-transfer'!$A59,'ODA download raw'!$D:$D,'ODA download raw'!$D$16)</f>
        <v>875.63480100000004</v>
      </c>
      <c r="L59" s="3">
        <f>L58-SUMIFS('ODA download raw'!L:L,'ODA download raw'!$A:$A,'ODA total and ex non-transfer'!$A59,'ODA download raw'!$D:$D,'ODA download raw'!$D$16)</f>
        <v>996.09808799999996</v>
      </c>
      <c r="M59" s="3">
        <f>M58-SUMIFS('ODA download raw'!M:M,'ODA download raw'!$A:$A,'ODA total and ex non-transfer'!$A59,'ODA download raw'!$D:$D,'ODA download raw'!$D$16)</f>
        <v>1051.2421019999999</v>
      </c>
      <c r="N59" s="3">
        <f>N58-SUMIFS('ODA download raw'!N:N,'ODA download raw'!$A:$A,'ODA total and ex non-transfer'!$A59,'ODA download raw'!$D:$D,'ODA download raw'!$D$16)</f>
        <v>1077.3697770000001</v>
      </c>
      <c r="O59" s="3">
        <f>O58-SUMIFS('ODA download raw'!O:O,'ODA download raw'!$A:$A,'ODA total and ex non-transfer'!$A59,'ODA download raw'!$D:$D,'ODA download raw'!$D$16)</f>
        <v>1160.5100219999999</v>
      </c>
      <c r="P59" s="3">
        <f>P58-SUMIFS('ODA download raw'!P:P,'ODA download raw'!$A:$A,'ODA total and ex non-transfer'!$A59,'ODA download raw'!$D:$D,'ODA download raw'!$D$16)</f>
        <v>1487.160435</v>
      </c>
      <c r="Q59" s="3">
        <f>Q58-SUMIFS('ODA download raw'!Q:Q,'ODA download raw'!$A:$A,'ODA total and ex non-transfer'!$A59,'ODA download raw'!$D:$D,'ODA download raw'!$D$16)</f>
        <v>1668.8945549999999</v>
      </c>
      <c r="R59" s="3">
        <f>R58-SUMIFS('ODA download raw'!R:R,'ODA download raw'!$A:$A,'ODA total and ex non-transfer'!$A59,'ODA download raw'!$D:$D,'ODA download raw'!$D$16)</f>
        <v>2148.1794449999998</v>
      </c>
      <c r="S59" s="3">
        <f>S58-SUMIFS('ODA download raw'!S:S,'ODA download raw'!$A:$A,'ODA total and ex non-transfer'!$A59,'ODA download raw'!$D:$D,'ODA download raw'!$D$16)</f>
        <v>2285.44029</v>
      </c>
      <c r="T59" s="3">
        <f>T58-SUMIFS('ODA download raw'!T:T,'ODA download raw'!$A:$A,'ODA total and ex non-transfer'!$A59,'ODA download raw'!$D:$D,'ODA download raw'!$D$16)</f>
        <v>1867.6307310000002</v>
      </c>
      <c r="U59" s="3">
        <f>U58-SUMIFS('ODA download raw'!U:U,'ODA download raw'!$A:$A,'ODA total and ex non-transfer'!$A59,'ODA download raw'!$D:$D,'ODA download raw'!$D$16)</f>
        <v>2508.4862110000004</v>
      </c>
    </row>
    <row r="60" spans="1:21" hidden="1" x14ac:dyDescent="0.2">
      <c r="A60" s="21" t="s">
        <v>55</v>
      </c>
      <c r="B60" s="9" t="s">
        <v>910</v>
      </c>
      <c r="C60" s="9" t="s">
        <v>981</v>
      </c>
      <c r="D60" s="9"/>
      <c r="E60" s="2"/>
      <c r="F60" s="2"/>
      <c r="G60" s="2">
        <v>369.16026900000003</v>
      </c>
      <c r="H60" s="2">
        <v>400.94798500000002</v>
      </c>
      <c r="I60" s="2">
        <v>377.82075900000001</v>
      </c>
      <c r="J60" s="2">
        <v>509.471204</v>
      </c>
      <c r="K60" s="2">
        <v>628.30169799999999</v>
      </c>
      <c r="L60" s="2">
        <v>530.15561200000002</v>
      </c>
      <c r="M60" s="2">
        <v>568.50617099999999</v>
      </c>
      <c r="N60" s="2">
        <v>686.71595400000001</v>
      </c>
      <c r="O60" s="2">
        <v>765.69625199999996</v>
      </c>
      <c r="P60" s="2">
        <v>1055.9549480000001</v>
      </c>
      <c r="Q60" s="2">
        <v>1203.594139</v>
      </c>
      <c r="R60" s="2">
        <v>909.44806400000004</v>
      </c>
      <c r="S60" s="2">
        <v>962.89159199999995</v>
      </c>
      <c r="T60" s="2">
        <v>900.06160199999999</v>
      </c>
      <c r="U60" s="2">
        <v>1040.497699</v>
      </c>
    </row>
    <row r="61" spans="1:21" hidden="1" x14ac:dyDescent="0.2">
      <c r="A61" s="22" t="s">
        <v>55</v>
      </c>
      <c r="B61" s="9" t="s">
        <v>910</v>
      </c>
      <c r="C61" s="10" t="s">
        <v>982</v>
      </c>
      <c r="D61" s="10"/>
      <c r="E61" s="3"/>
      <c r="F61" s="3"/>
      <c r="G61" s="3">
        <f>G60-SUMIFS('ODA download raw'!G:G,'ODA download raw'!$A:$A,'ODA total and ex non-transfer'!$A61,'ODA download raw'!$D:$D,'ODA download raw'!$D$16)</f>
        <v>369.16026900000003</v>
      </c>
      <c r="H61" s="3">
        <f>H60-SUMIFS('ODA download raw'!H:H,'ODA download raw'!$A:$A,'ODA total and ex non-transfer'!$A61,'ODA download raw'!$D:$D,'ODA download raw'!$D$16)</f>
        <v>400.94798500000002</v>
      </c>
      <c r="I61" s="3">
        <f>I60-SUMIFS('ODA download raw'!I:I,'ODA download raw'!$A:$A,'ODA total and ex non-transfer'!$A61,'ODA download raw'!$D:$D,'ODA download raw'!$D$16)</f>
        <v>377.82075900000001</v>
      </c>
      <c r="J61" s="3">
        <f>J60-SUMIFS('ODA download raw'!J:J,'ODA download raw'!$A:$A,'ODA total and ex non-transfer'!$A61,'ODA download raw'!$D:$D,'ODA download raw'!$D$16)</f>
        <v>509.471204</v>
      </c>
      <c r="K61" s="3">
        <f>K60-SUMIFS('ODA download raw'!K:K,'ODA download raw'!$A:$A,'ODA total and ex non-transfer'!$A61,'ODA download raw'!$D:$D,'ODA download raw'!$D$16)</f>
        <v>532.93292699999995</v>
      </c>
      <c r="L61" s="3">
        <f>L60-SUMIFS('ODA download raw'!L:L,'ODA download raw'!$A:$A,'ODA total and ex non-transfer'!$A61,'ODA download raw'!$D:$D,'ODA download raw'!$D$16)</f>
        <v>434.30613800000003</v>
      </c>
      <c r="M61" s="3">
        <f>M60-SUMIFS('ODA download raw'!M:M,'ODA download raw'!$A:$A,'ODA total and ex non-transfer'!$A61,'ODA download raw'!$D:$D,'ODA download raw'!$D$16)</f>
        <v>485.07051200000001</v>
      </c>
      <c r="N61" s="3">
        <f>N60-SUMIFS('ODA download raw'!N:N,'ODA download raw'!$A:$A,'ODA total and ex non-transfer'!$A61,'ODA download raw'!$D:$D,'ODA download raw'!$D$16)</f>
        <v>597.14072599999997</v>
      </c>
      <c r="O61" s="3">
        <f>O60-SUMIFS('ODA download raw'!O:O,'ODA download raw'!$A:$A,'ODA total and ex non-transfer'!$A61,'ODA download raw'!$D:$D,'ODA download raw'!$D$16)</f>
        <v>671.25532799999996</v>
      </c>
      <c r="P61" s="3">
        <f>P60-SUMIFS('ODA download raw'!P:P,'ODA download raw'!$A:$A,'ODA total and ex non-transfer'!$A61,'ODA download raw'!$D:$D,'ODA download raw'!$D$16)</f>
        <v>971.15126200000009</v>
      </c>
      <c r="Q61" s="3">
        <f>Q60-SUMIFS('ODA download raw'!Q:Q,'ODA download raw'!$A:$A,'ODA total and ex non-transfer'!$A61,'ODA download raw'!$D:$D,'ODA download raw'!$D$16)</f>
        <v>1118.673008</v>
      </c>
      <c r="R61" s="3">
        <f>R60-SUMIFS('ODA download raw'!R:R,'ODA download raw'!$A:$A,'ODA total and ex non-transfer'!$A61,'ODA download raw'!$D:$D,'ODA download raw'!$D$16)</f>
        <v>828.96344199999999</v>
      </c>
      <c r="S61" s="3">
        <f>S60-SUMIFS('ODA download raw'!S:S,'ODA download raw'!$A:$A,'ODA total and ex non-transfer'!$A61,'ODA download raw'!$D:$D,'ODA download raw'!$D$16)</f>
        <v>884.32035099999996</v>
      </c>
      <c r="T61" s="3">
        <f>T60-SUMIFS('ODA download raw'!T:T,'ODA download raw'!$A:$A,'ODA total and ex non-transfer'!$A61,'ODA download raw'!$D:$D,'ODA download raw'!$D$16)</f>
        <v>818.88772299999994</v>
      </c>
      <c r="U61" s="3">
        <f>U60-SUMIFS('ODA download raw'!U:U,'ODA download raw'!$A:$A,'ODA total and ex non-transfer'!$A61,'ODA download raw'!$D:$D,'ODA download raw'!$D$16)</f>
        <v>956.01667900000007</v>
      </c>
    </row>
    <row r="62" spans="1:21" hidden="1" x14ac:dyDescent="0.2">
      <c r="A62" s="21" t="s">
        <v>56</v>
      </c>
      <c r="B62" s="9" t="e">
        <v>#N/A</v>
      </c>
      <c r="C62" s="9" t="s">
        <v>981</v>
      </c>
      <c r="D62" s="9"/>
      <c r="E62" s="2"/>
      <c r="F62" s="2"/>
      <c r="G62" s="2">
        <v>37.476325000000003</v>
      </c>
      <c r="H62" s="2">
        <v>48.824914999999997</v>
      </c>
      <c r="I62" s="2">
        <v>61.212969999999999</v>
      </c>
      <c r="J62" s="2">
        <v>126.051051</v>
      </c>
      <c r="K62" s="2">
        <v>210.46733499999999</v>
      </c>
      <c r="L62" s="2">
        <v>240.89126099999999</v>
      </c>
      <c r="M62" s="2">
        <v>208.81615300000001</v>
      </c>
      <c r="N62" s="2">
        <v>230.647885</v>
      </c>
      <c r="O62" s="2">
        <v>285.564729</v>
      </c>
      <c r="P62" s="2">
        <v>387.05611900000002</v>
      </c>
      <c r="Q62" s="2">
        <v>198.09211099999999</v>
      </c>
      <c r="R62" s="2">
        <v>194.61135899999999</v>
      </c>
      <c r="S62" s="2">
        <v>217.73921999999999</v>
      </c>
      <c r="T62" s="2">
        <v>308.27333700000003</v>
      </c>
      <c r="U62" s="2">
        <v>282.56070299999999</v>
      </c>
    </row>
    <row r="63" spans="1:21" hidden="1" x14ac:dyDescent="0.2">
      <c r="A63" s="22" t="s">
        <v>56</v>
      </c>
      <c r="B63" s="9" t="e">
        <v>#N/A</v>
      </c>
      <c r="C63" s="10" t="s">
        <v>982</v>
      </c>
      <c r="D63" s="10"/>
      <c r="E63" s="3"/>
      <c r="F63" s="3"/>
      <c r="G63" s="3">
        <f>G62-SUMIFS('ODA download raw'!G:G,'ODA download raw'!$A:$A,'ODA total and ex non-transfer'!$A63,'ODA download raw'!$D:$D,'ODA download raw'!$D$16)</f>
        <v>37.476325000000003</v>
      </c>
      <c r="H63" s="3">
        <f>H62-SUMIFS('ODA download raw'!H:H,'ODA download raw'!$A:$A,'ODA total and ex non-transfer'!$A63,'ODA download raw'!$D:$D,'ODA download raw'!$D$16)</f>
        <v>48.824914999999997</v>
      </c>
      <c r="I63" s="3">
        <f>I62-SUMIFS('ODA download raw'!I:I,'ODA download raw'!$A:$A,'ODA total and ex non-transfer'!$A63,'ODA download raw'!$D:$D,'ODA download raw'!$D$16)</f>
        <v>61.212969999999999</v>
      </c>
      <c r="J63" s="3">
        <f>J62-SUMIFS('ODA download raw'!J:J,'ODA download raw'!$A:$A,'ODA total and ex non-transfer'!$A63,'ODA download raw'!$D:$D,'ODA download raw'!$D$16)</f>
        <v>126.051051</v>
      </c>
      <c r="K63" s="3">
        <f>K62-SUMIFS('ODA download raw'!K:K,'ODA download raw'!$A:$A,'ODA total and ex non-transfer'!$A63,'ODA download raw'!$D:$D,'ODA download raw'!$D$16)</f>
        <v>196.018913</v>
      </c>
      <c r="L63" s="3">
        <f>L62-SUMIFS('ODA download raw'!L:L,'ODA download raw'!$A:$A,'ODA total and ex non-transfer'!$A63,'ODA download raw'!$D:$D,'ODA download raw'!$D$16)</f>
        <v>225.87832799999998</v>
      </c>
      <c r="M63" s="3">
        <f>M62-SUMIFS('ODA download raw'!M:M,'ODA download raw'!$A:$A,'ODA total and ex non-transfer'!$A63,'ODA download raw'!$D:$D,'ODA download raw'!$D$16)</f>
        <v>193.257653</v>
      </c>
      <c r="N63" s="3">
        <f>N62-SUMIFS('ODA download raw'!N:N,'ODA download raw'!$A:$A,'ODA total and ex non-transfer'!$A63,'ODA download raw'!$D:$D,'ODA download raw'!$D$16)</f>
        <v>215.591241</v>
      </c>
      <c r="O63" s="3">
        <f>O62-SUMIFS('ODA download raw'!O:O,'ODA download raw'!$A:$A,'ODA total and ex non-transfer'!$A63,'ODA download raw'!$D:$D,'ODA download raw'!$D$16)</f>
        <v>259.78221000000002</v>
      </c>
      <c r="P63" s="3">
        <f>P62-SUMIFS('ODA download raw'!P:P,'ODA download raw'!$A:$A,'ODA total and ex non-transfer'!$A63,'ODA download raw'!$D:$D,'ODA download raw'!$D$16)</f>
        <v>346.29512700000004</v>
      </c>
      <c r="Q63" s="3">
        <f>Q62-SUMIFS('ODA download raw'!Q:Q,'ODA download raw'!$A:$A,'ODA total and ex non-transfer'!$A63,'ODA download raw'!$D:$D,'ODA download raw'!$D$16)</f>
        <v>138.92165899999998</v>
      </c>
      <c r="R63" s="3">
        <f>R62-SUMIFS('ODA download raw'!R:R,'ODA download raw'!$A:$A,'ODA total and ex non-transfer'!$A63,'ODA download raw'!$D:$D,'ODA download raw'!$D$16)</f>
        <v>175.18669299999999</v>
      </c>
      <c r="S63" s="3">
        <f>S62-SUMIFS('ODA download raw'!S:S,'ODA download raw'!$A:$A,'ODA total and ex non-transfer'!$A63,'ODA download raw'!$D:$D,'ODA download raw'!$D$16)</f>
        <v>216.04251199999999</v>
      </c>
      <c r="T63" s="3">
        <f>T62-SUMIFS('ODA download raw'!T:T,'ODA download raw'!$A:$A,'ODA total and ex non-transfer'!$A63,'ODA download raw'!$D:$D,'ODA download raw'!$D$16)</f>
        <v>292.47822500000001</v>
      </c>
      <c r="U63" s="3">
        <f>U62-SUMIFS('ODA download raw'!U:U,'ODA download raw'!$A:$A,'ODA total and ex non-transfer'!$A63,'ODA download raw'!$D:$D,'ODA download raw'!$D$16)</f>
        <v>270.07831199999998</v>
      </c>
    </row>
    <row r="64" spans="1:21" hidden="1" x14ac:dyDescent="0.2">
      <c r="A64" s="21" t="s">
        <v>57</v>
      </c>
      <c r="B64" s="9" t="e">
        <v>#N/A</v>
      </c>
      <c r="C64" s="9" t="s">
        <v>981</v>
      </c>
      <c r="D64" s="9"/>
      <c r="E64" s="2"/>
      <c r="F64" s="2"/>
      <c r="G64" s="2">
        <v>24357.815139999999</v>
      </c>
      <c r="H64" s="2">
        <v>29052.879253999999</v>
      </c>
      <c r="I64" s="2">
        <v>29411.421098999999</v>
      </c>
      <c r="J64" s="2">
        <v>35966.826624000001</v>
      </c>
      <c r="K64" s="2">
        <v>83583.203940000007</v>
      </c>
      <c r="L64" s="2">
        <v>33861.765274999998</v>
      </c>
      <c r="M64" s="2">
        <v>36833.470558000001</v>
      </c>
      <c r="N64" s="2">
        <v>41669.604941999998</v>
      </c>
      <c r="O64" s="2">
        <v>43061.894694000002</v>
      </c>
      <c r="P64" s="2">
        <v>44023.238442000002</v>
      </c>
      <c r="Q64" s="2">
        <v>43276.772083999997</v>
      </c>
      <c r="R64" s="2">
        <v>44755.371146999998</v>
      </c>
      <c r="S64" s="2">
        <v>42219.721345999998</v>
      </c>
      <c r="T64" s="2">
        <v>46172.818440000003</v>
      </c>
      <c r="U64" s="2">
        <v>45077.755979000001</v>
      </c>
    </row>
    <row r="65" spans="1:21" hidden="1" x14ac:dyDescent="0.2">
      <c r="A65" s="22" t="s">
        <v>57</v>
      </c>
      <c r="B65" s="9" t="e">
        <v>#N/A</v>
      </c>
      <c r="C65" s="10" t="s">
        <v>982</v>
      </c>
      <c r="D65" s="10"/>
      <c r="E65" s="3"/>
      <c r="F65" s="3"/>
      <c r="G65" s="3">
        <f>G64-SUMIFS('ODA download raw'!G:G,'ODA download raw'!$A:$A,'ODA total and ex non-transfer'!$A65,'ODA download raw'!$D:$D,'ODA download raw'!$D$16)</f>
        <v>23267.163295999999</v>
      </c>
      <c r="H65" s="3">
        <f>H64-SUMIFS('ODA download raw'!H:H,'ODA download raw'!$A:$A,'ODA total and ex non-transfer'!$A65,'ODA download raw'!$D:$D,'ODA download raw'!$D$16)</f>
        <v>28025.680847</v>
      </c>
      <c r="I65" s="3">
        <f>I64-SUMIFS('ODA download raw'!I:I,'ODA download raw'!$A:$A,'ODA total and ex non-transfer'!$A65,'ODA download raw'!$D:$D,'ODA download raw'!$D$16)</f>
        <v>28531.70018</v>
      </c>
      <c r="J65" s="3">
        <f>J64-SUMIFS('ODA download raw'!J:J,'ODA download raw'!$A:$A,'ODA total and ex non-transfer'!$A65,'ODA download raw'!$D:$D,'ODA download raw'!$D$16)</f>
        <v>34798.398068000002</v>
      </c>
      <c r="K65" s="3">
        <f>K64-SUMIFS('ODA download raw'!K:K,'ODA download raw'!$A:$A,'ODA total and ex non-transfer'!$A65,'ODA download raw'!$D:$D,'ODA download raw'!$D$16)</f>
        <v>49981.932898000014</v>
      </c>
      <c r="L65" s="3">
        <f>L64-SUMIFS('ODA download raw'!L:L,'ODA download raw'!$A:$A,'ODA total and ex non-transfer'!$A65,'ODA download raw'!$D:$D,'ODA download raw'!$D$16)</f>
        <v>28726.506466999999</v>
      </c>
      <c r="M65" s="3">
        <f>M64-SUMIFS('ODA download raw'!M:M,'ODA download raw'!$A:$A,'ODA total and ex non-transfer'!$A65,'ODA download raw'!$D:$D,'ODA download raw'!$D$16)</f>
        <v>33301.283429000003</v>
      </c>
      <c r="N65" s="3">
        <f>N64-SUMIFS('ODA download raw'!N:N,'ODA download raw'!$A:$A,'ODA total and ex non-transfer'!$A65,'ODA download raw'!$D:$D,'ODA download raw'!$D$16)</f>
        <v>37289.011930000001</v>
      </c>
      <c r="O65" s="3">
        <f>O64-SUMIFS('ODA download raw'!O:O,'ODA download raw'!$A:$A,'ODA total and ex non-transfer'!$A65,'ODA download raw'!$D:$D,'ODA download raw'!$D$16)</f>
        <v>37109.266975000006</v>
      </c>
      <c r="P65" s="3">
        <f>P64-SUMIFS('ODA download raw'!P:P,'ODA download raw'!$A:$A,'ODA total and ex non-transfer'!$A65,'ODA download raw'!$D:$D,'ODA download raw'!$D$16)</f>
        <v>37672.051707999999</v>
      </c>
      <c r="Q65" s="3">
        <f>Q64-SUMIFS('ODA download raw'!Q:Q,'ODA download raw'!$A:$A,'ODA total and ex non-transfer'!$A65,'ODA download raw'!$D:$D,'ODA download raw'!$D$16)</f>
        <v>39052.871828999996</v>
      </c>
      <c r="R65" s="3">
        <f>R64-SUMIFS('ODA download raw'!R:R,'ODA download raw'!$A:$A,'ODA total and ex non-transfer'!$A65,'ODA download raw'!$D:$D,'ODA download raw'!$D$16)</f>
        <v>41764.445790999998</v>
      </c>
      <c r="S65" s="3">
        <f>S64-SUMIFS('ODA download raw'!S:S,'ODA download raw'!$A:$A,'ODA total and ex non-transfer'!$A65,'ODA download raw'!$D:$D,'ODA download raw'!$D$16)</f>
        <v>41433.348767999996</v>
      </c>
      <c r="T65" s="3">
        <f>T64-SUMIFS('ODA download raw'!T:T,'ODA download raw'!$A:$A,'ODA total and ex non-transfer'!$A65,'ODA download raw'!$D:$D,'ODA download raw'!$D$16)</f>
        <v>44615.230587000005</v>
      </c>
      <c r="U65" s="3">
        <f>U64-SUMIFS('ODA download raw'!U:U,'ODA download raw'!$A:$A,'ODA total and ex non-transfer'!$A65,'ODA download raw'!$D:$D,'ODA download raw'!$D$16)</f>
        <v>44106.490817999998</v>
      </c>
    </row>
    <row r="66" spans="1:21" hidden="1" x14ac:dyDescent="0.2">
      <c r="A66" s="21" t="s">
        <v>58</v>
      </c>
      <c r="B66" s="9" t="s">
        <v>266</v>
      </c>
      <c r="C66" s="9" t="s">
        <v>981</v>
      </c>
      <c r="D66" s="9"/>
      <c r="E66" s="2"/>
      <c r="F66" s="2"/>
      <c r="G66" s="2">
        <v>430.845078</v>
      </c>
      <c r="H66" s="2">
        <v>539.01478299999997</v>
      </c>
      <c r="I66" s="2">
        <v>1208.352437</v>
      </c>
      <c r="J66" s="2">
        <v>445.35575899999998</v>
      </c>
      <c r="K66" s="2">
        <v>304.47942499999999</v>
      </c>
      <c r="L66" s="2">
        <v>355.41962799999999</v>
      </c>
      <c r="M66" s="2">
        <v>347.51550099999997</v>
      </c>
      <c r="N66" s="2">
        <v>269.97195299999998</v>
      </c>
      <c r="O66" s="2">
        <v>272.52067699999998</v>
      </c>
      <c r="P66" s="2">
        <v>229.59374700000001</v>
      </c>
      <c r="Q66" s="2">
        <v>273.41632499999997</v>
      </c>
      <c r="R66" s="2">
        <v>308.48508299999997</v>
      </c>
      <c r="S66" s="2">
        <v>265.32426600000002</v>
      </c>
      <c r="T66" s="2">
        <v>475.40602000000001</v>
      </c>
      <c r="U66" s="2">
        <v>282.21081700000002</v>
      </c>
    </row>
    <row r="67" spans="1:21" hidden="1" x14ac:dyDescent="0.2">
      <c r="A67" s="22" t="s">
        <v>58</v>
      </c>
      <c r="B67" s="9" t="s">
        <v>266</v>
      </c>
      <c r="C67" s="10" t="s">
        <v>982</v>
      </c>
      <c r="D67" s="10"/>
      <c r="E67" s="3"/>
      <c r="F67" s="3"/>
      <c r="G67" s="3">
        <f>G66-SUMIFS('ODA download raw'!G:G,'ODA download raw'!$A:$A,'ODA total and ex non-transfer'!$A67,'ODA download raw'!$D:$D,'ODA download raw'!$D$16)</f>
        <v>430.845078</v>
      </c>
      <c r="H67" s="3">
        <f>H66-SUMIFS('ODA download raw'!H:H,'ODA download raw'!$A:$A,'ODA total and ex non-transfer'!$A67,'ODA download raw'!$D:$D,'ODA download raw'!$D$16)</f>
        <v>539.01478299999997</v>
      </c>
      <c r="I67" s="3">
        <f>I66-SUMIFS('ODA download raw'!I:I,'ODA download raw'!$A:$A,'ODA total and ex non-transfer'!$A67,'ODA download raw'!$D:$D,'ODA download raw'!$D$16)</f>
        <v>1208.352437</v>
      </c>
      <c r="J67" s="3">
        <f>J66-SUMIFS('ODA download raw'!J:J,'ODA download raw'!$A:$A,'ODA total and ex non-transfer'!$A67,'ODA download raw'!$D:$D,'ODA download raw'!$D$16)</f>
        <v>445.35575899999998</v>
      </c>
      <c r="K67" s="3">
        <f>K66-SUMIFS('ODA download raw'!K:K,'ODA download raw'!$A:$A,'ODA total and ex non-transfer'!$A67,'ODA download raw'!$D:$D,'ODA download raw'!$D$16)</f>
        <v>296.219222</v>
      </c>
      <c r="L67" s="3">
        <f>L66-SUMIFS('ODA download raw'!L:L,'ODA download raw'!$A:$A,'ODA total and ex non-transfer'!$A67,'ODA download raw'!$D:$D,'ODA download raw'!$D$16)</f>
        <v>347.94968799999998</v>
      </c>
      <c r="M67" s="3">
        <f>M66-SUMIFS('ODA download raw'!M:M,'ODA download raw'!$A:$A,'ODA total and ex non-transfer'!$A67,'ODA download raw'!$D:$D,'ODA download raw'!$D$16)</f>
        <v>315.82589299999995</v>
      </c>
      <c r="N67" s="3">
        <f>N66-SUMIFS('ODA download raw'!N:N,'ODA download raw'!$A:$A,'ODA total and ex non-transfer'!$A67,'ODA download raw'!$D:$D,'ODA download raw'!$D$16)</f>
        <v>263.62304799999998</v>
      </c>
      <c r="O67" s="3">
        <f>O66-SUMIFS('ODA download raw'!O:O,'ODA download raw'!$A:$A,'ODA total and ex non-transfer'!$A67,'ODA download raw'!$D:$D,'ODA download raw'!$D$16)</f>
        <v>260.64812999999998</v>
      </c>
      <c r="P67" s="3">
        <f>P66-SUMIFS('ODA download raw'!P:P,'ODA download raw'!$A:$A,'ODA total and ex non-transfer'!$A67,'ODA download raw'!$D:$D,'ODA download raw'!$D$16)</f>
        <v>226.98380600000002</v>
      </c>
      <c r="Q67" s="3">
        <f>Q66-SUMIFS('ODA download raw'!Q:Q,'ODA download raw'!$A:$A,'ODA total and ex non-transfer'!$A67,'ODA download raw'!$D:$D,'ODA download raw'!$D$16)</f>
        <v>269.73268399999995</v>
      </c>
      <c r="R67" s="3">
        <f>R66-SUMIFS('ODA download raw'!R:R,'ODA download raw'!$A:$A,'ODA total and ex non-transfer'!$A67,'ODA download raw'!$D:$D,'ODA download raw'!$D$16)</f>
        <v>303.65888299999995</v>
      </c>
      <c r="S67" s="3">
        <f>S66-SUMIFS('ODA download raw'!S:S,'ODA download raw'!$A:$A,'ODA total and ex non-transfer'!$A67,'ODA download raw'!$D:$D,'ODA download raw'!$D$16)</f>
        <v>260.84037800000004</v>
      </c>
      <c r="T67" s="3">
        <f>T66-SUMIFS('ODA download raw'!T:T,'ODA download raw'!$A:$A,'ODA total and ex non-transfer'!$A67,'ODA download raw'!$D:$D,'ODA download raw'!$D$16)</f>
        <v>469.85624200000001</v>
      </c>
      <c r="U67" s="3">
        <f>U66-SUMIFS('ODA download raw'!U:U,'ODA download raw'!$A:$A,'ODA total and ex non-transfer'!$A67,'ODA download raw'!$D:$D,'ODA download raw'!$D$16)</f>
        <v>277.531316</v>
      </c>
    </row>
    <row r="68" spans="1:21" hidden="1" x14ac:dyDescent="0.2">
      <c r="A68" s="21" t="s">
        <v>59</v>
      </c>
      <c r="B68" s="9" t="s">
        <v>307</v>
      </c>
      <c r="C68" s="9" t="s">
        <v>981</v>
      </c>
      <c r="D68" s="9"/>
      <c r="E68" s="2"/>
      <c r="F68" s="2"/>
      <c r="G68" s="2">
        <v>276.17011600000001</v>
      </c>
      <c r="H68" s="2">
        <v>371.46551099999999</v>
      </c>
      <c r="I68" s="2">
        <v>470.39218899999997</v>
      </c>
      <c r="J68" s="2">
        <v>405.66931299999999</v>
      </c>
      <c r="K68" s="2">
        <v>1563.742966</v>
      </c>
      <c r="L68" s="2">
        <v>429.92340899999999</v>
      </c>
      <c r="M68" s="2">
        <v>547.49123699999996</v>
      </c>
      <c r="N68" s="2">
        <v>607.23839399999997</v>
      </c>
      <c r="O68" s="2">
        <v>646.52826700000003</v>
      </c>
      <c r="P68" s="2">
        <v>639.74190899999996</v>
      </c>
      <c r="Q68" s="2">
        <v>486.93115</v>
      </c>
      <c r="R68" s="2">
        <v>611.14759400000003</v>
      </c>
      <c r="S68" s="2">
        <v>560.25124400000004</v>
      </c>
      <c r="T68" s="2">
        <v>468.378039</v>
      </c>
      <c r="U68" s="2">
        <v>529.39761499999997</v>
      </c>
    </row>
    <row r="69" spans="1:21" hidden="1" x14ac:dyDescent="0.2">
      <c r="A69" s="22" t="s">
        <v>59</v>
      </c>
      <c r="B69" s="9" t="s">
        <v>307</v>
      </c>
      <c r="C69" s="10" t="s">
        <v>982</v>
      </c>
      <c r="D69" s="10"/>
      <c r="E69" s="3"/>
      <c r="F69" s="3"/>
      <c r="G69" s="3">
        <f>G68-SUMIFS('ODA download raw'!G:G,'ODA download raw'!$A:$A,'ODA total and ex non-transfer'!$A69,'ODA download raw'!$D:$D,'ODA download raw'!$D$16)</f>
        <v>253.78191200000001</v>
      </c>
      <c r="H69" s="3">
        <f>H68-SUMIFS('ODA download raw'!H:H,'ODA download raw'!$A:$A,'ODA total and ex non-transfer'!$A69,'ODA download raw'!$D:$D,'ODA download raw'!$D$16)</f>
        <v>349.233722</v>
      </c>
      <c r="I69" s="3">
        <f>I68-SUMIFS('ODA download raw'!I:I,'ODA download raw'!$A:$A,'ODA total and ex non-transfer'!$A69,'ODA download raw'!$D:$D,'ODA download raw'!$D$16)</f>
        <v>450.41284399999995</v>
      </c>
      <c r="J69" s="3">
        <f>J68-SUMIFS('ODA download raw'!J:J,'ODA download raw'!$A:$A,'ODA total and ex non-transfer'!$A69,'ODA download raw'!$D:$D,'ODA download raw'!$D$16)</f>
        <v>388.64622600000001</v>
      </c>
      <c r="K69" s="3">
        <f>K68-SUMIFS('ODA download raw'!K:K,'ODA download raw'!$A:$A,'ODA total and ex non-transfer'!$A69,'ODA download raw'!$D:$D,'ODA download raw'!$D$16)</f>
        <v>933.38313999999991</v>
      </c>
      <c r="L69" s="3">
        <f>L68-SUMIFS('ODA download raw'!L:L,'ODA download raw'!$A:$A,'ODA total and ex non-transfer'!$A69,'ODA download raw'!$D:$D,'ODA download raw'!$D$16)</f>
        <v>399.48291799999998</v>
      </c>
      <c r="M69" s="3">
        <f>M68-SUMIFS('ODA download raw'!M:M,'ODA download raw'!$A:$A,'ODA total and ex non-transfer'!$A69,'ODA download raw'!$D:$D,'ODA download raw'!$D$16)</f>
        <v>522.15290799999991</v>
      </c>
      <c r="N69" s="3">
        <f>N68-SUMIFS('ODA download raw'!N:N,'ODA download raw'!$A:$A,'ODA total and ex non-transfer'!$A69,'ODA download raw'!$D:$D,'ODA download raw'!$D$16)</f>
        <v>583.20223099999998</v>
      </c>
      <c r="O69" s="3">
        <f>O68-SUMIFS('ODA download raw'!O:O,'ODA download raw'!$A:$A,'ODA total and ex non-transfer'!$A69,'ODA download raw'!$D:$D,'ODA download raw'!$D$16)</f>
        <v>626.327899</v>
      </c>
      <c r="P69" s="3">
        <f>P68-SUMIFS('ODA download raw'!P:P,'ODA download raw'!$A:$A,'ODA total and ex non-transfer'!$A69,'ODA download raw'!$D:$D,'ODA download raw'!$D$16)</f>
        <v>618.85669099999996</v>
      </c>
      <c r="Q69" s="3">
        <f>Q68-SUMIFS('ODA download raw'!Q:Q,'ODA download raw'!$A:$A,'ODA total and ex non-transfer'!$A69,'ODA download raw'!$D:$D,'ODA download raw'!$D$16)</f>
        <v>466.21513600000003</v>
      </c>
      <c r="R69" s="3">
        <f>R68-SUMIFS('ODA download raw'!R:R,'ODA download raw'!$A:$A,'ODA total and ex non-transfer'!$A69,'ODA download raw'!$D:$D,'ODA download raw'!$D$16)</f>
        <v>595.68089500000008</v>
      </c>
      <c r="S69" s="3">
        <f>S68-SUMIFS('ODA download raw'!S:S,'ODA download raw'!$A:$A,'ODA total and ex non-transfer'!$A69,'ODA download raw'!$D:$D,'ODA download raw'!$D$16)</f>
        <v>542.57972800000005</v>
      </c>
      <c r="T69" s="3">
        <f>T68-SUMIFS('ODA download raw'!T:T,'ODA download raw'!$A:$A,'ODA total and ex non-transfer'!$A69,'ODA download raw'!$D:$D,'ODA download raw'!$D$16)</f>
        <v>451.30321300000003</v>
      </c>
      <c r="U69" s="3">
        <f>U68-SUMIFS('ODA download raw'!U:U,'ODA download raw'!$A:$A,'ODA total and ex non-transfer'!$A69,'ODA download raw'!$D:$D,'ODA download raw'!$D$16)</f>
        <v>510.82060899999999</v>
      </c>
    </row>
    <row r="70" spans="1:21" hidden="1" x14ac:dyDescent="0.2">
      <c r="A70" s="21" t="s">
        <v>60</v>
      </c>
      <c r="B70" s="9" t="s">
        <v>322</v>
      </c>
      <c r="C70" s="9" t="s">
        <v>981</v>
      </c>
      <c r="D70" s="9"/>
      <c r="E70" s="2"/>
      <c r="F70" s="2"/>
      <c r="G70" s="2">
        <v>53.167212999999997</v>
      </c>
      <c r="H70" s="2">
        <v>43.386189999999999</v>
      </c>
      <c r="I70" s="2">
        <v>66.023343999999994</v>
      </c>
      <c r="J70" s="2">
        <v>68.999807000000004</v>
      </c>
      <c r="K70" s="2">
        <v>88.822318999999993</v>
      </c>
      <c r="L70" s="2">
        <v>113.10372099999999</v>
      </c>
      <c r="M70" s="2">
        <v>705.50302999999997</v>
      </c>
      <c r="N70" s="2">
        <v>300.24057499999998</v>
      </c>
      <c r="O70" s="2">
        <v>160.16082599999999</v>
      </c>
      <c r="P70" s="2">
        <v>134.005584</v>
      </c>
      <c r="Q70" s="2">
        <v>98.873710000000003</v>
      </c>
      <c r="R70" s="2">
        <v>122.55991</v>
      </c>
      <c r="S70" s="2">
        <v>109.598583</v>
      </c>
      <c r="T70" s="2">
        <v>81.957482999999996</v>
      </c>
      <c r="U70" s="2">
        <v>101.35716600000001</v>
      </c>
    </row>
    <row r="71" spans="1:21" hidden="1" x14ac:dyDescent="0.2">
      <c r="A71" s="22" t="s">
        <v>60</v>
      </c>
      <c r="B71" s="9" t="s">
        <v>322</v>
      </c>
      <c r="C71" s="10" t="s">
        <v>982</v>
      </c>
      <c r="D71" s="10"/>
      <c r="E71" s="3"/>
      <c r="F71" s="3"/>
      <c r="G71" s="3">
        <f>G70-SUMIFS('ODA download raw'!G:G,'ODA download raw'!$A:$A,'ODA total and ex non-transfer'!$A71,'ODA download raw'!$D:$D,'ODA download raw'!$D$16)</f>
        <v>53.167212999999997</v>
      </c>
      <c r="H71" s="3">
        <f>H70-SUMIFS('ODA download raw'!H:H,'ODA download raw'!$A:$A,'ODA total and ex non-transfer'!$A71,'ODA download raw'!$D:$D,'ODA download raw'!$D$16)</f>
        <v>43.386189999999999</v>
      </c>
      <c r="I71" s="3">
        <f>I70-SUMIFS('ODA download raw'!I:I,'ODA download raw'!$A:$A,'ODA total and ex non-transfer'!$A71,'ODA download raw'!$D:$D,'ODA download raw'!$D$16)</f>
        <v>66.023343999999994</v>
      </c>
      <c r="J71" s="3">
        <f>J70-SUMIFS('ODA download raw'!J:J,'ODA download raw'!$A:$A,'ODA total and ex non-transfer'!$A71,'ODA download raw'!$D:$D,'ODA download raw'!$D$16)</f>
        <v>68.999807000000004</v>
      </c>
      <c r="K71" s="3">
        <f>K70-SUMIFS('ODA download raw'!K:K,'ODA download raw'!$A:$A,'ODA total and ex non-transfer'!$A71,'ODA download raw'!$D:$D,'ODA download raw'!$D$16)</f>
        <v>83.649278999999993</v>
      </c>
      <c r="L71" s="3">
        <f>L70-SUMIFS('ODA download raw'!L:L,'ODA download raw'!$A:$A,'ODA total and ex non-transfer'!$A71,'ODA download raw'!$D:$D,'ODA download raw'!$D$16)</f>
        <v>108.58975899999999</v>
      </c>
      <c r="M71" s="3">
        <f>M70-SUMIFS('ODA download raw'!M:M,'ODA download raw'!$A:$A,'ODA total and ex non-transfer'!$A71,'ODA download raw'!$D:$D,'ODA download raw'!$D$16)</f>
        <v>305.81799100000001</v>
      </c>
      <c r="N71" s="3">
        <f>N70-SUMIFS('ODA download raw'!N:N,'ODA download raw'!$A:$A,'ODA total and ex non-transfer'!$A71,'ODA download raw'!$D:$D,'ODA download raw'!$D$16)</f>
        <v>299.02913799999999</v>
      </c>
      <c r="O71" s="3">
        <f>O70-SUMIFS('ODA download raw'!O:O,'ODA download raw'!$A:$A,'ODA total and ex non-transfer'!$A71,'ODA download raw'!$D:$D,'ODA download raw'!$D$16)</f>
        <v>158.98516099999998</v>
      </c>
      <c r="P71" s="3">
        <f>P70-SUMIFS('ODA download raw'!P:P,'ODA download raw'!$A:$A,'ODA total and ex non-transfer'!$A71,'ODA download raw'!$D:$D,'ODA download raw'!$D$16)</f>
        <v>130.49289200000001</v>
      </c>
      <c r="Q71" s="3">
        <f>Q70-SUMIFS('ODA download raw'!Q:Q,'ODA download raw'!$A:$A,'ODA total and ex non-transfer'!$A71,'ODA download raw'!$D:$D,'ODA download raw'!$D$16)</f>
        <v>96.166466999999997</v>
      </c>
      <c r="R71" s="3">
        <f>R70-SUMIFS('ODA download raw'!R:R,'ODA download raw'!$A:$A,'ODA total and ex non-transfer'!$A71,'ODA download raw'!$D:$D,'ODA download raw'!$D$16)</f>
        <v>119.267309</v>
      </c>
      <c r="S71" s="3">
        <f>S70-SUMIFS('ODA download raw'!S:S,'ODA download raw'!$A:$A,'ODA total and ex non-transfer'!$A71,'ODA download raw'!$D:$D,'ODA download raw'!$D$16)</f>
        <v>107.466683</v>
      </c>
      <c r="T71" s="3">
        <f>T70-SUMIFS('ODA download raw'!T:T,'ODA download raw'!$A:$A,'ODA total and ex non-transfer'!$A71,'ODA download raw'!$D:$D,'ODA download raw'!$D$16)</f>
        <v>79.084423999999999</v>
      </c>
      <c r="U71" s="3">
        <f>U70-SUMIFS('ODA download raw'!U:U,'ODA download raw'!$A:$A,'ODA total and ex non-transfer'!$A71,'ODA download raw'!$D:$D,'ODA download raw'!$D$16)</f>
        <v>99.905201000000005</v>
      </c>
    </row>
    <row r="72" spans="1:21" hidden="1" x14ac:dyDescent="0.2">
      <c r="A72" s="21" t="s">
        <v>61</v>
      </c>
      <c r="B72" s="9" t="s">
        <v>340</v>
      </c>
      <c r="C72" s="9" t="s">
        <v>981</v>
      </c>
      <c r="D72" s="9"/>
      <c r="E72" s="2"/>
      <c r="F72" s="2"/>
      <c r="G72" s="2">
        <v>564.65179499999999</v>
      </c>
      <c r="H72" s="2">
        <v>632.29290900000001</v>
      </c>
      <c r="I72" s="2">
        <v>670.43067799999994</v>
      </c>
      <c r="J72" s="2">
        <v>737.04029300000002</v>
      </c>
      <c r="K72" s="2">
        <v>2238.7811369999999</v>
      </c>
      <c r="L72" s="2">
        <v>834.09779900000001</v>
      </c>
      <c r="M72" s="2">
        <v>857.63188400000001</v>
      </c>
      <c r="N72" s="2">
        <v>986.03212900000005</v>
      </c>
      <c r="O72" s="2">
        <v>970.25226399999997</v>
      </c>
      <c r="P72" s="2">
        <v>897.36052199999995</v>
      </c>
      <c r="Q72" s="2">
        <v>1090.835145</v>
      </c>
      <c r="R72" s="2">
        <v>991.37825099999998</v>
      </c>
      <c r="S72" s="2">
        <v>1063.224279</v>
      </c>
      <c r="T72" s="2">
        <v>1070.0399239999999</v>
      </c>
      <c r="U72" s="2">
        <v>1091.352122</v>
      </c>
    </row>
    <row r="73" spans="1:21" hidden="1" x14ac:dyDescent="0.2">
      <c r="A73" s="22" t="s">
        <v>61</v>
      </c>
      <c r="B73" s="9" t="s">
        <v>340</v>
      </c>
      <c r="C73" s="10" t="s">
        <v>982</v>
      </c>
      <c r="D73" s="10"/>
      <c r="E73" s="3"/>
      <c r="F73" s="3"/>
      <c r="G73" s="3">
        <f>G72-SUMIFS('ODA download raw'!G:G,'ODA download raw'!$A:$A,'ODA total and ex non-transfer'!$A73,'ODA download raw'!$D:$D,'ODA download raw'!$D$16)</f>
        <v>537.50205099999994</v>
      </c>
      <c r="H73" s="3">
        <f>H72-SUMIFS('ODA download raw'!H:H,'ODA download raw'!$A:$A,'ODA total and ex non-transfer'!$A73,'ODA download raw'!$D:$D,'ODA download raw'!$D$16)</f>
        <v>596.51941799999997</v>
      </c>
      <c r="I73" s="3">
        <f>I72-SUMIFS('ODA download raw'!I:I,'ODA download raw'!$A:$A,'ODA total and ex non-transfer'!$A73,'ODA download raw'!$D:$D,'ODA download raw'!$D$16)</f>
        <v>634.76652299999989</v>
      </c>
      <c r="J73" s="3">
        <f>J72-SUMIFS('ODA download raw'!J:J,'ODA download raw'!$A:$A,'ODA total and ex non-transfer'!$A73,'ODA download raw'!$D:$D,'ODA download raw'!$D$16)</f>
        <v>704.95540800000003</v>
      </c>
      <c r="K73" s="3">
        <f>K72-SUMIFS('ODA download raw'!K:K,'ODA download raw'!$A:$A,'ODA total and ex non-transfer'!$A73,'ODA download raw'!$D:$D,'ODA download raw'!$D$16)</f>
        <v>1519.5614190000001</v>
      </c>
      <c r="L73" s="3">
        <f>L72-SUMIFS('ODA download raw'!L:L,'ODA download raw'!$A:$A,'ODA total and ex non-transfer'!$A73,'ODA download raw'!$D:$D,'ODA download raw'!$D$16)</f>
        <v>808.29833900000006</v>
      </c>
      <c r="M73" s="3">
        <f>M72-SUMIFS('ODA download raw'!M:M,'ODA download raw'!$A:$A,'ODA total and ex non-transfer'!$A73,'ODA download raw'!$D:$D,'ODA download raw'!$D$16)</f>
        <v>828.80994299999998</v>
      </c>
      <c r="N73" s="3">
        <f>N72-SUMIFS('ODA download raw'!N:N,'ODA download raw'!$A:$A,'ODA total and ex non-transfer'!$A73,'ODA download raw'!$D:$D,'ODA download raw'!$D$16)</f>
        <v>962.88911200000007</v>
      </c>
      <c r="O73" s="3">
        <f>O72-SUMIFS('ODA download raw'!O:O,'ODA download raw'!$A:$A,'ODA total and ex non-transfer'!$A73,'ODA download raw'!$D:$D,'ODA download raw'!$D$16)</f>
        <v>941.94722899999999</v>
      </c>
      <c r="P73" s="3">
        <f>P72-SUMIFS('ODA download raw'!P:P,'ODA download raw'!$A:$A,'ODA total and ex non-transfer'!$A73,'ODA download raw'!$D:$D,'ODA download raw'!$D$16)</f>
        <v>875.10534199999995</v>
      </c>
      <c r="Q73" s="3">
        <f>Q72-SUMIFS('ODA download raw'!Q:Q,'ODA download raw'!$A:$A,'ODA total and ex non-transfer'!$A73,'ODA download raw'!$D:$D,'ODA download raw'!$D$16)</f>
        <v>1058.8978990000001</v>
      </c>
      <c r="R73" s="3">
        <f>R72-SUMIFS('ODA download raw'!R:R,'ODA download raw'!$A:$A,'ODA total and ex non-transfer'!$A73,'ODA download raw'!$D:$D,'ODA download raw'!$D$16)</f>
        <v>969.75766899999996</v>
      </c>
      <c r="S73" s="3">
        <f>S72-SUMIFS('ODA download raw'!S:S,'ODA download raw'!$A:$A,'ODA total and ex non-transfer'!$A73,'ODA download raw'!$D:$D,'ODA download raw'!$D$16)</f>
        <v>1042.94984</v>
      </c>
      <c r="T73" s="3">
        <f>T72-SUMIFS('ODA download raw'!T:T,'ODA download raw'!$A:$A,'ODA total and ex non-transfer'!$A73,'ODA download raw'!$D:$D,'ODA download raw'!$D$16)</f>
        <v>1050.8878079999999</v>
      </c>
      <c r="U73" s="3">
        <f>U72-SUMIFS('ODA download raw'!U:U,'ODA download raw'!$A:$A,'ODA total and ex non-transfer'!$A73,'ODA download raw'!$D:$D,'ODA download raw'!$D$16)</f>
        <v>1073.1554080000001</v>
      </c>
    </row>
    <row r="74" spans="1:21" hidden="1" x14ac:dyDescent="0.2">
      <c r="A74" s="21" t="s">
        <v>62</v>
      </c>
      <c r="B74" s="9" t="s">
        <v>342</v>
      </c>
      <c r="C74" s="9" t="s">
        <v>981</v>
      </c>
      <c r="D74" s="9"/>
      <c r="E74" s="2"/>
      <c r="F74" s="2"/>
      <c r="G74" s="2">
        <v>207.04790199999999</v>
      </c>
      <c r="H74" s="2">
        <v>240.20514800000001</v>
      </c>
      <c r="I74" s="2">
        <v>416.76757500000002</v>
      </c>
      <c r="J74" s="2">
        <v>406.04656</v>
      </c>
      <c r="K74" s="2">
        <v>460.18854099999999</v>
      </c>
      <c r="L74" s="2">
        <v>455.21589399999999</v>
      </c>
      <c r="M74" s="2">
        <v>478.47849100000002</v>
      </c>
      <c r="N74" s="2">
        <v>1083.2573709999999</v>
      </c>
      <c r="O74" s="2">
        <v>579.90656100000001</v>
      </c>
      <c r="P74" s="2">
        <v>500.02783699999998</v>
      </c>
      <c r="Q74" s="2">
        <v>477.00494200000003</v>
      </c>
      <c r="R74" s="2">
        <v>505.881597</v>
      </c>
      <c r="S74" s="2">
        <v>466.484128</v>
      </c>
      <c r="T74" s="2">
        <v>397.63988799999998</v>
      </c>
      <c r="U74" s="2">
        <v>780.45223799999997</v>
      </c>
    </row>
    <row r="75" spans="1:21" hidden="1" x14ac:dyDescent="0.2">
      <c r="A75" s="22" t="s">
        <v>62</v>
      </c>
      <c r="B75" s="9" t="s">
        <v>342</v>
      </c>
      <c r="C75" s="10" t="s">
        <v>982</v>
      </c>
      <c r="D75" s="10"/>
      <c r="E75" s="3"/>
      <c r="F75" s="3"/>
      <c r="G75" s="3">
        <f>G74-SUMIFS('ODA download raw'!G:G,'ODA download raw'!$A:$A,'ODA total and ex non-transfer'!$A75,'ODA download raw'!$D:$D,'ODA download raw'!$D$16)</f>
        <v>207.04790199999999</v>
      </c>
      <c r="H75" s="3">
        <f>H74-SUMIFS('ODA download raw'!H:H,'ODA download raw'!$A:$A,'ODA total and ex non-transfer'!$A75,'ODA download raw'!$D:$D,'ODA download raw'!$D$16)</f>
        <v>240.20514800000001</v>
      </c>
      <c r="I75" s="3">
        <f>I74-SUMIFS('ODA download raw'!I:I,'ODA download raw'!$A:$A,'ODA total and ex non-transfer'!$A75,'ODA download raw'!$D:$D,'ODA download raw'!$D$16)</f>
        <v>416.76757500000002</v>
      </c>
      <c r="J75" s="3">
        <f>J74-SUMIFS('ODA download raw'!J:J,'ODA download raw'!$A:$A,'ODA total and ex non-transfer'!$A75,'ODA download raw'!$D:$D,'ODA download raw'!$D$16)</f>
        <v>393.72623599999997</v>
      </c>
      <c r="K75" s="3">
        <f>K74-SUMIFS('ODA download raw'!K:K,'ODA download raw'!$A:$A,'ODA total and ex non-transfer'!$A75,'ODA download raw'!$D:$D,'ODA download raw'!$D$16)</f>
        <v>410.84962100000001</v>
      </c>
      <c r="L75" s="3">
        <f>L74-SUMIFS('ODA download raw'!L:L,'ODA download raw'!$A:$A,'ODA total and ex non-transfer'!$A75,'ODA download raw'!$D:$D,'ODA download raw'!$D$16)</f>
        <v>441.46456899999998</v>
      </c>
      <c r="M75" s="3">
        <f>M74-SUMIFS('ODA download raw'!M:M,'ODA download raw'!$A:$A,'ODA total and ex non-transfer'!$A75,'ODA download raw'!$D:$D,'ODA download raw'!$D$16)</f>
        <v>450.02302900000001</v>
      </c>
      <c r="N75" s="3">
        <f>N74-SUMIFS('ODA download raw'!N:N,'ODA download raw'!$A:$A,'ODA total and ex non-transfer'!$A75,'ODA download raw'!$D:$D,'ODA download raw'!$D$16)</f>
        <v>516.44664999999986</v>
      </c>
      <c r="O75" s="3">
        <f>O74-SUMIFS('ODA download raw'!O:O,'ODA download raw'!$A:$A,'ODA total and ex non-transfer'!$A75,'ODA download raw'!$D:$D,'ODA download raw'!$D$16)</f>
        <v>568.15847399999996</v>
      </c>
      <c r="P75" s="3">
        <f>P74-SUMIFS('ODA download raw'!P:P,'ODA download raw'!$A:$A,'ODA total and ex non-transfer'!$A75,'ODA download raw'!$D:$D,'ODA download raw'!$D$16)</f>
        <v>491.883129</v>
      </c>
      <c r="Q75" s="3">
        <f>Q74-SUMIFS('ODA download raw'!Q:Q,'ODA download raw'!$A:$A,'ODA total and ex non-transfer'!$A75,'ODA download raw'!$D:$D,'ODA download raw'!$D$16)</f>
        <v>469.17911700000002</v>
      </c>
      <c r="R75" s="3">
        <f>R74-SUMIFS('ODA download raw'!R:R,'ODA download raw'!$A:$A,'ODA total and ex non-transfer'!$A75,'ODA download raw'!$D:$D,'ODA download raw'!$D$16)</f>
        <v>497.77037899999999</v>
      </c>
      <c r="S75" s="3">
        <f>S74-SUMIFS('ODA download raw'!S:S,'ODA download raw'!$A:$A,'ODA total and ex non-transfer'!$A75,'ODA download raw'!$D:$D,'ODA download raw'!$D$16)</f>
        <v>449.93532099999999</v>
      </c>
      <c r="T75" s="3">
        <f>T74-SUMIFS('ODA download raw'!T:T,'ODA download raw'!$A:$A,'ODA total and ex non-transfer'!$A75,'ODA download raw'!$D:$D,'ODA download raw'!$D$16)</f>
        <v>388.93879499999997</v>
      </c>
      <c r="U75" s="3">
        <f>U74-SUMIFS('ODA download raw'!U:U,'ODA download raw'!$A:$A,'ODA total and ex non-transfer'!$A75,'ODA download raw'!$D:$D,'ODA download raw'!$D$16)</f>
        <v>763.99525799999992</v>
      </c>
    </row>
    <row r="76" spans="1:21" hidden="1" x14ac:dyDescent="0.2">
      <c r="A76" s="21" t="s">
        <v>63</v>
      </c>
      <c r="B76" s="9" t="s">
        <v>352</v>
      </c>
      <c r="C76" s="9" t="s">
        <v>981</v>
      </c>
      <c r="D76" s="9"/>
      <c r="E76" s="2"/>
      <c r="F76" s="2"/>
      <c r="G76" s="2">
        <v>95.429626999999996</v>
      </c>
      <c r="H76" s="2">
        <v>159.354771</v>
      </c>
      <c r="I76" s="2">
        <v>145.76347999999999</v>
      </c>
      <c r="J76" s="2">
        <v>180.28697399999999</v>
      </c>
      <c r="K76" s="2">
        <v>147.113316</v>
      </c>
      <c r="L76" s="2">
        <v>157.19201699999999</v>
      </c>
      <c r="M76" s="2">
        <v>197.06138200000001</v>
      </c>
      <c r="N76" s="2">
        <v>191.99335600000001</v>
      </c>
      <c r="O76" s="2">
        <v>317.19622800000002</v>
      </c>
      <c r="P76" s="2">
        <v>236.29915500000001</v>
      </c>
      <c r="Q76" s="2">
        <v>240.81258600000001</v>
      </c>
      <c r="R76" s="2">
        <v>234.254873</v>
      </c>
      <c r="S76" s="2">
        <v>226.42481000000001</v>
      </c>
      <c r="T76" s="2">
        <v>177.84874600000001</v>
      </c>
      <c r="U76" s="2">
        <v>134.93020300000001</v>
      </c>
    </row>
    <row r="77" spans="1:21" hidden="1" x14ac:dyDescent="0.2">
      <c r="A77" s="22" t="s">
        <v>63</v>
      </c>
      <c r="B77" s="9" t="s">
        <v>352</v>
      </c>
      <c r="C77" s="10" t="s">
        <v>982</v>
      </c>
      <c r="D77" s="10"/>
      <c r="E77" s="3"/>
      <c r="F77" s="3"/>
      <c r="G77" s="3">
        <f>G76-SUMIFS('ODA download raw'!G:G,'ODA download raw'!$A:$A,'ODA total and ex non-transfer'!$A77,'ODA download raw'!$D:$D,'ODA download raw'!$D$16)</f>
        <v>95.429626999999996</v>
      </c>
      <c r="H77" s="3">
        <f>H76-SUMIFS('ODA download raw'!H:H,'ODA download raw'!$A:$A,'ODA total and ex non-transfer'!$A77,'ODA download raw'!$D:$D,'ODA download raw'!$D$16)</f>
        <v>159.354771</v>
      </c>
      <c r="I77" s="3">
        <f>I76-SUMIFS('ODA download raw'!I:I,'ODA download raw'!$A:$A,'ODA total and ex non-transfer'!$A77,'ODA download raw'!$D:$D,'ODA download raw'!$D$16)</f>
        <v>145.76347999999999</v>
      </c>
      <c r="J77" s="3">
        <f>J76-SUMIFS('ODA download raw'!J:J,'ODA download raw'!$A:$A,'ODA total and ex non-transfer'!$A77,'ODA download raw'!$D:$D,'ODA download raw'!$D$16)</f>
        <v>180.28697399999999</v>
      </c>
      <c r="K77" s="3">
        <f>K76-SUMIFS('ODA download raw'!K:K,'ODA download raw'!$A:$A,'ODA total and ex non-transfer'!$A77,'ODA download raw'!$D:$D,'ODA download raw'!$D$16)</f>
        <v>118.00272699999999</v>
      </c>
      <c r="L77" s="3">
        <f>L76-SUMIFS('ODA download raw'!L:L,'ODA download raw'!$A:$A,'ODA total and ex non-transfer'!$A77,'ODA download raw'!$D:$D,'ODA download raw'!$D$16)</f>
        <v>129.07434499999999</v>
      </c>
      <c r="M77" s="3">
        <f>M76-SUMIFS('ODA download raw'!M:M,'ODA download raw'!$A:$A,'ODA total and ex non-transfer'!$A77,'ODA download raw'!$D:$D,'ODA download raw'!$D$16)</f>
        <v>170.35533900000001</v>
      </c>
      <c r="N77" s="3">
        <f>N76-SUMIFS('ODA download raw'!N:N,'ODA download raw'!$A:$A,'ODA total and ex non-transfer'!$A77,'ODA download raw'!$D:$D,'ODA download raw'!$D$16)</f>
        <v>165.92939900000002</v>
      </c>
      <c r="O77" s="3">
        <f>O76-SUMIFS('ODA download raw'!O:O,'ODA download raw'!$A:$A,'ODA total and ex non-transfer'!$A77,'ODA download raw'!$D:$D,'ODA download raw'!$D$16)</f>
        <v>295.64672899999999</v>
      </c>
      <c r="P77" s="3">
        <f>P76-SUMIFS('ODA download raw'!P:P,'ODA download raw'!$A:$A,'ODA total and ex non-transfer'!$A77,'ODA download raw'!$D:$D,'ODA download raw'!$D$16)</f>
        <v>225.126801</v>
      </c>
      <c r="Q77" s="3">
        <f>Q76-SUMIFS('ODA download raw'!Q:Q,'ODA download raw'!$A:$A,'ODA total and ex non-transfer'!$A77,'ODA download raw'!$D:$D,'ODA download raw'!$D$16)</f>
        <v>226.89825400000001</v>
      </c>
      <c r="R77" s="3">
        <f>R76-SUMIFS('ODA download raw'!R:R,'ODA download raw'!$A:$A,'ODA total and ex non-transfer'!$A77,'ODA download raw'!$D:$D,'ODA download raw'!$D$16)</f>
        <v>222.37955500000001</v>
      </c>
      <c r="S77" s="3">
        <f>S76-SUMIFS('ODA download raw'!S:S,'ODA download raw'!$A:$A,'ODA total and ex non-transfer'!$A77,'ODA download raw'!$D:$D,'ODA download raw'!$D$16)</f>
        <v>212.19133200000002</v>
      </c>
      <c r="T77" s="3">
        <f>T76-SUMIFS('ODA download raw'!T:T,'ODA download raw'!$A:$A,'ODA total and ex non-transfer'!$A77,'ODA download raw'!$D:$D,'ODA download raw'!$D$16)</f>
        <v>167.00942000000001</v>
      </c>
      <c r="U77" s="3">
        <f>U76-SUMIFS('ODA download raw'!U:U,'ODA download raw'!$A:$A,'ODA total and ex non-transfer'!$A77,'ODA download raw'!$D:$D,'ODA download raw'!$D$16)</f>
        <v>125.21694100000001</v>
      </c>
    </row>
    <row r="78" spans="1:21" hidden="1" x14ac:dyDescent="0.2">
      <c r="A78" s="21" t="s">
        <v>64</v>
      </c>
      <c r="B78" s="9" t="s">
        <v>346</v>
      </c>
      <c r="C78" s="9" t="s">
        <v>981</v>
      </c>
      <c r="D78" s="9"/>
      <c r="E78" s="2"/>
      <c r="F78" s="2"/>
      <c r="G78" s="2">
        <v>805.34441300000003</v>
      </c>
      <c r="H78" s="2">
        <v>1168.0333860000001</v>
      </c>
      <c r="I78" s="2">
        <v>990.31455800000003</v>
      </c>
      <c r="J78" s="2">
        <v>640.054934</v>
      </c>
      <c r="K78" s="2">
        <v>3519.6742089999998</v>
      </c>
      <c r="L78" s="2">
        <v>1877.216664</v>
      </c>
      <c r="M78" s="2">
        <v>983.14641400000005</v>
      </c>
      <c r="N78" s="2">
        <v>702.05704600000001</v>
      </c>
      <c r="O78" s="2">
        <v>591.03907900000002</v>
      </c>
      <c r="P78" s="2">
        <v>595.82792099999995</v>
      </c>
      <c r="Q78" s="2">
        <v>621.48795800000005</v>
      </c>
      <c r="R78" s="2">
        <v>695.486986</v>
      </c>
      <c r="S78" s="2">
        <v>816.52714700000001</v>
      </c>
      <c r="T78" s="2">
        <v>729.56674399999997</v>
      </c>
      <c r="U78" s="2">
        <v>847.65374599999996</v>
      </c>
    </row>
    <row r="79" spans="1:21" hidden="1" x14ac:dyDescent="0.2">
      <c r="A79" s="22" t="s">
        <v>64</v>
      </c>
      <c r="B79" s="9" t="s">
        <v>346</v>
      </c>
      <c r="C79" s="10" t="s">
        <v>982</v>
      </c>
      <c r="D79" s="10"/>
      <c r="E79" s="3"/>
      <c r="F79" s="3"/>
      <c r="G79" s="3">
        <f>G78-SUMIFS('ODA download raw'!G:G,'ODA download raw'!$A:$A,'ODA total and ex non-transfer'!$A79,'ODA download raw'!$D:$D,'ODA download raw'!$D$16)</f>
        <v>724.74741400000005</v>
      </c>
      <c r="H79" s="3">
        <f>H78-SUMIFS('ODA download raw'!H:H,'ODA download raw'!$A:$A,'ODA total and ex non-transfer'!$A79,'ODA download raw'!$D:$D,'ODA download raw'!$D$16)</f>
        <v>1140.9021740000001</v>
      </c>
      <c r="I79" s="3">
        <f>I78-SUMIFS('ODA download raw'!I:I,'ODA download raw'!$A:$A,'ODA total and ex non-transfer'!$A79,'ODA download raw'!$D:$D,'ODA download raw'!$D$16)</f>
        <v>984.73802699999999</v>
      </c>
      <c r="J79" s="3">
        <f>J78-SUMIFS('ODA download raw'!J:J,'ODA download raw'!$A:$A,'ODA total and ex non-transfer'!$A79,'ODA download raw'!$D:$D,'ODA download raw'!$D$16)</f>
        <v>638.66221600000006</v>
      </c>
      <c r="K79" s="3">
        <f>K78-SUMIFS('ODA download raw'!K:K,'ODA download raw'!$A:$A,'ODA total and ex non-transfer'!$A79,'ODA download raw'!$D:$D,'ODA download raw'!$D$16)</f>
        <v>1307.7292549999997</v>
      </c>
      <c r="L79" s="3">
        <f>L78-SUMIFS('ODA download raw'!L:L,'ODA download raw'!$A:$A,'ODA total and ex non-transfer'!$A79,'ODA download raw'!$D:$D,'ODA download raw'!$D$16)</f>
        <v>341.5214960000003</v>
      </c>
      <c r="M79" s="3">
        <f>M78-SUMIFS('ODA download raw'!M:M,'ODA download raw'!$A:$A,'ODA total and ex non-transfer'!$A79,'ODA download raw'!$D:$D,'ODA download raw'!$D$16)</f>
        <v>462.85514699999999</v>
      </c>
      <c r="N79" s="3">
        <f>N78-SUMIFS('ODA download raw'!N:N,'ODA download raw'!$A:$A,'ODA total and ex non-transfer'!$A79,'ODA download raw'!$D:$D,'ODA download raw'!$D$16)</f>
        <v>469.46504900000002</v>
      </c>
      <c r="O79" s="3">
        <f>O78-SUMIFS('ODA download raw'!O:O,'ODA download raw'!$A:$A,'ODA total and ex non-transfer'!$A79,'ODA download raw'!$D:$D,'ODA download raw'!$D$16)</f>
        <v>492.13908100000003</v>
      </c>
      <c r="P79" s="3">
        <f>P78-SUMIFS('ODA download raw'!P:P,'ODA download raw'!$A:$A,'ODA total and ex non-transfer'!$A79,'ODA download raw'!$D:$D,'ODA download raw'!$D$16)</f>
        <v>518.40812599999992</v>
      </c>
      <c r="Q79" s="3">
        <f>Q78-SUMIFS('ODA download raw'!Q:Q,'ODA download raw'!$A:$A,'ODA total and ex non-transfer'!$A79,'ODA download raw'!$D:$D,'ODA download raw'!$D$16)</f>
        <v>541.09478000000001</v>
      </c>
      <c r="R79" s="3">
        <f>R78-SUMIFS('ODA download raw'!R:R,'ODA download raw'!$A:$A,'ODA total and ex non-transfer'!$A79,'ODA download raw'!$D:$D,'ODA download raw'!$D$16)</f>
        <v>621.07075899999995</v>
      </c>
      <c r="S79" s="3">
        <f>S78-SUMIFS('ODA download raw'!S:S,'ODA download raw'!$A:$A,'ODA total and ex non-transfer'!$A79,'ODA download raw'!$D:$D,'ODA download raw'!$D$16)</f>
        <v>743.01137600000004</v>
      </c>
      <c r="T79" s="3">
        <f>T78-SUMIFS('ODA download raw'!T:T,'ODA download raw'!$A:$A,'ODA total and ex non-transfer'!$A79,'ODA download raw'!$D:$D,'ODA download raw'!$D$16)</f>
        <v>655.29670199999998</v>
      </c>
      <c r="U79" s="3">
        <f>U78-SUMIFS('ODA download raw'!U:U,'ODA download raw'!$A:$A,'ODA total and ex non-transfer'!$A79,'ODA download raw'!$D:$D,'ODA download raw'!$D$16)</f>
        <v>770.05133000000001</v>
      </c>
    </row>
    <row r="80" spans="1:21" hidden="1" x14ac:dyDescent="0.2">
      <c r="A80" s="21" t="s">
        <v>65</v>
      </c>
      <c r="B80" s="9" t="s">
        <v>356</v>
      </c>
      <c r="C80" s="9" t="s">
        <v>981</v>
      </c>
      <c r="D80" s="9"/>
      <c r="E80" s="2"/>
      <c r="F80" s="2"/>
      <c r="G80" s="2">
        <v>65.244670999999997</v>
      </c>
      <c r="H80" s="2">
        <v>55.252639000000002</v>
      </c>
      <c r="I80" s="2">
        <v>112.077163</v>
      </c>
      <c r="J80" s="2">
        <v>95.976309000000001</v>
      </c>
      <c r="K80" s="2">
        <v>192.39876799999999</v>
      </c>
      <c r="L80" s="2">
        <v>208.12947500000001</v>
      </c>
      <c r="M80" s="2">
        <v>254.44367500000001</v>
      </c>
      <c r="N80" s="2">
        <v>534.00044300000002</v>
      </c>
      <c r="O80" s="2">
        <v>249.486062</v>
      </c>
      <c r="P80" s="2">
        <v>234.197587</v>
      </c>
      <c r="Q80" s="2">
        <v>210.87242800000001</v>
      </c>
      <c r="R80" s="2">
        <v>185.05393100000001</v>
      </c>
      <c r="S80" s="2">
        <v>544.38590999999997</v>
      </c>
      <c r="T80" s="2">
        <v>504.27086800000001</v>
      </c>
      <c r="U80" s="2">
        <v>525.50638700000002</v>
      </c>
    </row>
    <row r="81" spans="1:21" hidden="1" x14ac:dyDescent="0.2">
      <c r="A81" s="22" t="s">
        <v>65</v>
      </c>
      <c r="B81" s="9" t="s">
        <v>356</v>
      </c>
      <c r="C81" s="10" t="s">
        <v>982</v>
      </c>
      <c r="D81" s="10"/>
      <c r="E81" s="3"/>
      <c r="F81" s="3"/>
      <c r="G81" s="3">
        <f>G80-SUMIFS('ODA download raw'!G:G,'ODA download raw'!$A:$A,'ODA total and ex non-transfer'!$A81,'ODA download raw'!$D:$D,'ODA download raw'!$D$16)</f>
        <v>65.244670999999997</v>
      </c>
      <c r="H81" s="3">
        <f>H80-SUMIFS('ODA download raw'!H:H,'ODA download raw'!$A:$A,'ODA total and ex non-transfer'!$A81,'ODA download raw'!$D:$D,'ODA download raw'!$D$16)</f>
        <v>55.252639000000002</v>
      </c>
      <c r="I81" s="3">
        <f>I80-SUMIFS('ODA download raw'!I:I,'ODA download raw'!$A:$A,'ODA total and ex non-transfer'!$A81,'ODA download raw'!$D:$D,'ODA download raw'!$D$16)</f>
        <v>112.077163</v>
      </c>
      <c r="J81" s="3">
        <f>J80-SUMIFS('ODA download raw'!J:J,'ODA download raw'!$A:$A,'ODA total and ex non-transfer'!$A81,'ODA download raw'!$D:$D,'ODA download raw'!$D$16)</f>
        <v>95.976309000000001</v>
      </c>
      <c r="K81" s="3">
        <f>K80-SUMIFS('ODA download raw'!K:K,'ODA download raw'!$A:$A,'ODA total and ex non-transfer'!$A81,'ODA download raw'!$D:$D,'ODA download raw'!$D$16)</f>
        <v>175.139724</v>
      </c>
      <c r="L81" s="3">
        <f>L80-SUMIFS('ODA download raw'!L:L,'ODA download raw'!$A:$A,'ODA total and ex non-transfer'!$A81,'ODA download raw'!$D:$D,'ODA download raw'!$D$16)</f>
        <v>188.70078800000002</v>
      </c>
      <c r="M81" s="3">
        <f>M80-SUMIFS('ODA download raw'!M:M,'ODA download raw'!$A:$A,'ODA total and ex non-transfer'!$A81,'ODA download raw'!$D:$D,'ODA download raw'!$D$16)</f>
        <v>215.33595300000002</v>
      </c>
      <c r="N81" s="3">
        <f>N80-SUMIFS('ODA download raw'!N:N,'ODA download raw'!$A:$A,'ODA total and ex non-transfer'!$A81,'ODA download raw'!$D:$D,'ODA download raw'!$D$16)</f>
        <v>221.79808199999997</v>
      </c>
      <c r="O81" s="3">
        <f>O80-SUMIFS('ODA download raw'!O:O,'ODA download raw'!$A:$A,'ODA total and ex non-transfer'!$A81,'ODA download raw'!$D:$D,'ODA download raw'!$D$16)</f>
        <v>191.605704</v>
      </c>
      <c r="P81" s="3">
        <f>P80-SUMIFS('ODA download raw'!P:P,'ODA download raw'!$A:$A,'ODA total and ex non-transfer'!$A81,'ODA download raw'!$D:$D,'ODA download raw'!$D$16)</f>
        <v>222.55268799999999</v>
      </c>
      <c r="Q81" s="3">
        <f>Q80-SUMIFS('ODA download raw'!Q:Q,'ODA download raw'!$A:$A,'ODA total and ex non-transfer'!$A81,'ODA download raw'!$D:$D,'ODA download raw'!$D$16)</f>
        <v>201.43607800000001</v>
      </c>
      <c r="R81" s="3">
        <f>R80-SUMIFS('ODA download raw'!R:R,'ODA download raw'!$A:$A,'ODA total and ex non-transfer'!$A81,'ODA download raw'!$D:$D,'ODA download raw'!$D$16)</f>
        <v>176.09637900000001</v>
      </c>
      <c r="S81" s="3">
        <f>S80-SUMIFS('ODA download raw'!S:S,'ODA download raw'!$A:$A,'ODA total and ex non-transfer'!$A81,'ODA download raw'!$D:$D,'ODA download raw'!$D$16)</f>
        <v>536.89125899999999</v>
      </c>
      <c r="T81" s="3">
        <f>T80-SUMIFS('ODA download raw'!T:T,'ODA download raw'!$A:$A,'ODA total and ex non-transfer'!$A81,'ODA download raw'!$D:$D,'ODA download raw'!$D$16)</f>
        <v>499.20535899999999</v>
      </c>
      <c r="U81" s="3">
        <f>U80-SUMIFS('ODA download raw'!U:U,'ODA download raw'!$A:$A,'ODA total and ex non-transfer'!$A81,'ODA download raw'!$D:$D,'ODA download raw'!$D$16)</f>
        <v>517.116041</v>
      </c>
    </row>
    <row r="82" spans="1:21" hidden="1" x14ac:dyDescent="0.2">
      <c r="A82" s="21" t="s">
        <v>66</v>
      </c>
      <c r="B82" s="9" t="s">
        <v>360</v>
      </c>
      <c r="C82" s="9" t="s">
        <v>981</v>
      </c>
      <c r="D82" s="9"/>
      <c r="E82" s="2"/>
      <c r="F82" s="2"/>
      <c r="G82" s="2">
        <v>329.57902999999999</v>
      </c>
      <c r="H82" s="2">
        <v>315.02437500000002</v>
      </c>
      <c r="I82" s="2">
        <v>351.60052999999999</v>
      </c>
      <c r="J82" s="2">
        <v>423.90366999999998</v>
      </c>
      <c r="K82" s="2">
        <v>320.5428</v>
      </c>
      <c r="L82" s="2">
        <v>355.74382500000002</v>
      </c>
      <c r="M82" s="2">
        <v>447.68062400000002</v>
      </c>
      <c r="N82" s="2">
        <v>548.65055099999995</v>
      </c>
      <c r="O82" s="2">
        <v>480.16658000000001</v>
      </c>
      <c r="P82" s="2">
        <v>454.28456999999997</v>
      </c>
      <c r="Q82" s="2">
        <v>485.98413499999998</v>
      </c>
      <c r="R82" s="2">
        <v>466.67660899999998</v>
      </c>
      <c r="S82" s="2">
        <v>398.07473399999998</v>
      </c>
      <c r="T82" s="2">
        <v>1175.036897</v>
      </c>
      <c r="U82" s="2">
        <v>643.88561800000002</v>
      </c>
    </row>
    <row r="83" spans="1:21" hidden="1" x14ac:dyDescent="0.2">
      <c r="A83" s="22" t="s">
        <v>66</v>
      </c>
      <c r="B83" s="9" t="s">
        <v>360</v>
      </c>
      <c r="C83" s="10" t="s">
        <v>982</v>
      </c>
      <c r="D83" s="10"/>
      <c r="E83" s="3"/>
      <c r="F83" s="3"/>
      <c r="G83" s="3">
        <f>G82-SUMIFS('ODA download raw'!G:G,'ODA download raw'!$A:$A,'ODA total and ex non-transfer'!$A83,'ODA download raw'!$D:$D,'ODA download raw'!$D$16)</f>
        <v>314.36218400000001</v>
      </c>
      <c r="H83" s="3">
        <f>H82-SUMIFS('ODA download raw'!H:H,'ODA download raw'!$A:$A,'ODA total and ex non-transfer'!$A83,'ODA download raw'!$D:$D,'ODA download raw'!$D$16)</f>
        <v>299.66207700000001</v>
      </c>
      <c r="I83" s="3">
        <f>I82-SUMIFS('ODA download raw'!I:I,'ODA download raw'!$A:$A,'ODA total and ex non-transfer'!$A83,'ODA download raw'!$D:$D,'ODA download raw'!$D$16)</f>
        <v>339.97231699999998</v>
      </c>
      <c r="J83" s="3">
        <f>J82-SUMIFS('ODA download raw'!J:J,'ODA download raw'!$A:$A,'ODA total and ex non-transfer'!$A83,'ODA download raw'!$D:$D,'ODA download raw'!$D$16)</f>
        <v>411.20538899999997</v>
      </c>
      <c r="K83" s="3">
        <f>K82-SUMIFS('ODA download raw'!K:K,'ODA download raw'!$A:$A,'ODA total and ex non-transfer'!$A83,'ODA download raw'!$D:$D,'ODA download raw'!$D$16)</f>
        <v>300.147334</v>
      </c>
      <c r="L83" s="3">
        <f>L82-SUMIFS('ODA download raw'!L:L,'ODA download raw'!$A:$A,'ODA total and ex non-transfer'!$A83,'ODA download raw'!$D:$D,'ODA download raw'!$D$16)</f>
        <v>336.390916</v>
      </c>
      <c r="M83" s="3">
        <f>M82-SUMIFS('ODA download raw'!M:M,'ODA download raw'!$A:$A,'ODA total and ex non-transfer'!$A83,'ODA download raw'!$D:$D,'ODA download raw'!$D$16)</f>
        <v>434.333032</v>
      </c>
      <c r="N83" s="3">
        <f>N82-SUMIFS('ODA download raw'!N:N,'ODA download raw'!$A:$A,'ODA total and ex non-transfer'!$A83,'ODA download raw'!$D:$D,'ODA download raw'!$D$16)</f>
        <v>535.68783299999996</v>
      </c>
      <c r="O83" s="3">
        <f>O82-SUMIFS('ODA download raw'!O:O,'ODA download raw'!$A:$A,'ODA total and ex non-transfer'!$A83,'ODA download raw'!$D:$D,'ODA download raw'!$D$16)</f>
        <v>470.47103500000003</v>
      </c>
      <c r="P83" s="3">
        <f>P82-SUMIFS('ODA download raw'!P:P,'ODA download raw'!$A:$A,'ODA total and ex non-transfer'!$A83,'ODA download raw'!$D:$D,'ODA download raw'!$D$16)</f>
        <v>443.138082</v>
      </c>
      <c r="Q83" s="3">
        <f>Q82-SUMIFS('ODA download raw'!Q:Q,'ODA download raw'!$A:$A,'ODA total and ex non-transfer'!$A83,'ODA download raw'!$D:$D,'ODA download raw'!$D$16)</f>
        <v>474.86648499999995</v>
      </c>
      <c r="R83" s="3">
        <f>R82-SUMIFS('ODA download raw'!R:R,'ODA download raw'!$A:$A,'ODA total and ex non-transfer'!$A83,'ODA download raw'!$D:$D,'ODA download raw'!$D$16)</f>
        <v>455.19634199999996</v>
      </c>
      <c r="S83" s="3">
        <f>S82-SUMIFS('ODA download raw'!S:S,'ODA download raw'!$A:$A,'ODA total and ex non-transfer'!$A83,'ODA download raw'!$D:$D,'ODA download raw'!$D$16)</f>
        <v>388.77202199999999</v>
      </c>
      <c r="T83" s="3">
        <f>T82-SUMIFS('ODA download raw'!T:T,'ODA download raw'!$A:$A,'ODA total and ex non-transfer'!$A83,'ODA download raw'!$D:$D,'ODA download raw'!$D$16)</f>
        <v>578.35443399999997</v>
      </c>
      <c r="U83" s="3">
        <f>U82-SUMIFS('ODA download raw'!U:U,'ODA download raw'!$A:$A,'ODA total and ex non-transfer'!$A83,'ODA download raw'!$D:$D,'ODA download raw'!$D$16)</f>
        <v>634.00996700000007</v>
      </c>
    </row>
    <row r="84" spans="1:21" hidden="1" x14ac:dyDescent="0.2">
      <c r="A84" s="21" t="s">
        <v>67</v>
      </c>
      <c r="B84" s="9" t="s">
        <v>394</v>
      </c>
      <c r="C84" s="9" t="s">
        <v>981</v>
      </c>
      <c r="D84" s="9"/>
      <c r="E84" s="2"/>
      <c r="F84" s="2"/>
      <c r="G84" s="2">
        <v>36.326650999999998</v>
      </c>
      <c r="H84" s="2">
        <v>29.204595000000001</v>
      </c>
      <c r="I84" s="2">
        <v>26.594978999999999</v>
      </c>
      <c r="J84" s="2">
        <v>32.424095999999999</v>
      </c>
      <c r="K84" s="2">
        <v>32.236114999999998</v>
      </c>
      <c r="L84" s="2">
        <v>39.448875000000001</v>
      </c>
      <c r="M84" s="2">
        <v>37.042242999999999</v>
      </c>
      <c r="N84" s="2">
        <v>51.726275000000001</v>
      </c>
      <c r="O84" s="2">
        <v>65.074419000000006</v>
      </c>
      <c r="P84" s="2">
        <v>47.456879000000001</v>
      </c>
      <c r="Q84" s="2">
        <v>97.4452</v>
      </c>
      <c r="R84" s="2">
        <v>157.51715799999999</v>
      </c>
      <c r="S84" s="2">
        <v>67.019553000000002</v>
      </c>
      <c r="T84" s="2">
        <v>70.419471999999999</v>
      </c>
      <c r="U84" s="2">
        <v>57.650660000000002</v>
      </c>
    </row>
    <row r="85" spans="1:21" hidden="1" x14ac:dyDescent="0.2">
      <c r="A85" s="22" t="s">
        <v>67</v>
      </c>
      <c r="B85" s="9" t="s">
        <v>394</v>
      </c>
      <c r="C85" s="10" t="s">
        <v>982</v>
      </c>
      <c r="D85" s="10"/>
      <c r="E85" s="3"/>
      <c r="F85" s="3"/>
      <c r="G85" s="3">
        <f>G84-SUMIFS('ODA download raw'!G:G,'ODA download raw'!$A:$A,'ODA total and ex non-transfer'!$A85,'ODA download raw'!$D:$D,'ODA download raw'!$D$16)</f>
        <v>36.326650999999998</v>
      </c>
      <c r="H85" s="3">
        <f>H84-SUMIFS('ODA download raw'!H:H,'ODA download raw'!$A:$A,'ODA total and ex non-transfer'!$A85,'ODA download raw'!$D:$D,'ODA download raw'!$D$16)</f>
        <v>29.204595000000001</v>
      </c>
      <c r="I85" s="3">
        <f>I84-SUMIFS('ODA download raw'!I:I,'ODA download raw'!$A:$A,'ODA total and ex non-transfer'!$A85,'ODA download raw'!$D:$D,'ODA download raw'!$D$16)</f>
        <v>26.594978999999999</v>
      </c>
      <c r="J85" s="3">
        <f>J84-SUMIFS('ODA download raw'!J:J,'ODA download raw'!$A:$A,'ODA total and ex non-transfer'!$A85,'ODA download raw'!$D:$D,'ODA download raw'!$D$16)</f>
        <v>32.424095999999999</v>
      </c>
      <c r="K85" s="3">
        <f>K84-SUMIFS('ODA download raw'!K:K,'ODA download raw'!$A:$A,'ODA total and ex non-transfer'!$A85,'ODA download raw'!$D:$D,'ODA download raw'!$D$16)</f>
        <v>21.138371999999997</v>
      </c>
      <c r="L85" s="3">
        <f>L84-SUMIFS('ODA download raw'!L:L,'ODA download raw'!$A:$A,'ODA total and ex non-transfer'!$A85,'ODA download raw'!$D:$D,'ODA download raw'!$D$16)</f>
        <v>27.433114</v>
      </c>
      <c r="M85" s="3">
        <f>M84-SUMIFS('ODA download raw'!M:M,'ODA download raw'!$A:$A,'ODA total and ex non-transfer'!$A85,'ODA download raw'!$D:$D,'ODA download raw'!$D$16)</f>
        <v>27.556089</v>
      </c>
      <c r="N85" s="3">
        <f>N84-SUMIFS('ODA download raw'!N:N,'ODA download raw'!$A:$A,'ODA total and ex non-transfer'!$A85,'ODA download raw'!$D:$D,'ODA download raw'!$D$16)</f>
        <v>41.511267000000004</v>
      </c>
      <c r="O85" s="3">
        <f>O84-SUMIFS('ODA download raw'!O:O,'ODA download raw'!$A:$A,'ODA total and ex non-transfer'!$A85,'ODA download raw'!$D:$D,'ODA download raw'!$D$16)</f>
        <v>55.723103000000009</v>
      </c>
      <c r="P85" s="3">
        <f>P84-SUMIFS('ODA download raw'!P:P,'ODA download raw'!$A:$A,'ODA total and ex non-transfer'!$A85,'ODA download raw'!$D:$D,'ODA download raw'!$D$16)</f>
        <v>36.634104999999998</v>
      </c>
      <c r="Q85" s="3">
        <f>Q84-SUMIFS('ODA download raw'!Q:Q,'ODA download raw'!$A:$A,'ODA total and ex non-transfer'!$A85,'ODA download raw'!$D:$D,'ODA download raw'!$D$16)</f>
        <v>50.616883999999999</v>
      </c>
      <c r="R85" s="3">
        <f>R84-SUMIFS('ODA download raw'!R:R,'ODA download raw'!$A:$A,'ODA total and ex non-transfer'!$A85,'ODA download raw'!$D:$D,'ODA download raw'!$D$16)</f>
        <v>54.365349999999992</v>
      </c>
      <c r="S85" s="3">
        <f>S84-SUMIFS('ODA download raw'!S:S,'ODA download raw'!$A:$A,'ODA total and ex non-transfer'!$A85,'ODA download raw'!$D:$D,'ODA download raw'!$D$16)</f>
        <v>53.683188000000001</v>
      </c>
      <c r="T85" s="3">
        <f>T84-SUMIFS('ODA download raw'!T:T,'ODA download raw'!$A:$A,'ODA total and ex non-transfer'!$A85,'ODA download raw'!$D:$D,'ODA download raw'!$D$16)</f>
        <v>57.609901000000001</v>
      </c>
      <c r="U85" s="3">
        <f>U84-SUMIFS('ODA download raw'!U:U,'ODA download raw'!$A:$A,'ODA total and ex non-transfer'!$A85,'ODA download raw'!$D:$D,'ODA download raw'!$D$16)</f>
        <v>44.923460000000006</v>
      </c>
    </row>
    <row r="86" spans="1:21" hidden="1" x14ac:dyDescent="0.2">
      <c r="A86" s="21" t="s">
        <v>68</v>
      </c>
      <c r="B86" s="9" t="s">
        <v>396</v>
      </c>
      <c r="C86" s="9" t="s">
        <v>981</v>
      </c>
      <c r="D86" s="9"/>
      <c r="E86" s="2"/>
      <c r="F86" s="2"/>
      <c r="G86" s="2">
        <v>102.52752</v>
      </c>
      <c r="H86" s="2">
        <v>90.030196000000004</v>
      </c>
      <c r="I86" s="2">
        <v>109.67565399999999</v>
      </c>
      <c r="J86" s="2">
        <v>1613.0515720000001</v>
      </c>
      <c r="K86" s="2">
        <v>414.67014</v>
      </c>
      <c r="L86" s="2">
        <v>123.938092</v>
      </c>
      <c r="M86" s="2">
        <v>418.88174800000002</v>
      </c>
      <c r="N86" s="2">
        <v>276.72582999999997</v>
      </c>
      <c r="O86" s="2">
        <v>1249.870146</v>
      </c>
      <c r="P86" s="2">
        <v>299.89024999999998</v>
      </c>
      <c r="Q86" s="2">
        <v>170.65651199999999</v>
      </c>
      <c r="R86" s="2">
        <v>156.687771</v>
      </c>
      <c r="S86" s="2">
        <v>111.321738</v>
      </c>
      <c r="T86" s="2">
        <v>131.517415</v>
      </c>
      <c r="U86" s="2">
        <v>119.870858</v>
      </c>
    </row>
    <row r="87" spans="1:21" hidden="1" x14ac:dyDescent="0.2">
      <c r="A87" s="22" t="s">
        <v>68</v>
      </c>
      <c r="B87" s="9" t="s">
        <v>396</v>
      </c>
      <c r="C87" s="10" t="s">
        <v>982</v>
      </c>
      <c r="D87" s="10"/>
      <c r="E87" s="3"/>
      <c r="F87" s="3"/>
      <c r="G87" s="3">
        <f>G86-SUMIFS('ODA download raw'!G:G,'ODA download raw'!$A:$A,'ODA total and ex non-transfer'!$A87,'ODA download raw'!$D:$D,'ODA download raw'!$D$16)</f>
        <v>102.52752</v>
      </c>
      <c r="H87" s="3">
        <f>H86-SUMIFS('ODA download raw'!H:H,'ODA download raw'!$A:$A,'ODA total and ex non-transfer'!$A87,'ODA download raw'!$D:$D,'ODA download raw'!$D$16)</f>
        <v>90.030196000000004</v>
      </c>
      <c r="I87" s="3">
        <f>I86-SUMIFS('ODA download raw'!I:I,'ODA download raw'!$A:$A,'ODA total and ex non-transfer'!$A87,'ODA download raw'!$D:$D,'ODA download raw'!$D$16)</f>
        <v>109.67565399999999</v>
      </c>
      <c r="J87" s="3">
        <f>J86-SUMIFS('ODA download raw'!J:J,'ODA download raw'!$A:$A,'ODA total and ex non-transfer'!$A87,'ODA download raw'!$D:$D,'ODA download raw'!$D$16)</f>
        <v>1613.0515720000001</v>
      </c>
      <c r="K87" s="3">
        <f>K86-SUMIFS('ODA download raw'!K:K,'ODA download raw'!$A:$A,'ODA total and ex non-transfer'!$A87,'ODA download raw'!$D:$D,'ODA download raw'!$D$16)</f>
        <v>128.02999800000003</v>
      </c>
      <c r="L87" s="3">
        <f>L86-SUMIFS('ODA download raw'!L:L,'ODA download raw'!$A:$A,'ODA total and ex non-transfer'!$A87,'ODA download raw'!$D:$D,'ODA download raw'!$D$16)</f>
        <v>94.387098999999992</v>
      </c>
      <c r="M87" s="3">
        <f>M86-SUMIFS('ODA download raw'!M:M,'ODA download raw'!$A:$A,'ODA total and ex non-transfer'!$A87,'ODA download raw'!$D:$D,'ODA download raw'!$D$16)</f>
        <v>109.61995000000002</v>
      </c>
      <c r="N87" s="3">
        <f>N86-SUMIFS('ODA download raw'!N:N,'ODA download raw'!$A:$A,'ODA total and ex non-transfer'!$A87,'ODA download raw'!$D:$D,'ODA download raw'!$D$16)</f>
        <v>70.640810999999985</v>
      </c>
      <c r="O87" s="3">
        <f>O86-SUMIFS('ODA download raw'!O:O,'ODA download raw'!$A:$A,'ODA total and ex non-transfer'!$A87,'ODA download raw'!$D:$D,'ODA download raw'!$D$16)</f>
        <v>123.33702999999991</v>
      </c>
      <c r="P87" s="3">
        <f>P86-SUMIFS('ODA download raw'!P:P,'ODA download raw'!$A:$A,'ODA total and ex non-transfer'!$A87,'ODA download raw'!$D:$D,'ODA download raw'!$D$16)</f>
        <v>152.67671599999997</v>
      </c>
      <c r="Q87" s="3">
        <f>Q86-SUMIFS('ODA download raw'!Q:Q,'ODA download raw'!$A:$A,'ODA total and ex non-transfer'!$A87,'ODA download raw'!$D:$D,'ODA download raw'!$D$16)</f>
        <v>127.11093099999999</v>
      </c>
      <c r="R87" s="3">
        <f>R86-SUMIFS('ODA download raw'!R:R,'ODA download raw'!$A:$A,'ODA total and ex non-transfer'!$A87,'ODA download raw'!$D:$D,'ODA download raw'!$D$16)</f>
        <v>141.75816800000001</v>
      </c>
      <c r="S87" s="3">
        <f>S86-SUMIFS('ODA download raw'!S:S,'ODA download raw'!$A:$A,'ODA total and ex non-transfer'!$A87,'ODA download raw'!$D:$D,'ODA download raw'!$D$16)</f>
        <v>96.833674999999999</v>
      </c>
      <c r="T87" s="3">
        <f>T86-SUMIFS('ODA download raw'!T:T,'ODA download raw'!$A:$A,'ODA total and ex non-transfer'!$A87,'ODA download raw'!$D:$D,'ODA download raw'!$D$16)</f>
        <v>117.358233</v>
      </c>
      <c r="U87" s="3">
        <f>U86-SUMIFS('ODA download raw'!U:U,'ODA download raw'!$A:$A,'ODA total and ex non-transfer'!$A87,'ODA download raw'!$D:$D,'ODA download raw'!$D$16)</f>
        <v>105.20406199999999</v>
      </c>
    </row>
    <row r="88" spans="1:21" hidden="1" x14ac:dyDescent="0.2">
      <c r="A88" s="21" t="s">
        <v>69</v>
      </c>
      <c r="B88" s="9" t="s">
        <v>420</v>
      </c>
      <c r="C88" s="9" t="s">
        <v>981</v>
      </c>
      <c r="D88" s="9"/>
      <c r="E88" s="2"/>
      <c r="F88" s="2"/>
      <c r="G88" s="2">
        <v>1495.9793480000001</v>
      </c>
      <c r="H88" s="2">
        <v>480.88480299999998</v>
      </c>
      <c r="I88" s="2">
        <v>349.83169900000001</v>
      </c>
      <c r="J88" s="2">
        <v>259.62191000000001</v>
      </c>
      <c r="K88" s="2">
        <v>342.08692500000001</v>
      </c>
      <c r="L88" s="2">
        <v>277.39165500000001</v>
      </c>
      <c r="M88" s="2">
        <v>733.48952999999995</v>
      </c>
      <c r="N88" s="2">
        <v>2282.0949839999998</v>
      </c>
      <c r="O88" s="2">
        <v>881.21303599999999</v>
      </c>
      <c r="P88" s="2">
        <v>1343.3995399999999</v>
      </c>
      <c r="Q88" s="2">
        <v>2800.8773890000002</v>
      </c>
      <c r="R88" s="2">
        <v>1900.9469099999999</v>
      </c>
      <c r="S88" s="2">
        <v>1087.7044539999999</v>
      </c>
      <c r="T88" s="2">
        <v>989.39525400000002</v>
      </c>
      <c r="U88" s="2">
        <v>983.84423100000004</v>
      </c>
    </row>
    <row r="89" spans="1:21" hidden="1" x14ac:dyDescent="0.2">
      <c r="A89" s="22" t="s">
        <v>69</v>
      </c>
      <c r="B89" s="9" t="s">
        <v>420</v>
      </c>
      <c r="C89" s="10" t="s">
        <v>982</v>
      </c>
      <c r="D89" s="10"/>
      <c r="E89" s="3"/>
      <c r="F89" s="3"/>
      <c r="G89" s="3">
        <f>G88-SUMIFS('ODA download raw'!G:G,'ODA download raw'!$A:$A,'ODA total and ex non-transfer'!$A89,'ODA download raw'!$D:$D,'ODA download raw'!$D$16)</f>
        <v>1495.9793480000001</v>
      </c>
      <c r="H89" s="3">
        <f>H88-SUMIFS('ODA download raw'!H:H,'ODA download raw'!$A:$A,'ODA total and ex non-transfer'!$A89,'ODA download raw'!$D:$D,'ODA download raw'!$D$16)</f>
        <v>480.88480299999998</v>
      </c>
      <c r="I89" s="3">
        <f>I88-SUMIFS('ODA download raw'!I:I,'ODA download raw'!$A:$A,'ODA total and ex non-transfer'!$A89,'ODA download raw'!$D:$D,'ODA download raw'!$D$16)</f>
        <v>349.83169900000001</v>
      </c>
      <c r="J89" s="3">
        <f>J88-SUMIFS('ODA download raw'!J:J,'ODA download raw'!$A:$A,'ODA total and ex non-transfer'!$A89,'ODA download raw'!$D:$D,'ODA download raw'!$D$16)</f>
        <v>259.62191000000001</v>
      </c>
      <c r="K89" s="3">
        <f>K88-SUMIFS('ODA download raw'!K:K,'ODA download raw'!$A:$A,'ODA total and ex non-transfer'!$A89,'ODA download raw'!$D:$D,'ODA download raw'!$D$16)</f>
        <v>251.403413</v>
      </c>
      <c r="L89" s="3">
        <f>L88-SUMIFS('ODA download raw'!L:L,'ODA download raw'!$A:$A,'ODA total and ex non-transfer'!$A89,'ODA download raw'!$D:$D,'ODA download raw'!$D$16)</f>
        <v>214.41117500000001</v>
      </c>
      <c r="M89" s="3">
        <f>M88-SUMIFS('ODA download raw'!M:M,'ODA download raw'!$A:$A,'ODA total and ex non-transfer'!$A89,'ODA download raw'!$D:$D,'ODA download raw'!$D$16)</f>
        <v>685.98624799999993</v>
      </c>
      <c r="N89" s="3">
        <f>N88-SUMIFS('ODA download raw'!N:N,'ODA download raw'!$A:$A,'ODA total and ex non-transfer'!$A89,'ODA download raw'!$D:$D,'ODA download raw'!$D$16)</f>
        <v>809.78780599999959</v>
      </c>
      <c r="O89" s="3">
        <f>O88-SUMIFS('ODA download raw'!O:O,'ODA download raw'!$A:$A,'ODA total and ex non-transfer'!$A89,'ODA download raw'!$D:$D,'ODA download raw'!$D$16)</f>
        <v>615.78438200000005</v>
      </c>
      <c r="P89" s="3">
        <f>P88-SUMIFS('ODA download raw'!P:P,'ODA download raw'!$A:$A,'ODA total and ex non-transfer'!$A89,'ODA download raw'!$D:$D,'ODA download raw'!$D$16)</f>
        <v>1252.9619369999998</v>
      </c>
      <c r="Q89" s="3">
        <f>Q88-SUMIFS('ODA download raw'!Q:Q,'ODA download raw'!$A:$A,'ODA total and ex non-transfer'!$A89,'ODA download raw'!$D:$D,'ODA download raw'!$D$16)</f>
        <v>730.22466699999995</v>
      </c>
      <c r="R89" s="3">
        <f>R88-SUMIFS('ODA download raw'!R:R,'ODA download raw'!$A:$A,'ODA total and ex non-transfer'!$A89,'ODA download raw'!$D:$D,'ODA download raw'!$D$16)</f>
        <v>828.33653299999992</v>
      </c>
      <c r="S89" s="3">
        <f>S88-SUMIFS('ODA download raw'!S:S,'ODA download raw'!$A:$A,'ODA total and ex non-transfer'!$A89,'ODA download raw'!$D:$D,'ODA download raw'!$D$16)</f>
        <v>1066.3558759999999</v>
      </c>
      <c r="T89" s="3">
        <f>T88-SUMIFS('ODA download raw'!T:T,'ODA download raw'!$A:$A,'ODA total and ex non-transfer'!$A89,'ODA download raw'!$D:$D,'ODA download raw'!$D$16)</f>
        <v>965.72364600000003</v>
      </c>
      <c r="U89" s="3">
        <f>U88-SUMIFS('ODA download raw'!U:U,'ODA download raw'!$A:$A,'ODA total and ex non-transfer'!$A89,'ODA download raw'!$D:$D,'ODA download raw'!$D$16)</f>
        <v>959.14320100000009</v>
      </c>
    </row>
    <row r="90" spans="1:21" hidden="1" x14ac:dyDescent="0.2">
      <c r="A90" s="21" t="s">
        <v>70</v>
      </c>
      <c r="B90" s="9" t="s">
        <v>404</v>
      </c>
      <c r="C90" s="9" t="s">
        <v>981</v>
      </c>
      <c r="D90" s="9"/>
      <c r="E90" s="2"/>
      <c r="F90" s="2"/>
      <c r="G90" s="2">
        <v>1947.104247</v>
      </c>
      <c r="H90" s="2">
        <v>6558.8159100000003</v>
      </c>
      <c r="I90" s="2">
        <v>2024.116342</v>
      </c>
      <c r="J90" s="2">
        <v>2127.086436</v>
      </c>
      <c r="K90" s="2">
        <v>2390.66779</v>
      </c>
      <c r="L90" s="2">
        <v>1322.714694</v>
      </c>
      <c r="M90" s="2">
        <v>1695.533124</v>
      </c>
      <c r="N90" s="2">
        <v>2363.4888580000002</v>
      </c>
      <c r="O90" s="2">
        <v>3932.1239529999998</v>
      </c>
      <c r="P90" s="2">
        <v>6635.1158100000002</v>
      </c>
      <c r="Q90" s="2">
        <v>2594.8820519999999</v>
      </c>
      <c r="R90" s="2">
        <v>2356.5099730000002</v>
      </c>
      <c r="S90" s="2">
        <v>2234.8167760000001</v>
      </c>
      <c r="T90" s="2">
        <v>2704.0061380000002</v>
      </c>
      <c r="U90" s="2">
        <v>2246.2572540000001</v>
      </c>
    </row>
    <row r="91" spans="1:21" hidden="1" x14ac:dyDescent="0.2">
      <c r="A91" s="22" t="s">
        <v>70</v>
      </c>
      <c r="B91" s="9" t="s">
        <v>404</v>
      </c>
      <c r="C91" s="10" t="s">
        <v>982</v>
      </c>
      <c r="D91" s="10"/>
      <c r="E91" s="3"/>
      <c r="F91" s="3"/>
      <c r="G91" s="3">
        <f>G90-SUMIFS('ODA download raw'!G:G,'ODA download raw'!$A:$A,'ODA total and ex non-transfer'!$A91,'ODA download raw'!$D:$D,'ODA download raw'!$D$16)</f>
        <v>1947.104247</v>
      </c>
      <c r="H91" s="3">
        <f>H90-SUMIFS('ODA download raw'!H:H,'ODA download raw'!$A:$A,'ODA total and ex non-transfer'!$A91,'ODA download raw'!$D:$D,'ODA download raw'!$D$16)</f>
        <v>6537.720413</v>
      </c>
      <c r="I91" s="3">
        <f>I90-SUMIFS('ODA download raw'!I:I,'ODA download raw'!$A:$A,'ODA total and ex non-transfer'!$A91,'ODA download raw'!$D:$D,'ODA download raw'!$D$16)</f>
        <v>1878.923182</v>
      </c>
      <c r="J91" s="3">
        <f>J90-SUMIFS('ODA download raw'!J:J,'ODA download raw'!$A:$A,'ODA total and ex non-transfer'!$A91,'ODA download raw'!$D:$D,'ODA download raw'!$D$16)</f>
        <v>1969.515091</v>
      </c>
      <c r="K91" s="3">
        <f>K90-SUMIFS('ODA download raw'!K:K,'ODA download raw'!$A:$A,'ODA total and ex non-transfer'!$A91,'ODA download raw'!$D:$D,'ODA download raw'!$D$16)</f>
        <v>1209.6022230000001</v>
      </c>
      <c r="L91" s="3">
        <f>L90-SUMIFS('ODA download raw'!L:L,'ODA download raw'!$A:$A,'ODA total and ex non-transfer'!$A91,'ODA download raw'!$D:$D,'ODA download raw'!$D$16)</f>
        <v>1073.058029</v>
      </c>
      <c r="M91" s="3">
        <f>M90-SUMIFS('ODA download raw'!M:M,'ODA download raw'!$A:$A,'ODA total and ex non-transfer'!$A91,'ODA download raw'!$D:$D,'ODA download raw'!$D$16)</f>
        <v>1564.676344</v>
      </c>
      <c r="N91" s="3">
        <f>N90-SUMIFS('ODA download raw'!N:N,'ODA download raw'!$A:$A,'ODA total and ex non-transfer'!$A91,'ODA download raw'!$D:$D,'ODA download raw'!$D$16)</f>
        <v>2186.1261890000001</v>
      </c>
      <c r="O91" s="3">
        <f>O90-SUMIFS('ODA download raw'!O:O,'ODA download raw'!$A:$A,'ODA total and ex non-transfer'!$A91,'ODA download raw'!$D:$D,'ODA download raw'!$D$16)</f>
        <v>1963.6409309999997</v>
      </c>
      <c r="P91" s="3">
        <f>P90-SUMIFS('ODA download raw'!P:P,'ODA download raw'!$A:$A,'ODA total and ex non-transfer'!$A91,'ODA download raw'!$D:$D,'ODA download raw'!$D$16)</f>
        <v>2051.8546020000003</v>
      </c>
      <c r="Q91" s="3">
        <f>Q90-SUMIFS('ODA download raw'!Q:Q,'ODA download raw'!$A:$A,'ODA total and ex non-transfer'!$A91,'ODA download raw'!$D:$D,'ODA download raw'!$D$16)</f>
        <v>1994.8620679999999</v>
      </c>
      <c r="R91" s="3">
        <f>R90-SUMIFS('ODA download raw'!R:R,'ODA download raw'!$A:$A,'ODA total and ex non-transfer'!$A91,'ODA download raw'!$D:$D,'ODA download raw'!$D$16)</f>
        <v>2221.6189810000001</v>
      </c>
      <c r="S91" s="3">
        <f>S90-SUMIFS('ODA download raw'!S:S,'ODA download raw'!$A:$A,'ODA total and ex non-transfer'!$A91,'ODA download raw'!$D:$D,'ODA download raw'!$D$16)</f>
        <v>2089.5467870000002</v>
      </c>
      <c r="T91" s="3">
        <f>T90-SUMIFS('ODA download raw'!T:T,'ODA download raw'!$A:$A,'ODA total and ex non-transfer'!$A91,'ODA download raw'!$D:$D,'ODA download raw'!$D$16)</f>
        <v>2578.1447280000002</v>
      </c>
      <c r="U91" s="3">
        <f>U90-SUMIFS('ODA download raw'!U:U,'ODA download raw'!$A:$A,'ODA total and ex non-transfer'!$A91,'ODA download raw'!$D:$D,'ODA download raw'!$D$16)</f>
        <v>2086.4838650000002</v>
      </c>
    </row>
    <row r="92" spans="1:21" hidden="1" x14ac:dyDescent="0.2">
      <c r="A92" s="21" t="s">
        <v>71</v>
      </c>
      <c r="B92" s="9" t="s">
        <v>442</v>
      </c>
      <c r="C92" s="9" t="s">
        <v>981</v>
      </c>
      <c r="D92" s="9"/>
      <c r="E92" s="2"/>
      <c r="F92" s="2"/>
      <c r="G92" s="2">
        <v>87.287329</v>
      </c>
      <c r="H92" s="2">
        <v>84.326622</v>
      </c>
      <c r="I92" s="2">
        <v>67.452498000000006</v>
      </c>
      <c r="J92" s="2">
        <v>69.045536999999996</v>
      </c>
      <c r="K92" s="2">
        <v>74.884334999999993</v>
      </c>
      <c r="L92" s="2">
        <v>99.107827999999998</v>
      </c>
      <c r="M92" s="2">
        <v>109.133234</v>
      </c>
      <c r="N92" s="2">
        <v>144.075007</v>
      </c>
      <c r="O92" s="2">
        <v>126.468186</v>
      </c>
      <c r="P92" s="2">
        <v>136.16371100000001</v>
      </c>
      <c r="Q92" s="2">
        <v>147.504716</v>
      </c>
      <c r="R92" s="2">
        <v>143.64569900000001</v>
      </c>
      <c r="S92" s="2">
        <v>162.66993600000001</v>
      </c>
      <c r="T92" s="2">
        <v>195.65692899999999</v>
      </c>
      <c r="U92" s="2">
        <v>204.14623399999999</v>
      </c>
    </row>
    <row r="93" spans="1:21" hidden="1" x14ac:dyDescent="0.2">
      <c r="A93" s="22" t="s">
        <v>71</v>
      </c>
      <c r="B93" s="9" t="s">
        <v>442</v>
      </c>
      <c r="C93" s="10" t="s">
        <v>982</v>
      </c>
      <c r="D93" s="10"/>
      <c r="E93" s="3"/>
      <c r="F93" s="3"/>
      <c r="G93" s="3">
        <f>G92-SUMIFS('ODA download raw'!G:G,'ODA download raw'!$A:$A,'ODA total and ex non-transfer'!$A93,'ODA download raw'!$D:$D,'ODA download raw'!$D$16)</f>
        <v>87.287329</v>
      </c>
      <c r="H93" s="3">
        <f>H92-SUMIFS('ODA download raw'!H:H,'ODA download raw'!$A:$A,'ODA total and ex non-transfer'!$A93,'ODA download raw'!$D:$D,'ODA download raw'!$D$16)</f>
        <v>84.326622</v>
      </c>
      <c r="I93" s="3">
        <f>I92-SUMIFS('ODA download raw'!I:I,'ODA download raw'!$A:$A,'ODA total and ex non-transfer'!$A93,'ODA download raw'!$D:$D,'ODA download raw'!$D$16)</f>
        <v>67.452498000000006</v>
      </c>
      <c r="J93" s="3">
        <f>J92-SUMIFS('ODA download raw'!J:J,'ODA download raw'!$A:$A,'ODA total and ex non-transfer'!$A93,'ODA download raw'!$D:$D,'ODA download raw'!$D$16)</f>
        <v>69.045536999999996</v>
      </c>
      <c r="K93" s="3">
        <f>K92-SUMIFS('ODA download raw'!K:K,'ODA download raw'!$A:$A,'ODA total and ex non-transfer'!$A93,'ODA download raw'!$D:$D,'ODA download raw'!$D$16)</f>
        <v>55.148241999999996</v>
      </c>
      <c r="L93" s="3">
        <f>L92-SUMIFS('ODA download raw'!L:L,'ODA download raw'!$A:$A,'ODA total and ex non-transfer'!$A93,'ODA download raw'!$D:$D,'ODA download raw'!$D$16)</f>
        <v>89.763767999999999</v>
      </c>
      <c r="M93" s="3">
        <f>M92-SUMIFS('ODA download raw'!M:M,'ODA download raw'!$A:$A,'ODA total and ex non-transfer'!$A93,'ODA download raw'!$D:$D,'ODA download raw'!$D$16)</f>
        <v>103.247516</v>
      </c>
      <c r="N93" s="3">
        <f>N92-SUMIFS('ODA download raw'!N:N,'ODA download raw'!$A:$A,'ODA total and ex non-transfer'!$A93,'ODA download raw'!$D:$D,'ODA download raw'!$D$16)</f>
        <v>131.18945199999999</v>
      </c>
      <c r="O93" s="3">
        <f>O92-SUMIFS('ODA download raw'!O:O,'ODA download raw'!$A:$A,'ODA total and ex non-transfer'!$A93,'ODA download raw'!$D:$D,'ODA download raw'!$D$16)</f>
        <v>120.16581600000001</v>
      </c>
      <c r="P93" s="3">
        <f>P92-SUMIFS('ODA download raw'!P:P,'ODA download raw'!$A:$A,'ODA total and ex non-transfer'!$A93,'ODA download raw'!$D:$D,'ODA download raw'!$D$16)</f>
        <v>131.03671300000002</v>
      </c>
      <c r="Q93" s="3">
        <f>Q92-SUMIFS('ODA download raw'!Q:Q,'ODA download raw'!$A:$A,'ODA total and ex non-transfer'!$A93,'ODA download raw'!$D:$D,'ODA download raw'!$D$16)</f>
        <v>141.670153</v>
      </c>
      <c r="R93" s="3">
        <f>R92-SUMIFS('ODA download raw'!R:R,'ODA download raw'!$A:$A,'ODA total and ex non-transfer'!$A93,'ODA download raw'!$D:$D,'ODA download raw'!$D$16)</f>
        <v>137.491558</v>
      </c>
      <c r="S93" s="3">
        <f>S92-SUMIFS('ODA download raw'!S:S,'ODA download raw'!$A:$A,'ODA total and ex non-transfer'!$A93,'ODA download raw'!$D:$D,'ODA download raw'!$D$16)</f>
        <v>156.33818300000001</v>
      </c>
      <c r="T93" s="3">
        <f>T92-SUMIFS('ODA download raw'!T:T,'ODA download raw'!$A:$A,'ODA total and ex non-transfer'!$A93,'ODA download raw'!$D:$D,'ODA download raw'!$D$16)</f>
        <v>189.98924</v>
      </c>
      <c r="U93" s="3">
        <f>U92-SUMIFS('ODA download raw'!U:U,'ODA download raw'!$A:$A,'ODA total and ex non-transfer'!$A93,'ODA download raw'!$D:$D,'ODA download raw'!$D$16)</f>
        <v>198.78041299999998</v>
      </c>
    </row>
    <row r="94" spans="1:21" hidden="1" x14ac:dyDescent="0.2">
      <c r="A94" s="21" t="s">
        <v>72</v>
      </c>
      <c r="B94" s="9" t="s">
        <v>456</v>
      </c>
      <c r="C94" s="9" t="s">
        <v>981</v>
      </c>
      <c r="D94" s="9"/>
      <c r="E94" s="2"/>
      <c r="F94" s="2"/>
      <c r="G94" s="2">
        <v>31.07602</v>
      </c>
      <c r="H94" s="2">
        <v>26.359576000000001</v>
      </c>
      <c r="I94" s="2">
        <v>32.492001999999999</v>
      </c>
      <c r="J94" s="2">
        <v>40.206764</v>
      </c>
      <c r="K94" s="2">
        <v>32.073160999999999</v>
      </c>
      <c r="L94" s="2">
        <v>28.481189000000001</v>
      </c>
      <c r="M94" s="2">
        <v>29.358515000000001</v>
      </c>
      <c r="N94" s="2">
        <v>29.585995</v>
      </c>
      <c r="O94" s="2">
        <v>78.888720000000006</v>
      </c>
      <c r="P94" s="2">
        <v>24.020446</v>
      </c>
      <c r="Q94" s="2">
        <v>18.065635</v>
      </c>
      <c r="R94" s="2">
        <v>8.9744670000000006</v>
      </c>
      <c r="S94" s="2">
        <v>8.3032570000000003</v>
      </c>
      <c r="T94" s="2">
        <v>10.934187</v>
      </c>
      <c r="U94" s="2">
        <v>11.634893999999999</v>
      </c>
    </row>
    <row r="95" spans="1:21" hidden="1" x14ac:dyDescent="0.2">
      <c r="A95" s="22" t="s">
        <v>72</v>
      </c>
      <c r="B95" s="9" t="s">
        <v>456</v>
      </c>
      <c r="C95" s="10" t="s">
        <v>982</v>
      </c>
      <c r="D95" s="10"/>
      <c r="E95" s="3"/>
      <c r="F95" s="3"/>
      <c r="G95" s="3">
        <f>G94-SUMIFS('ODA download raw'!G:G,'ODA download raw'!$A:$A,'ODA total and ex non-transfer'!$A95,'ODA download raw'!$D:$D,'ODA download raw'!$D$16)</f>
        <v>31.07602</v>
      </c>
      <c r="H95" s="3">
        <f>H94-SUMIFS('ODA download raw'!H:H,'ODA download raw'!$A:$A,'ODA total and ex non-transfer'!$A95,'ODA download raw'!$D:$D,'ODA download raw'!$D$16)</f>
        <v>26.359576000000001</v>
      </c>
      <c r="I95" s="3">
        <f>I94-SUMIFS('ODA download raw'!I:I,'ODA download raw'!$A:$A,'ODA total and ex non-transfer'!$A95,'ODA download raw'!$D:$D,'ODA download raw'!$D$16)</f>
        <v>32.492001999999999</v>
      </c>
      <c r="J95" s="3">
        <f>J94-SUMIFS('ODA download raw'!J:J,'ODA download raw'!$A:$A,'ODA total and ex non-transfer'!$A95,'ODA download raw'!$D:$D,'ODA download raw'!$D$16)</f>
        <v>40.206764</v>
      </c>
      <c r="K95" s="3">
        <f>K94-SUMIFS('ODA download raw'!K:K,'ODA download raw'!$A:$A,'ODA total and ex non-transfer'!$A95,'ODA download raw'!$D:$D,'ODA download raw'!$D$16)</f>
        <v>28.567474999999998</v>
      </c>
      <c r="L95" s="3">
        <f>L94-SUMIFS('ODA download raw'!L:L,'ODA download raw'!$A:$A,'ODA total and ex non-transfer'!$A95,'ODA download raw'!$D:$D,'ODA download raw'!$D$16)</f>
        <v>25.207308000000001</v>
      </c>
      <c r="M95" s="3">
        <f>M94-SUMIFS('ODA download raw'!M:M,'ODA download raw'!$A:$A,'ODA total and ex non-transfer'!$A95,'ODA download raw'!$D:$D,'ODA download raw'!$D$16)</f>
        <v>27.009764000000001</v>
      </c>
      <c r="N95" s="3">
        <f>N94-SUMIFS('ODA download raw'!N:N,'ODA download raw'!$A:$A,'ODA total and ex non-transfer'!$A95,'ODA download raw'!$D:$D,'ODA download raw'!$D$16)</f>
        <v>27.192170000000001</v>
      </c>
      <c r="O95" s="3">
        <f>O94-SUMIFS('ODA download raw'!O:O,'ODA download raw'!$A:$A,'ODA total and ex non-transfer'!$A95,'ODA download raw'!$D:$D,'ODA download raw'!$D$16)</f>
        <v>28.120261000000006</v>
      </c>
      <c r="P95" s="3">
        <f>P94-SUMIFS('ODA download raw'!P:P,'ODA download raw'!$A:$A,'ODA total and ex non-transfer'!$A95,'ODA download raw'!$D:$D,'ODA download raw'!$D$16)</f>
        <v>22.008604999999999</v>
      </c>
      <c r="Q95" s="3">
        <f>Q94-SUMIFS('ODA download raw'!Q:Q,'ODA download raw'!$A:$A,'ODA total and ex non-transfer'!$A95,'ODA download raw'!$D:$D,'ODA download raw'!$D$16)</f>
        <v>13.915922</v>
      </c>
      <c r="R95" s="3">
        <f>R94-SUMIFS('ODA download raw'!R:R,'ODA download raw'!$A:$A,'ODA total and ex non-transfer'!$A95,'ODA download raw'!$D:$D,'ODA download raw'!$D$16)</f>
        <v>6.1494340000000012</v>
      </c>
      <c r="S95" s="3">
        <f>S94-SUMIFS('ODA download raw'!S:S,'ODA download raw'!$A:$A,'ODA total and ex non-transfer'!$A95,'ODA download raw'!$D:$D,'ODA download raw'!$D$16)</f>
        <v>5.6210110000000002</v>
      </c>
      <c r="T95" s="3">
        <f>T94-SUMIFS('ODA download raw'!T:T,'ODA download raw'!$A:$A,'ODA total and ex non-transfer'!$A95,'ODA download raw'!$D:$D,'ODA download raw'!$D$16)</f>
        <v>8.3080829999999999</v>
      </c>
      <c r="U95" s="3">
        <f>U94-SUMIFS('ODA download raw'!U:U,'ODA download raw'!$A:$A,'ODA total and ex non-transfer'!$A95,'ODA download raw'!$D:$D,'ODA download raw'!$D$16)</f>
        <v>8.9347139999999996</v>
      </c>
    </row>
    <row r="96" spans="1:21" hidden="1" x14ac:dyDescent="0.2">
      <c r="A96" s="21" t="s">
        <v>73</v>
      </c>
      <c r="B96" s="9" t="s">
        <v>458</v>
      </c>
      <c r="C96" s="9" t="s">
        <v>981</v>
      </c>
      <c r="D96" s="9"/>
      <c r="E96" s="2"/>
      <c r="F96" s="2"/>
      <c r="G96" s="2">
        <v>241.93921399999999</v>
      </c>
      <c r="H96" s="2">
        <v>331.94242600000001</v>
      </c>
      <c r="I96" s="2">
        <v>268.42334599999998</v>
      </c>
      <c r="J96" s="2">
        <v>379.21522199999998</v>
      </c>
      <c r="K96" s="2">
        <v>125.741243</v>
      </c>
      <c r="L96" s="2">
        <v>134.34507600000001</v>
      </c>
      <c r="M96" s="2">
        <v>122.44278799999999</v>
      </c>
      <c r="N96" s="2">
        <v>113.620394</v>
      </c>
      <c r="O96" s="2">
        <v>133.43023099999999</v>
      </c>
      <c r="P96" s="2">
        <v>112.127624</v>
      </c>
      <c r="Q96" s="2">
        <v>120.16153300000001</v>
      </c>
      <c r="R96" s="2">
        <v>74.025502000000003</v>
      </c>
      <c r="S96" s="2">
        <v>73.044680999999997</v>
      </c>
      <c r="T96" s="2">
        <v>97.416291000000001</v>
      </c>
      <c r="U96" s="2">
        <v>68.332162999999994</v>
      </c>
    </row>
    <row r="97" spans="1:21" hidden="1" x14ac:dyDescent="0.2">
      <c r="A97" s="22" t="s">
        <v>73</v>
      </c>
      <c r="B97" s="9" t="s">
        <v>458</v>
      </c>
      <c r="C97" s="10" t="s">
        <v>982</v>
      </c>
      <c r="D97" s="10"/>
      <c r="E97" s="3"/>
      <c r="F97" s="3"/>
      <c r="G97" s="3">
        <f>G96-SUMIFS('ODA download raw'!G:G,'ODA download raw'!$A:$A,'ODA total and ex non-transfer'!$A97,'ODA download raw'!$D:$D,'ODA download raw'!$D$16)</f>
        <v>241.93921399999999</v>
      </c>
      <c r="H97" s="3">
        <f>H96-SUMIFS('ODA download raw'!H:H,'ODA download raw'!$A:$A,'ODA total and ex non-transfer'!$A97,'ODA download raw'!$D:$D,'ODA download raw'!$D$16)</f>
        <v>331.94242600000001</v>
      </c>
      <c r="I97" s="3">
        <f>I96-SUMIFS('ODA download raw'!I:I,'ODA download raw'!$A:$A,'ODA total and ex non-transfer'!$A97,'ODA download raw'!$D:$D,'ODA download raw'!$D$16)</f>
        <v>268.42334599999998</v>
      </c>
      <c r="J97" s="3">
        <f>J96-SUMIFS('ODA download raw'!J:J,'ODA download raw'!$A:$A,'ODA total and ex non-transfer'!$A97,'ODA download raw'!$D:$D,'ODA download raw'!$D$16)</f>
        <v>379.21522199999998</v>
      </c>
      <c r="K97" s="3">
        <f>K96-SUMIFS('ODA download raw'!K:K,'ODA download raw'!$A:$A,'ODA total and ex non-transfer'!$A97,'ODA download raw'!$D:$D,'ODA download raw'!$D$16)</f>
        <v>119.22812399999999</v>
      </c>
      <c r="L97" s="3">
        <f>L96-SUMIFS('ODA download raw'!L:L,'ODA download raw'!$A:$A,'ODA total and ex non-transfer'!$A97,'ODA download raw'!$D:$D,'ODA download raw'!$D$16)</f>
        <v>132.180903</v>
      </c>
      <c r="M97" s="3">
        <f>M96-SUMIFS('ODA download raw'!M:M,'ODA download raw'!$A:$A,'ODA total and ex non-transfer'!$A97,'ODA download raw'!$D:$D,'ODA download raw'!$D$16)</f>
        <v>121.30398599999999</v>
      </c>
      <c r="N97" s="3">
        <f>N96-SUMIFS('ODA download raw'!N:N,'ODA download raw'!$A:$A,'ODA total and ex non-transfer'!$A97,'ODA download raw'!$D:$D,'ODA download raw'!$D$16)</f>
        <v>112.44752800000001</v>
      </c>
      <c r="O97" s="3">
        <f>O96-SUMIFS('ODA download raw'!O:O,'ODA download raw'!$A:$A,'ODA total and ex non-transfer'!$A97,'ODA download raw'!$D:$D,'ODA download raw'!$D$16)</f>
        <v>132.47472099999999</v>
      </c>
      <c r="P97" s="3">
        <f>P96-SUMIFS('ODA download raw'!P:P,'ODA download raw'!$A:$A,'ODA total and ex non-transfer'!$A97,'ODA download raw'!$D:$D,'ODA download raw'!$D$16)</f>
        <v>110.853557</v>
      </c>
      <c r="Q97" s="3">
        <f>Q96-SUMIFS('ODA download raw'!Q:Q,'ODA download raw'!$A:$A,'ODA total and ex non-transfer'!$A97,'ODA download raw'!$D:$D,'ODA download raw'!$D$16)</f>
        <v>118.966684</v>
      </c>
      <c r="R97" s="3">
        <f>R96-SUMIFS('ODA download raw'!R:R,'ODA download raw'!$A:$A,'ODA total and ex non-transfer'!$A97,'ODA download raw'!$D:$D,'ODA download raw'!$D$16)</f>
        <v>72.653588999999997</v>
      </c>
      <c r="S97" s="3">
        <f>S96-SUMIFS('ODA download raw'!S:S,'ODA download raw'!$A:$A,'ODA total and ex non-transfer'!$A97,'ODA download raw'!$D:$D,'ODA download raw'!$D$16)</f>
        <v>72.278576999999999</v>
      </c>
      <c r="T97" s="3">
        <f>T96-SUMIFS('ODA download raw'!T:T,'ODA download raw'!$A:$A,'ODA total and ex non-transfer'!$A97,'ODA download raw'!$D:$D,'ODA download raw'!$D$16)</f>
        <v>96.480001999999999</v>
      </c>
      <c r="U97" s="3">
        <f>U96-SUMIFS('ODA download raw'!U:U,'ODA download raw'!$A:$A,'ODA total and ex non-transfer'!$A97,'ODA download raw'!$D:$D,'ODA download raw'!$D$16)</f>
        <v>64.953362999999996</v>
      </c>
    </row>
    <row r="98" spans="1:21" hidden="1" x14ac:dyDescent="0.2">
      <c r="A98" s="21" t="s">
        <v>74</v>
      </c>
      <c r="B98" s="9" t="s">
        <v>463</v>
      </c>
      <c r="C98" s="9" t="s">
        <v>981</v>
      </c>
      <c r="D98" s="9"/>
      <c r="E98" s="2"/>
      <c r="F98" s="2"/>
      <c r="G98" s="2">
        <v>1557.3893869999999</v>
      </c>
      <c r="H98" s="2">
        <v>1806.8851440000001</v>
      </c>
      <c r="I98" s="2">
        <v>1943.857015</v>
      </c>
      <c r="J98" s="2">
        <v>2041.1615469999999</v>
      </c>
      <c r="K98" s="2">
        <v>6358.7183299999997</v>
      </c>
      <c r="L98" s="2">
        <v>2335.6108859999999</v>
      </c>
      <c r="M98" s="2">
        <v>3000.368258</v>
      </c>
      <c r="N98" s="2">
        <v>3650.8302130000002</v>
      </c>
      <c r="O98" s="2">
        <v>3295.4263780000001</v>
      </c>
      <c r="P98" s="2">
        <v>3197.8378560000001</v>
      </c>
      <c r="Q98" s="2">
        <v>2990.6321549999998</v>
      </c>
      <c r="R98" s="2">
        <v>3566.0888989999999</v>
      </c>
      <c r="S98" s="2">
        <v>3278.1248770000002</v>
      </c>
      <c r="T98" s="2">
        <v>3304.6659410000002</v>
      </c>
      <c r="U98" s="2">
        <v>4211.4343779999999</v>
      </c>
    </row>
    <row r="99" spans="1:21" hidden="1" x14ac:dyDescent="0.2">
      <c r="A99" s="22" t="s">
        <v>74</v>
      </c>
      <c r="B99" s="9" t="s">
        <v>463</v>
      </c>
      <c r="C99" s="10" t="s">
        <v>982</v>
      </c>
      <c r="D99" s="10"/>
      <c r="E99" s="3"/>
      <c r="F99" s="3"/>
      <c r="G99" s="3">
        <f>G98-SUMIFS('ODA download raw'!G:G,'ODA download raw'!$A:$A,'ODA total and ex non-transfer'!$A99,'ODA download raw'!$D:$D,'ODA download raw'!$D$16)</f>
        <v>1475.2576059999999</v>
      </c>
      <c r="H99" s="3">
        <f>H98-SUMIFS('ODA download raw'!H:H,'ODA download raw'!$A:$A,'ODA total and ex non-transfer'!$A99,'ODA download raw'!$D:$D,'ODA download raw'!$D$16)</f>
        <v>1729.880533</v>
      </c>
      <c r="I99" s="3">
        <f>I98-SUMIFS('ODA download raw'!I:I,'ODA download raw'!$A:$A,'ODA total and ex non-transfer'!$A99,'ODA download raw'!$D:$D,'ODA download raw'!$D$16)</f>
        <v>1872.3790300000001</v>
      </c>
      <c r="J99" s="3">
        <f>J98-SUMIFS('ODA download raw'!J:J,'ODA download raw'!$A:$A,'ODA total and ex non-transfer'!$A99,'ODA download raw'!$D:$D,'ODA download raw'!$D$16)</f>
        <v>1942.2630059999999</v>
      </c>
      <c r="K99" s="3">
        <f>K98-SUMIFS('ODA download raw'!K:K,'ODA download raw'!$A:$A,'ODA total and ex non-transfer'!$A99,'ODA download raw'!$D:$D,'ODA download raw'!$D$16)</f>
        <v>4976.0479059999998</v>
      </c>
      <c r="L99" s="3">
        <f>L98-SUMIFS('ODA download raw'!L:L,'ODA download raw'!$A:$A,'ODA total and ex non-transfer'!$A99,'ODA download raw'!$D:$D,'ODA download raw'!$D$16)</f>
        <v>2308.1269160000002</v>
      </c>
      <c r="M99" s="3">
        <f>M98-SUMIFS('ODA download raw'!M:M,'ODA download raw'!$A:$A,'ODA total and ex non-transfer'!$A99,'ODA download raw'!$D:$D,'ODA download raw'!$D$16)</f>
        <v>2965.837211</v>
      </c>
      <c r="N99" s="3">
        <f>N98-SUMIFS('ODA download raw'!N:N,'ODA download raw'!$A:$A,'ODA total and ex non-transfer'!$A99,'ODA download raw'!$D:$D,'ODA download raw'!$D$16)</f>
        <v>3625.3179750000004</v>
      </c>
      <c r="O99" s="3">
        <f>O98-SUMIFS('ODA download raw'!O:O,'ODA download raw'!$A:$A,'ODA total and ex non-transfer'!$A99,'ODA download raw'!$D:$D,'ODA download raw'!$D$16)</f>
        <v>3273.2253129999999</v>
      </c>
      <c r="P99" s="3">
        <f>P98-SUMIFS('ODA download raw'!P:P,'ODA download raw'!$A:$A,'ODA total and ex non-transfer'!$A99,'ODA download raw'!$D:$D,'ODA download raw'!$D$16)</f>
        <v>3177.7559759999999</v>
      </c>
      <c r="Q99" s="3">
        <f>Q98-SUMIFS('ODA download raw'!Q:Q,'ODA download raw'!$A:$A,'ODA total and ex non-transfer'!$A99,'ODA download raw'!$D:$D,'ODA download raw'!$D$16)</f>
        <v>2965.6983019999998</v>
      </c>
      <c r="R99" s="3">
        <f>R98-SUMIFS('ODA download raw'!R:R,'ODA download raw'!$A:$A,'ODA total and ex non-transfer'!$A99,'ODA download raw'!$D:$D,'ODA download raw'!$D$16)</f>
        <v>3540.2363999999998</v>
      </c>
      <c r="S99" s="3">
        <f>S98-SUMIFS('ODA download raw'!S:S,'ODA download raw'!$A:$A,'ODA total and ex non-transfer'!$A99,'ODA download raw'!$D:$D,'ODA download raw'!$D$16)</f>
        <v>3258.014686</v>
      </c>
      <c r="T99" s="3">
        <f>T98-SUMIFS('ODA download raw'!T:T,'ODA download raw'!$A:$A,'ODA total and ex non-transfer'!$A99,'ODA download raw'!$D:$D,'ODA download raw'!$D$16)</f>
        <v>3282.8644440000003</v>
      </c>
      <c r="U99" s="3">
        <f>U98-SUMIFS('ODA download raw'!U:U,'ODA download raw'!$A:$A,'ODA total and ex non-transfer'!$A99,'ODA download raw'!$D:$D,'ODA download raw'!$D$16)</f>
        <v>4196.4519559999999</v>
      </c>
    </row>
    <row r="100" spans="1:21" hidden="1" x14ac:dyDescent="0.2">
      <c r="A100" s="21" t="s">
        <v>75</v>
      </c>
      <c r="B100" s="9" t="s">
        <v>488</v>
      </c>
      <c r="C100" s="9" t="s">
        <v>981</v>
      </c>
      <c r="D100" s="9"/>
      <c r="E100" s="2"/>
      <c r="F100" s="2"/>
      <c r="G100" s="2">
        <v>125.34493000000001</v>
      </c>
      <c r="H100" s="2">
        <v>146.465124</v>
      </c>
      <c r="I100" s="2">
        <v>86.169482000000002</v>
      </c>
      <c r="J100" s="2">
        <v>101.37784000000001</v>
      </c>
      <c r="K100" s="2">
        <v>84.132605999999996</v>
      </c>
      <c r="L100" s="2">
        <v>86.230992999999998</v>
      </c>
      <c r="M100" s="2">
        <v>77.291432</v>
      </c>
      <c r="N100" s="2">
        <v>93.951470999999998</v>
      </c>
      <c r="O100" s="2">
        <v>112.632651</v>
      </c>
      <c r="P100" s="2">
        <v>88.514778000000007</v>
      </c>
      <c r="Q100" s="2">
        <v>84.342629000000002</v>
      </c>
      <c r="R100" s="2">
        <v>89.643215999999995</v>
      </c>
      <c r="S100" s="2">
        <v>112.507206</v>
      </c>
      <c r="T100" s="2">
        <v>116.99236999999999</v>
      </c>
      <c r="U100" s="2">
        <v>59.473573000000002</v>
      </c>
    </row>
    <row r="101" spans="1:21" hidden="1" x14ac:dyDescent="0.2">
      <c r="A101" s="22" t="s">
        <v>75</v>
      </c>
      <c r="B101" s="9" t="s">
        <v>488</v>
      </c>
      <c r="C101" s="10" t="s">
        <v>982</v>
      </c>
      <c r="D101" s="10"/>
      <c r="E101" s="3"/>
      <c r="F101" s="3"/>
      <c r="G101" s="3">
        <f>G100-SUMIFS('ODA download raw'!G:G,'ODA download raw'!$A:$A,'ODA total and ex non-transfer'!$A101,'ODA download raw'!$D:$D,'ODA download raw'!$D$16)</f>
        <v>125.34493000000001</v>
      </c>
      <c r="H101" s="3">
        <f>H100-SUMIFS('ODA download raw'!H:H,'ODA download raw'!$A:$A,'ODA total and ex non-transfer'!$A101,'ODA download raw'!$D:$D,'ODA download raw'!$D$16)</f>
        <v>146.465124</v>
      </c>
      <c r="I101" s="3">
        <f>I100-SUMIFS('ODA download raw'!I:I,'ODA download raw'!$A:$A,'ODA total and ex non-transfer'!$A101,'ODA download raw'!$D:$D,'ODA download raw'!$D$16)</f>
        <v>86.169482000000002</v>
      </c>
      <c r="J101" s="3">
        <f>J100-SUMIFS('ODA download raw'!J:J,'ODA download raw'!$A:$A,'ODA total and ex non-transfer'!$A101,'ODA download raw'!$D:$D,'ODA download raw'!$D$16)</f>
        <v>101.37784000000001</v>
      </c>
      <c r="K101" s="3">
        <f>K100-SUMIFS('ODA download raw'!K:K,'ODA download raw'!$A:$A,'ODA total and ex non-transfer'!$A101,'ODA download raw'!$D:$D,'ODA download raw'!$D$16)</f>
        <v>58.915554999999998</v>
      </c>
      <c r="L101" s="3">
        <f>L100-SUMIFS('ODA download raw'!L:L,'ODA download raw'!$A:$A,'ODA total and ex non-transfer'!$A101,'ODA download raw'!$D:$D,'ODA download raw'!$D$16)</f>
        <v>61.185032999999997</v>
      </c>
      <c r="M101" s="3">
        <f>M100-SUMIFS('ODA download raw'!M:M,'ODA download raw'!$A:$A,'ODA total and ex non-transfer'!$A101,'ODA download raw'!$D:$D,'ODA download raw'!$D$16)</f>
        <v>57.866692999999998</v>
      </c>
      <c r="N101" s="3">
        <f>N100-SUMIFS('ODA download raw'!N:N,'ODA download raw'!$A:$A,'ODA total and ex non-transfer'!$A101,'ODA download raw'!$D:$D,'ODA download raw'!$D$16)</f>
        <v>47.124023999999999</v>
      </c>
      <c r="O101" s="3">
        <f>O100-SUMIFS('ODA download raw'!O:O,'ODA download raw'!$A:$A,'ODA total and ex non-transfer'!$A101,'ODA download raw'!$D:$D,'ODA download raw'!$D$16)</f>
        <v>81.634644999999992</v>
      </c>
      <c r="P101" s="3">
        <f>P100-SUMIFS('ODA download raw'!P:P,'ODA download raw'!$A:$A,'ODA total and ex non-transfer'!$A101,'ODA download raw'!$D:$D,'ODA download raw'!$D$16)</f>
        <v>59.96351700000001</v>
      </c>
      <c r="Q101" s="3">
        <f>Q100-SUMIFS('ODA download raw'!Q:Q,'ODA download raw'!$A:$A,'ODA total and ex non-transfer'!$A101,'ODA download raw'!$D:$D,'ODA download raw'!$D$16)</f>
        <v>56.801907</v>
      </c>
      <c r="R101" s="3">
        <f>R100-SUMIFS('ODA download raw'!R:R,'ODA download raw'!$A:$A,'ODA total and ex non-transfer'!$A101,'ODA download raw'!$D:$D,'ODA download raw'!$D$16)</f>
        <v>68.389101999999994</v>
      </c>
      <c r="S101" s="3">
        <f>S100-SUMIFS('ODA download raw'!S:S,'ODA download raw'!$A:$A,'ODA total and ex non-transfer'!$A101,'ODA download raw'!$D:$D,'ODA download raw'!$D$16)</f>
        <v>91.599683999999996</v>
      </c>
      <c r="T101" s="3">
        <f>T100-SUMIFS('ODA download raw'!T:T,'ODA download raw'!$A:$A,'ODA total and ex non-transfer'!$A101,'ODA download raw'!$D:$D,'ODA download raw'!$D$16)</f>
        <v>98.668933999999993</v>
      </c>
      <c r="U101" s="3">
        <f>U100-SUMIFS('ODA download raw'!U:U,'ODA download raw'!$A:$A,'ODA total and ex non-transfer'!$A101,'ODA download raw'!$D:$D,'ODA download raw'!$D$16)</f>
        <v>41.414280000000005</v>
      </c>
    </row>
    <row r="102" spans="1:21" hidden="1" x14ac:dyDescent="0.2">
      <c r="A102" s="21" t="s">
        <v>76</v>
      </c>
      <c r="B102" s="9" t="s">
        <v>490</v>
      </c>
      <c r="C102" s="9" t="s">
        <v>981</v>
      </c>
      <c r="D102" s="9"/>
      <c r="E102" s="2"/>
      <c r="F102" s="2"/>
      <c r="G102" s="2">
        <v>68.318235999999999</v>
      </c>
      <c r="H102" s="2">
        <v>67.563785999999993</v>
      </c>
      <c r="I102" s="2">
        <v>60.115295000000003</v>
      </c>
      <c r="J102" s="2">
        <v>61.839879000000003</v>
      </c>
      <c r="K102" s="2">
        <v>60.984073000000002</v>
      </c>
      <c r="L102" s="2">
        <v>280.88492400000001</v>
      </c>
      <c r="M102" s="2">
        <v>80.709367</v>
      </c>
      <c r="N102" s="2">
        <v>108.7413</v>
      </c>
      <c r="O102" s="2">
        <v>101.856247</v>
      </c>
      <c r="P102" s="2">
        <v>110.358788</v>
      </c>
      <c r="Q102" s="2">
        <v>133.13020700000001</v>
      </c>
      <c r="R102" s="2">
        <v>107.618246</v>
      </c>
      <c r="S102" s="2">
        <v>97.384202000000002</v>
      </c>
      <c r="T102" s="2">
        <v>126.84705099999999</v>
      </c>
      <c r="U102" s="2">
        <v>108.25265899999999</v>
      </c>
    </row>
    <row r="103" spans="1:21" hidden="1" x14ac:dyDescent="0.2">
      <c r="A103" s="22" t="s">
        <v>76</v>
      </c>
      <c r="B103" s="9" t="s">
        <v>490</v>
      </c>
      <c r="C103" s="10" t="s">
        <v>982</v>
      </c>
      <c r="D103" s="10"/>
      <c r="E103" s="3"/>
      <c r="F103" s="3"/>
      <c r="G103" s="3">
        <f>G102-SUMIFS('ODA download raw'!G:G,'ODA download raw'!$A:$A,'ODA total and ex non-transfer'!$A103,'ODA download raw'!$D:$D,'ODA download raw'!$D$16)</f>
        <v>62.43289</v>
      </c>
      <c r="H103" s="3">
        <f>H102-SUMIFS('ODA download raw'!H:H,'ODA download raw'!$A:$A,'ODA total and ex non-transfer'!$A103,'ODA download raw'!$D:$D,'ODA download raw'!$D$16)</f>
        <v>62.632328999999991</v>
      </c>
      <c r="I103" s="3">
        <f>I102-SUMIFS('ODA download raw'!I:I,'ODA download raw'!$A:$A,'ODA total and ex non-transfer'!$A103,'ODA download raw'!$D:$D,'ODA download raw'!$D$16)</f>
        <v>57.530076000000001</v>
      </c>
      <c r="J103" s="3">
        <f>J102-SUMIFS('ODA download raw'!J:J,'ODA download raw'!$A:$A,'ODA total and ex non-transfer'!$A103,'ODA download raw'!$D:$D,'ODA download raw'!$D$16)</f>
        <v>61.071429000000002</v>
      </c>
      <c r="K103" s="3">
        <f>K102-SUMIFS('ODA download raw'!K:K,'ODA download raw'!$A:$A,'ODA total and ex non-transfer'!$A103,'ODA download raw'!$D:$D,'ODA download raw'!$D$16)</f>
        <v>60.129276000000004</v>
      </c>
      <c r="L103" s="3">
        <f>L102-SUMIFS('ODA download raw'!L:L,'ODA download raw'!$A:$A,'ODA total and ex non-transfer'!$A103,'ODA download raw'!$D:$D,'ODA download raw'!$D$16)</f>
        <v>79.582888999999994</v>
      </c>
      <c r="M103" s="3">
        <f>M102-SUMIFS('ODA download raw'!M:M,'ODA download raw'!$A:$A,'ODA total and ex non-transfer'!$A103,'ODA download raw'!$D:$D,'ODA download raw'!$D$16)</f>
        <v>79.415467000000007</v>
      </c>
      <c r="N103" s="3">
        <f>N102-SUMIFS('ODA download raw'!N:N,'ODA download raw'!$A:$A,'ODA total and ex non-transfer'!$A103,'ODA download raw'!$D:$D,'ODA download raw'!$D$16)</f>
        <v>108.09321399999999</v>
      </c>
      <c r="O103" s="3">
        <f>O102-SUMIFS('ODA download raw'!O:O,'ODA download raw'!$A:$A,'ODA total and ex non-transfer'!$A103,'ODA download raw'!$D:$D,'ODA download raw'!$D$16)</f>
        <v>101.436948</v>
      </c>
      <c r="P103" s="3">
        <f>P102-SUMIFS('ODA download raw'!P:P,'ODA download raw'!$A:$A,'ODA total and ex non-transfer'!$A103,'ODA download raw'!$D:$D,'ODA download raw'!$D$16)</f>
        <v>109.004672</v>
      </c>
      <c r="Q103" s="3">
        <f>Q102-SUMIFS('ODA download raw'!Q:Q,'ODA download raw'!$A:$A,'ODA total and ex non-transfer'!$A103,'ODA download raw'!$D:$D,'ODA download raw'!$D$16)</f>
        <v>132.30389300000002</v>
      </c>
      <c r="R103" s="3">
        <f>R102-SUMIFS('ODA download raw'!R:R,'ODA download raw'!$A:$A,'ODA total and ex non-transfer'!$A103,'ODA download raw'!$D:$D,'ODA download raw'!$D$16)</f>
        <v>105.388971</v>
      </c>
      <c r="S103" s="3">
        <f>S102-SUMIFS('ODA download raw'!S:S,'ODA download raw'!$A:$A,'ODA total and ex non-transfer'!$A103,'ODA download raw'!$D:$D,'ODA download raw'!$D$16)</f>
        <v>95.932825000000008</v>
      </c>
      <c r="T103" s="3">
        <f>T102-SUMIFS('ODA download raw'!T:T,'ODA download raw'!$A:$A,'ODA total and ex non-transfer'!$A103,'ODA download raw'!$D:$D,'ODA download raw'!$D$16)</f>
        <v>124.74418799999999</v>
      </c>
      <c r="U103" s="3">
        <f>U102-SUMIFS('ODA download raw'!U:U,'ODA download raw'!$A:$A,'ODA total and ex non-transfer'!$A103,'ODA download raw'!$D:$D,'ODA download raw'!$D$16)</f>
        <v>106.99336199999999</v>
      </c>
    </row>
    <row r="104" spans="1:21" hidden="1" x14ac:dyDescent="0.2">
      <c r="A104" s="21" t="s">
        <v>77</v>
      </c>
      <c r="B104" s="9" t="s">
        <v>500</v>
      </c>
      <c r="C104" s="9" t="s">
        <v>981</v>
      </c>
      <c r="D104" s="9"/>
      <c r="E104" s="2"/>
      <c r="F104" s="2"/>
      <c r="G104" s="2">
        <v>915.94547799999998</v>
      </c>
      <c r="H104" s="2">
        <v>1175.6873230000001</v>
      </c>
      <c r="I104" s="2">
        <v>2374.604069</v>
      </c>
      <c r="J104" s="2">
        <v>1644.3826340000001</v>
      </c>
      <c r="K104" s="2">
        <v>6146.0721919999996</v>
      </c>
      <c r="L104" s="2">
        <v>1029.4386139999999</v>
      </c>
      <c r="M104" s="2">
        <v>1150.4515719999999</v>
      </c>
      <c r="N104" s="2">
        <v>1539.4142079999999</v>
      </c>
      <c r="O104" s="2">
        <v>1607.4837520000001</v>
      </c>
      <c r="P104" s="2">
        <v>1678.131997</v>
      </c>
      <c r="Q104" s="2">
        <v>1726.38222</v>
      </c>
      <c r="R104" s="2">
        <v>1254.61636</v>
      </c>
      <c r="S104" s="2">
        <v>1060.176285</v>
      </c>
      <c r="T104" s="2">
        <v>1871.217875</v>
      </c>
      <c r="U104" s="2">
        <v>1431.969098</v>
      </c>
    </row>
    <row r="105" spans="1:21" hidden="1" x14ac:dyDescent="0.2">
      <c r="A105" s="22" t="s">
        <v>77</v>
      </c>
      <c r="B105" s="9" t="s">
        <v>500</v>
      </c>
      <c r="C105" s="10" t="s">
        <v>982</v>
      </c>
      <c r="D105" s="10"/>
      <c r="E105" s="3"/>
      <c r="F105" s="3"/>
      <c r="G105" s="3">
        <f>G104-SUMIFS('ODA download raw'!G:G,'ODA download raw'!$A:$A,'ODA total and ex non-transfer'!$A105,'ODA download raw'!$D:$D,'ODA download raw'!$D$16)</f>
        <v>834.61024399999997</v>
      </c>
      <c r="H105" s="3">
        <f>H104-SUMIFS('ODA download raw'!H:H,'ODA download raw'!$A:$A,'ODA total and ex non-transfer'!$A105,'ODA download raw'!$D:$D,'ODA download raw'!$D$16)</f>
        <v>1074.847876</v>
      </c>
      <c r="I105" s="3">
        <f>I104-SUMIFS('ODA download raw'!I:I,'ODA download raw'!$A:$A,'ODA total and ex non-transfer'!$A105,'ODA download raw'!$D:$D,'ODA download raw'!$D$16)</f>
        <v>2276.6290690000001</v>
      </c>
      <c r="J105" s="3">
        <f>J104-SUMIFS('ODA download raw'!J:J,'ODA download raw'!$A:$A,'ODA total and ex non-transfer'!$A105,'ODA download raw'!$D:$D,'ODA download raw'!$D$16)</f>
        <v>1540.954696</v>
      </c>
      <c r="K105" s="3">
        <f>K104-SUMIFS('ODA download raw'!K:K,'ODA download raw'!$A:$A,'ODA total and ex non-transfer'!$A105,'ODA download raw'!$D:$D,'ODA download raw'!$D$16)</f>
        <v>4766.0964469999999</v>
      </c>
      <c r="L105" s="3">
        <f>L104-SUMIFS('ODA download raw'!L:L,'ODA download raw'!$A:$A,'ODA total and ex non-transfer'!$A105,'ODA download raw'!$D:$D,'ODA download raw'!$D$16)</f>
        <v>1005.3464079999999</v>
      </c>
      <c r="M105" s="3">
        <f>M104-SUMIFS('ODA download raw'!M:M,'ODA download raw'!$A:$A,'ODA total and ex non-transfer'!$A105,'ODA download raw'!$D:$D,'ODA download raw'!$D$16)</f>
        <v>1136.8856639999999</v>
      </c>
      <c r="N105" s="3">
        <f>N104-SUMIFS('ODA download raw'!N:N,'ODA download raw'!$A:$A,'ODA total and ex non-transfer'!$A105,'ODA download raw'!$D:$D,'ODA download raw'!$D$16)</f>
        <v>1449.5327459999999</v>
      </c>
      <c r="O105" s="3">
        <f>O104-SUMIFS('ODA download raw'!O:O,'ODA download raw'!$A:$A,'ODA total and ex non-transfer'!$A105,'ODA download raw'!$D:$D,'ODA download raw'!$D$16)</f>
        <v>1597.046405</v>
      </c>
      <c r="P105" s="3">
        <f>P104-SUMIFS('ODA download raw'!P:P,'ODA download raw'!$A:$A,'ODA total and ex non-transfer'!$A105,'ODA download raw'!$D:$D,'ODA download raw'!$D$16)</f>
        <v>1667.99684</v>
      </c>
      <c r="Q105" s="3">
        <f>Q104-SUMIFS('ODA download raw'!Q:Q,'ODA download raw'!$A:$A,'ODA total and ex non-transfer'!$A105,'ODA download raw'!$D:$D,'ODA download raw'!$D$16)</f>
        <v>1715.896391</v>
      </c>
      <c r="R105" s="3">
        <f>R104-SUMIFS('ODA download raw'!R:R,'ODA download raw'!$A:$A,'ODA total and ex non-transfer'!$A105,'ODA download raw'!$D:$D,'ODA download raw'!$D$16)</f>
        <v>1243.0876929999999</v>
      </c>
      <c r="S105" s="3">
        <f>S104-SUMIFS('ODA download raw'!S:S,'ODA download raw'!$A:$A,'ODA total and ex non-transfer'!$A105,'ODA download raw'!$D:$D,'ODA download raw'!$D$16)</f>
        <v>1048.9070019999999</v>
      </c>
      <c r="T105" s="3">
        <f>T104-SUMIFS('ODA download raw'!T:T,'ODA download raw'!$A:$A,'ODA total and ex non-transfer'!$A105,'ODA download raw'!$D:$D,'ODA download raw'!$D$16)</f>
        <v>1856.4691460000001</v>
      </c>
      <c r="U105" s="3">
        <f>U104-SUMIFS('ODA download raw'!U:U,'ODA download raw'!$A:$A,'ODA total and ex non-transfer'!$A105,'ODA download raw'!$D:$D,'ODA download raw'!$D$16)</f>
        <v>1418.527394</v>
      </c>
    </row>
    <row r="106" spans="1:21" hidden="1" x14ac:dyDescent="0.2">
      <c r="A106" s="21" t="s">
        <v>78</v>
      </c>
      <c r="B106" s="9" t="s">
        <v>523</v>
      </c>
      <c r="C106" s="9" t="s">
        <v>981</v>
      </c>
      <c r="D106" s="9"/>
      <c r="E106" s="2"/>
      <c r="F106" s="2"/>
      <c r="G106" s="2">
        <v>336.17186299999997</v>
      </c>
      <c r="H106" s="2">
        <v>311.16264100000001</v>
      </c>
      <c r="I106" s="2">
        <v>312.56484399999999</v>
      </c>
      <c r="J106" s="2">
        <v>247.86073300000001</v>
      </c>
      <c r="K106" s="2">
        <v>241.50340600000001</v>
      </c>
      <c r="L106" s="2">
        <v>266.14628399999998</v>
      </c>
      <c r="M106" s="2">
        <v>426.49548099999998</v>
      </c>
      <c r="N106" s="2">
        <v>241.08624900000001</v>
      </c>
      <c r="O106" s="2">
        <v>229.926795</v>
      </c>
      <c r="P106" s="2">
        <v>304.77948400000002</v>
      </c>
      <c r="Q106" s="2">
        <v>700.33697099999995</v>
      </c>
      <c r="R106" s="2">
        <v>598.83009400000003</v>
      </c>
      <c r="S106" s="2">
        <v>524.06249700000001</v>
      </c>
      <c r="T106" s="2">
        <v>603.54978300000005</v>
      </c>
      <c r="U106" s="2">
        <v>596.91087600000003</v>
      </c>
    </row>
    <row r="107" spans="1:21" hidden="1" x14ac:dyDescent="0.2">
      <c r="A107" s="22" t="s">
        <v>78</v>
      </c>
      <c r="B107" s="9" t="s">
        <v>523</v>
      </c>
      <c r="C107" s="10" t="s">
        <v>982</v>
      </c>
      <c r="D107" s="10"/>
      <c r="E107" s="3"/>
      <c r="F107" s="3"/>
      <c r="G107" s="3">
        <f>G106-SUMIFS('ODA download raw'!G:G,'ODA download raw'!$A:$A,'ODA total and ex non-transfer'!$A107,'ODA download raw'!$D:$D,'ODA download raw'!$D$16)</f>
        <v>304.87737099999998</v>
      </c>
      <c r="H107" s="3">
        <f>H106-SUMIFS('ODA download raw'!H:H,'ODA download raw'!$A:$A,'ODA total and ex non-transfer'!$A107,'ODA download raw'!$D:$D,'ODA download raw'!$D$16)</f>
        <v>282.12021099999998</v>
      </c>
      <c r="I107" s="3">
        <f>I106-SUMIFS('ODA download raw'!I:I,'ODA download raw'!$A:$A,'ODA total and ex non-transfer'!$A107,'ODA download raw'!$D:$D,'ODA download raw'!$D$16)</f>
        <v>298.48409499999997</v>
      </c>
      <c r="J107" s="3">
        <f>J106-SUMIFS('ODA download raw'!J:J,'ODA download raw'!$A:$A,'ODA total and ex non-transfer'!$A107,'ODA download raw'!$D:$D,'ODA download raw'!$D$16)</f>
        <v>233.82520600000001</v>
      </c>
      <c r="K107" s="3">
        <f>K106-SUMIFS('ODA download raw'!K:K,'ODA download raw'!$A:$A,'ODA total and ex non-transfer'!$A107,'ODA download raw'!$D:$D,'ODA download raw'!$D$16)</f>
        <v>186.72923</v>
      </c>
      <c r="L107" s="3">
        <f>L106-SUMIFS('ODA download raw'!L:L,'ODA download raw'!$A:$A,'ODA total and ex non-transfer'!$A107,'ODA download raw'!$D:$D,'ODA download raw'!$D$16)</f>
        <v>232.35789299999999</v>
      </c>
      <c r="M107" s="3">
        <f>M106-SUMIFS('ODA download raw'!M:M,'ODA download raw'!$A:$A,'ODA total and ex non-transfer'!$A107,'ODA download raw'!$D:$D,'ODA download raw'!$D$16)</f>
        <v>230.18818099999999</v>
      </c>
      <c r="N107" s="3">
        <f>N106-SUMIFS('ODA download raw'!N:N,'ODA download raw'!$A:$A,'ODA total and ex non-transfer'!$A107,'ODA download raw'!$D:$D,'ODA download raw'!$D$16)</f>
        <v>177.673912</v>
      </c>
      <c r="O107" s="3">
        <f>O106-SUMIFS('ODA download raw'!O:O,'ODA download raw'!$A:$A,'ODA total and ex non-transfer'!$A107,'ODA download raw'!$D:$D,'ODA download raw'!$D$16)</f>
        <v>196.169828</v>
      </c>
      <c r="P107" s="3">
        <f>P106-SUMIFS('ODA download raw'!P:P,'ODA download raw'!$A:$A,'ODA total and ex non-transfer'!$A107,'ODA download raw'!$D:$D,'ODA download raw'!$D$16)</f>
        <v>266.567609</v>
      </c>
      <c r="Q107" s="3">
        <f>Q106-SUMIFS('ODA download raw'!Q:Q,'ODA download raw'!$A:$A,'ODA total and ex non-transfer'!$A107,'ODA download raw'!$D:$D,'ODA download raw'!$D$16)</f>
        <v>299.04914099999996</v>
      </c>
      <c r="R107" s="3">
        <f>R106-SUMIFS('ODA download raw'!R:R,'ODA download raw'!$A:$A,'ODA total and ex non-transfer'!$A107,'ODA download raw'!$D:$D,'ODA download raw'!$D$16)</f>
        <v>282.7817</v>
      </c>
      <c r="S107" s="3">
        <f>S106-SUMIFS('ODA download raw'!S:S,'ODA download raw'!$A:$A,'ODA total and ex non-transfer'!$A107,'ODA download raw'!$D:$D,'ODA download raw'!$D$16)</f>
        <v>499.47313700000001</v>
      </c>
      <c r="T107" s="3">
        <f>T106-SUMIFS('ODA download raw'!T:T,'ODA download raw'!$A:$A,'ODA total and ex non-transfer'!$A107,'ODA download raw'!$D:$D,'ODA download raw'!$D$16)</f>
        <v>549.82410400000003</v>
      </c>
      <c r="U107" s="3">
        <f>U106-SUMIFS('ODA download raw'!U:U,'ODA download raw'!$A:$A,'ODA total and ex non-transfer'!$A107,'ODA download raw'!$D:$D,'ODA download raw'!$D$16)</f>
        <v>549.20328400000005</v>
      </c>
    </row>
    <row r="108" spans="1:21" hidden="1" x14ac:dyDescent="0.2">
      <c r="A108" s="21" t="s">
        <v>79</v>
      </c>
      <c r="B108" s="9" t="s">
        <v>525</v>
      </c>
      <c r="C108" s="9" t="s">
        <v>981</v>
      </c>
      <c r="D108" s="9"/>
      <c r="E108" s="2"/>
      <c r="F108" s="2"/>
      <c r="G108" s="2">
        <v>73.318690000000004</v>
      </c>
      <c r="H108" s="2">
        <v>173.28476000000001</v>
      </c>
      <c r="I108" s="2">
        <v>89.393091999999996</v>
      </c>
      <c r="J108" s="2">
        <v>107.781413</v>
      </c>
      <c r="K108" s="2">
        <v>104.078873</v>
      </c>
      <c r="L108" s="2">
        <v>112.365517</v>
      </c>
      <c r="M108" s="2">
        <v>120.29903400000001</v>
      </c>
      <c r="N108" s="2">
        <v>138.67881600000001</v>
      </c>
      <c r="O108" s="2">
        <v>262.21622000000002</v>
      </c>
      <c r="P108" s="2">
        <v>103.703681</v>
      </c>
      <c r="Q108" s="2">
        <v>73.699610000000007</v>
      </c>
      <c r="R108" s="2">
        <v>95.836439999999996</v>
      </c>
      <c r="S108" s="2">
        <v>101.788828</v>
      </c>
      <c r="T108" s="2">
        <v>99.661053999999993</v>
      </c>
      <c r="U108" s="2">
        <v>200.87650400000001</v>
      </c>
    </row>
    <row r="109" spans="1:21" hidden="1" x14ac:dyDescent="0.2">
      <c r="A109" s="22" t="s">
        <v>79</v>
      </c>
      <c r="B109" s="9" t="s">
        <v>525</v>
      </c>
      <c r="C109" s="10" t="s">
        <v>982</v>
      </c>
      <c r="D109" s="10"/>
      <c r="E109" s="3"/>
      <c r="F109" s="3"/>
      <c r="G109" s="3">
        <f>G108-SUMIFS('ODA download raw'!G:G,'ODA download raw'!$A:$A,'ODA total and ex non-transfer'!$A109,'ODA download raw'!$D:$D,'ODA download raw'!$D$16)</f>
        <v>61.975429000000005</v>
      </c>
      <c r="H109" s="3">
        <f>H108-SUMIFS('ODA download raw'!H:H,'ODA download raw'!$A:$A,'ODA total and ex non-transfer'!$A109,'ODA download raw'!$D:$D,'ODA download raw'!$D$16)</f>
        <v>163.23782400000002</v>
      </c>
      <c r="I109" s="3">
        <f>I108-SUMIFS('ODA download raw'!I:I,'ODA download raw'!$A:$A,'ODA total and ex non-transfer'!$A109,'ODA download raw'!$D:$D,'ODA download raw'!$D$16)</f>
        <v>79.609753999999995</v>
      </c>
      <c r="J109" s="3">
        <f>J108-SUMIFS('ODA download raw'!J:J,'ODA download raw'!$A:$A,'ODA total and ex non-transfer'!$A109,'ODA download raw'!$D:$D,'ODA download raw'!$D$16)</f>
        <v>97.616364000000004</v>
      </c>
      <c r="K109" s="3">
        <f>K108-SUMIFS('ODA download raw'!K:K,'ODA download raw'!$A:$A,'ODA total and ex non-transfer'!$A109,'ODA download raw'!$D:$D,'ODA download raw'!$D$16)</f>
        <v>83.313786000000007</v>
      </c>
      <c r="L109" s="3">
        <f>L108-SUMIFS('ODA download raw'!L:L,'ODA download raw'!$A:$A,'ODA total and ex non-transfer'!$A109,'ODA download raw'!$D:$D,'ODA download raw'!$D$16)</f>
        <v>107.785675</v>
      </c>
      <c r="M109" s="3">
        <f>M108-SUMIFS('ODA download raw'!M:M,'ODA download raw'!$A:$A,'ODA total and ex non-transfer'!$A109,'ODA download raw'!$D:$D,'ODA download raw'!$D$16)</f>
        <v>114.28198900000001</v>
      </c>
      <c r="N109" s="3">
        <f>N108-SUMIFS('ODA download raw'!N:N,'ODA download raw'!$A:$A,'ODA total and ex non-transfer'!$A109,'ODA download raw'!$D:$D,'ODA download raw'!$D$16)</f>
        <v>130.09329600000001</v>
      </c>
      <c r="O109" s="3">
        <f>O108-SUMIFS('ODA download raw'!O:O,'ODA download raw'!$A:$A,'ODA total and ex non-transfer'!$A109,'ODA download raw'!$D:$D,'ODA download raw'!$D$16)</f>
        <v>118.074669</v>
      </c>
      <c r="P109" s="3">
        <f>P108-SUMIFS('ODA download raw'!P:P,'ODA download raw'!$A:$A,'ODA total and ex non-transfer'!$A109,'ODA download raw'!$D:$D,'ODA download raw'!$D$16)</f>
        <v>91.712465000000009</v>
      </c>
      <c r="Q109" s="3">
        <f>Q108-SUMIFS('ODA download raw'!Q:Q,'ODA download raw'!$A:$A,'ODA total and ex non-transfer'!$A109,'ODA download raw'!$D:$D,'ODA download raw'!$D$16)</f>
        <v>71.201270000000008</v>
      </c>
      <c r="R109" s="3">
        <f>R108-SUMIFS('ODA download raw'!R:R,'ODA download raw'!$A:$A,'ODA total and ex non-transfer'!$A109,'ODA download raw'!$D:$D,'ODA download raw'!$D$16)</f>
        <v>83.357230000000001</v>
      </c>
      <c r="S109" s="3">
        <f>S108-SUMIFS('ODA download raw'!S:S,'ODA download raw'!$A:$A,'ODA total and ex non-transfer'!$A109,'ODA download raw'!$D:$D,'ODA download raw'!$D$16)</f>
        <v>95.950453999999993</v>
      </c>
      <c r="T109" s="3">
        <f>T108-SUMIFS('ODA download raw'!T:T,'ODA download raw'!$A:$A,'ODA total and ex non-transfer'!$A109,'ODA download raw'!$D:$D,'ODA download raw'!$D$16)</f>
        <v>95.589961999999986</v>
      </c>
      <c r="U109" s="3">
        <f>U108-SUMIFS('ODA download raw'!U:U,'ODA download raw'!$A:$A,'ODA total and ex non-transfer'!$A109,'ODA download raw'!$D:$D,'ODA download raw'!$D$16)</f>
        <v>94.299743000000021</v>
      </c>
    </row>
    <row r="110" spans="1:21" hidden="1" x14ac:dyDescent="0.2">
      <c r="A110" s="21" t="s">
        <v>80</v>
      </c>
      <c r="B110" s="9" t="s">
        <v>584</v>
      </c>
      <c r="C110" s="9" t="s">
        <v>981</v>
      </c>
      <c r="D110" s="9"/>
      <c r="E110" s="2"/>
      <c r="F110" s="2"/>
      <c r="G110" s="2">
        <v>506.84273300000001</v>
      </c>
      <c r="H110" s="2">
        <v>733.64657199999999</v>
      </c>
      <c r="I110" s="2">
        <v>765.91938600000003</v>
      </c>
      <c r="J110" s="2">
        <v>864.652558</v>
      </c>
      <c r="K110" s="2">
        <v>1080.787834</v>
      </c>
      <c r="L110" s="2">
        <v>1431.4769510000001</v>
      </c>
      <c r="M110" s="2">
        <v>1445.440157</v>
      </c>
      <c r="N110" s="2">
        <v>1909.780172</v>
      </c>
      <c r="O110" s="2">
        <v>1805.8803949999999</v>
      </c>
      <c r="P110" s="2">
        <v>2502.520321</v>
      </c>
      <c r="Q110" s="2">
        <v>2941.435031</v>
      </c>
      <c r="R110" s="2">
        <v>3334.4242709999999</v>
      </c>
      <c r="S110" s="2">
        <v>2728.4286240000001</v>
      </c>
      <c r="T110" s="2">
        <v>2768.1213229999998</v>
      </c>
      <c r="U110" s="2">
        <v>2593.0784520000002</v>
      </c>
    </row>
    <row r="111" spans="1:21" hidden="1" x14ac:dyDescent="0.2">
      <c r="A111" s="22" t="s">
        <v>80</v>
      </c>
      <c r="B111" s="9" t="s">
        <v>584</v>
      </c>
      <c r="C111" s="10" t="s">
        <v>982</v>
      </c>
      <c r="D111" s="10"/>
      <c r="E111" s="3"/>
      <c r="F111" s="3"/>
      <c r="G111" s="3">
        <f>G110-SUMIFS('ODA download raw'!G:G,'ODA download raw'!$A:$A,'ODA total and ex non-transfer'!$A111,'ODA download raw'!$D:$D,'ODA download raw'!$D$16)</f>
        <v>506.84273300000001</v>
      </c>
      <c r="H111" s="3">
        <f>H110-SUMIFS('ODA download raw'!H:H,'ODA download raw'!$A:$A,'ODA total and ex non-transfer'!$A111,'ODA download raw'!$D:$D,'ODA download raw'!$D$16)</f>
        <v>733.64657199999999</v>
      </c>
      <c r="I111" s="3">
        <f>I110-SUMIFS('ODA download raw'!I:I,'ODA download raw'!$A:$A,'ODA total and ex non-transfer'!$A111,'ODA download raw'!$D:$D,'ODA download raw'!$D$16)</f>
        <v>765.91938600000003</v>
      </c>
      <c r="J111" s="3">
        <f>J110-SUMIFS('ODA download raw'!J:J,'ODA download raw'!$A:$A,'ODA total and ex non-transfer'!$A111,'ODA download raw'!$D:$D,'ODA download raw'!$D$16)</f>
        <v>864.652558</v>
      </c>
      <c r="K111" s="3">
        <f>K110-SUMIFS('ODA download raw'!K:K,'ODA download raw'!$A:$A,'ODA total and ex non-transfer'!$A111,'ODA download raw'!$D:$D,'ODA download raw'!$D$16)</f>
        <v>1011.593938</v>
      </c>
      <c r="L111" s="3">
        <f>L110-SUMIFS('ODA download raw'!L:L,'ODA download raw'!$A:$A,'ODA total and ex non-transfer'!$A111,'ODA download raw'!$D:$D,'ODA download raw'!$D$16)</f>
        <v>1392.1553230000002</v>
      </c>
      <c r="M111" s="3">
        <f>M110-SUMIFS('ODA download raw'!M:M,'ODA download raw'!$A:$A,'ODA total and ex non-transfer'!$A111,'ODA download raw'!$D:$D,'ODA download raw'!$D$16)</f>
        <v>1411.111699</v>
      </c>
      <c r="N111" s="3">
        <f>N110-SUMIFS('ODA download raw'!N:N,'ODA download raw'!$A:$A,'ODA total and ex non-transfer'!$A111,'ODA download raw'!$D:$D,'ODA download raw'!$D$16)</f>
        <v>1885.8352090000001</v>
      </c>
      <c r="O111" s="3">
        <f>O110-SUMIFS('ODA download raw'!O:O,'ODA download raw'!$A:$A,'ODA total and ex non-transfer'!$A111,'ODA download raw'!$D:$D,'ODA download raw'!$D$16)</f>
        <v>1784.7125629999998</v>
      </c>
      <c r="P111" s="3">
        <f>P110-SUMIFS('ODA download raw'!P:P,'ODA download raw'!$A:$A,'ODA total and ex non-transfer'!$A111,'ODA download raw'!$D:$D,'ODA download raw'!$D$16)</f>
        <v>2453.4459739999998</v>
      </c>
      <c r="Q111" s="3">
        <f>Q110-SUMIFS('ODA download raw'!Q:Q,'ODA download raw'!$A:$A,'ODA total and ex non-transfer'!$A111,'ODA download raw'!$D:$D,'ODA download raw'!$D$16)</f>
        <v>2724.3607339999999</v>
      </c>
      <c r="R111" s="3">
        <f>R110-SUMIFS('ODA download raw'!R:R,'ODA download raw'!$A:$A,'ODA total and ex non-transfer'!$A111,'ODA download raw'!$D:$D,'ODA download raw'!$D$16)</f>
        <v>3301.4798799999999</v>
      </c>
      <c r="S111" s="3">
        <f>S110-SUMIFS('ODA download raw'!S:S,'ODA download raw'!$A:$A,'ODA total and ex non-transfer'!$A111,'ODA download raw'!$D:$D,'ODA download raw'!$D$16)</f>
        <v>2705.1344910000003</v>
      </c>
      <c r="T111" s="3">
        <f>T110-SUMIFS('ODA download raw'!T:T,'ODA download raw'!$A:$A,'ODA total and ex non-transfer'!$A111,'ODA download raw'!$D:$D,'ODA download raw'!$D$16)</f>
        <v>2733.0519380000001</v>
      </c>
      <c r="U111" s="3">
        <f>U110-SUMIFS('ODA download raw'!U:U,'ODA download raw'!$A:$A,'ODA total and ex non-transfer'!$A111,'ODA download raw'!$D:$D,'ODA download raw'!$D$16)</f>
        <v>2575.5988540000003</v>
      </c>
    </row>
    <row r="112" spans="1:21" hidden="1" x14ac:dyDescent="0.2">
      <c r="A112" s="21" t="s">
        <v>81</v>
      </c>
      <c r="B112" s="9" t="s">
        <v>621</v>
      </c>
      <c r="C112" s="9" t="s">
        <v>981</v>
      </c>
      <c r="D112" s="9"/>
      <c r="E112" s="2"/>
      <c r="F112" s="2"/>
      <c r="G112" s="2">
        <v>108.688242</v>
      </c>
      <c r="H112" s="2">
        <v>98.408192</v>
      </c>
      <c r="I112" s="2">
        <v>99.285308999999998</v>
      </c>
      <c r="J112" s="2">
        <v>69.046270000000007</v>
      </c>
      <c r="K112" s="2">
        <v>77.808460999999994</v>
      </c>
      <c r="L112" s="2">
        <v>118.908051</v>
      </c>
      <c r="M112" s="2">
        <v>137.18778699999999</v>
      </c>
      <c r="N112" s="2">
        <v>127.481756</v>
      </c>
      <c r="O112" s="2">
        <v>262.91224199999999</v>
      </c>
      <c r="P112" s="2">
        <v>264.90766600000001</v>
      </c>
      <c r="Q112" s="2">
        <v>292.64150999999998</v>
      </c>
      <c r="R112" s="2">
        <v>330.89382599999999</v>
      </c>
      <c r="S112" s="2">
        <v>126.177072</v>
      </c>
      <c r="T112" s="2">
        <v>103.872471</v>
      </c>
      <c r="U112" s="2">
        <v>137.177233</v>
      </c>
    </row>
    <row r="113" spans="1:21" hidden="1" x14ac:dyDescent="0.2">
      <c r="A113" s="22" t="s">
        <v>81</v>
      </c>
      <c r="B113" s="9" t="s">
        <v>621</v>
      </c>
      <c r="C113" s="10" t="s">
        <v>982</v>
      </c>
      <c r="D113" s="10"/>
      <c r="E113" s="3"/>
      <c r="F113" s="3"/>
      <c r="G113" s="3">
        <f>G112-SUMIFS('ODA download raw'!G:G,'ODA download raw'!$A:$A,'ODA total and ex non-transfer'!$A113,'ODA download raw'!$D:$D,'ODA download raw'!$D$16)</f>
        <v>108.688242</v>
      </c>
      <c r="H113" s="3">
        <f>H112-SUMIFS('ODA download raw'!H:H,'ODA download raw'!$A:$A,'ODA total and ex non-transfer'!$A113,'ODA download raw'!$D:$D,'ODA download raw'!$D$16)</f>
        <v>98.408192</v>
      </c>
      <c r="I113" s="3">
        <f>I112-SUMIFS('ODA download raw'!I:I,'ODA download raw'!$A:$A,'ODA total and ex non-transfer'!$A113,'ODA download raw'!$D:$D,'ODA download raw'!$D$16)</f>
        <v>99.285308999999998</v>
      </c>
      <c r="J113" s="3">
        <f>J112-SUMIFS('ODA download raw'!J:J,'ODA download raw'!$A:$A,'ODA total and ex non-transfer'!$A113,'ODA download raw'!$D:$D,'ODA download raw'!$D$16)</f>
        <v>69.046270000000007</v>
      </c>
      <c r="K113" s="3">
        <f>K112-SUMIFS('ODA download raw'!K:K,'ODA download raw'!$A:$A,'ODA total and ex non-transfer'!$A113,'ODA download raw'!$D:$D,'ODA download raw'!$D$16)</f>
        <v>76.384827999999999</v>
      </c>
      <c r="L113" s="3">
        <f>L112-SUMIFS('ODA download raw'!L:L,'ODA download raw'!$A:$A,'ODA total and ex non-transfer'!$A113,'ODA download raw'!$D:$D,'ODA download raw'!$D$16)</f>
        <v>118.43953399999999</v>
      </c>
      <c r="M113" s="3">
        <f>M112-SUMIFS('ODA download raw'!M:M,'ODA download raw'!$A:$A,'ODA total and ex non-transfer'!$A113,'ODA download raw'!$D:$D,'ODA download raw'!$D$16)</f>
        <v>135.05868599999999</v>
      </c>
      <c r="N113" s="3">
        <f>N112-SUMIFS('ODA download raw'!N:N,'ODA download raw'!$A:$A,'ODA total and ex non-transfer'!$A113,'ODA download raw'!$D:$D,'ODA download raw'!$D$16)</f>
        <v>124.252036</v>
      </c>
      <c r="O113" s="3">
        <f>O112-SUMIFS('ODA download raw'!O:O,'ODA download raw'!$A:$A,'ODA total and ex non-transfer'!$A113,'ODA download raw'!$D:$D,'ODA download raw'!$D$16)</f>
        <v>259.70872099999997</v>
      </c>
      <c r="P113" s="3">
        <f>P112-SUMIFS('ODA download raw'!P:P,'ODA download raw'!$A:$A,'ODA total and ex non-transfer'!$A113,'ODA download raw'!$D:$D,'ODA download raw'!$D$16)</f>
        <v>262.85720700000002</v>
      </c>
      <c r="Q113" s="3">
        <f>Q112-SUMIFS('ODA download raw'!Q:Q,'ODA download raw'!$A:$A,'ODA total and ex non-transfer'!$A113,'ODA download raw'!$D:$D,'ODA download raw'!$D$16)</f>
        <v>289.28322800000001</v>
      </c>
      <c r="R113" s="3">
        <f>R112-SUMIFS('ODA download raw'!R:R,'ODA download raw'!$A:$A,'ODA total and ex non-transfer'!$A113,'ODA download raw'!$D:$D,'ODA download raw'!$D$16)</f>
        <v>327.341677</v>
      </c>
      <c r="S113" s="3">
        <f>S112-SUMIFS('ODA download raw'!S:S,'ODA download raw'!$A:$A,'ODA total and ex non-transfer'!$A113,'ODA download raw'!$D:$D,'ODA download raw'!$D$16)</f>
        <v>124.968915</v>
      </c>
      <c r="T113" s="3">
        <f>T112-SUMIFS('ODA download raw'!T:T,'ODA download raw'!$A:$A,'ODA total and ex non-transfer'!$A113,'ODA download raw'!$D:$D,'ODA download raw'!$D$16)</f>
        <v>102.94977400000001</v>
      </c>
      <c r="U113" s="3">
        <f>U112-SUMIFS('ODA download raw'!U:U,'ODA download raw'!$A:$A,'ODA total and ex non-transfer'!$A113,'ODA download raw'!$D:$D,'ODA download raw'!$D$16)</f>
        <v>136.726294</v>
      </c>
    </row>
    <row r="114" spans="1:21" hidden="1" x14ac:dyDescent="0.2">
      <c r="A114" s="21" t="s">
        <v>82</v>
      </c>
      <c r="B114" s="9" t="s">
        <v>623</v>
      </c>
      <c r="C114" s="9" t="s">
        <v>981</v>
      </c>
      <c r="D114" s="9"/>
      <c r="E114" s="2"/>
      <c r="F114" s="2"/>
      <c r="G114" s="2">
        <v>62.149365000000003</v>
      </c>
      <c r="H114" s="2">
        <v>114.847658</v>
      </c>
      <c r="I114" s="2">
        <v>233.47987499999999</v>
      </c>
      <c r="J114" s="2">
        <v>245.88905</v>
      </c>
      <c r="K114" s="2">
        <v>266.78218399999997</v>
      </c>
      <c r="L114" s="2">
        <v>1118.131128</v>
      </c>
      <c r="M114" s="2">
        <v>1481.868528</v>
      </c>
      <c r="N114" s="2">
        <v>500.12792200000001</v>
      </c>
      <c r="O114" s="2">
        <v>1640.0710200000001</v>
      </c>
      <c r="P114" s="2">
        <v>865.54447500000003</v>
      </c>
      <c r="Q114" s="2">
        <v>526.110454</v>
      </c>
      <c r="R114" s="2">
        <v>490.97681599999999</v>
      </c>
      <c r="S114" s="2">
        <v>691.01991999999996</v>
      </c>
      <c r="T114" s="2">
        <v>1142.0249249999999</v>
      </c>
      <c r="U114" s="2">
        <v>820.25559999999996</v>
      </c>
    </row>
    <row r="115" spans="1:21" hidden="1" x14ac:dyDescent="0.2">
      <c r="A115" s="22" t="s">
        <v>82</v>
      </c>
      <c r="B115" s="9" t="s">
        <v>623</v>
      </c>
      <c r="C115" s="10" t="s">
        <v>982</v>
      </c>
      <c r="D115" s="10"/>
      <c r="E115" s="3"/>
      <c r="F115" s="3"/>
      <c r="G115" s="3">
        <f>G114-SUMIFS('ODA download raw'!G:G,'ODA download raw'!$A:$A,'ODA total and ex non-transfer'!$A115,'ODA download raw'!$D:$D,'ODA download raw'!$D$16)</f>
        <v>62.149365000000003</v>
      </c>
      <c r="H115" s="3">
        <f>H114-SUMIFS('ODA download raw'!H:H,'ODA download raw'!$A:$A,'ODA total and ex non-transfer'!$A115,'ODA download raw'!$D:$D,'ODA download raw'!$D$16)</f>
        <v>114.847658</v>
      </c>
      <c r="I115" s="3">
        <f>I114-SUMIFS('ODA download raw'!I:I,'ODA download raw'!$A:$A,'ODA total and ex non-transfer'!$A115,'ODA download raw'!$D:$D,'ODA download raw'!$D$16)</f>
        <v>233.47987499999999</v>
      </c>
      <c r="J115" s="3">
        <f>J114-SUMIFS('ODA download raw'!J:J,'ODA download raw'!$A:$A,'ODA total and ex non-transfer'!$A115,'ODA download raw'!$D:$D,'ODA download raw'!$D$16)</f>
        <v>245.88905</v>
      </c>
      <c r="K115" s="3">
        <f>K114-SUMIFS('ODA download raw'!K:K,'ODA download raw'!$A:$A,'ODA total and ex non-transfer'!$A115,'ODA download raw'!$D:$D,'ODA download raw'!$D$16)</f>
        <v>266.16369799999995</v>
      </c>
      <c r="L115" s="3">
        <f>L114-SUMIFS('ODA download raw'!L:L,'ODA download raw'!$A:$A,'ODA total and ex non-transfer'!$A115,'ODA download raw'!$D:$D,'ODA download raw'!$D$16)</f>
        <v>1105.4104910000001</v>
      </c>
      <c r="M115" s="3">
        <f>M114-SUMIFS('ODA download raw'!M:M,'ODA download raw'!$A:$A,'ODA total and ex non-transfer'!$A115,'ODA download raw'!$D:$D,'ODA download raw'!$D$16)</f>
        <v>648.55163599999992</v>
      </c>
      <c r="N115" s="3">
        <f>N114-SUMIFS('ODA download raw'!N:N,'ODA download raw'!$A:$A,'ODA total and ex non-transfer'!$A115,'ODA download raw'!$D:$D,'ODA download raw'!$D$16)</f>
        <v>384.94057400000003</v>
      </c>
      <c r="O115" s="3">
        <f>O114-SUMIFS('ODA download raw'!O:O,'ODA download raw'!$A:$A,'ODA total and ex non-transfer'!$A115,'ODA download raw'!$D:$D,'ODA download raw'!$D$16)</f>
        <v>481.10812200000009</v>
      </c>
      <c r="P115" s="3">
        <f>P114-SUMIFS('ODA download raw'!P:P,'ODA download raw'!$A:$A,'ODA total and ex non-transfer'!$A115,'ODA download raw'!$D:$D,'ODA download raw'!$D$16)</f>
        <v>546.30376799999999</v>
      </c>
      <c r="Q115" s="3">
        <f>Q114-SUMIFS('ODA download raw'!Q:Q,'ODA download raw'!$A:$A,'ODA total and ex non-transfer'!$A115,'ODA download raw'!$D:$D,'ODA download raw'!$D$16)</f>
        <v>524.36373300000002</v>
      </c>
      <c r="R115" s="3">
        <f>R114-SUMIFS('ODA download raw'!R:R,'ODA download raw'!$A:$A,'ODA total and ex non-transfer'!$A115,'ODA download raw'!$D:$D,'ODA download raw'!$D$16)</f>
        <v>488.46989099999996</v>
      </c>
      <c r="S115" s="3">
        <f>S114-SUMIFS('ODA download raw'!S:S,'ODA download raw'!$A:$A,'ODA total and ex non-transfer'!$A115,'ODA download raw'!$D:$D,'ODA download raw'!$D$16)</f>
        <v>689.85613899999998</v>
      </c>
      <c r="T115" s="3">
        <f>T114-SUMIFS('ODA download raw'!T:T,'ODA download raw'!$A:$A,'ODA total and ex non-transfer'!$A115,'ODA download raw'!$D:$D,'ODA download raw'!$D$16)</f>
        <v>1104.1729169999999</v>
      </c>
      <c r="U115" s="3">
        <f>U114-SUMIFS('ODA download raw'!U:U,'ODA download raw'!$A:$A,'ODA total and ex non-transfer'!$A115,'ODA download raw'!$D:$D,'ODA download raw'!$D$16)</f>
        <v>819.5287669999999</v>
      </c>
    </row>
    <row r="116" spans="1:21" hidden="1" x14ac:dyDescent="0.2">
      <c r="A116" s="21" t="s">
        <v>83</v>
      </c>
      <c r="B116" s="9" t="s">
        <v>646</v>
      </c>
      <c r="C116" s="9" t="s">
        <v>981</v>
      </c>
      <c r="D116" s="9"/>
      <c r="E116" s="2"/>
      <c r="F116" s="2"/>
      <c r="G116" s="2">
        <v>510.26770399999998</v>
      </c>
      <c r="H116" s="2">
        <v>708.14939500000003</v>
      </c>
      <c r="I116" s="2">
        <v>1328.2047070000001</v>
      </c>
      <c r="J116" s="2">
        <v>1159.3731540000001</v>
      </c>
      <c r="K116" s="2">
        <v>3387.193068</v>
      </c>
      <c r="L116" s="2">
        <v>844.34426599999995</v>
      </c>
      <c r="M116" s="2">
        <v>766.55252099999996</v>
      </c>
      <c r="N116" s="2">
        <v>403.57198599999998</v>
      </c>
      <c r="O116" s="2">
        <v>460.07411000000002</v>
      </c>
      <c r="P116" s="2">
        <v>413.65498400000001</v>
      </c>
      <c r="Q116" s="2">
        <v>361.61989199999999</v>
      </c>
      <c r="R116" s="2">
        <v>602.64103399999999</v>
      </c>
      <c r="S116" s="2">
        <v>562.44392900000003</v>
      </c>
      <c r="T116" s="2">
        <v>730.84365600000001</v>
      </c>
      <c r="U116" s="2">
        <v>669.19950400000005</v>
      </c>
    </row>
    <row r="117" spans="1:21" hidden="1" x14ac:dyDescent="0.2">
      <c r="A117" s="22" t="s">
        <v>83</v>
      </c>
      <c r="B117" s="9" t="s">
        <v>646</v>
      </c>
      <c r="C117" s="10" t="s">
        <v>982</v>
      </c>
      <c r="D117" s="10"/>
      <c r="E117" s="3"/>
      <c r="F117" s="3"/>
      <c r="G117" s="3">
        <f>G116-SUMIFS('ODA download raw'!G:G,'ODA download raw'!$A:$A,'ODA total and ex non-transfer'!$A117,'ODA download raw'!$D:$D,'ODA download raw'!$D$16)</f>
        <v>475.14250699999997</v>
      </c>
      <c r="H117" s="3">
        <f>H116-SUMIFS('ODA download raw'!H:H,'ODA download raw'!$A:$A,'ODA total and ex non-transfer'!$A117,'ODA download raw'!$D:$D,'ODA download raw'!$D$16)</f>
        <v>674.38628900000003</v>
      </c>
      <c r="I117" s="3">
        <f>I116-SUMIFS('ODA download raw'!I:I,'ODA download raw'!$A:$A,'ODA total and ex non-transfer'!$A117,'ODA download raw'!$D:$D,'ODA download raw'!$D$16)</f>
        <v>1307.1397120000001</v>
      </c>
      <c r="J117" s="3">
        <f>J116-SUMIFS('ODA download raw'!J:J,'ODA download raw'!$A:$A,'ODA total and ex non-transfer'!$A117,'ODA download raw'!$D:$D,'ODA download raw'!$D$16)</f>
        <v>1130.573515</v>
      </c>
      <c r="K117" s="3">
        <f>K116-SUMIFS('ODA download raw'!K:K,'ODA download raw'!$A:$A,'ODA total and ex non-transfer'!$A117,'ODA download raw'!$D:$D,'ODA download raw'!$D$16)</f>
        <v>2200.9383349999998</v>
      </c>
      <c r="L117" s="3">
        <f>L116-SUMIFS('ODA download raw'!L:L,'ODA download raw'!$A:$A,'ODA total and ex non-transfer'!$A117,'ODA download raw'!$D:$D,'ODA download raw'!$D$16)</f>
        <v>721.93014299999993</v>
      </c>
      <c r="M117" s="3">
        <f>M116-SUMIFS('ODA download raw'!M:M,'ODA download raw'!$A:$A,'ODA total and ex non-transfer'!$A117,'ODA download raw'!$D:$D,'ODA download raw'!$D$16)</f>
        <v>744.86086699999998</v>
      </c>
      <c r="N117" s="3">
        <f>N116-SUMIFS('ODA download raw'!N:N,'ODA download raw'!$A:$A,'ODA total and ex non-transfer'!$A117,'ODA download raw'!$D:$D,'ODA download raw'!$D$16)</f>
        <v>375.25949900000001</v>
      </c>
      <c r="O117" s="3">
        <f>O116-SUMIFS('ODA download raw'!O:O,'ODA download raw'!$A:$A,'ODA total and ex non-transfer'!$A117,'ODA download raw'!$D:$D,'ODA download raw'!$D$16)</f>
        <v>439.47340700000001</v>
      </c>
      <c r="P117" s="3">
        <f>P116-SUMIFS('ODA download raw'!P:P,'ODA download raw'!$A:$A,'ODA total and ex non-transfer'!$A117,'ODA download raw'!$D:$D,'ODA download raw'!$D$16)</f>
        <v>393.17339500000003</v>
      </c>
      <c r="Q117" s="3">
        <f>Q116-SUMIFS('ODA download raw'!Q:Q,'ODA download raw'!$A:$A,'ODA total and ex non-transfer'!$A117,'ODA download raw'!$D:$D,'ODA download raw'!$D$16)</f>
        <v>340.52677</v>
      </c>
      <c r="R117" s="3">
        <f>R116-SUMIFS('ODA download raw'!R:R,'ODA download raw'!$A:$A,'ODA total and ex non-transfer'!$A117,'ODA download raw'!$D:$D,'ODA download raw'!$D$16)</f>
        <v>410.38812799999994</v>
      </c>
      <c r="S117" s="3">
        <f>S116-SUMIFS('ODA download raw'!S:S,'ODA download raw'!$A:$A,'ODA total and ex non-transfer'!$A117,'ODA download raw'!$D:$D,'ODA download raw'!$D$16)</f>
        <v>544.512609</v>
      </c>
      <c r="T117" s="3">
        <f>T116-SUMIFS('ODA download raw'!T:T,'ODA download raw'!$A:$A,'ODA total and ex non-transfer'!$A117,'ODA download raw'!$D:$D,'ODA download raw'!$D$16)</f>
        <v>714.29785300000003</v>
      </c>
      <c r="U117" s="3">
        <f>U116-SUMIFS('ODA download raw'!U:U,'ODA download raw'!$A:$A,'ODA total and ex non-transfer'!$A117,'ODA download raw'!$D:$D,'ODA download raw'!$D$16)</f>
        <v>646.2058790000001</v>
      </c>
    </row>
    <row r="118" spans="1:21" hidden="1" x14ac:dyDescent="0.2">
      <c r="A118" s="21" t="s">
        <v>84</v>
      </c>
      <c r="B118" s="9" t="s">
        <v>648</v>
      </c>
      <c r="C118" s="9" t="s">
        <v>981</v>
      </c>
      <c r="D118" s="9"/>
      <c r="E118" s="2"/>
      <c r="F118" s="2"/>
      <c r="G118" s="2">
        <v>454.10791399999999</v>
      </c>
      <c r="H118" s="2">
        <v>598.27417600000001</v>
      </c>
      <c r="I118" s="2">
        <v>581.684707</v>
      </c>
      <c r="J118" s="2">
        <v>621.56059400000004</v>
      </c>
      <c r="K118" s="2">
        <v>3176.6625949999998</v>
      </c>
      <c r="L118" s="2">
        <v>888.03056500000002</v>
      </c>
      <c r="M118" s="2">
        <v>815.38357099999996</v>
      </c>
      <c r="N118" s="2">
        <v>711.73799499999996</v>
      </c>
      <c r="O118" s="2">
        <v>940.026704</v>
      </c>
      <c r="P118" s="2">
        <v>724.42815599999994</v>
      </c>
      <c r="Q118" s="2">
        <v>1073.2860439999999</v>
      </c>
      <c r="R118" s="2">
        <v>1046.4441859999999</v>
      </c>
      <c r="S118" s="2">
        <v>917.63207799999998</v>
      </c>
      <c r="T118" s="2">
        <v>1092.198136</v>
      </c>
      <c r="U118" s="2">
        <v>1286.997533</v>
      </c>
    </row>
    <row r="119" spans="1:21" hidden="1" x14ac:dyDescent="0.2">
      <c r="A119" s="22" t="s">
        <v>84</v>
      </c>
      <c r="B119" s="9" t="s">
        <v>648</v>
      </c>
      <c r="C119" s="10" t="s">
        <v>982</v>
      </c>
      <c r="D119" s="10"/>
      <c r="E119" s="3"/>
      <c r="F119" s="3"/>
      <c r="G119" s="3">
        <f>G118-SUMIFS('ODA download raw'!G:G,'ODA download raw'!$A:$A,'ODA total and ex non-transfer'!$A119,'ODA download raw'!$D:$D,'ODA download raw'!$D$16)</f>
        <v>418.848546</v>
      </c>
      <c r="H119" s="3">
        <f>H118-SUMIFS('ODA download raw'!H:H,'ODA download raw'!$A:$A,'ODA total and ex non-transfer'!$A119,'ODA download raw'!$D:$D,'ODA download raw'!$D$16)</f>
        <v>561.73586399999999</v>
      </c>
      <c r="I119" s="3">
        <f>I118-SUMIFS('ODA download raw'!I:I,'ODA download raw'!$A:$A,'ODA total and ex non-transfer'!$A119,'ODA download raw'!$D:$D,'ODA download raw'!$D$16)</f>
        <v>544.39210300000002</v>
      </c>
      <c r="J119" s="3">
        <f>J118-SUMIFS('ODA download raw'!J:J,'ODA download raw'!$A:$A,'ODA total and ex non-transfer'!$A119,'ODA download raw'!$D:$D,'ODA download raw'!$D$16)</f>
        <v>592.36763900000005</v>
      </c>
      <c r="K119" s="3">
        <f>K118-SUMIFS('ODA download raw'!K:K,'ODA download raw'!$A:$A,'ODA total and ex non-transfer'!$A119,'ODA download raw'!$D:$D,'ODA download raw'!$D$16)</f>
        <v>1930.53439</v>
      </c>
      <c r="L119" s="3">
        <f>L118-SUMIFS('ODA download raw'!L:L,'ODA download raw'!$A:$A,'ODA total and ex non-transfer'!$A119,'ODA download raw'!$D:$D,'ODA download raw'!$D$16)</f>
        <v>655.87899900000002</v>
      </c>
      <c r="M119" s="3">
        <f>M118-SUMIFS('ODA download raw'!M:M,'ODA download raw'!$A:$A,'ODA total and ex non-transfer'!$A119,'ODA download raw'!$D:$D,'ODA download raw'!$D$16)</f>
        <v>802.43105199999991</v>
      </c>
      <c r="N119" s="3">
        <f>N118-SUMIFS('ODA download raw'!N:N,'ODA download raw'!$A:$A,'ODA total and ex non-transfer'!$A119,'ODA download raw'!$D:$D,'ODA download raw'!$D$16)</f>
        <v>704.636438</v>
      </c>
      <c r="O119" s="3">
        <f>O118-SUMIFS('ODA download raw'!O:O,'ODA download raw'!$A:$A,'ODA total and ex non-transfer'!$A119,'ODA download raw'!$D:$D,'ODA download raw'!$D$16)</f>
        <v>934.01191099999994</v>
      </c>
      <c r="P119" s="3">
        <f>P118-SUMIFS('ODA download raw'!P:P,'ODA download raw'!$A:$A,'ODA total and ex non-transfer'!$A119,'ODA download raw'!$D:$D,'ODA download raw'!$D$16)</f>
        <v>716.94108199999994</v>
      </c>
      <c r="Q119" s="3">
        <f>Q118-SUMIFS('ODA download raw'!Q:Q,'ODA download raw'!$A:$A,'ODA total and ex non-transfer'!$A119,'ODA download raw'!$D:$D,'ODA download raw'!$D$16)</f>
        <v>1068.2825249999999</v>
      </c>
      <c r="R119" s="3">
        <f>R118-SUMIFS('ODA download raw'!R:R,'ODA download raw'!$A:$A,'ODA total and ex non-transfer'!$A119,'ODA download raw'!$D:$D,'ODA download raw'!$D$16)</f>
        <v>1038.696803</v>
      </c>
      <c r="S119" s="3">
        <f>S118-SUMIFS('ODA download raw'!S:S,'ODA download raw'!$A:$A,'ODA total and ex non-transfer'!$A119,'ODA download raw'!$D:$D,'ODA download raw'!$D$16)</f>
        <v>911.26631099999997</v>
      </c>
      <c r="T119" s="3">
        <f>T118-SUMIFS('ODA download raw'!T:T,'ODA download raw'!$A:$A,'ODA total and ex non-transfer'!$A119,'ODA download raw'!$D:$D,'ODA download raw'!$D$16)</f>
        <v>1083.0102770000001</v>
      </c>
      <c r="U119" s="3">
        <f>U118-SUMIFS('ODA download raw'!U:U,'ODA download raw'!$A:$A,'ODA total and ex non-transfer'!$A119,'ODA download raw'!$D:$D,'ODA download raw'!$D$16)</f>
        <v>1281.895636</v>
      </c>
    </row>
    <row r="120" spans="1:21" hidden="1" x14ac:dyDescent="0.2">
      <c r="A120" s="21" t="s">
        <v>85</v>
      </c>
      <c r="B120" s="9" t="s">
        <v>654</v>
      </c>
      <c r="C120" s="9" t="s">
        <v>981</v>
      </c>
      <c r="D120" s="9"/>
      <c r="E120" s="2"/>
      <c r="F120" s="2"/>
      <c r="G120" s="2">
        <v>614.75976100000003</v>
      </c>
      <c r="H120" s="2">
        <v>701.27121799999998</v>
      </c>
      <c r="I120" s="2">
        <v>748.18418899999995</v>
      </c>
      <c r="J120" s="2">
        <v>798.36747600000001</v>
      </c>
      <c r="K120" s="2">
        <v>2931.9497799999999</v>
      </c>
      <c r="L120" s="2">
        <v>914.19518500000004</v>
      </c>
      <c r="M120" s="2">
        <v>837.41176700000005</v>
      </c>
      <c r="N120" s="2">
        <v>911.62644999999998</v>
      </c>
      <c r="O120" s="2">
        <v>1027.3206580000001</v>
      </c>
      <c r="P120" s="2">
        <v>1149.9252610000001</v>
      </c>
      <c r="Q120" s="2">
        <v>974.15679399999999</v>
      </c>
      <c r="R120" s="2">
        <v>1284.4013970000001</v>
      </c>
      <c r="S120" s="2">
        <v>1146.189721</v>
      </c>
      <c r="T120" s="2">
        <v>1284.7595610000001</v>
      </c>
      <c r="U120" s="2">
        <v>1267.9354149999999</v>
      </c>
    </row>
    <row r="121" spans="1:21" hidden="1" x14ac:dyDescent="0.2">
      <c r="A121" s="22" t="s">
        <v>85</v>
      </c>
      <c r="B121" s="9" t="s">
        <v>654</v>
      </c>
      <c r="C121" s="10" t="s">
        <v>982</v>
      </c>
      <c r="D121" s="10"/>
      <c r="E121" s="3"/>
      <c r="F121" s="3"/>
      <c r="G121" s="3">
        <f>G120-SUMIFS('ODA download raw'!G:G,'ODA download raw'!$A:$A,'ODA total and ex non-transfer'!$A121,'ODA download raw'!$D:$D,'ODA download raw'!$D$16)</f>
        <v>576.53654200000005</v>
      </c>
      <c r="H121" s="3">
        <f>H120-SUMIFS('ODA download raw'!H:H,'ODA download raw'!$A:$A,'ODA total and ex non-transfer'!$A121,'ODA download raw'!$D:$D,'ODA download raw'!$D$16)</f>
        <v>664.69901700000003</v>
      </c>
      <c r="I121" s="3">
        <f>I120-SUMIFS('ODA download raw'!I:I,'ODA download raw'!$A:$A,'ODA total and ex non-transfer'!$A121,'ODA download raw'!$D:$D,'ODA download raw'!$D$16)</f>
        <v>710.23182799999995</v>
      </c>
      <c r="J121" s="3">
        <f>J120-SUMIFS('ODA download raw'!J:J,'ODA download raw'!$A:$A,'ODA total and ex non-transfer'!$A121,'ODA download raw'!$D:$D,'ODA download raw'!$D$16)</f>
        <v>761.45290699999998</v>
      </c>
      <c r="K121" s="3">
        <f>K120-SUMIFS('ODA download raw'!K:K,'ODA download raw'!$A:$A,'ODA total and ex non-transfer'!$A121,'ODA download raw'!$D:$D,'ODA download raw'!$D$16)</f>
        <v>1872.1347249999997</v>
      </c>
      <c r="L121" s="3">
        <f>L120-SUMIFS('ODA download raw'!L:L,'ODA download raw'!$A:$A,'ODA total and ex non-transfer'!$A121,'ODA download raw'!$D:$D,'ODA download raw'!$D$16)</f>
        <v>769.46116600000005</v>
      </c>
      <c r="M121" s="3">
        <f>M120-SUMIFS('ODA download raw'!M:M,'ODA download raw'!$A:$A,'ODA total and ex non-transfer'!$A121,'ODA download raw'!$D:$D,'ODA download raw'!$D$16)</f>
        <v>799.56496200000004</v>
      </c>
      <c r="N121" s="3">
        <f>N120-SUMIFS('ODA download raw'!N:N,'ODA download raw'!$A:$A,'ODA total and ex non-transfer'!$A121,'ODA download raw'!$D:$D,'ODA download raw'!$D$16)</f>
        <v>872.71468299999992</v>
      </c>
      <c r="O121" s="3">
        <f>O120-SUMIFS('ODA download raw'!O:O,'ODA download raw'!$A:$A,'ODA total and ex non-transfer'!$A121,'ODA download raw'!$D:$D,'ODA download raw'!$D$16)</f>
        <v>993.39448600000014</v>
      </c>
      <c r="P121" s="3">
        <f>P120-SUMIFS('ODA download raw'!P:P,'ODA download raw'!$A:$A,'ODA total and ex non-transfer'!$A121,'ODA download raw'!$D:$D,'ODA download raw'!$D$16)</f>
        <v>1114.0627400000001</v>
      </c>
      <c r="Q121" s="3">
        <f>Q120-SUMIFS('ODA download raw'!Q:Q,'ODA download raw'!$A:$A,'ODA total and ex non-transfer'!$A121,'ODA download raw'!$D:$D,'ODA download raw'!$D$16)</f>
        <v>937.729287</v>
      </c>
      <c r="R121" s="3">
        <f>R120-SUMIFS('ODA download raw'!R:R,'ODA download raw'!$A:$A,'ODA total and ex non-transfer'!$A121,'ODA download raw'!$D:$D,'ODA download raw'!$D$16)</f>
        <v>1244.7958270000001</v>
      </c>
      <c r="S121" s="3">
        <f>S120-SUMIFS('ODA download raw'!S:S,'ODA download raw'!$A:$A,'ODA total and ex non-transfer'!$A121,'ODA download raw'!$D:$D,'ODA download raw'!$D$16)</f>
        <v>1117.888749</v>
      </c>
      <c r="T121" s="3">
        <f>T120-SUMIFS('ODA download raw'!T:T,'ODA download raw'!$A:$A,'ODA total and ex non-transfer'!$A121,'ODA download raw'!$D:$D,'ODA download raw'!$D$16)</f>
        <v>1184.1760690000001</v>
      </c>
      <c r="U121" s="3">
        <f>U120-SUMIFS('ODA download raw'!U:U,'ODA download raw'!$A:$A,'ODA total and ex non-transfer'!$A121,'ODA download raw'!$D:$D,'ODA download raw'!$D$16)</f>
        <v>1241.241935</v>
      </c>
    </row>
    <row r="122" spans="1:21" hidden="1" x14ac:dyDescent="0.2">
      <c r="A122" s="21" t="s">
        <v>86</v>
      </c>
      <c r="B122" s="9" t="s">
        <v>663</v>
      </c>
      <c r="C122" s="9" t="s">
        <v>981</v>
      </c>
      <c r="D122" s="9"/>
      <c r="E122" s="2"/>
      <c r="F122" s="2"/>
      <c r="G122" s="2">
        <v>361.74701900000002</v>
      </c>
      <c r="H122" s="2">
        <v>303.29805199999998</v>
      </c>
      <c r="I122" s="2">
        <v>289.83295399999997</v>
      </c>
      <c r="J122" s="2">
        <v>252.116928</v>
      </c>
      <c r="K122" s="2">
        <v>1224.339637</v>
      </c>
      <c r="L122" s="2">
        <v>307.834656</v>
      </c>
      <c r="M122" s="2">
        <v>400.69928599999997</v>
      </c>
      <c r="N122" s="2">
        <v>309.11812200000003</v>
      </c>
      <c r="O122" s="2">
        <v>349.002701</v>
      </c>
      <c r="P122" s="2">
        <v>343.287555</v>
      </c>
      <c r="Q122" s="2">
        <v>415.788206</v>
      </c>
      <c r="R122" s="2">
        <v>301.51163600000001</v>
      </c>
      <c r="S122" s="2">
        <v>281.14029199999999</v>
      </c>
      <c r="T122" s="2">
        <v>389.621174</v>
      </c>
      <c r="U122" s="2">
        <v>367.04869000000002</v>
      </c>
    </row>
    <row r="123" spans="1:21" hidden="1" x14ac:dyDescent="0.2">
      <c r="A123" s="22" t="s">
        <v>86</v>
      </c>
      <c r="B123" s="9" t="s">
        <v>663</v>
      </c>
      <c r="C123" s="10" t="s">
        <v>982</v>
      </c>
      <c r="D123" s="10"/>
      <c r="E123" s="3"/>
      <c r="F123" s="3"/>
      <c r="G123" s="3">
        <f>G122-SUMIFS('ODA download raw'!G:G,'ODA download raw'!$A:$A,'ODA total and ex non-transfer'!$A123,'ODA download raw'!$D:$D,'ODA download raw'!$D$16)</f>
        <v>327.85046900000003</v>
      </c>
      <c r="H123" s="3">
        <f>H122-SUMIFS('ODA download raw'!H:H,'ODA download raw'!$A:$A,'ODA total and ex non-transfer'!$A123,'ODA download raw'!$D:$D,'ODA download raw'!$D$16)</f>
        <v>272.646007</v>
      </c>
      <c r="I123" s="3">
        <f>I122-SUMIFS('ODA download raw'!I:I,'ODA download raw'!$A:$A,'ODA total and ex non-transfer'!$A123,'ODA download raw'!$D:$D,'ODA download raw'!$D$16)</f>
        <v>264.31841899999995</v>
      </c>
      <c r="J123" s="3">
        <f>J122-SUMIFS('ODA download raw'!J:J,'ODA download raw'!$A:$A,'ODA total and ex non-transfer'!$A123,'ODA download raw'!$D:$D,'ODA download raw'!$D$16)</f>
        <v>230.61739299999999</v>
      </c>
      <c r="K123" s="3">
        <f>K122-SUMIFS('ODA download raw'!K:K,'ODA download raw'!$A:$A,'ODA total and ex non-transfer'!$A123,'ODA download raw'!$D:$D,'ODA download raw'!$D$16)</f>
        <v>683.24479200000007</v>
      </c>
      <c r="L123" s="3">
        <f>L122-SUMIFS('ODA download raw'!L:L,'ODA download raw'!$A:$A,'ODA total and ex non-transfer'!$A123,'ODA download raw'!$D:$D,'ODA download raw'!$D$16)</f>
        <v>283.75883299999998</v>
      </c>
      <c r="M123" s="3">
        <f>M122-SUMIFS('ODA download raw'!M:M,'ODA download raw'!$A:$A,'ODA total and ex non-transfer'!$A123,'ODA download raw'!$D:$D,'ODA download raw'!$D$16)</f>
        <v>361.29900799999996</v>
      </c>
      <c r="N123" s="3">
        <f>N122-SUMIFS('ODA download raw'!N:N,'ODA download raw'!$A:$A,'ODA total and ex non-transfer'!$A123,'ODA download raw'!$D:$D,'ODA download raw'!$D$16)</f>
        <v>292.72084700000005</v>
      </c>
      <c r="O123" s="3">
        <f>O122-SUMIFS('ODA download raw'!O:O,'ODA download raw'!$A:$A,'ODA total and ex non-transfer'!$A123,'ODA download raw'!$D:$D,'ODA download raw'!$D$16)</f>
        <v>333.61366700000002</v>
      </c>
      <c r="P123" s="3">
        <f>P122-SUMIFS('ODA download raw'!P:P,'ODA download raw'!$A:$A,'ODA total and ex non-transfer'!$A123,'ODA download raw'!$D:$D,'ODA download raw'!$D$16)</f>
        <v>330.70446600000002</v>
      </c>
      <c r="Q123" s="3">
        <f>Q122-SUMIFS('ODA download raw'!Q:Q,'ODA download raw'!$A:$A,'ODA total and ex non-transfer'!$A123,'ODA download raw'!$D:$D,'ODA download raw'!$D$16)</f>
        <v>404.88125500000001</v>
      </c>
      <c r="R123" s="3">
        <f>R122-SUMIFS('ODA download raw'!R:R,'ODA download raw'!$A:$A,'ODA total and ex non-transfer'!$A123,'ODA download raw'!$D:$D,'ODA download raw'!$D$16)</f>
        <v>291.21311500000002</v>
      </c>
      <c r="S123" s="3">
        <f>S122-SUMIFS('ODA download raw'!S:S,'ODA download raw'!$A:$A,'ODA total and ex non-transfer'!$A123,'ODA download raw'!$D:$D,'ODA download raw'!$D$16)</f>
        <v>272.24393800000001</v>
      </c>
      <c r="T123" s="3">
        <f>T122-SUMIFS('ODA download raw'!T:T,'ODA download raw'!$A:$A,'ODA total and ex non-transfer'!$A123,'ODA download raw'!$D:$D,'ODA download raw'!$D$16)</f>
        <v>381.88507900000002</v>
      </c>
      <c r="U123" s="3">
        <f>U122-SUMIFS('ODA download raw'!U:U,'ODA download raw'!$A:$A,'ODA total and ex non-transfer'!$A123,'ODA download raw'!$D:$D,'ODA download raw'!$D$16)</f>
        <v>360.31279800000004</v>
      </c>
    </row>
    <row r="124" spans="1:21" hidden="1" x14ac:dyDescent="0.2">
      <c r="A124" s="21" t="s">
        <v>87</v>
      </c>
      <c r="B124" s="9" t="s">
        <v>665</v>
      </c>
      <c r="C124" s="9" t="s">
        <v>981</v>
      </c>
      <c r="D124" s="9"/>
      <c r="E124" s="2"/>
      <c r="F124" s="2"/>
      <c r="G124" s="2">
        <v>45.642789</v>
      </c>
      <c r="H124" s="2">
        <v>38.162711999999999</v>
      </c>
      <c r="I124" s="2">
        <v>47.934291999999999</v>
      </c>
      <c r="J124" s="2">
        <v>52.333961000000002</v>
      </c>
      <c r="K124" s="2">
        <v>60.471398999999998</v>
      </c>
      <c r="L124" s="2">
        <v>84.724521999999993</v>
      </c>
      <c r="M124" s="2">
        <v>128.83390600000001</v>
      </c>
      <c r="N124" s="2">
        <v>150.413003</v>
      </c>
      <c r="O124" s="2">
        <v>127.796131</v>
      </c>
      <c r="P124" s="2">
        <v>177.36425199999999</v>
      </c>
      <c r="Q124" s="2">
        <v>176.33903799999999</v>
      </c>
      <c r="R124" s="2">
        <v>151.80763400000001</v>
      </c>
      <c r="S124" s="2">
        <v>100.72945199999999</v>
      </c>
      <c r="T124" s="2">
        <v>121.66995799999999</v>
      </c>
      <c r="U124" s="2">
        <v>82.666573</v>
      </c>
    </row>
    <row r="125" spans="1:21" hidden="1" x14ac:dyDescent="0.2">
      <c r="A125" s="22" t="s">
        <v>87</v>
      </c>
      <c r="B125" s="9" t="s">
        <v>665</v>
      </c>
      <c r="C125" s="10" t="s">
        <v>982</v>
      </c>
      <c r="D125" s="10"/>
      <c r="E125" s="3"/>
      <c r="F125" s="3"/>
      <c r="G125" s="3">
        <f>G124-SUMIFS('ODA download raw'!G:G,'ODA download raw'!$A:$A,'ODA total and ex non-transfer'!$A125,'ODA download raw'!$D:$D,'ODA download raw'!$D$16)</f>
        <v>45.642789</v>
      </c>
      <c r="H125" s="3">
        <f>H124-SUMIFS('ODA download raw'!H:H,'ODA download raw'!$A:$A,'ODA total and ex non-transfer'!$A125,'ODA download raw'!$D:$D,'ODA download raw'!$D$16)</f>
        <v>38.162711999999999</v>
      </c>
      <c r="I125" s="3">
        <f>I124-SUMIFS('ODA download raw'!I:I,'ODA download raw'!$A:$A,'ODA total and ex non-transfer'!$A125,'ODA download raw'!$D:$D,'ODA download raw'!$D$16)</f>
        <v>47.934291999999999</v>
      </c>
      <c r="J125" s="3">
        <f>J124-SUMIFS('ODA download raw'!J:J,'ODA download raw'!$A:$A,'ODA total and ex non-transfer'!$A125,'ODA download raw'!$D:$D,'ODA download raw'!$D$16)</f>
        <v>52.333961000000002</v>
      </c>
      <c r="K125" s="3">
        <f>K124-SUMIFS('ODA download raw'!K:K,'ODA download raw'!$A:$A,'ODA total and ex non-transfer'!$A125,'ODA download raw'!$D:$D,'ODA download raw'!$D$16)</f>
        <v>46.94614</v>
      </c>
      <c r="L125" s="3">
        <f>L124-SUMIFS('ODA download raw'!L:L,'ODA download raw'!$A:$A,'ODA total and ex non-transfer'!$A125,'ODA download raw'!$D:$D,'ODA download raw'!$D$16)</f>
        <v>71.367538999999994</v>
      </c>
      <c r="M125" s="3">
        <f>M124-SUMIFS('ODA download raw'!M:M,'ODA download raw'!$A:$A,'ODA total and ex non-transfer'!$A125,'ODA download raw'!$D:$D,'ODA download raw'!$D$16)</f>
        <v>118.12817300000002</v>
      </c>
      <c r="N125" s="3">
        <f>N124-SUMIFS('ODA download raw'!N:N,'ODA download raw'!$A:$A,'ODA total and ex non-transfer'!$A125,'ODA download raw'!$D:$D,'ODA download raw'!$D$16)</f>
        <v>139.86882</v>
      </c>
      <c r="O125" s="3">
        <f>O124-SUMIFS('ODA download raw'!O:O,'ODA download raw'!$A:$A,'ODA total and ex non-transfer'!$A125,'ODA download raw'!$D:$D,'ODA download raw'!$D$16)</f>
        <v>118.294943</v>
      </c>
      <c r="P125" s="3">
        <f>P124-SUMIFS('ODA download raw'!P:P,'ODA download raw'!$A:$A,'ODA total and ex non-transfer'!$A125,'ODA download raw'!$D:$D,'ODA download raw'!$D$16)</f>
        <v>169.486615</v>
      </c>
      <c r="Q125" s="3">
        <f>Q124-SUMIFS('ODA download raw'!Q:Q,'ODA download raw'!$A:$A,'ODA total and ex non-transfer'!$A125,'ODA download raw'!$D:$D,'ODA download raw'!$D$16)</f>
        <v>167.46622599999998</v>
      </c>
      <c r="R125" s="3">
        <f>R124-SUMIFS('ODA download raw'!R:R,'ODA download raw'!$A:$A,'ODA total and ex non-transfer'!$A125,'ODA download raw'!$D:$D,'ODA download raw'!$D$16)</f>
        <v>142.10459299999999</v>
      </c>
      <c r="S125" s="3">
        <f>S124-SUMIFS('ODA download raw'!S:S,'ODA download raw'!$A:$A,'ODA total and ex non-transfer'!$A125,'ODA download raw'!$D:$D,'ODA download raw'!$D$16)</f>
        <v>92.339777999999995</v>
      </c>
      <c r="T125" s="3">
        <f>T124-SUMIFS('ODA download raw'!T:T,'ODA download raw'!$A:$A,'ODA total and ex non-transfer'!$A125,'ODA download raw'!$D:$D,'ODA download raw'!$D$16)</f>
        <v>113.279358</v>
      </c>
      <c r="U125" s="3">
        <f>U124-SUMIFS('ODA download raw'!U:U,'ODA download raw'!$A:$A,'ODA total and ex non-transfer'!$A125,'ODA download raw'!$D:$D,'ODA download raw'!$D$16)</f>
        <v>75.116896999999994</v>
      </c>
    </row>
    <row r="126" spans="1:21" hidden="1" x14ac:dyDescent="0.2">
      <c r="A126" s="21" t="s">
        <v>88</v>
      </c>
      <c r="B126" s="9" t="s">
        <v>667</v>
      </c>
      <c r="C126" s="9" t="s">
        <v>981</v>
      </c>
      <c r="D126" s="9"/>
      <c r="E126" s="2"/>
      <c r="F126" s="2"/>
      <c r="G126" s="2">
        <v>185.29870199999999</v>
      </c>
      <c r="H126" s="2">
        <v>196.96235100000001</v>
      </c>
      <c r="I126" s="2">
        <v>220.96798100000001</v>
      </c>
      <c r="J126" s="2">
        <v>4.0904299999999996</v>
      </c>
      <c r="K126" s="2">
        <v>3.8055590000000001</v>
      </c>
      <c r="L126" s="2">
        <v>360.1705</v>
      </c>
      <c r="M126" s="2">
        <v>391.65525000000002</v>
      </c>
      <c r="N126" s="2">
        <v>462.93598200000002</v>
      </c>
      <c r="O126" s="2">
        <v>536.04096100000004</v>
      </c>
      <c r="P126" s="2"/>
      <c r="Q126" s="2"/>
      <c r="R126" s="2"/>
      <c r="S126" s="2"/>
      <c r="T126" s="2"/>
      <c r="U126" s="2"/>
    </row>
    <row r="127" spans="1:21" hidden="1" x14ac:dyDescent="0.2">
      <c r="A127" s="22" t="s">
        <v>88</v>
      </c>
      <c r="B127" s="9" t="s">
        <v>667</v>
      </c>
      <c r="C127" s="10" t="s">
        <v>982</v>
      </c>
      <c r="D127" s="10"/>
      <c r="E127" s="3"/>
      <c r="F127" s="3"/>
      <c r="G127" s="3">
        <f>G126-SUMIFS('ODA download raw'!G:G,'ODA download raw'!$A:$A,'ODA total and ex non-transfer'!$A127,'ODA download raw'!$D:$D,'ODA download raw'!$D$16)</f>
        <v>185.29870199999999</v>
      </c>
      <c r="H127" s="3">
        <f>H126-SUMIFS('ODA download raw'!H:H,'ODA download raw'!$A:$A,'ODA total and ex non-transfer'!$A127,'ODA download raw'!$D:$D,'ODA download raw'!$D$16)</f>
        <v>196.96235100000001</v>
      </c>
      <c r="I127" s="3">
        <f>I126-SUMIFS('ODA download raw'!I:I,'ODA download raw'!$A:$A,'ODA total and ex non-transfer'!$A127,'ODA download raw'!$D:$D,'ODA download raw'!$D$16)</f>
        <v>220.96798100000001</v>
      </c>
      <c r="J127" s="3">
        <f>J126-SUMIFS('ODA download raw'!J:J,'ODA download raw'!$A:$A,'ODA total and ex non-transfer'!$A127,'ODA download raw'!$D:$D,'ODA download raw'!$D$16)</f>
        <v>4.0904299999999996</v>
      </c>
      <c r="K127" s="3">
        <f>K126-SUMIFS('ODA download raw'!K:K,'ODA download raw'!$A:$A,'ODA total and ex non-transfer'!$A127,'ODA download raw'!$D:$D,'ODA download raw'!$D$16)</f>
        <v>3.8055590000000001</v>
      </c>
      <c r="L127" s="3">
        <f>L126-SUMIFS('ODA download raw'!L:L,'ODA download raw'!$A:$A,'ODA total and ex non-transfer'!$A127,'ODA download raw'!$D:$D,'ODA download raw'!$D$16)</f>
        <v>360.16598099999999</v>
      </c>
      <c r="M127" s="3">
        <f>M126-SUMIFS('ODA download raw'!M:M,'ODA download raw'!$A:$A,'ODA total and ex non-transfer'!$A127,'ODA download raw'!$D:$D,'ODA download raw'!$D$16)</f>
        <v>391.65070100000003</v>
      </c>
      <c r="N127" s="3">
        <f>N126-SUMIFS('ODA download raw'!N:N,'ODA download raw'!$A:$A,'ODA total and ex non-transfer'!$A127,'ODA download raw'!$D:$D,'ODA download raw'!$D$16)</f>
        <v>462.92602000000005</v>
      </c>
      <c r="O127" s="3">
        <f>O126-SUMIFS('ODA download raw'!O:O,'ODA download raw'!$A:$A,'ODA total and ex non-transfer'!$A127,'ODA download raw'!$D:$D,'ODA download raw'!$D$16)</f>
        <v>536.04096100000004</v>
      </c>
      <c r="P127" s="3">
        <f>P126-SUMIFS('ODA download raw'!P:P,'ODA download raw'!$A:$A,'ODA total and ex non-transfer'!$A127,'ODA download raw'!$D:$D,'ODA download raw'!$D$16)</f>
        <v>0</v>
      </c>
      <c r="Q127" s="3">
        <f>Q126-SUMIFS('ODA download raw'!Q:Q,'ODA download raw'!$A:$A,'ODA total and ex non-transfer'!$A127,'ODA download raw'!$D:$D,'ODA download raw'!$D$16)</f>
        <v>0</v>
      </c>
      <c r="R127" s="3">
        <f>R126-SUMIFS('ODA download raw'!R:R,'ODA download raw'!$A:$A,'ODA total and ex non-transfer'!$A127,'ODA download raw'!$D:$D,'ODA download raw'!$D$16)</f>
        <v>0</v>
      </c>
      <c r="S127" s="3">
        <f>S126-SUMIFS('ODA download raw'!S:S,'ODA download raw'!$A:$A,'ODA total and ex non-transfer'!$A127,'ODA download raw'!$D:$D,'ODA download raw'!$D$16)</f>
        <v>0</v>
      </c>
      <c r="T127" s="3">
        <f>T126-SUMIFS('ODA download raw'!T:T,'ODA download raw'!$A:$A,'ODA total and ex non-transfer'!$A127,'ODA download raw'!$D:$D,'ODA download raw'!$D$16)</f>
        <v>0</v>
      </c>
      <c r="U127" s="3">
        <f>U126-SUMIFS('ODA download raw'!U:U,'ODA download raw'!$A:$A,'ODA total and ex non-transfer'!$A127,'ODA download raw'!$D:$D,'ODA download raw'!$D$16)</f>
        <v>0</v>
      </c>
    </row>
    <row r="128" spans="1:21" hidden="1" x14ac:dyDescent="0.2">
      <c r="A128" s="21" t="s">
        <v>89</v>
      </c>
      <c r="B128" s="9" t="s">
        <v>692</v>
      </c>
      <c r="C128" s="9" t="s">
        <v>981</v>
      </c>
      <c r="D128" s="9"/>
      <c r="E128" s="2"/>
      <c r="F128" s="2"/>
      <c r="G128" s="2">
        <v>2970.514549</v>
      </c>
      <c r="H128" s="2">
        <v>1195.2301440000001</v>
      </c>
      <c r="I128" s="2">
        <v>1269.0111879999999</v>
      </c>
      <c r="J128" s="2">
        <v>1325.493741</v>
      </c>
      <c r="K128" s="2">
        <v>3519.8668710000002</v>
      </c>
      <c r="L128" s="2">
        <v>1592.849091</v>
      </c>
      <c r="M128" s="2">
        <v>1729.1733280000001</v>
      </c>
      <c r="N128" s="2">
        <v>1860.220673</v>
      </c>
      <c r="O128" s="2">
        <v>1812.7720609999999</v>
      </c>
      <c r="P128" s="2">
        <v>1872.679204</v>
      </c>
      <c r="Q128" s="2">
        <v>1947.5756799999999</v>
      </c>
      <c r="R128" s="2">
        <v>2202.2168849999998</v>
      </c>
      <c r="S128" s="2">
        <v>1984.309591</v>
      </c>
      <c r="T128" s="2">
        <v>1951.0192159999999</v>
      </c>
      <c r="U128" s="2">
        <v>1806.6573659999999</v>
      </c>
    </row>
    <row r="129" spans="1:21" hidden="1" x14ac:dyDescent="0.2">
      <c r="A129" s="22" t="s">
        <v>89</v>
      </c>
      <c r="B129" s="9" t="s">
        <v>692</v>
      </c>
      <c r="C129" s="10" t="s">
        <v>982</v>
      </c>
      <c r="D129" s="10"/>
      <c r="E129" s="3"/>
      <c r="F129" s="3"/>
      <c r="G129" s="3">
        <f>G128-SUMIFS('ODA download raw'!G:G,'ODA download raw'!$A:$A,'ODA total and ex non-transfer'!$A129,'ODA download raw'!$D:$D,'ODA download raw'!$D$16)</f>
        <v>2937.0172899999998</v>
      </c>
      <c r="H129" s="3">
        <f>H128-SUMIFS('ODA download raw'!H:H,'ODA download raw'!$A:$A,'ODA total and ex non-transfer'!$A129,'ODA download raw'!$D:$D,'ODA download raw'!$D$16)</f>
        <v>1168.5661970000001</v>
      </c>
      <c r="I129" s="3">
        <f>I128-SUMIFS('ODA download raw'!I:I,'ODA download raw'!$A:$A,'ODA total and ex non-transfer'!$A129,'ODA download raw'!$D:$D,'ODA download raw'!$D$16)</f>
        <v>1241.461362</v>
      </c>
      <c r="J129" s="3">
        <f>J128-SUMIFS('ODA download raw'!J:J,'ODA download raw'!$A:$A,'ODA total and ex non-transfer'!$A129,'ODA download raw'!$D:$D,'ODA download raw'!$D$16)</f>
        <v>1295.709114</v>
      </c>
      <c r="K129" s="3">
        <f>K128-SUMIFS('ODA download raw'!K:K,'ODA download raw'!$A:$A,'ODA total and ex non-transfer'!$A129,'ODA download raw'!$D:$D,'ODA download raw'!$D$16)</f>
        <v>2278.6847539999999</v>
      </c>
      <c r="L129" s="3">
        <f>L128-SUMIFS('ODA download raw'!L:L,'ODA download raw'!$A:$A,'ODA total and ex non-transfer'!$A129,'ODA download raw'!$D:$D,'ODA download raw'!$D$16)</f>
        <v>1571.670175</v>
      </c>
      <c r="M129" s="3">
        <f>M128-SUMIFS('ODA download raw'!M:M,'ODA download raw'!$A:$A,'ODA total and ex non-transfer'!$A129,'ODA download raw'!$D:$D,'ODA download raw'!$D$16)</f>
        <v>1712.1617800000001</v>
      </c>
      <c r="N129" s="3">
        <f>N128-SUMIFS('ODA download raw'!N:N,'ODA download raw'!$A:$A,'ODA total and ex non-transfer'!$A129,'ODA download raw'!$D:$D,'ODA download raw'!$D$16)</f>
        <v>1836.485588</v>
      </c>
      <c r="O129" s="3">
        <f>O128-SUMIFS('ODA download raw'!O:O,'ODA download raw'!$A:$A,'ODA total and ex non-transfer'!$A129,'ODA download raw'!$D:$D,'ODA download raw'!$D$16)</f>
        <v>1782.955197</v>
      </c>
      <c r="P129" s="3">
        <f>P128-SUMIFS('ODA download raw'!P:P,'ODA download raw'!$A:$A,'ODA total and ex non-transfer'!$A129,'ODA download raw'!$D:$D,'ODA download raw'!$D$16)</f>
        <v>1851.9253450000001</v>
      </c>
      <c r="Q129" s="3">
        <f>Q128-SUMIFS('ODA download raw'!Q:Q,'ODA download raw'!$A:$A,'ODA total and ex non-transfer'!$A129,'ODA download raw'!$D:$D,'ODA download raw'!$D$16)</f>
        <v>1927.9806659999999</v>
      </c>
      <c r="R129" s="3">
        <f>R128-SUMIFS('ODA download raw'!R:R,'ODA download raw'!$A:$A,'ODA total and ex non-transfer'!$A129,'ODA download raw'!$D:$D,'ODA download raw'!$D$16)</f>
        <v>2103.3361929999996</v>
      </c>
      <c r="S129" s="3">
        <f>S128-SUMIFS('ODA download raw'!S:S,'ODA download raw'!$A:$A,'ODA total and ex non-transfer'!$A129,'ODA download raw'!$D:$D,'ODA download raw'!$D$16)</f>
        <v>1964.3766269999999</v>
      </c>
      <c r="T129" s="3">
        <f>T128-SUMIFS('ODA download raw'!T:T,'ODA download raw'!$A:$A,'ODA total and ex non-transfer'!$A129,'ODA download raw'!$D:$D,'ODA download raw'!$D$16)</f>
        <v>1917.4838649999999</v>
      </c>
      <c r="U129" s="3">
        <f>U128-SUMIFS('ODA download raw'!U:U,'ODA download raw'!$A:$A,'ODA total and ex non-transfer'!$A129,'ODA download raw'!$D:$D,'ODA download raw'!$D$16)</f>
        <v>1770.1983679999998</v>
      </c>
    </row>
    <row r="130" spans="1:21" hidden="1" x14ac:dyDescent="0.2">
      <c r="A130" s="21" t="s">
        <v>90</v>
      </c>
      <c r="B130" s="9" t="s">
        <v>696</v>
      </c>
      <c r="C130" s="9" t="s">
        <v>981</v>
      </c>
      <c r="D130" s="9"/>
      <c r="E130" s="2"/>
      <c r="F130" s="2"/>
      <c r="G130" s="2">
        <v>124.695542</v>
      </c>
      <c r="H130" s="2">
        <v>147.50789599999999</v>
      </c>
      <c r="I130" s="2">
        <v>160.49806799999999</v>
      </c>
      <c r="J130" s="2">
        <v>116.56023399999999</v>
      </c>
      <c r="K130" s="2">
        <v>168.12142700000001</v>
      </c>
      <c r="L130" s="2">
        <v>209.19236799999999</v>
      </c>
      <c r="M130" s="2">
        <v>197.17655600000001</v>
      </c>
      <c r="N130" s="2">
        <v>278.38698399999998</v>
      </c>
      <c r="O130" s="2">
        <v>263.41462100000001</v>
      </c>
      <c r="P130" s="2">
        <v>282.515286</v>
      </c>
      <c r="Q130" s="2">
        <v>286.12383399999999</v>
      </c>
      <c r="R130" s="2">
        <v>291.32311499999997</v>
      </c>
      <c r="S130" s="2">
        <v>261.44258500000001</v>
      </c>
      <c r="T130" s="2">
        <v>182.197429</v>
      </c>
      <c r="U130" s="2">
        <v>205.03338299999999</v>
      </c>
    </row>
    <row r="131" spans="1:21" hidden="1" x14ac:dyDescent="0.2">
      <c r="A131" s="22" t="s">
        <v>90</v>
      </c>
      <c r="B131" s="9" t="s">
        <v>696</v>
      </c>
      <c r="C131" s="10" t="s">
        <v>982</v>
      </c>
      <c r="D131" s="10"/>
      <c r="E131" s="3"/>
      <c r="F131" s="3"/>
      <c r="G131" s="3">
        <f>G130-SUMIFS('ODA download raw'!G:G,'ODA download raw'!$A:$A,'ODA total and ex non-transfer'!$A131,'ODA download raw'!$D:$D,'ODA download raw'!$D$16)</f>
        <v>124.695542</v>
      </c>
      <c r="H131" s="3">
        <f>H130-SUMIFS('ODA download raw'!H:H,'ODA download raw'!$A:$A,'ODA total and ex non-transfer'!$A131,'ODA download raw'!$D:$D,'ODA download raw'!$D$16)</f>
        <v>147.50789599999999</v>
      </c>
      <c r="I131" s="3">
        <f>I130-SUMIFS('ODA download raw'!I:I,'ODA download raw'!$A:$A,'ODA total and ex non-transfer'!$A131,'ODA download raw'!$D:$D,'ODA download raw'!$D$16)</f>
        <v>160.49806799999999</v>
      </c>
      <c r="J131" s="3">
        <f>J130-SUMIFS('ODA download raw'!J:J,'ODA download raw'!$A:$A,'ODA total and ex non-transfer'!$A131,'ODA download raw'!$D:$D,'ODA download raw'!$D$16)</f>
        <v>116.56023399999999</v>
      </c>
      <c r="K131" s="3">
        <f>K130-SUMIFS('ODA download raw'!K:K,'ODA download raw'!$A:$A,'ODA total and ex non-transfer'!$A131,'ODA download raw'!$D:$D,'ODA download raw'!$D$16)</f>
        <v>166.36193400000002</v>
      </c>
      <c r="L131" s="3">
        <f>L130-SUMIFS('ODA download raw'!L:L,'ODA download raw'!$A:$A,'ODA total and ex non-transfer'!$A131,'ODA download raw'!$D:$D,'ODA download raw'!$D$16)</f>
        <v>206.725763</v>
      </c>
      <c r="M131" s="3">
        <f>M130-SUMIFS('ODA download raw'!M:M,'ODA download raw'!$A:$A,'ODA total and ex non-transfer'!$A131,'ODA download raw'!$D:$D,'ODA download raw'!$D$16)</f>
        <v>194.79535000000001</v>
      </c>
      <c r="N131" s="3">
        <f>N130-SUMIFS('ODA download raw'!N:N,'ODA download raw'!$A:$A,'ODA total and ex non-transfer'!$A131,'ODA download raw'!$D:$D,'ODA download raw'!$D$16)</f>
        <v>275.32286999999997</v>
      </c>
      <c r="O131" s="3">
        <f>O130-SUMIFS('ODA download raw'!O:O,'ODA download raw'!$A:$A,'ODA total and ex non-transfer'!$A131,'ODA download raw'!$D:$D,'ODA download raw'!$D$16)</f>
        <v>260.461839</v>
      </c>
      <c r="P131" s="3">
        <f>P130-SUMIFS('ODA download raw'!P:P,'ODA download raw'!$A:$A,'ODA total and ex non-transfer'!$A131,'ODA download raw'!$D:$D,'ODA download raw'!$D$16)</f>
        <v>279.58132599999999</v>
      </c>
      <c r="Q131" s="3">
        <f>Q130-SUMIFS('ODA download raw'!Q:Q,'ODA download raw'!$A:$A,'ODA total and ex non-transfer'!$A131,'ODA download raw'!$D:$D,'ODA download raw'!$D$16)</f>
        <v>283.73526099999998</v>
      </c>
      <c r="R131" s="3">
        <f>R130-SUMIFS('ODA download raw'!R:R,'ODA download raw'!$A:$A,'ODA total and ex non-transfer'!$A131,'ODA download raw'!$D:$D,'ODA download raw'!$D$16)</f>
        <v>288.16332299999999</v>
      </c>
      <c r="S131" s="3">
        <f>S130-SUMIFS('ODA download raw'!S:S,'ODA download raw'!$A:$A,'ODA total and ex non-transfer'!$A131,'ODA download raw'!$D:$D,'ODA download raw'!$D$16)</f>
        <v>258.23528600000003</v>
      </c>
      <c r="T131" s="3">
        <f>T130-SUMIFS('ODA download raw'!T:T,'ODA download raw'!$A:$A,'ODA total and ex non-transfer'!$A131,'ODA download raw'!$D:$D,'ODA download raw'!$D$16)</f>
        <v>179.583956</v>
      </c>
      <c r="U131" s="3">
        <f>U130-SUMIFS('ODA download raw'!U:U,'ODA download raw'!$A:$A,'ODA total and ex non-transfer'!$A131,'ODA download raw'!$D:$D,'ODA download raw'!$D$16)</f>
        <v>203.33326099999999</v>
      </c>
    </row>
    <row r="132" spans="1:21" hidden="1" x14ac:dyDescent="0.2">
      <c r="A132" s="21" t="s">
        <v>91</v>
      </c>
      <c r="B132" s="9" t="s">
        <v>716</v>
      </c>
      <c r="C132" s="9" t="s">
        <v>981</v>
      </c>
      <c r="D132" s="9"/>
      <c r="E132" s="2"/>
      <c r="F132" s="2"/>
      <c r="G132" s="2">
        <v>382.89635199999998</v>
      </c>
      <c r="H132" s="2">
        <v>544.47548800000004</v>
      </c>
      <c r="I132" s="2">
        <v>606.18993699999999</v>
      </c>
      <c r="J132" s="2">
        <v>559.66083500000002</v>
      </c>
      <c r="K132" s="2">
        <v>1932.335887</v>
      </c>
      <c r="L132" s="2">
        <v>514.06966799999998</v>
      </c>
      <c r="M132" s="2">
        <v>526.26006900000004</v>
      </c>
      <c r="N132" s="2">
        <v>423.754321</v>
      </c>
      <c r="O132" s="2">
        <v>682.08606199999997</v>
      </c>
      <c r="P132" s="2">
        <v>586.24519499999997</v>
      </c>
      <c r="Q132" s="2">
        <v>819.51771199999996</v>
      </c>
      <c r="R132" s="2">
        <v>719.800701</v>
      </c>
      <c r="S132" s="2">
        <v>840.81768799999998</v>
      </c>
      <c r="T132" s="2">
        <v>903.75024800000006</v>
      </c>
      <c r="U132" s="2">
        <v>996.96748300000002</v>
      </c>
    </row>
    <row r="133" spans="1:21" hidden="1" x14ac:dyDescent="0.2">
      <c r="A133" s="22" t="s">
        <v>91</v>
      </c>
      <c r="B133" s="9" t="s">
        <v>716</v>
      </c>
      <c r="C133" s="10" t="s">
        <v>982</v>
      </c>
      <c r="D133" s="10"/>
      <c r="E133" s="3"/>
      <c r="F133" s="3"/>
      <c r="G133" s="3">
        <f>G132-SUMIFS('ODA download raw'!G:G,'ODA download raw'!$A:$A,'ODA total and ex non-transfer'!$A133,'ODA download raw'!$D:$D,'ODA download raw'!$D$16)</f>
        <v>365.27452599999998</v>
      </c>
      <c r="H133" s="3">
        <f>H132-SUMIFS('ODA download raw'!H:H,'ODA download raw'!$A:$A,'ODA total and ex non-transfer'!$A133,'ODA download raw'!$D:$D,'ODA download raw'!$D$16)</f>
        <v>524.74819300000001</v>
      </c>
      <c r="I133" s="3">
        <f>I132-SUMIFS('ODA download raw'!I:I,'ODA download raw'!$A:$A,'ODA total and ex non-transfer'!$A133,'ODA download raw'!$D:$D,'ODA download raw'!$D$16)</f>
        <v>582.20592299999998</v>
      </c>
      <c r="J133" s="3">
        <f>J132-SUMIFS('ODA download raw'!J:J,'ODA download raw'!$A:$A,'ODA total and ex non-transfer'!$A133,'ODA download raw'!$D:$D,'ODA download raw'!$D$16)</f>
        <v>528.49214800000004</v>
      </c>
      <c r="K133" s="3">
        <f>K132-SUMIFS('ODA download raw'!K:K,'ODA download raw'!$A:$A,'ODA total and ex non-transfer'!$A133,'ODA download raw'!$D:$D,'ODA download raw'!$D$16)</f>
        <v>1432.1140809999999</v>
      </c>
      <c r="L133" s="3">
        <f>L132-SUMIFS('ODA download raw'!L:L,'ODA download raw'!$A:$A,'ODA total and ex non-transfer'!$A133,'ODA download raw'!$D:$D,'ODA download raw'!$D$16)</f>
        <v>492.69013899999999</v>
      </c>
      <c r="M133" s="3">
        <f>M132-SUMIFS('ODA download raw'!M:M,'ODA download raw'!$A:$A,'ODA total and ex non-transfer'!$A133,'ODA download raw'!$D:$D,'ODA download raw'!$D$16)</f>
        <v>508.56332200000003</v>
      </c>
      <c r="N133" s="3">
        <f>N132-SUMIFS('ODA download raw'!N:N,'ODA download raw'!$A:$A,'ODA total and ex non-transfer'!$A133,'ODA download raw'!$D:$D,'ODA download raw'!$D$16)</f>
        <v>405.570267</v>
      </c>
      <c r="O133" s="3">
        <f>O132-SUMIFS('ODA download raw'!O:O,'ODA download raw'!$A:$A,'ODA total and ex non-transfer'!$A133,'ODA download raw'!$D:$D,'ODA download raw'!$D$16)</f>
        <v>651.20080899999994</v>
      </c>
      <c r="P133" s="3">
        <f>P132-SUMIFS('ODA download raw'!P:P,'ODA download raw'!$A:$A,'ODA total and ex non-transfer'!$A133,'ODA download raw'!$D:$D,'ODA download raw'!$D$16)</f>
        <v>571.29379899999992</v>
      </c>
      <c r="Q133" s="3">
        <f>Q132-SUMIFS('ODA download raw'!Q:Q,'ODA download raw'!$A:$A,'ODA total and ex non-transfer'!$A133,'ODA download raw'!$D:$D,'ODA download raw'!$D$16)</f>
        <v>803.95445899999993</v>
      </c>
      <c r="R133" s="3">
        <f>R132-SUMIFS('ODA download raw'!R:R,'ODA download raw'!$A:$A,'ODA total and ex non-transfer'!$A133,'ODA download raw'!$D:$D,'ODA download raw'!$D$16)</f>
        <v>704.45694000000003</v>
      </c>
      <c r="S133" s="3">
        <f>S132-SUMIFS('ODA download raw'!S:S,'ODA download raw'!$A:$A,'ODA total and ex non-transfer'!$A133,'ODA download raw'!$D:$D,'ODA download raw'!$D$16)</f>
        <v>828.82377499999996</v>
      </c>
      <c r="T133" s="3">
        <f>T132-SUMIFS('ODA download raw'!T:T,'ODA download raw'!$A:$A,'ODA total and ex non-transfer'!$A133,'ODA download raw'!$D:$D,'ODA download raw'!$D$16)</f>
        <v>889.67048000000011</v>
      </c>
      <c r="U133" s="3">
        <f>U132-SUMIFS('ODA download raw'!U:U,'ODA download raw'!$A:$A,'ODA total and ex non-transfer'!$A133,'ODA download raw'!$D:$D,'ODA download raw'!$D$16)</f>
        <v>984.14903100000004</v>
      </c>
    </row>
    <row r="134" spans="1:21" hidden="1" x14ac:dyDescent="0.2">
      <c r="A134" s="21" t="s">
        <v>92</v>
      </c>
      <c r="B134" s="9" t="s">
        <v>718</v>
      </c>
      <c r="C134" s="9" t="s">
        <v>981</v>
      </c>
      <c r="D134" s="9"/>
      <c r="E134" s="2"/>
      <c r="F134" s="2"/>
      <c r="G134" s="2">
        <v>373.95440300000001</v>
      </c>
      <c r="H134" s="2">
        <v>383.13280099999997</v>
      </c>
      <c r="I134" s="2">
        <v>582.08925399999998</v>
      </c>
      <c r="J134" s="2">
        <v>6399.5920130000004</v>
      </c>
      <c r="K134" s="2">
        <v>12257.458000000001</v>
      </c>
      <c r="L134" s="2">
        <v>1880.218453</v>
      </c>
      <c r="M134" s="2">
        <v>1365.744445</v>
      </c>
      <c r="N134" s="2">
        <v>1605.219722</v>
      </c>
      <c r="O134" s="2">
        <v>2022.6524469999999</v>
      </c>
      <c r="P134" s="2">
        <v>1756.5102159999999</v>
      </c>
      <c r="Q134" s="2">
        <v>1864.6051629999999</v>
      </c>
      <c r="R134" s="2">
        <v>2454.0608849999999</v>
      </c>
      <c r="S134" s="2">
        <v>2372.4987900000001</v>
      </c>
      <c r="T134" s="2">
        <v>2483.3591540000002</v>
      </c>
      <c r="U134" s="2">
        <v>2664.6536740000001</v>
      </c>
    </row>
    <row r="135" spans="1:21" hidden="1" x14ac:dyDescent="0.2">
      <c r="A135" s="22" t="s">
        <v>92</v>
      </c>
      <c r="B135" s="9" t="s">
        <v>718</v>
      </c>
      <c r="C135" s="10" t="s">
        <v>982</v>
      </c>
      <c r="D135" s="10"/>
      <c r="E135" s="3"/>
      <c r="F135" s="3"/>
      <c r="G135" s="3">
        <f>G134-SUMIFS('ODA download raw'!G:G,'ODA download raw'!$A:$A,'ODA total and ex non-transfer'!$A135,'ODA download raw'!$D:$D,'ODA download raw'!$D$16)</f>
        <v>373.95440300000001</v>
      </c>
      <c r="H135" s="3">
        <f>H134-SUMIFS('ODA download raw'!H:H,'ODA download raw'!$A:$A,'ODA total and ex non-transfer'!$A135,'ODA download raw'!$D:$D,'ODA download raw'!$D$16)</f>
        <v>383.13280099999997</v>
      </c>
      <c r="I135" s="3">
        <f>I134-SUMIFS('ODA download raw'!I:I,'ODA download raw'!$A:$A,'ODA total and ex non-transfer'!$A135,'ODA download raw'!$D:$D,'ODA download raw'!$D$16)</f>
        <v>582.08925399999998</v>
      </c>
      <c r="J135" s="3">
        <f>J134-SUMIFS('ODA download raw'!J:J,'ODA download raw'!$A:$A,'ODA total and ex non-transfer'!$A135,'ODA download raw'!$D:$D,'ODA download raw'!$D$16)</f>
        <v>6399.5920130000004</v>
      </c>
      <c r="K135" s="3">
        <f>K134-SUMIFS('ODA download raw'!K:K,'ODA download raw'!$A:$A,'ODA total and ex non-transfer'!$A135,'ODA download raw'!$D:$D,'ODA download raw'!$D$16)</f>
        <v>1039.1906620000009</v>
      </c>
      <c r="L135" s="3">
        <f>L134-SUMIFS('ODA download raw'!L:L,'ODA download raw'!$A:$A,'ODA total and ex non-transfer'!$A135,'ODA download raw'!$D:$D,'ODA download raw'!$D$16)</f>
        <v>1172.1098710000001</v>
      </c>
      <c r="M135" s="3">
        <f>M134-SUMIFS('ODA download raw'!M:M,'ODA download raw'!$A:$A,'ODA total and ex non-transfer'!$A135,'ODA download raw'!$D:$D,'ODA download raw'!$D$16)</f>
        <v>1274.597174</v>
      </c>
      <c r="N135" s="3">
        <f>N134-SUMIFS('ODA download raw'!N:N,'ODA download raw'!$A:$A,'ODA total and ex non-transfer'!$A135,'ODA download raw'!$D:$D,'ODA download raw'!$D$16)</f>
        <v>1592.2632169999999</v>
      </c>
      <c r="O135" s="3">
        <f>O134-SUMIFS('ODA download raw'!O:O,'ODA download raw'!$A:$A,'ODA total and ex non-transfer'!$A135,'ODA download raw'!$D:$D,'ODA download raw'!$D$16)</f>
        <v>1994.8848</v>
      </c>
      <c r="P135" s="3">
        <f>P134-SUMIFS('ODA download raw'!P:P,'ODA download raw'!$A:$A,'ODA total and ex non-transfer'!$A135,'ODA download raw'!$D:$D,'ODA download raw'!$D$16)</f>
        <v>1742.557458</v>
      </c>
      <c r="Q135" s="3">
        <f>Q134-SUMIFS('ODA download raw'!Q:Q,'ODA download raw'!$A:$A,'ODA total and ex non-transfer'!$A135,'ODA download raw'!$D:$D,'ODA download raw'!$D$16)</f>
        <v>1849.6786589999999</v>
      </c>
      <c r="R135" s="3">
        <f>R134-SUMIFS('ODA download raw'!R:R,'ODA download raw'!$A:$A,'ODA total and ex non-transfer'!$A135,'ODA download raw'!$D:$D,'ODA download raw'!$D$16)</f>
        <v>2434.535007</v>
      </c>
      <c r="S135" s="3">
        <f>S134-SUMIFS('ODA download raw'!S:S,'ODA download raw'!$A:$A,'ODA total and ex non-transfer'!$A135,'ODA download raw'!$D:$D,'ODA download raw'!$D$16)</f>
        <v>2354.582938</v>
      </c>
      <c r="T135" s="3">
        <f>T134-SUMIFS('ODA download raw'!T:T,'ODA download raw'!$A:$A,'ODA total and ex non-transfer'!$A135,'ODA download raw'!$D:$D,'ODA download raw'!$D$16)</f>
        <v>2459.948343</v>
      </c>
      <c r="U135" s="3">
        <f>U134-SUMIFS('ODA download raw'!U:U,'ODA download raw'!$A:$A,'ODA total and ex non-transfer'!$A135,'ODA download raw'!$D:$D,'ODA download raw'!$D$16)</f>
        <v>2645.713812</v>
      </c>
    </row>
    <row r="136" spans="1:21" hidden="1" x14ac:dyDescent="0.2">
      <c r="A136" s="21" t="s">
        <v>93</v>
      </c>
      <c r="B136" s="9" t="s">
        <v>780</v>
      </c>
      <c r="C136" s="9" t="s">
        <v>981</v>
      </c>
      <c r="D136" s="9"/>
      <c r="E136" s="2"/>
      <c r="F136" s="2"/>
      <c r="G136" s="2">
        <v>458.819658</v>
      </c>
      <c r="H136" s="2">
        <v>381.47392400000001</v>
      </c>
      <c r="I136" s="2">
        <v>531.95972400000005</v>
      </c>
      <c r="J136" s="2">
        <v>644.981447</v>
      </c>
      <c r="K136" s="2">
        <v>1968.456512</v>
      </c>
      <c r="L136" s="2">
        <v>702.99255900000003</v>
      </c>
      <c r="M136" s="2">
        <v>802.39494200000001</v>
      </c>
      <c r="N136" s="2">
        <v>866.938849</v>
      </c>
      <c r="O136" s="2">
        <v>968.68966999999998</v>
      </c>
      <c r="P136" s="2">
        <v>1143.4049050000001</v>
      </c>
      <c r="Q136" s="2">
        <v>827.51615500000003</v>
      </c>
      <c r="R136" s="2">
        <v>989.33437000000004</v>
      </c>
      <c r="S136" s="2">
        <v>935.30943000000002</v>
      </c>
      <c r="T136" s="2">
        <v>1099.441499</v>
      </c>
      <c r="U136" s="2">
        <v>1176.1330499999999</v>
      </c>
    </row>
    <row r="137" spans="1:21" hidden="1" x14ac:dyDescent="0.2">
      <c r="A137" s="22" t="s">
        <v>93</v>
      </c>
      <c r="B137" s="9" t="s">
        <v>780</v>
      </c>
      <c r="C137" s="10" t="s">
        <v>982</v>
      </c>
      <c r="D137" s="10"/>
      <c r="E137" s="3"/>
      <c r="F137" s="3"/>
      <c r="G137" s="3">
        <f>G136-SUMIFS('ODA download raw'!G:G,'ODA download raw'!$A:$A,'ODA total and ex non-transfer'!$A137,'ODA download raw'!$D:$D,'ODA download raw'!$D$16)</f>
        <v>427.64776599999999</v>
      </c>
      <c r="H137" s="3">
        <f>H136-SUMIFS('ODA download raw'!H:H,'ODA download raw'!$A:$A,'ODA total and ex non-transfer'!$A137,'ODA download raw'!$D:$D,'ODA download raw'!$D$16)</f>
        <v>357.473792</v>
      </c>
      <c r="I137" s="3">
        <f>I136-SUMIFS('ODA download raw'!I:I,'ODA download raw'!$A:$A,'ODA total and ex non-transfer'!$A137,'ODA download raw'!$D:$D,'ODA download raw'!$D$16)</f>
        <v>503.61078100000003</v>
      </c>
      <c r="J137" s="3">
        <f>J136-SUMIFS('ODA download raw'!J:J,'ODA download raw'!$A:$A,'ODA total and ex non-transfer'!$A137,'ODA download raw'!$D:$D,'ODA download raw'!$D$16)</f>
        <v>613.99892</v>
      </c>
      <c r="K137" s="3">
        <f>K136-SUMIFS('ODA download raw'!K:K,'ODA download raw'!$A:$A,'ODA total and ex non-transfer'!$A137,'ODA download raw'!$D:$D,'ODA download raw'!$D$16)</f>
        <v>1450.084143</v>
      </c>
      <c r="L137" s="3">
        <f>L136-SUMIFS('ODA download raw'!L:L,'ODA download raw'!$A:$A,'ODA total and ex non-transfer'!$A137,'ODA download raw'!$D:$D,'ODA download raw'!$D$16)</f>
        <v>692.576639</v>
      </c>
      <c r="M137" s="3">
        <f>M136-SUMIFS('ODA download raw'!M:M,'ODA download raw'!$A:$A,'ODA total and ex non-transfer'!$A137,'ODA download raw'!$D:$D,'ODA download raw'!$D$16)</f>
        <v>791.28574800000001</v>
      </c>
      <c r="N137" s="3">
        <f>N136-SUMIFS('ODA download raw'!N:N,'ODA download raw'!$A:$A,'ODA total and ex non-transfer'!$A137,'ODA download raw'!$D:$D,'ODA download raw'!$D$16)</f>
        <v>853.83691099999999</v>
      </c>
      <c r="O137" s="3">
        <f>O136-SUMIFS('ODA download raw'!O:O,'ODA download raw'!$A:$A,'ODA total and ex non-transfer'!$A137,'ODA download raw'!$D:$D,'ODA download raw'!$D$16)</f>
        <v>942.05946199999994</v>
      </c>
      <c r="P137" s="3">
        <f>P136-SUMIFS('ODA download raw'!P:P,'ODA download raw'!$A:$A,'ODA total and ex non-transfer'!$A137,'ODA download raw'!$D:$D,'ODA download raw'!$D$16)</f>
        <v>1131.199433</v>
      </c>
      <c r="Q137" s="3">
        <f>Q136-SUMIFS('ODA download raw'!Q:Q,'ODA download raw'!$A:$A,'ODA total and ex non-transfer'!$A137,'ODA download raw'!$D:$D,'ODA download raw'!$D$16)</f>
        <v>815.20250499999997</v>
      </c>
      <c r="R137" s="3">
        <f>R136-SUMIFS('ODA download raw'!R:R,'ODA download raw'!$A:$A,'ODA total and ex non-transfer'!$A137,'ODA download raw'!$D:$D,'ODA download raw'!$D$16)</f>
        <v>977.125991</v>
      </c>
      <c r="S137" s="3">
        <f>S136-SUMIFS('ODA download raw'!S:S,'ODA download raw'!$A:$A,'ODA total and ex non-transfer'!$A137,'ODA download raw'!$D:$D,'ODA download raw'!$D$16)</f>
        <v>926.256575</v>
      </c>
      <c r="T137" s="3">
        <f>T136-SUMIFS('ODA download raw'!T:T,'ODA download raw'!$A:$A,'ODA total and ex non-transfer'!$A137,'ODA download raw'!$D:$D,'ODA download raw'!$D$16)</f>
        <v>1086.5722169999999</v>
      </c>
      <c r="U137" s="3">
        <f>U136-SUMIFS('ODA download raw'!U:U,'ODA download raw'!$A:$A,'ODA total and ex non-transfer'!$A137,'ODA download raw'!$D:$D,'ODA download raw'!$D$16)</f>
        <v>1164.0806289999998</v>
      </c>
    </row>
    <row r="138" spans="1:21" hidden="1" x14ac:dyDescent="0.2">
      <c r="A138" s="21" t="s">
        <v>94</v>
      </c>
      <c r="B138" s="9" t="s">
        <v>785</v>
      </c>
      <c r="C138" s="9" t="s">
        <v>981</v>
      </c>
      <c r="D138" s="9"/>
      <c r="E138" s="2"/>
      <c r="F138" s="2"/>
      <c r="G138" s="2">
        <v>4.2793789999999996</v>
      </c>
      <c r="H138" s="2">
        <v>5.9739649999999997</v>
      </c>
      <c r="I138" s="2">
        <v>7.3709540000000002</v>
      </c>
      <c r="J138" s="2">
        <v>6.8868590000000003</v>
      </c>
      <c r="K138" s="2">
        <v>25.194928000000001</v>
      </c>
      <c r="L138" s="2">
        <v>34.330154999999998</v>
      </c>
      <c r="M138" s="2">
        <v>55.745856000000003</v>
      </c>
      <c r="N138" s="2">
        <v>38.557662999999998</v>
      </c>
      <c r="O138" s="2">
        <v>51.604398000000003</v>
      </c>
      <c r="P138" s="2">
        <v>75.905213000000003</v>
      </c>
      <c r="Q138" s="2">
        <v>152.15768199999999</v>
      </c>
      <c r="R138" s="2">
        <v>124.582666</v>
      </c>
      <c r="S138" s="2">
        <v>110.402946</v>
      </c>
      <c r="T138" s="2">
        <v>84.605616999999995</v>
      </c>
      <c r="U138" s="2">
        <v>106.556569</v>
      </c>
    </row>
    <row r="139" spans="1:21" hidden="1" x14ac:dyDescent="0.2">
      <c r="A139" s="22" t="s">
        <v>94</v>
      </c>
      <c r="B139" s="9" t="s">
        <v>785</v>
      </c>
      <c r="C139" s="10" t="s">
        <v>982</v>
      </c>
      <c r="D139" s="10"/>
      <c r="E139" s="3"/>
      <c r="F139" s="3"/>
      <c r="G139" s="3">
        <f>G138-SUMIFS('ODA download raw'!G:G,'ODA download raw'!$A:$A,'ODA total and ex non-transfer'!$A139,'ODA download raw'!$D:$D,'ODA download raw'!$D$16)</f>
        <v>4.2793789999999996</v>
      </c>
      <c r="H139" s="3">
        <f>H138-SUMIFS('ODA download raw'!H:H,'ODA download raw'!$A:$A,'ODA total and ex non-transfer'!$A139,'ODA download raw'!$D:$D,'ODA download raw'!$D$16)</f>
        <v>5.9739649999999997</v>
      </c>
      <c r="I139" s="3">
        <f>I138-SUMIFS('ODA download raw'!I:I,'ODA download raw'!$A:$A,'ODA total and ex non-transfer'!$A139,'ODA download raw'!$D:$D,'ODA download raw'!$D$16)</f>
        <v>7.3709540000000002</v>
      </c>
      <c r="J139" s="3">
        <f>J138-SUMIFS('ODA download raw'!J:J,'ODA download raw'!$A:$A,'ODA total and ex non-transfer'!$A139,'ODA download raw'!$D:$D,'ODA download raw'!$D$16)</f>
        <v>6.8868590000000003</v>
      </c>
      <c r="K139" s="3">
        <f>K138-SUMIFS('ODA download raw'!K:K,'ODA download raw'!$A:$A,'ODA total and ex non-transfer'!$A139,'ODA download raw'!$D:$D,'ODA download raw'!$D$16)</f>
        <v>12.863038000000001</v>
      </c>
      <c r="L139" s="3">
        <f>L138-SUMIFS('ODA download raw'!L:L,'ODA download raw'!$A:$A,'ODA total and ex non-transfer'!$A139,'ODA download raw'!$D:$D,'ODA download raw'!$D$16)</f>
        <v>34.260021999999999</v>
      </c>
      <c r="M139" s="3">
        <f>M138-SUMIFS('ODA download raw'!M:M,'ODA download raw'!$A:$A,'ODA total and ex non-transfer'!$A139,'ODA download raw'!$D:$D,'ODA download raw'!$D$16)</f>
        <v>55.730543000000004</v>
      </c>
      <c r="N139" s="3">
        <f>N138-SUMIFS('ODA download raw'!N:N,'ODA download raw'!$A:$A,'ODA total and ex non-transfer'!$A139,'ODA download raw'!$D:$D,'ODA download raw'!$D$16)</f>
        <v>38.557482</v>
      </c>
      <c r="O139" s="3">
        <f>O138-SUMIFS('ODA download raw'!O:O,'ODA download raw'!$A:$A,'ODA total and ex non-transfer'!$A139,'ODA download raw'!$D:$D,'ODA download raw'!$D$16)</f>
        <v>51.570305000000005</v>
      </c>
      <c r="P139" s="3">
        <f>P138-SUMIFS('ODA download raw'!P:P,'ODA download raw'!$A:$A,'ODA total and ex non-transfer'!$A139,'ODA download raw'!$D:$D,'ODA download raw'!$D$16)</f>
        <v>75.875554000000008</v>
      </c>
      <c r="Q139" s="3">
        <f>Q138-SUMIFS('ODA download raw'!Q:Q,'ODA download raw'!$A:$A,'ODA total and ex non-transfer'!$A139,'ODA download raw'!$D:$D,'ODA download raw'!$D$16)</f>
        <v>151.05464000000001</v>
      </c>
      <c r="R139" s="3">
        <f>R138-SUMIFS('ODA download raw'!R:R,'ODA download raw'!$A:$A,'ODA total and ex non-transfer'!$A139,'ODA download raw'!$D:$D,'ODA download raw'!$D$16)</f>
        <v>123.76062900000001</v>
      </c>
      <c r="S139" s="3">
        <f>S138-SUMIFS('ODA download raw'!S:S,'ODA download raw'!$A:$A,'ODA total and ex non-transfer'!$A139,'ODA download raw'!$D:$D,'ODA download raw'!$D$16)</f>
        <v>109.814356</v>
      </c>
      <c r="T139" s="3">
        <f>T138-SUMIFS('ODA download raw'!T:T,'ODA download raw'!$A:$A,'ODA total and ex non-transfer'!$A139,'ODA download raw'!$D:$D,'ODA download raw'!$D$16)</f>
        <v>83.287003999999996</v>
      </c>
      <c r="U139" s="3">
        <f>U138-SUMIFS('ODA download raw'!U:U,'ODA download raw'!$A:$A,'ODA total and ex non-transfer'!$A139,'ODA download raw'!$D:$D,'ODA download raw'!$D$16)</f>
        <v>106.556569</v>
      </c>
    </row>
    <row r="140" spans="1:21" hidden="1" x14ac:dyDescent="0.2">
      <c r="A140" s="21" t="s">
        <v>95</v>
      </c>
      <c r="B140" s="9" t="s">
        <v>821</v>
      </c>
      <c r="C140" s="9" t="s">
        <v>981</v>
      </c>
      <c r="D140" s="9"/>
      <c r="E140" s="2"/>
      <c r="F140" s="2"/>
      <c r="G140" s="2">
        <v>33.584311</v>
      </c>
      <c r="H140" s="2">
        <v>40.751792000000002</v>
      </c>
      <c r="I140" s="2">
        <v>39.021009999999997</v>
      </c>
      <c r="J140" s="2">
        <v>36.300463000000001</v>
      </c>
      <c r="K140" s="2">
        <v>32.666713999999999</v>
      </c>
      <c r="L140" s="2">
        <v>159.38442599999999</v>
      </c>
      <c r="M140" s="2">
        <v>54.983769000000002</v>
      </c>
      <c r="N140" s="2">
        <v>24.44022</v>
      </c>
      <c r="O140" s="2">
        <v>43.011190999999997</v>
      </c>
      <c r="P140" s="2">
        <v>62.024816999999999</v>
      </c>
      <c r="Q140" s="2">
        <v>44.218210999999997</v>
      </c>
      <c r="R140" s="2">
        <v>48.311447000000001</v>
      </c>
      <c r="S140" s="2">
        <v>37.603934000000002</v>
      </c>
      <c r="T140" s="2">
        <v>53.756163000000001</v>
      </c>
      <c r="U140" s="2">
        <v>49.597695000000002</v>
      </c>
    </row>
    <row r="141" spans="1:21" hidden="1" x14ac:dyDescent="0.2">
      <c r="A141" s="22" t="s">
        <v>95</v>
      </c>
      <c r="B141" s="9" t="s">
        <v>821</v>
      </c>
      <c r="C141" s="10" t="s">
        <v>982</v>
      </c>
      <c r="D141" s="10"/>
      <c r="E141" s="3"/>
      <c r="F141" s="3"/>
      <c r="G141" s="3">
        <f>G140-SUMIFS('ODA download raw'!G:G,'ODA download raw'!$A:$A,'ODA total and ex non-transfer'!$A141,'ODA download raw'!$D:$D,'ODA download raw'!$D$16)</f>
        <v>29.973828000000001</v>
      </c>
      <c r="H141" s="3">
        <f>H140-SUMIFS('ODA download raw'!H:H,'ODA download raw'!$A:$A,'ODA total and ex non-transfer'!$A141,'ODA download raw'!$D:$D,'ODA download raw'!$D$16)</f>
        <v>37.570906000000001</v>
      </c>
      <c r="I141" s="3">
        <f>I140-SUMIFS('ODA download raw'!I:I,'ODA download raw'!$A:$A,'ODA total and ex non-transfer'!$A141,'ODA download raw'!$D:$D,'ODA download raw'!$D$16)</f>
        <v>36.077294999999999</v>
      </c>
      <c r="J141" s="3">
        <f>J140-SUMIFS('ODA download raw'!J:J,'ODA download raw'!$A:$A,'ODA total and ex non-transfer'!$A141,'ODA download raw'!$D:$D,'ODA download raw'!$D$16)</f>
        <v>33.231244000000004</v>
      </c>
      <c r="K141" s="3">
        <f>K140-SUMIFS('ODA download raw'!K:K,'ODA download raw'!$A:$A,'ODA total and ex non-transfer'!$A141,'ODA download raw'!$D:$D,'ODA download raw'!$D$16)</f>
        <v>23.146611999999998</v>
      </c>
      <c r="L141" s="3">
        <f>L140-SUMIFS('ODA download raw'!L:L,'ODA download raw'!$A:$A,'ODA total and ex non-transfer'!$A141,'ODA download raw'!$D:$D,'ODA download raw'!$D$16)</f>
        <v>27.174448999999981</v>
      </c>
      <c r="M141" s="3">
        <f>M140-SUMIFS('ODA download raw'!M:M,'ODA download raw'!$A:$A,'ODA total and ex non-transfer'!$A141,'ODA download raw'!$D:$D,'ODA download raw'!$D$16)</f>
        <v>35.850416000000003</v>
      </c>
      <c r="N141" s="3">
        <f>N140-SUMIFS('ODA download raw'!N:N,'ODA download raw'!$A:$A,'ODA total and ex non-transfer'!$A141,'ODA download raw'!$D:$D,'ODA download raw'!$D$16)</f>
        <v>18.524253999999999</v>
      </c>
      <c r="O141" s="3">
        <f>O140-SUMIFS('ODA download raw'!O:O,'ODA download raw'!$A:$A,'ODA total and ex non-transfer'!$A141,'ODA download raw'!$D:$D,'ODA download raw'!$D$16)</f>
        <v>38.125312999999998</v>
      </c>
      <c r="P141" s="3">
        <f>P140-SUMIFS('ODA download raw'!P:P,'ODA download raw'!$A:$A,'ODA total and ex non-transfer'!$A141,'ODA download raw'!$D:$D,'ODA download raw'!$D$16)</f>
        <v>57.894568999999997</v>
      </c>
      <c r="Q141" s="3">
        <f>Q140-SUMIFS('ODA download raw'!Q:Q,'ODA download raw'!$A:$A,'ODA total and ex non-transfer'!$A141,'ODA download raw'!$D:$D,'ODA download raw'!$D$16)</f>
        <v>39.075599999999994</v>
      </c>
      <c r="R141" s="3">
        <f>R140-SUMIFS('ODA download raw'!R:R,'ODA download raw'!$A:$A,'ODA total and ex non-transfer'!$A141,'ODA download raw'!$D:$D,'ODA download raw'!$D$16)</f>
        <v>43.935039000000003</v>
      </c>
      <c r="S141" s="3">
        <f>S140-SUMIFS('ODA download raw'!S:S,'ODA download raw'!$A:$A,'ODA total and ex non-transfer'!$A141,'ODA download raw'!$D:$D,'ODA download raw'!$D$16)</f>
        <v>32.63458</v>
      </c>
      <c r="T141" s="3">
        <f>T140-SUMIFS('ODA download raw'!T:T,'ODA download raw'!$A:$A,'ODA total and ex non-transfer'!$A141,'ODA download raw'!$D:$D,'ODA download raw'!$D$16)</f>
        <v>50.624845000000001</v>
      </c>
      <c r="U141" s="3">
        <f>U140-SUMIFS('ODA download raw'!U:U,'ODA download raw'!$A:$A,'ODA total and ex non-transfer'!$A141,'ODA download raw'!$D:$D,'ODA download raw'!$D$16)</f>
        <v>46.846242000000004</v>
      </c>
    </row>
    <row r="142" spans="1:21" hidden="1" x14ac:dyDescent="0.2">
      <c r="A142" s="21" t="s">
        <v>96</v>
      </c>
      <c r="B142" s="9" t="s">
        <v>830</v>
      </c>
      <c r="C142" s="9" t="s">
        <v>981</v>
      </c>
      <c r="D142" s="9"/>
      <c r="E142" s="2"/>
      <c r="F142" s="2"/>
      <c r="G142" s="2">
        <v>631.69401300000004</v>
      </c>
      <c r="H142" s="2">
        <v>589.40532700000006</v>
      </c>
      <c r="I142" s="2">
        <v>1251.758558</v>
      </c>
      <c r="J142" s="2">
        <v>843.65996299999995</v>
      </c>
      <c r="K142" s="2">
        <v>3377.0371249999998</v>
      </c>
      <c r="L142" s="2">
        <v>725.00524600000006</v>
      </c>
      <c r="M142" s="2">
        <v>958.62222399999996</v>
      </c>
      <c r="N142" s="2">
        <v>916.057276</v>
      </c>
      <c r="O142" s="2">
        <v>870.46223799999996</v>
      </c>
      <c r="P142" s="2">
        <v>943.27153599999997</v>
      </c>
      <c r="Q142" s="2">
        <v>1035.2642020000001</v>
      </c>
      <c r="R142" s="2">
        <v>955.47578899999996</v>
      </c>
      <c r="S142" s="2">
        <v>1079.2688350000001</v>
      </c>
      <c r="T142" s="2">
        <v>985.36155699999995</v>
      </c>
      <c r="U142" s="2">
        <v>836.39962700000001</v>
      </c>
    </row>
    <row r="143" spans="1:21" hidden="1" x14ac:dyDescent="0.2">
      <c r="A143" s="22" t="s">
        <v>96</v>
      </c>
      <c r="B143" s="9" t="s">
        <v>830</v>
      </c>
      <c r="C143" s="10" t="s">
        <v>982</v>
      </c>
      <c r="D143" s="10"/>
      <c r="E143" s="3"/>
      <c r="F143" s="3"/>
      <c r="G143" s="3">
        <f>G142-SUMIFS('ODA download raw'!G:G,'ODA download raw'!$A:$A,'ODA total and ex non-transfer'!$A143,'ODA download raw'!$D:$D,'ODA download raw'!$D$16)</f>
        <v>594.70143100000007</v>
      </c>
      <c r="H143" s="3">
        <f>H142-SUMIFS('ODA download raw'!H:H,'ODA download raw'!$A:$A,'ODA total and ex non-transfer'!$A143,'ODA download raw'!$D:$D,'ODA download raw'!$D$16)</f>
        <v>563.39412700000003</v>
      </c>
      <c r="I143" s="3">
        <f>I142-SUMIFS('ODA download raw'!I:I,'ODA download raw'!$A:$A,'ODA total and ex non-transfer'!$A143,'ODA download raw'!$D:$D,'ODA download raw'!$D$16)</f>
        <v>1207.3090099999999</v>
      </c>
      <c r="J143" s="3">
        <f>J142-SUMIFS('ODA download raw'!J:J,'ODA download raw'!$A:$A,'ODA total and ex non-transfer'!$A143,'ODA download raw'!$D:$D,'ODA download raw'!$D$16)</f>
        <v>789.06479899999999</v>
      </c>
      <c r="K143" s="3">
        <f>K142-SUMIFS('ODA download raw'!K:K,'ODA download raw'!$A:$A,'ODA total and ex non-transfer'!$A143,'ODA download raw'!$D:$D,'ODA download raw'!$D$16)</f>
        <v>2252.1091769999998</v>
      </c>
      <c r="L143" s="3">
        <f>L142-SUMIFS('ODA download raw'!L:L,'ODA download raw'!$A:$A,'ODA total and ex non-transfer'!$A143,'ODA download raw'!$D:$D,'ODA download raw'!$D$16)</f>
        <v>636.31580800000006</v>
      </c>
      <c r="M143" s="3">
        <f>M142-SUMIFS('ODA download raw'!M:M,'ODA download raw'!$A:$A,'ODA total and ex non-transfer'!$A143,'ODA download raw'!$D:$D,'ODA download raw'!$D$16)</f>
        <v>811.82978899999989</v>
      </c>
      <c r="N143" s="3">
        <f>N142-SUMIFS('ODA download raw'!N:N,'ODA download raw'!$A:$A,'ODA total and ex non-transfer'!$A143,'ODA download raw'!$D:$D,'ODA download raw'!$D$16)</f>
        <v>846.783683</v>
      </c>
      <c r="O143" s="3">
        <f>O142-SUMIFS('ODA download raw'!O:O,'ODA download raw'!$A:$A,'ODA total and ex non-transfer'!$A143,'ODA download raw'!$D:$D,'ODA download raw'!$D$16)</f>
        <v>802.54741300000001</v>
      </c>
      <c r="P143" s="3">
        <f>P142-SUMIFS('ODA download raw'!P:P,'ODA download raw'!$A:$A,'ODA total and ex non-transfer'!$A143,'ODA download raw'!$D:$D,'ODA download raw'!$D$16)</f>
        <v>881.23793799999999</v>
      </c>
      <c r="Q143" s="3">
        <f>Q142-SUMIFS('ODA download raw'!Q:Q,'ODA download raw'!$A:$A,'ODA total and ex non-transfer'!$A143,'ODA download raw'!$D:$D,'ODA download raw'!$D$16)</f>
        <v>977.38539700000001</v>
      </c>
      <c r="R143" s="3">
        <f>R142-SUMIFS('ODA download raw'!R:R,'ODA download raw'!$A:$A,'ODA total and ex non-transfer'!$A143,'ODA download raw'!$D:$D,'ODA download raw'!$D$16)</f>
        <v>899.94434899999999</v>
      </c>
      <c r="S143" s="3">
        <f>S142-SUMIFS('ODA download raw'!S:S,'ODA download raw'!$A:$A,'ODA total and ex non-transfer'!$A143,'ODA download raw'!$D:$D,'ODA download raw'!$D$16)</f>
        <v>1026.7959560000002</v>
      </c>
      <c r="T143" s="3">
        <f>T142-SUMIFS('ODA download raw'!T:T,'ODA download raw'!$A:$A,'ODA total and ex non-transfer'!$A143,'ODA download raw'!$D:$D,'ODA download raw'!$D$16)</f>
        <v>935.01232499999992</v>
      </c>
      <c r="U143" s="3">
        <f>U142-SUMIFS('ODA download raw'!U:U,'ODA download raw'!$A:$A,'ODA total and ex non-transfer'!$A143,'ODA download raw'!$D:$D,'ODA download raw'!$D$16)</f>
        <v>788.28170899999998</v>
      </c>
    </row>
    <row r="144" spans="1:21" hidden="1" x14ac:dyDescent="0.2">
      <c r="A144" s="21" t="s">
        <v>97</v>
      </c>
      <c r="B144" s="9" t="s">
        <v>834</v>
      </c>
      <c r="C144" s="9" t="s">
        <v>981</v>
      </c>
      <c r="D144" s="9"/>
      <c r="E144" s="2"/>
      <c r="F144" s="2"/>
      <c r="G144" s="2">
        <v>4.6946830000000004</v>
      </c>
      <c r="H144" s="2">
        <v>7.015307</v>
      </c>
      <c r="I144" s="2">
        <v>6.5566279999999999</v>
      </c>
      <c r="J144" s="2">
        <v>9.0003050000000009</v>
      </c>
      <c r="K144" s="2">
        <v>11.891194</v>
      </c>
      <c r="L144" s="2">
        <v>5.527927</v>
      </c>
      <c r="M144" s="2">
        <v>5.8592959999999996</v>
      </c>
      <c r="N144" s="2">
        <v>21.577677999999999</v>
      </c>
      <c r="O144" s="2">
        <v>69.003422999999998</v>
      </c>
      <c r="P144" s="2">
        <v>21.726215</v>
      </c>
      <c r="Q144" s="2">
        <v>32.718342</v>
      </c>
      <c r="R144" s="2">
        <v>27.652740999999999</v>
      </c>
      <c r="S144" s="2">
        <v>15.018988</v>
      </c>
      <c r="T144" s="2">
        <v>11.436029</v>
      </c>
      <c r="U144" s="2">
        <v>22.652752</v>
      </c>
    </row>
    <row r="145" spans="1:21" hidden="1" x14ac:dyDescent="0.2">
      <c r="A145" s="22" t="s">
        <v>97</v>
      </c>
      <c r="B145" s="9" t="s">
        <v>834</v>
      </c>
      <c r="C145" s="10" t="s">
        <v>982</v>
      </c>
      <c r="D145" s="10"/>
      <c r="E145" s="3"/>
      <c r="F145" s="3"/>
      <c r="G145" s="3">
        <f>G144-SUMIFS('ODA download raw'!G:G,'ODA download raw'!$A:$A,'ODA total and ex non-transfer'!$A145,'ODA download raw'!$D:$D,'ODA download raw'!$D$16)</f>
        <v>4.6946830000000004</v>
      </c>
      <c r="H145" s="3">
        <f>H144-SUMIFS('ODA download raw'!H:H,'ODA download raw'!$A:$A,'ODA total and ex non-transfer'!$A145,'ODA download raw'!$D:$D,'ODA download raw'!$D$16)</f>
        <v>7.015307</v>
      </c>
      <c r="I145" s="3">
        <f>I144-SUMIFS('ODA download raw'!I:I,'ODA download raw'!$A:$A,'ODA total and ex non-transfer'!$A145,'ODA download raw'!$D:$D,'ODA download raw'!$D$16)</f>
        <v>6.5566279999999999</v>
      </c>
      <c r="J145" s="3">
        <f>J144-SUMIFS('ODA download raw'!J:J,'ODA download raw'!$A:$A,'ODA total and ex non-transfer'!$A145,'ODA download raw'!$D:$D,'ODA download raw'!$D$16)</f>
        <v>9.0003050000000009</v>
      </c>
      <c r="K145" s="3">
        <f>K144-SUMIFS('ODA download raw'!K:K,'ODA download raw'!$A:$A,'ODA total and ex non-transfer'!$A145,'ODA download raw'!$D:$D,'ODA download raw'!$D$16)</f>
        <v>9.102779</v>
      </c>
      <c r="L145" s="3">
        <f>L144-SUMIFS('ODA download raw'!L:L,'ODA download raw'!$A:$A,'ODA total and ex non-transfer'!$A145,'ODA download raw'!$D:$D,'ODA download raw'!$D$16)</f>
        <v>4.8527969999999998</v>
      </c>
      <c r="M145" s="3">
        <f>M144-SUMIFS('ODA download raw'!M:M,'ODA download raw'!$A:$A,'ODA total and ex non-transfer'!$A145,'ODA download raw'!$D:$D,'ODA download raw'!$D$16)</f>
        <v>5.208634</v>
      </c>
      <c r="N145" s="3">
        <f>N144-SUMIFS('ODA download raw'!N:N,'ODA download raw'!$A:$A,'ODA total and ex non-transfer'!$A145,'ODA download raw'!$D:$D,'ODA download raw'!$D$16)</f>
        <v>21.050891</v>
      </c>
      <c r="O145" s="3">
        <f>O144-SUMIFS('ODA download raw'!O:O,'ODA download raw'!$A:$A,'ODA total and ex non-transfer'!$A145,'ODA download raw'!$D:$D,'ODA download raw'!$D$16)</f>
        <v>27.737809999999996</v>
      </c>
      <c r="P145" s="3">
        <f>P144-SUMIFS('ODA download raw'!P:P,'ODA download raw'!$A:$A,'ODA total and ex non-transfer'!$A145,'ODA download raw'!$D:$D,'ODA download raw'!$D$16)</f>
        <v>19.104581</v>
      </c>
      <c r="Q145" s="3">
        <f>Q144-SUMIFS('ODA download raw'!Q:Q,'ODA download raw'!$A:$A,'ODA total and ex non-transfer'!$A145,'ODA download raw'!$D:$D,'ODA download raw'!$D$16)</f>
        <v>30.651553</v>
      </c>
      <c r="R145" s="3">
        <f>R144-SUMIFS('ODA download raw'!R:R,'ODA download raw'!$A:$A,'ODA total and ex non-transfer'!$A145,'ODA download raw'!$D:$D,'ODA download raw'!$D$16)</f>
        <v>26.346964</v>
      </c>
      <c r="S145" s="3">
        <f>S144-SUMIFS('ODA download raw'!S:S,'ODA download raw'!$A:$A,'ODA total and ex non-transfer'!$A145,'ODA download raw'!$D:$D,'ODA download raw'!$D$16)</f>
        <v>14.231709</v>
      </c>
      <c r="T145" s="3">
        <f>T144-SUMIFS('ODA download raw'!T:T,'ODA download raw'!$A:$A,'ODA total and ex non-transfer'!$A145,'ODA download raw'!$D:$D,'ODA download raw'!$D$16)</f>
        <v>10.386821999999999</v>
      </c>
      <c r="U145" s="3">
        <f>U144-SUMIFS('ODA download raw'!U:U,'ODA download raw'!$A:$A,'ODA total and ex non-transfer'!$A145,'ODA download raw'!$D:$D,'ODA download raw'!$D$16)</f>
        <v>21.785612</v>
      </c>
    </row>
    <row r="146" spans="1:21" hidden="1" x14ac:dyDescent="0.2">
      <c r="A146" s="21" t="s">
        <v>98</v>
      </c>
      <c r="B146" s="9" t="s">
        <v>836</v>
      </c>
      <c r="C146" s="9" t="s">
        <v>981</v>
      </c>
      <c r="D146" s="9"/>
      <c r="E146" s="2"/>
      <c r="F146" s="2"/>
      <c r="G146" s="2">
        <v>482.50727499999999</v>
      </c>
      <c r="H146" s="2">
        <v>398.400533</v>
      </c>
      <c r="I146" s="2">
        <v>402.54389300000003</v>
      </c>
      <c r="J146" s="2">
        <v>354.689685</v>
      </c>
      <c r="K146" s="2">
        <v>777.14412500000003</v>
      </c>
      <c r="L146" s="2">
        <v>500.29785500000003</v>
      </c>
      <c r="M146" s="2">
        <v>340.80175600000001</v>
      </c>
      <c r="N146" s="2">
        <v>396.720439</v>
      </c>
      <c r="O146" s="2">
        <v>414.715419</v>
      </c>
      <c r="P146" s="2">
        <v>360.142832</v>
      </c>
      <c r="Q146" s="2">
        <v>398.58324099999999</v>
      </c>
      <c r="R146" s="2">
        <v>478.431175</v>
      </c>
      <c r="S146" s="2">
        <v>807.440832</v>
      </c>
      <c r="T146" s="2">
        <v>984.19011399999999</v>
      </c>
      <c r="U146" s="2">
        <v>725.70806500000003</v>
      </c>
    </row>
    <row r="147" spans="1:21" hidden="1" x14ac:dyDescent="0.2">
      <c r="A147" s="22" t="s">
        <v>98</v>
      </c>
      <c r="B147" s="9" t="s">
        <v>836</v>
      </c>
      <c r="C147" s="10" t="s">
        <v>982</v>
      </c>
      <c r="D147" s="10"/>
      <c r="E147" s="3"/>
      <c r="F147" s="3"/>
      <c r="G147" s="3">
        <f>G146-SUMIFS('ODA download raw'!G:G,'ODA download raw'!$A:$A,'ODA total and ex non-transfer'!$A147,'ODA download raw'!$D:$D,'ODA download raw'!$D$16)</f>
        <v>433.93847999999997</v>
      </c>
      <c r="H147" s="3">
        <f>H146-SUMIFS('ODA download raw'!H:H,'ODA download raw'!$A:$A,'ODA total and ex non-transfer'!$A147,'ODA download raw'!$D:$D,'ODA download raw'!$D$16)</f>
        <v>347.09470399999998</v>
      </c>
      <c r="I147" s="3">
        <f>I146-SUMIFS('ODA download raw'!I:I,'ODA download raw'!$A:$A,'ODA total and ex non-transfer'!$A147,'ODA download raw'!$D:$D,'ODA download raw'!$D$16)</f>
        <v>366.08588600000002</v>
      </c>
      <c r="J147" s="3">
        <f>J146-SUMIFS('ODA download raw'!J:J,'ODA download raw'!$A:$A,'ODA total and ex non-transfer'!$A147,'ODA download raw'!$D:$D,'ODA download raw'!$D$16)</f>
        <v>335.53909699999997</v>
      </c>
      <c r="K147" s="3">
        <f>K146-SUMIFS('ODA download raw'!K:K,'ODA download raw'!$A:$A,'ODA total and ex non-transfer'!$A147,'ODA download raw'!$D:$D,'ODA download raw'!$D$16)</f>
        <v>293.14344499999999</v>
      </c>
      <c r="L147" s="3">
        <f>L146-SUMIFS('ODA download raw'!L:L,'ODA download raw'!$A:$A,'ODA total and ex non-transfer'!$A147,'ODA download raw'!$D:$D,'ODA download raw'!$D$16)</f>
        <v>289.93676700000003</v>
      </c>
      <c r="M147" s="3">
        <f>M146-SUMIFS('ODA download raw'!M:M,'ODA download raw'!$A:$A,'ODA total and ex non-transfer'!$A147,'ODA download raw'!$D:$D,'ODA download raw'!$D$16)</f>
        <v>339.789468</v>
      </c>
      <c r="N147" s="3">
        <f>N146-SUMIFS('ODA download raw'!N:N,'ODA download raw'!$A:$A,'ODA total and ex non-transfer'!$A147,'ODA download raw'!$D:$D,'ODA download raw'!$D$16)</f>
        <v>391.86102099999999</v>
      </c>
      <c r="O147" s="3">
        <f>O146-SUMIFS('ODA download raw'!O:O,'ODA download raw'!$A:$A,'ODA total and ex non-transfer'!$A147,'ODA download raw'!$D:$D,'ODA download raw'!$D$16)</f>
        <v>413.37482499999999</v>
      </c>
      <c r="P147" s="3">
        <f>P146-SUMIFS('ODA download raw'!P:P,'ODA download raw'!$A:$A,'ODA total and ex non-transfer'!$A147,'ODA download raw'!$D:$D,'ODA download raw'!$D$16)</f>
        <v>357.63531999999998</v>
      </c>
      <c r="Q147" s="3">
        <f>Q146-SUMIFS('ODA download raw'!Q:Q,'ODA download raw'!$A:$A,'ODA total and ex non-transfer'!$A147,'ODA download raw'!$D:$D,'ODA download raw'!$D$16)</f>
        <v>394.43741599999998</v>
      </c>
      <c r="R147" s="3">
        <f>R146-SUMIFS('ODA download raw'!R:R,'ODA download raw'!$A:$A,'ODA total and ex non-transfer'!$A147,'ODA download raw'!$D:$D,'ODA download raw'!$D$16)</f>
        <v>377.15931799999998</v>
      </c>
      <c r="S147" s="3">
        <f>S146-SUMIFS('ODA download raw'!S:S,'ODA download raw'!$A:$A,'ODA total and ex non-transfer'!$A147,'ODA download raw'!$D:$D,'ODA download raw'!$D$16)</f>
        <v>803.81235800000002</v>
      </c>
      <c r="T147" s="3">
        <f>T146-SUMIFS('ODA download raw'!T:T,'ODA download raw'!$A:$A,'ODA total and ex non-transfer'!$A147,'ODA download raw'!$D:$D,'ODA download raw'!$D$16)</f>
        <v>949.40250600000002</v>
      </c>
      <c r="U147" s="3">
        <f>U146-SUMIFS('ODA download raw'!U:U,'ODA download raw'!$A:$A,'ODA total and ex non-transfer'!$A147,'ODA download raw'!$D:$D,'ODA download raw'!$D$16)</f>
        <v>723.07358900000008</v>
      </c>
    </row>
    <row r="148" spans="1:21" hidden="1" x14ac:dyDescent="0.2">
      <c r="A148" s="21" t="s">
        <v>99</v>
      </c>
      <c r="B148" s="9" t="s">
        <v>848</v>
      </c>
      <c r="C148" s="9" t="s">
        <v>981</v>
      </c>
      <c r="D148" s="9"/>
      <c r="E148" s="2"/>
      <c r="F148" s="2"/>
      <c r="G148" s="2">
        <v>147.43380099999999</v>
      </c>
      <c r="H148" s="2">
        <v>180.23052000000001</v>
      </c>
      <c r="I148" s="2">
        <v>198.40094300000001</v>
      </c>
      <c r="J148" s="2">
        <v>225.64443800000001</v>
      </c>
      <c r="K148" s="2">
        <v>384.26080899999999</v>
      </c>
      <c r="L148" s="2">
        <v>347.39133399999997</v>
      </c>
      <c r="M148" s="2">
        <v>695.07852000000003</v>
      </c>
      <c r="N148" s="2">
        <v>615.17870900000003</v>
      </c>
      <c r="O148" s="2">
        <v>462.55642</v>
      </c>
      <c r="P148" s="2">
        <v>860.02354000000003</v>
      </c>
      <c r="Q148" s="2">
        <v>823.76481899999999</v>
      </c>
      <c r="R148" s="2">
        <v>852.38938700000006</v>
      </c>
      <c r="S148" s="2">
        <v>915.95028100000002</v>
      </c>
      <c r="T148" s="2">
        <v>1234.6039270000001</v>
      </c>
      <c r="U148" s="2">
        <v>1173.6770739999999</v>
      </c>
    </row>
    <row r="149" spans="1:21" hidden="1" x14ac:dyDescent="0.2">
      <c r="A149" s="22" t="s">
        <v>99</v>
      </c>
      <c r="B149" s="9" t="s">
        <v>848</v>
      </c>
      <c r="C149" s="10" t="s">
        <v>982</v>
      </c>
      <c r="D149" s="10"/>
      <c r="E149" s="3"/>
      <c r="F149" s="3"/>
      <c r="G149" s="3">
        <f>G148-SUMIFS('ODA download raw'!G:G,'ODA download raw'!$A:$A,'ODA total and ex non-transfer'!$A149,'ODA download raw'!$D:$D,'ODA download raw'!$D$16)</f>
        <v>147.43380099999999</v>
      </c>
      <c r="H149" s="3">
        <f>H148-SUMIFS('ODA download raw'!H:H,'ODA download raw'!$A:$A,'ODA total and ex non-transfer'!$A149,'ODA download raw'!$D:$D,'ODA download raw'!$D$16)</f>
        <v>180.23052000000001</v>
      </c>
      <c r="I149" s="3">
        <f>I148-SUMIFS('ODA download raw'!I:I,'ODA download raw'!$A:$A,'ODA total and ex non-transfer'!$A149,'ODA download raw'!$D:$D,'ODA download raw'!$D$16)</f>
        <v>198.40094300000001</v>
      </c>
      <c r="J149" s="3">
        <f>J148-SUMIFS('ODA download raw'!J:J,'ODA download raw'!$A:$A,'ODA total and ex non-transfer'!$A149,'ODA download raw'!$D:$D,'ODA download raw'!$D$16)</f>
        <v>225.64443800000001</v>
      </c>
      <c r="K149" s="3">
        <f>K148-SUMIFS('ODA download raw'!K:K,'ODA download raw'!$A:$A,'ODA total and ex non-transfer'!$A149,'ODA download raw'!$D:$D,'ODA download raw'!$D$16)</f>
        <v>371.72521599999999</v>
      </c>
      <c r="L149" s="3">
        <f>L148-SUMIFS('ODA download raw'!L:L,'ODA download raw'!$A:$A,'ODA total and ex non-transfer'!$A149,'ODA download raw'!$D:$D,'ODA download raw'!$D$16)</f>
        <v>340.22869699999995</v>
      </c>
      <c r="M149" s="3">
        <f>M148-SUMIFS('ODA download raw'!M:M,'ODA download raw'!$A:$A,'ODA total and ex non-transfer'!$A149,'ODA download raw'!$D:$D,'ODA download raw'!$D$16)</f>
        <v>689.02410300000008</v>
      </c>
      <c r="N149" s="3">
        <f>N148-SUMIFS('ODA download raw'!N:N,'ODA download raw'!$A:$A,'ODA total and ex non-transfer'!$A149,'ODA download raw'!$D:$D,'ODA download raw'!$D$16)</f>
        <v>613.92526299999997</v>
      </c>
      <c r="O149" s="3">
        <f>O148-SUMIFS('ODA download raw'!O:O,'ODA download raw'!$A:$A,'ODA total and ex non-transfer'!$A149,'ODA download raw'!$D:$D,'ODA download raw'!$D$16)</f>
        <v>461.73506800000001</v>
      </c>
      <c r="P149" s="3">
        <f>P148-SUMIFS('ODA download raw'!P:P,'ODA download raw'!$A:$A,'ODA total and ex non-transfer'!$A149,'ODA download raw'!$D:$D,'ODA download raw'!$D$16)</f>
        <v>858.36194799999998</v>
      </c>
      <c r="Q149" s="3">
        <f>Q148-SUMIFS('ODA download raw'!Q:Q,'ODA download raw'!$A:$A,'ODA total and ex non-transfer'!$A149,'ODA download raw'!$D:$D,'ODA download raw'!$D$16)</f>
        <v>821.99546499999997</v>
      </c>
      <c r="R149" s="3">
        <f>R148-SUMIFS('ODA download raw'!R:R,'ODA download raw'!$A:$A,'ODA total and ex non-transfer'!$A149,'ODA download raw'!$D:$D,'ODA download raw'!$D$16)</f>
        <v>848.66056100000003</v>
      </c>
      <c r="S149" s="3">
        <f>S148-SUMIFS('ODA download raw'!S:S,'ODA download raw'!$A:$A,'ODA total and ex non-transfer'!$A149,'ODA download raw'!$D:$D,'ODA download raw'!$D$16)</f>
        <v>909.18110799999999</v>
      </c>
      <c r="T149" s="3">
        <f>T148-SUMIFS('ODA download raw'!T:T,'ODA download raw'!$A:$A,'ODA total and ex non-transfer'!$A149,'ODA download raw'!$D:$D,'ODA download raw'!$D$16)</f>
        <v>1225.3909700000002</v>
      </c>
      <c r="U149" s="3">
        <f>U148-SUMIFS('ODA download raw'!U:U,'ODA download raw'!$A:$A,'ODA total and ex non-transfer'!$A149,'ODA download raw'!$D:$D,'ODA download raw'!$D$16)</f>
        <v>1169.1236389999999</v>
      </c>
    </row>
    <row r="150" spans="1:21" hidden="1" x14ac:dyDescent="0.2">
      <c r="A150" s="21" t="s">
        <v>100</v>
      </c>
      <c r="B150" s="9" t="s">
        <v>850</v>
      </c>
      <c r="C150" s="9" t="s">
        <v>981</v>
      </c>
      <c r="D150" s="9"/>
      <c r="E150" s="2"/>
      <c r="F150" s="2"/>
      <c r="G150" s="2">
        <v>466.73813200000001</v>
      </c>
      <c r="H150" s="2">
        <v>520.08087699999999</v>
      </c>
      <c r="I150" s="2">
        <v>480.10167999999999</v>
      </c>
      <c r="J150" s="2">
        <v>678.79750899999999</v>
      </c>
      <c r="K150" s="2">
        <v>811.30799400000001</v>
      </c>
      <c r="L150" s="2">
        <v>929.82388600000002</v>
      </c>
      <c r="M150" s="2">
        <v>1073.4598080000001</v>
      </c>
      <c r="N150" s="2">
        <v>1100.5116989999999</v>
      </c>
      <c r="O150" s="2">
        <v>1078.1605280000001</v>
      </c>
      <c r="P150" s="2">
        <v>1364.432094</v>
      </c>
      <c r="Q150" s="2">
        <v>1205.958038</v>
      </c>
      <c r="R150" s="2">
        <v>1339.252968</v>
      </c>
      <c r="S150" s="2">
        <v>1218.3815770000001</v>
      </c>
      <c r="T150" s="2">
        <v>1551.7404790000001</v>
      </c>
      <c r="U150" s="2">
        <v>1314.157119</v>
      </c>
    </row>
    <row r="151" spans="1:21" hidden="1" x14ac:dyDescent="0.2">
      <c r="A151" s="22" t="s">
        <v>100</v>
      </c>
      <c r="B151" s="9" t="s">
        <v>850</v>
      </c>
      <c r="C151" s="10" t="s">
        <v>982</v>
      </c>
      <c r="D151" s="10"/>
      <c r="E151" s="3"/>
      <c r="F151" s="3"/>
      <c r="G151" s="3">
        <f>G150-SUMIFS('ODA download raw'!G:G,'ODA download raw'!$A:$A,'ODA total and ex non-transfer'!$A151,'ODA download raw'!$D:$D,'ODA download raw'!$D$16)</f>
        <v>466.73813200000001</v>
      </c>
      <c r="H151" s="3">
        <f>H150-SUMIFS('ODA download raw'!H:H,'ODA download raw'!$A:$A,'ODA total and ex non-transfer'!$A151,'ODA download raw'!$D:$D,'ODA download raw'!$D$16)</f>
        <v>520.08087699999999</v>
      </c>
      <c r="I151" s="3">
        <f>I150-SUMIFS('ODA download raw'!I:I,'ODA download raw'!$A:$A,'ODA total and ex non-transfer'!$A151,'ODA download raw'!$D:$D,'ODA download raw'!$D$16)</f>
        <v>480.10167999999999</v>
      </c>
      <c r="J151" s="3">
        <f>J150-SUMIFS('ODA download raw'!J:J,'ODA download raw'!$A:$A,'ODA total and ex non-transfer'!$A151,'ODA download raw'!$D:$D,'ODA download raw'!$D$16)</f>
        <v>678.79750899999999</v>
      </c>
      <c r="K151" s="3">
        <f>K150-SUMIFS('ODA download raw'!K:K,'ODA download raw'!$A:$A,'ODA total and ex non-transfer'!$A151,'ODA download raw'!$D:$D,'ODA download raw'!$D$16)</f>
        <v>802.86212699999999</v>
      </c>
      <c r="L151" s="3">
        <f>L150-SUMIFS('ODA download raw'!L:L,'ODA download raw'!$A:$A,'ODA total and ex non-transfer'!$A151,'ODA download raw'!$D:$D,'ODA download raw'!$D$16)</f>
        <v>925.47467500000005</v>
      </c>
      <c r="M151" s="3">
        <f>M150-SUMIFS('ODA download raw'!M:M,'ODA download raw'!$A:$A,'ODA total and ex non-transfer'!$A151,'ODA download raw'!$D:$D,'ODA download raw'!$D$16)</f>
        <v>1066.7504200000001</v>
      </c>
      <c r="N151" s="3">
        <f>N150-SUMIFS('ODA download raw'!N:N,'ODA download raw'!$A:$A,'ODA total and ex non-transfer'!$A151,'ODA download raw'!$D:$D,'ODA download raw'!$D$16)</f>
        <v>1092.3799569999999</v>
      </c>
      <c r="O151" s="3">
        <f>O150-SUMIFS('ODA download raw'!O:O,'ODA download raw'!$A:$A,'ODA total and ex non-transfer'!$A151,'ODA download raw'!$D:$D,'ODA download raw'!$D$16)</f>
        <v>1065.8352770000001</v>
      </c>
      <c r="P151" s="3">
        <f>P150-SUMIFS('ODA download raw'!P:P,'ODA download raw'!$A:$A,'ODA total and ex non-transfer'!$A151,'ODA download raw'!$D:$D,'ODA download raw'!$D$16)</f>
        <v>1350.921983</v>
      </c>
      <c r="Q151" s="3">
        <f>Q150-SUMIFS('ODA download raw'!Q:Q,'ODA download raw'!$A:$A,'ODA total and ex non-transfer'!$A151,'ODA download raw'!$D:$D,'ODA download raw'!$D$16)</f>
        <v>1192.3411149999999</v>
      </c>
      <c r="R151" s="3">
        <f>R150-SUMIFS('ODA download raw'!R:R,'ODA download raw'!$A:$A,'ODA total and ex non-transfer'!$A151,'ODA download raw'!$D:$D,'ODA download raw'!$D$16)</f>
        <v>1322.423311</v>
      </c>
      <c r="S151" s="3">
        <f>S150-SUMIFS('ODA download raw'!S:S,'ODA download raw'!$A:$A,'ODA total and ex non-transfer'!$A151,'ODA download raw'!$D:$D,'ODA download raw'!$D$16)</f>
        <v>1201.6072490000001</v>
      </c>
      <c r="T151" s="3">
        <f>T150-SUMIFS('ODA download raw'!T:T,'ODA download raw'!$A:$A,'ODA total and ex non-transfer'!$A151,'ODA download raw'!$D:$D,'ODA download raw'!$D$16)</f>
        <v>1533.2044060000001</v>
      </c>
      <c r="U151" s="3">
        <f>U150-SUMIFS('ODA download raw'!U:U,'ODA download raw'!$A:$A,'ODA total and ex non-transfer'!$A151,'ODA download raw'!$D:$D,'ODA download raw'!$D$16)</f>
        <v>1299.447316</v>
      </c>
    </row>
    <row r="152" spans="1:21" hidden="1" x14ac:dyDescent="0.2">
      <c r="A152" s="21" t="s">
        <v>101</v>
      </c>
      <c r="B152" s="9" t="s">
        <v>855</v>
      </c>
      <c r="C152" s="9" t="s">
        <v>981</v>
      </c>
      <c r="D152" s="9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>
        <v>378.41892000000001</v>
      </c>
      <c r="Q152" s="2">
        <v>1087.5510260000001</v>
      </c>
      <c r="R152" s="2">
        <v>1270.1195829999999</v>
      </c>
      <c r="S152" s="2">
        <v>1801.5262270000001</v>
      </c>
      <c r="T152" s="2">
        <v>1675.1247149999999</v>
      </c>
      <c r="U152" s="2">
        <v>1599.0943199999999</v>
      </c>
    </row>
    <row r="153" spans="1:21" hidden="1" x14ac:dyDescent="0.2">
      <c r="A153" s="22" t="s">
        <v>101</v>
      </c>
      <c r="B153" s="9" t="s">
        <v>855</v>
      </c>
      <c r="C153" s="10" t="s">
        <v>982</v>
      </c>
      <c r="D153" s="10"/>
      <c r="E153" s="3"/>
      <c r="F153" s="3"/>
      <c r="G153" s="3">
        <f>G152-SUMIFS('ODA download raw'!G:G,'ODA download raw'!$A:$A,'ODA total and ex non-transfer'!$A153,'ODA download raw'!$D:$D,'ODA download raw'!$D$16)</f>
        <v>0</v>
      </c>
      <c r="H153" s="3">
        <f>H152-SUMIFS('ODA download raw'!H:H,'ODA download raw'!$A:$A,'ODA total and ex non-transfer'!$A153,'ODA download raw'!$D:$D,'ODA download raw'!$D$16)</f>
        <v>0</v>
      </c>
      <c r="I153" s="3">
        <f>I152-SUMIFS('ODA download raw'!I:I,'ODA download raw'!$A:$A,'ODA total and ex non-transfer'!$A153,'ODA download raw'!$D:$D,'ODA download raw'!$D$16)</f>
        <v>0</v>
      </c>
      <c r="J153" s="3">
        <f>J152-SUMIFS('ODA download raw'!J:J,'ODA download raw'!$A:$A,'ODA total and ex non-transfer'!$A153,'ODA download raw'!$D:$D,'ODA download raw'!$D$16)</f>
        <v>0</v>
      </c>
      <c r="K153" s="3">
        <f>K152-SUMIFS('ODA download raw'!K:K,'ODA download raw'!$A:$A,'ODA total and ex non-transfer'!$A153,'ODA download raw'!$D:$D,'ODA download raw'!$D$16)</f>
        <v>0</v>
      </c>
      <c r="L153" s="3">
        <f>L152-SUMIFS('ODA download raw'!L:L,'ODA download raw'!$A:$A,'ODA total and ex non-transfer'!$A153,'ODA download raw'!$D:$D,'ODA download raw'!$D$16)</f>
        <v>0</v>
      </c>
      <c r="M153" s="3">
        <f>M152-SUMIFS('ODA download raw'!M:M,'ODA download raw'!$A:$A,'ODA total and ex non-transfer'!$A153,'ODA download raw'!$D:$D,'ODA download raw'!$D$16)</f>
        <v>0</v>
      </c>
      <c r="N153" s="3">
        <f>N152-SUMIFS('ODA download raw'!N:N,'ODA download raw'!$A:$A,'ODA total and ex non-transfer'!$A153,'ODA download raw'!$D:$D,'ODA download raw'!$D$16)</f>
        <v>0</v>
      </c>
      <c r="O153" s="3">
        <f>O152-SUMIFS('ODA download raw'!O:O,'ODA download raw'!$A:$A,'ODA total and ex non-transfer'!$A153,'ODA download raw'!$D:$D,'ODA download raw'!$D$16)</f>
        <v>0</v>
      </c>
      <c r="P153" s="3">
        <f>P152-SUMIFS('ODA download raw'!P:P,'ODA download raw'!$A:$A,'ODA total and ex non-transfer'!$A153,'ODA download raw'!$D:$D,'ODA download raw'!$D$16)</f>
        <v>377.12978000000004</v>
      </c>
      <c r="Q153" s="3">
        <f>Q152-SUMIFS('ODA download raw'!Q:Q,'ODA download raw'!$A:$A,'ODA total and ex non-transfer'!$A153,'ODA download raw'!$D:$D,'ODA download raw'!$D$16)</f>
        <v>1085.4813750000001</v>
      </c>
      <c r="R153" s="3">
        <f>R152-SUMIFS('ODA download raw'!R:R,'ODA download raw'!$A:$A,'ODA total and ex non-transfer'!$A153,'ODA download raw'!$D:$D,'ODA download raw'!$D$16)</f>
        <v>1266.9299659999999</v>
      </c>
      <c r="S153" s="3">
        <f>S152-SUMIFS('ODA download raw'!S:S,'ODA download raw'!$A:$A,'ODA total and ex non-transfer'!$A153,'ODA download raw'!$D:$D,'ODA download raw'!$D$16)</f>
        <v>1799.9195300000001</v>
      </c>
      <c r="T153" s="3">
        <f>T152-SUMIFS('ODA download raw'!T:T,'ODA download raw'!$A:$A,'ODA total and ex non-transfer'!$A153,'ODA download raw'!$D:$D,'ODA download raw'!$D$16)</f>
        <v>1671.3588339999999</v>
      </c>
      <c r="U153" s="3">
        <f>U152-SUMIFS('ODA download raw'!U:U,'ODA download raw'!$A:$A,'ODA total and ex non-transfer'!$A153,'ODA download raw'!$D:$D,'ODA download raw'!$D$16)</f>
        <v>1598.6167149999999</v>
      </c>
    </row>
    <row r="154" spans="1:21" hidden="1" x14ac:dyDescent="0.2">
      <c r="A154" s="21" t="s">
        <v>102</v>
      </c>
      <c r="B154" s="9" t="s">
        <v>862</v>
      </c>
      <c r="C154" s="9" t="s">
        <v>981</v>
      </c>
      <c r="D154" s="9"/>
      <c r="E154" s="2"/>
      <c r="F154" s="2"/>
      <c r="G154" s="2">
        <v>304.97580599999998</v>
      </c>
      <c r="H154" s="2">
        <v>466.215664</v>
      </c>
      <c r="I154" s="2">
        <v>964.06815300000005</v>
      </c>
      <c r="J154" s="2">
        <v>1871.901715</v>
      </c>
      <c r="K154" s="2">
        <v>1963.9339359999999</v>
      </c>
      <c r="L154" s="2">
        <v>1928.1585680000001</v>
      </c>
      <c r="M154" s="2">
        <v>2259.96164</v>
      </c>
      <c r="N154" s="2">
        <v>2322.9614219999999</v>
      </c>
      <c r="O154" s="2">
        <v>1976.898119</v>
      </c>
      <c r="P154" s="2">
        <v>1641.480926</v>
      </c>
      <c r="Q154" s="2">
        <v>1288.16434</v>
      </c>
      <c r="R154" s="2">
        <v>1476.2028210000001</v>
      </c>
      <c r="S154" s="2">
        <v>854.69744000000003</v>
      </c>
      <c r="T154" s="2">
        <v>1045.2811879999999</v>
      </c>
      <c r="U154" s="2">
        <v>840.38343899999995</v>
      </c>
    </row>
    <row r="155" spans="1:21" hidden="1" x14ac:dyDescent="0.2">
      <c r="A155" s="22" t="s">
        <v>102</v>
      </c>
      <c r="B155" s="9" t="s">
        <v>862</v>
      </c>
      <c r="C155" s="10" t="s">
        <v>982</v>
      </c>
      <c r="D155" s="10"/>
      <c r="E155" s="3"/>
      <c r="F155" s="3"/>
      <c r="G155" s="3">
        <f>G154-SUMIFS('ODA download raw'!G:G,'ODA download raw'!$A:$A,'ODA total and ex non-transfer'!$A155,'ODA download raw'!$D:$D,'ODA download raw'!$D$16)</f>
        <v>304.97580599999998</v>
      </c>
      <c r="H155" s="3">
        <f>H154-SUMIFS('ODA download raw'!H:H,'ODA download raw'!$A:$A,'ODA total and ex non-transfer'!$A155,'ODA download raw'!$D:$D,'ODA download raw'!$D$16)</f>
        <v>466.215664</v>
      </c>
      <c r="I155" s="3">
        <f>I154-SUMIFS('ODA download raw'!I:I,'ODA download raw'!$A:$A,'ODA total and ex non-transfer'!$A155,'ODA download raw'!$D:$D,'ODA download raw'!$D$16)</f>
        <v>964.06815300000005</v>
      </c>
      <c r="J155" s="3">
        <f>J154-SUMIFS('ODA download raw'!J:J,'ODA download raw'!$A:$A,'ODA total and ex non-transfer'!$A155,'ODA download raw'!$D:$D,'ODA download raw'!$D$16)</f>
        <v>1871.901715</v>
      </c>
      <c r="K155" s="3">
        <f>K154-SUMIFS('ODA download raw'!K:K,'ODA download raw'!$A:$A,'ODA total and ex non-transfer'!$A155,'ODA download raw'!$D:$D,'ODA download raw'!$D$16)</f>
        <v>1950.487116</v>
      </c>
      <c r="L155" s="3">
        <f>L154-SUMIFS('ODA download raw'!L:L,'ODA download raw'!$A:$A,'ODA total and ex non-transfer'!$A155,'ODA download raw'!$D:$D,'ODA download raw'!$D$16)</f>
        <v>1916.508092</v>
      </c>
      <c r="M155" s="3">
        <f>M154-SUMIFS('ODA download raw'!M:M,'ODA download raw'!$A:$A,'ODA total and ex non-transfer'!$A155,'ODA download raw'!$D:$D,'ODA download raw'!$D$16)</f>
        <v>2248.0832650000002</v>
      </c>
      <c r="N155" s="3">
        <f>N154-SUMIFS('ODA download raw'!N:N,'ODA download raw'!$A:$A,'ODA total and ex non-transfer'!$A155,'ODA download raw'!$D:$D,'ODA download raw'!$D$16)</f>
        <v>2286.9605159999996</v>
      </c>
      <c r="O155" s="3">
        <f>O154-SUMIFS('ODA download raw'!O:O,'ODA download raw'!$A:$A,'ODA total and ex non-transfer'!$A155,'ODA download raw'!$D:$D,'ODA download raw'!$D$16)</f>
        <v>1968.626346</v>
      </c>
      <c r="P155" s="3">
        <f>P154-SUMIFS('ODA download raw'!P:P,'ODA download raw'!$A:$A,'ODA total and ex non-transfer'!$A155,'ODA download raw'!$D:$D,'ODA download raw'!$D$16)</f>
        <v>1633.643703</v>
      </c>
      <c r="Q155" s="3">
        <f>Q154-SUMIFS('ODA download raw'!Q:Q,'ODA download raw'!$A:$A,'ODA total and ex non-transfer'!$A155,'ODA download raw'!$D:$D,'ODA download raw'!$D$16)</f>
        <v>1269.6539090000001</v>
      </c>
      <c r="R155" s="3">
        <f>R154-SUMIFS('ODA download raw'!R:R,'ODA download raw'!$A:$A,'ODA total and ex non-transfer'!$A155,'ODA download raw'!$D:$D,'ODA download raw'!$D$16)</f>
        <v>1463.1149720000001</v>
      </c>
      <c r="S155" s="3">
        <f>S154-SUMIFS('ODA download raw'!S:S,'ODA download raw'!$A:$A,'ODA total and ex non-transfer'!$A155,'ODA download raw'!$D:$D,'ODA download raw'!$D$16)</f>
        <v>844.47357599999998</v>
      </c>
      <c r="T155" s="3">
        <f>T154-SUMIFS('ODA download raw'!T:T,'ODA download raw'!$A:$A,'ODA total and ex non-transfer'!$A155,'ODA download raw'!$D:$D,'ODA download raw'!$D$16)</f>
        <v>1032.5182599999998</v>
      </c>
      <c r="U155" s="3">
        <f>U154-SUMIFS('ODA download raw'!U:U,'ODA download raw'!$A:$A,'ODA total and ex non-transfer'!$A155,'ODA download raw'!$D:$D,'ODA download raw'!$D$16)</f>
        <v>833.37010099999998</v>
      </c>
    </row>
    <row r="156" spans="1:21" hidden="1" x14ac:dyDescent="0.2">
      <c r="A156" s="21" t="s">
        <v>103</v>
      </c>
      <c r="B156" s="9" t="s">
        <v>870</v>
      </c>
      <c r="C156" s="9" t="s">
        <v>981</v>
      </c>
      <c r="D156" s="9"/>
      <c r="E156" s="2"/>
      <c r="F156" s="2"/>
      <c r="G156" s="2">
        <v>23.648692</v>
      </c>
      <c r="H156" s="2">
        <v>33.146366999999998</v>
      </c>
      <c r="I156" s="2">
        <v>26.728667000000002</v>
      </c>
      <c r="J156" s="2">
        <v>62.422123999999997</v>
      </c>
      <c r="K156" s="2">
        <v>45.894691999999999</v>
      </c>
      <c r="L156" s="2">
        <v>50.445222999999999</v>
      </c>
      <c r="M156" s="2">
        <v>49.225088999999997</v>
      </c>
      <c r="N156" s="2">
        <v>62.205911999999998</v>
      </c>
      <c r="O156" s="2">
        <v>93.893611000000007</v>
      </c>
      <c r="P156" s="2">
        <v>124.724124</v>
      </c>
      <c r="Q156" s="2">
        <v>95.709502999999998</v>
      </c>
      <c r="R156" s="2">
        <v>117.536953</v>
      </c>
      <c r="S156" s="2">
        <v>90.947491999999997</v>
      </c>
      <c r="T156" s="2">
        <v>105.85619699999999</v>
      </c>
      <c r="U156" s="2">
        <v>159.25627700000001</v>
      </c>
    </row>
    <row r="157" spans="1:21" hidden="1" x14ac:dyDescent="0.2">
      <c r="A157" s="22" t="s">
        <v>103</v>
      </c>
      <c r="B157" s="9" t="s">
        <v>870</v>
      </c>
      <c r="C157" s="10" t="s">
        <v>982</v>
      </c>
      <c r="D157" s="10"/>
      <c r="E157" s="3"/>
      <c r="F157" s="3"/>
      <c r="G157" s="3">
        <f>G156-SUMIFS('ODA download raw'!G:G,'ODA download raw'!$A:$A,'ODA total and ex non-transfer'!$A157,'ODA download raw'!$D:$D,'ODA download raw'!$D$16)</f>
        <v>23.648692</v>
      </c>
      <c r="H157" s="3">
        <f>H156-SUMIFS('ODA download raw'!H:H,'ODA download raw'!$A:$A,'ODA total and ex non-transfer'!$A157,'ODA download raw'!$D:$D,'ODA download raw'!$D$16)</f>
        <v>33.146366999999998</v>
      </c>
      <c r="I157" s="3">
        <f>I156-SUMIFS('ODA download raw'!I:I,'ODA download raw'!$A:$A,'ODA total and ex non-transfer'!$A157,'ODA download raw'!$D:$D,'ODA download raw'!$D$16)</f>
        <v>26.728667000000002</v>
      </c>
      <c r="J157" s="3">
        <f>J156-SUMIFS('ODA download raw'!J:J,'ODA download raw'!$A:$A,'ODA total and ex non-transfer'!$A157,'ODA download raw'!$D:$D,'ODA download raw'!$D$16)</f>
        <v>62.422123999999997</v>
      </c>
      <c r="K157" s="3">
        <f>K156-SUMIFS('ODA download raw'!K:K,'ODA download raw'!$A:$A,'ODA total and ex non-transfer'!$A157,'ODA download raw'!$D:$D,'ODA download raw'!$D$16)</f>
        <v>45.882353000000002</v>
      </c>
      <c r="L157" s="3">
        <f>L156-SUMIFS('ODA download raw'!L:L,'ODA download raw'!$A:$A,'ODA total and ex non-transfer'!$A157,'ODA download raw'!$D:$D,'ODA download raw'!$D$16)</f>
        <v>50.319072999999996</v>
      </c>
      <c r="M157" s="3">
        <f>M156-SUMIFS('ODA download raw'!M:M,'ODA download raw'!$A:$A,'ODA total and ex non-transfer'!$A157,'ODA download raw'!$D:$D,'ODA download raw'!$D$16)</f>
        <v>48.978936999999995</v>
      </c>
      <c r="N157" s="3">
        <f>N156-SUMIFS('ODA download raw'!N:N,'ODA download raw'!$A:$A,'ODA total and ex non-transfer'!$A157,'ODA download raw'!$D:$D,'ODA download raw'!$D$16)</f>
        <v>62.026565999999995</v>
      </c>
      <c r="O157" s="3">
        <f>O156-SUMIFS('ODA download raw'!O:O,'ODA download raw'!$A:$A,'ODA total and ex non-transfer'!$A157,'ODA download raw'!$D:$D,'ODA download raw'!$D$16)</f>
        <v>93.797484000000011</v>
      </c>
      <c r="P157" s="3">
        <f>P156-SUMIFS('ODA download raw'!P:P,'ODA download raw'!$A:$A,'ODA total and ex non-transfer'!$A157,'ODA download raw'!$D:$D,'ODA download raw'!$D$16)</f>
        <v>123.84026200000001</v>
      </c>
      <c r="Q157" s="3">
        <f>Q156-SUMIFS('ODA download raw'!Q:Q,'ODA download raw'!$A:$A,'ODA total and ex non-transfer'!$A157,'ODA download raw'!$D:$D,'ODA download raw'!$D$16)</f>
        <v>95.082245</v>
      </c>
      <c r="R157" s="3">
        <f>R156-SUMIFS('ODA download raw'!R:R,'ODA download raw'!$A:$A,'ODA total and ex non-transfer'!$A157,'ODA download raw'!$D:$D,'ODA download raw'!$D$16)</f>
        <v>116.10092999999999</v>
      </c>
      <c r="S157" s="3">
        <f>S156-SUMIFS('ODA download raw'!S:S,'ODA download raw'!$A:$A,'ODA total and ex non-transfer'!$A157,'ODA download raw'!$D:$D,'ODA download raw'!$D$16)</f>
        <v>90.304155999999992</v>
      </c>
      <c r="T157" s="3">
        <f>T156-SUMIFS('ODA download raw'!T:T,'ODA download raw'!$A:$A,'ODA total and ex non-transfer'!$A157,'ODA download raw'!$D:$D,'ODA download raw'!$D$16)</f>
        <v>104.767467</v>
      </c>
      <c r="U157" s="3">
        <f>U156-SUMIFS('ODA download raw'!U:U,'ODA download raw'!$A:$A,'ODA total and ex non-transfer'!$A157,'ODA download raw'!$D:$D,'ODA download raw'!$D$16)</f>
        <v>158.61313700000002</v>
      </c>
    </row>
    <row r="158" spans="1:21" hidden="1" x14ac:dyDescent="0.2">
      <c r="A158" s="21" t="s">
        <v>104</v>
      </c>
      <c r="B158" s="9" t="s">
        <v>892</v>
      </c>
      <c r="C158" s="9" t="s">
        <v>981</v>
      </c>
      <c r="D158" s="9"/>
      <c r="E158" s="2"/>
      <c r="F158" s="2"/>
      <c r="G158" s="2">
        <v>1612.956633</v>
      </c>
      <c r="H158" s="2">
        <v>1782.937925</v>
      </c>
      <c r="I158" s="2">
        <v>1916.464612</v>
      </c>
      <c r="J158" s="2">
        <v>1631.2638549999999</v>
      </c>
      <c r="K158" s="2">
        <v>6420.1497890000001</v>
      </c>
      <c r="L158" s="2">
        <v>2661.7873869999999</v>
      </c>
      <c r="M158" s="2">
        <v>2079.2323980000001</v>
      </c>
      <c r="N158" s="2">
        <v>2922.0535410000002</v>
      </c>
      <c r="O158" s="2">
        <v>2780.1331949999999</v>
      </c>
      <c r="P158" s="2">
        <v>2236.5509950000001</v>
      </c>
      <c r="Q158" s="2">
        <v>2601.239</v>
      </c>
      <c r="R158" s="2">
        <v>3327.6202490000001</v>
      </c>
      <c r="S158" s="2">
        <v>2462.8167149999999</v>
      </c>
      <c r="T158" s="2">
        <v>2683.965463</v>
      </c>
      <c r="U158" s="2">
        <v>2449.5010179999999</v>
      </c>
    </row>
    <row r="159" spans="1:21" hidden="1" x14ac:dyDescent="0.2">
      <c r="A159" s="22" t="s">
        <v>104</v>
      </c>
      <c r="B159" s="9" t="s">
        <v>892</v>
      </c>
      <c r="C159" s="10" t="s">
        <v>982</v>
      </c>
      <c r="D159" s="10"/>
      <c r="E159" s="3"/>
      <c r="F159" s="3"/>
      <c r="G159" s="3">
        <f>G158-SUMIFS('ODA download raw'!G:G,'ODA download raw'!$A:$A,'ODA total and ex non-transfer'!$A159,'ODA download raw'!$D:$D,'ODA download raw'!$D$16)</f>
        <v>1515.0939310000001</v>
      </c>
      <c r="H159" s="3">
        <f>H158-SUMIFS('ODA download raw'!H:H,'ODA download raw'!$A:$A,'ODA total and ex non-transfer'!$A159,'ODA download raw'!$D:$D,'ODA download raw'!$D$16)</f>
        <v>1696.3684479999999</v>
      </c>
      <c r="I159" s="3">
        <f>I158-SUMIFS('ODA download raw'!I:I,'ODA download raw'!$A:$A,'ODA total and ex non-transfer'!$A159,'ODA download raw'!$D:$D,'ODA download raw'!$D$16)</f>
        <v>1834.6201390000001</v>
      </c>
      <c r="J159" s="3">
        <f>J158-SUMIFS('ODA download raw'!J:J,'ODA download raw'!$A:$A,'ODA total and ex non-transfer'!$A159,'ODA download raw'!$D:$D,'ODA download raw'!$D$16)</f>
        <v>1556.5832829999999</v>
      </c>
      <c r="K159" s="3">
        <f>K158-SUMIFS('ODA download raw'!K:K,'ODA download raw'!$A:$A,'ODA total and ex non-transfer'!$A159,'ODA download raw'!$D:$D,'ODA download raw'!$D$16)</f>
        <v>4536.8547520000002</v>
      </c>
      <c r="L159" s="3">
        <f>L158-SUMIFS('ODA download raw'!L:L,'ODA download raw'!$A:$A,'ODA total and ex non-transfer'!$A159,'ODA download raw'!$D:$D,'ODA download raw'!$D$16)</f>
        <v>1970.0929679999999</v>
      </c>
      <c r="M159" s="3">
        <f>M158-SUMIFS('ODA download raw'!M:M,'ODA download raw'!$A:$A,'ODA total and ex non-transfer'!$A159,'ODA download raw'!$D:$D,'ODA download raw'!$D$16)</f>
        <v>2067.7158030000001</v>
      </c>
      <c r="N159" s="3">
        <f>N158-SUMIFS('ODA download raw'!N:N,'ODA download raw'!$A:$A,'ODA total and ex non-transfer'!$A159,'ODA download raw'!$D:$D,'ODA download raw'!$D$16)</f>
        <v>2871.7913510000003</v>
      </c>
      <c r="O159" s="3">
        <f>O158-SUMIFS('ODA download raw'!O:O,'ODA download raw'!$A:$A,'ODA total and ex non-transfer'!$A159,'ODA download raw'!$D:$D,'ODA download raw'!$D$16)</f>
        <v>2768.2310699999998</v>
      </c>
      <c r="P159" s="3">
        <f>P158-SUMIFS('ODA download raw'!P:P,'ODA download raw'!$A:$A,'ODA total and ex non-transfer'!$A159,'ODA download raw'!$D:$D,'ODA download raw'!$D$16)</f>
        <v>2211.1110979999999</v>
      </c>
      <c r="Q159" s="3">
        <f>Q158-SUMIFS('ODA download raw'!Q:Q,'ODA download raw'!$A:$A,'ODA total and ex non-transfer'!$A159,'ODA download raw'!$D:$D,'ODA download raw'!$D$16)</f>
        <v>2585.6558519999999</v>
      </c>
      <c r="R159" s="3">
        <f>R158-SUMIFS('ODA download raw'!R:R,'ODA download raw'!$A:$A,'ODA total and ex non-transfer'!$A159,'ODA download raw'!$D:$D,'ODA download raw'!$D$16)</f>
        <v>3110.7648490000001</v>
      </c>
      <c r="S159" s="3">
        <f>S158-SUMIFS('ODA download raw'!S:S,'ODA download raw'!$A:$A,'ODA total and ex non-transfer'!$A159,'ODA download raw'!$D:$D,'ODA download raw'!$D$16)</f>
        <v>2450.876291</v>
      </c>
      <c r="T159" s="3">
        <f>T158-SUMIFS('ODA download raw'!T:T,'ODA download raw'!$A:$A,'ODA total and ex non-transfer'!$A159,'ODA download raw'!$D:$D,'ODA download raw'!$D$16)</f>
        <v>2667.4582930000001</v>
      </c>
      <c r="U159" s="3">
        <f>U158-SUMIFS('ODA download raw'!U:U,'ODA download raw'!$A:$A,'ODA total and ex non-transfer'!$A159,'ODA download raw'!$D:$D,'ODA download raw'!$D$16)</f>
        <v>2436.7794920000001</v>
      </c>
    </row>
    <row r="160" spans="1:21" hidden="1" x14ac:dyDescent="0.2">
      <c r="A160" s="21" t="s">
        <v>105</v>
      </c>
      <c r="B160" s="9" t="s">
        <v>901</v>
      </c>
      <c r="C160" s="9" t="s">
        <v>981</v>
      </c>
      <c r="D160" s="9"/>
      <c r="E160" s="2"/>
      <c r="F160" s="2"/>
      <c r="G160" s="2">
        <v>75.54813</v>
      </c>
      <c r="H160" s="2">
        <v>70.855971999999994</v>
      </c>
      <c r="I160" s="2">
        <v>72.431245000000004</v>
      </c>
      <c r="J160" s="2">
        <v>84.968894000000006</v>
      </c>
      <c r="K160" s="2">
        <v>84.900358999999995</v>
      </c>
      <c r="L160" s="2">
        <v>123.270428</v>
      </c>
      <c r="M160" s="2">
        <v>400.773999</v>
      </c>
      <c r="N160" s="2">
        <v>505.44688600000001</v>
      </c>
      <c r="O160" s="2">
        <v>480.72365100000002</v>
      </c>
      <c r="P160" s="2">
        <v>579.10396000000003</v>
      </c>
      <c r="Q160" s="2">
        <v>221.36820499999999</v>
      </c>
      <c r="R160" s="2">
        <v>205.68766500000001</v>
      </c>
      <c r="S160" s="2">
        <v>212.185936</v>
      </c>
      <c r="T160" s="2">
        <v>228.64169999999999</v>
      </c>
      <c r="U160" s="2">
        <v>197.02202399999999</v>
      </c>
    </row>
    <row r="161" spans="1:21" hidden="1" x14ac:dyDescent="0.2">
      <c r="A161" s="22" t="s">
        <v>105</v>
      </c>
      <c r="B161" s="9" t="s">
        <v>901</v>
      </c>
      <c r="C161" s="10" t="s">
        <v>982</v>
      </c>
      <c r="D161" s="10"/>
      <c r="E161" s="3"/>
      <c r="F161" s="3"/>
      <c r="G161" s="3">
        <f>G160-SUMIFS('ODA download raw'!G:G,'ODA download raw'!$A:$A,'ODA total and ex non-transfer'!$A161,'ODA download raw'!$D:$D,'ODA download raw'!$D$16)</f>
        <v>75.54813</v>
      </c>
      <c r="H161" s="3">
        <f>H160-SUMIFS('ODA download raw'!H:H,'ODA download raw'!$A:$A,'ODA total and ex non-transfer'!$A161,'ODA download raw'!$D:$D,'ODA download raw'!$D$16)</f>
        <v>70.855971999999994</v>
      </c>
      <c r="I161" s="3">
        <f>I160-SUMIFS('ODA download raw'!I:I,'ODA download raw'!$A:$A,'ODA total and ex non-transfer'!$A161,'ODA download raw'!$D:$D,'ODA download raw'!$D$16)</f>
        <v>72.431245000000004</v>
      </c>
      <c r="J161" s="3">
        <f>J160-SUMIFS('ODA download raw'!J:J,'ODA download raw'!$A:$A,'ODA total and ex non-transfer'!$A161,'ODA download raw'!$D:$D,'ODA download raw'!$D$16)</f>
        <v>84.968894000000006</v>
      </c>
      <c r="K161" s="3">
        <f>K160-SUMIFS('ODA download raw'!K:K,'ODA download raw'!$A:$A,'ODA total and ex non-transfer'!$A161,'ODA download raw'!$D:$D,'ODA download raw'!$D$16)</f>
        <v>62.378087999999991</v>
      </c>
      <c r="L161" s="3">
        <f>L160-SUMIFS('ODA download raw'!L:L,'ODA download raw'!$A:$A,'ODA total and ex non-transfer'!$A161,'ODA download raw'!$D:$D,'ODA download raw'!$D$16)</f>
        <v>95.300346999999988</v>
      </c>
      <c r="M161" s="3">
        <f>M160-SUMIFS('ODA download raw'!M:M,'ODA download raw'!$A:$A,'ODA total and ex non-transfer'!$A161,'ODA download raw'!$D:$D,'ODA download raw'!$D$16)</f>
        <v>292.617414</v>
      </c>
      <c r="N161" s="3">
        <f>N160-SUMIFS('ODA download raw'!N:N,'ODA download raw'!$A:$A,'ODA total and ex non-transfer'!$A161,'ODA download raw'!$D:$D,'ODA download raw'!$D$16)</f>
        <v>214.21415500000001</v>
      </c>
      <c r="O161" s="3">
        <f>O160-SUMIFS('ODA download raw'!O:O,'ODA download raw'!$A:$A,'ODA total and ex non-transfer'!$A161,'ODA download raw'!$D:$D,'ODA download raw'!$D$16)</f>
        <v>204.664312</v>
      </c>
      <c r="P161" s="3">
        <f>P160-SUMIFS('ODA download raw'!P:P,'ODA download raw'!$A:$A,'ODA total and ex non-transfer'!$A161,'ODA download raw'!$D:$D,'ODA download raw'!$D$16)</f>
        <v>229.10737500000005</v>
      </c>
      <c r="Q161" s="3">
        <f>Q160-SUMIFS('ODA download raw'!Q:Q,'ODA download raw'!$A:$A,'ODA total and ex non-transfer'!$A161,'ODA download raw'!$D:$D,'ODA download raw'!$D$16)</f>
        <v>163.81960299999997</v>
      </c>
      <c r="R161" s="3">
        <f>R160-SUMIFS('ODA download raw'!R:R,'ODA download raw'!$A:$A,'ODA total and ex non-transfer'!$A161,'ODA download raw'!$D:$D,'ODA download raw'!$D$16)</f>
        <v>193.33959400000001</v>
      </c>
      <c r="S161" s="3">
        <f>S160-SUMIFS('ODA download raw'!S:S,'ODA download raw'!$A:$A,'ODA total and ex non-transfer'!$A161,'ODA download raw'!$D:$D,'ODA download raw'!$D$16)</f>
        <v>199.65848500000001</v>
      </c>
      <c r="T161" s="3">
        <f>T160-SUMIFS('ODA download raw'!T:T,'ODA download raw'!$A:$A,'ODA total and ex non-transfer'!$A161,'ODA download raw'!$D:$D,'ODA download raw'!$D$16)</f>
        <v>216.94340499999998</v>
      </c>
      <c r="U161" s="3">
        <f>U160-SUMIFS('ODA download raw'!U:U,'ODA download raw'!$A:$A,'ODA total and ex non-transfer'!$A161,'ODA download raw'!$D:$D,'ODA download raw'!$D$16)</f>
        <v>185.06974599999998</v>
      </c>
    </row>
    <row r="162" spans="1:21" hidden="1" x14ac:dyDescent="0.2">
      <c r="A162" s="21" t="s">
        <v>106</v>
      </c>
      <c r="B162" s="9" t="s">
        <v>921</v>
      </c>
      <c r="C162" s="9" t="s">
        <v>981</v>
      </c>
      <c r="D162" s="9"/>
      <c r="E162" s="2"/>
      <c r="F162" s="2"/>
      <c r="G162" s="2">
        <v>946.18986399999994</v>
      </c>
      <c r="H162" s="2">
        <v>1146.147731</v>
      </c>
      <c r="I162" s="2">
        <v>1347.4430870000001</v>
      </c>
      <c r="J162" s="2">
        <v>1327.8941600000001</v>
      </c>
      <c r="K162" s="2">
        <v>5313.227989</v>
      </c>
      <c r="L162" s="2">
        <v>1553.8680440000001</v>
      </c>
      <c r="M162" s="2">
        <v>1488.873967</v>
      </c>
      <c r="N162" s="2">
        <v>1684.4086769999999</v>
      </c>
      <c r="O162" s="2">
        <v>1603.400907</v>
      </c>
      <c r="P162" s="2">
        <v>1451.002125</v>
      </c>
      <c r="Q162" s="2">
        <v>1542.8898340000001</v>
      </c>
      <c r="R162" s="2">
        <v>1676.0327569999999</v>
      </c>
      <c r="S162" s="2">
        <v>1581.560358</v>
      </c>
      <c r="T162" s="2">
        <v>1684.3858029999999</v>
      </c>
      <c r="U162" s="2">
        <v>1812.523081</v>
      </c>
    </row>
    <row r="163" spans="1:21" hidden="1" x14ac:dyDescent="0.2">
      <c r="A163" s="22" t="s">
        <v>106</v>
      </c>
      <c r="B163" s="9" t="s">
        <v>921</v>
      </c>
      <c r="C163" s="10" t="s">
        <v>982</v>
      </c>
      <c r="D163" s="10"/>
      <c r="E163" s="3"/>
      <c r="F163" s="3"/>
      <c r="G163" s="3">
        <f>G162-SUMIFS('ODA download raw'!G:G,'ODA download raw'!$A:$A,'ODA total and ex non-transfer'!$A163,'ODA download raw'!$D:$D,'ODA download raw'!$D$16)</f>
        <v>889.95404799999994</v>
      </c>
      <c r="H163" s="3">
        <f>H162-SUMIFS('ODA download raw'!H:H,'ODA download raw'!$A:$A,'ODA total and ex non-transfer'!$A163,'ODA download raw'!$D:$D,'ODA download raw'!$D$16)</f>
        <v>1087.972358</v>
      </c>
      <c r="I163" s="3">
        <f>I162-SUMIFS('ODA download raw'!I:I,'ODA download raw'!$A:$A,'ODA total and ex non-transfer'!$A163,'ODA download raw'!$D:$D,'ODA download raw'!$D$16)</f>
        <v>1283.2088080000001</v>
      </c>
      <c r="J163" s="3">
        <f>J162-SUMIFS('ODA download raw'!J:J,'ODA download raw'!$A:$A,'ODA total and ex non-transfer'!$A163,'ODA download raw'!$D:$D,'ODA download raw'!$D$16)</f>
        <v>1270.9306120000001</v>
      </c>
      <c r="K163" s="3">
        <f>K162-SUMIFS('ODA download raw'!K:K,'ODA download raw'!$A:$A,'ODA total and ex non-transfer'!$A163,'ODA download raw'!$D:$D,'ODA download raw'!$D$16)</f>
        <v>3223.6249649999995</v>
      </c>
      <c r="L163" s="3">
        <f>L162-SUMIFS('ODA download raw'!L:L,'ODA download raw'!$A:$A,'ODA total and ex non-transfer'!$A163,'ODA download raw'!$D:$D,'ODA download raw'!$D$16)</f>
        <v>1543.820868</v>
      </c>
      <c r="M163" s="3">
        <f>M162-SUMIFS('ODA download raw'!M:M,'ODA download raw'!$A:$A,'ODA total and ex non-transfer'!$A163,'ODA download raw'!$D:$D,'ODA download raw'!$D$16)</f>
        <v>1463.4547029999999</v>
      </c>
      <c r="N163" s="3">
        <f>N162-SUMIFS('ODA download raw'!N:N,'ODA download raw'!$A:$A,'ODA total and ex non-transfer'!$A163,'ODA download raw'!$D:$D,'ODA download raw'!$D$16)</f>
        <v>1671.7470559999999</v>
      </c>
      <c r="O163" s="3">
        <f>O162-SUMIFS('ODA download raw'!O:O,'ODA download raw'!$A:$A,'ODA total and ex non-transfer'!$A163,'ODA download raw'!$D:$D,'ODA download raw'!$D$16)</f>
        <v>1595.4521099999999</v>
      </c>
      <c r="P163" s="3">
        <f>P162-SUMIFS('ODA download raw'!P:P,'ODA download raw'!$A:$A,'ODA total and ex non-transfer'!$A163,'ODA download raw'!$D:$D,'ODA download raw'!$D$16)</f>
        <v>1441.6775130000001</v>
      </c>
      <c r="Q163" s="3">
        <f>Q162-SUMIFS('ODA download raw'!Q:Q,'ODA download raw'!$A:$A,'ODA total and ex non-transfer'!$A163,'ODA download raw'!$D:$D,'ODA download raw'!$D$16)</f>
        <v>1534.682898</v>
      </c>
      <c r="R163" s="3">
        <f>R162-SUMIFS('ODA download raw'!R:R,'ODA download raw'!$A:$A,'ODA total and ex non-transfer'!$A163,'ODA download raw'!$D:$D,'ODA download raw'!$D$16)</f>
        <v>1666.983117</v>
      </c>
      <c r="S163" s="3">
        <f>S162-SUMIFS('ODA download raw'!S:S,'ODA download raw'!$A:$A,'ODA total and ex non-transfer'!$A163,'ODA download raw'!$D:$D,'ODA download raw'!$D$16)</f>
        <v>1572.555957</v>
      </c>
      <c r="T163" s="3">
        <f>T162-SUMIFS('ODA download raw'!T:T,'ODA download raw'!$A:$A,'ODA total and ex non-transfer'!$A163,'ODA download raw'!$D:$D,'ODA download raw'!$D$16)</f>
        <v>1673.9795669999999</v>
      </c>
      <c r="U163" s="3">
        <f>U162-SUMIFS('ODA download raw'!U:U,'ODA download raw'!$A:$A,'ODA total and ex non-transfer'!$A163,'ODA download raw'!$D:$D,'ODA download raw'!$D$16)</f>
        <v>1804.1258680000001</v>
      </c>
    </row>
    <row r="164" spans="1:21" hidden="1" x14ac:dyDescent="0.2">
      <c r="A164" s="21" t="s">
        <v>107</v>
      </c>
      <c r="B164" s="9" t="s">
        <v>973</v>
      </c>
      <c r="C164" s="9" t="s">
        <v>981</v>
      </c>
      <c r="D164" s="9"/>
      <c r="E164" s="2"/>
      <c r="F164" s="2"/>
      <c r="G164" s="2">
        <v>1257.687651</v>
      </c>
      <c r="H164" s="2">
        <v>1125.8566080000001</v>
      </c>
      <c r="I164" s="2">
        <v>1367.88418</v>
      </c>
      <c r="J164" s="2">
        <v>2066.1738690000002</v>
      </c>
      <c r="K164" s="2">
        <v>5027.8736239999998</v>
      </c>
      <c r="L164" s="2">
        <v>953.787689</v>
      </c>
      <c r="M164" s="2">
        <v>1016.992607</v>
      </c>
      <c r="N164" s="2">
        <v>1185.665673</v>
      </c>
      <c r="O164" s="2">
        <v>880.91517299999998</v>
      </c>
      <c r="P164" s="2">
        <v>962.36597600000005</v>
      </c>
      <c r="Q164" s="2">
        <v>931.97157000000004</v>
      </c>
      <c r="R164" s="2">
        <v>1061.6709510000001</v>
      </c>
      <c r="S164" s="2">
        <v>957.334923</v>
      </c>
      <c r="T164" s="2">
        <v>879.769002</v>
      </c>
      <c r="U164" s="2">
        <v>1049.942121</v>
      </c>
    </row>
    <row r="165" spans="1:21" hidden="1" x14ac:dyDescent="0.2">
      <c r="A165" s="22" t="s">
        <v>107</v>
      </c>
      <c r="B165" s="9" t="s">
        <v>973</v>
      </c>
      <c r="C165" s="10" t="s">
        <v>982</v>
      </c>
      <c r="D165" s="10"/>
      <c r="E165" s="3"/>
      <c r="F165" s="3"/>
      <c r="G165" s="3">
        <f>G164-SUMIFS('ODA download raw'!G:G,'ODA download raw'!$A:$A,'ODA total and ex non-transfer'!$A165,'ODA download raw'!$D:$D,'ODA download raw'!$D$16)</f>
        <v>992.44340299999999</v>
      </c>
      <c r="H165" s="3">
        <f>H164-SUMIFS('ODA download raw'!H:H,'ODA download raw'!$A:$A,'ODA total and ex non-transfer'!$A165,'ODA download raw'!$D:$D,'ODA download raw'!$D$16)</f>
        <v>875.27717400000006</v>
      </c>
      <c r="I165" s="3">
        <f>I164-SUMIFS('ODA download raw'!I:I,'ODA download raw'!$A:$A,'ODA total and ex non-transfer'!$A165,'ODA download raw'!$D:$D,'ODA download raw'!$D$16)</f>
        <v>1333.744256</v>
      </c>
      <c r="J165" s="3">
        <f>J164-SUMIFS('ODA download raw'!J:J,'ODA download raw'!$A:$A,'ODA total and ex non-transfer'!$A165,'ODA download raw'!$D:$D,'ODA download raw'!$D$16)</f>
        <v>1774.9330900000002</v>
      </c>
      <c r="K165" s="3">
        <f>K164-SUMIFS('ODA download raw'!K:K,'ODA download raw'!$A:$A,'ODA total and ex non-transfer'!$A165,'ODA download raw'!$D:$D,'ODA download raw'!$D$16)</f>
        <v>2888.6751789999998</v>
      </c>
      <c r="L165" s="3">
        <f>L164-SUMIFS('ODA download raw'!L:L,'ODA download raw'!$A:$A,'ODA total and ex non-transfer'!$A165,'ODA download raw'!$D:$D,'ODA download raw'!$D$16)</f>
        <v>872.73173299999996</v>
      </c>
      <c r="M165" s="3">
        <f>M164-SUMIFS('ODA download raw'!M:M,'ODA download raw'!$A:$A,'ODA total and ex non-transfer'!$A165,'ODA download raw'!$D:$D,'ODA download raw'!$D$16)</f>
        <v>1004.598581</v>
      </c>
      <c r="N165" s="3">
        <f>N164-SUMIFS('ODA download raw'!N:N,'ODA download raw'!$A:$A,'ODA total and ex non-transfer'!$A165,'ODA download raw'!$D:$D,'ODA download raw'!$D$16)</f>
        <v>1167.535509</v>
      </c>
      <c r="O165" s="3">
        <f>O164-SUMIFS('ODA download raw'!O:O,'ODA download raw'!$A:$A,'ODA total and ex non-transfer'!$A165,'ODA download raw'!$D:$D,'ODA download raw'!$D$16)</f>
        <v>872.11019699999997</v>
      </c>
      <c r="P165" s="3">
        <f>P164-SUMIFS('ODA download raw'!P:P,'ODA download raw'!$A:$A,'ODA total and ex non-transfer'!$A165,'ODA download raw'!$D:$D,'ODA download raw'!$D$16)</f>
        <v>953.5790320000001</v>
      </c>
      <c r="Q165" s="3">
        <f>Q164-SUMIFS('ODA download raw'!Q:Q,'ODA download raw'!$A:$A,'ODA total and ex non-transfer'!$A165,'ODA download raw'!$D:$D,'ODA download raw'!$D$16)</f>
        <v>924.26152100000002</v>
      </c>
      <c r="R165" s="3">
        <f>R164-SUMIFS('ODA download raw'!R:R,'ODA download raw'!$A:$A,'ODA total and ex non-transfer'!$A165,'ODA download raw'!$D:$D,'ODA download raw'!$D$16)</f>
        <v>1053.628653</v>
      </c>
      <c r="S165" s="3">
        <f>S164-SUMIFS('ODA download raw'!S:S,'ODA download raw'!$A:$A,'ODA total and ex non-transfer'!$A165,'ODA download raw'!$D:$D,'ODA download raw'!$D$16)</f>
        <v>950.83153700000003</v>
      </c>
      <c r="T165" s="3">
        <f>T164-SUMIFS('ODA download raw'!T:T,'ODA download raw'!$A:$A,'ODA total and ex non-transfer'!$A165,'ODA download raw'!$D:$D,'ODA download raw'!$D$16)</f>
        <v>869.11462900000004</v>
      </c>
      <c r="U165" s="3">
        <f>U164-SUMIFS('ODA download raw'!U:U,'ODA download raw'!$A:$A,'ODA total and ex non-transfer'!$A165,'ODA download raw'!$D:$D,'ODA download raw'!$D$16)</f>
        <v>1044.258364</v>
      </c>
    </row>
    <row r="166" spans="1:21" hidden="1" x14ac:dyDescent="0.2">
      <c r="A166" s="21" t="s">
        <v>108</v>
      </c>
      <c r="B166" s="9" t="s">
        <v>975</v>
      </c>
      <c r="C166" s="9" t="s">
        <v>981</v>
      </c>
      <c r="D166" s="9"/>
      <c r="E166" s="2"/>
      <c r="F166" s="2"/>
      <c r="G166" s="2">
        <v>226.51609400000001</v>
      </c>
      <c r="H166" s="2">
        <v>206.52381600000001</v>
      </c>
      <c r="I166" s="2">
        <v>194.81111100000001</v>
      </c>
      <c r="J166" s="2">
        <v>250.62578999999999</v>
      </c>
      <c r="K166" s="2">
        <v>267.663702</v>
      </c>
      <c r="L166" s="2">
        <v>444.42464000000001</v>
      </c>
      <c r="M166" s="2">
        <v>580.08594100000005</v>
      </c>
      <c r="N166" s="2">
        <v>722.04100000000005</v>
      </c>
      <c r="O166" s="2">
        <v>685.37286700000004</v>
      </c>
      <c r="P166" s="2">
        <v>654.25117399999999</v>
      </c>
      <c r="Q166" s="2">
        <v>921.29214200000001</v>
      </c>
      <c r="R166" s="2">
        <v>768.357349</v>
      </c>
      <c r="S166" s="2">
        <v>686.28729899999996</v>
      </c>
      <c r="T166" s="2">
        <v>801.96006699999998</v>
      </c>
      <c r="U166" s="2">
        <v>753.15162299999997</v>
      </c>
    </row>
    <row r="167" spans="1:21" hidden="1" x14ac:dyDescent="0.2">
      <c r="A167" s="22" t="s">
        <v>108</v>
      </c>
      <c r="B167" s="9" t="s">
        <v>975</v>
      </c>
      <c r="C167" s="10" t="s">
        <v>982</v>
      </c>
      <c r="D167" s="10"/>
      <c r="E167" s="3"/>
      <c r="F167" s="3"/>
      <c r="G167" s="3">
        <f>G166-SUMIFS('ODA download raw'!G:G,'ODA download raw'!$A:$A,'ODA total and ex non-transfer'!$A167,'ODA download raw'!$D:$D,'ODA download raw'!$D$16)</f>
        <v>226.51609400000001</v>
      </c>
      <c r="H167" s="3">
        <f>H166-SUMIFS('ODA download raw'!H:H,'ODA download raw'!$A:$A,'ODA total and ex non-transfer'!$A167,'ODA download raw'!$D:$D,'ODA download raw'!$D$16)</f>
        <v>206.52381600000001</v>
      </c>
      <c r="I167" s="3">
        <f>I166-SUMIFS('ODA download raw'!I:I,'ODA download raw'!$A:$A,'ODA total and ex non-transfer'!$A167,'ODA download raw'!$D:$D,'ODA download raw'!$D$16)</f>
        <v>194.81111100000001</v>
      </c>
      <c r="J167" s="3">
        <f>J166-SUMIFS('ODA download raw'!J:J,'ODA download raw'!$A:$A,'ODA total and ex non-transfer'!$A167,'ODA download raw'!$D:$D,'ODA download raw'!$D$16)</f>
        <v>250.62578999999999</v>
      </c>
      <c r="K167" s="3">
        <f>K166-SUMIFS('ODA download raw'!K:K,'ODA download raw'!$A:$A,'ODA total and ex non-transfer'!$A167,'ODA download raw'!$D:$D,'ODA download raw'!$D$16)</f>
        <v>265.94684000000001</v>
      </c>
      <c r="L167" s="3">
        <f>L166-SUMIFS('ODA download raw'!L:L,'ODA download raw'!$A:$A,'ODA total and ex non-transfer'!$A167,'ODA download raw'!$D:$D,'ODA download raw'!$D$16)</f>
        <v>441.01685000000003</v>
      </c>
      <c r="M167" s="3">
        <f>M166-SUMIFS('ODA download raw'!M:M,'ODA download raw'!$A:$A,'ODA total and ex non-transfer'!$A167,'ODA download raw'!$D:$D,'ODA download raw'!$D$16)</f>
        <v>577.81176400000004</v>
      </c>
      <c r="N167" s="3">
        <f>N166-SUMIFS('ODA download raw'!N:N,'ODA download raw'!$A:$A,'ODA total and ex non-transfer'!$A167,'ODA download raw'!$D:$D,'ODA download raw'!$D$16)</f>
        <v>716.66176100000007</v>
      </c>
      <c r="O167" s="3">
        <f>O166-SUMIFS('ODA download raw'!O:O,'ODA download raw'!$A:$A,'ODA total and ex non-transfer'!$A167,'ODA download raw'!$D:$D,'ODA download raw'!$D$16)</f>
        <v>683.27592700000002</v>
      </c>
      <c r="P167" s="3">
        <f>P166-SUMIFS('ODA download raw'!P:P,'ODA download raw'!$A:$A,'ODA total and ex non-transfer'!$A167,'ODA download raw'!$D:$D,'ODA download raw'!$D$16)</f>
        <v>651.34072700000002</v>
      </c>
      <c r="Q167" s="3">
        <f>Q166-SUMIFS('ODA download raw'!Q:Q,'ODA download raw'!$A:$A,'ODA total and ex non-transfer'!$A167,'ODA download raw'!$D:$D,'ODA download raw'!$D$16)</f>
        <v>911.96771200000001</v>
      </c>
      <c r="R167" s="3">
        <f>R166-SUMIFS('ODA download raw'!R:R,'ODA download raw'!$A:$A,'ODA total and ex non-transfer'!$A167,'ODA download raw'!$D:$D,'ODA download raw'!$D$16)</f>
        <v>761.19733799999995</v>
      </c>
      <c r="S167" s="3">
        <f>S166-SUMIFS('ODA download raw'!S:S,'ODA download raw'!$A:$A,'ODA total and ex non-transfer'!$A167,'ODA download raw'!$D:$D,'ODA download raw'!$D$16)</f>
        <v>680.11856499999999</v>
      </c>
      <c r="T167" s="3">
        <f>T166-SUMIFS('ODA download raw'!T:T,'ODA download raw'!$A:$A,'ODA total and ex non-transfer'!$A167,'ODA download raw'!$D:$D,'ODA download raw'!$D$16)</f>
        <v>792.76356199999998</v>
      </c>
      <c r="U167" s="3">
        <f>U166-SUMIFS('ODA download raw'!U:U,'ODA download raw'!$A:$A,'ODA total and ex non-transfer'!$A167,'ODA download raw'!$D:$D,'ODA download raw'!$D$16)</f>
        <v>750.12596699999995</v>
      </c>
    </row>
    <row r="168" spans="1:21" hidden="1" x14ac:dyDescent="0.2">
      <c r="A168" s="21" t="s">
        <v>109</v>
      </c>
      <c r="B168" s="9" t="e">
        <v>#N/A</v>
      </c>
      <c r="C168" s="9" t="s">
        <v>981</v>
      </c>
      <c r="D168" s="9"/>
      <c r="E168" s="2"/>
      <c r="F168" s="2"/>
      <c r="G168" s="2">
        <v>1132.7672090000001</v>
      </c>
      <c r="H168" s="2">
        <v>1527.853664</v>
      </c>
      <c r="I168" s="2">
        <v>1493.582598</v>
      </c>
      <c r="J168" s="2">
        <v>1274.4890849999999</v>
      </c>
      <c r="K168" s="2">
        <v>1740.425045</v>
      </c>
      <c r="L168" s="2">
        <v>1554.977447</v>
      </c>
      <c r="M168" s="2">
        <v>1927.5430140000001</v>
      </c>
      <c r="N168" s="2">
        <v>2373.0027829999999</v>
      </c>
      <c r="O168" s="2">
        <v>2328.4365069999999</v>
      </c>
      <c r="P168" s="2">
        <v>2221.986832</v>
      </c>
      <c r="Q168" s="2">
        <v>2742.8713050000001</v>
      </c>
      <c r="R168" s="2">
        <v>2194.34429</v>
      </c>
      <c r="S168" s="2">
        <v>3070.9389470000001</v>
      </c>
      <c r="T168" s="2">
        <v>2506.8373000000001</v>
      </c>
      <c r="U168" s="2">
        <v>2676.92985</v>
      </c>
    </row>
    <row r="169" spans="1:21" hidden="1" x14ac:dyDescent="0.2">
      <c r="A169" s="22" t="s">
        <v>109</v>
      </c>
      <c r="B169" s="9" t="e">
        <v>#N/A</v>
      </c>
      <c r="C169" s="10" t="s">
        <v>982</v>
      </c>
      <c r="D169" s="10"/>
      <c r="E169" s="3"/>
      <c r="F169" s="3"/>
      <c r="G169" s="3">
        <f>G168-SUMIFS('ODA download raw'!G:G,'ODA download raw'!$A:$A,'ODA total and ex non-transfer'!$A169,'ODA download raw'!$D:$D,'ODA download raw'!$D$16)</f>
        <v>1132.7672090000001</v>
      </c>
      <c r="H169" s="3">
        <f>H168-SUMIFS('ODA download raw'!H:H,'ODA download raw'!$A:$A,'ODA total and ex non-transfer'!$A169,'ODA download raw'!$D:$D,'ODA download raw'!$D$16)</f>
        <v>1527.853664</v>
      </c>
      <c r="I169" s="3">
        <f>I168-SUMIFS('ODA download raw'!I:I,'ODA download raw'!$A:$A,'ODA total and ex non-transfer'!$A169,'ODA download raw'!$D:$D,'ODA download raw'!$D$16)</f>
        <v>1493.582598</v>
      </c>
      <c r="J169" s="3">
        <f>J168-SUMIFS('ODA download raw'!J:J,'ODA download raw'!$A:$A,'ODA total and ex non-transfer'!$A169,'ODA download raw'!$D:$D,'ODA download raw'!$D$16)</f>
        <v>1274.4890849999999</v>
      </c>
      <c r="K169" s="3">
        <f>K168-SUMIFS('ODA download raw'!K:K,'ODA download raw'!$A:$A,'ODA total and ex non-transfer'!$A169,'ODA download raw'!$D:$D,'ODA download raw'!$D$16)</f>
        <v>1695.91743</v>
      </c>
      <c r="L169" s="3">
        <f>L168-SUMIFS('ODA download raw'!L:L,'ODA download raw'!$A:$A,'ODA total and ex non-transfer'!$A169,'ODA download raw'!$D:$D,'ODA download raw'!$D$16)</f>
        <v>1411.833693</v>
      </c>
      <c r="M169" s="3">
        <f>M168-SUMIFS('ODA download raw'!M:M,'ODA download raw'!$A:$A,'ODA total and ex non-transfer'!$A169,'ODA download raw'!$D:$D,'ODA download raw'!$D$16)</f>
        <v>1770.3951000000002</v>
      </c>
      <c r="N169" s="3">
        <f>N168-SUMIFS('ODA download raw'!N:N,'ODA download raw'!$A:$A,'ODA total and ex non-transfer'!$A169,'ODA download raw'!$D:$D,'ODA download raw'!$D$16)</f>
        <v>2133.5585449999999</v>
      </c>
      <c r="O169" s="3">
        <f>O168-SUMIFS('ODA download raw'!O:O,'ODA download raw'!$A:$A,'ODA total and ex non-transfer'!$A169,'ODA download raw'!$D:$D,'ODA download raw'!$D$16)</f>
        <v>2137.4991399999999</v>
      </c>
      <c r="P169" s="3">
        <f>P168-SUMIFS('ODA download raw'!P:P,'ODA download raw'!$A:$A,'ODA total and ex non-transfer'!$A169,'ODA download raw'!$D:$D,'ODA download raw'!$D$16)</f>
        <v>2002.4828210000001</v>
      </c>
      <c r="Q169" s="3">
        <f>Q168-SUMIFS('ODA download raw'!Q:Q,'ODA download raw'!$A:$A,'ODA total and ex non-transfer'!$A169,'ODA download raw'!$D:$D,'ODA download raw'!$D$16)</f>
        <v>2515.0751989999999</v>
      </c>
      <c r="R169" s="3">
        <f>R168-SUMIFS('ODA download raw'!R:R,'ODA download raw'!$A:$A,'ODA total and ex non-transfer'!$A169,'ODA download raw'!$D:$D,'ODA download raw'!$D$16)</f>
        <v>1991.555953</v>
      </c>
      <c r="S169" s="3">
        <f>S168-SUMIFS('ODA download raw'!S:S,'ODA download raw'!$A:$A,'ODA total and ex non-transfer'!$A169,'ODA download raw'!$D:$D,'ODA download raw'!$D$16)</f>
        <v>3040.87417</v>
      </c>
      <c r="T169" s="3">
        <f>T168-SUMIFS('ODA download raw'!T:T,'ODA download raw'!$A:$A,'ODA total and ex non-transfer'!$A169,'ODA download raw'!$D:$D,'ODA download raw'!$D$16)</f>
        <v>2487.224541</v>
      </c>
      <c r="U169" s="3">
        <f>U168-SUMIFS('ODA download raw'!U:U,'ODA download raw'!$A:$A,'ODA total and ex non-transfer'!$A169,'ODA download raw'!$D:$D,'ODA download raw'!$D$16)</f>
        <v>2589.1994089999998</v>
      </c>
    </row>
    <row r="170" spans="1:21" hidden="1" x14ac:dyDescent="0.2">
      <c r="A170" s="21" t="s">
        <v>110</v>
      </c>
      <c r="B170" s="9" t="e">
        <v>#N/A</v>
      </c>
      <c r="C170" s="9" t="s">
        <v>981</v>
      </c>
      <c r="D170" s="9"/>
      <c r="E170" s="2"/>
      <c r="F170" s="2"/>
      <c r="G170" s="2">
        <v>476.40282400000001</v>
      </c>
      <c r="H170" s="2">
        <v>527.17986299999995</v>
      </c>
      <c r="I170" s="2">
        <v>681.01456700000006</v>
      </c>
      <c r="J170" s="2">
        <v>515.87485700000002</v>
      </c>
      <c r="K170" s="2">
        <v>629.10980700000005</v>
      </c>
      <c r="L170" s="2">
        <v>974.62397599999997</v>
      </c>
      <c r="M170" s="2">
        <v>1572.956138</v>
      </c>
      <c r="N170" s="2">
        <v>2216.1259220000002</v>
      </c>
      <c r="O170" s="2">
        <v>1466.3313049999999</v>
      </c>
      <c r="P170" s="2">
        <v>1685.335707</v>
      </c>
      <c r="Q170" s="2">
        <v>1700.45</v>
      </c>
      <c r="R170" s="2">
        <v>1687.8364899999999</v>
      </c>
      <c r="S170" s="2">
        <v>2315.9704000000002</v>
      </c>
      <c r="T170" s="2">
        <v>3567.4321580000001</v>
      </c>
      <c r="U170" s="2">
        <v>2922.9639269999998</v>
      </c>
    </row>
    <row r="171" spans="1:21" hidden="1" x14ac:dyDescent="0.2">
      <c r="A171" s="22" t="s">
        <v>110</v>
      </c>
      <c r="B171" s="9" t="e">
        <v>#N/A</v>
      </c>
      <c r="C171" s="10" t="s">
        <v>982</v>
      </c>
      <c r="D171" s="10"/>
      <c r="E171" s="3"/>
      <c r="F171" s="3"/>
      <c r="G171" s="3">
        <f>G170-SUMIFS('ODA download raw'!G:G,'ODA download raw'!$A:$A,'ODA total and ex non-transfer'!$A171,'ODA download raw'!$D:$D,'ODA download raw'!$D$16)</f>
        <v>476.40282400000001</v>
      </c>
      <c r="H171" s="3">
        <f>H170-SUMIFS('ODA download raw'!H:H,'ODA download raw'!$A:$A,'ODA total and ex non-transfer'!$A171,'ODA download raw'!$D:$D,'ODA download raw'!$D$16)</f>
        <v>527.17986299999995</v>
      </c>
      <c r="I171" s="3">
        <f>I170-SUMIFS('ODA download raw'!I:I,'ODA download raw'!$A:$A,'ODA total and ex non-transfer'!$A171,'ODA download raw'!$D:$D,'ODA download raw'!$D$16)</f>
        <v>681.01456700000006</v>
      </c>
      <c r="J171" s="3">
        <f>J170-SUMIFS('ODA download raw'!J:J,'ODA download raw'!$A:$A,'ODA total and ex non-transfer'!$A171,'ODA download raw'!$D:$D,'ODA download raw'!$D$16)</f>
        <v>515.87485700000002</v>
      </c>
      <c r="K171" s="3">
        <f>K170-SUMIFS('ODA download raw'!K:K,'ODA download raw'!$A:$A,'ODA total and ex non-transfer'!$A171,'ODA download raw'!$D:$D,'ODA download raw'!$D$16)</f>
        <v>471.80327400000004</v>
      </c>
      <c r="L171" s="3">
        <f>L170-SUMIFS('ODA download raw'!L:L,'ODA download raw'!$A:$A,'ODA total and ex non-transfer'!$A171,'ODA download raw'!$D:$D,'ODA download raw'!$D$16)</f>
        <v>957.42355599999996</v>
      </c>
      <c r="M171" s="3">
        <f>M170-SUMIFS('ODA download raw'!M:M,'ODA download raw'!$A:$A,'ODA total and ex non-transfer'!$A171,'ODA download raw'!$D:$D,'ODA download raw'!$D$16)</f>
        <v>1451.7255250000001</v>
      </c>
      <c r="N171" s="3">
        <f>N170-SUMIFS('ODA download raw'!N:N,'ODA download raw'!$A:$A,'ODA total and ex non-transfer'!$A171,'ODA download raw'!$D:$D,'ODA download raw'!$D$16)</f>
        <v>2127.1201170000004</v>
      </c>
      <c r="O171" s="3">
        <f>O170-SUMIFS('ODA download raw'!O:O,'ODA download raw'!$A:$A,'ODA total and ex non-transfer'!$A171,'ODA download raw'!$D:$D,'ODA download raw'!$D$16)</f>
        <v>1407.976136</v>
      </c>
      <c r="P171" s="3">
        <f>P170-SUMIFS('ODA download raw'!P:P,'ODA download raw'!$A:$A,'ODA total and ex non-transfer'!$A171,'ODA download raw'!$D:$D,'ODA download raw'!$D$16)</f>
        <v>1553.910807</v>
      </c>
      <c r="Q171" s="3">
        <f>Q170-SUMIFS('ODA download raw'!Q:Q,'ODA download raw'!$A:$A,'ODA total and ex non-transfer'!$A171,'ODA download raw'!$D:$D,'ODA download raw'!$D$16)</f>
        <v>1540.9674830000001</v>
      </c>
      <c r="R171" s="3">
        <f>R170-SUMIFS('ODA download raw'!R:R,'ODA download raw'!$A:$A,'ODA total and ex non-transfer'!$A171,'ODA download raw'!$D:$D,'ODA download raw'!$D$16)</f>
        <v>1560.9596939999999</v>
      </c>
      <c r="S171" s="3">
        <f>S170-SUMIFS('ODA download raw'!S:S,'ODA download raw'!$A:$A,'ODA total and ex non-transfer'!$A171,'ODA download raw'!$D:$D,'ODA download raw'!$D$16)</f>
        <v>2089.001174</v>
      </c>
      <c r="T171" s="3">
        <f>T170-SUMIFS('ODA download raw'!T:T,'ODA download raw'!$A:$A,'ODA total and ex non-transfer'!$A171,'ODA download raw'!$D:$D,'ODA download raw'!$D$16)</f>
        <v>3353.7022580000003</v>
      </c>
      <c r="U171" s="3">
        <f>U170-SUMIFS('ODA download raw'!U:U,'ODA download raw'!$A:$A,'ODA total and ex non-transfer'!$A171,'ODA download raw'!$D:$D,'ODA download raw'!$D$16)</f>
        <v>2698.5134269999999</v>
      </c>
    </row>
    <row r="172" spans="1:21" hidden="1" x14ac:dyDescent="0.2">
      <c r="A172" s="21" t="s">
        <v>111</v>
      </c>
      <c r="B172" s="9" t="e">
        <v>#N/A</v>
      </c>
      <c r="C172" s="9" t="s">
        <v>981</v>
      </c>
      <c r="D172" s="9"/>
      <c r="E172" s="2"/>
      <c r="F172" s="2"/>
      <c r="G172" s="2">
        <v>6418.2186840000004</v>
      </c>
      <c r="H172" s="2">
        <v>7197.3015379999997</v>
      </c>
      <c r="I172" s="2">
        <v>8503.4460760000002</v>
      </c>
      <c r="J172" s="2">
        <v>8190.2896700000001</v>
      </c>
      <c r="K172" s="2">
        <v>12575.733415000001</v>
      </c>
      <c r="L172" s="2">
        <v>7573.4217230000004</v>
      </c>
      <c r="M172" s="2">
        <v>8891.2112460000008</v>
      </c>
      <c r="N172" s="2">
        <v>9630.0587500000001</v>
      </c>
      <c r="O172" s="2">
        <v>13014.961351</v>
      </c>
      <c r="P172" s="2">
        <v>11281.705201999999</v>
      </c>
      <c r="Q172" s="2">
        <v>10357.022301000001</v>
      </c>
      <c r="R172" s="2">
        <v>10354.170526</v>
      </c>
      <c r="S172" s="2">
        <v>10213.528678999999</v>
      </c>
      <c r="T172" s="2">
        <v>11844.932627</v>
      </c>
      <c r="U172" s="2">
        <v>12761.253895</v>
      </c>
    </row>
    <row r="173" spans="1:21" hidden="1" x14ac:dyDescent="0.2">
      <c r="A173" s="22" t="s">
        <v>111</v>
      </c>
      <c r="B173" s="9" t="e">
        <v>#N/A</v>
      </c>
      <c r="C173" s="10" t="s">
        <v>982</v>
      </c>
      <c r="D173" s="10"/>
      <c r="E173" s="3"/>
      <c r="F173" s="3"/>
      <c r="G173" s="3">
        <f>G172-SUMIFS('ODA download raw'!G:G,'ODA download raw'!$A:$A,'ODA total and ex non-transfer'!$A173,'ODA download raw'!$D:$D,'ODA download raw'!$D$16)</f>
        <v>6316.7468560000007</v>
      </c>
      <c r="H173" s="3">
        <f>H172-SUMIFS('ODA download raw'!H:H,'ODA download raw'!$A:$A,'ODA total and ex non-transfer'!$A173,'ODA download raw'!$D:$D,'ODA download raw'!$D$16)</f>
        <v>7143.5605699999996</v>
      </c>
      <c r="I173" s="3">
        <f>I172-SUMIFS('ODA download raw'!I:I,'ODA download raw'!$A:$A,'ODA total and ex non-transfer'!$A173,'ODA download raw'!$D:$D,'ODA download raw'!$D$16)</f>
        <v>8422.969575000001</v>
      </c>
      <c r="J173" s="3">
        <f>J172-SUMIFS('ODA download raw'!J:J,'ODA download raw'!$A:$A,'ODA total and ex non-transfer'!$A173,'ODA download raw'!$D:$D,'ODA download raw'!$D$16)</f>
        <v>8087.126064</v>
      </c>
      <c r="K173" s="3">
        <f>K172-SUMIFS('ODA download raw'!K:K,'ODA download raw'!$A:$A,'ODA total and ex non-transfer'!$A173,'ODA download raw'!$D:$D,'ODA download raw'!$D$16)</f>
        <v>10471.157695000002</v>
      </c>
      <c r="L173" s="3">
        <f>L172-SUMIFS('ODA download raw'!L:L,'ODA download raw'!$A:$A,'ODA total and ex non-transfer'!$A173,'ODA download raw'!$D:$D,'ODA download raw'!$D$16)</f>
        <v>6921.4405380000007</v>
      </c>
      <c r="M173" s="3">
        <f>M172-SUMIFS('ODA download raw'!M:M,'ODA download raw'!$A:$A,'ODA total and ex non-transfer'!$A173,'ODA download raw'!$D:$D,'ODA download raw'!$D$16)</f>
        <v>8206.1271450000004</v>
      </c>
      <c r="N173" s="3">
        <f>N172-SUMIFS('ODA download raw'!N:N,'ODA download raw'!$A:$A,'ODA total and ex non-transfer'!$A173,'ODA download raw'!$D:$D,'ODA download raw'!$D$16)</f>
        <v>9259.7029480000001</v>
      </c>
      <c r="O173" s="3">
        <f>O172-SUMIFS('ODA download raw'!O:O,'ODA download raw'!$A:$A,'ODA total and ex non-transfer'!$A173,'ODA download raw'!$D:$D,'ODA download raw'!$D$16)</f>
        <v>11117.429373000001</v>
      </c>
      <c r="P173" s="3">
        <f>P172-SUMIFS('ODA download raw'!P:P,'ODA download raw'!$A:$A,'ODA total and ex non-transfer'!$A173,'ODA download raw'!$D:$D,'ODA download raw'!$D$16)</f>
        <v>10343.410679999999</v>
      </c>
      <c r="Q173" s="3">
        <f>Q172-SUMIFS('ODA download raw'!Q:Q,'ODA download raw'!$A:$A,'ODA total and ex non-transfer'!$A173,'ODA download raw'!$D:$D,'ODA download raw'!$D$16)</f>
        <v>9411.3433780000014</v>
      </c>
      <c r="R173" s="3">
        <f>R172-SUMIFS('ODA download raw'!R:R,'ODA download raw'!$A:$A,'ODA total and ex non-transfer'!$A173,'ODA download raw'!$D:$D,'ODA download raw'!$D$16)</f>
        <v>9225.2364319999997</v>
      </c>
      <c r="S173" s="3">
        <f>S172-SUMIFS('ODA download raw'!S:S,'ODA download raw'!$A:$A,'ODA total and ex non-transfer'!$A173,'ODA download raw'!$D:$D,'ODA download raw'!$D$16)</f>
        <v>9254.4527119999984</v>
      </c>
      <c r="T173" s="3">
        <f>T172-SUMIFS('ODA download raw'!T:T,'ODA download raw'!$A:$A,'ODA total and ex non-transfer'!$A173,'ODA download raw'!$D:$D,'ODA download raw'!$D$16)</f>
        <v>10184.022574000001</v>
      </c>
      <c r="U173" s="3">
        <f>U172-SUMIFS('ODA download raw'!U:U,'ODA download raw'!$A:$A,'ODA total and ex non-transfer'!$A173,'ODA download raw'!$D:$D,'ODA download raw'!$D$16)</f>
        <v>9821.5692409999992</v>
      </c>
    </row>
    <row r="174" spans="1:21" hidden="1" x14ac:dyDescent="0.2">
      <c r="A174" s="21" t="s">
        <v>112</v>
      </c>
      <c r="B174" s="9" t="e">
        <v>#N/A</v>
      </c>
      <c r="C174" s="9" t="s">
        <v>981</v>
      </c>
      <c r="D174" s="9"/>
      <c r="E174" s="2"/>
      <c r="F174" s="2"/>
      <c r="G174" s="2">
        <v>2610.2481400000001</v>
      </c>
      <c r="H174" s="2">
        <v>2875.5713959999998</v>
      </c>
      <c r="I174" s="2">
        <v>3858.0604290000001</v>
      </c>
      <c r="J174" s="2">
        <v>4150.9565910000001</v>
      </c>
      <c r="K174" s="2">
        <v>6269.1796370000002</v>
      </c>
      <c r="L174" s="2">
        <v>3641.4327950000002</v>
      </c>
      <c r="M174" s="2">
        <v>3998.8979380000001</v>
      </c>
      <c r="N174" s="2">
        <v>4777.6367300000002</v>
      </c>
      <c r="O174" s="2">
        <v>7742.8929109999999</v>
      </c>
      <c r="P174" s="2">
        <v>5727.4246800000001</v>
      </c>
      <c r="Q174" s="2">
        <v>4778.8829660000001</v>
      </c>
      <c r="R174" s="2">
        <v>4775.6031439999997</v>
      </c>
      <c r="S174" s="2">
        <v>4537.8083200000001</v>
      </c>
      <c r="T174" s="2">
        <v>5226.1468599999998</v>
      </c>
      <c r="U174" s="2">
        <v>7512.8920900000003</v>
      </c>
    </row>
    <row r="175" spans="1:21" hidden="1" x14ac:dyDescent="0.2">
      <c r="A175" s="22" t="s">
        <v>112</v>
      </c>
      <c r="B175" s="9" t="e">
        <v>#N/A</v>
      </c>
      <c r="C175" s="10" t="s">
        <v>982</v>
      </c>
      <c r="D175" s="10"/>
      <c r="E175" s="3"/>
      <c r="F175" s="3"/>
      <c r="G175" s="3">
        <f>G174-SUMIFS('ODA download raw'!G:G,'ODA download raw'!$A:$A,'ODA total and ex non-transfer'!$A175,'ODA download raw'!$D:$D,'ODA download raw'!$D$16)</f>
        <v>2547.0064540000003</v>
      </c>
      <c r="H175" s="3">
        <f>H174-SUMIFS('ODA download raw'!H:H,'ODA download raw'!$A:$A,'ODA total and ex non-transfer'!$A175,'ODA download raw'!$D:$D,'ODA download raw'!$D$16)</f>
        <v>2862.3230369999997</v>
      </c>
      <c r="I175" s="3">
        <f>I174-SUMIFS('ODA download raw'!I:I,'ODA download raw'!$A:$A,'ODA total and ex non-transfer'!$A175,'ODA download raw'!$D:$D,'ODA download raw'!$D$16)</f>
        <v>3830.8043970000003</v>
      </c>
      <c r="J175" s="3">
        <f>J174-SUMIFS('ODA download raw'!J:J,'ODA download raw'!$A:$A,'ODA total and ex non-transfer'!$A175,'ODA download raw'!$D:$D,'ODA download raw'!$D$16)</f>
        <v>4093.3696960000002</v>
      </c>
      <c r="K175" s="3">
        <f>K174-SUMIFS('ODA download raw'!K:K,'ODA download raw'!$A:$A,'ODA total and ex non-transfer'!$A175,'ODA download raw'!$D:$D,'ODA download raw'!$D$16)</f>
        <v>5030.705575</v>
      </c>
      <c r="L175" s="3">
        <f>L174-SUMIFS('ODA download raw'!L:L,'ODA download raw'!$A:$A,'ODA total and ex non-transfer'!$A175,'ODA download raw'!$D:$D,'ODA download raw'!$D$16)</f>
        <v>3164.5192110000003</v>
      </c>
      <c r="M175" s="3">
        <f>M174-SUMIFS('ODA download raw'!M:M,'ODA download raw'!$A:$A,'ODA total and ex non-transfer'!$A175,'ODA download raw'!$D:$D,'ODA download raw'!$D$16)</f>
        <v>3569.7880960000002</v>
      </c>
      <c r="N175" s="3">
        <f>N174-SUMIFS('ODA download raw'!N:N,'ODA download raw'!$A:$A,'ODA total and ex non-transfer'!$A175,'ODA download raw'!$D:$D,'ODA download raw'!$D$16)</f>
        <v>4658.0209329999998</v>
      </c>
      <c r="O175" s="3">
        <f>O174-SUMIFS('ODA download raw'!O:O,'ODA download raw'!$A:$A,'ODA total and ex non-transfer'!$A175,'ODA download raw'!$D:$D,'ODA download raw'!$D$16)</f>
        <v>6713.1305510000002</v>
      </c>
      <c r="P175" s="3">
        <f>P174-SUMIFS('ODA download raw'!P:P,'ODA download raw'!$A:$A,'ODA total and ex non-transfer'!$A175,'ODA download raw'!$D:$D,'ODA download raw'!$D$16)</f>
        <v>5613.8828869999998</v>
      </c>
      <c r="Q175" s="3">
        <f>Q174-SUMIFS('ODA download raw'!Q:Q,'ODA download raw'!$A:$A,'ODA total and ex non-transfer'!$A175,'ODA download raw'!$D:$D,'ODA download raw'!$D$16)</f>
        <v>4653.3522730000004</v>
      </c>
      <c r="R175" s="3">
        <f>R174-SUMIFS('ODA download raw'!R:R,'ODA download raw'!$A:$A,'ODA total and ex non-transfer'!$A175,'ODA download raw'!$D:$D,'ODA download raw'!$D$16)</f>
        <v>4657.5661529999998</v>
      </c>
      <c r="S175" s="3">
        <f>S174-SUMIFS('ODA download raw'!S:S,'ODA download raw'!$A:$A,'ODA total and ex non-transfer'!$A175,'ODA download raw'!$D:$D,'ODA download raw'!$D$16)</f>
        <v>4441.6923310000002</v>
      </c>
      <c r="T175" s="3">
        <f>T174-SUMIFS('ODA download raw'!T:T,'ODA download raw'!$A:$A,'ODA total and ex non-transfer'!$A175,'ODA download raw'!$D:$D,'ODA download raw'!$D$16)</f>
        <v>4677.4847879999998</v>
      </c>
      <c r="U175" s="3">
        <f>U174-SUMIFS('ODA download raw'!U:U,'ODA download raw'!$A:$A,'ODA total and ex non-transfer'!$A175,'ODA download raw'!$D:$D,'ODA download raw'!$D$16)</f>
        <v>4816.4153500000002</v>
      </c>
    </row>
    <row r="176" spans="1:21" hidden="1" x14ac:dyDescent="0.2">
      <c r="A176" s="21" t="s">
        <v>113</v>
      </c>
      <c r="B176" s="9" t="s">
        <v>268</v>
      </c>
      <c r="C176" s="9" t="s">
        <v>981</v>
      </c>
      <c r="D176" s="9"/>
      <c r="E176" s="2"/>
      <c r="F176" s="2"/>
      <c r="G176" s="2">
        <v>2.0182549999999999</v>
      </c>
      <c r="H176" s="2">
        <v>2.897707</v>
      </c>
      <c r="I176" s="2">
        <v>2.2611210000000002</v>
      </c>
      <c r="J176" s="2">
        <v>2.3225500000000001</v>
      </c>
      <c r="K176" s="2">
        <v>4.6429340000000003</v>
      </c>
      <c r="L176" s="2">
        <v>0.17734900000000001</v>
      </c>
      <c r="M176" s="2">
        <v>2.9220429999999999</v>
      </c>
      <c r="N176" s="2">
        <v>1.4771939999999999</v>
      </c>
      <c r="O176" s="2">
        <v>7.6667509999999996</v>
      </c>
      <c r="P176" s="2">
        <v>0.378884</v>
      </c>
      <c r="Q176" s="2">
        <v>4.6806650000000003</v>
      </c>
      <c r="R176" s="2">
        <v>6.9033439999999997</v>
      </c>
      <c r="S176" s="2"/>
      <c r="T176" s="2"/>
      <c r="U176" s="2"/>
    </row>
    <row r="177" spans="1:21" hidden="1" x14ac:dyDescent="0.2">
      <c r="A177" s="22" t="s">
        <v>113</v>
      </c>
      <c r="B177" s="9" t="s">
        <v>268</v>
      </c>
      <c r="C177" s="10" t="s">
        <v>982</v>
      </c>
      <c r="D177" s="10"/>
      <c r="E177" s="3"/>
      <c r="F177" s="3"/>
      <c r="G177" s="3">
        <f>G176-SUMIFS('ODA download raw'!G:G,'ODA download raw'!$A:$A,'ODA total and ex non-transfer'!$A177,'ODA download raw'!$D:$D,'ODA download raw'!$D$16)</f>
        <v>2.0182549999999999</v>
      </c>
      <c r="H177" s="3">
        <f>H176-SUMIFS('ODA download raw'!H:H,'ODA download raw'!$A:$A,'ODA total and ex non-transfer'!$A177,'ODA download raw'!$D:$D,'ODA download raw'!$D$16)</f>
        <v>2.897707</v>
      </c>
      <c r="I177" s="3">
        <f>I176-SUMIFS('ODA download raw'!I:I,'ODA download raw'!$A:$A,'ODA total and ex non-transfer'!$A177,'ODA download raw'!$D:$D,'ODA download raw'!$D$16)</f>
        <v>2.2611210000000002</v>
      </c>
      <c r="J177" s="3">
        <f>J176-SUMIFS('ODA download raw'!J:J,'ODA download raw'!$A:$A,'ODA total and ex non-transfer'!$A177,'ODA download raw'!$D:$D,'ODA download raw'!$D$16)</f>
        <v>2.3225500000000001</v>
      </c>
      <c r="K177" s="3">
        <f>K176-SUMIFS('ODA download raw'!K:K,'ODA download raw'!$A:$A,'ODA total and ex non-transfer'!$A177,'ODA download raw'!$D:$D,'ODA download raw'!$D$16)</f>
        <v>4.6429340000000003</v>
      </c>
      <c r="L177" s="3">
        <f>L176-SUMIFS('ODA download raw'!L:L,'ODA download raw'!$A:$A,'ODA total and ex non-transfer'!$A177,'ODA download raw'!$D:$D,'ODA download raw'!$D$16)</f>
        <v>0.17734900000000001</v>
      </c>
      <c r="M177" s="3">
        <f>M176-SUMIFS('ODA download raw'!M:M,'ODA download raw'!$A:$A,'ODA total and ex non-transfer'!$A177,'ODA download raw'!$D:$D,'ODA download raw'!$D$16)</f>
        <v>2.9220429999999999</v>
      </c>
      <c r="N177" s="3">
        <f>N176-SUMIFS('ODA download raw'!N:N,'ODA download raw'!$A:$A,'ODA total and ex non-transfer'!$A177,'ODA download raw'!$D:$D,'ODA download raw'!$D$16)</f>
        <v>1.4771939999999999</v>
      </c>
      <c r="O177" s="3">
        <f>O176-SUMIFS('ODA download raw'!O:O,'ODA download raw'!$A:$A,'ODA total and ex non-transfer'!$A177,'ODA download raw'!$D:$D,'ODA download raw'!$D$16)</f>
        <v>7.476153</v>
      </c>
      <c r="P177" s="3">
        <f>P176-SUMIFS('ODA download raw'!P:P,'ODA download raw'!$A:$A,'ODA total and ex non-transfer'!$A177,'ODA download raw'!$D:$D,'ODA download raw'!$D$16)</f>
        <v>0.378884</v>
      </c>
      <c r="Q177" s="3">
        <f>Q176-SUMIFS('ODA download raw'!Q:Q,'ODA download raw'!$A:$A,'ODA total and ex non-transfer'!$A177,'ODA download raw'!$D:$D,'ODA download raw'!$D$16)</f>
        <v>4.4330090000000002</v>
      </c>
      <c r="R177" s="3">
        <f>R176-SUMIFS('ODA download raw'!R:R,'ODA download raw'!$A:$A,'ODA total and ex non-transfer'!$A177,'ODA download raw'!$D:$D,'ODA download raw'!$D$16)</f>
        <v>6.5415239999999999</v>
      </c>
      <c r="S177" s="3">
        <f>S176-SUMIFS('ODA download raw'!S:S,'ODA download raw'!$A:$A,'ODA total and ex non-transfer'!$A177,'ODA download raw'!$D:$D,'ODA download raw'!$D$16)</f>
        <v>0</v>
      </c>
      <c r="T177" s="3">
        <f>T176-SUMIFS('ODA download raw'!T:T,'ODA download raw'!$A:$A,'ODA total and ex non-transfer'!$A177,'ODA download raw'!$D:$D,'ODA download raw'!$D$16)</f>
        <v>0</v>
      </c>
      <c r="U177" s="3">
        <f>U176-SUMIFS('ODA download raw'!U:U,'ODA download raw'!$A:$A,'ODA total and ex non-transfer'!$A177,'ODA download raw'!$D:$D,'ODA download raw'!$D$16)</f>
        <v>0</v>
      </c>
    </row>
    <row r="178" spans="1:21" hidden="1" x14ac:dyDescent="0.2">
      <c r="A178" s="21" t="s">
        <v>114</v>
      </c>
      <c r="B178" s="9" t="s">
        <v>273</v>
      </c>
      <c r="C178" s="9" t="s">
        <v>981</v>
      </c>
      <c r="D178" s="9"/>
      <c r="E178" s="2"/>
      <c r="F178" s="2"/>
      <c r="G178" s="2">
        <v>9.5649809999999995</v>
      </c>
      <c r="H178" s="2">
        <v>3.4253209999999998</v>
      </c>
      <c r="I178" s="2">
        <v>2.4506060000000001</v>
      </c>
      <c r="J178" s="2">
        <v>6.4468819999999996</v>
      </c>
      <c r="K178" s="2">
        <v>3.8641779999999999</v>
      </c>
      <c r="L178" s="2">
        <v>3.7772459999999999</v>
      </c>
      <c r="M178" s="2">
        <v>3.2701250000000002</v>
      </c>
      <c r="N178" s="2">
        <v>3.7944249999999999</v>
      </c>
      <c r="O178" s="2">
        <v>17.372021</v>
      </c>
      <c r="P178" s="2">
        <v>12.777471999999999</v>
      </c>
      <c r="Q178" s="2">
        <v>1.8116589999999999</v>
      </c>
      <c r="R178" s="2">
        <v>2.1478860000000002</v>
      </c>
      <c r="S178" s="2">
        <v>2.2651500000000002</v>
      </c>
      <c r="T178" s="2">
        <v>2.915286</v>
      </c>
      <c r="U178" s="2">
        <v>7.2551889999999997</v>
      </c>
    </row>
    <row r="179" spans="1:21" hidden="1" x14ac:dyDescent="0.2">
      <c r="A179" s="22" t="s">
        <v>114</v>
      </c>
      <c r="B179" s="9" t="s">
        <v>273</v>
      </c>
      <c r="C179" s="10" t="s">
        <v>982</v>
      </c>
      <c r="D179" s="10"/>
      <c r="E179" s="3"/>
      <c r="F179" s="3"/>
      <c r="G179" s="3">
        <f>G178-SUMIFS('ODA download raw'!G:G,'ODA download raw'!$A:$A,'ODA total and ex non-transfer'!$A179,'ODA download raw'!$D:$D,'ODA download raw'!$D$16)</f>
        <v>9.5649809999999995</v>
      </c>
      <c r="H179" s="3">
        <f>H178-SUMIFS('ODA download raw'!H:H,'ODA download raw'!$A:$A,'ODA total and ex non-transfer'!$A179,'ODA download raw'!$D:$D,'ODA download raw'!$D$16)</f>
        <v>3.4253209999999998</v>
      </c>
      <c r="I179" s="3">
        <f>I178-SUMIFS('ODA download raw'!I:I,'ODA download raw'!$A:$A,'ODA total and ex non-transfer'!$A179,'ODA download raw'!$D:$D,'ODA download raw'!$D$16)</f>
        <v>2.4506060000000001</v>
      </c>
      <c r="J179" s="3">
        <f>J178-SUMIFS('ODA download raw'!J:J,'ODA download raw'!$A:$A,'ODA total and ex non-transfer'!$A179,'ODA download raw'!$D:$D,'ODA download raw'!$D$16)</f>
        <v>6.4468819999999996</v>
      </c>
      <c r="K179" s="3">
        <f>K178-SUMIFS('ODA download raw'!K:K,'ODA download raw'!$A:$A,'ODA total and ex non-transfer'!$A179,'ODA download raw'!$D:$D,'ODA download raw'!$D$16)</f>
        <v>3.8515959999999998</v>
      </c>
      <c r="L179" s="3">
        <f>L178-SUMIFS('ODA download raw'!L:L,'ODA download raw'!$A:$A,'ODA total and ex non-transfer'!$A179,'ODA download raw'!$D:$D,'ODA download raw'!$D$16)</f>
        <v>3.7224529999999998</v>
      </c>
      <c r="M179" s="3">
        <f>M178-SUMIFS('ODA download raw'!M:M,'ODA download raw'!$A:$A,'ODA total and ex non-transfer'!$A179,'ODA download raw'!$D:$D,'ODA download raw'!$D$16)</f>
        <v>3.1874130000000003</v>
      </c>
      <c r="N179" s="3">
        <f>N178-SUMIFS('ODA download raw'!N:N,'ODA download raw'!$A:$A,'ODA total and ex non-transfer'!$A179,'ODA download raw'!$D:$D,'ODA download raw'!$D$16)</f>
        <v>3.7055639999999999</v>
      </c>
      <c r="O179" s="3">
        <f>O178-SUMIFS('ODA download raw'!O:O,'ODA download raw'!$A:$A,'ODA total and ex non-transfer'!$A179,'ODA download raw'!$D:$D,'ODA download raw'!$D$16)</f>
        <v>17.304573999999999</v>
      </c>
      <c r="P179" s="3">
        <f>P178-SUMIFS('ODA download raw'!P:P,'ODA download raw'!$A:$A,'ODA total and ex non-transfer'!$A179,'ODA download raw'!$D:$D,'ODA download raw'!$D$16)</f>
        <v>12.515599</v>
      </c>
      <c r="Q179" s="3">
        <f>Q178-SUMIFS('ODA download raw'!Q:Q,'ODA download raw'!$A:$A,'ODA total and ex non-transfer'!$A179,'ODA download raw'!$D:$D,'ODA download raw'!$D$16)</f>
        <v>1.6316279999999999</v>
      </c>
      <c r="R179" s="3">
        <f>R178-SUMIFS('ODA download raw'!R:R,'ODA download raw'!$A:$A,'ODA total and ex non-transfer'!$A179,'ODA download raw'!$D:$D,'ODA download raw'!$D$16)</f>
        <v>2.0032930000000002</v>
      </c>
      <c r="S179" s="3">
        <f>S178-SUMIFS('ODA download raw'!S:S,'ODA download raw'!$A:$A,'ODA total and ex non-transfer'!$A179,'ODA download raw'!$D:$D,'ODA download raw'!$D$16)</f>
        <v>2.14581</v>
      </c>
      <c r="T179" s="3">
        <f>T178-SUMIFS('ODA download raw'!T:T,'ODA download raw'!$A:$A,'ODA total and ex non-transfer'!$A179,'ODA download raw'!$D:$D,'ODA download raw'!$D$16)</f>
        <v>2.8190930000000001</v>
      </c>
      <c r="U179" s="3">
        <f>U178-SUMIFS('ODA download raw'!U:U,'ODA download raw'!$A:$A,'ODA total and ex non-transfer'!$A179,'ODA download raw'!$D:$D,'ODA download raw'!$D$16)</f>
        <v>7.1846429999999994</v>
      </c>
    </row>
    <row r="180" spans="1:21" hidden="1" x14ac:dyDescent="0.2">
      <c r="A180" s="21" t="s">
        <v>115</v>
      </c>
      <c r="B180" s="9" t="s">
        <v>280</v>
      </c>
      <c r="C180" s="9" t="s">
        <v>981</v>
      </c>
      <c r="D180" s="9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</row>
    <row r="181" spans="1:21" hidden="1" x14ac:dyDescent="0.2">
      <c r="A181" s="22" t="s">
        <v>115</v>
      </c>
      <c r="B181" s="9" t="s">
        <v>280</v>
      </c>
      <c r="C181" s="10" t="s">
        <v>982</v>
      </c>
      <c r="D181" s="10"/>
      <c r="E181" s="3"/>
      <c r="F181" s="3"/>
      <c r="G181" s="3">
        <f>G180-SUMIFS('ODA download raw'!G:G,'ODA download raw'!$A:$A,'ODA total and ex non-transfer'!$A181,'ODA download raw'!$D:$D,'ODA download raw'!$D$16)</f>
        <v>0</v>
      </c>
      <c r="H181" s="3">
        <f>H180-SUMIFS('ODA download raw'!H:H,'ODA download raw'!$A:$A,'ODA total and ex non-transfer'!$A181,'ODA download raw'!$D:$D,'ODA download raw'!$D$16)</f>
        <v>0</v>
      </c>
      <c r="I181" s="3">
        <f>I180-SUMIFS('ODA download raw'!I:I,'ODA download raw'!$A:$A,'ODA total and ex non-transfer'!$A181,'ODA download raw'!$D:$D,'ODA download raw'!$D$16)</f>
        <v>0</v>
      </c>
      <c r="J181" s="3">
        <f>J180-SUMIFS('ODA download raw'!J:J,'ODA download raw'!$A:$A,'ODA total and ex non-transfer'!$A181,'ODA download raw'!$D:$D,'ODA download raw'!$D$16)</f>
        <v>0</v>
      </c>
      <c r="K181" s="3">
        <f>K180-SUMIFS('ODA download raw'!K:K,'ODA download raw'!$A:$A,'ODA total and ex non-transfer'!$A181,'ODA download raw'!$D:$D,'ODA download raw'!$D$16)</f>
        <v>0</v>
      </c>
      <c r="L181" s="3">
        <f>L180-SUMIFS('ODA download raw'!L:L,'ODA download raw'!$A:$A,'ODA total and ex non-transfer'!$A181,'ODA download raw'!$D:$D,'ODA download raw'!$D$16)</f>
        <v>0</v>
      </c>
      <c r="M181" s="3">
        <f>M180-SUMIFS('ODA download raw'!M:M,'ODA download raw'!$A:$A,'ODA total and ex non-transfer'!$A181,'ODA download raw'!$D:$D,'ODA download raw'!$D$16)</f>
        <v>0</v>
      </c>
      <c r="N181" s="3">
        <f>N180-SUMIFS('ODA download raw'!N:N,'ODA download raw'!$A:$A,'ODA total and ex non-transfer'!$A181,'ODA download raw'!$D:$D,'ODA download raw'!$D$16)</f>
        <v>0</v>
      </c>
      <c r="O181" s="3">
        <f>O180-SUMIFS('ODA download raw'!O:O,'ODA download raw'!$A:$A,'ODA total and ex non-transfer'!$A181,'ODA download raw'!$D:$D,'ODA download raw'!$D$16)</f>
        <v>0</v>
      </c>
      <c r="P181" s="3">
        <f>P180-SUMIFS('ODA download raw'!P:P,'ODA download raw'!$A:$A,'ODA total and ex non-transfer'!$A181,'ODA download raw'!$D:$D,'ODA download raw'!$D$16)</f>
        <v>0</v>
      </c>
      <c r="Q181" s="3">
        <f>Q180-SUMIFS('ODA download raw'!Q:Q,'ODA download raw'!$A:$A,'ODA total and ex non-transfer'!$A181,'ODA download raw'!$D:$D,'ODA download raw'!$D$16)</f>
        <v>0</v>
      </c>
      <c r="R181" s="3">
        <f>R180-SUMIFS('ODA download raw'!R:R,'ODA download raw'!$A:$A,'ODA total and ex non-transfer'!$A181,'ODA download raw'!$D:$D,'ODA download raw'!$D$16)</f>
        <v>0</v>
      </c>
      <c r="S181" s="3">
        <f>S180-SUMIFS('ODA download raw'!S:S,'ODA download raw'!$A:$A,'ODA total and ex non-transfer'!$A181,'ODA download raw'!$D:$D,'ODA download raw'!$D$16)</f>
        <v>0</v>
      </c>
      <c r="T181" s="3">
        <f>T180-SUMIFS('ODA download raw'!T:T,'ODA download raw'!$A:$A,'ODA total and ex non-transfer'!$A181,'ODA download raw'!$D:$D,'ODA download raw'!$D$16)</f>
        <v>0</v>
      </c>
      <c r="U181" s="3">
        <f>U180-SUMIFS('ODA download raw'!U:U,'ODA download raw'!$A:$A,'ODA total and ex non-transfer'!$A181,'ODA download raw'!$D:$D,'ODA download raw'!$D$16)</f>
        <v>0</v>
      </c>
    </row>
    <row r="182" spans="1:21" hidden="1" x14ac:dyDescent="0.2">
      <c r="A182" s="21" t="s">
        <v>116</v>
      </c>
      <c r="B182" s="9" t="s">
        <v>290</v>
      </c>
      <c r="C182" s="9" t="s">
        <v>981</v>
      </c>
      <c r="D182" s="9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</row>
    <row r="183" spans="1:21" hidden="1" x14ac:dyDescent="0.2">
      <c r="A183" s="22" t="s">
        <v>116</v>
      </c>
      <c r="B183" s="9" t="s">
        <v>290</v>
      </c>
      <c r="C183" s="10" t="s">
        <v>982</v>
      </c>
      <c r="D183" s="10"/>
      <c r="E183" s="3"/>
      <c r="F183" s="3"/>
      <c r="G183" s="3">
        <f>G182-SUMIFS('ODA download raw'!G:G,'ODA download raw'!$A:$A,'ODA total and ex non-transfer'!$A183,'ODA download raw'!$D:$D,'ODA download raw'!$D$16)</f>
        <v>0</v>
      </c>
      <c r="H183" s="3">
        <f>H182-SUMIFS('ODA download raw'!H:H,'ODA download raw'!$A:$A,'ODA total and ex non-transfer'!$A183,'ODA download raw'!$D:$D,'ODA download raw'!$D$16)</f>
        <v>0</v>
      </c>
      <c r="I183" s="3">
        <f>I182-SUMIFS('ODA download raw'!I:I,'ODA download raw'!$A:$A,'ODA total and ex non-transfer'!$A183,'ODA download raw'!$D:$D,'ODA download raw'!$D$16)</f>
        <v>0</v>
      </c>
      <c r="J183" s="3">
        <f>J182-SUMIFS('ODA download raw'!J:J,'ODA download raw'!$A:$A,'ODA total and ex non-transfer'!$A183,'ODA download raw'!$D:$D,'ODA download raw'!$D$16)</f>
        <v>0</v>
      </c>
      <c r="K183" s="3">
        <f>K182-SUMIFS('ODA download raw'!K:K,'ODA download raw'!$A:$A,'ODA total and ex non-transfer'!$A183,'ODA download raw'!$D:$D,'ODA download raw'!$D$16)</f>
        <v>0</v>
      </c>
      <c r="L183" s="3">
        <f>L182-SUMIFS('ODA download raw'!L:L,'ODA download raw'!$A:$A,'ODA total and ex non-transfer'!$A183,'ODA download raw'!$D:$D,'ODA download raw'!$D$16)</f>
        <v>0</v>
      </c>
      <c r="M183" s="3">
        <f>M182-SUMIFS('ODA download raw'!M:M,'ODA download raw'!$A:$A,'ODA total and ex non-transfer'!$A183,'ODA download raw'!$D:$D,'ODA download raw'!$D$16)</f>
        <v>0</v>
      </c>
      <c r="N183" s="3">
        <f>N182-SUMIFS('ODA download raw'!N:N,'ODA download raw'!$A:$A,'ODA total and ex non-transfer'!$A183,'ODA download raw'!$D:$D,'ODA download raw'!$D$16)</f>
        <v>0</v>
      </c>
      <c r="O183" s="3">
        <f>O182-SUMIFS('ODA download raw'!O:O,'ODA download raw'!$A:$A,'ODA total and ex non-transfer'!$A183,'ODA download raw'!$D:$D,'ODA download raw'!$D$16)</f>
        <v>0</v>
      </c>
      <c r="P183" s="3">
        <f>P182-SUMIFS('ODA download raw'!P:P,'ODA download raw'!$A:$A,'ODA total and ex non-transfer'!$A183,'ODA download raw'!$D:$D,'ODA download raw'!$D$16)</f>
        <v>0</v>
      </c>
      <c r="Q183" s="3">
        <f>Q182-SUMIFS('ODA download raw'!Q:Q,'ODA download raw'!$A:$A,'ODA total and ex non-transfer'!$A183,'ODA download raw'!$D:$D,'ODA download raw'!$D$16)</f>
        <v>0</v>
      </c>
      <c r="R183" s="3">
        <f>R182-SUMIFS('ODA download raw'!R:R,'ODA download raw'!$A:$A,'ODA total and ex non-transfer'!$A183,'ODA download raw'!$D:$D,'ODA download raw'!$D$16)</f>
        <v>0</v>
      </c>
      <c r="S183" s="3">
        <f>S182-SUMIFS('ODA download raw'!S:S,'ODA download raw'!$A:$A,'ODA total and ex non-transfer'!$A183,'ODA download raw'!$D:$D,'ODA download raw'!$D$16)</f>
        <v>0</v>
      </c>
      <c r="T183" s="3">
        <f>T182-SUMIFS('ODA download raw'!T:T,'ODA download raw'!$A:$A,'ODA total and ex non-transfer'!$A183,'ODA download raw'!$D:$D,'ODA download raw'!$D$16)</f>
        <v>0</v>
      </c>
      <c r="U183" s="3">
        <f>U182-SUMIFS('ODA download raw'!U:U,'ODA download raw'!$A:$A,'ODA total and ex non-transfer'!$A183,'ODA download raw'!$D:$D,'ODA download raw'!$D$16)</f>
        <v>0</v>
      </c>
    </row>
    <row r="184" spans="1:21" hidden="1" x14ac:dyDescent="0.2">
      <c r="A184" s="21" t="s">
        <v>117</v>
      </c>
      <c r="B184" s="9" t="s">
        <v>298</v>
      </c>
      <c r="C184" s="9" t="s">
        <v>981</v>
      </c>
      <c r="D184" s="9"/>
      <c r="E184" s="2"/>
      <c r="F184" s="2"/>
      <c r="G184" s="2">
        <v>1.95157</v>
      </c>
      <c r="H184" s="2">
        <v>3.651821</v>
      </c>
      <c r="I184" s="2">
        <v>5.5265769999999996</v>
      </c>
      <c r="J184" s="2">
        <v>3.580505</v>
      </c>
      <c r="K184" s="2">
        <v>6.4932210000000001</v>
      </c>
      <c r="L184" s="2">
        <v>9.6065909999999999</v>
      </c>
      <c r="M184" s="2">
        <v>5.9969950000000001</v>
      </c>
      <c r="N184" s="2">
        <v>10.278596</v>
      </c>
      <c r="O184" s="2">
        <v>15.516022</v>
      </c>
      <c r="P184" s="2"/>
      <c r="Q184" s="2"/>
      <c r="R184" s="2"/>
      <c r="S184" s="2"/>
      <c r="T184" s="2"/>
      <c r="U184" s="2"/>
    </row>
    <row r="185" spans="1:21" hidden="1" x14ac:dyDescent="0.2">
      <c r="A185" s="22" t="s">
        <v>117</v>
      </c>
      <c r="B185" s="9" t="s">
        <v>298</v>
      </c>
      <c r="C185" s="10" t="s">
        <v>982</v>
      </c>
      <c r="D185" s="10"/>
      <c r="E185" s="3"/>
      <c r="F185" s="3"/>
      <c r="G185" s="3">
        <f>G184-SUMIFS('ODA download raw'!G:G,'ODA download raw'!$A:$A,'ODA total and ex non-transfer'!$A185,'ODA download raw'!$D:$D,'ODA download raw'!$D$16)</f>
        <v>1.95157</v>
      </c>
      <c r="H185" s="3">
        <f>H184-SUMIFS('ODA download raw'!H:H,'ODA download raw'!$A:$A,'ODA total and ex non-transfer'!$A185,'ODA download raw'!$D:$D,'ODA download raw'!$D$16)</f>
        <v>3.651821</v>
      </c>
      <c r="I185" s="3">
        <f>I184-SUMIFS('ODA download raw'!I:I,'ODA download raw'!$A:$A,'ODA total and ex non-transfer'!$A185,'ODA download raw'!$D:$D,'ODA download raw'!$D$16)</f>
        <v>5.5265769999999996</v>
      </c>
      <c r="J185" s="3">
        <f>J184-SUMIFS('ODA download raw'!J:J,'ODA download raw'!$A:$A,'ODA total and ex non-transfer'!$A185,'ODA download raw'!$D:$D,'ODA download raw'!$D$16)</f>
        <v>3.580505</v>
      </c>
      <c r="K185" s="3">
        <f>K184-SUMIFS('ODA download raw'!K:K,'ODA download raw'!$A:$A,'ODA total and ex non-transfer'!$A185,'ODA download raw'!$D:$D,'ODA download raw'!$D$16)</f>
        <v>6.4254259999999999</v>
      </c>
      <c r="L185" s="3">
        <f>L184-SUMIFS('ODA download raw'!L:L,'ODA download raw'!$A:$A,'ODA total and ex non-transfer'!$A185,'ODA download raw'!$D:$D,'ODA download raw'!$D$16)</f>
        <v>9.5619390000000006</v>
      </c>
      <c r="M185" s="3">
        <f>M184-SUMIFS('ODA download raw'!M:M,'ODA download raw'!$A:$A,'ODA total and ex non-transfer'!$A185,'ODA download raw'!$D:$D,'ODA download raw'!$D$16)</f>
        <v>5.802047</v>
      </c>
      <c r="N185" s="3">
        <f>N184-SUMIFS('ODA download raw'!N:N,'ODA download raw'!$A:$A,'ODA total and ex non-transfer'!$A185,'ODA download raw'!$D:$D,'ODA download raw'!$D$16)</f>
        <v>10.114597</v>
      </c>
      <c r="O185" s="3">
        <f>O184-SUMIFS('ODA download raw'!O:O,'ODA download raw'!$A:$A,'ODA total and ex non-transfer'!$A185,'ODA download raw'!$D:$D,'ODA download raw'!$D$16)</f>
        <v>15.478588</v>
      </c>
      <c r="P185" s="3">
        <f>P184-SUMIFS('ODA download raw'!P:P,'ODA download raw'!$A:$A,'ODA total and ex non-transfer'!$A185,'ODA download raw'!$D:$D,'ODA download raw'!$D$16)</f>
        <v>0</v>
      </c>
      <c r="Q185" s="3">
        <f>Q184-SUMIFS('ODA download raw'!Q:Q,'ODA download raw'!$A:$A,'ODA total and ex non-transfer'!$A185,'ODA download raw'!$D:$D,'ODA download raw'!$D$16)</f>
        <v>0</v>
      </c>
      <c r="R185" s="3">
        <f>R184-SUMIFS('ODA download raw'!R:R,'ODA download raw'!$A:$A,'ODA total and ex non-transfer'!$A185,'ODA download raw'!$D:$D,'ODA download raw'!$D$16)</f>
        <v>0</v>
      </c>
      <c r="S185" s="3">
        <f>S184-SUMIFS('ODA download raw'!S:S,'ODA download raw'!$A:$A,'ODA total and ex non-transfer'!$A185,'ODA download raw'!$D:$D,'ODA download raw'!$D$16)</f>
        <v>0</v>
      </c>
      <c r="T185" s="3">
        <f>T184-SUMIFS('ODA download raw'!T:T,'ODA download raw'!$A:$A,'ODA total and ex non-transfer'!$A185,'ODA download raw'!$D:$D,'ODA download raw'!$D$16)</f>
        <v>0</v>
      </c>
      <c r="U185" s="3">
        <f>U184-SUMIFS('ODA download raw'!U:U,'ODA download raw'!$A:$A,'ODA total and ex non-transfer'!$A185,'ODA download raw'!$D:$D,'ODA download raw'!$D$16)</f>
        <v>0</v>
      </c>
    </row>
    <row r="186" spans="1:21" hidden="1" x14ac:dyDescent="0.2">
      <c r="A186" s="21" t="s">
        <v>118</v>
      </c>
      <c r="B186" s="9" t="s">
        <v>305</v>
      </c>
      <c r="C186" s="9" t="s">
        <v>981</v>
      </c>
      <c r="D186" s="9"/>
      <c r="E186" s="2"/>
      <c r="F186" s="2"/>
      <c r="G186" s="2">
        <v>13.319376</v>
      </c>
      <c r="H186" s="2">
        <v>12.213428</v>
      </c>
      <c r="I186" s="2">
        <v>9.0669350000000009</v>
      </c>
      <c r="J186" s="2">
        <v>10.959467</v>
      </c>
      <c r="K186" s="2">
        <v>10.575049999999999</v>
      </c>
      <c r="L186" s="2">
        <v>14.523222000000001</v>
      </c>
      <c r="M186" s="2">
        <v>15.790525000000001</v>
      </c>
      <c r="N186" s="2">
        <v>18.647818000000001</v>
      </c>
      <c r="O186" s="2">
        <v>22.349764</v>
      </c>
      <c r="P186" s="2">
        <v>20.494720000000001</v>
      </c>
      <c r="Q186" s="2">
        <v>26.184958999999999</v>
      </c>
      <c r="R186" s="2">
        <v>47.095604000000002</v>
      </c>
      <c r="S186" s="2">
        <v>32.511046999999998</v>
      </c>
      <c r="T186" s="2">
        <v>34.674083000000003</v>
      </c>
      <c r="U186" s="2">
        <v>45.922066000000001</v>
      </c>
    </row>
    <row r="187" spans="1:21" hidden="1" x14ac:dyDescent="0.2">
      <c r="A187" s="22" t="s">
        <v>118</v>
      </c>
      <c r="B187" s="9" t="s">
        <v>305</v>
      </c>
      <c r="C187" s="10" t="s">
        <v>982</v>
      </c>
      <c r="D187" s="10"/>
      <c r="E187" s="3"/>
      <c r="F187" s="3"/>
      <c r="G187" s="3">
        <f>G186-SUMIFS('ODA download raw'!G:G,'ODA download raw'!$A:$A,'ODA total and ex non-transfer'!$A187,'ODA download raw'!$D:$D,'ODA download raw'!$D$16)</f>
        <v>13.319376</v>
      </c>
      <c r="H187" s="3">
        <f>H186-SUMIFS('ODA download raw'!H:H,'ODA download raw'!$A:$A,'ODA total and ex non-transfer'!$A187,'ODA download raw'!$D:$D,'ODA download raw'!$D$16)</f>
        <v>12.213428</v>
      </c>
      <c r="I187" s="3">
        <f>I186-SUMIFS('ODA download raw'!I:I,'ODA download raw'!$A:$A,'ODA total and ex non-transfer'!$A187,'ODA download raw'!$D:$D,'ODA download raw'!$D$16)</f>
        <v>9.0669350000000009</v>
      </c>
      <c r="J187" s="3">
        <f>J186-SUMIFS('ODA download raw'!J:J,'ODA download raw'!$A:$A,'ODA total and ex non-transfer'!$A187,'ODA download raw'!$D:$D,'ODA download raw'!$D$16)</f>
        <v>10.959467</v>
      </c>
      <c r="K187" s="3">
        <f>K186-SUMIFS('ODA download raw'!K:K,'ODA download raw'!$A:$A,'ODA total and ex non-transfer'!$A187,'ODA download raw'!$D:$D,'ODA download raw'!$D$16)</f>
        <v>10.543115999999999</v>
      </c>
      <c r="L187" s="3">
        <f>L186-SUMIFS('ODA download raw'!L:L,'ODA download raw'!$A:$A,'ODA total and ex non-transfer'!$A187,'ODA download raw'!$D:$D,'ODA download raw'!$D$16)</f>
        <v>13.330297</v>
      </c>
      <c r="M187" s="3">
        <f>M186-SUMIFS('ODA download raw'!M:M,'ODA download raw'!$A:$A,'ODA total and ex non-transfer'!$A187,'ODA download raw'!$D:$D,'ODA download raw'!$D$16)</f>
        <v>15.580201000000001</v>
      </c>
      <c r="N187" s="3">
        <f>N186-SUMIFS('ODA download raw'!N:N,'ODA download raw'!$A:$A,'ODA total and ex non-transfer'!$A187,'ODA download raw'!$D:$D,'ODA download raw'!$D$16)</f>
        <v>18.384011000000001</v>
      </c>
      <c r="O187" s="3">
        <f>O186-SUMIFS('ODA download raw'!O:O,'ODA download raw'!$A:$A,'ODA total and ex non-transfer'!$A187,'ODA download raw'!$D:$D,'ODA download raw'!$D$16)</f>
        <v>22.191015</v>
      </c>
      <c r="P187" s="3">
        <f>P186-SUMIFS('ODA download raw'!P:P,'ODA download raw'!$A:$A,'ODA total and ex non-transfer'!$A187,'ODA download raw'!$D:$D,'ODA download raw'!$D$16)</f>
        <v>20.252998000000002</v>
      </c>
      <c r="Q187" s="3">
        <f>Q186-SUMIFS('ODA download raw'!Q:Q,'ODA download raw'!$A:$A,'ODA total and ex non-transfer'!$A187,'ODA download raw'!$D:$D,'ODA download raw'!$D$16)</f>
        <v>25.857094</v>
      </c>
      <c r="R187" s="3">
        <f>R186-SUMIFS('ODA download raw'!R:R,'ODA download raw'!$A:$A,'ODA total and ex non-transfer'!$A187,'ODA download raw'!$D:$D,'ODA download raw'!$D$16)</f>
        <v>44.766297000000002</v>
      </c>
      <c r="S187" s="3">
        <f>S186-SUMIFS('ODA download raw'!S:S,'ODA download raw'!$A:$A,'ODA total and ex non-transfer'!$A187,'ODA download raw'!$D:$D,'ODA download raw'!$D$16)</f>
        <v>30.775994999999998</v>
      </c>
      <c r="T187" s="3">
        <f>T186-SUMIFS('ODA download raw'!T:T,'ODA download raw'!$A:$A,'ODA total and ex non-transfer'!$A187,'ODA download raw'!$D:$D,'ODA download raw'!$D$16)</f>
        <v>33.147007000000002</v>
      </c>
      <c r="U187" s="3">
        <f>U186-SUMIFS('ODA download raw'!U:U,'ODA download raw'!$A:$A,'ODA total and ex non-transfer'!$A187,'ODA download raw'!$D:$D,'ODA download raw'!$D$16)</f>
        <v>45.791910999999999</v>
      </c>
    </row>
    <row r="188" spans="1:21" hidden="1" x14ac:dyDescent="0.2">
      <c r="A188" s="21" t="s">
        <v>119</v>
      </c>
      <c r="B188" s="9" t="s">
        <v>309</v>
      </c>
      <c r="C188" s="9" t="s">
        <v>981</v>
      </c>
      <c r="D188" s="9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</row>
    <row r="189" spans="1:21" hidden="1" x14ac:dyDescent="0.2">
      <c r="A189" s="22" t="s">
        <v>119</v>
      </c>
      <c r="B189" s="9" t="s">
        <v>309</v>
      </c>
      <c r="C189" s="10" t="s">
        <v>982</v>
      </c>
      <c r="D189" s="10"/>
      <c r="E189" s="3"/>
      <c r="F189" s="3"/>
      <c r="G189" s="3">
        <f>G188-SUMIFS('ODA download raw'!G:G,'ODA download raw'!$A:$A,'ODA total and ex non-transfer'!$A189,'ODA download raw'!$D:$D,'ODA download raw'!$D$16)</f>
        <v>0</v>
      </c>
      <c r="H189" s="3">
        <f>H188-SUMIFS('ODA download raw'!H:H,'ODA download raw'!$A:$A,'ODA total and ex non-transfer'!$A189,'ODA download raw'!$D:$D,'ODA download raw'!$D$16)</f>
        <v>0</v>
      </c>
      <c r="I189" s="3">
        <f>I188-SUMIFS('ODA download raw'!I:I,'ODA download raw'!$A:$A,'ODA total and ex non-transfer'!$A189,'ODA download raw'!$D:$D,'ODA download raw'!$D$16)</f>
        <v>0</v>
      </c>
      <c r="J189" s="3">
        <f>J188-SUMIFS('ODA download raw'!J:J,'ODA download raw'!$A:$A,'ODA total and ex non-transfer'!$A189,'ODA download raw'!$D:$D,'ODA download raw'!$D$16)</f>
        <v>0</v>
      </c>
      <c r="K189" s="3">
        <f>K188-SUMIFS('ODA download raw'!K:K,'ODA download raw'!$A:$A,'ODA total and ex non-transfer'!$A189,'ODA download raw'!$D:$D,'ODA download raw'!$D$16)</f>
        <v>0</v>
      </c>
      <c r="L189" s="3">
        <f>L188-SUMIFS('ODA download raw'!L:L,'ODA download raw'!$A:$A,'ODA total and ex non-transfer'!$A189,'ODA download raw'!$D:$D,'ODA download raw'!$D$16)</f>
        <v>0</v>
      </c>
      <c r="M189" s="3">
        <f>M188-SUMIFS('ODA download raw'!M:M,'ODA download raw'!$A:$A,'ODA total and ex non-transfer'!$A189,'ODA download raw'!$D:$D,'ODA download raw'!$D$16)</f>
        <v>0</v>
      </c>
      <c r="N189" s="3">
        <f>N188-SUMIFS('ODA download raw'!N:N,'ODA download raw'!$A:$A,'ODA total and ex non-transfer'!$A189,'ODA download raw'!$D:$D,'ODA download raw'!$D$16)</f>
        <v>0</v>
      </c>
      <c r="O189" s="3">
        <f>O188-SUMIFS('ODA download raw'!O:O,'ODA download raw'!$A:$A,'ODA total and ex non-transfer'!$A189,'ODA download raw'!$D:$D,'ODA download raw'!$D$16)</f>
        <v>0</v>
      </c>
      <c r="P189" s="3">
        <f>P188-SUMIFS('ODA download raw'!P:P,'ODA download raw'!$A:$A,'ODA total and ex non-transfer'!$A189,'ODA download raw'!$D:$D,'ODA download raw'!$D$16)</f>
        <v>0</v>
      </c>
      <c r="Q189" s="3">
        <f>Q188-SUMIFS('ODA download raw'!Q:Q,'ODA download raw'!$A:$A,'ODA total and ex non-transfer'!$A189,'ODA download raw'!$D:$D,'ODA download raw'!$D$16)</f>
        <v>0</v>
      </c>
      <c r="R189" s="3">
        <f>R188-SUMIFS('ODA download raw'!R:R,'ODA download raw'!$A:$A,'ODA total and ex non-transfer'!$A189,'ODA download raw'!$D:$D,'ODA download raw'!$D$16)</f>
        <v>0</v>
      </c>
      <c r="S189" s="3">
        <f>S188-SUMIFS('ODA download raw'!S:S,'ODA download raw'!$A:$A,'ODA total and ex non-transfer'!$A189,'ODA download raw'!$D:$D,'ODA download raw'!$D$16)</f>
        <v>0</v>
      </c>
      <c r="T189" s="3">
        <f>T188-SUMIFS('ODA download raw'!T:T,'ODA download raw'!$A:$A,'ODA total and ex non-transfer'!$A189,'ODA download raw'!$D:$D,'ODA download raw'!$D$16)</f>
        <v>0</v>
      </c>
      <c r="U189" s="3">
        <f>U188-SUMIFS('ODA download raw'!U:U,'ODA download raw'!$A:$A,'ODA total and ex non-transfer'!$A189,'ODA download raw'!$D:$D,'ODA download raw'!$D$16)</f>
        <v>0</v>
      </c>
    </row>
    <row r="190" spans="1:21" hidden="1" x14ac:dyDescent="0.2">
      <c r="A190" s="21" t="s">
        <v>120</v>
      </c>
      <c r="B190" s="9" t="s">
        <v>329</v>
      </c>
      <c r="C190" s="9" t="s">
        <v>981</v>
      </c>
      <c r="D190" s="9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</row>
    <row r="191" spans="1:21" hidden="1" x14ac:dyDescent="0.2">
      <c r="A191" s="22" t="s">
        <v>120</v>
      </c>
      <c r="B191" s="9" t="s">
        <v>329</v>
      </c>
      <c r="C191" s="10" t="s">
        <v>982</v>
      </c>
      <c r="D191" s="10"/>
      <c r="E191" s="3"/>
      <c r="F191" s="3"/>
      <c r="G191" s="3">
        <f>G190-SUMIFS('ODA download raw'!G:G,'ODA download raw'!$A:$A,'ODA total and ex non-transfer'!$A191,'ODA download raw'!$D:$D,'ODA download raw'!$D$16)</f>
        <v>0</v>
      </c>
      <c r="H191" s="3">
        <f>H190-SUMIFS('ODA download raw'!H:H,'ODA download raw'!$A:$A,'ODA total and ex non-transfer'!$A191,'ODA download raw'!$D:$D,'ODA download raw'!$D$16)</f>
        <v>0</v>
      </c>
      <c r="I191" s="3">
        <f>I190-SUMIFS('ODA download raw'!I:I,'ODA download raw'!$A:$A,'ODA total and ex non-transfer'!$A191,'ODA download raw'!$D:$D,'ODA download raw'!$D$16)</f>
        <v>0</v>
      </c>
      <c r="J191" s="3">
        <f>J190-SUMIFS('ODA download raw'!J:J,'ODA download raw'!$A:$A,'ODA total and ex non-transfer'!$A191,'ODA download raw'!$D:$D,'ODA download raw'!$D$16)</f>
        <v>0</v>
      </c>
      <c r="K191" s="3">
        <f>K190-SUMIFS('ODA download raw'!K:K,'ODA download raw'!$A:$A,'ODA total and ex non-transfer'!$A191,'ODA download raw'!$D:$D,'ODA download raw'!$D$16)</f>
        <v>0</v>
      </c>
      <c r="L191" s="3">
        <f>L190-SUMIFS('ODA download raw'!L:L,'ODA download raw'!$A:$A,'ODA total and ex non-transfer'!$A191,'ODA download raw'!$D:$D,'ODA download raw'!$D$16)</f>
        <v>0</v>
      </c>
      <c r="M191" s="3">
        <f>M190-SUMIFS('ODA download raw'!M:M,'ODA download raw'!$A:$A,'ODA total and ex non-transfer'!$A191,'ODA download raw'!$D:$D,'ODA download raw'!$D$16)</f>
        <v>0</v>
      </c>
      <c r="N191" s="3">
        <f>N190-SUMIFS('ODA download raw'!N:N,'ODA download raw'!$A:$A,'ODA total and ex non-transfer'!$A191,'ODA download raw'!$D:$D,'ODA download raw'!$D$16)</f>
        <v>0</v>
      </c>
      <c r="O191" s="3">
        <f>O190-SUMIFS('ODA download raw'!O:O,'ODA download raw'!$A:$A,'ODA total and ex non-transfer'!$A191,'ODA download raw'!$D:$D,'ODA download raw'!$D$16)</f>
        <v>0</v>
      </c>
      <c r="P191" s="3">
        <f>P190-SUMIFS('ODA download raw'!P:P,'ODA download raw'!$A:$A,'ODA total and ex non-transfer'!$A191,'ODA download raw'!$D:$D,'ODA download raw'!$D$16)</f>
        <v>0</v>
      </c>
      <c r="Q191" s="3">
        <f>Q190-SUMIFS('ODA download raw'!Q:Q,'ODA download raw'!$A:$A,'ODA total and ex non-transfer'!$A191,'ODA download raw'!$D:$D,'ODA download raw'!$D$16)</f>
        <v>0</v>
      </c>
      <c r="R191" s="3">
        <f>R190-SUMIFS('ODA download raw'!R:R,'ODA download raw'!$A:$A,'ODA total and ex non-transfer'!$A191,'ODA download raw'!$D:$D,'ODA download raw'!$D$16)</f>
        <v>0</v>
      </c>
      <c r="S191" s="3">
        <f>S190-SUMIFS('ODA download raw'!S:S,'ODA download raw'!$A:$A,'ODA total and ex non-transfer'!$A191,'ODA download raw'!$D:$D,'ODA download raw'!$D$16)</f>
        <v>0</v>
      </c>
      <c r="T191" s="3">
        <f>T190-SUMIFS('ODA download raw'!T:T,'ODA download raw'!$A:$A,'ODA total and ex non-transfer'!$A191,'ODA download raw'!$D:$D,'ODA download raw'!$D$16)</f>
        <v>0</v>
      </c>
      <c r="U191" s="3">
        <f>U190-SUMIFS('ODA download raw'!U:U,'ODA download raw'!$A:$A,'ODA total and ex non-transfer'!$A191,'ODA download raw'!$D:$D,'ODA download raw'!$D$16)</f>
        <v>0</v>
      </c>
    </row>
    <row r="192" spans="1:21" hidden="1" x14ac:dyDescent="0.2">
      <c r="A192" s="21" t="s">
        <v>121</v>
      </c>
      <c r="B192" s="9" t="s">
        <v>354</v>
      </c>
      <c r="C192" s="9" t="s">
        <v>981</v>
      </c>
      <c r="D192" s="9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</row>
    <row r="193" spans="1:21" hidden="1" x14ac:dyDescent="0.2">
      <c r="A193" s="22" t="s">
        <v>121</v>
      </c>
      <c r="B193" s="9" t="s">
        <v>354</v>
      </c>
      <c r="C193" s="10" t="s">
        <v>982</v>
      </c>
      <c r="D193" s="10"/>
      <c r="E193" s="3"/>
      <c r="F193" s="3"/>
      <c r="G193" s="3">
        <f>G192-SUMIFS('ODA download raw'!G:G,'ODA download raw'!$A:$A,'ODA total and ex non-transfer'!$A193,'ODA download raw'!$D:$D,'ODA download raw'!$D$16)</f>
        <v>0</v>
      </c>
      <c r="H193" s="3">
        <f>H192-SUMIFS('ODA download raw'!H:H,'ODA download raw'!$A:$A,'ODA total and ex non-transfer'!$A193,'ODA download raw'!$D:$D,'ODA download raw'!$D$16)</f>
        <v>0</v>
      </c>
      <c r="I193" s="3">
        <f>I192-SUMIFS('ODA download raw'!I:I,'ODA download raw'!$A:$A,'ODA total and ex non-transfer'!$A193,'ODA download raw'!$D:$D,'ODA download raw'!$D$16)</f>
        <v>0</v>
      </c>
      <c r="J193" s="3">
        <f>J192-SUMIFS('ODA download raw'!J:J,'ODA download raw'!$A:$A,'ODA total and ex non-transfer'!$A193,'ODA download raw'!$D:$D,'ODA download raw'!$D$16)</f>
        <v>0</v>
      </c>
      <c r="K193" s="3">
        <f>K192-SUMIFS('ODA download raw'!K:K,'ODA download raw'!$A:$A,'ODA total and ex non-transfer'!$A193,'ODA download raw'!$D:$D,'ODA download raw'!$D$16)</f>
        <v>0</v>
      </c>
      <c r="L193" s="3">
        <f>L192-SUMIFS('ODA download raw'!L:L,'ODA download raw'!$A:$A,'ODA total and ex non-transfer'!$A193,'ODA download raw'!$D:$D,'ODA download raw'!$D$16)</f>
        <v>0</v>
      </c>
      <c r="M193" s="3">
        <f>M192-SUMIFS('ODA download raw'!M:M,'ODA download raw'!$A:$A,'ODA total and ex non-transfer'!$A193,'ODA download raw'!$D:$D,'ODA download raw'!$D$16)</f>
        <v>0</v>
      </c>
      <c r="N193" s="3">
        <f>N192-SUMIFS('ODA download raw'!N:N,'ODA download raw'!$A:$A,'ODA total and ex non-transfer'!$A193,'ODA download raw'!$D:$D,'ODA download raw'!$D$16)</f>
        <v>0</v>
      </c>
      <c r="O193" s="3">
        <f>O192-SUMIFS('ODA download raw'!O:O,'ODA download raw'!$A:$A,'ODA total and ex non-transfer'!$A193,'ODA download raw'!$D:$D,'ODA download raw'!$D$16)</f>
        <v>0</v>
      </c>
      <c r="P193" s="3">
        <f>P192-SUMIFS('ODA download raw'!P:P,'ODA download raw'!$A:$A,'ODA total and ex non-transfer'!$A193,'ODA download raw'!$D:$D,'ODA download raw'!$D$16)</f>
        <v>0</v>
      </c>
      <c r="Q193" s="3">
        <f>Q192-SUMIFS('ODA download raw'!Q:Q,'ODA download raw'!$A:$A,'ODA total and ex non-transfer'!$A193,'ODA download raw'!$D:$D,'ODA download raw'!$D$16)</f>
        <v>0</v>
      </c>
      <c r="R193" s="3">
        <f>R192-SUMIFS('ODA download raw'!R:R,'ODA download raw'!$A:$A,'ODA total and ex non-transfer'!$A193,'ODA download raw'!$D:$D,'ODA download raw'!$D$16)</f>
        <v>0</v>
      </c>
      <c r="S193" s="3">
        <f>S192-SUMIFS('ODA download raw'!S:S,'ODA download raw'!$A:$A,'ODA total and ex non-transfer'!$A193,'ODA download raw'!$D:$D,'ODA download raw'!$D$16)</f>
        <v>0</v>
      </c>
      <c r="T193" s="3">
        <f>T192-SUMIFS('ODA download raw'!T:T,'ODA download raw'!$A:$A,'ODA total and ex non-transfer'!$A193,'ODA download raw'!$D:$D,'ODA download raw'!$D$16)</f>
        <v>0</v>
      </c>
      <c r="U193" s="3">
        <f>U192-SUMIFS('ODA download raw'!U:U,'ODA download raw'!$A:$A,'ODA total and ex non-transfer'!$A193,'ODA download raw'!$D:$D,'ODA download raw'!$D$16)</f>
        <v>0</v>
      </c>
    </row>
    <row r="194" spans="1:21" hidden="1" x14ac:dyDescent="0.2">
      <c r="A194" s="21" t="s">
        <v>122</v>
      </c>
      <c r="B194" s="9" t="s">
        <v>418</v>
      </c>
      <c r="C194" s="9" t="s">
        <v>981</v>
      </c>
      <c r="D194" s="9"/>
      <c r="E194" s="2"/>
      <c r="F194" s="2"/>
      <c r="G194" s="2">
        <v>53.612395999999997</v>
      </c>
      <c r="H194" s="2">
        <v>56.903393000000001</v>
      </c>
      <c r="I194" s="2">
        <v>63.078398999999997</v>
      </c>
      <c r="J194" s="2">
        <v>51.173414000000001</v>
      </c>
      <c r="K194" s="2">
        <v>58.545755</v>
      </c>
      <c r="L194" s="2">
        <v>119.908782</v>
      </c>
      <c r="M194" s="2">
        <v>99.410058000000006</v>
      </c>
      <c r="N194" s="2">
        <v>120.881955</v>
      </c>
      <c r="O194" s="2">
        <v>124.02101500000001</v>
      </c>
      <c r="P194" s="2">
        <v>61.162691000000002</v>
      </c>
      <c r="Q194" s="2">
        <v>57.220523999999997</v>
      </c>
      <c r="R194" s="2">
        <v>66.643664999999999</v>
      </c>
      <c r="S194" s="2">
        <v>78.540118000000007</v>
      </c>
      <c r="T194" s="2">
        <v>144.47979100000001</v>
      </c>
      <c r="U194" s="2">
        <v>127.406705</v>
      </c>
    </row>
    <row r="195" spans="1:21" hidden="1" x14ac:dyDescent="0.2">
      <c r="A195" s="22" t="s">
        <v>122</v>
      </c>
      <c r="B195" s="9" t="s">
        <v>418</v>
      </c>
      <c r="C195" s="10" t="s">
        <v>982</v>
      </c>
      <c r="D195" s="10"/>
      <c r="E195" s="3"/>
      <c r="F195" s="3"/>
      <c r="G195" s="3">
        <f>G194-SUMIFS('ODA download raw'!G:G,'ODA download raw'!$A:$A,'ODA total and ex non-transfer'!$A195,'ODA download raw'!$D:$D,'ODA download raw'!$D$16)</f>
        <v>53.612395999999997</v>
      </c>
      <c r="H195" s="3">
        <f>H194-SUMIFS('ODA download raw'!H:H,'ODA download raw'!$A:$A,'ODA total and ex non-transfer'!$A195,'ODA download raw'!$D:$D,'ODA download raw'!$D$16)</f>
        <v>56.903393000000001</v>
      </c>
      <c r="I195" s="3">
        <f>I194-SUMIFS('ODA download raw'!I:I,'ODA download raw'!$A:$A,'ODA total and ex non-transfer'!$A195,'ODA download raw'!$D:$D,'ODA download raw'!$D$16)</f>
        <v>63.078398999999997</v>
      </c>
      <c r="J195" s="3">
        <f>J194-SUMIFS('ODA download raw'!J:J,'ODA download raw'!$A:$A,'ODA total and ex non-transfer'!$A195,'ODA download raw'!$D:$D,'ODA download raw'!$D$16)</f>
        <v>51.173414000000001</v>
      </c>
      <c r="K195" s="3">
        <f>K194-SUMIFS('ODA download raw'!K:K,'ODA download raw'!$A:$A,'ODA total and ex non-transfer'!$A195,'ODA download raw'!$D:$D,'ODA download raw'!$D$16)</f>
        <v>56.345655999999998</v>
      </c>
      <c r="L195" s="3">
        <f>L194-SUMIFS('ODA download raw'!L:L,'ODA download raw'!$A:$A,'ODA total and ex non-transfer'!$A195,'ODA download raw'!$D:$D,'ODA download raw'!$D$16)</f>
        <v>93.691254000000001</v>
      </c>
      <c r="M195" s="3">
        <f>M194-SUMIFS('ODA download raw'!M:M,'ODA download raw'!$A:$A,'ODA total and ex non-transfer'!$A195,'ODA download raw'!$D:$D,'ODA download raw'!$D$16)</f>
        <v>95.274042000000009</v>
      </c>
      <c r="N195" s="3">
        <f>N194-SUMIFS('ODA download raw'!N:N,'ODA download raw'!$A:$A,'ODA total and ex non-transfer'!$A195,'ODA download raw'!$D:$D,'ODA download raw'!$D$16)</f>
        <v>116.427127</v>
      </c>
      <c r="O195" s="3">
        <f>O194-SUMIFS('ODA download raw'!O:O,'ODA download raw'!$A:$A,'ODA total and ex non-transfer'!$A195,'ODA download raw'!$D:$D,'ODA download raw'!$D$16)</f>
        <v>120.77910800000001</v>
      </c>
      <c r="P195" s="3">
        <f>P194-SUMIFS('ODA download raw'!P:P,'ODA download raw'!$A:$A,'ODA total and ex non-transfer'!$A195,'ODA download raw'!$D:$D,'ODA download raw'!$D$16)</f>
        <v>52.277159000000005</v>
      </c>
      <c r="Q195" s="3">
        <f>Q194-SUMIFS('ODA download raw'!Q:Q,'ODA download raw'!$A:$A,'ODA total and ex non-transfer'!$A195,'ODA download raw'!$D:$D,'ODA download raw'!$D$16)</f>
        <v>47.638475</v>
      </c>
      <c r="R195" s="3">
        <f>R194-SUMIFS('ODA download raw'!R:R,'ODA download raw'!$A:$A,'ODA total and ex non-transfer'!$A195,'ODA download raw'!$D:$D,'ODA download raw'!$D$16)</f>
        <v>57.110614999999996</v>
      </c>
      <c r="S195" s="3">
        <f>S194-SUMIFS('ODA download raw'!S:S,'ODA download raw'!$A:$A,'ODA total and ex non-transfer'!$A195,'ODA download raw'!$D:$D,'ODA download raw'!$D$16)</f>
        <v>73.182904000000008</v>
      </c>
      <c r="T195" s="3">
        <f>T194-SUMIFS('ODA download raw'!T:T,'ODA download raw'!$A:$A,'ODA total and ex non-transfer'!$A195,'ODA download raw'!$D:$D,'ODA download raw'!$D$16)</f>
        <v>137.880099</v>
      </c>
      <c r="U195" s="3">
        <f>U194-SUMIFS('ODA download raw'!U:U,'ODA download raw'!$A:$A,'ODA total and ex non-transfer'!$A195,'ODA download raw'!$D:$D,'ODA download raw'!$D$16)</f>
        <v>122.31481100000001</v>
      </c>
    </row>
    <row r="196" spans="1:21" hidden="1" x14ac:dyDescent="0.2">
      <c r="A196" s="21" t="s">
        <v>123</v>
      </c>
      <c r="B196" s="9" t="s">
        <v>427</v>
      </c>
      <c r="C196" s="9" t="s">
        <v>981</v>
      </c>
      <c r="D196" s="9"/>
      <c r="E196" s="2"/>
      <c r="F196" s="2"/>
      <c r="G196" s="2">
        <v>63.357230000000001</v>
      </c>
      <c r="H196" s="2">
        <v>78.169331</v>
      </c>
      <c r="I196" s="2">
        <v>81.966307999999998</v>
      </c>
      <c r="J196" s="2">
        <v>70.493785000000003</v>
      </c>
      <c r="K196" s="2">
        <v>71.636784000000006</v>
      </c>
      <c r="L196" s="2">
        <v>70.874998000000005</v>
      </c>
      <c r="M196" s="2">
        <v>87.459396999999996</v>
      </c>
      <c r="N196" s="2">
        <v>101.74292</v>
      </c>
      <c r="O196" s="2">
        <v>121.011128</v>
      </c>
      <c r="P196" s="2">
        <v>77.336014000000006</v>
      </c>
      <c r="Q196" s="2">
        <v>72.934354999999996</v>
      </c>
      <c r="R196" s="2">
        <v>89.055189999999996</v>
      </c>
      <c r="S196" s="2">
        <v>93.601192999999995</v>
      </c>
      <c r="T196" s="2">
        <v>540.17775800000004</v>
      </c>
      <c r="U196" s="2">
        <v>2688.0601320000001</v>
      </c>
    </row>
    <row r="197" spans="1:21" hidden="1" x14ac:dyDescent="0.2">
      <c r="A197" s="22" t="s">
        <v>123</v>
      </c>
      <c r="B197" s="9" t="s">
        <v>427</v>
      </c>
      <c r="C197" s="10" t="s">
        <v>982</v>
      </c>
      <c r="D197" s="10"/>
      <c r="E197" s="3"/>
      <c r="F197" s="3"/>
      <c r="G197" s="3">
        <f>G196-SUMIFS('ODA download raw'!G:G,'ODA download raw'!$A:$A,'ODA total and ex non-transfer'!$A197,'ODA download raw'!$D:$D,'ODA download raw'!$D$16)</f>
        <v>63.357230000000001</v>
      </c>
      <c r="H197" s="3">
        <f>H196-SUMIFS('ODA download raw'!H:H,'ODA download raw'!$A:$A,'ODA total and ex non-transfer'!$A197,'ODA download raw'!$D:$D,'ODA download raw'!$D$16)</f>
        <v>78.169331</v>
      </c>
      <c r="I197" s="3">
        <f>I196-SUMIFS('ODA download raw'!I:I,'ODA download raw'!$A:$A,'ODA total and ex non-transfer'!$A197,'ODA download raw'!$D:$D,'ODA download raw'!$D$16)</f>
        <v>81.966307999999998</v>
      </c>
      <c r="J197" s="3">
        <f>J196-SUMIFS('ODA download raw'!J:J,'ODA download raw'!$A:$A,'ODA total and ex non-transfer'!$A197,'ODA download raw'!$D:$D,'ODA download raw'!$D$16)</f>
        <v>70.493785000000003</v>
      </c>
      <c r="K197" s="3">
        <f>K196-SUMIFS('ODA download raw'!K:K,'ODA download raw'!$A:$A,'ODA total and ex non-transfer'!$A197,'ODA download raw'!$D:$D,'ODA download raw'!$D$16)</f>
        <v>68.385042000000013</v>
      </c>
      <c r="L197" s="3">
        <f>L196-SUMIFS('ODA download raw'!L:L,'ODA download raw'!$A:$A,'ODA total and ex non-transfer'!$A197,'ODA download raw'!$D:$D,'ODA download raw'!$D$16)</f>
        <v>67.460659000000007</v>
      </c>
      <c r="M197" s="3">
        <f>M196-SUMIFS('ODA download raw'!M:M,'ODA download raw'!$A:$A,'ODA total and ex non-transfer'!$A197,'ODA download raw'!$D:$D,'ODA download raw'!$D$16)</f>
        <v>83.858105999999992</v>
      </c>
      <c r="N197" s="3">
        <f>N196-SUMIFS('ODA download raw'!N:N,'ODA download raw'!$A:$A,'ODA total and ex non-transfer'!$A197,'ODA download raw'!$D:$D,'ODA download raw'!$D$16)</f>
        <v>95.724907000000002</v>
      </c>
      <c r="O197" s="3">
        <f>O196-SUMIFS('ODA download raw'!O:O,'ODA download raw'!$A:$A,'ODA total and ex non-transfer'!$A197,'ODA download raw'!$D:$D,'ODA download raw'!$D$16)</f>
        <v>117.582835</v>
      </c>
      <c r="P197" s="3">
        <f>P196-SUMIFS('ODA download raw'!P:P,'ODA download raw'!$A:$A,'ODA total and ex non-transfer'!$A197,'ODA download raw'!$D:$D,'ODA download raw'!$D$16)</f>
        <v>72.930672000000001</v>
      </c>
      <c r="Q197" s="3">
        <f>Q196-SUMIFS('ODA download raw'!Q:Q,'ODA download raw'!$A:$A,'ODA total and ex non-transfer'!$A197,'ODA download raw'!$D:$D,'ODA download raw'!$D$16)</f>
        <v>68.347208999999992</v>
      </c>
      <c r="R197" s="3">
        <f>R196-SUMIFS('ODA download raw'!R:R,'ODA download raw'!$A:$A,'ODA total and ex non-transfer'!$A197,'ODA download raw'!$D:$D,'ODA download raw'!$D$16)</f>
        <v>84.07073299999999</v>
      </c>
      <c r="S197" s="3">
        <f>S196-SUMIFS('ODA download raw'!S:S,'ODA download raw'!$A:$A,'ODA total and ex non-transfer'!$A197,'ODA download raw'!$D:$D,'ODA download raw'!$D$16)</f>
        <v>85.463928999999993</v>
      </c>
      <c r="T197" s="3">
        <f>T196-SUMIFS('ODA download raw'!T:T,'ODA download raw'!$A:$A,'ODA total and ex non-transfer'!$A197,'ODA download raw'!$D:$D,'ODA download raw'!$D$16)</f>
        <v>81.482361000000026</v>
      </c>
      <c r="U197" s="3">
        <f>U196-SUMIFS('ODA download raw'!U:U,'ODA download raw'!$A:$A,'ODA total and ex non-transfer'!$A197,'ODA download raw'!$D:$D,'ODA download raw'!$D$16)</f>
        <v>109.02044999999998</v>
      </c>
    </row>
    <row r="198" spans="1:21" hidden="1" x14ac:dyDescent="0.2">
      <c r="A198" s="21" t="s">
        <v>124</v>
      </c>
      <c r="B198" s="9" t="s">
        <v>444</v>
      </c>
      <c r="C198" s="9" t="s">
        <v>981</v>
      </c>
      <c r="D198" s="9"/>
      <c r="E198" s="2"/>
      <c r="F198" s="2"/>
      <c r="G198" s="2">
        <v>18.683478000000001</v>
      </c>
      <c r="H198" s="2">
        <v>8.6642890000000001</v>
      </c>
      <c r="I198" s="2">
        <v>24.252652999999999</v>
      </c>
      <c r="J198" s="2">
        <v>11.725363</v>
      </c>
      <c r="K198" s="2">
        <v>19.775545999999999</v>
      </c>
      <c r="L198" s="2">
        <v>18.510446000000002</v>
      </c>
      <c r="M198" s="2">
        <v>19.377821999999998</v>
      </c>
      <c r="N198" s="2">
        <v>32.342146999999997</v>
      </c>
      <c r="O198" s="2">
        <v>29.484404000000001</v>
      </c>
      <c r="P198" s="2">
        <v>21.969372</v>
      </c>
      <c r="Q198" s="2">
        <v>22.590893000000001</v>
      </c>
      <c r="R198" s="2">
        <v>20.424513999999999</v>
      </c>
      <c r="S198" s="2">
        <v>16.626874000000001</v>
      </c>
      <c r="T198" s="2">
        <v>21.443282</v>
      </c>
      <c r="U198" s="2">
        <v>16.785629</v>
      </c>
    </row>
    <row r="199" spans="1:21" hidden="1" x14ac:dyDescent="0.2">
      <c r="A199" s="22" t="s">
        <v>124</v>
      </c>
      <c r="B199" s="9" t="s">
        <v>444</v>
      </c>
      <c r="C199" s="10" t="s">
        <v>982</v>
      </c>
      <c r="D199" s="10"/>
      <c r="E199" s="3"/>
      <c r="F199" s="3"/>
      <c r="G199" s="3">
        <f>G198-SUMIFS('ODA download raw'!G:G,'ODA download raw'!$A:$A,'ODA total and ex non-transfer'!$A199,'ODA download raw'!$D:$D,'ODA download raw'!$D$16)</f>
        <v>18.683478000000001</v>
      </c>
      <c r="H199" s="3">
        <f>H198-SUMIFS('ODA download raw'!H:H,'ODA download raw'!$A:$A,'ODA total and ex non-transfer'!$A199,'ODA download raw'!$D:$D,'ODA download raw'!$D$16)</f>
        <v>8.6642890000000001</v>
      </c>
      <c r="I199" s="3">
        <f>I198-SUMIFS('ODA download raw'!I:I,'ODA download raw'!$A:$A,'ODA total and ex non-transfer'!$A199,'ODA download raw'!$D:$D,'ODA download raw'!$D$16)</f>
        <v>24.252652999999999</v>
      </c>
      <c r="J199" s="3">
        <f>J198-SUMIFS('ODA download raw'!J:J,'ODA download raw'!$A:$A,'ODA total and ex non-transfer'!$A199,'ODA download raw'!$D:$D,'ODA download raw'!$D$16)</f>
        <v>11.725363</v>
      </c>
      <c r="K199" s="3">
        <f>K198-SUMIFS('ODA download raw'!K:K,'ODA download raw'!$A:$A,'ODA total and ex non-transfer'!$A199,'ODA download raw'!$D:$D,'ODA download raw'!$D$16)</f>
        <v>18.340394</v>
      </c>
      <c r="L199" s="3">
        <f>L198-SUMIFS('ODA download raw'!L:L,'ODA download raw'!$A:$A,'ODA total and ex non-transfer'!$A199,'ODA download raw'!$D:$D,'ODA download raw'!$D$16)</f>
        <v>17.402784</v>
      </c>
      <c r="M199" s="3">
        <f>M198-SUMIFS('ODA download raw'!M:M,'ODA download raw'!$A:$A,'ODA total and ex non-transfer'!$A199,'ODA download raw'!$D:$D,'ODA download raw'!$D$16)</f>
        <v>19.148363999999997</v>
      </c>
      <c r="N199" s="3">
        <f>N198-SUMIFS('ODA download raw'!N:N,'ODA download raw'!$A:$A,'ODA total and ex non-transfer'!$A199,'ODA download raw'!$D:$D,'ODA download raw'!$D$16)</f>
        <v>32.163866999999996</v>
      </c>
      <c r="O199" s="3">
        <f>O198-SUMIFS('ODA download raw'!O:O,'ODA download raw'!$A:$A,'ODA total and ex non-transfer'!$A199,'ODA download raw'!$D:$D,'ODA download raw'!$D$16)</f>
        <v>29.439883000000002</v>
      </c>
      <c r="P199" s="3">
        <f>P198-SUMIFS('ODA download raw'!P:P,'ODA download raw'!$A:$A,'ODA total and ex non-transfer'!$A199,'ODA download raw'!$D:$D,'ODA download raw'!$D$16)</f>
        <v>21.743587999999999</v>
      </c>
      <c r="Q199" s="3">
        <f>Q198-SUMIFS('ODA download raw'!Q:Q,'ODA download raw'!$A:$A,'ODA total and ex non-transfer'!$A199,'ODA download raw'!$D:$D,'ODA download raw'!$D$16)</f>
        <v>22.450352000000002</v>
      </c>
      <c r="R199" s="3">
        <f>R198-SUMIFS('ODA download raw'!R:R,'ODA download raw'!$A:$A,'ODA total and ex non-transfer'!$A199,'ODA download raw'!$D:$D,'ODA download raw'!$D$16)</f>
        <v>20.047089</v>
      </c>
      <c r="S199" s="3">
        <f>S198-SUMIFS('ODA download raw'!S:S,'ODA download raw'!$A:$A,'ODA total and ex non-transfer'!$A199,'ODA download raw'!$D:$D,'ODA download raw'!$D$16)</f>
        <v>16.193265</v>
      </c>
      <c r="T199" s="3">
        <f>T198-SUMIFS('ODA download raw'!T:T,'ODA download raw'!$A:$A,'ODA total and ex non-transfer'!$A199,'ODA download raw'!$D:$D,'ODA download raw'!$D$16)</f>
        <v>21.067394</v>
      </c>
      <c r="U199" s="3">
        <f>U198-SUMIFS('ODA download raw'!U:U,'ODA download raw'!$A:$A,'ODA total and ex non-transfer'!$A199,'ODA download raw'!$D:$D,'ODA download raw'!$D$16)</f>
        <v>16.34797</v>
      </c>
    </row>
    <row r="200" spans="1:21" hidden="1" x14ac:dyDescent="0.2">
      <c r="A200" s="21" t="s">
        <v>125</v>
      </c>
      <c r="B200" s="9" t="s">
        <v>446</v>
      </c>
      <c r="C200" s="9" t="s">
        <v>981</v>
      </c>
      <c r="D200" s="9"/>
      <c r="E200" s="2"/>
      <c r="F200" s="2"/>
      <c r="G200" s="2">
        <v>178.640502</v>
      </c>
      <c r="H200" s="2">
        <v>160.42862600000001</v>
      </c>
      <c r="I200" s="2">
        <v>152.188785</v>
      </c>
      <c r="J200" s="2">
        <v>150.66548499999999</v>
      </c>
      <c r="K200" s="2">
        <v>214.74302700000001</v>
      </c>
      <c r="L200" s="2">
        <v>227.55079799999999</v>
      </c>
      <c r="M200" s="2">
        <v>216.53885500000001</v>
      </c>
      <c r="N200" s="2">
        <v>190.98180300000001</v>
      </c>
      <c r="O200" s="2">
        <v>233.40812600000001</v>
      </c>
      <c r="P200" s="2">
        <v>276.39640600000001</v>
      </c>
      <c r="Q200" s="2">
        <v>317.59847400000001</v>
      </c>
      <c r="R200" s="2">
        <v>192.18756300000001</v>
      </c>
      <c r="S200" s="2">
        <v>208.33870300000001</v>
      </c>
      <c r="T200" s="2">
        <v>348.92143299999998</v>
      </c>
      <c r="U200" s="2">
        <v>250.40917200000001</v>
      </c>
    </row>
    <row r="201" spans="1:21" hidden="1" x14ac:dyDescent="0.2">
      <c r="A201" s="22" t="s">
        <v>125</v>
      </c>
      <c r="B201" s="9" t="s">
        <v>446</v>
      </c>
      <c r="C201" s="10" t="s">
        <v>982</v>
      </c>
      <c r="D201" s="10"/>
      <c r="E201" s="3"/>
      <c r="F201" s="3"/>
      <c r="G201" s="3">
        <f>G200-SUMIFS('ODA download raw'!G:G,'ODA download raw'!$A:$A,'ODA total and ex non-transfer'!$A201,'ODA download raw'!$D:$D,'ODA download raw'!$D$16)</f>
        <v>178.640502</v>
      </c>
      <c r="H201" s="3">
        <f>H200-SUMIFS('ODA download raw'!H:H,'ODA download raw'!$A:$A,'ODA total and ex non-transfer'!$A201,'ODA download raw'!$D:$D,'ODA download raw'!$D$16)</f>
        <v>160.42862600000001</v>
      </c>
      <c r="I201" s="3">
        <f>I200-SUMIFS('ODA download raw'!I:I,'ODA download raw'!$A:$A,'ODA total and ex non-transfer'!$A201,'ODA download raw'!$D:$D,'ODA download raw'!$D$16)</f>
        <v>152.188785</v>
      </c>
      <c r="J201" s="3">
        <f>J200-SUMIFS('ODA download raw'!J:J,'ODA download raw'!$A:$A,'ODA total and ex non-transfer'!$A201,'ODA download raw'!$D:$D,'ODA download raw'!$D$16)</f>
        <v>150.66548499999999</v>
      </c>
      <c r="K201" s="3">
        <f>K200-SUMIFS('ODA download raw'!K:K,'ODA download raw'!$A:$A,'ODA total and ex non-transfer'!$A201,'ODA download raw'!$D:$D,'ODA download raw'!$D$16)</f>
        <v>194.80760900000001</v>
      </c>
      <c r="L201" s="3">
        <f>L200-SUMIFS('ODA download raw'!L:L,'ODA download raw'!$A:$A,'ODA total and ex non-transfer'!$A201,'ODA download raw'!$D:$D,'ODA download raw'!$D$16)</f>
        <v>219.73655399999998</v>
      </c>
      <c r="M201" s="3">
        <f>M200-SUMIFS('ODA download raw'!M:M,'ODA download raw'!$A:$A,'ODA total and ex non-transfer'!$A201,'ODA download raw'!$D:$D,'ODA download raw'!$D$16)</f>
        <v>214.73877300000001</v>
      </c>
      <c r="N201" s="3">
        <f>N200-SUMIFS('ODA download raw'!N:N,'ODA download raw'!$A:$A,'ODA total and ex non-transfer'!$A201,'ODA download raw'!$D:$D,'ODA download raw'!$D$16)</f>
        <v>185.57967500000001</v>
      </c>
      <c r="O201" s="3">
        <f>O200-SUMIFS('ODA download raw'!O:O,'ODA download raw'!$A:$A,'ODA total and ex non-transfer'!$A201,'ODA download raw'!$D:$D,'ODA download raw'!$D$16)</f>
        <v>232.054451</v>
      </c>
      <c r="P201" s="3">
        <f>P200-SUMIFS('ODA download raw'!P:P,'ODA download raw'!$A:$A,'ODA total and ex non-transfer'!$A201,'ODA download raw'!$D:$D,'ODA download raw'!$D$16)</f>
        <v>275.289602</v>
      </c>
      <c r="Q201" s="3">
        <f>Q200-SUMIFS('ODA download raw'!Q:Q,'ODA download raw'!$A:$A,'ODA total and ex non-transfer'!$A201,'ODA download raw'!$D:$D,'ODA download raw'!$D$16)</f>
        <v>316.18675200000001</v>
      </c>
      <c r="R201" s="3">
        <f>R200-SUMIFS('ODA download raw'!R:R,'ODA download raw'!$A:$A,'ODA total and ex non-transfer'!$A201,'ODA download raw'!$D:$D,'ODA download raw'!$D$16)</f>
        <v>190.22614400000001</v>
      </c>
      <c r="S201" s="3">
        <f>S200-SUMIFS('ODA download raw'!S:S,'ODA download raw'!$A:$A,'ODA total and ex non-transfer'!$A201,'ODA download raw'!$D:$D,'ODA download raw'!$D$16)</f>
        <v>205.86459300000001</v>
      </c>
      <c r="T201" s="3">
        <f>T200-SUMIFS('ODA download raw'!T:T,'ODA download raw'!$A:$A,'ODA total and ex non-transfer'!$A201,'ODA download raw'!$D:$D,'ODA download raw'!$D$16)</f>
        <v>346.55030799999997</v>
      </c>
      <c r="U201" s="3">
        <f>U200-SUMIFS('ODA download raw'!U:U,'ODA download raw'!$A:$A,'ODA total and ex non-transfer'!$A201,'ODA download raw'!$D:$D,'ODA download raw'!$D$16)</f>
        <v>249.169037</v>
      </c>
    </row>
    <row r="202" spans="1:21" hidden="1" x14ac:dyDescent="0.2">
      <c r="A202" s="21" t="s">
        <v>126</v>
      </c>
      <c r="B202" s="9" t="s">
        <v>454</v>
      </c>
      <c r="C202" s="9" t="s">
        <v>981</v>
      </c>
      <c r="D202" s="9"/>
      <c r="E202" s="2"/>
      <c r="F202" s="2"/>
      <c r="G202" s="2">
        <v>228.241759</v>
      </c>
      <c r="H202" s="2">
        <v>223.30444499999999</v>
      </c>
      <c r="I202" s="2">
        <v>263.181421</v>
      </c>
      <c r="J202" s="2">
        <v>249.85544899999999</v>
      </c>
      <c r="K202" s="2">
        <v>197.06011899999999</v>
      </c>
      <c r="L202" s="2">
        <v>215.48485700000001</v>
      </c>
      <c r="M202" s="2">
        <v>251.44831300000001</v>
      </c>
      <c r="N202" s="2">
        <v>310.201841</v>
      </c>
      <c r="O202" s="2">
        <v>380.78014000000002</v>
      </c>
      <c r="P202" s="2">
        <v>334.81212799999997</v>
      </c>
      <c r="Q202" s="2">
        <v>288.56133999999997</v>
      </c>
      <c r="R202" s="2">
        <v>212.22932499999999</v>
      </c>
      <c r="S202" s="2">
        <v>145.41677300000001</v>
      </c>
      <c r="T202" s="2">
        <v>151.26061899999999</v>
      </c>
      <c r="U202" s="2">
        <v>199.632195</v>
      </c>
    </row>
    <row r="203" spans="1:21" hidden="1" x14ac:dyDescent="0.2">
      <c r="A203" s="22" t="s">
        <v>126</v>
      </c>
      <c r="B203" s="9" t="s">
        <v>454</v>
      </c>
      <c r="C203" s="10" t="s">
        <v>982</v>
      </c>
      <c r="D203" s="10"/>
      <c r="E203" s="3"/>
      <c r="F203" s="3"/>
      <c r="G203" s="3">
        <f>G202-SUMIFS('ODA download raw'!G:G,'ODA download raw'!$A:$A,'ODA total and ex non-transfer'!$A203,'ODA download raw'!$D:$D,'ODA download raw'!$D$16)</f>
        <v>228.241759</v>
      </c>
      <c r="H203" s="3">
        <f>H202-SUMIFS('ODA download raw'!H:H,'ODA download raw'!$A:$A,'ODA total and ex non-transfer'!$A203,'ODA download raw'!$D:$D,'ODA download raw'!$D$16)</f>
        <v>223.30444499999999</v>
      </c>
      <c r="I203" s="3">
        <f>I202-SUMIFS('ODA download raw'!I:I,'ODA download raw'!$A:$A,'ODA total and ex non-transfer'!$A203,'ODA download raw'!$D:$D,'ODA download raw'!$D$16)</f>
        <v>263.181421</v>
      </c>
      <c r="J203" s="3">
        <f>J202-SUMIFS('ODA download raw'!J:J,'ODA download raw'!$A:$A,'ODA total and ex non-transfer'!$A203,'ODA download raw'!$D:$D,'ODA download raw'!$D$16)</f>
        <v>249.85544899999999</v>
      </c>
      <c r="K203" s="3">
        <f>K202-SUMIFS('ODA download raw'!K:K,'ODA download raw'!$A:$A,'ODA total and ex non-transfer'!$A203,'ODA download raw'!$D:$D,'ODA download raw'!$D$16)</f>
        <v>192.547844</v>
      </c>
      <c r="L203" s="3">
        <f>L202-SUMIFS('ODA download raw'!L:L,'ODA download raw'!$A:$A,'ODA total and ex non-transfer'!$A203,'ODA download raw'!$D:$D,'ODA download raw'!$D$16)</f>
        <v>210.620282</v>
      </c>
      <c r="M203" s="3">
        <f>M202-SUMIFS('ODA download raw'!M:M,'ODA download raw'!$A:$A,'ODA total and ex non-transfer'!$A203,'ODA download raw'!$D:$D,'ODA download raw'!$D$16)</f>
        <v>246.77036700000002</v>
      </c>
      <c r="N203" s="3">
        <f>N202-SUMIFS('ODA download raw'!N:N,'ODA download raw'!$A:$A,'ODA total and ex non-transfer'!$A203,'ODA download raw'!$D:$D,'ODA download raw'!$D$16)</f>
        <v>302.43359600000002</v>
      </c>
      <c r="O203" s="3">
        <f>O202-SUMIFS('ODA download raw'!O:O,'ODA download raw'!$A:$A,'ODA total and ex non-transfer'!$A203,'ODA download raw'!$D:$D,'ODA download raw'!$D$16)</f>
        <v>377.00940900000001</v>
      </c>
      <c r="P203" s="3">
        <f>P202-SUMIFS('ODA download raw'!P:P,'ODA download raw'!$A:$A,'ODA total and ex non-transfer'!$A203,'ODA download raw'!$D:$D,'ODA download raw'!$D$16)</f>
        <v>326.32432299999999</v>
      </c>
      <c r="Q203" s="3">
        <f>Q202-SUMIFS('ODA download raw'!Q:Q,'ODA download raw'!$A:$A,'ODA total and ex non-transfer'!$A203,'ODA download raw'!$D:$D,'ODA download raw'!$D$16)</f>
        <v>280.08869799999997</v>
      </c>
      <c r="R203" s="3">
        <f>R202-SUMIFS('ODA download raw'!R:R,'ODA download raw'!$A:$A,'ODA total and ex non-transfer'!$A203,'ODA download raw'!$D:$D,'ODA download raw'!$D$16)</f>
        <v>207.891166</v>
      </c>
      <c r="S203" s="3">
        <f>S202-SUMIFS('ODA download raw'!S:S,'ODA download raw'!$A:$A,'ODA total and ex non-transfer'!$A203,'ODA download raw'!$D:$D,'ODA download raw'!$D$16)</f>
        <v>141.381067</v>
      </c>
      <c r="T203" s="3">
        <f>T202-SUMIFS('ODA download raw'!T:T,'ODA download raw'!$A:$A,'ODA total and ex non-transfer'!$A203,'ODA download raw'!$D:$D,'ODA download raw'!$D$16)</f>
        <v>147.02887099999998</v>
      </c>
      <c r="U203" s="3">
        <f>U202-SUMIFS('ODA download raw'!U:U,'ODA download raw'!$A:$A,'ODA total and ex non-transfer'!$A203,'ODA download raw'!$D:$D,'ODA download raw'!$D$16)</f>
        <v>183.384118</v>
      </c>
    </row>
    <row r="204" spans="1:21" hidden="1" x14ac:dyDescent="0.2">
      <c r="A204" s="21" t="s">
        <v>127</v>
      </c>
      <c r="B204" s="9" t="s">
        <v>510</v>
      </c>
      <c r="C204" s="9" t="s">
        <v>981</v>
      </c>
      <c r="D204" s="9"/>
      <c r="E204" s="2"/>
      <c r="F204" s="2"/>
      <c r="G204" s="2">
        <v>10.622961</v>
      </c>
      <c r="H204" s="2">
        <v>9.6132340000000003</v>
      </c>
      <c r="I204" s="2">
        <v>11.809139999999999</v>
      </c>
      <c r="J204" s="2">
        <v>41.055273</v>
      </c>
      <c r="K204" s="2">
        <v>14.963392000000001</v>
      </c>
      <c r="L204" s="2">
        <v>11.852482</v>
      </c>
      <c r="M204" s="2">
        <v>19.782523000000001</v>
      </c>
      <c r="N204" s="2">
        <v>29.833053</v>
      </c>
      <c r="O204" s="2">
        <v>28.245728</v>
      </c>
      <c r="P204" s="2">
        <v>12.091355999999999</v>
      </c>
      <c r="Q204" s="2">
        <v>5.5877949999999998</v>
      </c>
      <c r="R204" s="2">
        <v>14.218957</v>
      </c>
      <c r="S204" s="2">
        <v>36.013311999999999</v>
      </c>
      <c r="T204" s="2">
        <v>36.639302000000001</v>
      </c>
      <c r="U204" s="2">
        <v>23.584617999999999</v>
      </c>
    </row>
    <row r="205" spans="1:21" hidden="1" x14ac:dyDescent="0.2">
      <c r="A205" s="22" t="s">
        <v>127</v>
      </c>
      <c r="B205" s="9" t="s">
        <v>510</v>
      </c>
      <c r="C205" s="10" t="s">
        <v>982</v>
      </c>
      <c r="D205" s="10"/>
      <c r="E205" s="3"/>
      <c r="F205" s="3"/>
      <c r="G205" s="3">
        <f>G204-SUMIFS('ODA download raw'!G:G,'ODA download raw'!$A:$A,'ODA total and ex non-transfer'!$A205,'ODA download raw'!$D:$D,'ODA download raw'!$D$16)</f>
        <v>10.622961</v>
      </c>
      <c r="H205" s="3">
        <f>H204-SUMIFS('ODA download raw'!H:H,'ODA download raw'!$A:$A,'ODA total and ex non-transfer'!$A205,'ODA download raw'!$D:$D,'ODA download raw'!$D$16)</f>
        <v>9.6132340000000003</v>
      </c>
      <c r="I205" s="3">
        <f>I204-SUMIFS('ODA download raw'!I:I,'ODA download raw'!$A:$A,'ODA total and ex non-transfer'!$A205,'ODA download raw'!$D:$D,'ODA download raw'!$D$16)</f>
        <v>11.809139999999999</v>
      </c>
      <c r="J205" s="3">
        <f>J204-SUMIFS('ODA download raw'!J:J,'ODA download raw'!$A:$A,'ODA total and ex non-transfer'!$A205,'ODA download raw'!$D:$D,'ODA download raw'!$D$16)</f>
        <v>41.055273</v>
      </c>
      <c r="K205" s="3">
        <f>K204-SUMIFS('ODA download raw'!K:K,'ODA download raw'!$A:$A,'ODA total and ex non-transfer'!$A205,'ODA download raw'!$D:$D,'ODA download raw'!$D$16)</f>
        <v>14.938714000000001</v>
      </c>
      <c r="L205" s="3">
        <f>L204-SUMIFS('ODA download raw'!L:L,'ODA download raw'!$A:$A,'ODA total and ex non-transfer'!$A205,'ODA download raw'!$D:$D,'ODA download raw'!$D$16)</f>
        <v>11.476584000000001</v>
      </c>
      <c r="M205" s="3">
        <f>M204-SUMIFS('ODA download raw'!M:M,'ODA download raw'!$A:$A,'ODA total and ex non-transfer'!$A205,'ODA download raw'!$D:$D,'ODA download raw'!$D$16)</f>
        <v>18.818926000000001</v>
      </c>
      <c r="N205" s="3">
        <f>N204-SUMIFS('ODA download raw'!N:N,'ODA download raw'!$A:$A,'ODA total and ex non-transfer'!$A205,'ODA download raw'!$D:$D,'ODA download raw'!$D$16)</f>
        <v>29.79889</v>
      </c>
      <c r="O205" s="3">
        <f>O204-SUMIFS('ODA download raw'!O:O,'ODA download raw'!$A:$A,'ODA total and ex non-transfer'!$A205,'ODA download raw'!$D:$D,'ODA download raw'!$D$16)</f>
        <v>28.018415999999998</v>
      </c>
      <c r="P205" s="3">
        <f>P204-SUMIFS('ODA download raw'!P:P,'ODA download raw'!$A:$A,'ODA total and ex non-transfer'!$A205,'ODA download raw'!$D:$D,'ODA download raw'!$D$16)</f>
        <v>12.030813999999999</v>
      </c>
      <c r="Q205" s="3">
        <f>Q204-SUMIFS('ODA download raw'!Q:Q,'ODA download raw'!$A:$A,'ODA total and ex non-transfer'!$A205,'ODA download raw'!$D:$D,'ODA download raw'!$D$16)</f>
        <v>5.4552779999999998</v>
      </c>
      <c r="R205" s="3">
        <f>R204-SUMIFS('ODA download raw'!R:R,'ODA download raw'!$A:$A,'ODA total and ex non-transfer'!$A205,'ODA download raw'!$D:$D,'ODA download raw'!$D$16)</f>
        <v>14.048361</v>
      </c>
      <c r="S205" s="3">
        <f>S204-SUMIFS('ODA download raw'!S:S,'ODA download raw'!$A:$A,'ODA total and ex non-transfer'!$A205,'ODA download raw'!$D:$D,'ODA download raw'!$D$16)</f>
        <v>35.774132000000002</v>
      </c>
      <c r="T205" s="3">
        <f>T204-SUMIFS('ODA download raw'!T:T,'ODA download raw'!$A:$A,'ODA total and ex non-transfer'!$A205,'ODA download raw'!$D:$D,'ODA download raw'!$D$16)</f>
        <v>36.313380000000002</v>
      </c>
      <c r="U205" s="3">
        <f>U204-SUMIFS('ODA download raw'!U:U,'ODA download raw'!$A:$A,'ODA total and ex non-transfer'!$A205,'ODA download raw'!$D:$D,'ODA download raw'!$D$16)</f>
        <v>22.844283999999998</v>
      </c>
    </row>
    <row r="206" spans="1:21" hidden="1" x14ac:dyDescent="0.2">
      <c r="A206" s="21" t="s">
        <v>128</v>
      </c>
      <c r="B206" s="9" t="s">
        <v>518</v>
      </c>
      <c r="C206" s="9" t="s">
        <v>981</v>
      </c>
      <c r="D206" s="9"/>
      <c r="E206" s="2"/>
      <c r="F206" s="2"/>
      <c r="G206" s="2">
        <v>305.69087400000001</v>
      </c>
      <c r="H206" s="2">
        <v>310.83322099999998</v>
      </c>
      <c r="I206" s="2">
        <v>265.34253000000001</v>
      </c>
      <c r="J206" s="2">
        <v>310.07619899999997</v>
      </c>
      <c r="K206" s="2">
        <v>530.69093099999998</v>
      </c>
      <c r="L206" s="2">
        <v>484.98913299999998</v>
      </c>
      <c r="M206" s="2">
        <v>489.86028499999998</v>
      </c>
      <c r="N206" s="2">
        <v>388.39180499999998</v>
      </c>
      <c r="O206" s="2">
        <v>407.98936099999997</v>
      </c>
      <c r="P206" s="2">
        <v>383.68634600000001</v>
      </c>
      <c r="Q206" s="2">
        <v>322.69168100000002</v>
      </c>
      <c r="R206" s="2">
        <v>497.62650600000001</v>
      </c>
      <c r="S206" s="2">
        <v>301.01733400000001</v>
      </c>
      <c r="T206" s="2">
        <v>456.274002</v>
      </c>
      <c r="U206" s="2">
        <v>310.55774100000002</v>
      </c>
    </row>
    <row r="207" spans="1:21" hidden="1" x14ac:dyDescent="0.2">
      <c r="A207" s="22" t="s">
        <v>128</v>
      </c>
      <c r="B207" s="9" t="s">
        <v>518</v>
      </c>
      <c r="C207" s="10" t="s">
        <v>982</v>
      </c>
      <c r="D207" s="10"/>
      <c r="E207" s="3"/>
      <c r="F207" s="3"/>
      <c r="G207" s="3">
        <f>G206-SUMIFS('ODA download raw'!G:G,'ODA download raw'!$A:$A,'ODA total and ex non-transfer'!$A207,'ODA download raw'!$D:$D,'ODA download raw'!$D$16)</f>
        <v>305.69087400000001</v>
      </c>
      <c r="H207" s="3">
        <f>H206-SUMIFS('ODA download raw'!H:H,'ODA download raw'!$A:$A,'ODA total and ex non-transfer'!$A207,'ODA download raw'!$D:$D,'ODA download raw'!$D$16)</f>
        <v>310.83322099999998</v>
      </c>
      <c r="I207" s="3">
        <f>I206-SUMIFS('ODA download raw'!I:I,'ODA download raw'!$A:$A,'ODA total and ex non-transfer'!$A207,'ODA download raw'!$D:$D,'ODA download raw'!$D$16)</f>
        <v>265.34253000000001</v>
      </c>
      <c r="J207" s="3">
        <f>J206-SUMIFS('ODA download raw'!J:J,'ODA download raw'!$A:$A,'ODA total and ex non-transfer'!$A207,'ODA download raw'!$D:$D,'ODA download raw'!$D$16)</f>
        <v>310.07619899999997</v>
      </c>
      <c r="K207" s="3">
        <f>K206-SUMIFS('ODA download raw'!K:K,'ODA download raw'!$A:$A,'ODA total and ex non-transfer'!$A207,'ODA download raw'!$D:$D,'ODA download raw'!$D$16)</f>
        <v>357.536271</v>
      </c>
      <c r="L207" s="3">
        <f>L206-SUMIFS('ODA download raw'!L:L,'ODA download raw'!$A:$A,'ODA total and ex non-transfer'!$A207,'ODA download raw'!$D:$D,'ODA download raw'!$D$16)</f>
        <v>306.09598299999999</v>
      </c>
      <c r="M207" s="3">
        <f>M206-SUMIFS('ODA download raw'!M:M,'ODA download raw'!$A:$A,'ODA total and ex non-transfer'!$A207,'ODA download raw'!$D:$D,'ODA download raw'!$D$16)</f>
        <v>346.42092099999996</v>
      </c>
      <c r="N207" s="3">
        <f>N206-SUMIFS('ODA download raw'!N:N,'ODA download raw'!$A:$A,'ODA total and ex non-transfer'!$A207,'ODA download raw'!$D:$D,'ODA download raw'!$D$16)</f>
        <v>384.88246199999998</v>
      </c>
      <c r="O207" s="3">
        <f>O206-SUMIFS('ODA download raw'!O:O,'ODA download raw'!$A:$A,'ODA total and ex non-transfer'!$A207,'ODA download raw'!$D:$D,'ODA download raw'!$D$16)</f>
        <v>404.50527</v>
      </c>
      <c r="P207" s="3">
        <f>P206-SUMIFS('ODA download raw'!P:P,'ODA download raw'!$A:$A,'ODA total and ex non-transfer'!$A207,'ODA download raw'!$D:$D,'ODA download raw'!$D$16)</f>
        <v>380.465149</v>
      </c>
      <c r="Q207" s="3">
        <f>Q206-SUMIFS('ODA download raw'!Q:Q,'ODA download raw'!$A:$A,'ODA total and ex non-transfer'!$A207,'ODA download raw'!$D:$D,'ODA download raw'!$D$16)</f>
        <v>318.99686700000001</v>
      </c>
      <c r="R207" s="3">
        <f>R206-SUMIFS('ODA download raw'!R:R,'ODA download raw'!$A:$A,'ODA total and ex non-transfer'!$A207,'ODA download raw'!$D:$D,'ODA download raw'!$D$16)</f>
        <v>494.01113400000003</v>
      </c>
      <c r="S207" s="3">
        <f>S206-SUMIFS('ODA download raw'!S:S,'ODA download raw'!$A:$A,'ODA total and ex non-transfer'!$A207,'ODA download raw'!$D:$D,'ODA download raw'!$D$16)</f>
        <v>297.16457100000002</v>
      </c>
      <c r="T207" s="3">
        <f>T206-SUMIFS('ODA download raw'!T:T,'ODA download raw'!$A:$A,'ODA total and ex non-transfer'!$A207,'ODA download raw'!$D:$D,'ODA download raw'!$D$16)</f>
        <v>452.26585899999998</v>
      </c>
      <c r="U207" s="3">
        <f>U206-SUMIFS('ODA download raw'!U:U,'ODA download raw'!$A:$A,'ODA total and ex non-transfer'!$A207,'ODA download raw'!$D:$D,'ODA download raw'!$D$16)</f>
        <v>307.81199400000003</v>
      </c>
    </row>
    <row r="208" spans="1:21" hidden="1" x14ac:dyDescent="0.2">
      <c r="A208" s="21" t="s">
        <v>129</v>
      </c>
      <c r="B208" s="9" t="s">
        <v>530</v>
      </c>
      <c r="C208" s="9" t="s">
        <v>981</v>
      </c>
      <c r="D208" s="9"/>
      <c r="E208" s="2"/>
      <c r="F208" s="2"/>
      <c r="G208" s="2">
        <v>166.15464900000001</v>
      </c>
      <c r="H208" s="2">
        <v>216.17856599999999</v>
      </c>
      <c r="I208" s="2">
        <v>294.32192500000002</v>
      </c>
      <c r="J208" s="2">
        <v>560.17208500000004</v>
      </c>
      <c r="K208" s="2">
        <v>567.35876399999995</v>
      </c>
      <c r="L208" s="2">
        <v>600.00607400000001</v>
      </c>
      <c r="M208" s="2">
        <v>760.07495700000004</v>
      </c>
      <c r="N208" s="2">
        <v>1462.930734</v>
      </c>
      <c r="O208" s="2">
        <v>3694.5711660000002</v>
      </c>
      <c r="P208" s="2">
        <v>1546.296951</v>
      </c>
      <c r="Q208" s="2">
        <v>1185.397172</v>
      </c>
      <c r="R208" s="2">
        <v>1057.937461</v>
      </c>
      <c r="S208" s="2">
        <v>971.041112</v>
      </c>
      <c r="T208" s="2">
        <v>1055.697635</v>
      </c>
      <c r="U208" s="2">
        <v>1086.273005</v>
      </c>
    </row>
    <row r="209" spans="1:21" hidden="1" x14ac:dyDescent="0.2">
      <c r="A209" s="22" t="s">
        <v>129</v>
      </c>
      <c r="B209" s="9" t="s">
        <v>530</v>
      </c>
      <c r="C209" s="10" t="s">
        <v>982</v>
      </c>
      <c r="D209" s="10"/>
      <c r="E209" s="3"/>
      <c r="F209" s="3"/>
      <c r="G209" s="3">
        <f>G208-SUMIFS('ODA download raw'!G:G,'ODA download raw'!$A:$A,'ODA total and ex non-transfer'!$A209,'ODA download raw'!$D:$D,'ODA download raw'!$D$16)</f>
        <v>166.15464900000001</v>
      </c>
      <c r="H209" s="3">
        <f>H208-SUMIFS('ODA download raw'!H:H,'ODA download raw'!$A:$A,'ODA total and ex non-transfer'!$A209,'ODA download raw'!$D:$D,'ODA download raw'!$D$16)</f>
        <v>216.17856599999999</v>
      </c>
      <c r="I209" s="3">
        <f>I208-SUMIFS('ODA download raw'!I:I,'ODA download raw'!$A:$A,'ODA total and ex non-transfer'!$A209,'ODA download raw'!$D:$D,'ODA download raw'!$D$16)</f>
        <v>294.32192500000002</v>
      </c>
      <c r="J209" s="3">
        <f>J208-SUMIFS('ODA download raw'!J:J,'ODA download raw'!$A:$A,'ODA total and ex non-transfer'!$A209,'ODA download raw'!$D:$D,'ODA download raw'!$D$16)</f>
        <v>560.17208500000004</v>
      </c>
      <c r="K209" s="3">
        <f>K208-SUMIFS('ODA download raw'!K:K,'ODA download raw'!$A:$A,'ODA total and ex non-transfer'!$A209,'ODA download raw'!$D:$D,'ODA download raw'!$D$16)</f>
        <v>537.76824499999998</v>
      </c>
      <c r="L209" s="3">
        <f>L208-SUMIFS('ODA download raw'!L:L,'ODA download raw'!$A:$A,'ODA total and ex non-transfer'!$A209,'ODA download raw'!$D:$D,'ODA download raw'!$D$16)</f>
        <v>535.55168100000003</v>
      </c>
      <c r="M209" s="3">
        <f>M208-SUMIFS('ODA download raw'!M:M,'ODA download raw'!$A:$A,'ODA total and ex non-transfer'!$A209,'ODA download raw'!$D:$D,'ODA download raw'!$D$16)</f>
        <v>746.70103300000005</v>
      </c>
      <c r="N209" s="3">
        <f>N208-SUMIFS('ODA download raw'!N:N,'ODA download raw'!$A:$A,'ODA total and ex non-transfer'!$A209,'ODA download raw'!$D:$D,'ODA download raw'!$D$16)</f>
        <v>1437.6618390000001</v>
      </c>
      <c r="O209" s="3">
        <f>O208-SUMIFS('ODA download raw'!O:O,'ODA download raw'!$A:$A,'ODA total and ex non-transfer'!$A209,'ODA download raw'!$D:$D,'ODA download raw'!$D$16)</f>
        <v>2771.2623960000001</v>
      </c>
      <c r="P209" s="3">
        <f>P208-SUMIFS('ODA download raw'!P:P,'ODA download raw'!$A:$A,'ODA total and ex non-transfer'!$A209,'ODA download raw'!$D:$D,'ODA download raw'!$D$16)</f>
        <v>1531.6944940000001</v>
      </c>
      <c r="Q209" s="3">
        <f>Q208-SUMIFS('ODA download raw'!Q:Q,'ODA download raw'!$A:$A,'ODA total and ex non-transfer'!$A209,'ODA download raw'!$D:$D,'ODA download raw'!$D$16)</f>
        <v>1170.2040239999999</v>
      </c>
      <c r="R209" s="3">
        <f>R208-SUMIFS('ODA download raw'!R:R,'ODA download raw'!$A:$A,'ODA total and ex non-transfer'!$A209,'ODA download raw'!$D:$D,'ODA download raw'!$D$16)</f>
        <v>1044.9101069999999</v>
      </c>
      <c r="S209" s="3">
        <f>S208-SUMIFS('ODA download raw'!S:S,'ODA download raw'!$A:$A,'ODA total and ex non-transfer'!$A209,'ODA download raw'!$D:$D,'ODA download raw'!$D$16)</f>
        <v>959.44788200000005</v>
      </c>
      <c r="T209" s="3">
        <f>T208-SUMIFS('ODA download raw'!T:T,'ODA download raw'!$A:$A,'ODA total and ex non-transfer'!$A209,'ODA download raw'!$D:$D,'ODA download raw'!$D$16)</f>
        <v>1045.498325</v>
      </c>
      <c r="U209" s="3">
        <f>U208-SUMIFS('ODA download raw'!U:U,'ODA download raw'!$A:$A,'ODA total and ex non-transfer'!$A209,'ODA download raw'!$D:$D,'ODA download raw'!$D$16)</f>
        <v>1076.162593</v>
      </c>
    </row>
    <row r="210" spans="1:21" hidden="1" x14ac:dyDescent="0.2">
      <c r="A210" s="21" t="s">
        <v>130</v>
      </c>
      <c r="B210" s="9" t="s">
        <v>539</v>
      </c>
      <c r="C210" s="9" t="s">
        <v>981</v>
      </c>
      <c r="D210" s="9"/>
      <c r="E210" s="2"/>
      <c r="F210" s="2"/>
      <c r="G210" s="2">
        <v>457.16542099999998</v>
      </c>
      <c r="H210" s="2">
        <v>334.463503</v>
      </c>
      <c r="I210" s="2">
        <v>523.94797800000003</v>
      </c>
      <c r="J210" s="2">
        <v>1136.501289</v>
      </c>
      <c r="K210" s="2">
        <v>1811.381304</v>
      </c>
      <c r="L210" s="2">
        <v>404.26673699999998</v>
      </c>
      <c r="M210" s="2">
        <v>517.73705900000004</v>
      </c>
      <c r="N210" s="2">
        <v>429.7158</v>
      </c>
      <c r="O210" s="2">
        <v>614.53818899999999</v>
      </c>
      <c r="P210" s="2">
        <v>590.76367400000004</v>
      </c>
      <c r="Q210" s="2">
        <v>535.48193500000002</v>
      </c>
      <c r="R210" s="2">
        <v>593.90927999999997</v>
      </c>
      <c r="S210" s="2">
        <v>614.81978900000001</v>
      </c>
      <c r="T210" s="2">
        <v>600.65988000000004</v>
      </c>
      <c r="U210" s="2">
        <v>479.284289</v>
      </c>
    </row>
    <row r="211" spans="1:21" hidden="1" x14ac:dyDescent="0.2">
      <c r="A211" s="22" t="s">
        <v>130</v>
      </c>
      <c r="B211" s="9" t="s">
        <v>539</v>
      </c>
      <c r="C211" s="10" t="s">
        <v>982</v>
      </c>
      <c r="D211" s="10"/>
      <c r="E211" s="3"/>
      <c r="F211" s="3"/>
      <c r="G211" s="3">
        <f>G210-SUMIFS('ODA download raw'!G:G,'ODA download raw'!$A:$A,'ODA total and ex non-transfer'!$A211,'ODA download raw'!$D:$D,'ODA download raw'!$D$16)</f>
        <v>405.95037600000001</v>
      </c>
      <c r="H211" s="3">
        <f>H210-SUMIFS('ODA download raw'!H:H,'ODA download raw'!$A:$A,'ODA total and ex non-transfer'!$A211,'ODA download raw'!$D:$D,'ODA download raw'!$D$16)</f>
        <v>334.439661</v>
      </c>
      <c r="I211" s="3">
        <f>I210-SUMIFS('ODA download raw'!I:I,'ODA download raw'!$A:$A,'ODA total and ex non-transfer'!$A211,'ODA download raw'!$D:$D,'ODA download raw'!$D$16)</f>
        <v>517.657915</v>
      </c>
      <c r="J211" s="3">
        <f>J210-SUMIFS('ODA download raw'!J:J,'ODA download raw'!$A:$A,'ODA total and ex non-transfer'!$A211,'ODA download raw'!$D:$D,'ODA download raw'!$D$16)</f>
        <v>1116.9657130000001</v>
      </c>
      <c r="K211" s="3">
        <f>K210-SUMIFS('ODA download raw'!K:K,'ODA download raw'!$A:$A,'ODA total and ex non-transfer'!$A211,'ODA download raw'!$D:$D,'ODA download raw'!$D$16)</f>
        <v>1326.7794309999999</v>
      </c>
      <c r="L211" s="3">
        <f>L210-SUMIFS('ODA download raw'!L:L,'ODA download raw'!$A:$A,'ODA total and ex non-transfer'!$A211,'ODA download raw'!$D:$D,'ODA download raw'!$D$16)</f>
        <v>321.11470599999996</v>
      </c>
      <c r="M211" s="3">
        <f>M210-SUMIFS('ODA download raw'!M:M,'ODA download raw'!$A:$A,'ODA total and ex non-transfer'!$A211,'ODA download raw'!$D:$D,'ODA download raw'!$D$16)</f>
        <v>395.36149700000004</v>
      </c>
      <c r="N211" s="3">
        <f>N210-SUMIFS('ODA download raw'!N:N,'ODA download raw'!$A:$A,'ODA total and ex non-transfer'!$A211,'ODA download raw'!$D:$D,'ODA download raw'!$D$16)</f>
        <v>427.78628300000003</v>
      </c>
      <c r="O211" s="3">
        <f>O210-SUMIFS('ODA download raw'!O:O,'ODA download raw'!$A:$A,'ODA total and ex non-transfer'!$A211,'ODA download raw'!$D:$D,'ODA download raw'!$D$16)</f>
        <v>613.44676400000003</v>
      </c>
      <c r="P211" s="3">
        <f>P210-SUMIFS('ODA download raw'!P:P,'ODA download raw'!$A:$A,'ODA total and ex non-transfer'!$A211,'ODA download raw'!$D:$D,'ODA download raw'!$D$16)</f>
        <v>589.36443400000007</v>
      </c>
      <c r="Q211" s="3">
        <f>Q210-SUMIFS('ODA download raw'!Q:Q,'ODA download raw'!$A:$A,'ODA total and ex non-transfer'!$A211,'ODA download raw'!$D:$D,'ODA download raw'!$D$16)</f>
        <v>534.26228900000001</v>
      </c>
      <c r="R211" s="3">
        <f>R210-SUMIFS('ODA download raw'!R:R,'ODA download raw'!$A:$A,'ODA total and ex non-transfer'!$A211,'ODA download raw'!$D:$D,'ODA download raw'!$D$16)</f>
        <v>592.244598</v>
      </c>
      <c r="S211" s="3">
        <f>S210-SUMIFS('ODA download raw'!S:S,'ODA download raw'!$A:$A,'ODA total and ex non-transfer'!$A211,'ODA download raw'!$D:$D,'ODA download raw'!$D$16)</f>
        <v>613.09648400000003</v>
      </c>
      <c r="T211" s="3">
        <f>T210-SUMIFS('ODA download raw'!T:T,'ODA download raw'!$A:$A,'ODA total and ex non-transfer'!$A211,'ODA download raw'!$D:$D,'ODA download raw'!$D$16)</f>
        <v>598.94634600000006</v>
      </c>
      <c r="U211" s="3">
        <f>U210-SUMIFS('ODA download raw'!U:U,'ODA download raw'!$A:$A,'ODA total and ex non-transfer'!$A211,'ODA download raw'!$D:$D,'ODA download raw'!$D$16)</f>
        <v>476.52973400000002</v>
      </c>
    </row>
    <row r="212" spans="1:21" hidden="1" x14ac:dyDescent="0.2">
      <c r="A212" s="21" t="s">
        <v>131</v>
      </c>
      <c r="B212" s="9" t="s">
        <v>572</v>
      </c>
      <c r="C212" s="9" t="s">
        <v>981</v>
      </c>
      <c r="D212" s="9"/>
      <c r="E212" s="2"/>
      <c r="F212" s="2"/>
      <c r="G212" s="2">
        <v>125.36224</v>
      </c>
      <c r="H212" s="2">
        <v>79.277659</v>
      </c>
      <c r="I212" s="2">
        <v>150.24714399999999</v>
      </c>
      <c r="J212" s="2">
        <v>138.14880700000001</v>
      </c>
      <c r="K212" s="2">
        <v>119.690562</v>
      </c>
      <c r="L212" s="2">
        <v>95.158664999999999</v>
      </c>
      <c r="M212" s="2">
        <v>135.10948300000001</v>
      </c>
      <c r="N212" s="2">
        <v>170.06774899999999</v>
      </c>
      <c r="O212" s="2">
        <v>173.04957200000001</v>
      </c>
      <c r="P212" s="2">
        <v>84.769330999999994</v>
      </c>
      <c r="Q212" s="2">
        <v>79.435056000000003</v>
      </c>
      <c r="R212" s="2">
        <v>116.352059</v>
      </c>
      <c r="S212" s="2">
        <v>113.866022</v>
      </c>
      <c r="T212" s="2">
        <v>104.009922</v>
      </c>
      <c r="U212" s="2">
        <v>83.689481000000001</v>
      </c>
    </row>
    <row r="213" spans="1:21" hidden="1" x14ac:dyDescent="0.2">
      <c r="A213" s="22" t="s">
        <v>131</v>
      </c>
      <c r="B213" s="9" t="s">
        <v>572</v>
      </c>
      <c r="C213" s="10" t="s">
        <v>982</v>
      </c>
      <c r="D213" s="10"/>
      <c r="E213" s="3"/>
      <c r="F213" s="3"/>
      <c r="G213" s="3">
        <f>G212-SUMIFS('ODA download raw'!G:G,'ODA download raw'!$A:$A,'ODA total and ex non-transfer'!$A213,'ODA download raw'!$D:$D,'ODA download raw'!$D$16)</f>
        <v>125.36224</v>
      </c>
      <c r="H213" s="3">
        <f>H212-SUMIFS('ODA download raw'!H:H,'ODA download raw'!$A:$A,'ODA total and ex non-transfer'!$A213,'ODA download raw'!$D:$D,'ODA download raw'!$D$16)</f>
        <v>79.277659</v>
      </c>
      <c r="I213" s="3">
        <f>I212-SUMIFS('ODA download raw'!I:I,'ODA download raw'!$A:$A,'ODA total and ex non-transfer'!$A213,'ODA download raw'!$D:$D,'ODA download raw'!$D$16)</f>
        <v>150.24714399999999</v>
      </c>
      <c r="J213" s="3">
        <f>J212-SUMIFS('ODA download raw'!J:J,'ODA download raw'!$A:$A,'ODA total and ex non-transfer'!$A213,'ODA download raw'!$D:$D,'ODA download raw'!$D$16)</f>
        <v>138.14880700000001</v>
      </c>
      <c r="K213" s="3">
        <f>K212-SUMIFS('ODA download raw'!K:K,'ODA download raw'!$A:$A,'ODA total and ex non-transfer'!$A213,'ODA download raw'!$D:$D,'ODA download raw'!$D$16)</f>
        <v>113.18772199999999</v>
      </c>
      <c r="L213" s="3">
        <f>L212-SUMIFS('ODA download raw'!L:L,'ODA download raw'!$A:$A,'ODA total and ex non-transfer'!$A213,'ODA download raw'!$D:$D,'ODA download raw'!$D$16)</f>
        <v>89.168910999999994</v>
      </c>
      <c r="M213" s="3">
        <f>M212-SUMIFS('ODA download raw'!M:M,'ODA download raw'!$A:$A,'ODA total and ex non-transfer'!$A213,'ODA download raw'!$D:$D,'ODA download raw'!$D$16)</f>
        <v>133.24046000000001</v>
      </c>
      <c r="N213" s="3">
        <f>N212-SUMIFS('ODA download raw'!N:N,'ODA download raw'!$A:$A,'ODA total and ex non-transfer'!$A213,'ODA download raw'!$D:$D,'ODA download raw'!$D$16)</f>
        <v>168.71024499999999</v>
      </c>
      <c r="O213" s="3">
        <f>O212-SUMIFS('ODA download raw'!O:O,'ODA download raw'!$A:$A,'ODA total and ex non-transfer'!$A213,'ODA download raw'!$D:$D,'ODA download raw'!$D$16)</f>
        <v>152.048767</v>
      </c>
      <c r="P213" s="3">
        <f>P212-SUMIFS('ODA download raw'!P:P,'ODA download raw'!$A:$A,'ODA total and ex non-transfer'!$A213,'ODA download raw'!$D:$D,'ODA download raw'!$D$16)</f>
        <v>83.397406999999987</v>
      </c>
      <c r="Q213" s="3">
        <f>Q212-SUMIFS('ODA download raw'!Q:Q,'ODA download raw'!$A:$A,'ODA total and ex non-transfer'!$A213,'ODA download raw'!$D:$D,'ODA download raw'!$D$16)</f>
        <v>76.052931999999998</v>
      </c>
      <c r="R213" s="3">
        <f>R212-SUMIFS('ODA download raw'!R:R,'ODA download raw'!$A:$A,'ODA total and ex non-transfer'!$A213,'ODA download raw'!$D:$D,'ODA download raw'!$D$16)</f>
        <v>109.143109</v>
      </c>
      <c r="S213" s="3">
        <f>S212-SUMIFS('ODA download raw'!S:S,'ODA download raw'!$A:$A,'ODA total and ex non-transfer'!$A213,'ODA download raw'!$D:$D,'ODA download raw'!$D$16)</f>
        <v>110.174679</v>
      </c>
      <c r="T213" s="3">
        <f>T212-SUMIFS('ODA download raw'!T:T,'ODA download raw'!$A:$A,'ODA total and ex non-transfer'!$A213,'ODA download raw'!$D:$D,'ODA download raw'!$D$16)</f>
        <v>100.440729</v>
      </c>
      <c r="U213" s="3">
        <f>U212-SUMIFS('ODA download raw'!U:U,'ODA download raw'!$A:$A,'ODA total and ex non-transfer'!$A213,'ODA download raw'!$D:$D,'ODA download raw'!$D$16)</f>
        <v>82.486566999999994</v>
      </c>
    </row>
    <row r="214" spans="1:21" hidden="1" x14ac:dyDescent="0.2">
      <c r="A214" s="21" t="s">
        <v>132</v>
      </c>
      <c r="B214" s="9" t="s">
        <v>669</v>
      </c>
      <c r="C214" s="9" t="s">
        <v>981</v>
      </c>
      <c r="D214" s="9"/>
      <c r="E214" s="2"/>
      <c r="F214" s="2"/>
      <c r="G214" s="2">
        <v>228.25791000000001</v>
      </c>
      <c r="H214" s="2">
        <v>230.46206100000001</v>
      </c>
      <c r="I214" s="2">
        <v>211.86224300000001</v>
      </c>
      <c r="J214" s="2">
        <v>309.23482200000001</v>
      </c>
      <c r="K214" s="2">
        <v>356.79882800000001</v>
      </c>
      <c r="L214" s="2">
        <v>242.91561999999999</v>
      </c>
      <c r="M214" s="2">
        <v>270.92361599999998</v>
      </c>
      <c r="N214" s="2">
        <v>256.19085899999999</v>
      </c>
      <c r="O214" s="2">
        <v>609.01115600000003</v>
      </c>
      <c r="P214" s="2">
        <v>1022.977678</v>
      </c>
      <c r="Q214" s="2">
        <v>497.02618999999999</v>
      </c>
      <c r="R214" s="2">
        <v>716.67264799999998</v>
      </c>
      <c r="S214" s="2">
        <v>852.14202499999999</v>
      </c>
      <c r="T214" s="2">
        <v>510.86360500000001</v>
      </c>
      <c r="U214" s="2">
        <v>876.83311600000002</v>
      </c>
    </row>
    <row r="215" spans="1:21" hidden="1" x14ac:dyDescent="0.2">
      <c r="A215" s="22" t="s">
        <v>132</v>
      </c>
      <c r="B215" s="9" t="s">
        <v>669</v>
      </c>
      <c r="C215" s="10" t="s">
        <v>982</v>
      </c>
      <c r="D215" s="10"/>
      <c r="E215" s="3"/>
      <c r="F215" s="3"/>
      <c r="G215" s="3">
        <f>G214-SUMIFS('ODA download raw'!G:G,'ODA download raw'!$A:$A,'ODA total and ex non-transfer'!$A215,'ODA download raw'!$D:$D,'ODA download raw'!$D$16)</f>
        <v>228.25791000000001</v>
      </c>
      <c r="H215" s="3">
        <f>H214-SUMIFS('ODA download raw'!H:H,'ODA download raw'!$A:$A,'ODA total and ex non-transfer'!$A215,'ODA download raw'!$D:$D,'ODA download raw'!$D$16)</f>
        <v>230.46206100000001</v>
      </c>
      <c r="I215" s="3">
        <f>I214-SUMIFS('ODA download raw'!I:I,'ODA download raw'!$A:$A,'ODA total and ex non-transfer'!$A215,'ODA download raw'!$D:$D,'ODA download raw'!$D$16)</f>
        <v>211.86224300000001</v>
      </c>
      <c r="J215" s="3">
        <f>J214-SUMIFS('ODA download raw'!J:J,'ODA download raw'!$A:$A,'ODA total and ex non-transfer'!$A215,'ODA download raw'!$D:$D,'ODA download raw'!$D$16)</f>
        <v>309.23482200000001</v>
      </c>
      <c r="K215" s="3">
        <f>K214-SUMIFS('ODA download raw'!K:K,'ODA download raw'!$A:$A,'ODA total and ex non-transfer'!$A215,'ODA download raw'!$D:$D,'ODA download raw'!$D$16)</f>
        <v>321.543138</v>
      </c>
      <c r="L215" s="3">
        <f>L214-SUMIFS('ODA download raw'!L:L,'ODA download raw'!$A:$A,'ODA total and ex non-transfer'!$A215,'ODA download raw'!$D:$D,'ODA download raw'!$D$16)</f>
        <v>210.08487299999999</v>
      </c>
      <c r="M215" s="3">
        <f>M214-SUMIFS('ODA download raw'!M:M,'ODA download raw'!$A:$A,'ODA total and ex non-transfer'!$A215,'ODA download raw'!$D:$D,'ODA download raw'!$D$16)</f>
        <v>234.98938699999999</v>
      </c>
      <c r="N215" s="3">
        <f>N214-SUMIFS('ODA download raw'!N:N,'ODA download raw'!$A:$A,'ODA total and ex non-transfer'!$A215,'ODA download raw'!$D:$D,'ODA download raw'!$D$16)</f>
        <v>223.16467699999998</v>
      </c>
      <c r="O215" s="3">
        <f>O214-SUMIFS('ODA download raw'!O:O,'ODA download raw'!$A:$A,'ODA total and ex non-transfer'!$A215,'ODA download raw'!$D:$D,'ODA download raw'!$D$16)</f>
        <v>581.31932700000004</v>
      </c>
      <c r="P215" s="3">
        <f>P214-SUMIFS('ODA download raw'!P:P,'ODA download raw'!$A:$A,'ODA total and ex non-transfer'!$A215,'ODA download raw'!$D:$D,'ODA download raw'!$D$16)</f>
        <v>993.02032299999996</v>
      </c>
      <c r="Q215" s="3">
        <f>Q214-SUMIFS('ODA download raw'!Q:Q,'ODA download raw'!$A:$A,'ODA total and ex non-transfer'!$A215,'ODA download raw'!$D:$D,'ODA download raw'!$D$16)</f>
        <v>458.21156099999996</v>
      </c>
      <c r="R215" s="3">
        <f>R214-SUMIFS('ODA download raw'!R:R,'ODA download raw'!$A:$A,'ODA total and ex non-transfer'!$A215,'ODA download raw'!$D:$D,'ODA download raw'!$D$16)</f>
        <v>677.34965999999997</v>
      </c>
      <c r="S215" s="3">
        <f>S214-SUMIFS('ODA download raw'!S:S,'ODA download raw'!$A:$A,'ODA total and ex non-transfer'!$A215,'ODA download raw'!$D:$D,'ODA download raw'!$D$16)</f>
        <v>814.18554299999994</v>
      </c>
      <c r="T215" s="3">
        <f>T214-SUMIFS('ODA download raw'!T:T,'ODA download raw'!$A:$A,'ODA total and ex non-transfer'!$A215,'ODA download raw'!$D:$D,'ODA download raw'!$D$16)</f>
        <v>469.39331100000004</v>
      </c>
      <c r="U215" s="3">
        <f>U214-SUMIFS('ODA download raw'!U:U,'ODA download raw'!$A:$A,'ODA total and ex non-transfer'!$A215,'ODA download raw'!$D:$D,'ODA download raw'!$D$16)</f>
        <v>840.22078599999998</v>
      </c>
    </row>
    <row r="216" spans="1:21" hidden="1" x14ac:dyDescent="0.2">
      <c r="A216" s="21" t="s">
        <v>133</v>
      </c>
      <c r="B216" s="9" t="s">
        <v>688</v>
      </c>
      <c r="C216" s="9" t="s">
        <v>981</v>
      </c>
      <c r="D216" s="9"/>
      <c r="E216" s="2"/>
      <c r="F216" s="2"/>
      <c r="G216" s="2">
        <v>45.797564999999999</v>
      </c>
      <c r="H216" s="2">
        <v>41.106369999999998</v>
      </c>
      <c r="I216" s="2">
        <v>43.490524999999998</v>
      </c>
      <c r="J216" s="2">
        <v>23.929151999999998</v>
      </c>
      <c r="K216" s="2">
        <v>28.366503000000002</v>
      </c>
      <c r="L216" s="2">
        <v>26.760480000000001</v>
      </c>
      <c r="M216" s="2">
        <v>28.648976999999999</v>
      </c>
      <c r="N216" s="2">
        <v>42.021816000000001</v>
      </c>
      <c r="O216" s="2">
        <v>26.725995000000001</v>
      </c>
      <c r="P216" s="2">
        <v>42.257818</v>
      </c>
      <c r="Q216" s="2">
        <v>36.469484000000001</v>
      </c>
      <c r="R216" s="2">
        <v>49.347611999999998</v>
      </c>
      <c r="S216" s="2">
        <v>32.971356</v>
      </c>
      <c r="T216" s="2">
        <v>48.021656</v>
      </c>
      <c r="U216" s="2">
        <v>38.754978000000001</v>
      </c>
    </row>
    <row r="217" spans="1:21" hidden="1" x14ac:dyDescent="0.2">
      <c r="A217" s="22" t="s">
        <v>133</v>
      </c>
      <c r="B217" s="9" t="s">
        <v>688</v>
      </c>
      <c r="C217" s="10" t="s">
        <v>982</v>
      </c>
      <c r="D217" s="10"/>
      <c r="E217" s="3"/>
      <c r="F217" s="3"/>
      <c r="G217" s="3">
        <f>G216-SUMIFS('ODA download raw'!G:G,'ODA download raw'!$A:$A,'ODA total and ex non-transfer'!$A217,'ODA download raw'!$D:$D,'ODA download raw'!$D$16)</f>
        <v>45.797564999999999</v>
      </c>
      <c r="H217" s="3">
        <f>H216-SUMIFS('ODA download raw'!H:H,'ODA download raw'!$A:$A,'ODA total and ex non-transfer'!$A217,'ODA download raw'!$D:$D,'ODA download raw'!$D$16)</f>
        <v>41.106369999999998</v>
      </c>
      <c r="I217" s="3">
        <f>I216-SUMIFS('ODA download raw'!I:I,'ODA download raw'!$A:$A,'ODA total and ex non-transfer'!$A217,'ODA download raw'!$D:$D,'ODA download raw'!$D$16)</f>
        <v>43.490524999999998</v>
      </c>
      <c r="J217" s="3">
        <f>J216-SUMIFS('ODA download raw'!J:J,'ODA download raw'!$A:$A,'ODA total and ex non-transfer'!$A217,'ODA download raw'!$D:$D,'ODA download raw'!$D$16)</f>
        <v>23.929151999999998</v>
      </c>
      <c r="K217" s="3">
        <f>K216-SUMIFS('ODA download raw'!K:K,'ODA download raw'!$A:$A,'ODA total and ex non-transfer'!$A217,'ODA download raw'!$D:$D,'ODA download raw'!$D$16)</f>
        <v>28.352112000000002</v>
      </c>
      <c r="L217" s="3">
        <f>L216-SUMIFS('ODA download raw'!L:L,'ODA download raw'!$A:$A,'ODA total and ex non-transfer'!$A217,'ODA download raw'!$D:$D,'ODA download raw'!$D$16)</f>
        <v>26.760250000000003</v>
      </c>
      <c r="M217" s="3">
        <f>M216-SUMIFS('ODA download raw'!M:M,'ODA download raw'!$A:$A,'ODA total and ex non-transfer'!$A217,'ODA download raw'!$D:$D,'ODA download raw'!$D$16)</f>
        <v>28.635123999999998</v>
      </c>
      <c r="N217" s="3">
        <f>N216-SUMIFS('ODA download raw'!N:N,'ODA download raw'!$A:$A,'ODA total and ex non-transfer'!$A217,'ODA download raw'!$D:$D,'ODA download raw'!$D$16)</f>
        <v>42.015376000000003</v>
      </c>
      <c r="O217" s="3">
        <f>O216-SUMIFS('ODA download raw'!O:O,'ODA download raw'!$A:$A,'ODA total and ex non-transfer'!$A217,'ODA download raw'!$D:$D,'ODA download raw'!$D$16)</f>
        <v>26.725995000000001</v>
      </c>
      <c r="P217" s="3">
        <f>P216-SUMIFS('ODA download raw'!P:P,'ODA download raw'!$A:$A,'ODA total and ex non-transfer'!$A217,'ODA download raw'!$D:$D,'ODA download raw'!$D$16)</f>
        <v>42.257818</v>
      </c>
      <c r="Q217" s="3">
        <f>Q216-SUMIFS('ODA download raw'!Q:Q,'ODA download raw'!$A:$A,'ODA total and ex non-transfer'!$A217,'ODA download raw'!$D:$D,'ODA download raw'!$D$16)</f>
        <v>35.795051999999998</v>
      </c>
      <c r="R217" s="3">
        <f>R216-SUMIFS('ODA download raw'!R:R,'ODA download raw'!$A:$A,'ODA total and ex non-transfer'!$A217,'ODA download raw'!$D:$D,'ODA download raw'!$D$16)</f>
        <v>48.663758999999999</v>
      </c>
      <c r="S217" s="3">
        <f>S216-SUMIFS('ODA download raw'!S:S,'ODA download raw'!$A:$A,'ODA total and ex non-transfer'!$A217,'ODA download raw'!$D:$D,'ODA download raw'!$D$16)</f>
        <v>32.252001999999997</v>
      </c>
      <c r="T217" s="3">
        <f>T216-SUMIFS('ODA download raw'!T:T,'ODA download raw'!$A:$A,'ODA total and ex non-transfer'!$A217,'ODA download raw'!$D:$D,'ODA download raw'!$D$16)</f>
        <v>47.100819999999999</v>
      </c>
      <c r="U217" s="3">
        <f>U216-SUMIFS('ODA download raw'!U:U,'ODA download raw'!$A:$A,'ODA total and ex non-transfer'!$A217,'ODA download raw'!$D:$D,'ODA download raw'!$D$16)</f>
        <v>38.754978000000001</v>
      </c>
    </row>
    <row r="218" spans="1:21" hidden="1" x14ac:dyDescent="0.2">
      <c r="A218" s="21" t="s">
        <v>134</v>
      </c>
      <c r="B218" s="9" t="s">
        <v>707</v>
      </c>
      <c r="C218" s="9" t="s">
        <v>981</v>
      </c>
      <c r="D218" s="9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</row>
    <row r="219" spans="1:21" hidden="1" x14ac:dyDescent="0.2">
      <c r="A219" s="22" t="s">
        <v>134</v>
      </c>
      <c r="B219" s="9" t="s">
        <v>707</v>
      </c>
      <c r="C219" s="10" t="s">
        <v>982</v>
      </c>
      <c r="D219" s="10"/>
      <c r="E219" s="3"/>
      <c r="F219" s="3"/>
      <c r="G219" s="3">
        <f>G218-SUMIFS('ODA download raw'!G:G,'ODA download raw'!$A:$A,'ODA total and ex non-transfer'!$A219,'ODA download raw'!$D:$D,'ODA download raw'!$D$16)</f>
        <v>0</v>
      </c>
      <c r="H219" s="3">
        <f>H218-SUMIFS('ODA download raw'!H:H,'ODA download raw'!$A:$A,'ODA total and ex non-transfer'!$A219,'ODA download raw'!$D:$D,'ODA download raw'!$D$16)</f>
        <v>0</v>
      </c>
      <c r="I219" s="3">
        <f>I218-SUMIFS('ODA download raw'!I:I,'ODA download raw'!$A:$A,'ODA total and ex non-transfer'!$A219,'ODA download raw'!$D:$D,'ODA download raw'!$D$16)</f>
        <v>0</v>
      </c>
      <c r="J219" s="3">
        <f>J218-SUMIFS('ODA download raw'!J:J,'ODA download raw'!$A:$A,'ODA total and ex non-transfer'!$A219,'ODA download raw'!$D:$D,'ODA download raw'!$D$16)</f>
        <v>0</v>
      </c>
      <c r="K219" s="3">
        <f>K218-SUMIFS('ODA download raw'!K:K,'ODA download raw'!$A:$A,'ODA total and ex non-transfer'!$A219,'ODA download raw'!$D:$D,'ODA download raw'!$D$16)</f>
        <v>0</v>
      </c>
      <c r="L219" s="3">
        <f>L218-SUMIFS('ODA download raw'!L:L,'ODA download raw'!$A:$A,'ODA total and ex non-transfer'!$A219,'ODA download raw'!$D:$D,'ODA download raw'!$D$16)</f>
        <v>0</v>
      </c>
      <c r="M219" s="3">
        <f>M218-SUMIFS('ODA download raw'!M:M,'ODA download raw'!$A:$A,'ODA total and ex non-transfer'!$A219,'ODA download raw'!$D:$D,'ODA download raw'!$D$16)</f>
        <v>0</v>
      </c>
      <c r="N219" s="3">
        <f>N218-SUMIFS('ODA download raw'!N:N,'ODA download raw'!$A:$A,'ODA total and ex non-transfer'!$A219,'ODA download raw'!$D:$D,'ODA download raw'!$D$16)</f>
        <v>0</v>
      </c>
      <c r="O219" s="3">
        <f>O218-SUMIFS('ODA download raw'!O:O,'ODA download raw'!$A:$A,'ODA total and ex non-transfer'!$A219,'ODA download raw'!$D:$D,'ODA download raw'!$D$16)</f>
        <v>0</v>
      </c>
      <c r="P219" s="3">
        <f>P218-SUMIFS('ODA download raw'!P:P,'ODA download raw'!$A:$A,'ODA total and ex non-transfer'!$A219,'ODA download raw'!$D:$D,'ODA download raw'!$D$16)</f>
        <v>0</v>
      </c>
      <c r="Q219" s="3">
        <f>Q218-SUMIFS('ODA download raw'!Q:Q,'ODA download raw'!$A:$A,'ODA total and ex non-transfer'!$A219,'ODA download raw'!$D:$D,'ODA download raw'!$D$16)</f>
        <v>0</v>
      </c>
      <c r="R219" s="3">
        <f>R218-SUMIFS('ODA download raw'!R:R,'ODA download raw'!$A:$A,'ODA total and ex non-transfer'!$A219,'ODA download raw'!$D:$D,'ODA download raw'!$D$16)</f>
        <v>0</v>
      </c>
      <c r="S219" s="3">
        <f>S218-SUMIFS('ODA download raw'!S:S,'ODA download raw'!$A:$A,'ODA total and ex non-transfer'!$A219,'ODA download raw'!$D:$D,'ODA download raw'!$D$16)</f>
        <v>0</v>
      </c>
      <c r="T219" s="3">
        <f>T218-SUMIFS('ODA download raw'!T:T,'ODA download raw'!$A:$A,'ODA total and ex non-transfer'!$A219,'ODA download raw'!$D:$D,'ODA download raw'!$D$16)</f>
        <v>0</v>
      </c>
      <c r="U219" s="3">
        <f>U218-SUMIFS('ODA download raw'!U:U,'ODA download raw'!$A:$A,'ODA total and ex non-transfer'!$A219,'ODA download raw'!$D:$D,'ODA download raw'!$D$16)</f>
        <v>0</v>
      </c>
    </row>
    <row r="220" spans="1:21" hidden="1" x14ac:dyDescent="0.2">
      <c r="A220" s="21" t="s">
        <v>135</v>
      </c>
      <c r="B220" s="9" t="s">
        <v>714</v>
      </c>
      <c r="C220" s="9" t="s">
        <v>981</v>
      </c>
      <c r="D220" s="9"/>
      <c r="E220" s="2"/>
      <c r="F220" s="2"/>
      <c r="G220" s="2">
        <v>456.51612499999999</v>
      </c>
      <c r="H220" s="2">
        <v>798.74431700000002</v>
      </c>
      <c r="I220" s="2">
        <v>1418.888336</v>
      </c>
      <c r="J220" s="2">
        <v>692.78247599999997</v>
      </c>
      <c r="K220" s="2">
        <v>1849.5613390000001</v>
      </c>
      <c r="L220" s="2">
        <v>624.77417500000001</v>
      </c>
      <c r="M220" s="2">
        <v>612.46661700000004</v>
      </c>
      <c r="N220" s="2">
        <v>711.61352399999998</v>
      </c>
      <c r="O220" s="2">
        <v>622.27456199999995</v>
      </c>
      <c r="P220" s="2">
        <v>549.09471699999995</v>
      </c>
      <c r="Q220" s="2">
        <v>496.46818500000001</v>
      </c>
      <c r="R220" s="2">
        <v>462.24044800000001</v>
      </c>
      <c r="S220" s="2">
        <v>412.75792799999999</v>
      </c>
      <c r="T220" s="2">
        <v>516.206052</v>
      </c>
      <c r="U220" s="2">
        <v>499.95687299999997</v>
      </c>
    </row>
    <row r="221" spans="1:21" hidden="1" x14ac:dyDescent="0.2">
      <c r="A221" s="22" t="s">
        <v>135</v>
      </c>
      <c r="B221" s="9" t="s">
        <v>714</v>
      </c>
      <c r="C221" s="10" t="s">
        <v>982</v>
      </c>
      <c r="D221" s="10"/>
      <c r="E221" s="3"/>
      <c r="F221" s="3"/>
      <c r="G221" s="3">
        <f>G220-SUMIFS('ODA download raw'!G:G,'ODA download raw'!$A:$A,'ODA total and ex non-transfer'!$A221,'ODA download raw'!$D:$D,'ODA download raw'!$D$16)</f>
        <v>444.489484</v>
      </c>
      <c r="H221" s="3">
        <f>H220-SUMIFS('ODA download raw'!H:H,'ODA download raw'!$A:$A,'ODA total and ex non-transfer'!$A221,'ODA download raw'!$D:$D,'ODA download raw'!$D$16)</f>
        <v>785.51980000000003</v>
      </c>
      <c r="I221" s="3">
        <f>I220-SUMIFS('ODA download raw'!I:I,'ODA download raw'!$A:$A,'ODA total and ex non-transfer'!$A221,'ODA download raw'!$D:$D,'ODA download raw'!$D$16)</f>
        <v>1397.922368</v>
      </c>
      <c r="J221" s="3">
        <f>J220-SUMIFS('ODA download raw'!J:J,'ODA download raw'!$A:$A,'ODA total and ex non-transfer'!$A221,'ODA download raw'!$D:$D,'ODA download raw'!$D$16)</f>
        <v>654.73115799999994</v>
      </c>
      <c r="K221" s="3">
        <f>K220-SUMIFS('ODA download raw'!K:K,'ODA download raw'!$A:$A,'ODA total and ex non-transfer'!$A221,'ODA download raw'!$D:$D,'ODA download raw'!$D$16)</f>
        <v>1380.4301780000001</v>
      </c>
      <c r="L221" s="3">
        <f>L220-SUMIFS('ODA download raw'!L:L,'ODA download raw'!$A:$A,'ODA total and ex non-transfer'!$A221,'ODA download raw'!$D:$D,'ODA download raw'!$D$16)</f>
        <v>615.84432600000002</v>
      </c>
      <c r="M221" s="3">
        <f>M220-SUMIFS('ODA download raw'!M:M,'ODA download raw'!$A:$A,'ODA total and ex non-transfer'!$A221,'ODA download raw'!$D:$D,'ODA download raw'!$D$16)</f>
        <v>562.25590200000011</v>
      </c>
      <c r="N221" s="3">
        <f>N220-SUMIFS('ODA download raw'!N:N,'ODA download raw'!$A:$A,'ODA total and ex non-transfer'!$A221,'ODA download raw'!$D:$D,'ODA download raw'!$D$16)</f>
        <v>705.31936999999994</v>
      </c>
      <c r="O221" s="3">
        <f>O220-SUMIFS('ODA download raw'!O:O,'ODA download raw'!$A:$A,'ODA total and ex non-transfer'!$A221,'ODA download raw'!$D:$D,'ODA download raw'!$D$16)</f>
        <v>616.97021999999993</v>
      </c>
      <c r="P221" s="3">
        <f>P220-SUMIFS('ODA download raw'!P:P,'ODA download raw'!$A:$A,'ODA total and ex non-transfer'!$A221,'ODA download raw'!$D:$D,'ODA download raw'!$D$16)</f>
        <v>543.36818299999993</v>
      </c>
      <c r="Q221" s="3">
        <f>Q220-SUMIFS('ODA download raw'!Q:Q,'ODA download raw'!$A:$A,'ODA total and ex non-transfer'!$A221,'ODA download raw'!$D:$D,'ODA download raw'!$D$16)</f>
        <v>492.22946000000002</v>
      </c>
      <c r="R221" s="3">
        <f>R220-SUMIFS('ODA download raw'!R:R,'ODA download raw'!$A:$A,'ODA total and ex non-transfer'!$A221,'ODA download raw'!$D:$D,'ODA download raw'!$D$16)</f>
        <v>456.00004000000001</v>
      </c>
      <c r="S221" s="3">
        <f>S220-SUMIFS('ODA download raw'!S:S,'ODA download raw'!$A:$A,'ODA total and ex non-transfer'!$A221,'ODA download raw'!$D:$D,'ODA download raw'!$D$16)</f>
        <v>409.52666799999997</v>
      </c>
      <c r="T221" s="3">
        <f>T220-SUMIFS('ODA download raw'!T:T,'ODA download raw'!$A:$A,'ODA total and ex non-transfer'!$A221,'ODA download raw'!$D:$D,'ODA download raw'!$D$16)</f>
        <v>512.93033700000001</v>
      </c>
      <c r="U221" s="3">
        <f>U220-SUMIFS('ODA download raw'!U:U,'ODA download raw'!$A:$A,'ODA total and ex non-transfer'!$A221,'ODA download raw'!$D:$D,'ODA download raw'!$D$16)</f>
        <v>497.40577299999995</v>
      </c>
    </row>
    <row r="222" spans="1:21" hidden="1" x14ac:dyDescent="0.2">
      <c r="A222" s="21" t="s">
        <v>136</v>
      </c>
      <c r="B222" s="9" t="s">
        <v>744</v>
      </c>
      <c r="C222" s="9" t="s">
        <v>981</v>
      </c>
      <c r="D222" s="9"/>
      <c r="E222" s="2"/>
      <c r="F222" s="2"/>
      <c r="G222" s="2">
        <v>29.647516</v>
      </c>
      <c r="H222" s="2">
        <v>57.639245000000003</v>
      </c>
      <c r="I222" s="2">
        <v>54.907541000000002</v>
      </c>
      <c r="J222" s="2">
        <v>44.356180999999999</v>
      </c>
      <c r="K222" s="2">
        <v>61.452790999999998</v>
      </c>
      <c r="L222" s="2">
        <v>42.394399</v>
      </c>
      <c r="M222" s="2">
        <v>45.318472</v>
      </c>
      <c r="N222" s="2">
        <v>71.850708999999995</v>
      </c>
      <c r="O222" s="2">
        <v>124.712237</v>
      </c>
      <c r="P222" s="2">
        <v>105.361149</v>
      </c>
      <c r="Q222" s="2">
        <v>59.071976999999997</v>
      </c>
      <c r="R222" s="2">
        <v>49.503667</v>
      </c>
      <c r="S222" s="2">
        <v>37.631331000000003</v>
      </c>
      <c r="T222" s="2">
        <v>32.124082999999999</v>
      </c>
      <c r="U222" s="2">
        <v>45.677480000000003</v>
      </c>
    </row>
    <row r="223" spans="1:21" hidden="1" x14ac:dyDescent="0.2">
      <c r="A223" s="22" t="s">
        <v>136</v>
      </c>
      <c r="B223" s="9" t="s">
        <v>744</v>
      </c>
      <c r="C223" s="10" t="s">
        <v>982</v>
      </c>
      <c r="D223" s="10"/>
      <c r="E223" s="3"/>
      <c r="F223" s="3"/>
      <c r="G223" s="3">
        <f>G222-SUMIFS('ODA download raw'!G:G,'ODA download raw'!$A:$A,'ODA total and ex non-transfer'!$A223,'ODA download raw'!$D:$D,'ODA download raw'!$D$16)</f>
        <v>29.647516</v>
      </c>
      <c r="H223" s="3">
        <f>H222-SUMIFS('ODA download raw'!H:H,'ODA download raw'!$A:$A,'ODA total and ex non-transfer'!$A223,'ODA download raw'!$D:$D,'ODA download raw'!$D$16)</f>
        <v>57.639245000000003</v>
      </c>
      <c r="I223" s="3">
        <f>I222-SUMIFS('ODA download raw'!I:I,'ODA download raw'!$A:$A,'ODA total and ex non-transfer'!$A223,'ODA download raw'!$D:$D,'ODA download raw'!$D$16)</f>
        <v>54.907541000000002</v>
      </c>
      <c r="J223" s="3">
        <f>J222-SUMIFS('ODA download raw'!J:J,'ODA download raw'!$A:$A,'ODA total and ex non-transfer'!$A223,'ODA download raw'!$D:$D,'ODA download raw'!$D$16)</f>
        <v>44.356180999999999</v>
      </c>
      <c r="K223" s="3">
        <f>K222-SUMIFS('ODA download raw'!K:K,'ODA download raw'!$A:$A,'ODA total and ex non-transfer'!$A223,'ODA download raw'!$D:$D,'ODA download raw'!$D$16)</f>
        <v>60.645640999999998</v>
      </c>
      <c r="L223" s="3">
        <f>L222-SUMIFS('ODA download raw'!L:L,'ODA download raw'!$A:$A,'ODA total and ex non-transfer'!$A223,'ODA download raw'!$D:$D,'ODA download raw'!$D$16)</f>
        <v>40.813881000000002</v>
      </c>
      <c r="M223" s="3">
        <f>M222-SUMIFS('ODA download raw'!M:M,'ODA download raw'!$A:$A,'ODA total and ex non-transfer'!$A223,'ODA download raw'!$D:$D,'ODA download raw'!$D$16)</f>
        <v>43.791837999999998</v>
      </c>
      <c r="N223" s="3">
        <f>N222-SUMIFS('ODA download raw'!N:N,'ODA download raw'!$A:$A,'ODA total and ex non-transfer'!$A223,'ODA download raw'!$D:$D,'ODA download raw'!$D$16)</f>
        <v>70.26876</v>
      </c>
      <c r="O223" s="3">
        <f>O222-SUMIFS('ODA download raw'!O:O,'ODA download raw'!$A:$A,'ODA total and ex non-transfer'!$A223,'ODA download raw'!$D:$D,'ODA download raw'!$D$16)</f>
        <v>123.354803</v>
      </c>
      <c r="P223" s="3">
        <f>P222-SUMIFS('ODA download raw'!P:P,'ODA download raw'!$A:$A,'ODA total and ex non-transfer'!$A223,'ODA download raw'!$D:$D,'ODA download raw'!$D$16)</f>
        <v>103.210587</v>
      </c>
      <c r="Q223" s="3">
        <f>Q222-SUMIFS('ODA download raw'!Q:Q,'ODA download raw'!$A:$A,'ODA total and ex non-transfer'!$A223,'ODA download raw'!$D:$D,'ODA download raw'!$D$16)</f>
        <v>57.157768999999995</v>
      </c>
      <c r="R223" s="3">
        <f>R222-SUMIFS('ODA download raw'!R:R,'ODA download raw'!$A:$A,'ODA total and ex non-transfer'!$A223,'ODA download raw'!$D:$D,'ODA download raw'!$D$16)</f>
        <v>47.684764000000001</v>
      </c>
      <c r="S223" s="3">
        <f>S222-SUMIFS('ODA download raw'!S:S,'ODA download raw'!$A:$A,'ODA total and ex non-transfer'!$A223,'ODA download raw'!$D:$D,'ODA download raw'!$D$16)</f>
        <v>35.772929000000005</v>
      </c>
      <c r="T223" s="3">
        <f>T222-SUMIFS('ODA download raw'!T:T,'ODA download raw'!$A:$A,'ODA total and ex non-transfer'!$A223,'ODA download raw'!$D:$D,'ODA download raw'!$D$16)</f>
        <v>28.878352999999997</v>
      </c>
      <c r="U223" s="3">
        <f>U222-SUMIFS('ODA download raw'!U:U,'ODA download raw'!$A:$A,'ODA total and ex non-transfer'!$A223,'ODA download raw'!$D:$D,'ODA download raw'!$D$16)</f>
        <v>44.331982000000004</v>
      </c>
    </row>
    <row r="224" spans="1:21" hidden="1" x14ac:dyDescent="0.2">
      <c r="A224" s="21" t="s">
        <v>137</v>
      </c>
      <c r="B224" s="9" t="s">
        <v>787</v>
      </c>
      <c r="C224" s="9" t="s">
        <v>981</v>
      </c>
      <c r="D224" s="9"/>
      <c r="E224" s="2"/>
      <c r="F224" s="2"/>
      <c r="G224" s="2">
        <v>8.6286649999999998</v>
      </c>
      <c r="H224" s="2">
        <v>0.212453</v>
      </c>
      <c r="I224" s="2">
        <v>0.53665099999999999</v>
      </c>
      <c r="J224" s="2">
        <v>1.4014899999999999</v>
      </c>
      <c r="K224" s="2">
        <v>7.0136440000000002</v>
      </c>
      <c r="L224" s="2">
        <v>1.838765</v>
      </c>
      <c r="M224" s="2">
        <v>36.864806000000002</v>
      </c>
      <c r="N224" s="2">
        <v>4.6063499999999999</v>
      </c>
      <c r="O224" s="2">
        <v>8.617775</v>
      </c>
      <c r="P224" s="2">
        <v>15.981812</v>
      </c>
      <c r="Q224" s="2">
        <v>21.828077</v>
      </c>
      <c r="R224" s="2">
        <v>13.780748000000001</v>
      </c>
      <c r="S224" s="2"/>
      <c r="T224" s="2"/>
      <c r="U224" s="2"/>
    </row>
    <row r="225" spans="1:21" hidden="1" x14ac:dyDescent="0.2">
      <c r="A225" s="22" t="s">
        <v>137</v>
      </c>
      <c r="B225" s="9" t="s">
        <v>787</v>
      </c>
      <c r="C225" s="10" t="s">
        <v>982</v>
      </c>
      <c r="D225" s="10"/>
      <c r="E225" s="3"/>
      <c r="F225" s="3"/>
      <c r="G225" s="3">
        <f>G224-SUMIFS('ODA download raw'!G:G,'ODA download raw'!$A:$A,'ODA total and ex non-transfer'!$A225,'ODA download raw'!$D:$D,'ODA download raw'!$D$16)</f>
        <v>8.6286649999999998</v>
      </c>
      <c r="H225" s="3">
        <f>H224-SUMIFS('ODA download raw'!H:H,'ODA download raw'!$A:$A,'ODA total and ex non-transfer'!$A225,'ODA download raw'!$D:$D,'ODA download raw'!$D$16)</f>
        <v>0.212453</v>
      </c>
      <c r="I225" s="3">
        <f>I224-SUMIFS('ODA download raw'!I:I,'ODA download raw'!$A:$A,'ODA total and ex non-transfer'!$A225,'ODA download raw'!$D:$D,'ODA download raw'!$D$16)</f>
        <v>0.53665099999999999</v>
      </c>
      <c r="J225" s="3">
        <f>J224-SUMIFS('ODA download raw'!J:J,'ODA download raw'!$A:$A,'ODA total and ex non-transfer'!$A225,'ODA download raw'!$D:$D,'ODA download raw'!$D$16)</f>
        <v>1.4014899999999999</v>
      </c>
      <c r="K225" s="3">
        <f>K224-SUMIFS('ODA download raw'!K:K,'ODA download raw'!$A:$A,'ODA total and ex non-transfer'!$A225,'ODA download raw'!$D:$D,'ODA download raw'!$D$16)</f>
        <v>6.9766270000000006</v>
      </c>
      <c r="L225" s="3">
        <f>L224-SUMIFS('ODA download raw'!L:L,'ODA download raw'!$A:$A,'ODA total and ex non-transfer'!$A225,'ODA download raw'!$D:$D,'ODA download raw'!$D$16)</f>
        <v>1.8176459999999999</v>
      </c>
      <c r="M225" s="3">
        <f>M224-SUMIFS('ODA download raw'!M:M,'ODA download raw'!$A:$A,'ODA total and ex non-transfer'!$A225,'ODA download raw'!$D:$D,'ODA download raw'!$D$16)</f>
        <v>8.4491730000000018</v>
      </c>
      <c r="N225" s="3">
        <f>N224-SUMIFS('ODA download raw'!N:N,'ODA download raw'!$A:$A,'ODA total and ex non-transfer'!$A225,'ODA download raw'!$D:$D,'ODA download raw'!$D$16)</f>
        <v>4.5649189999999997</v>
      </c>
      <c r="O225" s="3">
        <f>O224-SUMIFS('ODA download raw'!O:O,'ODA download raw'!$A:$A,'ODA total and ex non-transfer'!$A225,'ODA download raw'!$D:$D,'ODA download raw'!$D$16)</f>
        <v>8.5774489999999997</v>
      </c>
      <c r="P225" s="3">
        <f>P224-SUMIFS('ODA download raw'!P:P,'ODA download raw'!$A:$A,'ODA total and ex non-transfer'!$A225,'ODA download raw'!$D:$D,'ODA download raw'!$D$16)</f>
        <v>15.965021999999999</v>
      </c>
      <c r="Q225" s="3">
        <f>Q224-SUMIFS('ODA download raw'!Q:Q,'ODA download raw'!$A:$A,'ODA total and ex non-transfer'!$A225,'ODA download raw'!$D:$D,'ODA download raw'!$D$16)</f>
        <v>18.364547000000002</v>
      </c>
      <c r="R225" s="3">
        <f>R224-SUMIFS('ODA download raw'!R:R,'ODA download raw'!$A:$A,'ODA total and ex non-transfer'!$A225,'ODA download raw'!$D:$D,'ODA download raw'!$D$16)</f>
        <v>13.539281000000001</v>
      </c>
      <c r="S225" s="3">
        <f>S224-SUMIFS('ODA download raw'!S:S,'ODA download raw'!$A:$A,'ODA total and ex non-transfer'!$A225,'ODA download raw'!$D:$D,'ODA download raw'!$D$16)</f>
        <v>0</v>
      </c>
      <c r="T225" s="3">
        <f>T224-SUMIFS('ODA download raw'!T:T,'ODA download raw'!$A:$A,'ODA total and ex non-transfer'!$A225,'ODA download raw'!$D:$D,'ODA download raw'!$D$16)</f>
        <v>0</v>
      </c>
      <c r="U225" s="3">
        <f>U224-SUMIFS('ODA download raw'!U:U,'ODA download raw'!$A:$A,'ODA total and ex non-transfer'!$A225,'ODA download raw'!$D:$D,'ODA download raw'!$D$16)</f>
        <v>0</v>
      </c>
    </row>
    <row r="226" spans="1:21" hidden="1" x14ac:dyDescent="0.2">
      <c r="A226" s="21" t="s">
        <v>138</v>
      </c>
      <c r="B226" s="9" t="s">
        <v>792</v>
      </c>
      <c r="C226" s="9" t="s">
        <v>981</v>
      </c>
      <c r="D226" s="9"/>
      <c r="E226" s="2"/>
      <c r="F226" s="2"/>
      <c r="G226" s="2">
        <v>24.234012</v>
      </c>
      <c r="H226" s="2">
        <v>7.2786660000000003</v>
      </c>
      <c r="I226" s="2">
        <v>8.1530919999999991</v>
      </c>
      <c r="J226" s="2">
        <v>12.825824000000001</v>
      </c>
      <c r="K226" s="2">
        <v>20.717399</v>
      </c>
      <c r="L226" s="2">
        <v>14.280998</v>
      </c>
      <c r="M226" s="2">
        <v>18.792808999999998</v>
      </c>
      <c r="N226" s="2">
        <v>33.512749999999997</v>
      </c>
      <c r="O226" s="2">
        <v>35.209679999999999</v>
      </c>
      <c r="P226" s="2">
        <v>37.145451000000001</v>
      </c>
      <c r="Q226" s="2">
        <v>27.673594999999999</v>
      </c>
      <c r="R226" s="2">
        <v>24.714147000000001</v>
      </c>
      <c r="S226" s="2">
        <v>16.000187</v>
      </c>
      <c r="T226" s="2">
        <v>23.819780000000002</v>
      </c>
      <c r="U226" s="2">
        <v>33.323543000000001</v>
      </c>
    </row>
    <row r="227" spans="1:21" hidden="1" x14ac:dyDescent="0.2">
      <c r="A227" s="22" t="s">
        <v>138</v>
      </c>
      <c r="B227" s="9" t="s">
        <v>792</v>
      </c>
      <c r="C227" s="10" t="s">
        <v>982</v>
      </c>
      <c r="D227" s="10"/>
      <c r="E227" s="3"/>
      <c r="F227" s="3"/>
      <c r="G227" s="3">
        <f>G226-SUMIFS('ODA download raw'!G:G,'ODA download raw'!$A:$A,'ODA total and ex non-transfer'!$A227,'ODA download raw'!$D:$D,'ODA download raw'!$D$16)</f>
        <v>24.234012</v>
      </c>
      <c r="H227" s="3">
        <f>H226-SUMIFS('ODA download raw'!H:H,'ODA download raw'!$A:$A,'ODA total and ex non-transfer'!$A227,'ODA download raw'!$D:$D,'ODA download raw'!$D$16)</f>
        <v>7.2786660000000003</v>
      </c>
      <c r="I227" s="3">
        <f>I226-SUMIFS('ODA download raw'!I:I,'ODA download raw'!$A:$A,'ODA total and ex non-transfer'!$A227,'ODA download raw'!$D:$D,'ODA download raw'!$D$16)</f>
        <v>8.1530919999999991</v>
      </c>
      <c r="J227" s="3">
        <f>J226-SUMIFS('ODA download raw'!J:J,'ODA download raw'!$A:$A,'ODA total and ex non-transfer'!$A227,'ODA download raw'!$D:$D,'ODA download raw'!$D$16)</f>
        <v>12.825824000000001</v>
      </c>
      <c r="K227" s="3">
        <f>K226-SUMIFS('ODA download raw'!K:K,'ODA download raw'!$A:$A,'ODA total and ex non-transfer'!$A227,'ODA download raw'!$D:$D,'ODA download raw'!$D$16)</f>
        <v>20.072714000000001</v>
      </c>
      <c r="L227" s="3">
        <f>L226-SUMIFS('ODA download raw'!L:L,'ODA download raw'!$A:$A,'ODA total and ex non-transfer'!$A227,'ODA download raw'!$D:$D,'ODA download raw'!$D$16)</f>
        <v>13.858792000000001</v>
      </c>
      <c r="M227" s="3">
        <f>M226-SUMIFS('ODA download raw'!M:M,'ODA download raw'!$A:$A,'ODA total and ex non-transfer'!$A227,'ODA download raw'!$D:$D,'ODA download raw'!$D$16)</f>
        <v>18.369091999999998</v>
      </c>
      <c r="N227" s="3">
        <f>N226-SUMIFS('ODA download raw'!N:N,'ODA download raw'!$A:$A,'ODA total and ex non-transfer'!$A227,'ODA download raw'!$D:$D,'ODA download raw'!$D$16)</f>
        <v>32.954586999999997</v>
      </c>
      <c r="O227" s="3">
        <f>O226-SUMIFS('ODA download raw'!O:O,'ODA download raw'!$A:$A,'ODA total and ex non-transfer'!$A227,'ODA download raw'!$D:$D,'ODA download raw'!$D$16)</f>
        <v>34.818210000000001</v>
      </c>
      <c r="P227" s="3">
        <f>P226-SUMIFS('ODA download raw'!P:P,'ODA download raw'!$A:$A,'ODA total and ex non-transfer'!$A227,'ODA download raw'!$D:$D,'ODA download raw'!$D$16)</f>
        <v>36.758921999999998</v>
      </c>
      <c r="Q227" s="3">
        <f>Q226-SUMIFS('ODA download raw'!Q:Q,'ODA download raw'!$A:$A,'ODA total and ex non-transfer'!$A227,'ODA download raw'!$D:$D,'ODA download raw'!$D$16)</f>
        <v>26.979837</v>
      </c>
      <c r="R227" s="3">
        <f>R226-SUMIFS('ODA download raw'!R:R,'ODA download raw'!$A:$A,'ODA total and ex non-transfer'!$A227,'ODA download raw'!$D:$D,'ODA download raw'!$D$16)</f>
        <v>24.088207000000001</v>
      </c>
      <c r="S227" s="3">
        <f>S226-SUMIFS('ODA download raw'!S:S,'ODA download raw'!$A:$A,'ODA total and ex non-transfer'!$A227,'ODA download raw'!$D:$D,'ODA download raw'!$D$16)</f>
        <v>14.991955000000001</v>
      </c>
      <c r="T227" s="3">
        <f>T226-SUMIFS('ODA download raw'!T:T,'ODA download raw'!$A:$A,'ODA total and ex non-transfer'!$A227,'ODA download raw'!$D:$D,'ODA download raw'!$D$16)</f>
        <v>22.787515000000003</v>
      </c>
      <c r="U227" s="3">
        <f>U226-SUMIFS('ODA download raw'!U:U,'ODA download raw'!$A:$A,'ODA total and ex non-transfer'!$A227,'ODA download raw'!$D:$D,'ODA download raw'!$D$16)</f>
        <v>32.761532000000003</v>
      </c>
    </row>
    <row r="228" spans="1:21" hidden="1" x14ac:dyDescent="0.2">
      <c r="A228" s="21" t="s">
        <v>139</v>
      </c>
      <c r="B228" s="9" t="s">
        <v>810</v>
      </c>
      <c r="C228" s="9" t="s">
        <v>981</v>
      </c>
      <c r="D228" s="9"/>
      <c r="E228" s="2"/>
      <c r="F228" s="2"/>
      <c r="G228" s="2">
        <v>7.6412870000000002</v>
      </c>
      <c r="H228" s="2">
        <v>4.8642479999999999</v>
      </c>
      <c r="I228" s="2">
        <v>9.5269980000000007</v>
      </c>
      <c r="J228" s="2">
        <v>8.9907819999999994</v>
      </c>
      <c r="K228" s="2">
        <v>6.9763549999999999</v>
      </c>
      <c r="L228" s="2">
        <v>55.847147999999997</v>
      </c>
      <c r="M228" s="2">
        <v>22.394891000000001</v>
      </c>
      <c r="N228" s="2">
        <v>23.732358999999999</v>
      </c>
      <c r="O228" s="2">
        <v>12.848527000000001</v>
      </c>
      <c r="P228" s="2">
        <v>18.434241</v>
      </c>
      <c r="Q228" s="2">
        <v>10.356025000000001</v>
      </c>
      <c r="R228" s="2">
        <v>10.76413</v>
      </c>
      <c r="S228" s="2">
        <v>9.0266669999999998</v>
      </c>
      <c r="T228" s="2">
        <v>19.139299000000001</v>
      </c>
      <c r="U228" s="2">
        <v>21.276299999999999</v>
      </c>
    </row>
    <row r="229" spans="1:21" hidden="1" x14ac:dyDescent="0.2">
      <c r="A229" s="22" t="s">
        <v>139</v>
      </c>
      <c r="B229" s="9" t="s">
        <v>810</v>
      </c>
      <c r="C229" s="10" t="s">
        <v>982</v>
      </c>
      <c r="D229" s="10"/>
      <c r="E229" s="3"/>
      <c r="F229" s="3"/>
      <c r="G229" s="3">
        <f>G228-SUMIFS('ODA download raw'!G:G,'ODA download raw'!$A:$A,'ODA total and ex non-transfer'!$A229,'ODA download raw'!$D:$D,'ODA download raw'!$D$16)</f>
        <v>7.6412870000000002</v>
      </c>
      <c r="H229" s="3">
        <f>H228-SUMIFS('ODA download raw'!H:H,'ODA download raw'!$A:$A,'ODA total and ex non-transfer'!$A229,'ODA download raw'!$D:$D,'ODA download raw'!$D$16)</f>
        <v>4.8642479999999999</v>
      </c>
      <c r="I229" s="3">
        <f>I228-SUMIFS('ODA download raw'!I:I,'ODA download raw'!$A:$A,'ODA total and ex non-transfer'!$A229,'ODA download raw'!$D:$D,'ODA download raw'!$D$16)</f>
        <v>9.5269980000000007</v>
      </c>
      <c r="J229" s="3">
        <f>J228-SUMIFS('ODA download raw'!J:J,'ODA download raw'!$A:$A,'ODA total and ex non-transfer'!$A229,'ODA download raw'!$D:$D,'ODA download raw'!$D$16)</f>
        <v>8.9907819999999994</v>
      </c>
      <c r="K229" s="3">
        <f>K228-SUMIFS('ODA download raw'!K:K,'ODA download raw'!$A:$A,'ODA total and ex non-transfer'!$A229,'ODA download raw'!$D:$D,'ODA download raw'!$D$16)</f>
        <v>6.9393380000000002</v>
      </c>
      <c r="L229" s="3">
        <f>L228-SUMIFS('ODA download raw'!L:L,'ODA download raw'!$A:$A,'ODA total and ex non-transfer'!$A229,'ODA download raw'!$D:$D,'ODA download raw'!$D$16)</f>
        <v>17.936017999999997</v>
      </c>
      <c r="M229" s="3">
        <f>M228-SUMIFS('ODA download raw'!M:M,'ODA download raw'!$A:$A,'ODA total and ex non-transfer'!$A229,'ODA download raw'!$D:$D,'ODA download raw'!$D$16)</f>
        <v>22.297705000000001</v>
      </c>
      <c r="N229" s="3">
        <f>N228-SUMIFS('ODA download raw'!N:N,'ODA download raw'!$A:$A,'ODA total and ex non-transfer'!$A229,'ODA download raw'!$D:$D,'ODA download raw'!$D$16)</f>
        <v>23.604890999999999</v>
      </c>
      <c r="O229" s="3">
        <f>O228-SUMIFS('ODA download raw'!O:O,'ODA download raw'!$A:$A,'ODA total and ex non-transfer'!$A229,'ODA download raw'!$D:$D,'ODA download raw'!$D$16)</f>
        <v>12.768435</v>
      </c>
      <c r="P229" s="3">
        <f>P228-SUMIFS('ODA download raw'!P:P,'ODA download raw'!$A:$A,'ODA total and ex non-transfer'!$A229,'ODA download raw'!$D:$D,'ODA download raw'!$D$16)</f>
        <v>18.358989000000001</v>
      </c>
      <c r="Q229" s="3">
        <f>Q228-SUMIFS('ODA download raw'!Q:Q,'ODA download raw'!$A:$A,'ODA total and ex non-transfer'!$A229,'ODA download raw'!$D:$D,'ODA download raw'!$D$16)</f>
        <v>10.111420000000001</v>
      </c>
      <c r="R229" s="3">
        <f>R228-SUMIFS('ODA download raw'!R:R,'ODA download raw'!$A:$A,'ODA total and ex non-transfer'!$A229,'ODA download raw'!$D:$D,'ODA download raw'!$D$16)</f>
        <v>10.621597</v>
      </c>
      <c r="S229" s="3">
        <f>S228-SUMIFS('ODA download raw'!S:S,'ODA download raw'!$A:$A,'ODA total and ex non-transfer'!$A229,'ODA download raw'!$D:$D,'ODA download raw'!$D$16)</f>
        <v>8.7964859999999998</v>
      </c>
      <c r="T229" s="3">
        <f>T228-SUMIFS('ODA download raw'!T:T,'ODA download raw'!$A:$A,'ODA total and ex non-transfer'!$A229,'ODA download raw'!$D:$D,'ODA download raw'!$D$16)</f>
        <v>18.678435</v>
      </c>
      <c r="U229" s="3">
        <f>U228-SUMIFS('ODA download raw'!U:U,'ODA download raw'!$A:$A,'ODA total and ex non-transfer'!$A229,'ODA download raw'!$D:$D,'ODA download raw'!$D$16)</f>
        <v>21.152849</v>
      </c>
    </row>
    <row r="230" spans="1:21" hidden="1" x14ac:dyDescent="0.2">
      <c r="A230" s="21" t="s">
        <v>140</v>
      </c>
      <c r="B230" s="9" t="s">
        <v>907</v>
      </c>
      <c r="C230" s="9" t="s">
        <v>981</v>
      </c>
      <c r="D230" s="9"/>
      <c r="E230" s="2"/>
      <c r="F230" s="2"/>
      <c r="G230" s="2">
        <v>3.9045480000000001</v>
      </c>
      <c r="H230" s="2">
        <v>6.1352539999999998</v>
      </c>
      <c r="I230" s="2">
        <v>11.273879000000001</v>
      </c>
      <c r="J230" s="2">
        <v>8.2671320000000001</v>
      </c>
      <c r="K230" s="2">
        <v>24.557175000000001</v>
      </c>
      <c r="L230" s="2">
        <v>17.284521000000002</v>
      </c>
      <c r="M230" s="2">
        <v>7.5906260000000003</v>
      </c>
      <c r="N230" s="2">
        <v>6.6314010000000003</v>
      </c>
      <c r="O230" s="2">
        <v>4.5144900000000003</v>
      </c>
      <c r="P230" s="2"/>
      <c r="Q230" s="2"/>
      <c r="R230" s="2"/>
      <c r="S230" s="2"/>
      <c r="T230" s="2"/>
      <c r="U230" s="2"/>
    </row>
    <row r="231" spans="1:21" hidden="1" x14ac:dyDescent="0.2">
      <c r="A231" s="22" t="s">
        <v>140</v>
      </c>
      <c r="B231" s="9" t="s">
        <v>907</v>
      </c>
      <c r="C231" s="10" t="s">
        <v>982</v>
      </c>
      <c r="D231" s="10"/>
      <c r="E231" s="3"/>
      <c r="F231" s="3"/>
      <c r="G231" s="3">
        <f>G230-SUMIFS('ODA download raw'!G:G,'ODA download raw'!$A:$A,'ODA total and ex non-transfer'!$A231,'ODA download raw'!$D:$D,'ODA download raw'!$D$16)</f>
        <v>3.9045480000000001</v>
      </c>
      <c r="H231" s="3">
        <f>H230-SUMIFS('ODA download raw'!H:H,'ODA download raw'!$A:$A,'ODA total and ex non-transfer'!$A231,'ODA download raw'!$D:$D,'ODA download raw'!$D$16)</f>
        <v>6.1352539999999998</v>
      </c>
      <c r="I231" s="3">
        <f>I230-SUMIFS('ODA download raw'!I:I,'ODA download raw'!$A:$A,'ODA total and ex non-transfer'!$A231,'ODA download raw'!$D:$D,'ODA download raw'!$D$16)</f>
        <v>11.273879000000001</v>
      </c>
      <c r="J231" s="3">
        <f>J230-SUMIFS('ODA download raw'!J:J,'ODA download raw'!$A:$A,'ODA total and ex non-transfer'!$A231,'ODA download raw'!$D:$D,'ODA download raw'!$D$16)</f>
        <v>8.2671320000000001</v>
      </c>
      <c r="K231" s="3">
        <f>K230-SUMIFS('ODA download raw'!K:K,'ODA download raw'!$A:$A,'ODA total and ex non-transfer'!$A231,'ODA download raw'!$D:$D,'ODA download raw'!$D$16)</f>
        <v>23.903829000000002</v>
      </c>
      <c r="L231" s="3">
        <f>L230-SUMIFS('ODA download raw'!L:L,'ODA download raw'!$A:$A,'ODA total and ex non-transfer'!$A231,'ODA download raw'!$D:$D,'ODA download raw'!$D$16)</f>
        <v>16.456192000000001</v>
      </c>
      <c r="M231" s="3">
        <f>M230-SUMIFS('ODA download raw'!M:M,'ODA download raw'!$A:$A,'ODA total and ex non-transfer'!$A231,'ODA download raw'!$D:$D,'ODA download raw'!$D$16)</f>
        <v>6.8294370000000004</v>
      </c>
      <c r="N231" s="3">
        <f>N230-SUMIFS('ODA download raw'!N:N,'ODA download raw'!$A:$A,'ODA total and ex non-transfer'!$A231,'ODA download raw'!$D:$D,'ODA download raw'!$D$16)</f>
        <v>6.0093540000000001</v>
      </c>
      <c r="O231" s="3">
        <f>O230-SUMIFS('ODA download raw'!O:O,'ODA download raw'!$A:$A,'ODA total and ex non-transfer'!$A231,'ODA download raw'!$D:$D,'ODA download raw'!$D$16)</f>
        <v>4.1606080000000008</v>
      </c>
      <c r="P231" s="3">
        <f>P230-SUMIFS('ODA download raw'!P:P,'ODA download raw'!$A:$A,'ODA total and ex non-transfer'!$A231,'ODA download raw'!$D:$D,'ODA download raw'!$D$16)</f>
        <v>0</v>
      </c>
      <c r="Q231" s="3">
        <f>Q230-SUMIFS('ODA download raw'!Q:Q,'ODA download raw'!$A:$A,'ODA total and ex non-transfer'!$A231,'ODA download raw'!$D:$D,'ODA download raw'!$D$16)</f>
        <v>0</v>
      </c>
      <c r="R231" s="3">
        <f>R230-SUMIFS('ODA download raw'!R:R,'ODA download raw'!$A:$A,'ODA total and ex non-transfer'!$A231,'ODA download raw'!$D:$D,'ODA download raw'!$D$16)</f>
        <v>0</v>
      </c>
      <c r="S231" s="3">
        <f>S230-SUMIFS('ODA download raw'!S:S,'ODA download raw'!$A:$A,'ODA total and ex non-transfer'!$A231,'ODA download raw'!$D:$D,'ODA download raw'!$D$16)</f>
        <v>0</v>
      </c>
      <c r="T231" s="3">
        <f>T230-SUMIFS('ODA download raw'!T:T,'ODA download raw'!$A:$A,'ODA total and ex non-transfer'!$A231,'ODA download raw'!$D:$D,'ODA download raw'!$D$16)</f>
        <v>0</v>
      </c>
      <c r="U231" s="3">
        <f>U230-SUMIFS('ODA download raw'!U:U,'ODA download raw'!$A:$A,'ODA total and ex non-transfer'!$A231,'ODA download raw'!$D:$D,'ODA download raw'!$D$16)</f>
        <v>0</v>
      </c>
    </row>
    <row r="232" spans="1:21" hidden="1" x14ac:dyDescent="0.2">
      <c r="A232" s="21" t="s">
        <v>141</v>
      </c>
      <c r="B232" s="9" t="s">
        <v>916</v>
      </c>
      <c r="C232" s="9" t="s">
        <v>981</v>
      </c>
      <c r="D232" s="9"/>
      <c r="E232" s="2"/>
      <c r="F232" s="2"/>
      <c r="G232" s="2">
        <v>3.0469979999999999</v>
      </c>
      <c r="H232" s="2">
        <v>1.3039719999999999</v>
      </c>
      <c r="I232" s="2">
        <v>1.0057499999999999</v>
      </c>
      <c r="J232" s="2">
        <v>3.3346300000000002</v>
      </c>
      <c r="K232" s="2">
        <v>9.5674999999999996E-2</v>
      </c>
      <c r="L232" s="2">
        <v>11.439411</v>
      </c>
      <c r="M232" s="2"/>
      <c r="N232" s="2"/>
      <c r="O232" s="2"/>
      <c r="P232" s="2"/>
      <c r="Q232" s="2"/>
      <c r="R232" s="2"/>
      <c r="S232" s="2"/>
      <c r="T232" s="2"/>
      <c r="U232" s="2"/>
    </row>
    <row r="233" spans="1:21" hidden="1" x14ac:dyDescent="0.2">
      <c r="A233" s="22" t="s">
        <v>141</v>
      </c>
      <c r="B233" s="9" t="s">
        <v>916</v>
      </c>
      <c r="C233" s="10" t="s">
        <v>982</v>
      </c>
      <c r="D233" s="10"/>
      <c r="E233" s="3"/>
      <c r="F233" s="3"/>
      <c r="G233" s="3">
        <f>G232-SUMIFS('ODA download raw'!G:G,'ODA download raw'!$A:$A,'ODA total and ex non-transfer'!$A233,'ODA download raw'!$D:$D,'ODA download raw'!$D$16)</f>
        <v>3.0469979999999999</v>
      </c>
      <c r="H233" s="3">
        <f>H232-SUMIFS('ODA download raw'!H:H,'ODA download raw'!$A:$A,'ODA total and ex non-transfer'!$A233,'ODA download raw'!$D:$D,'ODA download raw'!$D$16)</f>
        <v>1.3039719999999999</v>
      </c>
      <c r="I233" s="3">
        <f>I232-SUMIFS('ODA download raw'!I:I,'ODA download raw'!$A:$A,'ODA total and ex non-transfer'!$A233,'ODA download raw'!$D:$D,'ODA download raw'!$D$16)</f>
        <v>1.0057499999999999</v>
      </c>
      <c r="J233" s="3">
        <f>J232-SUMIFS('ODA download raw'!J:J,'ODA download raw'!$A:$A,'ODA total and ex non-transfer'!$A233,'ODA download raw'!$D:$D,'ODA download raw'!$D$16)</f>
        <v>3.3346300000000002</v>
      </c>
      <c r="K233" s="3">
        <f>K232-SUMIFS('ODA download raw'!K:K,'ODA download raw'!$A:$A,'ODA total and ex non-transfer'!$A233,'ODA download raw'!$D:$D,'ODA download raw'!$D$16)</f>
        <v>7.8121999999999997E-2</v>
      </c>
      <c r="L233" s="3">
        <f>L232-SUMIFS('ODA download raw'!L:L,'ODA download raw'!$A:$A,'ODA total and ex non-transfer'!$A233,'ODA download raw'!$D:$D,'ODA download raw'!$D$16)</f>
        <v>11.270273</v>
      </c>
      <c r="M233" s="3">
        <f>M232-SUMIFS('ODA download raw'!M:M,'ODA download raw'!$A:$A,'ODA total and ex non-transfer'!$A233,'ODA download raw'!$D:$D,'ODA download raw'!$D$16)</f>
        <v>0</v>
      </c>
      <c r="N233" s="3">
        <f>N232-SUMIFS('ODA download raw'!N:N,'ODA download raw'!$A:$A,'ODA total and ex non-transfer'!$A233,'ODA download raw'!$D:$D,'ODA download raw'!$D$16)</f>
        <v>0</v>
      </c>
      <c r="O233" s="3">
        <f>O232-SUMIFS('ODA download raw'!O:O,'ODA download raw'!$A:$A,'ODA total and ex non-transfer'!$A233,'ODA download raw'!$D:$D,'ODA download raw'!$D$16)</f>
        <v>0</v>
      </c>
      <c r="P233" s="3">
        <f>P232-SUMIFS('ODA download raw'!P:P,'ODA download raw'!$A:$A,'ODA total and ex non-transfer'!$A233,'ODA download raw'!$D:$D,'ODA download raw'!$D$16)</f>
        <v>0</v>
      </c>
      <c r="Q233" s="3">
        <f>Q232-SUMIFS('ODA download raw'!Q:Q,'ODA download raw'!$A:$A,'ODA total and ex non-transfer'!$A233,'ODA download raw'!$D:$D,'ODA download raw'!$D$16)</f>
        <v>0</v>
      </c>
      <c r="R233" s="3">
        <f>R232-SUMIFS('ODA download raw'!R:R,'ODA download raw'!$A:$A,'ODA total and ex non-transfer'!$A233,'ODA download raw'!$D:$D,'ODA download raw'!$D$16)</f>
        <v>0</v>
      </c>
      <c r="S233" s="3">
        <f>S232-SUMIFS('ODA download raw'!S:S,'ODA download raw'!$A:$A,'ODA total and ex non-transfer'!$A233,'ODA download raw'!$D:$D,'ODA download raw'!$D$16)</f>
        <v>0</v>
      </c>
      <c r="T233" s="3">
        <f>T232-SUMIFS('ODA download raw'!T:T,'ODA download raw'!$A:$A,'ODA total and ex non-transfer'!$A233,'ODA download raw'!$D:$D,'ODA download raw'!$D$16)</f>
        <v>0</v>
      </c>
      <c r="U233" s="3">
        <f>U232-SUMIFS('ODA download raw'!U:U,'ODA download raw'!$A:$A,'ODA total and ex non-transfer'!$A233,'ODA download raw'!$D:$D,'ODA download raw'!$D$16)</f>
        <v>0</v>
      </c>
    </row>
    <row r="234" spans="1:21" hidden="1" x14ac:dyDescent="0.2">
      <c r="A234" s="21" t="s">
        <v>142</v>
      </c>
      <c r="B234" s="9" t="e">
        <v>#N/A</v>
      </c>
      <c r="C234" s="9" t="s">
        <v>981</v>
      </c>
      <c r="D234" s="9"/>
      <c r="E234" s="2"/>
      <c r="F234" s="2"/>
      <c r="G234" s="2">
        <v>48.877737000000003</v>
      </c>
      <c r="H234" s="2">
        <v>59.150334999999998</v>
      </c>
      <c r="I234" s="2">
        <v>46.622290999999997</v>
      </c>
      <c r="J234" s="2">
        <v>81.553344999999993</v>
      </c>
      <c r="K234" s="2">
        <v>66.764166000000003</v>
      </c>
      <c r="L234" s="2">
        <v>71.933076999999997</v>
      </c>
      <c r="M234" s="2">
        <v>52.961933000000002</v>
      </c>
      <c r="N234" s="2">
        <v>63.268371000000002</v>
      </c>
      <c r="O234" s="2">
        <v>122.767512</v>
      </c>
      <c r="P234" s="2">
        <v>136.98808099999999</v>
      </c>
      <c r="Q234" s="2">
        <v>203.31130999999999</v>
      </c>
      <c r="R234" s="2">
        <v>124.540716</v>
      </c>
      <c r="S234" s="2">
        <v>146.590992</v>
      </c>
      <c r="T234" s="2">
        <v>161.704949</v>
      </c>
      <c r="U234" s="2">
        <v>219.89832899999999</v>
      </c>
    </row>
    <row r="235" spans="1:21" hidden="1" x14ac:dyDescent="0.2">
      <c r="A235" s="22" t="s">
        <v>142</v>
      </c>
      <c r="B235" s="9" t="e">
        <v>#N/A</v>
      </c>
      <c r="C235" s="10" t="s">
        <v>982</v>
      </c>
      <c r="D235" s="10"/>
      <c r="E235" s="3"/>
      <c r="F235" s="3"/>
      <c r="G235" s="3">
        <f>G234-SUMIFS('ODA download raw'!G:G,'ODA download raw'!$A:$A,'ODA total and ex non-transfer'!$A235,'ODA download raw'!$D:$D,'ODA download raw'!$D$16)</f>
        <v>48.877737000000003</v>
      </c>
      <c r="H235" s="3">
        <f>H234-SUMIFS('ODA download raw'!H:H,'ODA download raw'!$A:$A,'ODA total and ex non-transfer'!$A235,'ODA download raw'!$D:$D,'ODA download raw'!$D$16)</f>
        <v>59.150334999999998</v>
      </c>
      <c r="I235" s="3">
        <f>I234-SUMIFS('ODA download raw'!I:I,'ODA download raw'!$A:$A,'ODA total and ex non-transfer'!$A235,'ODA download raw'!$D:$D,'ODA download raw'!$D$16)</f>
        <v>46.622290999999997</v>
      </c>
      <c r="J235" s="3">
        <f>J234-SUMIFS('ODA download raw'!J:J,'ODA download raw'!$A:$A,'ODA total and ex non-transfer'!$A235,'ODA download raw'!$D:$D,'ODA download raw'!$D$16)</f>
        <v>81.553344999999993</v>
      </c>
      <c r="K235" s="3">
        <f>K234-SUMIFS('ODA download raw'!K:K,'ODA download raw'!$A:$A,'ODA total and ex non-transfer'!$A235,'ODA download raw'!$D:$D,'ODA download raw'!$D$16)</f>
        <v>66.742935000000003</v>
      </c>
      <c r="L235" s="3">
        <f>L234-SUMIFS('ODA download raw'!L:L,'ODA download raw'!$A:$A,'ODA total and ex non-transfer'!$A235,'ODA download raw'!$D:$D,'ODA download raw'!$D$16)</f>
        <v>71.882283000000001</v>
      </c>
      <c r="M235" s="3">
        <f>M234-SUMIFS('ODA download raw'!M:M,'ODA download raw'!$A:$A,'ODA total and ex non-transfer'!$A235,'ODA download raw'!$D:$D,'ODA download raw'!$D$16)</f>
        <v>52.947067000000004</v>
      </c>
      <c r="N235" s="3">
        <f>N234-SUMIFS('ODA download raw'!N:N,'ODA download raw'!$A:$A,'ODA total and ex non-transfer'!$A235,'ODA download raw'!$D:$D,'ODA download raw'!$D$16)</f>
        <v>63.266821</v>
      </c>
      <c r="O235" s="3">
        <f>O234-SUMIFS('ODA download raw'!O:O,'ODA download raw'!$A:$A,'ODA total and ex non-transfer'!$A235,'ODA download raw'!$D:$D,'ODA download raw'!$D$16)</f>
        <v>112.837948</v>
      </c>
      <c r="P235" s="3">
        <f>P234-SUMIFS('ODA download raw'!P:P,'ODA download raw'!$A:$A,'ODA total and ex non-transfer'!$A235,'ODA download raw'!$D:$D,'ODA download raw'!$D$16)</f>
        <v>133.38414599999999</v>
      </c>
      <c r="Q235" s="3">
        <f>Q234-SUMIFS('ODA download raw'!Q:Q,'ODA download raw'!$A:$A,'ODA total and ex non-transfer'!$A235,'ODA download raw'!$D:$D,'ODA download raw'!$D$16)</f>
        <v>201.87898300000001</v>
      </c>
      <c r="R235" s="3">
        <f>R234-SUMIFS('ODA download raw'!R:R,'ODA download raw'!$A:$A,'ODA total and ex non-transfer'!$A235,'ODA download raw'!$D:$D,'ODA download raw'!$D$16)</f>
        <v>121.842888</v>
      </c>
      <c r="S235" s="3">
        <f>S234-SUMIFS('ODA download raw'!S:S,'ODA download raw'!$A:$A,'ODA total and ex non-transfer'!$A235,'ODA download raw'!$D:$D,'ODA download raw'!$D$16)</f>
        <v>144.09496899999999</v>
      </c>
      <c r="T235" s="3">
        <f>T234-SUMIFS('ODA download raw'!T:T,'ODA download raw'!$A:$A,'ODA total and ex non-transfer'!$A235,'ODA download raw'!$D:$D,'ODA download raw'!$D$16)</f>
        <v>160.67330799999999</v>
      </c>
      <c r="U235" s="3">
        <f>U234-SUMIFS('ODA download raw'!U:U,'ODA download raw'!$A:$A,'ODA total and ex non-transfer'!$A235,'ODA download raw'!$D:$D,'ODA download raw'!$D$16)</f>
        <v>219.44110899999998</v>
      </c>
    </row>
    <row r="236" spans="1:21" hidden="1" x14ac:dyDescent="0.2">
      <c r="A236" s="21" t="s">
        <v>143</v>
      </c>
      <c r="B236" s="9" t="e">
        <v>#N/A</v>
      </c>
      <c r="C236" s="9" t="s">
        <v>981</v>
      </c>
      <c r="D236" s="9"/>
      <c r="E236" s="2"/>
      <c r="F236" s="2"/>
      <c r="G236" s="2">
        <v>119.31009</v>
      </c>
      <c r="H236" s="2">
        <v>168.64992100000001</v>
      </c>
      <c r="I236" s="2">
        <v>202.15158600000001</v>
      </c>
      <c r="J236" s="2">
        <v>221.10420400000001</v>
      </c>
      <c r="K236" s="2">
        <v>215.45416399999999</v>
      </c>
      <c r="L236" s="2">
        <v>255.276825</v>
      </c>
      <c r="M236" s="2">
        <v>278.156722</v>
      </c>
      <c r="N236" s="2">
        <v>292.92082099999999</v>
      </c>
      <c r="O236" s="2">
        <v>306.207604</v>
      </c>
      <c r="P236" s="2">
        <v>376.24835400000001</v>
      </c>
      <c r="Q236" s="2">
        <v>506.50163199999997</v>
      </c>
      <c r="R236" s="2">
        <v>407.30767200000003</v>
      </c>
      <c r="S236" s="2">
        <v>416.63041600000003</v>
      </c>
      <c r="T236" s="2">
        <v>417.11442399999999</v>
      </c>
      <c r="U236" s="2">
        <v>458.311218</v>
      </c>
    </row>
    <row r="237" spans="1:21" hidden="1" x14ac:dyDescent="0.2">
      <c r="A237" s="22" t="s">
        <v>143</v>
      </c>
      <c r="B237" s="9" t="e">
        <v>#N/A</v>
      </c>
      <c r="C237" s="10" t="s">
        <v>982</v>
      </c>
      <c r="D237" s="10"/>
      <c r="E237" s="3"/>
      <c r="F237" s="3"/>
      <c r="G237" s="3">
        <f>G236-SUMIFS('ODA download raw'!G:G,'ODA download raw'!$A:$A,'ODA total and ex non-transfer'!$A237,'ODA download raw'!$D:$D,'ODA download raw'!$D$16)</f>
        <v>119.31009</v>
      </c>
      <c r="H237" s="3">
        <f>H236-SUMIFS('ODA download raw'!H:H,'ODA download raw'!$A:$A,'ODA total and ex non-transfer'!$A237,'ODA download raw'!$D:$D,'ODA download raw'!$D$16)</f>
        <v>168.64992100000001</v>
      </c>
      <c r="I237" s="3">
        <f>I236-SUMIFS('ODA download raw'!I:I,'ODA download raw'!$A:$A,'ODA total and ex non-transfer'!$A237,'ODA download raw'!$D:$D,'ODA download raw'!$D$16)</f>
        <v>202.15158600000001</v>
      </c>
      <c r="J237" s="3">
        <f>J236-SUMIFS('ODA download raw'!J:J,'ODA download raw'!$A:$A,'ODA total and ex non-transfer'!$A237,'ODA download raw'!$D:$D,'ODA download raw'!$D$16)</f>
        <v>221.10420400000001</v>
      </c>
      <c r="K237" s="3">
        <f>K236-SUMIFS('ODA download raw'!K:K,'ODA download raw'!$A:$A,'ODA total and ex non-transfer'!$A237,'ODA download raw'!$D:$D,'ODA download raw'!$D$16)</f>
        <v>208.92091599999998</v>
      </c>
      <c r="L237" s="3">
        <f>L236-SUMIFS('ODA download raw'!L:L,'ODA download raw'!$A:$A,'ODA total and ex non-transfer'!$A237,'ODA download raw'!$D:$D,'ODA download raw'!$D$16)</f>
        <v>238.68325100000001</v>
      </c>
      <c r="M237" s="3">
        <f>M236-SUMIFS('ODA download raw'!M:M,'ODA download raw'!$A:$A,'ODA total and ex non-transfer'!$A237,'ODA download raw'!$D:$D,'ODA download raw'!$D$16)</f>
        <v>263.39915100000002</v>
      </c>
      <c r="N237" s="3">
        <f>N236-SUMIFS('ODA download raw'!N:N,'ODA download raw'!$A:$A,'ODA total and ex non-transfer'!$A237,'ODA download raw'!$D:$D,'ODA download raw'!$D$16)</f>
        <v>272.001981</v>
      </c>
      <c r="O237" s="3">
        <f>O236-SUMIFS('ODA download raw'!O:O,'ODA download raw'!$A:$A,'ODA total and ex non-transfer'!$A237,'ODA download raw'!$D:$D,'ODA download raw'!$D$16)</f>
        <v>282.99993799999999</v>
      </c>
      <c r="P237" s="3">
        <f>P236-SUMIFS('ODA download raw'!P:P,'ODA download raw'!$A:$A,'ODA total and ex non-transfer'!$A237,'ODA download raw'!$D:$D,'ODA download raw'!$D$16)</f>
        <v>348.89374900000001</v>
      </c>
      <c r="Q237" s="3">
        <f>Q236-SUMIFS('ODA download raw'!Q:Q,'ODA download raw'!$A:$A,'ODA total and ex non-transfer'!$A237,'ODA download raw'!$D:$D,'ODA download raw'!$D$16)</f>
        <v>481.01905399999998</v>
      </c>
      <c r="R237" s="3">
        <f>R236-SUMIFS('ODA download raw'!R:R,'ODA download raw'!$A:$A,'ODA total and ex non-transfer'!$A237,'ODA download raw'!$D:$D,'ODA download raw'!$D$16)</f>
        <v>390.76178000000004</v>
      </c>
      <c r="S237" s="3">
        <f>S236-SUMIFS('ODA download raw'!S:S,'ODA download raw'!$A:$A,'ODA total and ex non-transfer'!$A237,'ODA download raw'!$D:$D,'ODA download raw'!$D$16)</f>
        <v>411.40648300000004</v>
      </c>
      <c r="T237" s="3">
        <f>T236-SUMIFS('ODA download raw'!T:T,'ODA download raw'!$A:$A,'ODA total and ex non-transfer'!$A237,'ODA download raw'!$D:$D,'ODA download raw'!$D$16)</f>
        <v>413.60290800000001</v>
      </c>
      <c r="U237" s="3">
        <f>U236-SUMIFS('ODA download raw'!U:U,'ODA download raw'!$A:$A,'ODA total and ex non-transfer'!$A237,'ODA download raw'!$D:$D,'ODA download raw'!$D$16)</f>
        <v>423.29820899999999</v>
      </c>
    </row>
    <row r="238" spans="1:21" hidden="1" x14ac:dyDescent="0.2">
      <c r="A238" s="21" t="s">
        <v>144</v>
      </c>
      <c r="B238" s="9" t="e">
        <v>#N/A</v>
      </c>
      <c r="C238" s="9" t="s">
        <v>981</v>
      </c>
      <c r="D238" s="9"/>
      <c r="E238" s="2"/>
      <c r="F238" s="2"/>
      <c r="G238" s="2">
        <v>3526.5492939999999</v>
      </c>
      <c r="H238" s="2">
        <v>3975.401828</v>
      </c>
      <c r="I238" s="2">
        <v>4288.7693849999996</v>
      </c>
      <c r="J238" s="2">
        <v>3577.5060950000002</v>
      </c>
      <c r="K238" s="2">
        <v>5959.682573</v>
      </c>
      <c r="L238" s="2">
        <v>3500.590725</v>
      </c>
      <c r="M238" s="2">
        <v>3867.6335290000002</v>
      </c>
      <c r="N238" s="2">
        <v>4041.4473149999999</v>
      </c>
      <c r="O238" s="2">
        <v>4022.527889</v>
      </c>
      <c r="P238" s="2">
        <v>4350.3162039999997</v>
      </c>
      <c r="Q238" s="2">
        <v>4546.6748360000001</v>
      </c>
      <c r="R238" s="2">
        <v>4032.0550589999998</v>
      </c>
      <c r="S238" s="2">
        <v>4380.5097260000002</v>
      </c>
      <c r="T238" s="2">
        <v>5247.1919980000002</v>
      </c>
      <c r="U238" s="2">
        <v>4577.1408879999999</v>
      </c>
    </row>
    <row r="239" spans="1:21" hidden="1" x14ac:dyDescent="0.2">
      <c r="A239" s="22" t="s">
        <v>144</v>
      </c>
      <c r="B239" s="9" t="e">
        <v>#N/A</v>
      </c>
      <c r="C239" s="10" t="s">
        <v>982</v>
      </c>
      <c r="D239" s="10"/>
      <c r="E239" s="3"/>
      <c r="F239" s="3"/>
      <c r="G239" s="3">
        <f>G238-SUMIFS('ODA download raw'!G:G,'ODA download raw'!$A:$A,'ODA total and ex non-transfer'!$A239,'ODA download raw'!$D:$D,'ODA download raw'!$D$16)</f>
        <v>3488.319152</v>
      </c>
      <c r="H239" s="3">
        <f>H238-SUMIFS('ODA download raw'!H:H,'ODA download raw'!$A:$A,'ODA total and ex non-transfer'!$A239,'ODA download raw'!$D:$D,'ODA download raw'!$D$16)</f>
        <v>3934.9092190000001</v>
      </c>
      <c r="I239" s="3">
        <f>I238-SUMIFS('ODA download raw'!I:I,'ODA download raw'!$A:$A,'ODA total and ex non-transfer'!$A239,'ODA download raw'!$D:$D,'ODA download raw'!$D$16)</f>
        <v>4235.5489149999994</v>
      </c>
      <c r="J239" s="3">
        <f>J238-SUMIFS('ODA download raw'!J:J,'ODA download raw'!$A:$A,'ODA total and ex non-transfer'!$A239,'ODA download raw'!$D:$D,'ODA download raw'!$D$16)</f>
        <v>3531.929384</v>
      </c>
      <c r="K239" s="3">
        <f>K238-SUMIFS('ODA download raw'!K:K,'ODA download raw'!$A:$A,'ODA total and ex non-transfer'!$A239,'ODA download raw'!$D:$D,'ODA download raw'!$D$16)</f>
        <v>5151.3261149999998</v>
      </c>
      <c r="L239" s="3">
        <f>L238-SUMIFS('ODA download raw'!L:L,'ODA download raw'!$A:$A,'ODA total and ex non-transfer'!$A239,'ODA download raw'!$D:$D,'ODA download raw'!$D$16)</f>
        <v>3345.6264430000001</v>
      </c>
      <c r="M239" s="3">
        <f>M238-SUMIFS('ODA download raw'!M:M,'ODA download raw'!$A:$A,'ODA total and ex non-transfer'!$A239,'ODA download raw'!$D:$D,'ODA download raw'!$D$16)</f>
        <v>3668.4103150000001</v>
      </c>
      <c r="N239" s="3">
        <f>N238-SUMIFS('ODA download raw'!N:N,'ODA download raw'!$A:$A,'ODA total and ex non-transfer'!$A239,'ODA download raw'!$D:$D,'ODA download raw'!$D$16)</f>
        <v>3836.4429489999998</v>
      </c>
      <c r="O239" s="3">
        <f>O238-SUMIFS('ODA download raw'!O:O,'ODA download raw'!$A:$A,'ODA total and ex non-transfer'!$A239,'ODA download raw'!$D:$D,'ODA download raw'!$D$16)</f>
        <v>3732.1927679999999</v>
      </c>
      <c r="P239" s="3">
        <f>P238-SUMIFS('ODA download raw'!P:P,'ODA download raw'!$A:$A,'ODA total and ex non-transfer'!$A239,'ODA download raw'!$D:$D,'ODA download raw'!$D$16)</f>
        <v>4126.7095309999995</v>
      </c>
      <c r="Q239" s="3">
        <f>Q238-SUMIFS('ODA download raw'!Q:Q,'ODA download raw'!$A:$A,'ODA total and ex non-transfer'!$A239,'ODA download raw'!$D:$D,'ODA download raw'!$D$16)</f>
        <v>4315.362545</v>
      </c>
      <c r="R239" s="3">
        <f>R238-SUMIFS('ODA download raw'!R:R,'ODA download raw'!$A:$A,'ODA total and ex non-transfer'!$A239,'ODA download raw'!$D:$D,'ODA download raw'!$D$16)</f>
        <v>3810.6964079999998</v>
      </c>
      <c r="S239" s="3">
        <f>S238-SUMIFS('ODA download raw'!S:S,'ODA download raw'!$A:$A,'ODA total and ex non-transfer'!$A239,'ODA download raw'!$D:$D,'ODA download raw'!$D$16)</f>
        <v>4177.3147930000005</v>
      </c>
      <c r="T239" s="3">
        <f>T238-SUMIFS('ODA download raw'!T:T,'ODA download raw'!$A:$A,'ODA total and ex non-transfer'!$A239,'ODA download raw'!$D:$D,'ODA download raw'!$D$16)</f>
        <v>4962.0260050000006</v>
      </c>
      <c r="U239" s="3">
        <f>U238-SUMIFS('ODA download raw'!U:U,'ODA download raw'!$A:$A,'ODA total and ex non-transfer'!$A239,'ODA download raw'!$D:$D,'ODA download raw'!$D$16)</f>
        <v>4379.0189399999999</v>
      </c>
    </row>
    <row r="240" spans="1:21" hidden="1" x14ac:dyDescent="0.2">
      <c r="A240" s="21" t="s">
        <v>145</v>
      </c>
      <c r="B240" s="9" t="s">
        <v>276</v>
      </c>
      <c r="C240" s="9" t="s">
        <v>981</v>
      </c>
      <c r="D240" s="9"/>
      <c r="E240" s="2"/>
      <c r="F240" s="2"/>
      <c r="G240" s="2">
        <v>63.164836999999999</v>
      </c>
      <c r="H240" s="2">
        <v>142.08290199999999</v>
      </c>
      <c r="I240" s="2">
        <v>110.77886100000001</v>
      </c>
      <c r="J240" s="2">
        <v>95.178974999999994</v>
      </c>
      <c r="K240" s="2">
        <v>125.222066</v>
      </c>
      <c r="L240" s="2">
        <v>123.44884</v>
      </c>
      <c r="M240" s="2">
        <v>126.581272</v>
      </c>
      <c r="N240" s="2">
        <v>124.97914400000001</v>
      </c>
      <c r="O240" s="2">
        <v>139.06743499999999</v>
      </c>
      <c r="P240" s="2">
        <v>109.642993</v>
      </c>
      <c r="Q240" s="2">
        <v>172.37900300000001</v>
      </c>
      <c r="R240" s="2">
        <v>74.353937999999999</v>
      </c>
      <c r="S240" s="2">
        <v>70.772150999999994</v>
      </c>
      <c r="T240" s="2">
        <v>152.43770900000001</v>
      </c>
      <c r="U240" s="2">
        <v>75.291256000000004</v>
      </c>
    </row>
    <row r="241" spans="1:21" hidden="1" x14ac:dyDescent="0.2">
      <c r="A241" s="22" t="s">
        <v>145</v>
      </c>
      <c r="B241" s="9" t="s">
        <v>276</v>
      </c>
      <c r="C241" s="10" t="s">
        <v>982</v>
      </c>
      <c r="D241" s="10"/>
      <c r="E241" s="3"/>
      <c r="F241" s="3"/>
      <c r="G241" s="3">
        <f>G240-SUMIFS('ODA download raw'!G:G,'ODA download raw'!$A:$A,'ODA total and ex non-transfer'!$A241,'ODA download raw'!$D:$D,'ODA download raw'!$D$16)</f>
        <v>63.164836999999999</v>
      </c>
      <c r="H241" s="3">
        <f>H240-SUMIFS('ODA download raw'!H:H,'ODA download raw'!$A:$A,'ODA total and ex non-transfer'!$A241,'ODA download raw'!$D:$D,'ODA download raw'!$D$16)</f>
        <v>142.08290199999999</v>
      </c>
      <c r="I241" s="3">
        <f>I240-SUMIFS('ODA download raw'!I:I,'ODA download raw'!$A:$A,'ODA total and ex non-transfer'!$A241,'ODA download raw'!$D:$D,'ODA download raw'!$D$16)</f>
        <v>110.77886100000001</v>
      </c>
      <c r="J241" s="3">
        <f>J240-SUMIFS('ODA download raw'!J:J,'ODA download raw'!$A:$A,'ODA total and ex non-transfer'!$A241,'ODA download raw'!$D:$D,'ODA download raw'!$D$16)</f>
        <v>95.178974999999994</v>
      </c>
      <c r="K241" s="3">
        <f>K240-SUMIFS('ODA download raw'!K:K,'ODA download raw'!$A:$A,'ODA total and ex non-transfer'!$A241,'ODA download raw'!$D:$D,'ODA download raw'!$D$16)</f>
        <v>115.015451</v>
      </c>
      <c r="L241" s="3">
        <f>L240-SUMIFS('ODA download raw'!L:L,'ODA download raw'!$A:$A,'ODA total and ex non-transfer'!$A241,'ODA download raw'!$D:$D,'ODA download raw'!$D$16)</f>
        <v>108.34769</v>
      </c>
      <c r="M241" s="3">
        <f>M240-SUMIFS('ODA download raw'!M:M,'ODA download raw'!$A:$A,'ODA total and ex non-transfer'!$A241,'ODA download raw'!$D:$D,'ODA download raw'!$D$16)</f>
        <v>113.154436</v>
      </c>
      <c r="N241" s="3">
        <f>N240-SUMIFS('ODA download raw'!N:N,'ODA download raw'!$A:$A,'ODA total and ex non-transfer'!$A241,'ODA download raw'!$D:$D,'ODA download raw'!$D$16)</f>
        <v>110.39773100000001</v>
      </c>
      <c r="O241" s="3">
        <f>O240-SUMIFS('ODA download raw'!O:O,'ODA download raw'!$A:$A,'ODA total and ex non-transfer'!$A241,'ODA download raw'!$D:$D,'ODA download raw'!$D$16)</f>
        <v>124.52569099999999</v>
      </c>
      <c r="P241" s="3">
        <f>P240-SUMIFS('ODA download raw'!P:P,'ODA download raw'!$A:$A,'ODA total and ex non-transfer'!$A241,'ODA download raw'!$D:$D,'ODA download raw'!$D$16)</f>
        <v>98.248660000000001</v>
      </c>
      <c r="Q241" s="3">
        <f>Q240-SUMIFS('ODA download raw'!Q:Q,'ODA download raw'!$A:$A,'ODA total and ex non-transfer'!$A241,'ODA download raw'!$D:$D,'ODA download raw'!$D$16)</f>
        <v>157.295883</v>
      </c>
      <c r="R241" s="3">
        <f>R240-SUMIFS('ODA download raw'!R:R,'ODA download raw'!$A:$A,'ODA total and ex non-transfer'!$A241,'ODA download raw'!$D:$D,'ODA download raw'!$D$16)</f>
        <v>58.410637999999999</v>
      </c>
      <c r="S241" s="3">
        <f>S240-SUMIFS('ODA download raw'!S:S,'ODA download raw'!$A:$A,'ODA total and ex non-transfer'!$A241,'ODA download raw'!$D:$D,'ODA download raw'!$D$16)</f>
        <v>58.611143999999996</v>
      </c>
      <c r="T241" s="3">
        <f>T240-SUMIFS('ODA download raw'!T:T,'ODA download raw'!$A:$A,'ODA total and ex non-transfer'!$A241,'ODA download raw'!$D:$D,'ODA download raw'!$D$16)</f>
        <v>60.453844000000018</v>
      </c>
      <c r="U241" s="3">
        <f>U240-SUMIFS('ODA download raw'!U:U,'ODA download raw'!$A:$A,'ODA total and ex non-transfer'!$A241,'ODA download raw'!$D:$D,'ODA download raw'!$D$16)</f>
        <v>65.406599999999997</v>
      </c>
    </row>
    <row r="242" spans="1:21" hidden="1" x14ac:dyDescent="0.2">
      <c r="A242" s="21" t="s">
        <v>146</v>
      </c>
      <c r="B242" s="9" t="s">
        <v>313</v>
      </c>
      <c r="C242" s="9" t="s">
        <v>981</v>
      </c>
      <c r="D242" s="9"/>
      <c r="E242" s="2"/>
      <c r="F242" s="2"/>
      <c r="G242" s="2">
        <v>1165.348749</v>
      </c>
      <c r="H242" s="2">
        <v>908.24707100000001</v>
      </c>
      <c r="I242" s="2">
        <v>1202.8603029999999</v>
      </c>
      <c r="J242" s="2">
        <v>645.24261200000001</v>
      </c>
      <c r="K242" s="2">
        <v>2514.2993329999999</v>
      </c>
      <c r="L242" s="2">
        <v>500.12654199999997</v>
      </c>
      <c r="M242" s="2">
        <v>527.55187699999999</v>
      </c>
      <c r="N242" s="2">
        <v>661.26753399999996</v>
      </c>
      <c r="O242" s="2">
        <v>773.60170800000003</v>
      </c>
      <c r="P242" s="2">
        <v>644.21757600000001</v>
      </c>
      <c r="Q242" s="2">
        <v>621.59496999999999</v>
      </c>
      <c r="R242" s="2">
        <v>646.37062000000003</v>
      </c>
      <c r="S242" s="2">
        <v>638.372612</v>
      </c>
      <c r="T242" s="2">
        <v>839.68831699999998</v>
      </c>
      <c r="U242" s="2">
        <v>751.67957000000001</v>
      </c>
    </row>
    <row r="243" spans="1:21" hidden="1" x14ac:dyDescent="0.2">
      <c r="A243" s="22" t="s">
        <v>146</v>
      </c>
      <c r="B243" s="9" t="s">
        <v>313</v>
      </c>
      <c r="C243" s="10" t="s">
        <v>982</v>
      </c>
      <c r="D243" s="10"/>
      <c r="E243" s="3"/>
      <c r="F243" s="3"/>
      <c r="G243" s="3">
        <f>G242-SUMIFS('ODA download raw'!G:G,'ODA download raw'!$A:$A,'ODA total and ex non-transfer'!$A243,'ODA download raw'!$D:$D,'ODA download raw'!$D$16)</f>
        <v>1139.642973</v>
      </c>
      <c r="H243" s="3">
        <f>H242-SUMIFS('ODA download raw'!H:H,'ODA download raw'!$A:$A,'ODA total and ex non-transfer'!$A243,'ODA download raw'!$D:$D,'ODA download raw'!$D$16)</f>
        <v>881.654405</v>
      </c>
      <c r="I243" s="3">
        <f>I242-SUMIFS('ODA download raw'!I:I,'ODA download raw'!$A:$A,'ODA total and ex non-transfer'!$A243,'ODA download raw'!$D:$D,'ODA download raw'!$D$16)</f>
        <v>1167.517435</v>
      </c>
      <c r="J243" s="3">
        <f>J242-SUMIFS('ODA download raw'!J:J,'ODA download raw'!$A:$A,'ODA total and ex non-transfer'!$A243,'ODA download raw'!$D:$D,'ODA download raw'!$D$16)</f>
        <v>614.66351499999996</v>
      </c>
      <c r="K243" s="3">
        <f>K242-SUMIFS('ODA download raw'!K:K,'ODA download raw'!$A:$A,'ODA total and ex non-transfer'!$A243,'ODA download raw'!$D:$D,'ODA download raw'!$D$16)</f>
        <v>1955.457598</v>
      </c>
      <c r="L243" s="3">
        <f>L242-SUMIFS('ODA download raw'!L:L,'ODA download raw'!$A:$A,'ODA total and ex non-transfer'!$A243,'ODA download raw'!$D:$D,'ODA download raw'!$D$16)</f>
        <v>492.58171999999996</v>
      </c>
      <c r="M243" s="3">
        <f>M242-SUMIFS('ODA download raw'!M:M,'ODA download raw'!$A:$A,'ODA total and ex non-transfer'!$A243,'ODA download raw'!$D:$D,'ODA download raw'!$D$16)</f>
        <v>514.88175799999999</v>
      </c>
      <c r="N243" s="3">
        <f>N242-SUMIFS('ODA download raw'!N:N,'ODA download raw'!$A:$A,'ODA total and ex non-transfer'!$A243,'ODA download raw'!$D:$D,'ODA download raw'!$D$16)</f>
        <v>648.53226599999994</v>
      </c>
      <c r="O243" s="3">
        <f>O242-SUMIFS('ODA download raw'!O:O,'ODA download raw'!$A:$A,'ODA total and ex non-transfer'!$A243,'ODA download raw'!$D:$D,'ODA download raw'!$D$16)</f>
        <v>661.12283100000002</v>
      </c>
      <c r="P243" s="3">
        <f>P242-SUMIFS('ODA download raw'!P:P,'ODA download raw'!$A:$A,'ODA total and ex non-transfer'!$A243,'ODA download raw'!$D:$D,'ODA download raw'!$D$16)</f>
        <v>635.23355700000002</v>
      </c>
      <c r="Q243" s="3">
        <f>Q242-SUMIFS('ODA download raw'!Q:Q,'ODA download raw'!$A:$A,'ODA total and ex non-transfer'!$A243,'ODA download raw'!$D:$D,'ODA download raw'!$D$16)</f>
        <v>613.29839500000003</v>
      </c>
      <c r="R243" s="3">
        <f>R242-SUMIFS('ODA download raw'!R:R,'ODA download raw'!$A:$A,'ODA total and ex non-transfer'!$A243,'ODA download raw'!$D:$D,'ODA download raw'!$D$16)</f>
        <v>638.98749900000007</v>
      </c>
      <c r="S243" s="3">
        <f>S242-SUMIFS('ODA download raw'!S:S,'ODA download raw'!$A:$A,'ODA total and ex non-transfer'!$A243,'ODA download raw'!$D:$D,'ODA download raw'!$D$16)</f>
        <v>632.91576399999997</v>
      </c>
      <c r="T243" s="3">
        <f>T242-SUMIFS('ODA download raw'!T:T,'ODA download raw'!$A:$A,'ODA total and ex non-transfer'!$A243,'ODA download raw'!$D:$D,'ODA download raw'!$D$16)</f>
        <v>834.55971299999999</v>
      </c>
      <c r="U243" s="3">
        <f>U242-SUMIFS('ODA download raw'!U:U,'ODA download raw'!$A:$A,'ODA total and ex non-transfer'!$A243,'ODA download raw'!$D:$D,'ODA download raw'!$D$16)</f>
        <v>746.290212</v>
      </c>
    </row>
    <row r="244" spans="1:21" hidden="1" x14ac:dyDescent="0.2">
      <c r="A244" s="21" t="s">
        <v>147</v>
      </c>
      <c r="B244" s="9" t="s">
        <v>327</v>
      </c>
      <c r="C244" s="9" t="s">
        <v>981</v>
      </c>
      <c r="D244" s="9"/>
      <c r="E244" s="2"/>
      <c r="F244" s="2"/>
      <c r="G244" s="2">
        <v>385.29347799999999</v>
      </c>
      <c r="H244" s="2">
        <v>430.79818399999999</v>
      </c>
      <c r="I244" s="2">
        <v>371.17832099999998</v>
      </c>
      <c r="J244" s="2">
        <v>396.49434100000002</v>
      </c>
      <c r="K244" s="2">
        <v>363.50456200000002</v>
      </c>
      <c r="L244" s="2">
        <v>418.95511199999999</v>
      </c>
      <c r="M244" s="2">
        <v>525.06513500000005</v>
      </c>
      <c r="N244" s="2">
        <v>534.05998499999998</v>
      </c>
      <c r="O244" s="2">
        <v>550.13194699999997</v>
      </c>
      <c r="P244" s="2">
        <v>826.10964200000001</v>
      </c>
      <c r="Q244" s="2">
        <v>1436.7521650000001</v>
      </c>
      <c r="R244" s="2">
        <v>1087.700572</v>
      </c>
      <c r="S244" s="2">
        <v>973.26105900000005</v>
      </c>
      <c r="T244" s="2">
        <v>1186.5480170000001</v>
      </c>
      <c r="U244" s="2">
        <v>880.47520799999995</v>
      </c>
    </row>
    <row r="245" spans="1:21" hidden="1" x14ac:dyDescent="0.2">
      <c r="A245" s="22" t="s">
        <v>147</v>
      </c>
      <c r="B245" s="9" t="s">
        <v>327</v>
      </c>
      <c r="C245" s="10" t="s">
        <v>982</v>
      </c>
      <c r="D245" s="10"/>
      <c r="E245" s="3"/>
      <c r="F245" s="3"/>
      <c r="G245" s="3">
        <f>G244-SUMIFS('ODA download raw'!G:G,'ODA download raw'!$A:$A,'ODA total and ex non-transfer'!$A245,'ODA download raw'!$D:$D,'ODA download raw'!$D$16)</f>
        <v>385.29347799999999</v>
      </c>
      <c r="H245" s="3">
        <f>H244-SUMIFS('ODA download raw'!H:H,'ODA download raw'!$A:$A,'ODA total and ex non-transfer'!$A245,'ODA download raw'!$D:$D,'ODA download raw'!$D$16)</f>
        <v>430.79818399999999</v>
      </c>
      <c r="I245" s="3">
        <f>I244-SUMIFS('ODA download raw'!I:I,'ODA download raw'!$A:$A,'ODA total and ex non-transfer'!$A245,'ODA download raw'!$D:$D,'ODA download raw'!$D$16)</f>
        <v>371.17832099999998</v>
      </c>
      <c r="J245" s="3">
        <f>J244-SUMIFS('ODA download raw'!J:J,'ODA download raw'!$A:$A,'ODA total and ex non-transfer'!$A245,'ODA download raw'!$D:$D,'ODA download raw'!$D$16)</f>
        <v>396.49434100000002</v>
      </c>
      <c r="K245" s="3">
        <f>K244-SUMIFS('ODA download raw'!K:K,'ODA download raw'!$A:$A,'ODA total and ex non-transfer'!$A245,'ODA download raw'!$D:$D,'ODA download raw'!$D$16)</f>
        <v>327.456884</v>
      </c>
      <c r="L245" s="3">
        <f>L244-SUMIFS('ODA download raw'!L:L,'ODA download raw'!$A:$A,'ODA total and ex non-transfer'!$A245,'ODA download raw'!$D:$D,'ODA download raw'!$D$16)</f>
        <v>380.36695199999997</v>
      </c>
      <c r="M245" s="3">
        <f>M244-SUMIFS('ODA download raw'!M:M,'ODA download raw'!$A:$A,'ODA total and ex non-transfer'!$A245,'ODA download raw'!$D:$D,'ODA download raw'!$D$16)</f>
        <v>480.45100200000007</v>
      </c>
      <c r="N245" s="3">
        <f>N244-SUMIFS('ODA download raw'!N:N,'ODA download raw'!$A:$A,'ODA total and ex non-transfer'!$A245,'ODA download raw'!$D:$D,'ODA download raw'!$D$16)</f>
        <v>477.74881499999998</v>
      </c>
      <c r="O245" s="3">
        <f>O244-SUMIFS('ODA download raw'!O:O,'ODA download raw'!$A:$A,'ODA total and ex non-transfer'!$A245,'ODA download raw'!$D:$D,'ODA download raw'!$D$16)</f>
        <v>494.94052099999999</v>
      </c>
      <c r="P245" s="3">
        <f>P244-SUMIFS('ODA download raw'!P:P,'ODA download raw'!$A:$A,'ODA total and ex non-transfer'!$A245,'ODA download raw'!$D:$D,'ODA download raw'!$D$16)</f>
        <v>764.16512899999998</v>
      </c>
      <c r="Q245" s="3">
        <f>Q244-SUMIFS('ODA download raw'!Q:Q,'ODA download raw'!$A:$A,'ODA total and ex non-transfer'!$A245,'ODA download raw'!$D:$D,'ODA download raw'!$D$16)</f>
        <v>1363.9832310000002</v>
      </c>
      <c r="R245" s="3">
        <f>R244-SUMIFS('ODA download raw'!R:R,'ODA download raw'!$A:$A,'ODA total and ex non-transfer'!$A245,'ODA download raw'!$D:$D,'ODA download raw'!$D$16)</f>
        <v>1016.023413</v>
      </c>
      <c r="S245" s="3">
        <f>S244-SUMIFS('ODA download raw'!S:S,'ODA download raw'!$A:$A,'ODA total and ex non-transfer'!$A245,'ODA download raw'!$D:$D,'ODA download raw'!$D$16)</f>
        <v>902.88443600000005</v>
      </c>
      <c r="T245" s="3">
        <f>T244-SUMIFS('ODA download raw'!T:T,'ODA download raw'!$A:$A,'ODA total and ex non-transfer'!$A245,'ODA download raw'!$D:$D,'ODA download raw'!$D$16)</f>
        <v>1111.9731840000002</v>
      </c>
      <c r="U245" s="3">
        <f>U244-SUMIFS('ODA download raw'!U:U,'ODA download raw'!$A:$A,'ODA total and ex non-transfer'!$A245,'ODA download raw'!$D:$D,'ODA download raw'!$D$16)</f>
        <v>815.10132199999998</v>
      </c>
    </row>
    <row r="246" spans="1:21" hidden="1" x14ac:dyDescent="0.2">
      <c r="A246" s="21" t="s">
        <v>148</v>
      </c>
      <c r="B246" s="9" t="s">
        <v>362</v>
      </c>
      <c r="C246" s="9" t="s">
        <v>981</v>
      </c>
      <c r="D246" s="9"/>
      <c r="E246" s="2"/>
      <c r="F246" s="2"/>
      <c r="G246" s="2">
        <v>53.227935000000002</v>
      </c>
      <c r="H246" s="2">
        <v>85.870098999999996</v>
      </c>
      <c r="I246" s="2">
        <v>87.260508000000002</v>
      </c>
      <c r="J246" s="2">
        <v>137.74481299999999</v>
      </c>
      <c r="K246" s="2">
        <v>109.667072</v>
      </c>
      <c r="L246" s="2">
        <v>110.516159</v>
      </c>
      <c r="M246" s="2">
        <v>101.716611</v>
      </c>
      <c r="N246" s="2">
        <v>90.666357000000005</v>
      </c>
      <c r="O246" s="2">
        <v>188.66348400000001</v>
      </c>
      <c r="P246" s="2">
        <v>161.89947599999999</v>
      </c>
      <c r="Q246" s="2">
        <v>123.196956</v>
      </c>
      <c r="R246" s="2">
        <v>81.704475000000002</v>
      </c>
      <c r="S246" s="2">
        <v>229.120204</v>
      </c>
      <c r="T246" s="2">
        <v>86.748808999999994</v>
      </c>
      <c r="U246" s="2">
        <v>224.23260400000001</v>
      </c>
    </row>
    <row r="247" spans="1:21" hidden="1" x14ac:dyDescent="0.2">
      <c r="A247" s="22" t="s">
        <v>148</v>
      </c>
      <c r="B247" s="9" t="s">
        <v>362</v>
      </c>
      <c r="C247" s="10" t="s">
        <v>982</v>
      </c>
      <c r="D247" s="10"/>
      <c r="E247" s="3"/>
      <c r="F247" s="3"/>
      <c r="G247" s="3">
        <f>G246-SUMIFS('ODA download raw'!G:G,'ODA download raw'!$A:$A,'ODA total and ex non-transfer'!$A247,'ODA download raw'!$D:$D,'ODA download raw'!$D$16)</f>
        <v>53.227935000000002</v>
      </c>
      <c r="H247" s="3">
        <f>H246-SUMIFS('ODA download raw'!H:H,'ODA download raw'!$A:$A,'ODA total and ex non-transfer'!$A247,'ODA download raw'!$D:$D,'ODA download raw'!$D$16)</f>
        <v>85.870098999999996</v>
      </c>
      <c r="I247" s="3">
        <f>I246-SUMIFS('ODA download raw'!I:I,'ODA download raw'!$A:$A,'ODA total and ex non-transfer'!$A247,'ODA download raw'!$D:$D,'ODA download raw'!$D$16)</f>
        <v>87.260508000000002</v>
      </c>
      <c r="J247" s="3">
        <f>J246-SUMIFS('ODA download raw'!J:J,'ODA download raw'!$A:$A,'ODA total and ex non-transfer'!$A247,'ODA download raw'!$D:$D,'ODA download raw'!$D$16)</f>
        <v>137.74481299999999</v>
      </c>
      <c r="K247" s="3">
        <f>K246-SUMIFS('ODA download raw'!K:K,'ODA download raw'!$A:$A,'ODA total and ex non-transfer'!$A247,'ODA download raw'!$D:$D,'ODA download raw'!$D$16)</f>
        <v>98.864954000000012</v>
      </c>
      <c r="L247" s="3">
        <f>L246-SUMIFS('ODA download raw'!L:L,'ODA download raw'!$A:$A,'ODA total and ex non-transfer'!$A247,'ODA download raw'!$D:$D,'ODA download raw'!$D$16)</f>
        <v>98.48331300000001</v>
      </c>
      <c r="M247" s="3">
        <f>M246-SUMIFS('ODA download raw'!M:M,'ODA download raw'!$A:$A,'ODA total and ex non-transfer'!$A247,'ODA download raw'!$D:$D,'ODA download raw'!$D$16)</f>
        <v>88.280727999999996</v>
      </c>
      <c r="N247" s="3">
        <f>N246-SUMIFS('ODA download raw'!N:N,'ODA download raw'!$A:$A,'ODA total and ex non-transfer'!$A247,'ODA download raw'!$D:$D,'ODA download raw'!$D$16)</f>
        <v>74.529947000000007</v>
      </c>
      <c r="O247" s="3">
        <f>O246-SUMIFS('ODA download raw'!O:O,'ODA download raw'!$A:$A,'ODA total and ex non-transfer'!$A247,'ODA download raw'!$D:$D,'ODA download raw'!$D$16)</f>
        <v>174.76395600000001</v>
      </c>
      <c r="P247" s="3">
        <f>P246-SUMIFS('ODA download raw'!P:P,'ODA download raw'!$A:$A,'ODA total and ex non-transfer'!$A247,'ODA download raw'!$D:$D,'ODA download raw'!$D$16)</f>
        <v>147.859363</v>
      </c>
      <c r="Q247" s="3">
        <f>Q246-SUMIFS('ODA download raw'!Q:Q,'ODA download raw'!$A:$A,'ODA total and ex non-transfer'!$A247,'ODA download raw'!$D:$D,'ODA download raw'!$D$16)</f>
        <v>108.097039</v>
      </c>
      <c r="R247" s="3">
        <f>R246-SUMIFS('ODA download raw'!R:R,'ODA download raw'!$A:$A,'ODA total and ex non-transfer'!$A247,'ODA download raw'!$D:$D,'ODA download raw'!$D$16)</f>
        <v>66.259308000000004</v>
      </c>
      <c r="S247" s="3">
        <f>S246-SUMIFS('ODA download raw'!S:S,'ODA download raw'!$A:$A,'ODA total and ex non-transfer'!$A247,'ODA download raw'!$D:$D,'ODA download raw'!$D$16)</f>
        <v>214.651914</v>
      </c>
      <c r="T247" s="3">
        <f>T246-SUMIFS('ODA download raw'!T:T,'ODA download raw'!$A:$A,'ODA total and ex non-transfer'!$A247,'ODA download raw'!$D:$D,'ODA download raw'!$D$16)</f>
        <v>71.238574999999997</v>
      </c>
      <c r="U247" s="3">
        <f>U246-SUMIFS('ODA download raw'!U:U,'ODA download raw'!$A:$A,'ODA total and ex non-transfer'!$A247,'ODA download raw'!$D:$D,'ODA download raw'!$D$16)</f>
        <v>210.79012500000002</v>
      </c>
    </row>
    <row r="248" spans="1:21" hidden="1" x14ac:dyDescent="0.2">
      <c r="A248" s="21" t="s">
        <v>149</v>
      </c>
      <c r="B248" s="9" t="s">
        <v>392</v>
      </c>
      <c r="C248" s="9" t="s">
        <v>981</v>
      </c>
      <c r="D248" s="9"/>
      <c r="E248" s="2"/>
      <c r="F248" s="2"/>
      <c r="G248" s="2">
        <v>612.466992</v>
      </c>
      <c r="H248" s="2">
        <v>1035.8604620000001</v>
      </c>
      <c r="I248" s="2">
        <v>669.67187899999999</v>
      </c>
      <c r="J248" s="2">
        <v>812.78041199999996</v>
      </c>
      <c r="K248" s="2">
        <v>1140.3682650000001</v>
      </c>
      <c r="L248" s="2">
        <v>758.99690699999996</v>
      </c>
      <c r="M248" s="2">
        <v>1024.9705180000001</v>
      </c>
      <c r="N248" s="2">
        <v>983.02894100000003</v>
      </c>
      <c r="O248" s="2">
        <v>701.23791200000005</v>
      </c>
      <c r="P248" s="2">
        <v>1003.40824</v>
      </c>
      <c r="Q248" s="2">
        <v>765.20279900000003</v>
      </c>
      <c r="R248" s="2">
        <v>827.55262400000004</v>
      </c>
      <c r="S248" s="2">
        <v>1151.0512200000001</v>
      </c>
      <c r="T248" s="2">
        <v>1420.218198</v>
      </c>
      <c r="U248" s="2">
        <v>1167.3552589999999</v>
      </c>
    </row>
    <row r="249" spans="1:21" hidden="1" x14ac:dyDescent="0.2">
      <c r="A249" s="22" t="s">
        <v>149</v>
      </c>
      <c r="B249" s="9" t="s">
        <v>392</v>
      </c>
      <c r="C249" s="10" t="s">
        <v>982</v>
      </c>
      <c r="D249" s="10"/>
      <c r="E249" s="3"/>
      <c r="F249" s="3"/>
      <c r="G249" s="3">
        <f>G248-SUMIFS('ODA download raw'!G:G,'ODA download raw'!$A:$A,'ODA total and ex non-transfer'!$A249,'ODA download raw'!$D:$D,'ODA download raw'!$D$16)</f>
        <v>612.466992</v>
      </c>
      <c r="H249" s="3">
        <f>H248-SUMIFS('ODA download raw'!H:H,'ODA download raw'!$A:$A,'ODA total and ex non-transfer'!$A249,'ODA download raw'!$D:$D,'ODA download raw'!$D$16)</f>
        <v>1035.8604620000001</v>
      </c>
      <c r="I249" s="3">
        <f>I248-SUMIFS('ODA download raw'!I:I,'ODA download raw'!$A:$A,'ODA total and ex non-transfer'!$A249,'ODA download raw'!$D:$D,'ODA download raw'!$D$16)</f>
        <v>669.67187899999999</v>
      </c>
      <c r="J249" s="3">
        <f>J248-SUMIFS('ODA download raw'!J:J,'ODA download raw'!$A:$A,'ODA total and ex non-transfer'!$A249,'ODA download raw'!$D:$D,'ODA download raw'!$D$16)</f>
        <v>812.78041199999996</v>
      </c>
      <c r="K249" s="3">
        <f>K248-SUMIFS('ODA download raw'!K:K,'ODA download raw'!$A:$A,'ODA total and ex non-transfer'!$A249,'ODA download raw'!$D:$D,'ODA download raw'!$D$16)</f>
        <v>1101.3227280000001</v>
      </c>
      <c r="L249" s="3">
        <f>L248-SUMIFS('ODA download raw'!L:L,'ODA download raw'!$A:$A,'ODA total and ex non-transfer'!$A249,'ODA download raw'!$D:$D,'ODA download raw'!$D$16)</f>
        <v>730.88950499999999</v>
      </c>
      <c r="M249" s="3">
        <f>M248-SUMIFS('ODA download raw'!M:M,'ODA download raw'!$A:$A,'ODA total and ex non-transfer'!$A249,'ODA download raw'!$D:$D,'ODA download raw'!$D$16)</f>
        <v>992.29465000000005</v>
      </c>
      <c r="N249" s="3">
        <f>N248-SUMIFS('ODA download raw'!N:N,'ODA download raw'!$A:$A,'ODA total and ex non-transfer'!$A249,'ODA download raw'!$D:$D,'ODA download raw'!$D$16)</f>
        <v>949.75861500000008</v>
      </c>
      <c r="O249" s="3">
        <f>O248-SUMIFS('ODA download raw'!O:O,'ODA download raw'!$A:$A,'ODA total and ex non-transfer'!$A249,'ODA download raw'!$D:$D,'ODA download raw'!$D$16)</f>
        <v>671.34321</v>
      </c>
      <c r="P249" s="3">
        <f>P248-SUMIFS('ODA download raw'!P:P,'ODA download raw'!$A:$A,'ODA total and ex non-transfer'!$A249,'ODA download raw'!$D:$D,'ODA download raw'!$D$16)</f>
        <v>972.20797199999993</v>
      </c>
      <c r="Q249" s="3">
        <f>Q248-SUMIFS('ODA download raw'!Q:Q,'ODA download raw'!$A:$A,'ODA total and ex non-transfer'!$A249,'ODA download raw'!$D:$D,'ODA download raw'!$D$16)</f>
        <v>721.90462100000002</v>
      </c>
      <c r="R249" s="3">
        <f>R248-SUMIFS('ODA download raw'!R:R,'ODA download raw'!$A:$A,'ODA total and ex non-transfer'!$A249,'ODA download raw'!$D:$D,'ODA download raw'!$D$16)</f>
        <v>786.97782100000006</v>
      </c>
      <c r="S249" s="3">
        <f>S248-SUMIFS('ODA download raw'!S:S,'ODA download raw'!$A:$A,'ODA total and ex non-transfer'!$A249,'ODA download raw'!$D:$D,'ODA download raw'!$D$16)</f>
        <v>1112.1963020000001</v>
      </c>
      <c r="T249" s="3">
        <f>T248-SUMIFS('ODA download raw'!T:T,'ODA download raw'!$A:$A,'ODA total and ex non-transfer'!$A249,'ODA download raw'!$D:$D,'ODA download raw'!$D$16)</f>
        <v>1380.8027529999999</v>
      </c>
      <c r="U249" s="3">
        <f>U248-SUMIFS('ODA download raw'!U:U,'ODA download raw'!$A:$A,'ODA total and ex non-transfer'!$A249,'ODA download raw'!$D:$D,'ODA download raw'!$D$16)</f>
        <v>1128.3454589999999</v>
      </c>
    </row>
    <row r="250" spans="1:21" hidden="1" x14ac:dyDescent="0.2">
      <c r="A250" s="21" t="s">
        <v>150</v>
      </c>
      <c r="B250" s="9" t="s">
        <v>448</v>
      </c>
      <c r="C250" s="9" t="s">
        <v>981</v>
      </c>
      <c r="D250" s="9"/>
      <c r="E250" s="2"/>
      <c r="F250" s="2"/>
      <c r="G250" s="2">
        <v>321.06874399999998</v>
      </c>
      <c r="H250" s="2">
        <v>268.50796100000002</v>
      </c>
      <c r="I250" s="2">
        <v>279.90675499999998</v>
      </c>
      <c r="J250" s="2">
        <v>294.61719799999997</v>
      </c>
      <c r="K250" s="2">
        <v>271.957424</v>
      </c>
      <c r="L250" s="2">
        <v>249.563241</v>
      </c>
      <c r="M250" s="2">
        <v>281.28371900000002</v>
      </c>
      <c r="N250" s="2">
        <v>249.988664</v>
      </c>
      <c r="O250" s="2">
        <v>225.68512100000001</v>
      </c>
      <c r="P250" s="2">
        <v>228.743236</v>
      </c>
      <c r="Q250" s="2">
        <v>208.87766400000001</v>
      </c>
      <c r="R250" s="2">
        <v>204.406724</v>
      </c>
      <c r="S250" s="2">
        <v>207.89774399999999</v>
      </c>
      <c r="T250" s="2">
        <v>388.68129599999997</v>
      </c>
      <c r="U250" s="2">
        <v>306.47855900000002</v>
      </c>
    </row>
    <row r="251" spans="1:21" hidden="1" x14ac:dyDescent="0.2">
      <c r="A251" s="22" t="s">
        <v>150</v>
      </c>
      <c r="B251" s="9" t="s">
        <v>448</v>
      </c>
      <c r="C251" s="10" t="s">
        <v>982</v>
      </c>
      <c r="D251" s="10"/>
      <c r="E251" s="3"/>
      <c r="F251" s="3"/>
      <c r="G251" s="3">
        <f>G250-SUMIFS('ODA download raw'!G:G,'ODA download raw'!$A:$A,'ODA total and ex non-transfer'!$A251,'ODA download raw'!$D:$D,'ODA download raw'!$D$16)</f>
        <v>321.06874399999998</v>
      </c>
      <c r="H251" s="3">
        <f>H250-SUMIFS('ODA download raw'!H:H,'ODA download raw'!$A:$A,'ODA total and ex non-transfer'!$A251,'ODA download raw'!$D:$D,'ODA download raw'!$D$16)</f>
        <v>268.50796100000002</v>
      </c>
      <c r="I251" s="3">
        <f>I250-SUMIFS('ODA download raw'!I:I,'ODA download raw'!$A:$A,'ODA total and ex non-transfer'!$A251,'ODA download raw'!$D:$D,'ODA download raw'!$D$16)</f>
        <v>279.90675499999998</v>
      </c>
      <c r="J251" s="3">
        <f>J250-SUMIFS('ODA download raw'!J:J,'ODA download raw'!$A:$A,'ODA total and ex non-transfer'!$A251,'ODA download raw'!$D:$D,'ODA download raw'!$D$16)</f>
        <v>294.61719799999997</v>
      </c>
      <c r="K251" s="3">
        <f>K250-SUMIFS('ODA download raw'!K:K,'ODA download raw'!$A:$A,'ODA total and ex non-transfer'!$A251,'ODA download raw'!$D:$D,'ODA download raw'!$D$16)</f>
        <v>262.86130200000002</v>
      </c>
      <c r="L251" s="3">
        <f>L250-SUMIFS('ODA download raw'!L:L,'ODA download raw'!$A:$A,'ODA total and ex non-transfer'!$A251,'ODA download raw'!$D:$D,'ODA download raw'!$D$16)</f>
        <v>240.44394</v>
      </c>
      <c r="M251" s="3">
        <f>M250-SUMIFS('ODA download raw'!M:M,'ODA download raw'!$A:$A,'ODA total and ex non-transfer'!$A251,'ODA download raw'!$D:$D,'ODA download raw'!$D$16)</f>
        <v>261.34846800000003</v>
      </c>
      <c r="N251" s="3">
        <f>N250-SUMIFS('ODA download raw'!N:N,'ODA download raw'!$A:$A,'ODA total and ex non-transfer'!$A251,'ODA download raw'!$D:$D,'ODA download raw'!$D$16)</f>
        <v>238.88673900000001</v>
      </c>
      <c r="O251" s="3">
        <f>O250-SUMIFS('ODA download raw'!O:O,'ODA download raw'!$A:$A,'ODA total and ex non-transfer'!$A251,'ODA download raw'!$D:$D,'ODA download raw'!$D$16)</f>
        <v>218.06751200000002</v>
      </c>
      <c r="P251" s="3">
        <f>P250-SUMIFS('ODA download raw'!P:P,'ODA download raw'!$A:$A,'ODA total and ex non-transfer'!$A251,'ODA download raw'!$D:$D,'ODA download raw'!$D$16)</f>
        <v>221.05940100000001</v>
      </c>
      <c r="Q251" s="3">
        <f>Q250-SUMIFS('ODA download raw'!Q:Q,'ODA download raw'!$A:$A,'ODA total and ex non-transfer'!$A251,'ODA download raw'!$D:$D,'ODA download raw'!$D$16)</f>
        <v>200.26360200000002</v>
      </c>
      <c r="R251" s="3">
        <f>R250-SUMIFS('ODA download raw'!R:R,'ODA download raw'!$A:$A,'ODA total and ex non-transfer'!$A251,'ODA download raw'!$D:$D,'ODA download raw'!$D$16)</f>
        <v>196.14742799999999</v>
      </c>
      <c r="S251" s="3">
        <f>S250-SUMIFS('ODA download raw'!S:S,'ODA download raw'!$A:$A,'ODA total and ex non-transfer'!$A251,'ODA download raw'!$D:$D,'ODA download raw'!$D$16)</f>
        <v>199.967119</v>
      </c>
      <c r="T251" s="3">
        <f>T250-SUMIFS('ODA download raw'!T:T,'ODA download raw'!$A:$A,'ODA total and ex non-transfer'!$A251,'ODA download raw'!$D:$D,'ODA download raw'!$D$16)</f>
        <v>379.10065399999996</v>
      </c>
      <c r="U251" s="3">
        <f>U250-SUMIFS('ODA download raw'!U:U,'ODA download raw'!$A:$A,'ODA total and ex non-transfer'!$A251,'ODA download raw'!$D:$D,'ODA download raw'!$D$16)</f>
        <v>296.91793699999999</v>
      </c>
    </row>
    <row r="252" spans="1:21" hidden="1" x14ac:dyDescent="0.2">
      <c r="A252" s="21" t="s">
        <v>151</v>
      </c>
      <c r="B252" s="9" t="s">
        <v>528</v>
      </c>
      <c r="C252" s="9" t="s">
        <v>981</v>
      </c>
      <c r="D252" s="9"/>
      <c r="E252" s="2"/>
      <c r="F252" s="2"/>
      <c r="G252" s="2">
        <v>70.707116999999997</v>
      </c>
      <c r="H252" s="2">
        <v>89.522311000000002</v>
      </c>
      <c r="I252" s="2">
        <v>122.122711</v>
      </c>
      <c r="J252" s="2">
        <v>159.42440999999999</v>
      </c>
      <c r="K252" s="2">
        <v>421.48448000000002</v>
      </c>
      <c r="L252" s="2">
        <v>67.090342000000007</v>
      </c>
      <c r="M252" s="2">
        <v>108.85616</v>
      </c>
      <c r="N252" s="2">
        <v>165.23192599999999</v>
      </c>
      <c r="O252" s="2">
        <v>154.14096000000001</v>
      </c>
      <c r="P252" s="2">
        <v>139.819434</v>
      </c>
      <c r="Q252" s="2">
        <v>112.39397599999999</v>
      </c>
      <c r="R252" s="2">
        <v>105.510723</v>
      </c>
      <c r="S252" s="2">
        <v>136.38591400000001</v>
      </c>
      <c r="T252" s="2">
        <v>61.117355000000003</v>
      </c>
      <c r="U252" s="2">
        <v>87.734857000000005</v>
      </c>
    </row>
    <row r="253" spans="1:21" hidden="1" x14ac:dyDescent="0.2">
      <c r="A253" s="22" t="s">
        <v>151</v>
      </c>
      <c r="B253" s="9" t="s">
        <v>528</v>
      </c>
      <c r="C253" s="10" t="s">
        <v>982</v>
      </c>
      <c r="D253" s="10"/>
      <c r="E253" s="3"/>
      <c r="F253" s="3"/>
      <c r="G253" s="3">
        <f>G252-SUMIFS('ODA download raw'!G:G,'ODA download raw'!$A:$A,'ODA total and ex non-transfer'!$A253,'ODA download raw'!$D:$D,'ODA download raw'!$D$16)</f>
        <v>58.182749999999999</v>
      </c>
      <c r="H253" s="3">
        <f>H252-SUMIFS('ODA download raw'!H:H,'ODA download raw'!$A:$A,'ODA total and ex non-transfer'!$A253,'ODA download raw'!$D:$D,'ODA download raw'!$D$16)</f>
        <v>75.622369000000006</v>
      </c>
      <c r="I253" s="3">
        <f>I252-SUMIFS('ODA download raw'!I:I,'ODA download raw'!$A:$A,'ODA total and ex non-transfer'!$A253,'ODA download raw'!$D:$D,'ODA download raw'!$D$16)</f>
        <v>104.245109</v>
      </c>
      <c r="J253" s="3">
        <f>J252-SUMIFS('ODA download raw'!J:J,'ODA download raw'!$A:$A,'ODA total and ex non-transfer'!$A253,'ODA download raw'!$D:$D,'ODA download raw'!$D$16)</f>
        <v>144.426795</v>
      </c>
      <c r="K253" s="3">
        <f>K252-SUMIFS('ODA download raw'!K:K,'ODA download raw'!$A:$A,'ODA total and ex non-transfer'!$A253,'ODA download raw'!$D:$D,'ODA download raw'!$D$16)</f>
        <v>320.067543</v>
      </c>
      <c r="L253" s="3">
        <f>L252-SUMIFS('ODA download raw'!L:L,'ODA download raw'!$A:$A,'ODA total and ex non-transfer'!$A253,'ODA download raw'!$D:$D,'ODA download raw'!$D$16)</f>
        <v>66.451268000000013</v>
      </c>
      <c r="M253" s="3">
        <f>M252-SUMIFS('ODA download raw'!M:M,'ODA download raw'!$A:$A,'ODA total and ex non-transfer'!$A253,'ODA download raw'!$D:$D,'ODA download raw'!$D$16)</f>
        <v>108.72720600000001</v>
      </c>
      <c r="N253" s="3">
        <f>N252-SUMIFS('ODA download raw'!N:N,'ODA download raw'!$A:$A,'ODA total and ex non-transfer'!$A253,'ODA download raw'!$D:$D,'ODA download raw'!$D$16)</f>
        <v>164.96169499999999</v>
      </c>
      <c r="O253" s="3">
        <f>O252-SUMIFS('ODA download raw'!O:O,'ODA download raw'!$A:$A,'ODA total and ex non-transfer'!$A253,'ODA download raw'!$D:$D,'ODA download raw'!$D$16)</f>
        <v>154.00700500000002</v>
      </c>
      <c r="P253" s="3">
        <f>P252-SUMIFS('ODA download raw'!P:P,'ODA download raw'!$A:$A,'ODA total and ex non-transfer'!$A253,'ODA download raw'!$D:$D,'ODA download raw'!$D$16)</f>
        <v>139.606775</v>
      </c>
      <c r="Q253" s="3">
        <f>Q252-SUMIFS('ODA download raw'!Q:Q,'ODA download raw'!$A:$A,'ODA total and ex non-transfer'!$A253,'ODA download raw'!$D:$D,'ODA download raw'!$D$16)</f>
        <v>111.46507199999999</v>
      </c>
      <c r="R253" s="3">
        <f>R252-SUMIFS('ODA download raw'!R:R,'ODA download raw'!$A:$A,'ODA total and ex non-transfer'!$A253,'ODA download raw'!$D:$D,'ODA download raw'!$D$16)</f>
        <v>104.722071</v>
      </c>
      <c r="S253" s="3">
        <f>S252-SUMIFS('ODA download raw'!S:S,'ODA download raw'!$A:$A,'ODA total and ex non-transfer'!$A253,'ODA download raw'!$D:$D,'ODA download raw'!$D$16)</f>
        <v>135.49724900000001</v>
      </c>
      <c r="T253" s="3">
        <f>T252-SUMIFS('ODA download raw'!T:T,'ODA download raw'!$A:$A,'ODA total and ex non-transfer'!$A253,'ODA download raw'!$D:$D,'ODA download raw'!$D$16)</f>
        <v>59.609022000000003</v>
      </c>
      <c r="U253" s="3">
        <f>U252-SUMIFS('ODA download raw'!U:U,'ODA download raw'!$A:$A,'ODA total and ex non-transfer'!$A253,'ODA download raw'!$D:$D,'ODA download raw'!$D$16)</f>
        <v>87.286996000000002</v>
      </c>
    </row>
    <row r="254" spans="1:21" hidden="1" x14ac:dyDescent="0.2">
      <c r="A254" s="21" t="s">
        <v>152</v>
      </c>
      <c r="B254" s="9" t="s">
        <v>748</v>
      </c>
      <c r="C254" s="9" t="s">
        <v>981</v>
      </c>
      <c r="D254" s="9"/>
      <c r="E254" s="2"/>
      <c r="F254" s="2"/>
      <c r="G254" s="2">
        <v>63.109437999999997</v>
      </c>
      <c r="H254" s="2">
        <v>123.914975</v>
      </c>
      <c r="I254" s="2">
        <v>126.584114</v>
      </c>
      <c r="J254" s="2">
        <v>103.503801</v>
      </c>
      <c r="K254" s="2">
        <v>119.029582</v>
      </c>
      <c r="L254" s="2">
        <v>157.623423</v>
      </c>
      <c r="M254" s="2">
        <v>169.52017499999999</v>
      </c>
      <c r="N254" s="2">
        <v>192.99452600000001</v>
      </c>
      <c r="O254" s="2">
        <v>173.42206899999999</v>
      </c>
      <c r="P254" s="2">
        <v>140.643452</v>
      </c>
      <c r="Q254" s="2">
        <v>153.64080200000001</v>
      </c>
      <c r="R254" s="2">
        <v>170.62693300000001</v>
      </c>
      <c r="S254" s="2">
        <v>125.80307000000001</v>
      </c>
      <c r="T254" s="2">
        <v>131.77141700000001</v>
      </c>
      <c r="U254" s="2">
        <v>157.94914299999999</v>
      </c>
    </row>
    <row r="255" spans="1:21" hidden="1" x14ac:dyDescent="0.2">
      <c r="A255" s="22" t="s">
        <v>152</v>
      </c>
      <c r="B255" s="9" t="s">
        <v>748</v>
      </c>
      <c r="C255" s="10" t="s">
        <v>982</v>
      </c>
      <c r="D255" s="10"/>
      <c r="E255" s="3"/>
      <c r="F255" s="3"/>
      <c r="G255" s="3">
        <f>G254-SUMIFS('ODA download raw'!G:G,'ODA download raw'!$A:$A,'ODA total and ex non-transfer'!$A255,'ODA download raw'!$D:$D,'ODA download raw'!$D$16)</f>
        <v>63.109437999999997</v>
      </c>
      <c r="H255" s="3">
        <f>H254-SUMIFS('ODA download raw'!H:H,'ODA download raw'!$A:$A,'ODA total and ex non-transfer'!$A255,'ODA download raw'!$D:$D,'ODA download raw'!$D$16)</f>
        <v>123.914975</v>
      </c>
      <c r="I255" s="3">
        <f>I254-SUMIFS('ODA download raw'!I:I,'ODA download raw'!$A:$A,'ODA total and ex non-transfer'!$A255,'ODA download raw'!$D:$D,'ODA download raw'!$D$16)</f>
        <v>126.584114</v>
      </c>
      <c r="J255" s="3">
        <f>J254-SUMIFS('ODA download raw'!J:J,'ODA download raw'!$A:$A,'ODA total and ex non-transfer'!$A255,'ODA download raw'!$D:$D,'ODA download raw'!$D$16)</f>
        <v>103.503801</v>
      </c>
      <c r="K255" s="3">
        <f>K254-SUMIFS('ODA download raw'!K:K,'ODA download raw'!$A:$A,'ODA total and ex non-transfer'!$A255,'ODA download raw'!$D:$D,'ODA download raw'!$D$16)</f>
        <v>117.86717200000001</v>
      </c>
      <c r="L255" s="3">
        <f>L254-SUMIFS('ODA download raw'!L:L,'ODA download raw'!$A:$A,'ODA total and ex non-transfer'!$A255,'ODA download raw'!$D:$D,'ODA download raw'!$D$16)</f>
        <v>155.018092</v>
      </c>
      <c r="M255" s="3">
        <f>M254-SUMIFS('ODA download raw'!M:M,'ODA download raw'!$A:$A,'ODA total and ex non-transfer'!$A255,'ODA download raw'!$D:$D,'ODA download raw'!$D$16)</f>
        <v>166.77202499999999</v>
      </c>
      <c r="N255" s="3">
        <f>N254-SUMIFS('ODA download raw'!N:N,'ODA download raw'!$A:$A,'ODA total and ex non-transfer'!$A255,'ODA download raw'!$D:$D,'ODA download raw'!$D$16)</f>
        <v>190.93555700000002</v>
      </c>
      <c r="O255" s="3">
        <f>O254-SUMIFS('ODA download raw'!O:O,'ODA download raw'!$A:$A,'ODA total and ex non-transfer'!$A255,'ODA download raw'!$D:$D,'ODA download raw'!$D$16)</f>
        <v>172.32367099999999</v>
      </c>
      <c r="P255" s="3">
        <f>P254-SUMIFS('ODA download raw'!P:P,'ODA download raw'!$A:$A,'ODA total and ex non-transfer'!$A255,'ODA download raw'!$D:$D,'ODA download raw'!$D$16)</f>
        <v>138.22197199999999</v>
      </c>
      <c r="Q255" s="3">
        <f>Q254-SUMIFS('ODA download raw'!Q:Q,'ODA download raw'!$A:$A,'ODA total and ex non-transfer'!$A255,'ODA download raw'!$D:$D,'ODA download raw'!$D$16)</f>
        <v>151.89623500000002</v>
      </c>
      <c r="R255" s="3">
        <f>R254-SUMIFS('ODA download raw'!R:R,'ODA download raw'!$A:$A,'ODA total and ex non-transfer'!$A255,'ODA download raw'!$D:$D,'ODA download raw'!$D$16)</f>
        <v>168.22224500000002</v>
      </c>
      <c r="S255" s="3">
        <f>S254-SUMIFS('ODA download raw'!S:S,'ODA download raw'!$A:$A,'ODA total and ex non-transfer'!$A255,'ODA download raw'!$D:$D,'ODA download raw'!$D$16)</f>
        <v>123.604681</v>
      </c>
      <c r="T255" s="3">
        <f>T254-SUMIFS('ODA download raw'!T:T,'ODA download raw'!$A:$A,'ODA total and ex non-transfer'!$A255,'ODA download raw'!$D:$D,'ODA download raw'!$D$16)</f>
        <v>129.348714</v>
      </c>
      <c r="U255" s="3">
        <f>U254-SUMIFS('ODA download raw'!U:U,'ODA download raw'!$A:$A,'ODA total and ex non-transfer'!$A255,'ODA download raw'!$D:$D,'ODA download raw'!$D$16)</f>
        <v>156.37288999999998</v>
      </c>
    </row>
    <row r="256" spans="1:21" hidden="1" x14ac:dyDescent="0.2">
      <c r="A256" s="21" t="s">
        <v>153</v>
      </c>
      <c r="B256" s="9" t="s">
        <v>750</v>
      </c>
      <c r="C256" s="9" t="s">
        <v>981</v>
      </c>
      <c r="D256" s="9"/>
      <c r="E256" s="2"/>
      <c r="F256" s="2"/>
      <c r="G256" s="2">
        <v>636.63365399999998</v>
      </c>
      <c r="H256" s="2">
        <v>682.40875400000004</v>
      </c>
      <c r="I256" s="2">
        <v>679.66137600000002</v>
      </c>
      <c r="J256" s="2">
        <v>717.07576200000005</v>
      </c>
      <c r="K256" s="2">
        <v>655.84732399999996</v>
      </c>
      <c r="L256" s="2">
        <v>719.199119</v>
      </c>
      <c r="M256" s="2">
        <v>634.38919699999997</v>
      </c>
      <c r="N256" s="2">
        <v>605.60206400000004</v>
      </c>
      <c r="O256" s="2">
        <v>659.30710999999997</v>
      </c>
      <c r="P256" s="2">
        <v>695.32837099999995</v>
      </c>
      <c r="Q256" s="2">
        <v>507.86892699999999</v>
      </c>
      <c r="R256" s="2">
        <v>483.97169600000001</v>
      </c>
      <c r="S256" s="2">
        <v>481.21180199999998</v>
      </c>
      <c r="T256" s="2">
        <v>529.94648500000005</v>
      </c>
      <c r="U256" s="2">
        <v>473.39272299999999</v>
      </c>
    </row>
    <row r="257" spans="1:21" hidden="1" x14ac:dyDescent="0.2">
      <c r="A257" s="22" t="s">
        <v>153</v>
      </c>
      <c r="B257" s="9" t="s">
        <v>750</v>
      </c>
      <c r="C257" s="10" t="s">
        <v>982</v>
      </c>
      <c r="D257" s="10"/>
      <c r="E257" s="3"/>
      <c r="F257" s="3"/>
      <c r="G257" s="3">
        <f>G256-SUMIFS('ODA download raw'!G:G,'ODA download raw'!$A:$A,'ODA total and ex non-transfer'!$A257,'ODA download raw'!$D:$D,'ODA download raw'!$D$16)</f>
        <v>636.63365399999998</v>
      </c>
      <c r="H257" s="3">
        <f>H256-SUMIFS('ODA download raw'!H:H,'ODA download raw'!$A:$A,'ODA total and ex non-transfer'!$A257,'ODA download raw'!$D:$D,'ODA download raw'!$D$16)</f>
        <v>682.40875400000004</v>
      </c>
      <c r="I257" s="3">
        <f>I256-SUMIFS('ODA download raw'!I:I,'ODA download raw'!$A:$A,'ODA total and ex non-transfer'!$A257,'ODA download raw'!$D:$D,'ODA download raw'!$D$16)</f>
        <v>679.66137600000002</v>
      </c>
      <c r="J257" s="3">
        <f>J256-SUMIFS('ODA download raw'!J:J,'ODA download raw'!$A:$A,'ODA total and ex non-transfer'!$A257,'ODA download raw'!$D:$D,'ODA download raw'!$D$16)</f>
        <v>717.07576200000005</v>
      </c>
      <c r="K257" s="3">
        <f>K256-SUMIFS('ODA download raw'!K:K,'ODA download raw'!$A:$A,'ODA total and ex non-transfer'!$A257,'ODA download raw'!$D:$D,'ODA download raw'!$D$16)</f>
        <v>641.31330199999991</v>
      </c>
      <c r="L257" s="3">
        <f>L256-SUMIFS('ODA download raw'!L:L,'ODA download raw'!$A:$A,'ODA total and ex non-transfer'!$A257,'ODA download raw'!$D:$D,'ODA download raw'!$D$16)</f>
        <v>691.70241299999998</v>
      </c>
      <c r="M257" s="3">
        <f>M256-SUMIFS('ODA download raw'!M:M,'ODA download raw'!$A:$A,'ODA total and ex non-transfer'!$A257,'ODA download raw'!$D:$D,'ODA download raw'!$D$16)</f>
        <v>603.23493899999994</v>
      </c>
      <c r="N257" s="3">
        <f>N256-SUMIFS('ODA download raw'!N:N,'ODA download raw'!$A:$A,'ODA total and ex non-transfer'!$A257,'ODA download raw'!$D:$D,'ODA download raw'!$D$16)</f>
        <v>572.22850400000004</v>
      </c>
      <c r="O257" s="3">
        <f>O256-SUMIFS('ODA download raw'!O:O,'ODA download raw'!$A:$A,'ODA total and ex non-transfer'!$A257,'ODA download raw'!$D:$D,'ODA download raw'!$D$16)</f>
        <v>628.34720699999991</v>
      </c>
      <c r="P257" s="3">
        <f>P256-SUMIFS('ODA download raw'!P:P,'ODA download raw'!$A:$A,'ODA total and ex non-transfer'!$A257,'ODA download raw'!$D:$D,'ODA download raw'!$D$16)</f>
        <v>631.60876099999996</v>
      </c>
      <c r="Q257" s="3">
        <f>Q256-SUMIFS('ODA download raw'!Q:Q,'ODA download raw'!$A:$A,'ODA total and ex non-transfer'!$A257,'ODA download raw'!$D:$D,'ODA download raw'!$D$16)</f>
        <v>473.29056199999997</v>
      </c>
      <c r="R257" s="3">
        <f>R256-SUMIFS('ODA download raw'!R:R,'ODA download raw'!$A:$A,'ODA total and ex non-transfer'!$A257,'ODA download raw'!$D:$D,'ODA download raw'!$D$16)</f>
        <v>458.507363</v>
      </c>
      <c r="S257" s="3">
        <f>S256-SUMIFS('ODA download raw'!S:S,'ODA download raw'!$A:$A,'ODA total and ex non-transfer'!$A257,'ODA download raw'!$D:$D,'ODA download raw'!$D$16)</f>
        <v>456.69171499999999</v>
      </c>
      <c r="T257" s="3">
        <f>T256-SUMIFS('ODA download raw'!T:T,'ODA download raw'!$A:$A,'ODA total and ex non-transfer'!$A257,'ODA download raw'!$D:$D,'ODA download raw'!$D$16)</f>
        <v>512.31232800000009</v>
      </c>
      <c r="U257" s="3">
        <f>U256-SUMIFS('ODA download raw'!U:U,'ODA download raw'!$A:$A,'ODA total and ex non-transfer'!$A257,'ODA download raw'!$D:$D,'ODA download raw'!$D$16)</f>
        <v>458.44268699999998</v>
      </c>
    </row>
    <row r="258" spans="1:21" hidden="1" x14ac:dyDescent="0.2">
      <c r="A258" s="21" t="s">
        <v>154</v>
      </c>
      <c r="B258" s="9" t="s">
        <v>865</v>
      </c>
      <c r="C258" s="9" t="s">
        <v>981</v>
      </c>
      <c r="D258" s="9"/>
      <c r="E258" s="2"/>
      <c r="F258" s="2"/>
      <c r="G258" s="2">
        <v>36.437741000000003</v>
      </c>
      <c r="H258" s="2">
        <v>37.753253000000001</v>
      </c>
      <c r="I258" s="2">
        <v>46.009520000000002</v>
      </c>
      <c r="J258" s="2">
        <v>42.310273000000002</v>
      </c>
      <c r="K258" s="2">
        <v>59.736567999999998</v>
      </c>
      <c r="L258" s="2">
        <v>140.13467700000001</v>
      </c>
      <c r="M258" s="2">
        <v>84.107082000000005</v>
      </c>
      <c r="N258" s="2">
        <v>134.41664900000001</v>
      </c>
      <c r="O258" s="2">
        <v>93.579098999999999</v>
      </c>
      <c r="P258" s="2">
        <v>77.534267</v>
      </c>
      <c r="Q258" s="2">
        <v>38.068466000000001</v>
      </c>
      <c r="R258" s="2">
        <v>27.904807999999999</v>
      </c>
      <c r="S258" s="2">
        <v>12.426024</v>
      </c>
      <c r="T258" s="2">
        <v>17.478428000000001</v>
      </c>
      <c r="U258" s="2">
        <v>18.841604</v>
      </c>
    </row>
    <row r="259" spans="1:21" hidden="1" x14ac:dyDescent="0.2">
      <c r="A259" s="22" t="s">
        <v>154</v>
      </c>
      <c r="B259" s="9" t="s">
        <v>865</v>
      </c>
      <c r="C259" s="10" t="s">
        <v>982</v>
      </c>
      <c r="D259" s="10"/>
      <c r="E259" s="3"/>
      <c r="F259" s="3"/>
      <c r="G259" s="3">
        <f>G258-SUMIFS('ODA download raw'!G:G,'ODA download raw'!$A:$A,'ODA total and ex non-transfer'!$A259,'ODA download raw'!$D:$D,'ODA download raw'!$D$16)</f>
        <v>36.437741000000003</v>
      </c>
      <c r="H259" s="3">
        <f>H258-SUMIFS('ODA download raw'!H:H,'ODA download raw'!$A:$A,'ODA total and ex non-transfer'!$A259,'ODA download raw'!$D:$D,'ODA download raw'!$D$16)</f>
        <v>37.753253000000001</v>
      </c>
      <c r="I259" s="3">
        <f>I258-SUMIFS('ODA download raw'!I:I,'ODA download raw'!$A:$A,'ODA total and ex non-transfer'!$A259,'ODA download raw'!$D:$D,'ODA download raw'!$D$16)</f>
        <v>46.009520000000002</v>
      </c>
      <c r="J259" s="3">
        <f>J258-SUMIFS('ODA download raw'!J:J,'ODA download raw'!$A:$A,'ODA total and ex non-transfer'!$A259,'ODA download raw'!$D:$D,'ODA download raw'!$D$16)</f>
        <v>42.310273000000002</v>
      </c>
      <c r="K259" s="3">
        <f>K258-SUMIFS('ODA download raw'!K:K,'ODA download raw'!$A:$A,'ODA total and ex non-transfer'!$A259,'ODA download raw'!$D:$D,'ODA download raw'!$D$16)</f>
        <v>42.784309999999998</v>
      </c>
      <c r="L259" s="3">
        <f>L258-SUMIFS('ODA download raw'!L:L,'ODA download raw'!$A:$A,'ODA total and ex non-transfer'!$A259,'ODA download raw'!$D:$D,'ODA download raw'!$D$16)</f>
        <v>139.67603600000001</v>
      </c>
      <c r="M259" s="3">
        <f>M258-SUMIFS('ODA download raw'!M:M,'ODA download raw'!$A:$A,'ODA total and ex non-transfer'!$A259,'ODA download raw'!$D:$D,'ODA download raw'!$D$16)</f>
        <v>84.084709000000004</v>
      </c>
      <c r="N259" s="3">
        <f>N258-SUMIFS('ODA download raw'!N:N,'ODA download raw'!$A:$A,'ODA total and ex non-transfer'!$A259,'ODA download raw'!$D:$D,'ODA download raw'!$D$16)</f>
        <v>134.33652800000002</v>
      </c>
      <c r="O259" s="3">
        <f>O258-SUMIFS('ODA download raw'!O:O,'ODA download raw'!$A:$A,'ODA total and ex non-transfer'!$A259,'ODA download raw'!$D:$D,'ODA download raw'!$D$16)</f>
        <v>93.533492999999993</v>
      </c>
      <c r="P259" s="3">
        <f>P258-SUMIFS('ODA download raw'!P:P,'ODA download raw'!$A:$A,'ODA total and ex non-transfer'!$A259,'ODA download raw'!$D:$D,'ODA download raw'!$D$16)</f>
        <v>77.492249000000001</v>
      </c>
      <c r="Q259" s="3">
        <f>Q258-SUMIFS('ODA download raw'!Q:Q,'ODA download raw'!$A:$A,'ODA total and ex non-transfer'!$A259,'ODA download raw'!$D:$D,'ODA download raw'!$D$16)</f>
        <v>37.896487999999998</v>
      </c>
      <c r="R259" s="3">
        <f>R258-SUMIFS('ODA download raw'!R:R,'ODA download raw'!$A:$A,'ODA total and ex non-transfer'!$A259,'ODA download raw'!$D:$D,'ODA download raw'!$D$16)</f>
        <v>27.259515999999998</v>
      </c>
      <c r="S259" s="3">
        <f>S258-SUMIFS('ODA download raw'!S:S,'ODA download raw'!$A:$A,'ODA total and ex non-transfer'!$A259,'ODA download raw'!$D:$D,'ODA download raw'!$D$16)</f>
        <v>11.850956999999999</v>
      </c>
      <c r="T259" s="3">
        <f>T258-SUMIFS('ODA download raw'!T:T,'ODA download raw'!$A:$A,'ODA total and ex non-transfer'!$A259,'ODA download raw'!$D:$D,'ODA download raw'!$D$16)</f>
        <v>16.707131</v>
      </c>
      <c r="U259" s="3">
        <f>U258-SUMIFS('ODA download raw'!U:U,'ODA download raw'!$A:$A,'ODA total and ex non-transfer'!$A259,'ODA download raw'!$D:$D,'ODA download raw'!$D$16)</f>
        <v>17.948649</v>
      </c>
    </row>
    <row r="260" spans="1:21" hidden="1" x14ac:dyDescent="0.2">
      <c r="A260" s="21" t="s">
        <v>155</v>
      </c>
      <c r="B260" s="9" t="s">
        <v>939</v>
      </c>
      <c r="C260" s="9" t="s">
        <v>981</v>
      </c>
      <c r="D260" s="9"/>
      <c r="E260" s="2"/>
      <c r="F260" s="2"/>
      <c r="G260" s="2">
        <v>12.763816</v>
      </c>
      <c r="H260" s="2">
        <v>18.398793999999999</v>
      </c>
      <c r="I260" s="2">
        <v>18.876695999999999</v>
      </c>
      <c r="J260" s="2">
        <v>29.998494000000001</v>
      </c>
      <c r="K260" s="2">
        <v>26.840616000000001</v>
      </c>
      <c r="L260" s="2">
        <v>42.506045</v>
      </c>
      <c r="M260" s="2">
        <v>38.2988</v>
      </c>
      <c r="N260" s="2">
        <v>59.269761000000003</v>
      </c>
      <c r="O260" s="2">
        <v>53.247011000000001</v>
      </c>
      <c r="P260" s="2">
        <v>36.747100000000003</v>
      </c>
      <c r="Q260" s="2">
        <v>22.813206000000001</v>
      </c>
      <c r="R260" s="2">
        <v>40.246378</v>
      </c>
      <c r="S260" s="2">
        <v>86.403153000000003</v>
      </c>
      <c r="T260" s="2">
        <v>51.081066999999997</v>
      </c>
      <c r="U260" s="2">
        <v>24.974131</v>
      </c>
    </row>
    <row r="261" spans="1:21" hidden="1" x14ac:dyDescent="0.2">
      <c r="A261" s="22" t="s">
        <v>155</v>
      </c>
      <c r="B261" s="9" t="s">
        <v>939</v>
      </c>
      <c r="C261" s="10" t="s">
        <v>982</v>
      </c>
      <c r="D261" s="10"/>
      <c r="E261" s="3"/>
      <c r="F261" s="3"/>
      <c r="G261" s="3">
        <f>G260-SUMIFS('ODA download raw'!G:G,'ODA download raw'!$A:$A,'ODA total and ex non-transfer'!$A261,'ODA download raw'!$D:$D,'ODA download raw'!$D$16)</f>
        <v>12.763816</v>
      </c>
      <c r="H261" s="3">
        <f>H260-SUMIFS('ODA download raw'!H:H,'ODA download raw'!$A:$A,'ODA total and ex non-transfer'!$A261,'ODA download raw'!$D:$D,'ODA download raw'!$D$16)</f>
        <v>18.398793999999999</v>
      </c>
      <c r="I261" s="3">
        <f>I260-SUMIFS('ODA download raw'!I:I,'ODA download raw'!$A:$A,'ODA total and ex non-transfer'!$A261,'ODA download raw'!$D:$D,'ODA download raw'!$D$16)</f>
        <v>18.876695999999999</v>
      </c>
      <c r="J261" s="3">
        <f>J260-SUMIFS('ODA download raw'!J:J,'ODA download raw'!$A:$A,'ODA total and ex non-transfer'!$A261,'ODA download raw'!$D:$D,'ODA download raw'!$D$16)</f>
        <v>29.998494000000001</v>
      </c>
      <c r="K261" s="3">
        <f>K260-SUMIFS('ODA download raw'!K:K,'ODA download raw'!$A:$A,'ODA total and ex non-transfer'!$A261,'ODA download raw'!$D:$D,'ODA download raw'!$D$16)</f>
        <v>25.272161000000001</v>
      </c>
      <c r="L261" s="3">
        <f>L260-SUMIFS('ODA download raw'!L:L,'ODA download raw'!$A:$A,'ODA total and ex non-transfer'!$A261,'ODA download raw'!$D:$D,'ODA download raw'!$D$16)</f>
        <v>40.967013999999999</v>
      </c>
      <c r="M261" s="3">
        <f>M260-SUMIFS('ODA download raw'!M:M,'ODA download raw'!$A:$A,'ODA total and ex non-transfer'!$A261,'ODA download raw'!$D:$D,'ODA download raw'!$D$16)</f>
        <v>35.362236000000003</v>
      </c>
      <c r="N261" s="3">
        <f>N260-SUMIFS('ODA download raw'!N:N,'ODA download raw'!$A:$A,'ODA total and ex non-transfer'!$A261,'ODA download raw'!$D:$D,'ODA download raw'!$D$16)</f>
        <v>57.110404000000003</v>
      </c>
      <c r="O261" s="3">
        <f>O260-SUMIFS('ODA download raw'!O:O,'ODA download raw'!$A:$A,'ODA total and ex non-transfer'!$A261,'ODA download raw'!$D:$D,'ODA download raw'!$D$16)</f>
        <v>51.751249999999999</v>
      </c>
      <c r="P261" s="3">
        <f>P260-SUMIFS('ODA download raw'!P:P,'ODA download raw'!$A:$A,'ODA total and ex non-transfer'!$A261,'ODA download raw'!$D:$D,'ODA download raw'!$D$16)</f>
        <v>35.590168000000006</v>
      </c>
      <c r="Q261" s="3">
        <f>Q260-SUMIFS('ODA download raw'!Q:Q,'ODA download raw'!$A:$A,'ODA total and ex non-transfer'!$A261,'ODA download raw'!$D:$D,'ODA download raw'!$D$16)</f>
        <v>21.243425000000002</v>
      </c>
      <c r="R261" s="3">
        <f>R260-SUMIFS('ODA download raw'!R:R,'ODA download raw'!$A:$A,'ODA total and ex non-transfer'!$A261,'ODA download raw'!$D:$D,'ODA download raw'!$D$16)</f>
        <v>38.511645999999999</v>
      </c>
      <c r="S261" s="3">
        <f>S260-SUMIFS('ODA download raw'!S:S,'ODA download raw'!$A:$A,'ODA total and ex non-transfer'!$A261,'ODA download raw'!$D:$D,'ODA download raw'!$D$16)</f>
        <v>84.95639700000001</v>
      </c>
      <c r="T261" s="3">
        <f>T260-SUMIFS('ODA download raw'!T:T,'ODA download raw'!$A:$A,'ODA total and ex non-transfer'!$A261,'ODA download raw'!$D:$D,'ODA download raw'!$D$16)</f>
        <v>48.504404999999998</v>
      </c>
      <c r="U261" s="3">
        <f>U260-SUMIFS('ODA download raw'!U:U,'ODA download raw'!$A:$A,'ODA total and ex non-transfer'!$A261,'ODA download raw'!$D:$D,'ODA download raw'!$D$16)</f>
        <v>23.837710999999999</v>
      </c>
    </row>
    <row r="262" spans="1:21" hidden="1" x14ac:dyDescent="0.2">
      <c r="A262" s="21" t="s">
        <v>156</v>
      </c>
      <c r="B262" s="9" t="s">
        <v>945</v>
      </c>
      <c r="C262" s="9" t="s">
        <v>981</v>
      </c>
      <c r="D262" s="9"/>
      <c r="E262" s="2"/>
      <c r="F262" s="2"/>
      <c r="G262" s="2">
        <v>59.592671000000003</v>
      </c>
      <c r="H262" s="2">
        <v>81.491180999999997</v>
      </c>
      <c r="I262" s="2">
        <v>38.498072000000001</v>
      </c>
      <c r="J262" s="2">
        <v>62.112172999999999</v>
      </c>
      <c r="K262" s="2">
        <v>59.012920000000001</v>
      </c>
      <c r="L262" s="2">
        <v>62.342260000000003</v>
      </c>
      <c r="M262" s="2">
        <v>50.725275000000003</v>
      </c>
      <c r="N262" s="2">
        <v>51.939162000000003</v>
      </c>
      <c r="O262" s="2">
        <v>48.931185999999997</v>
      </c>
      <c r="P262" s="2">
        <v>46.343930999999998</v>
      </c>
      <c r="Q262" s="2">
        <v>46.074759</v>
      </c>
      <c r="R262" s="2">
        <v>37.629967000000001</v>
      </c>
      <c r="S262" s="2">
        <v>38.030472000000003</v>
      </c>
      <c r="T262" s="2">
        <v>40.637810000000002</v>
      </c>
      <c r="U262" s="2">
        <v>46.947620000000001</v>
      </c>
    </row>
    <row r="263" spans="1:21" hidden="1" x14ac:dyDescent="0.2">
      <c r="A263" s="22" t="s">
        <v>156</v>
      </c>
      <c r="B263" s="9" t="s">
        <v>945</v>
      </c>
      <c r="C263" s="10" t="s">
        <v>982</v>
      </c>
      <c r="D263" s="10"/>
      <c r="E263" s="3"/>
      <c r="F263" s="3"/>
      <c r="G263" s="3">
        <f>G262-SUMIFS('ODA download raw'!G:G,'ODA download raw'!$A:$A,'ODA total and ex non-transfer'!$A263,'ODA download raw'!$D:$D,'ODA download raw'!$D$16)</f>
        <v>59.592671000000003</v>
      </c>
      <c r="H263" s="3">
        <f>H262-SUMIFS('ODA download raw'!H:H,'ODA download raw'!$A:$A,'ODA total and ex non-transfer'!$A263,'ODA download raw'!$D:$D,'ODA download raw'!$D$16)</f>
        <v>81.491180999999997</v>
      </c>
      <c r="I263" s="3">
        <f>I262-SUMIFS('ODA download raw'!I:I,'ODA download raw'!$A:$A,'ODA total and ex non-transfer'!$A263,'ODA download raw'!$D:$D,'ODA download raw'!$D$16)</f>
        <v>38.498072000000001</v>
      </c>
      <c r="J263" s="3">
        <f>J262-SUMIFS('ODA download raw'!J:J,'ODA download raw'!$A:$A,'ODA total and ex non-transfer'!$A263,'ODA download raw'!$D:$D,'ODA download raw'!$D$16)</f>
        <v>62.112172999999999</v>
      </c>
      <c r="K263" s="3">
        <f>K262-SUMIFS('ODA download raw'!K:K,'ODA download raw'!$A:$A,'ODA total and ex non-transfer'!$A263,'ODA download raw'!$D:$D,'ODA download raw'!$D$16)</f>
        <v>52.015349000000001</v>
      </c>
      <c r="L263" s="3">
        <f>L262-SUMIFS('ODA download raw'!L:L,'ODA download raw'!$A:$A,'ODA total and ex non-transfer'!$A263,'ODA download raw'!$D:$D,'ODA download raw'!$D$16)</f>
        <v>54.894593</v>
      </c>
      <c r="M263" s="3">
        <f>M262-SUMIFS('ODA download raw'!M:M,'ODA download raw'!$A:$A,'ODA total and ex non-transfer'!$A263,'ODA download raw'!$D:$D,'ODA download raw'!$D$16)</f>
        <v>42.477094000000001</v>
      </c>
      <c r="N263" s="3">
        <f>N262-SUMIFS('ODA download raw'!N:N,'ODA download raw'!$A:$A,'ODA total and ex non-transfer'!$A263,'ODA download raw'!$D:$D,'ODA download raw'!$D$16)</f>
        <v>42.880777000000002</v>
      </c>
      <c r="O263" s="3">
        <f>O262-SUMIFS('ODA download raw'!O:O,'ODA download raw'!$A:$A,'ODA total and ex non-transfer'!$A263,'ODA download raw'!$D:$D,'ODA download raw'!$D$16)</f>
        <v>40.216101999999992</v>
      </c>
      <c r="P263" s="3">
        <f>P262-SUMIFS('ODA download raw'!P:P,'ODA download raw'!$A:$A,'ODA total and ex non-transfer'!$A263,'ODA download raw'!$D:$D,'ODA download raw'!$D$16)</f>
        <v>37.625383999999997</v>
      </c>
      <c r="Q263" s="3">
        <f>Q262-SUMIFS('ODA download raw'!Q:Q,'ODA download raw'!$A:$A,'ODA total and ex non-transfer'!$A263,'ODA download raw'!$D:$D,'ODA download raw'!$D$16)</f>
        <v>37.249366999999999</v>
      </c>
      <c r="R263" s="3">
        <f>R262-SUMIFS('ODA download raw'!R:R,'ODA download raw'!$A:$A,'ODA total and ex non-transfer'!$A263,'ODA download raw'!$D:$D,'ODA download raw'!$D$16)</f>
        <v>28.203915000000002</v>
      </c>
      <c r="S263" s="3">
        <f>S262-SUMIFS('ODA download raw'!S:S,'ODA download raw'!$A:$A,'ODA total and ex non-transfer'!$A263,'ODA download raw'!$D:$D,'ODA download raw'!$D$16)</f>
        <v>28.502446000000003</v>
      </c>
      <c r="T263" s="3">
        <f>T262-SUMIFS('ODA download raw'!T:T,'ODA download raw'!$A:$A,'ODA total and ex non-transfer'!$A263,'ODA download raw'!$D:$D,'ODA download raw'!$D$16)</f>
        <v>31.412030000000001</v>
      </c>
      <c r="U263" s="3">
        <f>U262-SUMIFS('ODA download raw'!U:U,'ODA download raw'!$A:$A,'ODA total and ex non-transfer'!$A263,'ODA download raw'!$D:$D,'ODA download raw'!$D$16)</f>
        <v>29.427264999999998</v>
      </c>
    </row>
    <row r="264" spans="1:21" hidden="1" x14ac:dyDescent="0.2">
      <c r="A264" s="21" t="s">
        <v>157</v>
      </c>
      <c r="B264" s="9" t="e">
        <v>#N/A</v>
      </c>
      <c r="C264" s="9" t="s">
        <v>981</v>
      </c>
      <c r="D264" s="9"/>
      <c r="E264" s="2"/>
      <c r="F264" s="2"/>
      <c r="G264" s="2">
        <v>46.734116</v>
      </c>
      <c r="H264" s="2">
        <v>70.545876000000007</v>
      </c>
      <c r="I264" s="2">
        <v>535.36028999999996</v>
      </c>
      <c r="J264" s="2">
        <v>81.022825999999995</v>
      </c>
      <c r="K264" s="2">
        <v>92.712378000000001</v>
      </c>
      <c r="L264" s="2">
        <v>150.088052</v>
      </c>
      <c r="M264" s="2">
        <v>194.56773200000001</v>
      </c>
      <c r="N264" s="2">
        <v>188.002647</v>
      </c>
      <c r="O264" s="2">
        <v>261.512832</v>
      </c>
      <c r="P264" s="2">
        <v>239.87848600000001</v>
      </c>
      <c r="Q264" s="2">
        <v>337.81114200000002</v>
      </c>
      <c r="R264" s="2">
        <v>244.075593</v>
      </c>
      <c r="S264" s="2">
        <v>229.774283</v>
      </c>
      <c r="T264" s="2">
        <v>340.83711699999998</v>
      </c>
      <c r="U264" s="2">
        <v>361.78835600000002</v>
      </c>
    </row>
    <row r="265" spans="1:21" hidden="1" x14ac:dyDescent="0.2">
      <c r="A265" s="22" t="s">
        <v>157</v>
      </c>
      <c r="B265" s="9" t="e">
        <v>#N/A</v>
      </c>
      <c r="C265" s="10" t="s">
        <v>982</v>
      </c>
      <c r="D265" s="10"/>
      <c r="E265" s="3"/>
      <c r="F265" s="3"/>
      <c r="G265" s="3">
        <f>G264-SUMIFS('ODA download raw'!G:G,'ODA download raw'!$A:$A,'ODA total and ex non-transfer'!$A265,'ODA download raw'!$D:$D,'ODA download raw'!$D$16)</f>
        <v>46.734116</v>
      </c>
      <c r="H265" s="3">
        <f>H264-SUMIFS('ODA download raw'!H:H,'ODA download raw'!$A:$A,'ODA total and ex non-transfer'!$A265,'ODA download raw'!$D:$D,'ODA download raw'!$D$16)</f>
        <v>70.545876000000007</v>
      </c>
      <c r="I265" s="3">
        <f>I264-SUMIFS('ODA download raw'!I:I,'ODA download raw'!$A:$A,'ODA total and ex non-transfer'!$A265,'ODA download raw'!$D:$D,'ODA download raw'!$D$16)</f>
        <v>535.36028999999996</v>
      </c>
      <c r="J265" s="3">
        <f>J264-SUMIFS('ODA download raw'!J:J,'ODA download raw'!$A:$A,'ODA total and ex non-transfer'!$A265,'ODA download raw'!$D:$D,'ODA download raw'!$D$16)</f>
        <v>81.022825999999995</v>
      </c>
      <c r="K265" s="3">
        <f>K264-SUMIFS('ODA download raw'!K:K,'ODA download raw'!$A:$A,'ODA total and ex non-transfer'!$A265,'ODA download raw'!$D:$D,'ODA download raw'!$D$16)</f>
        <v>91.027376000000004</v>
      </c>
      <c r="L265" s="3">
        <f>L264-SUMIFS('ODA download raw'!L:L,'ODA download raw'!$A:$A,'ODA total and ex non-transfer'!$A265,'ODA download raw'!$D:$D,'ODA download raw'!$D$16)</f>
        <v>145.803898</v>
      </c>
      <c r="M265" s="3">
        <f>M264-SUMIFS('ODA download raw'!M:M,'ODA download raw'!$A:$A,'ODA total and ex non-transfer'!$A265,'ODA download raw'!$D:$D,'ODA download raw'!$D$16)</f>
        <v>177.34109100000001</v>
      </c>
      <c r="N265" s="3">
        <f>N264-SUMIFS('ODA download raw'!N:N,'ODA download raw'!$A:$A,'ODA total and ex non-transfer'!$A265,'ODA download raw'!$D:$D,'ODA download raw'!$D$16)</f>
        <v>174.13541000000001</v>
      </c>
      <c r="O265" s="3">
        <f>O264-SUMIFS('ODA download raw'!O:O,'ODA download raw'!$A:$A,'ODA total and ex non-transfer'!$A265,'ODA download raw'!$D:$D,'ODA download raw'!$D$16)</f>
        <v>247.25031100000001</v>
      </c>
      <c r="P265" s="3">
        <f>P264-SUMIFS('ODA download raw'!P:P,'ODA download raw'!$A:$A,'ODA total and ex non-transfer'!$A265,'ODA download raw'!$D:$D,'ODA download raw'!$D$16)</f>
        <v>227.79015000000001</v>
      </c>
      <c r="Q265" s="3">
        <f>Q264-SUMIFS('ODA download raw'!Q:Q,'ODA download raw'!$A:$A,'ODA total and ex non-transfer'!$A265,'ODA download raw'!$D:$D,'ODA download raw'!$D$16)</f>
        <v>317.47862600000002</v>
      </c>
      <c r="R265" s="3">
        <f>R264-SUMIFS('ODA download raw'!R:R,'ODA download raw'!$A:$A,'ODA total and ex non-transfer'!$A265,'ODA download raw'!$D:$D,'ODA download raw'!$D$16)</f>
        <v>222.463551</v>
      </c>
      <c r="S265" s="3">
        <f>S264-SUMIFS('ODA download raw'!S:S,'ODA download raw'!$A:$A,'ODA total and ex non-transfer'!$A265,'ODA download raw'!$D:$D,'ODA download raw'!$D$16)</f>
        <v>214.984655</v>
      </c>
      <c r="T265" s="3">
        <f>T264-SUMIFS('ODA download raw'!T:T,'ODA download raw'!$A:$A,'ODA total and ex non-transfer'!$A265,'ODA download raw'!$D:$D,'ODA download raw'!$D$16)</f>
        <v>326.00367599999998</v>
      </c>
      <c r="U265" s="3">
        <f>U264-SUMIFS('ODA download raw'!U:U,'ODA download raw'!$A:$A,'ODA total and ex non-transfer'!$A265,'ODA download raw'!$D:$D,'ODA download raw'!$D$16)</f>
        <v>342.85111600000005</v>
      </c>
    </row>
    <row r="266" spans="1:21" hidden="1" x14ac:dyDescent="0.2">
      <c r="A266" s="21" t="s">
        <v>158</v>
      </c>
      <c r="B266" s="9" t="e">
        <v>#N/A</v>
      </c>
      <c r="C266" s="9" t="s">
        <v>981</v>
      </c>
      <c r="D266" s="9"/>
      <c r="E266" s="2"/>
      <c r="F266" s="2"/>
      <c r="G266" s="2">
        <v>281.42125099999998</v>
      </c>
      <c r="H266" s="2">
        <v>346.32832200000001</v>
      </c>
      <c r="I266" s="2">
        <v>356.61625500000002</v>
      </c>
      <c r="J266" s="2">
        <v>461.82699400000001</v>
      </c>
      <c r="K266" s="2">
        <v>346.87119899999999</v>
      </c>
      <c r="L266" s="2">
        <v>431.39821899999998</v>
      </c>
      <c r="M266" s="2">
        <v>1024.6797750000001</v>
      </c>
      <c r="N266" s="2">
        <v>810.974648</v>
      </c>
      <c r="O266" s="2">
        <v>1249.540565</v>
      </c>
      <c r="P266" s="2">
        <v>1203.964318</v>
      </c>
      <c r="Q266" s="2">
        <v>1031.464516</v>
      </c>
      <c r="R266" s="2">
        <v>1546.512373</v>
      </c>
      <c r="S266" s="2">
        <v>1295.2106060000001</v>
      </c>
      <c r="T266" s="2">
        <v>1371.593785</v>
      </c>
      <c r="U266" s="2">
        <v>671.22093500000005</v>
      </c>
    </row>
    <row r="267" spans="1:21" hidden="1" x14ac:dyDescent="0.2">
      <c r="A267" s="22" t="s">
        <v>158</v>
      </c>
      <c r="B267" s="9" t="e">
        <v>#N/A</v>
      </c>
      <c r="C267" s="10" t="s">
        <v>982</v>
      </c>
      <c r="D267" s="10"/>
      <c r="E267" s="3"/>
      <c r="F267" s="3"/>
      <c r="G267" s="3">
        <f>G266-SUMIFS('ODA download raw'!G:G,'ODA download raw'!$A:$A,'ODA total and ex non-transfer'!$A267,'ODA download raw'!$D:$D,'ODA download raw'!$D$16)</f>
        <v>281.42125099999998</v>
      </c>
      <c r="H267" s="3">
        <f>H266-SUMIFS('ODA download raw'!H:H,'ODA download raw'!$A:$A,'ODA total and ex non-transfer'!$A267,'ODA download raw'!$D:$D,'ODA download raw'!$D$16)</f>
        <v>346.32832200000001</v>
      </c>
      <c r="I267" s="3">
        <f>I266-SUMIFS('ODA download raw'!I:I,'ODA download raw'!$A:$A,'ODA total and ex non-transfer'!$A267,'ODA download raw'!$D:$D,'ODA download raw'!$D$16)</f>
        <v>356.61625500000002</v>
      </c>
      <c r="J267" s="3">
        <f>J266-SUMIFS('ODA download raw'!J:J,'ODA download raw'!$A:$A,'ODA total and ex non-transfer'!$A267,'ODA download raw'!$D:$D,'ODA download raw'!$D$16)</f>
        <v>461.82699400000001</v>
      </c>
      <c r="K267" s="3">
        <f>K266-SUMIFS('ODA download raw'!K:K,'ODA download raw'!$A:$A,'ODA total and ex non-transfer'!$A267,'ODA download raw'!$D:$D,'ODA download raw'!$D$16)</f>
        <v>289.12600299999997</v>
      </c>
      <c r="L267" s="3">
        <f>L266-SUMIFS('ODA download raw'!L:L,'ODA download raw'!$A:$A,'ODA total and ex non-transfer'!$A267,'ODA download raw'!$D:$D,'ODA download raw'!$D$16)</f>
        <v>411.294895</v>
      </c>
      <c r="M267" s="3">
        <f>M266-SUMIFS('ODA download raw'!M:M,'ODA download raw'!$A:$A,'ODA total and ex non-transfer'!$A267,'ODA download raw'!$D:$D,'ODA download raw'!$D$16)</f>
        <v>967.92873000000009</v>
      </c>
      <c r="N267" s="3">
        <f>N266-SUMIFS('ODA download raw'!N:N,'ODA download raw'!$A:$A,'ODA total and ex non-transfer'!$A267,'ODA download raw'!$D:$D,'ODA download raw'!$D$16)</f>
        <v>765.239014</v>
      </c>
      <c r="O267" s="3">
        <f>O266-SUMIFS('ODA download raw'!O:O,'ODA download raw'!$A:$A,'ODA total and ex non-transfer'!$A267,'ODA download raw'!$D:$D,'ODA download raw'!$D$16)</f>
        <v>672.10606100000007</v>
      </c>
      <c r="P267" s="3">
        <f>P266-SUMIFS('ODA download raw'!P:P,'ODA download raw'!$A:$A,'ODA total and ex non-transfer'!$A267,'ODA download raw'!$D:$D,'ODA download raw'!$D$16)</f>
        <v>602.81825500000002</v>
      </c>
      <c r="Q267" s="3">
        <f>Q266-SUMIFS('ODA download raw'!Q:Q,'ODA download raw'!$A:$A,'ODA total and ex non-transfer'!$A267,'ODA download raw'!$D:$D,'ODA download raw'!$D$16)</f>
        <v>442.62857499999996</v>
      </c>
      <c r="R267" s="3">
        <f>R266-SUMIFS('ODA download raw'!R:R,'ODA download raw'!$A:$A,'ODA total and ex non-transfer'!$A267,'ODA download raw'!$D:$D,'ODA download raw'!$D$16)</f>
        <v>756.97391800000003</v>
      </c>
      <c r="S267" s="3">
        <f>S266-SUMIFS('ODA download raw'!S:S,'ODA download raw'!$A:$A,'ODA total and ex non-transfer'!$A267,'ODA download raw'!$D:$D,'ODA download raw'!$D$16)</f>
        <v>635.44557000000009</v>
      </c>
      <c r="T267" s="3">
        <f>T266-SUMIFS('ODA download raw'!T:T,'ODA download raw'!$A:$A,'ODA total and ex non-transfer'!$A267,'ODA download raw'!$D:$D,'ODA download raw'!$D$16)</f>
        <v>544.51179499999989</v>
      </c>
      <c r="U267" s="3">
        <f>U266-SUMIFS('ODA download raw'!U:U,'ODA download raw'!$A:$A,'ODA total and ex non-transfer'!$A267,'ODA download raw'!$D:$D,'ODA download raw'!$D$16)</f>
        <v>626.13497100000006</v>
      </c>
    </row>
    <row r="268" spans="1:21" hidden="1" x14ac:dyDescent="0.2">
      <c r="A268" s="21" t="s">
        <v>159</v>
      </c>
      <c r="B268" s="9" t="e">
        <v>#N/A</v>
      </c>
      <c r="C268" s="9" t="s">
        <v>981</v>
      </c>
      <c r="D268" s="9"/>
      <c r="E268" s="2"/>
      <c r="F268" s="2"/>
      <c r="G268" s="2">
        <v>24060.199229999998</v>
      </c>
      <c r="H268" s="2">
        <v>28094.830481000001</v>
      </c>
      <c r="I268" s="2">
        <v>28741.896565999999</v>
      </c>
      <c r="J268" s="2">
        <v>52801.301266000002</v>
      </c>
      <c r="K268" s="2">
        <v>38599.437112</v>
      </c>
      <c r="L268" s="2">
        <v>38974.713601000003</v>
      </c>
      <c r="M268" s="2">
        <v>43913.153316999997</v>
      </c>
      <c r="N268" s="2">
        <v>40322.819554000002</v>
      </c>
      <c r="O268" s="2">
        <v>41625.772551000002</v>
      </c>
      <c r="P268" s="2">
        <v>40699.286596999998</v>
      </c>
      <c r="Q268" s="2">
        <v>38950.327853000003</v>
      </c>
      <c r="R268" s="2">
        <v>49155.035058000001</v>
      </c>
      <c r="S268" s="2">
        <v>46281.667362</v>
      </c>
      <c r="T268" s="2">
        <v>56887.634548000002</v>
      </c>
      <c r="U268" s="2">
        <v>56415.506221000003</v>
      </c>
    </row>
    <row r="269" spans="1:21" hidden="1" x14ac:dyDescent="0.2">
      <c r="A269" s="22" t="s">
        <v>159</v>
      </c>
      <c r="B269" s="9" t="e">
        <v>#N/A</v>
      </c>
      <c r="C269" s="10" t="s">
        <v>982</v>
      </c>
      <c r="D269" s="10"/>
      <c r="E269" s="3"/>
      <c r="F269" s="3"/>
      <c r="G269" s="3">
        <f>G268-SUMIFS('ODA download raw'!G:G,'ODA download raw'!$A:$A,'ODA total and ex non-transfer'!$A269,'ODA download raw'!$D:$D,'ODA download raw'!$D$16)</f>
        <v>24060.199229999998</v>
      </c>
      <c r="H269" s="3">
        <f>H268-SUMIFS('ODA download raw'!H:H,'ODA download raw'!$A:$A,'ODA total and ex non-transfer'!$A269,'ODA download raw'!$D:$D,'ODA download raw'!$D$16)</f>
        <v>28094.830481000001</v>
      </c>
      <c r="I269" s="3">
        <f>I268-SUMIFS('ODA download raw'!I:I,'ODA download raw'!$A:$A,'ODA total and ex non-transfer'!$A269,'ODA download raw'!$D:$D,'ODA download raw'!$D$16)</f>
        <v>28741.896565999999</v>
      </c>
      <c r="J269" s="3">
        <f>J268-SUMIFS('ODA download raw'!J:J,'ODA download raw'!$A:$A,'ODA total and ex non-transfer'!$A269,'ODA download raw'!$D:$D,'ODA download raw'!$D$16)</f>
        <v>52743.352269000003</v>
      </c>
      <c r="K269" s="3">
        <f>K268-SUMIFS('ODA download raw'!K:K,'ODA download raw'!$A:$A,'ODA total and ex non-transfer'!$A269,'ODA download raw'!$D:$D,'ODA download raw'!$D$16)</f>
        <v>32974.240569000001</v>
      </c>
      <c r="L269" s="3">
        <f>L268-SUMIFS('ODA download raw'!L:L,'ODA download raw'!$A:$A,'ODA total and ex non-transfer'!$A269,'ODA download raw'!$D:$D,'ODA download raw'!$D$16)</f>
        <v>32590.799131000003</v>
      </c>
      <c r="M269" s="3">
        <f>M268-SUMIFS('ODA download raw'!M:M,'ODA download raw'!$A:$A,'ODA total and ex non-transfer'!$A269,'ODA download raw'!$D:$D,'ODA download raw'!$D$16)</f>
        <v>35493.247900999995</v>
      </c>
      <c r="N269" s="3">
        <f>N268-SUMIFS('ODA download raw'!N:N,'ODA download raw'!$A:$A,'ODA total and ex non-transfer'!$A269,'ODA download raw'!$D:$D,'ODA download raw'!$D$16)</f>
        <v>38622.305214</v>
      </c>
      <c r="O269" s="3">
        <f>O268-SUMIFS('ODA download raw'!O:O,'ODA download raw'!$A:$A,'ODA total and ex non-transfer'!$A269,'ODA download raw'!$D:$D,'ODA download raw'!$D$16)</f>
        <v>39565.856836999999</v>
      </c>
      <c r="P269" s="3">
        <f>P268-SUMIFS('ODA download raw'!P:P,'ODA download raw'!$A:$A,'ODA total and ex non-transfer'!$A269,'ODA download raw'!$D:$D,'ODA download raw'!$D$16)</f>
        <v>38643.969762000001</v>
      </c>
      <c r="Q269" s="3">
        <f>Q268-SUMIFS('ODA download raw'!Q:Q,'ODA download raw'!$A:$A,'ODA total and ex non-transfer'!$A269,'ODA download raw'!$D:$D,'ODA download raw'!$D$16)</f>
        <v>37038.083555000005</v>
      </c>
      <c r="R269" s="3">
        <f>R268-SUMIFS('ODA download raw'!R:R,'ODA download raw'!$A:$A,'ODA total and ex non-transfer'!$A269,'ODA download raw'!$D:$D,'ODA download raw'!$D$16)</f>
        <v>43908.542318</v>
      </c>
      <c r="S269" s="3">
        <f>S268-SUMIFS('ODA download raw'!S:S,'ODA download raw'!$A:$A,'ODA total and ex non-transfer'!$A269,'ODA download raw'!$D:$D,'ODA download raw'!$D$16)</f>
        <v>43591.969144000002</v>
      </c>
      <c r="T269" s="3">
        <f>T268-SUMIFS('ODA download raw'!T:T,'ODA download raw'!$A:$A,'ODA total and ex non-transfer'!$A269,'ODA download raw'!$D:$D,'ODA download raw'!$D$16)</f>
        <v>55151.845788999999</v>
      </c>
      <c r="U269" s="3">
        <f>U268-SUMIFS('ODA download raw'!U:U,'ODA download raw'!$A:$A,'ODA total and ex non-transfer'!$A269,'ODA download raw'!$D:$D,'ODA download raw'!$D$16)</f>
        <v>54622.194178000005</v>
      </c>
    </row>
    <row r="270" spans="1:21" hidden="1" x14ac:dyDescent="0.2">
      <c r="A270" s="21" t="s">
        <v>160</v>
      </c>
      <c r="B270" s="9" t="e">
        <v>#N/A</v>
      </c>
      <c r="C270" s="9" t="s">
        <v>981</v>
      </c>
      <c r="D270" s="9"/>
      <c r="E270" s="2"/>
      <c r="F270" s="2"/>
      <c r="G270" s="2">
        <v>8608.6295929999997</v>
      </c>
      <c r="H270" s="2">
        <v>10003.097855</v>
      </c>
      <c r="I270" s="2">
        <v>9512.0483569999997</v>
      </c>
      <c r="J270" s="2">
        <v>11364.823403</v>
      </c>
      <c r="K270" s="2">
        <v>11045.823095</v>
      </c>
      <c r="L270" s="2">
        <v>11464.465217999999</v>
      </c>
      <c r="M270" s="2">
        <v>11281.993995000001</v>
      </c>
      <c r="N270" s="2">
        <v>12178.572784</v>
      </c>
      <c r="O270" s="2">
        <v>12215.298011000001</v>
      </c>
      <c r="P270" s="2">
        <v>11383.130692000001</v>
      </c>
      <c r="Q270" s="2">
        <v>11516.104305000001</v>
      </c>
      <c r="R270" s="2">
        <v>12097.063365</v>
      </c>
      <c r="S270" s="2">
        <v>12040.427976999999</v>
      </c>
      <c r="T270" s="2">
        <v>11666.367076</v>
      </c>
      <c r="U270" s="2">
        <v>11273.772784999999</v>
      </c>
    </row>
    <row r="271" spans="1:21" hidden="1" x14ac:dyDescent="0.2">
      <c r="A271" s="22" t="s">
        <v>160</v>
      </c>
      <c r="B271" s="9" t="e">
        <v>#N/A</v>
      </c>
      <c r="C271" s="10" t="s">
        <v>982</v>
      </c>
      <c r="D271" s="10"/>
      <c r="E271" s="3"/>
      <c r="F271" s="3"/>
      <c r="G271" s="3">
        <f>G270-SUMIFS('ODA download raw'!G:G,'ODA download raw'!$A:$A,'ODA total and ex non-transfer'!$A271,'ODA download raw'!$D:$D,'ODA download raw'!$D$16)</f>
        <v>8608.6295929999997</v>
      </c>
      <c r="H271" s="3">
        <f>H270-SUMIFS('ODA download raw'!H:H,'ODA download raw'!$A:$A,'ODA total and ex non-transfer'!$A271,'ODA download raw'!$D:$D,'ODA download raw'!$D$16)</f>
        <v>10003.097855</v>
      </c>
      <c r="I271" s="3">
        <f>I270-SUMIFS('ODA download raw'!I:I,'ODA download raw'!$A:$A,'ODA total and ex non-transfer'!$A271,'ODA download raw'!$D:$D,'ODA download raw'!$D$16)</f>
        <v>9512.0483569999997</v>
      </c>
      <c r="J271" s="3">
        <f>J270-SUMIFS('ODA download raw'!J:J,'ODA download raw'!$A:$A,'ODA total and ex non-transfer'!$A271,'ODA download raw'!$D:$D,'ODA download raw'!$D$16)</f>
        <v>11364.823403</v>
      </c>
      <c r="K271" s="3">
        <f>K270-SUMIFS('ODA download raw'!K:K,'ODA download raw'!$A:$A,'ODA total and ex non-transfer'!$A271,'ODA download raw'!$D:$D,'ODA download raw'!$D$16)</f>
        <v>10109.980271</v>
      </c>
      <c r="L271" s="3">
        <f>L270-SUMIFS('ODA download raw'!L:L,'ODA download raw'!$A:$A,'ODA total and ex non-transfer'!$A271,'ODA download raw'!$D:$D,'ODA download raw'!$D$16)</f>
        <v>10747.496583</v>
      </c>
      <c r="M271" s="3">
        <f>M270-SUMIFS('ODA download raw'!M:M,'ODA download raw'!$A:$A,'ODA total and ex non-transfer'!$A271,'ODA download raw'!$D:$D,'ODA download raw'!$D$16)</f>
        <v>10673.0172</v>
      </c>
      <c r="N271" s="3">
        <f>N270-SUMIFS('ODA download raw'!N:N,'ODA download raw'!$A:$A,'ODA total and ex non-transfer'!$A271,'ODA download raw'!$D:$D,'ODA download raw'!$D$16)</f>
        <v>11275.077029</v>
      </c>
      <c r="O271" s="3">
        <f>O270-SUMIFS('ODA download raw'!O:O,'ODA download raw'!$A:$A,'ODA total and ex non-transfer'!$A271,'ODA download raw'!$D:$D,'ODA download raw'!$D$16)</f>
        <v>11197.696467000002</v>
      </c>
      <c r="P271" s="3">
        <f>P270-SUMIFS('ODA download raw'!P:P,'ODA download raw'!$A:$A,'ODA total and ex non-transfer'!$A271,'ODA download raw'!$D:$D,'ODA download raw'!$D$16)</f>
        <v>10337.661910000001</v>
      </c>
      <c r="Q271" s="3">
        <f>Q270-SUMIFS('ODA download raw'!Q:Q,'ODA download raw'!$A:$A,'ODA total and ex non-transfer'!$A271,'ODA download raw'!$D:$D,'ODA download raw'!$D$16)</f>
        <v>10694.704666000001</v>
      </c>
      <c r="R271" s="3">
        <f>R270-SUMIFS('ODA download raw'!R:R,'ODA download raw'!$A:$A,'ODA total and ex non-transfer'!$A271,'ODA download raw'!$D:$D,'ODA download raw'!$D$16)</f>
        <v>11374.009837</v>
      </c>
      <c r="S271" s="3">
        <f>S270-SUMIFS('ODA download raw'!S:S,'ODA download raw'!$A:$A,'ODA total and ex non-transfer'!$A271,'ODA download raw'!$D:$D,'ODA download raw'!$D$16)</f>
        <v>11284.942875999999</v>
      </c>
      <c r="T271" s="3">
        <f>T270-SUMIFS('ODA download raw'!T:T,'ODA download raw'!$A:$A,'ODA total and ex non-transfer'!$A271,'ODA download raw'!$D:$D,'ODA download raw'!$D$16)</f>
        <v>10931.581644</v>
      </c>
      <c r="U271" s="3">
        <f>U270-SUMIFS('ODA download raw'!U:U,'ODA download raw'!$A:$A,'ODA total and ex non-transfer'!$A271,'ODA download raw'!$D:$D,'ODA download raw'!$D$16)</f>
        <v>10596.248664999999</v>
      </c>
    </row>
    <row r="272" spans="1:21" hidden="1" x14ac:dyDescent="0.2">
      <c r="A272" s="21" t="s">
        <v>161</v>
      </c>
      <c r="B272" s="9" t="s">
        <v>334</v>
      </c>
      <c r="C272" s="9" t="s">
        <v>981</v>
      </c>
      <c r="D272" s="9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</row>
    <row r="273" spans="1:21" hidden="1" x14ac:dyDescent="0.2">
      <c r="A273" s="22" t="s">
        <v>161</v>
      </c>
      <c r="B273" s="9" t="s">
        <v>334</v>
      </c>
      <c r="C273" s="10" t="s">
        <v>982</v>
      </c>
      <c r="D273" s="10"/>
      <c r="E273" s="3"/>
      <c r="F273" s="3"/>
      <c r="G273" s="3">
        <f>G272-SUMIFS('ODA download raw'!G:G,'ODA download raw'!$A:$A,'ODA total and ex non-transfer'!$A273,'ODA download raw'!$D:$D,'ODA download raw'!$D$16)</f>
        <v>0</v>
      </c>
      <c r="H273" s="3">
        <f>H272-SUMIFS('ODA download raw'!H:H,'ODA download raw'!$A:$A,'ODA total and ex non-transfer'!$A273,'ODA download raw'!$D:$D,'ODA download raw'!$D$16)</f>
        <v>0</v>
      </c>
      <c r="I273" s="3">
        <f>I272-SUMIFS('ODA download raw'!I:I,'ODA download raw'!$A:$A,'ODA total and ex non-transfer'!$A273,'ODA download raw'!$D:$D,'ODA download raw'!$D$16)</f>
        <v>0</v>
      </c>
      <c r="J273" s="3">
        <f>J272-SUMIFS('ODA download raw'!J:J,'ODA download raw'!$A:$A,'ODA total and ex non-transfer'!$A273,'ODA download raw'!$D:$D,'ODA download raw'!$D$16)</f>
        <v>0</v>
      </c>
      <c r="K273" s="3">
        <f>K272-SUMIFS('ODA download raw'!K:K,'ODA download raw'!$A:$A,'ODA total and ex non-transfer'!$A273,'ODA download raw'!$D:$D,'ODA download raw'!$D$16)</f>
        <v>0</v>
      </c>
      <c r="L273" s="3">
        <f>L272-SUMIFS('ODA download raw'!L:L,'ODA download raw'!$A:$A,'ODA total and ex non-transfer'!$A273,'ODA download raw'!$D:$D,'ODA download raw'!$D$16)</f>
        <v>0</v>
      </c>
      <c r="M273" s="3">
        <f>M272-SUMIFS('ODA download raw'!M:M,'ODA download raw'!$A:$A,'ODA total and ex non-transfer'!$A273,'ODA download raw'!$D:$D,'ODA download raw'!$D$16)</f>
        <v>0</v>
      </c>
      <c r="N273" s="3">
        <f>N272-SUMIFS('ODA download raw'!N:N,'ODA download raw'!$A:$A,'ODA total and ex non-transfer'!$A273,'ODA download raw'!$D:$D,'ODA download raw'!$D$16)</f>
        <v>0</v>
      </c>
      <c r="O273" s="3">
        <f>O272-SUMIFS('ODA download raw'!O:O,'ODA download raw'!$A:$A,'ODA total and ex non-transfer'!$A273,'ODA download raw'!$D:$D,'ODA download raw'!$D$16)</f>
        <v>0</v>
      </c>
      <c r="P273" s="3">
        <f>P272-SUMIFS('ODA download raw'!P:P,'ODA download raw'!$A:$A,'ODA total and ex non-transfer'!$A273,'ODA download raw'!$D:$D,'ODA download raw'!$D$16)</f>
        <v>0</v>
      </c>
      <c r="Q273" s="3">
        <f>Q272-SUMIFS('ODA download raw'!Q:Q,'ODA download raw'!$A:$A,'ODA total and ex non-transfer'!$A273,'ODA download raw'!$D:$D,'ODA download raw'!$D$16)</f>
        <v>0</v>
      </c>
      <c r="R273" s="3">
        <f>R272-SUMIFS('ODA download raw'!R:R,'ODA download raw'!$A:$A,'ODA total and ex non-transfer'!$A273,'ODA download raw'!$D:$D,'ODA download raw'!$D$16)</f>
        <v>0</v>
      </c>
      <c r="S273" s="3">
        <f>S272-SUMIFS('ODA download raw'!S:S,'ODA download raw'!$A:$A,'ODA total and ex non-transfer'!$A273,'ODA download raw'!$D:$D,'ODA download raw'!$D$16)</f>
        <v>0</v>
      </c>
      <c r="T273" s="3">
        <f>T272-SUMIFS('ODA download raw'!T:T,'ODA download raw'!$A:$A,'ODA total and ex non-transfer'!$A273,'ODA download raw'!$D:$D,'ODA download raw'!$D$16)</f>
        <v>0</v>
      </c>
      <c r="U273" s="3">
        <f>U272-SUMIFS('ODA download raw'!U:U,'ODA download raw'!$A:$A,'ODA total and ex non-transfer'!$A273,'ODA download raw'!$D:$D,'ODA download raw'!$D$16)</f>
        <v>0</v>
      </c>
    </row>
    <row r="274" spans="1:21" hidden="1" x14ac:dyDescent="0.2">
      <c r="A274" s="21" t="s">
        <v>162</v>
      </c>
      <c r="B274" s="9" t="s">
        <v>344</v>
      </c>
      <c r="C274" s="9" t="s">
        <v>981</v>
      </c>
      <c r="D274" s="9"/>
      <c r="E274" s="2"/>
      <c r="F274" s="2"/>
      <c r="G274" s="2">
        <v>418.27824299999997</v>
      </c>
      <c r="H274" s="2">
        <v>473.05829199999999</v>
      </c>
      <c r="I274" s="2">
        <v>382.30109499999998</v>
      </c>
      <c r="J274" s="2">
        <v>452.23038300000002</v>
      </c>
      <c r="K274" s="2">
        <v>575.40506900000003</v>
      </c>
      <c r="L274" s="2">
        <v>589.81693399999995</v>
      </c>
      <c r="M274" s="2">
        <v>559.22427100000004</v>
      </c>
      <c r="N274" s="2">
        <v>594.09199899999999</v>
      </c>
      <c r="O274" s="2">
        <v>711.79466500000001</v>
      </c>
      <c r="P274" s="2">
        <v>746.39376400000003</v>
      </c>
      <c r="Q274" s="2">
        <v>742.56702900000005</v>
      </c>
      <c r="R274" s="2">
        <v>775.88941899999998</v>
      </c>
      <c r="S274" s="2">
        <v>777.58100999999999</v>
      </c>
      <c r="T274" s="2">
        <v>769.94068500000003</v>
      </c>
      <c r="U274" s="2">
        <v>807.32242799999995</v>
      </c>
    </row>
    <row r="275" spans="1:21" hidden="1" x14ac:dyDescent="0.2">
      <c r="A275" s="22" t="s">
        <v>162</v>
      </c>
      <c r="B275" s="9" t="s">
        <v>344</v>
      </c>
      <c r="C275" s="10" t="s">
        <v>982</v>
      </c>
      <c r="D275" s="10"/>
      <c r="E275" s="3"/>
      <c r="F275" s="3"/>
      <c r="G275" s="3">
        <f>G274-SUMIFS('ODA download raw'!G:G,'ODA download raw'!$A:$A,'ODA total and ex non-transfer'!$A275,'ODA download raw'!$D:$D,'ODA download raw'!$D$16)</f>
        <v>418.27824299999997</v>
      </c>
      <c r="H275" s="3">
        <f>H274-SUMIFS('ODA download raw'!H:H,'ODA download raw'!$A:$A,'ODA total and ex non-transfer'!$A275,'ODA download raw'!$D:$D,'ODA download raw'!$D$16)</f>
        <v>473.05829199999999</v>
      </c>
      <c r="I275" s="3">
        <f>I274-SUMIFS('ODA download raw'!I:I,'ODA download raw'!$A:$A,'ODA total and ex non-transfer'!$A275,'ODA download raw'!$D:$D,'ODA download raw'!$D$16)</f>
        <v>382.30109499999998</v>
      </c>
      <c r="J275" s="3">
        <f>J274-SUMIFS('ODA download raw'!J:J,'ODA download raw'!$A:$A,'ODA total and ex non-transfer'!$A275,'ODA download raw'!$D:$D,'ODA download raw'!$D$16)</f>
        <v>452.23038300000002</v>
      </c>
      <c r="K275" s="3">
        <f>K274-SUMIFS('ODA download raw'!K:K,'ODA download raw'!$A:$A,'ODA total and ex non-transfer'!$A275,'ODA download raw'!$D:$D,'ODA download raw'!$D$16)</f>
        <v>478.07832100000002</v>
      </c>
      <c r="L275" s="3">
        <f>L274-SUMIFS('ODA download raw'!L:L,'ODA download raw'!$A:$A,'ODA total and ex non-transfer'!$A275,'ODA download raw'!$D:$D,'ODA download raw'!$D$16)</f>
        <v>574.483428</v>
      </c>
      <c r="M275" s="3">
        <f>M274-SUMIFS('ODA download raw'!M:M,'ODA download raw'!$A:$A,'ODA total and ex non-transfer'!$A275,'ODA download raw'!$D:$D,'ODA download raw'!$D$16)</f>
        <v>550.98547000000008</v>
      </c>
      <c r="N275" s="3">
        <f>N274-SUMIFS('ODA download raw'!N:N,'ODA download raw'!$A:$A,'ODA total and ex non-transfer'!$A275,'ODA download raw'!$D:$D,'ODA download raw'!$D$16)</f>
        <v>575.96218599999997</v>
      </c>
      <c r="O275" s="3">
        <f>O274-SUMIFS('ODA download raw'!O:O,'ODA download raw'!$A:$A,'ODA total and ex non-transfer'!$A275,'ODA download raw'!$D:$D,'ODA download raw'!$D$16)</f>
        <v>698.09632299999998</v>
      </c>
      <c r="P275" s="3">
        <f>P274-SUMIFS('ODA download raw'!P:P,'ODA download raw'!$A:$A,'ODA total and ex non-transfer'!$A275,'ODA download raw'!$D:$D,'ODA download raw'!$D$16)</f>
        <v>728.85313500000007</v>
      </c>
      <c r="Q275" s="3">
        <f>Q274-SUMIFS('ODA download raw'!Q:Q,'ODA download raw'!$A:$A,'ODA total and ex non-transfer'!$A275,'ODA download raw'!$D:$D,'ODA download raw'!$D$16)</f>
        <v>723.81578400000001</v>
      </c>
      <c r="R275" s="3">
        <f>R274-SUMIFS('ODA download raw'!R:R,'ODA download raw'!$A:$A,'ODA total and ex non-transfer'!$A275,'ODA download raw'!$D:$D,'ODA download raw'!$D$16)</f>
        <v>755.998648</v>
      </c>
      <c r="S275" s="3">
        <f>S274-SUMIFS('ODA download raw'!S:S,'ODA download raw'!$A:$A,'ODA total and ex non-transfer'!$A275,'ODA download raw'!$D:$D,'ODA download raw'!$D$16)</f>
        <v>748.499099</v>
      </c>
      <c r="T275" s="3">
        <f>T274-SUMIFS('ODA download raw'!T:T,'ODA download raw'!$A:$A,'ODA total and ex non-transfer'!$A275,'ODA download raw'!$D:$D,'ODA download raw'!$D$16)</f>
        <v>751.60553300000004</v>
      </c>
      <c r="U275" s="3">
        <f>U274-SUMIFS('ODA download raw'!U:U,'ODA download raw'!$A:$A,'ODA total and ex non-transfer'!$A275,'ODA download raw'!$D:$D,'ODA download raw'!$D$16)</f>
        <v>789.81179899999995</v>
      </c>
    </row>
    <row r="276" spans="1:21" hidden="1" x14ac:dyDescent="0.2">
      <c r="A276" s="21" t="s">
        <v>163</v>
      </c>
      <c r="B276" s="9" t="s">
        <v>365</v>
      </c>
      <c r="C276" s="9" t="s">
        <v>981</v>
      </c>
      <c r="D276" s="9"/>
      <c r="E276" s="2"/>
      <c r="F276" s="2"/>
      <c r="G276" s="2">
        <v>2329.0603919999999</v>
      </c>
      <c r="H276" s="2">
        <v>2439.0768349999998</v>
      </c>
      <c r="I276" s="2">
        <v>2684.717893</v>
      </c>
      <c r="J276" s="2">
        <v>3009.3843980000001</v>
      </c>
      <c r="K276" s="2">
        <v>2557.0192550000002</v>
      </c>
      <c r="L276" s="2">
        <v>2674.0991899999999</v>
      </c>
      <c r="M276" s="2">
        <v>2610.6013889999999</v>
      </c>
      <c r="N276" s="2">
        <v>2500.713491</v>
      </c>
      <c r="O276" s="2">
        <v>2272.9246670000002</v>
      </c>
      <c r="P276" s="2">
        <v>2237.2443739999999</v>
      </c>
      <c r="Q276" s="2">
        <v>2019.7317439999999</v>
      </c>
      <c r="R276" s="2">
        <v>1532.731552</v>
      </c>
      <c r="S276" s="2">
        <v>1229.344321</v>
      </c>
      <c r="T276" s="2">
        <v>1508.1993050000001</v>
      </c>
      <c r="U276" s="2">
        <v>1490.5396049999999</v>
      </c>
    </row>
    <row r="277" spans="1:21" hidden="1" x14ac:dyDescent="0.2">
      <c r="A277" s="22" t="s">
        <v>163</v>
      </c>
      <c r="B277" s="9" t="s">
        <v>365</v>
      </c>
      <c r="C277" s="10" t="s">
        <v>982</v>
      </c>
      <c r="D277" s="10"/>
      <c r="E277" s="3"/>
      <c r="F277" s="3"/>
      <c r="G277" s="3">
        <f>G276-SUMIFS('ODA download raw'!G:G,'ODA download raw'!$A:$A,'ODA total and ex non-transfer'!$A277,'ODA download raw'!$D:$D,'ODA download raw'!$D$16)</f>
        <v>2329.0603919999999</v>
      </c>
      <c r="H277" s="3">
        <f>H276-SUMIFS('ODA download raw'!H:H,'ODA download raw'!$A:$A,'ODA total and ex non-transfer'!$A277,'ODA download raw'!$D:$D,'ODA download raw'!$D$16)</f>
        <v>2439.0768349999998</v>
      </c>
      <c r="I277" s="3">
        <f>I276-SUMIFS('ODA download raw'!I:I,'ODA download raw'!$A:$A,'ODA total and ex non-transfer'!$A277,'ODA download raw'!$D:$D,'ODA download raw'!$D$16)</f>
        <v>2684.717893</v>
      </c>
      <c r="J277" s="3">
        <f>J276-SUMIFS('ODA download raw'!J:J,'ODA download raw'!$A:$A,'ODA total and ex non-transfer'!$A277,'ODA download raw'!$D:$D,'ODA download raw'!$D$16)</f>
        <v>3009.3843980000001</v>
      </c>
      <c r="K277" s="3">
        <f>K276-SUMIFS('ODA download raw'!K:K,'ODA download raw'!$A:$A,'ODA total and ex non-transfer'!$A277,'ODA download raw'!$D:$D,'ODA download raw'!$D$16)</f>
        <v>2177.3445019999999</v>
      </c>
      <c r="L277" s="3">
        <f>L276-SUMIFS('ODA download raw'!L:L,'ODA download raw'!$A:$A,'ODA total and ex non-transfer'!$A277,'ODA download raw'!$D:$D,'ODA download raw'!$D$16)</f>
        <v>2308.0820759999997</v>
      </c>
      <c r="M277" s="3">
        <f>M276-SUMIFS('ODA download raw'!M:M,'ODA download raw'!$A:$A,'ODA total and ex non-transfer'!$A277,'ODA download raw'!$D:$D,'ODA download raw'!$D$16)</f>
        <v>2260.3665620000002</v>
      </c>
      <c r="N277" s="3">
        <f>N276-SUMIFS('ODA download raw'!N:N,'ODA download raw'!$A:$A,'ODA total and ex non-transfer'!$A277,'ODA download raw'!$D:$D,'ODA download raw'!$D$16)</f>
        <v>1949.713763</v>
      </c>
      <c r="O277" s="3">
        <f>O276-SUMIFS('ODA download raw'!O:O,'ODA download raw'!$A:$A,'ODA total and ex non-transfer'!$A277,'ODA download raw'!$D:$D,'ODA download raw'!$D$16)</f>
        <v>1685.6993990000001</v>
      </c>
      <c r="P277" s="3">
        <f>P276-SUMIFS('ODA download raw'!P:P,'ODA download raw'!$A:$A,'ODA total and ex non-transfer'!$A277,'ODA download raw'!$D:$D,'ODA download raw'!$D$16)</f>
        <v>1652.4198179999999</v>
      </c>
      <c r="Q277" s="3">
        <f>Q276-SUMIFS('ODA download raw'!Q:Q,'ODA download raw'!$A:$A,'ODA total and ex non-transfer'!$A277,'ODA download raw'!$D:$D,'ODA download raw'!$D$16)</f>
        <v>1609.14471</v>
      </c>
      <c r="R277" s="3">
        <f>R276-SUMIFS('ODA download raw'!R:R,'ODA download raw'!$A:$A,'ODA total and ex non-transfer'!$A277,'ODA download raw'!$D:$D,'ODA download raw'!$D$16)</f>
        <v>1206.0278199999998</v>
      </c>
      <c r="S277" s="3">
        <f>S276-SUMIFS('ODA download raw'!S:S,'ODA download raw'!$A:$A,'ODA total and ex non-transfer'!$A277,'ODA download raw'!$D:$D,'ODA download raw'!$D$16)</f>
        <v>896.46843699999999</v>
      </c>
      <c r="T277" s="3">
        <f>T276-SUMIFS('ODA download raw'!T:T,'ODA download raw'!$A:$A,'ODA total and ex non-transfer'!$A277,'ODA download raw'!$D:$D,'ODA download raw'!$D$16)</f>
        <v>1169.8894680000001</v>
      </c>
      <c r="U277" s="3">
        <f>U276-SUMIFS('ODA download raw'!U:U,'ODA download raw'!$A:$A,'ODA total and ex non-transfer'!$A277,'ODA download raw'!$D:$D,'ODA download raw'!$D$16)</f>
        <v>1164.8478719999998</v>
      </c>
    </row>
    <row r="278" spans="1:21" hidden="1" x14ac:dyDescent="0.2">
      <c r="A278" s="21" t="s">
        <v>164</v>
      </c>
      <c r="B278" s="9" t="s">
        <v>590</v>
      </c>
      <c r="C278" s="9" t="s">
        <v>981</v>
      </c>
      <c r="D278" s="9"/>
      <c r="E278" s="2"/>
      <c r="F278" s="2"/>
      <c r="G278" s="2">
        <v>256.56959499999999</v>
      </c>
      <c r="H278" s="2">
        <v>107.378623</v>
      </c>
      <c r="I278" s="2">
        <v>118.295722</v>
      </c>
      <c r="J278" s="2">
        <v>70.051270000000002</v>
      </c>
      <c r="K278" s="2">
        <v>49.951951000000001</v>
      </c>
      <c r="L278" s="2">
        <v>98.683291999999994</v>
      </c>
      <c r="M278" s="2">
        <v>213.28220999999999</v>
      </c>
      <c r="N278" s="2">
        <v>62.504286</v>
      </c>
      <c r="O278" s="2">
        <v>75.334770000000006</v>
      </c>
      <c r="P278" s="2">
        <v>84.642802000000003</v>
      </c>
      <c r="Q278" s="2">
        <v>73.020123999999996</v>
      </c>
      <c r="R278" s="2">
        <v>68.874965000000003</v>
      </c>
      <c r="S278" s="2">
        <v>77.159308999999993</v>
      </c>
      <c r="T278" s="2">
        <v>130.034223</v>
      </c>
      <c r="U278" s="2">
        <v>121.894559</v>
      </c>
    </row>
    <row r="279" spans="1:21" hidden="1" x14ac:dyDescent="0.2">
      <c r="A279" s="22" t="s">
        <v>164</v>
      </c>
      <c r="B279" s="9" t="s">
        <v>590</v>
      </c>
      <c r="C279" s="10" t="s">
        <v>982</v>
      </c>
      <c r="D279" s="10"/>
      <c r="E279" s="3"/>
      <c r="F279" s="3"/>
      <c r="G279" s="3">
        <f>G278-SUMIFS('ODA download raw'!G:G,'ODA download raw'!$A:$A,'ODA total and ex non-transfer'!$A279,'ODA download raw'!$D:$D,'ODA download raw'!$D$16)</f>
        <v>256.56959499999999</v>
      </c>
      <c r="H279" s="3">
        <f>H278-SUMIFS('ODA download raw'!H:H,'ODA download raw'!$A:$A,'ODA total and ex non-transfer'!$A279,'ODA download raw'!$D:$D,'ODA download raw'!$D$16)</f>
        <v>107.378623</v>
      </c>
      <c r="I279" s="3">
        <f>I278-SUMIFS('ODA download raw'!I:I,'ODA download raw'!$A:$A,'ODA total and ex non-transfer'!$A279,'ODA download raw'!$D:$D,'ODA download raw'!$D$16)</f>
        <v>118.295722</v>
      </c>
      <c r="J279" s="3">
        <f>J278-SUMIFS('ODA download raw'!J:J,'ODA download raw'!$A:$A,'ODA total and ex non-transfer'!$A279,'ODA download raw'!$D:$D,'ODA download raw'!$D$16)</f>
        <v>70.051270000000002</v>
      </c>
      <c r="K279" s="3">
        <f>K278-SUMIFS('ODA download raw'!K:K,'ODA download raw'!$A:$A,'ODA total and ex non-transfer'!$A279,'ODA download raw'!$D:$D,'ODA download raw'!$D$16)</f>
        <v>48.686518</v>
      </c>
      <c r="L279" s="3">
        <f>L278-SUMIFS('ODA download raw'!L:L,'ODA download raw'!$A:$A,'ODA total and ex non-transfer'!$A279,'ODA download raw'!$D:$D,'ODA download raw'!$D$16)</f>
        <v>96.991761999999994</v>
      </c>
      <c r="M279" s="3">
        <f>M278-SUMIFS('ODA download raw'!M:M,'ODA download raw'!$A:$A,'ODA total and ex non-transfer'!$A279,'ODA download raw'!$D:$D,'ODA download raw'!$D$16)</f>
        <v>210.71128899999999</v>
      </c>
      <c r="N279" s="3">
        <f>N278-SUMIFS('ODA download raw'!N:N,'ODA download raw'!$A:$A,'ODA total and ex non-transfer'!$A279,'ODA download raw'!$D:$D,'ODA download raw'!$D$16)</f>
        <v>60.720446000000003</v>
      </c>
      <c r="O279" s="3">
        <f>O278-SUMIFS('ODA download raw'!O:O,'ODA download raw'!$A:$A,'ODA total and ex non-transfer'!$A279,'ODA download raw'!$D:$D,'ODA download raw'!$D$16)</f>
        <v>74.460488000000012</v>
      </c>
      <c r="P279" s="3">
        <f>P278-SUMIFS('ODA download raw'!P:P,'ODA download raw'!$A:$A,'ODA total and ex non-transfer'!$A279,'ODA download raw'!$D:$D,'ODA download raw'!$D$16)</f>
        <v>82.617173000000008</v>
      </c>
      <c r="Q279" s="3">
        <f>Q278-SUMIFS('ODA download raw'!Q:Q,'ODA download raw'!$A:$A,'ODA total and ex non-transfer'!$A279,'ODA download raw'!$D:$D,'ODA download raw'!$D$16)</f>
        <v>71.294967999999997</v>
      </c>
      <c r="R279" s="3">
        <f>R278-SUMIFS('ODA download raw'!R:R,'ODA download raw'!$A:$A,'ODA total and ex non-transfer'!$A279,'ODA download raw'!$D:$D,'ODA download raw'!$D$16)</f>
        <v>66.952689000000007</v>
      </c>
      <c r="S279" s="3">
        <f>S278-SUMIFS('ODA download raw'!S:S,'ODA download raw'!$A:$A,'ODA total and ex non-transfer'!$A279,'ODA download raw'!$D:$D,'ODA download raw'!$D$16)</f>
        <v>65.762910999999988</v>
      </c>
      <c r="T279" s="3">
        <f>T278-SUMIFS('ODA download raw'!T:T,'ODA download raw'!$A:$A,'ODA total and ex non-transfer'!$A279,'ODA download raw'!$D:$D,'ODA download raw'!$D$16)</f>
        <v>75.984041999999988</v>
      </c>
      <c r="U279" s="3">
        <f>U278-SUMIFS('ODA download raw'!U:U,'ODA download raw'!$A:$A,'ODA total and ex non-transfer'!$A279,'ODA download raw'!$D:$D,'ODA download raw'!$D$16)</f>
        <v>66.054520999999994</v>
      </c>
    </row>
    <row r="280" spans="1:21" hidden="1" x14ac:dyDescent="0.2">
      <c r="A280" s="21" t="s">
        <v>165</v>
      </c>
      <c r="B280" s="9" t="s">
        <v>372</v>
      </c>
      <c r="C280" s="9" t="s">
        <v>981</v>
      </c>
      <c r="D280" s="9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</row>
    <row r="281" spans="1:21" hidden="1" x14ac:dyDescent="0.2">
      <c r="A281" s="22" t="s">
        <v>165</v>
      </c>
      <c r="B281" s="9" t="s">
        <v>372</v>
      </c>
      <c r="C281" s="10" t="s">
        <v>982</v>
      </c>
      <c r="D281" s="10"/>
      <c r="E281" s="3"/>
      <c r="F281" s="3"/>
      <c r="G281" s="3">
        <f>G280-SUMIFS('ODA download raw'!G:G,'ODA download raw'!$A:$A,'ODA total and ex non-transfer'!$A281,'ODA download raw'!$D:$D,'ODA download raw'!$D$16)</f>
        <v>0</v>
      </c>
      <c r="H281" s="3">
        <f>H280-SUMIFS('ODA download raw'!H:H,'ODA download raw'!$A:$A,'ODA total and ex non-transfer'!$A281,'ODA download raw'!$D:$D,'ODA download raw'!$D$16)</f>
        <v>0</v>
      </c>
      <c r="I281" s="3">
        <f>I280-SUMIFS('ODA download raw'!I:I,'ODA download raw'!$A:$A,'ODA total and ex non-transfer'!$A281,'ODA download raw'!$D:$D,'ODA download raw'!$D$16)</f>
        <v>0</v>
      </c>
      <c r="J281" s="3">
        <f>J280-SUMIFS('ODA download raw'!J:J,'ODA download raw'!$A:$A,'ODA total and ex non-transfer'!$A281,'ODA download raw'!$D:$D,'ODA download raw'!$D$16)</f>
        <v>0</v>
      </c>
      <c r="K281" s="3">
        <f>K280-SUMIFS('ODA download raw'!K:K,'ODA download raw'!$A:$A,'ODA total and ex non-transfer'!$A281,'ODA download raw'!$D:$D,'ODA download raw'!$D$16)</f>
        <v>0</v>
      </c>
      <c r="L281" s="3">
        <f>L280-SUMIFS('ODA download raw'!L:L,'ODA download raw'!$A:$A,'ODA total and ex non-transfer'!$A281,'ODA download raw'!$D:$D,'ODA download raw'!$D$16)</f>
        <v>0</v>
      </c>
      <c r="M281" s="3">
        <f>M280-SUMIFS('ODA download raw'!M:M,'ODA download raw'!$A:$A,'ODA total and ex non-transfer'!$A281,'ODA download raw'!$D:$D,'ODA download raw'!$D$16)</f>
        <v>0</v>
      </c>
      <c r="N281" s="3">
        <f>N280-SUMIFS('ODA download raw'!N:N,'ODA download raw'!$A:$A,'ODA total and ex non-transfer'!$A281,'ODA download raw'!$D:$D,'ODA download raw'!$D$16)</f>
        <v>0</v>
      </c>
      <c r="O281" s="3">
        <f>O280-SUMIFS('ODA download raw'!O:O,'ODA download raw'!$A:$A,'ODA total and ex non-transfer'!$A281,'ODA download raw'!$D:$D,'ODA download raw'!$D$16)</f>
        <v>0</v>
      </c>
      <c r="P281" s="3">
        <f>P280-SUMIFS('ODA download raw'!P:P,'ODA download raw'!$A:$A,'ODA total and ex non-transfer'!$A281,'ODA download raw'!$D:$D,'ODA download raw'!$D$16)</f>
        <v>0</v>
      </c>
      <c r="Q281" s="3">
        <f>Q280-SUMIFS('ODA download raw'!Q:Q,'ODA download raw'!$A:$A,'ODA total and ex non-transfer'!$A281,'ODA download raw'!$D:$D,'ODA download raw'!$D$16)</f>
        <v>0</v>
      </c>
      <c r="R281" s="3">
        <f>R280-SUMIFS('ODA download raw'!R:R,'ODA download raw'!$A:$A,'ODA total and ex non-transfer'!$A281,'ODA download raw'!$D:$D,'ODA download raw'!$D$16)</f>
        <v>0</v>
      </c>
      <c r="S281" s="3">
        <f>S280-SUMIFS('ODA download raw'!S:S,'ODA download raw'!$A:$A,'ODA total and ex non-transfer'!$A281,'ODA download raw'!$D:$D,'ODA download raw'!$D$16)</f>
        <v>0</v>
      </c>
      <c r="T281" s="3">
        <f>T280-SUMIFS('ODA download raw'!T:T,'ODA download raw'!$A:$A,'ODA total and ex non-transfer'!$A281,'ODA download raw'!$D:$D,'ODA download raw'!$D$16)</f>
        <v>0</v>
      </c>
      <c r="U281" s="3">
        <f>U280-SUMIFS('ODA download raw'!U:U,'ODA download raw'!$A:$A,'ODA total and ex non-transfer'!$A281,'ODA download raw'!$D:$D,'ODA download raw'!$D$16)</f>
        <v>0</v>
      </c>
    </row>
    <row r="282" spans="1:21" hidden="1" x14ac:dyDescent="0.2">
      <c r="A282" s="21" t="s">
        <v>166</v>
      </c>
      <c r="B282" s="9" t="s">
        <v>549</v>
      </c>
      <c r="C282" s="9" t="s">
        <v>981</v>
      </c>
      <c r="D282" s="9"/>
      <c r="E282" s="2"/>
      <c r="F282" s="2"/>
      <c r="G282" s="2">
        <v>1670.3846980000001</v>
      </c>
      <c r="H282" s="2">
        <v>2172.0998730000001</v>
      </c>
      <c r="I282" s="2">
        <v>1483.9673170000001</v>
      </c>
      <c r="J282" s="2">
        <v>2792.3682039999999</v>
      </c>
      <c r="K282" s="2">
        <v>2890.1555410000001</v>
      </c>
      <c r="L282" s="2">
        <v>2716.6510699999999</v>
      </c>
      <c r="M282" s="2">
        <v>3192.0083960000002</v>
      </c>
      <c r="N282" s="2">
        <v>3067.465326</v>
      </c>
      <c r="O282" s="2">
        <v>3077.2875519999998</v>
      </c>
      <c r="P282" s="2">
        <v>2150.4281820000001</v>
      </c>
      <c r="Q282" s="2">
        <v>1896.5983639999999</v>
      </c>
      <c r="R282" s="2">
        <v>2160.8561279999999</v>
      </c>
      <c r="S282" s="2">
        <v>1912.998695</v>
      </c>
      <c r="T282" s="2">
        <v>2092.114967</v>
      </c>
      <c r="U282" s="2">
        <v>2119.793212</v>
      </c>
    </row>
    <row r="283" spans="1:21" hidden="1" x14ac:dyDescent="0.2">
      <c r="A283" s="22" t="s">
        <v>166</v>
      </c>
      <c r="B283" s="9" t="s">
        <v>549</v>
      </c>
      <c r="C283" s="10" t="s">
        <v>982</v>
      </c>
      <c r="D283" s="10"/>
      <c r="E283" s="3"/>
      <c r="F283" s="3"/>
      <c r="G283" s="3">
        <f>G282-SUMIFS('ODA download raw'!G:G,'ODA download raw'!$A:$A,'ODA total and ex non-transfer'!$A283,'ODA download raw'!$D:$D,'ODA download raw'!$D$16)</f>
        <v>1670.3846980000001</v>
      </c>
      <c r="H283" s="3">
        <f>H282-SUMIFS('ODA download raw'!H:H,'ODA download raw'!$A:$A,'ODA total and ex non-transfer'!$A283,'ODA download raw'!$D:$D,'ODA download raw'!$D$16)</f>
        <v>2172.0998730000001</v>
      </c>
      <c r="I283" s="3">
        <f>I282-SUMIFS('ODA download raw'!I:I,'ODA download raw'!$A:$A,'ODA total and ex non-transfer'!$A283,'ODA download raw'!$D:$D,'ODA download raw'!$D$16)</f>
        <v>1483.9673170000001</v>
      </c>
      <c r="J283" s="3">
        <f>J282-SUMIFS('ODA download raw'!J:J,'ODA download raw'!$A:$A,'ODA total and ex non-transfer'!$A283,'ODA download raw'!$D:$D,'ODA download raw'!$D$16)</f>
        <v>2792.3682039999999</v>
      </c>
      <c r="K283" s="3">
        <f>K282-SUMIFS('ODA download raw'!K:K,'ODA download raw'!$A:$A,'ODA total and ex non-transfer'!$A283,'ODA download raw'!$D:$D,'ODA download raw'!$D$16)</f>
        <v>2691.3314370000003</v>
      </c>
      <c r="L283" s="3">
        <f>L282-SUMIFS('ODA download raw'!L:L,'ODA download raw'!$A:$A,'ODA total and ex non-transfer'!$A283,'ODA download raw'!$D:$D,'ODA download raw'!$D$16)</f>
        <v>2568.1951899999999</v>
      </c>
      <c r="M283" s="3">
        <f>M282-SUMIFS('ODA download raw'!M:M,'ODA download raw'!$A:$A,'ODA total and ex non-transfer'!$A283,'ODA download raw'!$D:$D,'ODA download raw'!$D$16)</f>
        <v>3105.5903230000004</v>
      </c>
      <c r="N283" s="3">
        <f>N282-SUMIFS('ODA download raw'!N:N,'ODA download raw'!$A:$A,'ODA total and ex non-transfer'!$A283,'ODA download raw'!$D:$D,'ODA download raw'!$D$16)</f>
        <v>2964.7079720000002</v>
      </c>
      <c r="O283" s="3">
        <f>O282-SUMIFS('ODA download raw'!O:O,'ODA download raw'!$A:$A,'ODA total and ex non-transfer'!$A283,'ODA download raw'!$D:$D,'ODA download raw'!$D$16)</f>
        <v>2930.5625899999995</v>
      </c>
      <c r="P283" s="3">
        <f>P282-SUMIFS('ODA download raw'!P:P,'ODA download raw'!$A:$A,'ODA total and ex non-transfer'!$A283,'ODA download raw'!$D:$D,'ODA download raw'!$D$16)</f>
        <v>1982.658627</v>
      </c>
      <c r="Q283" s="3">
        <f>Q282-SUMIFS('ODA download raw'!Q:Q,'ODA download raw'!$A:$A,'ODA total and ex non-transfer'!$A283,'ODA download raw'!$D:$D,'ODA download raw'!$D$16)</f>
        <v>1782.479239</v>
      </c>
      <c r="R283" s="3">
        <f>R282-SUMIFS('ODA download raw'!R:R,'ODA download raw'!$A:$A,'ODA total and ex non-transfer'!$A283,'ODA download raw'!$D:$D,'ODA download raw'!$D$16)</f>
        <v>2049.856151</v>
      </c>
      <c r="S283" s="3">
        <f>S282-SUMIFS('ODA download raw'!S:S,'ODA download raw'!$A:$A,'ODA total and ex non-transfer'!$A283,'ODA download raw'!$D:$D,'ODA download raw'!$D$16)</f>
        <v>1779.9372109999999</v>
      </c>
      <c r="T283" s="3">
        <f>T282-SUMIFS('ODA download raw'!T:T,'ODA download raw'!$A:$A,'ODA total and ex non-transfer'!$A283,'ODA download raw'!$D:$D,'ODA download raw'!$D$16)</f>
        <v>1967.823742</v>
      </c>
      <c r="U283" s="3">
        <f>U282-SUMIFS('ODA download raw'!U:U,'ODA download raw'!$A:$A,'ODA total and ex non-transfer'!$A283,'ODA download raw'!$D:$D,'ODA download raw'!$D$16)</f>
        <v>2016.682313</v>
      </c>
    </row>
    <row r="284" spans="1:21" hidden="1" x14ac:dyDescent="0.2">
      <c r="A284" s="21" t="s">
        <v>167</v>
      </c>
      <c r="B284" s="9" t="s">
        <v>600</v>
      </c>
      <c r="C284" s="9" t="s">
        <v>981</v>
      </c>
      <c r="D284" s="9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</row>
    <row r="285" spans="1:21" hidden="1" x14ac:dyDescent="0.2">
      <c r="A285" s="22" t="s">
        <v>167</v>
      </c>
      <c r="B285" s="9" t="s">
        <v>600</v>
      </c>
      <c r="C285" s="10" t="s">
        <v>982</v>
      </c>
      <c r="D285" s="10"/>
      <c r="E285" s="3"/>
      <c r="F285" s="3"/>
      <c r="G285" s="3">
        <f>G284-SUMIFS('ODA download raw'!G:G,'ODA download raw'!$A:$A,'ODA total and ex non-transfer'!$A285,'ODA download raw'!$D:$D,'ODA download raw'!$D$16)</f>
        <v>0</v>
      </c>
      <c r="H285" s="3">
        <f>H284-SUMIFS('ODA download raw'!H:H,'ODA download raw'!$A:$A,'ODA total and ex non-transfer'!$A285,'ODA download raw'!$D:$D,'ODA download raw'!$D$16)</f>
        <v>0</v>
      </c>
      <c r="I285" s="3">
        <f>I284-SUMIFS('ODA download raw'!I:I,'ODA download raw'!$A:$A,'ODA total and ex non-transfer'!$A285,'ODA download raw'!$D:$D,'ODA download raw'!$D$16)</f>
        <v>0</v>
      </c>
      <c r="J285" s="3">
        <f>J284-SUMIFS('ODA download raw'!J:J,'ODA download raw'!$A:$A,'ODA total and ex non-transfer'!$A285,'ODA download raw'!$D:$D,'ODA download raw'!$D$16)</f>
        <v>0</v>
      </c>
      <c r="K285" s="3">
        <f>K284-SUMIFS('ODA download raw'!K:K,'ODA download raw'!$A:$A,'ODA total and ex non-transfer'!$A285,'ODA download raw'!$D:$D,'ODA download raw'!$D$16)</f>
        <v>0</v>
      </c>
      <c r="L285" s="3">
        <f>L284-SUMIFS('ODA download raw'!L:L,'ODA download raw'!$A:$A,'ODA total and ex non-transfer'!$A285,'ODA download raw'!$D:$D,'ODA download raw'!$D$16)</f>
        <v>0</v>
      </c>
      <c r="M285" s="3">
        <f>M284-SUMIFS('ODA download raw'!M:M,'ODA download raw'!$A:$A,'ODA total and ex non-transfer'!$A285,'ODA download raw'!$D:$D,'ODA download raw'!$D$16)</f>
        <v>0</v>
      </c>
      <c r="N285" s="3">
        <f>N284-SUMIFS('ODA download raw'!N:N,'ODA download raw'!$A:$A,'ODA total and ex non-transfer'!$A285,'ODA download raw'!$D:$D,'ODA download raw'!$D$16)</f>
        <v>0</v>
      </c>
      <c r="O285" s="3">
        <f>O284-SUMIFS('ODA download raw'!O:O,'ODA download raw'!$A:$A,'ODA total and ex non-transfer'!$A285,'ODA download raw'!$D:$D,'ODA download raw'!$D$16)</f>
        <v>0</v>
      </c>
      <c r="P285" s="3">
        <f>P284-SUMIFS('ODA download raw'!P:P,'ODA download raw'!$A:$A,'ODA total and ex non-transfer'!$A285,'ODA download raw'!$D:$D,'ODA download raw'!$D$16)</f>
        <v>0</v>
      </c>
      <c r="Q285" s="3">
        <f>Q284-SUMIFS('ODA download raw'!Q:Q,'ODA download raw'!$A:$A,'ODA total and ex non-transfer'!$A285,'ODA download raw'!$D:$D,'ODA download raw'!$D$16)</f>
        <v>0</v>
      </c>
      <c r="R285" s="3">
        <f>R284-SUMIFS('ODA download raw'!R:R,'ODA download raw'!$A:$A,'ODA total and ex non-transfer'!$A285,'ODA download raw'!$D:$D,'ODA download raw'!$D$16)</f>
        <v>0</v>
      </c>
      <c r="S285" s="3">
        <f>S284-SUMIFS('ODA download raw'!S:S,'ODA download raw'!$A:$A,'ODA total and ex non-transfer'!$A285,'ODA download raw'!$D:$D,'ODA download raw'!$D$16)</f>
        <v>0</v>
      </c>
      <c r="T285" s="3">
        <f>T284-SUMIFS('ODA download raw'!T:T,'ODA download raw'!$A:$A,'ODA total and ex non-transfer'!$A285,'ODA download raw'!$D:$D,'ODA download raw'!$D$16)</f>
        <v>0</v>
      </c>
      <c r="U285" s="3">
        <f>U284-SUMIFS('ODA download raw'!U:U,'ODA download raw'!$A:$A,'ODA total and ex non-transfer'!$A285,'ODA download raw'!$D:$D,'ODA download raw'!$D$16)</f>
        <v>0</v>
      </c>
    </row>
    <row r="286" spans="1:21" hidden="1" x14ac:dyDescent="0.2">
      <c r="A286" s="21" t="s">
        <v>168</v>
      </c>
      <c r="B286" s="9" t="s">
        <v>612</v>
      </c>
      <c r="C286" s="9" t="s">
        <v>981</v>
      </c>
      <c r="D286" s="9"/>
      <c r="E286" s="2"/>
      <c r="F286" s="2"/>
      <c r="G286" s="2">
        <v>227.44931199999999</v>
      </c>
      <c r="H286" s="2">
        <v>272.95515899999998</v>
      </c>
      <c r="I286" s="2">
        <v>227.152187</v>
      </c>
      <c r="J286" s="2">
        <v>246.31882400000001</v>
      </c>
      <c r="K286" s="2">
        <v>285.13109500000002</v>
      </c>
      <c r="L286" s="2">
        <v>307.781205</v>
      </c>
      <c r="M286" s="2">
        <v>300.77119199999999</v>
      </c>
      <c r="N286" s="2">
        <v>349.17590999999999</v>
      </c>
      <c r="O286" s="2">
        <v>407.47950600000001</v>
      </c>
      <c r="P286" s="2">
        <v>386.08776</v>
      </c>
      <c r="Q286" s="2">
        <v>403.79923400000001</v>
      </c>
      <c r="R286" s="2">
        <v>409.44967400000002</v>
      </c>
      <c r="S286" s="2">
        <v>444.87601899999999</v>
      </c>
      <c r="T286" s="2">
        <v>548.67035899999996</v>
      </c>
      <c r="U286" s="2">
        <v>478.66992699999997</v>
      </c>
    </row>
    <row r="287" spans="1:21" hidden="1" x14ac:dyDescent="0.2">
      <c r="A287" s="22" t="s">
        <v>168</v>
      </c>
      <c r="B287" s="9" t="s">
        <v>612</v>
      </c>
      <c r="C287" s="10" t="s">
        <v>982</v>
      </c>
      <c r="D287" s="10"/>
      <c r="E287" s="3"/>
      <c r="F287" s="3"/>
      <c r="G287" s="3">
        <f>G286-SUMIFS('ODA download raw'!G:G,'ODA download raw'!$A:$A,'ODA total and ex non-transfer'!$A287,'ODA download raw'!$D:$D,'ODA download raw'!$D$16)</f>
        <v>227.44931199999999</v>
      </c>
      <c r="H287" s="3">
        <f>H286-SUMIFS('ODA download raw'!H:H,'ODA download raw'!$A:$A,'ODA total and ex non-transfer'!$A287,'ODA download raw'!$D:$D,'ODA download raw'!$D$16)</f>
        <v>272.95515899999998</v>
      </c>
      <c r="I287" s="3">
        <f>I286-SUMIFS('ODA download raw'!I:I,'ODA download raw'!$A:$A,'ODA total and ex non-transfer'!$A287,'ODA download raw'!$D:$D,'ODA download raw'!$D$16)</f>
        <v>227.152187</v>
      </c>
      <c r="J287" s="3">
        <f>J286-SUMIFS('ODA download raw'!J:J,'ODA download raw'!$A:$A,'ODA total and ex non-transfer'!$A287,'ODA download raw'!$D:$D,'ODA download raw'!$D$16)</f>
        <v>246.31882400000001</v>
      </c>
      <c r="K287" s="3">
        <f>K286-SUMIFS('ODA download raw'!K:K,'ODA download raw'!$A:$A,'ODA total and ex non-transfer'!$A287,'ODA download raw'!$D:$D,'ODA download raw'!$D$16)</f>
        <v>274.44665500000002</v>
      </c>
      <c r="L287" s="3">
        <f>L286-SUMIFS('ODA download raw'!L:L,'ODA download raw'!$A:$A,'ODA total and ex non-transfer'!$A287,'ODA download raw'!$D:$D,'ODA download raw'!$D$16)</f>
        <v>298.28894200000002</v>
      </c>
      <c r="M287" s="3">
        <f>M286-SUMIFS('ODA download raw'!M:M,'ODA download raw'!$A:$A,'ODA total and ex non-transfer'!$A287,'ODA download raw'!$D:$D,'ODA download raw'!$D$16)</f>
        <v>294.34753000000001</v>
      </c>
      <c r="N287" s="3">
        <f>N286-SUMIFS('ODA download raw'!N:N,'ODA download raw'!$A:$A,'ODA total and ex non-transfer'!$A287,'ODA download raw'!$D:$D,'ODA download raw'!$D$16)</f>
        <v>336.969042</v>
      </c>
      <c r="O287" s="3">
        <f>O286-SUMIFS('ODA download raw'!O:O,'ODA download raw'!$A:$A,'ODA total and ex non-transfer'!$A287,'ODA download raw'!$D:$D,'ODA download raw'!$D$16)</f>
        <v>393.87935300000004</v>
      </c>
      <c r="P287" s="3">
        <f>P286-SUMIFS('ODA download raw'!P:P,'ODA download raw'!$A:$A,'ODA total and ex non-transfer'!$A287,'ODA download raw'!$D:$D,'ODA download raw'!$D$16)</f>
        <v>372.22522900000001</v>
      </c>
      <c r="Q287" s="3">
        <f>Q286-SUMIFS('ODA download raw'!Q:Q,'ODA download raw'!$A:$A,'ODA total and ex non-transfer'!$A287,'ODA download raw'!$D:$D,'ODA download raw'!$D$16)</f>
        <v>389.97987499999999</v>
      </c>
      <c r="R287" s="3">
        <f>R286-SUMIFS('ODA download raw'!R:R,'ODA download raw'!$A:$A,'ODA total and ex non-transfer'!$A287,'ODA download raw'!$D:$D,'ODA download raw'!$D$16)</f>
        <v>392.69480000000004</v>
      </c>
      <c r="S287" s="3">
        <f>S286-SUMIFS('ODA download raw'!S:S,'ODA download raw'!$A:$A,'ODA total and ex non-transfer'!$A287,'ODA download raw'!$D:$D,'ODA download raw'!$D$16)</f>
        <v>426.86080399999997</v>
      </c>
      <c r="T287" s="3">
        <f>T286-SUMIFS('ODA download raw'!T:T,'ODA download raw'!$A:$A,'ODA total and ex non-transfer'!$A287,'ODA download raw'!$D:$D,'ODA download raw'!$D$16)</f>
        <v>533.94416200000001</v>
      </c>
      <c r="U287" s="3">
        <f>U286-SUMIFS('ODA download raw'!U:U,'ODA download raw'!$A:$A,'ODA total and ex non-transfer'!$A287,'ODA download raw'!$D:$D,'ODA download raw'!$D$16)</f>
        <v>465.28497799999997</v>
      </c>
    </row>
    <row r="288" spans="1:21" hidden="1" x14ac:dyDescent="0.2">
      <c r="A288" s="21" t="s">
        <v>169</v>
      </c>
      <c r="B288" s="9" t="e">
        <v>#N/A</v>
      </c>
      <c r="C288" s="9" t="s">
        <v>981</v>
      </c>
      <c r="D288" s="9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</row>
    <row r="289" spans="1:21" hidden="1" x14ac:dyDescent="0.2">
      <c r="A289" s="22" t="s">
        <v>169</v>
      </c>
      <c r="B289" s="9" t="e">
        <v>#N/A</v>
      </c>
      <c r="C289" s="10" t="s">
        <v>982</v>
      </c>
      <c r="D289" s="10"/>
      <c r="E289" s="3"/>
      <c r="F289" s="3"/>
      <c r="G289" s="3">
        <f>G288-SUMIFS('ODA download raw'!G:G,'ODA download raw'!$A:$A,'ODA total and ex non-transfer'!$A289,'ODA download raw'!$D:$D,'ODA download raw'!$D$16)</f>
        <v>0</v>
      </c>
      <c r="H289" s="3">
        <f>H288-SUMIFS('ODA download raw'!H:H,'ODA download raw'!$A:$A,'ODA total and ex non-transfer'!$A289,'ODA download raw'!$D:$D,'ODA download raw'!$D$16)</f>
        <v>0</v>
      </c>
      <c r="I289" s="3">
        <f>I288-SUMIFS('ODA download raw'!I:I,'ODA download raw'!$A:$A,'ODA total and ex non-transfer'!$A289,'ODA download raw'!$D:$D,'ODA download raw'!$D$16)</f>
        <v>0</v>
      </c>
      <c r="J289" s="3">
        <f>J288-SUMIFS('ODA download raw'!J:J,'ODA download raw'!$A:$A,'ODA total and ex non-transfer'!$A289,'ODA download raw'!$D:$D,'ODA download raw'!$D$16)</f>
        <v>0</v>
      </c>
      <c r="K289" s="3">
        <f>K288-SUMIFS('ODA download raw'!K:K,'ODA download raw'!$A:$A,'ODA total and ex non-transfer'!$A289,'ODA download raw'!$D:$D,'ODA download raw'!$D$16)</f>
        <v>0</v>
      </c>
      <c r="L289" s="3">
        <f>L288-SUMIFS('ODA download raw'!L:L,'ODA download raw'!$A:$A,'ODA total and ex non-transfer'!$A289,'ODA download raw'!$D:$D,'ODA download raw'!$D$16)</f>
        <v>0</v>
      </c>
      <c r="M289" s="3">
        <f>M288-SUMIFS('ODA download raw'!M:M,'ODA download raw'!$A:$A,'ODA total and ex non-transfer'!$A289,'ODA download raw'!$D:$D,'ODA download raw'!$D$16)</f>
        <v>0</v>
      </c>
      <c r="N289" s="3">
        <f>N288-SUMIFS('ODA download raw'!N:N,'ODA download raw'!$A:$A,'ODA total and ex non-transfer'!$A289,'ODA download raw'!$D:$D,'ODA download raw'!$D$16)</f>
        <v>0</v>
      </c>
      <c r="O289" s="3">
        <f>O288-SUMIFS('ODA download raw'!O:O,'ODA download raw'!$A:$A,'ODA total and ex non-transfer'!$A289,'ODA download raw'!$D:$D,'ODA download raw'!$D$16)</f>
        <v>0</v>
      </c>
      <c r="P289" s="3">
        <f>P288-SUMIFS('ODA download raw'!P:P,'ODA download raw'!$A:$A,'ODA total and ex non-transfer'!$A289,'ODA download raw'!$D:$D,'ODA download raw'!$D$16)</f>
        <v>0</v>
      </c>
      <c r="Q289" s="3">
        <f>Q288-SUMIFS('ODA download raw'!Q:Q,'ODA download raw'!$A:$A,'ODA total and ex non-transfer'!$A289,'ODA download raw'!$D:$D,'ODA download raw'!$D$16)</f>
        <v>0</v>
      </c>
      <c r="R289" s="3">
        <f>R288-SUMIFS('ODA download raw'!R:R,'ODA download raw'!$A:$A,'ODA total and ex non-transfer'!$A289,'ODA download raw'!$D:$D,'ODA download raw'!$D$16)</f>
        <v>0</v>
      </c>
      <c r="S289" s="3">
        <f>S288-SUMIFS('ODA download raw'!S:S,'ODA download raw'!$A:$A,'ODA total and ex non-transfer'!$A289,'ODA download raw'!$D:$D,'ODA download raw'!$D$16)</f>
        <v>0</v>
      </c>
      <c r="T289" s="3">
        <f>T288-SUMIFS('ODA download raw'!T:T,'ODA download raw'!$A:$A,'ODA total and ex non-transfer'!$A289,'ODA download raw'!$D:$D,'ODA download raw'!$D$16)</f>
        <v>0</v>
      </c>
      <c r="U289" s="3">
        <f>U288-SUMIFS('ODA download raw'!U:U,'ODA download raw'!$A:$A,'ODA total and ex non-transfer'!$A289,'ODA download raw'!$D:$D,'ODA download raw'!$D$16)</f>
        <v>0</v>
      </c>
    </row>
    <row r="290" spans="1:21" hidden="1" x14ac:dyDescent="0.2">
      <c r="A290" s="21" t="s">
        <v>170</v>
      </c>
      <c r="B290" s="9" t="s">
        <v>650</v>
      </c>
      <c r="C290" s="9" t="s">
        <v>981</v>
      </c>
      <c r="D290" s="9"/>
      <c r="E290" s="2"/>
      <c r="F290" s="2"/>
      <c r="G290" s="2">
        <v>139.02927700000001</v>
      </c>
      <c r="H290" s="2">
        <v>238.40532999999999</v>
      </c>
      <c r="I290" s="2">
        <v>415.663726</v>
      </c>
      <c r="J290" s="2">
        <v>207.94573500000001</v>
      </c>
      <c r="K290" s="2">
        <v>358.14315699999997</v>
      </c>
      <c r="L290" s="2">
        <v>375.934889</v>
      </c>
      <c r="M290" s="2">
        <v>249.97786500000001</v>
      </c>
      <c r="N290" s="2">
        <v>253.18797699999999</v>
      </c>
      <c r="O290" s="2">
        <v>170.48931999999999</v>
      </c>
      <c r="P290" s="2">
        <v>204.72986800000001</v>
      </c>
      <c r="Q290" s="2">
        <v>202.996025</v>
      </c>
      <c r="R290" s="2">
        <v>185.05566899999999</v>
      </c>
      <c r="S290" s="2">
        <v>144.92488</v>
      </c>
      <c r="T290" s="2">
        <v>132.98082400000001</v>
      </c>
      <c r="U290" s="2">
        <v>90.490378000000007</v>
      </c>
    </row>
    <row r="291" spans="1:21" hidden="1" x14ac:dyDescent="0.2">
      <c r="A291" s="22" t="s">
        <v>170</v>
      </c>
      <c r="B291" s="9" t="s">
        <v>650</v>
      </c>
      <c r="C291" s="10" t="s">
        <v>982</v>
      </c>
      <c r="D291" s="10"/>
      <c r="E291" s="3"/>
      <c r="F291" s="3"/>
      <c r="G291" s="3">
        <f>G290-SUMIFS('ODA download raw'!G:G,'ODA download raw'!$A:$A,'ODA total and ex non-transfer'!$A291,'ODA download raw'!$D:$D,'ODA download raw'!$D$16)</f>
        <v>139.02927700000001</v>
      </c>
      <c r="H291" s="3">
        <f>H290-SUMIFS('ODA download raw'!H:H,'ODA download raw'!$A:$A,'ODA total and ex non-transfer'!$A291,'ODA download raw'!$D:$D,'ODA download raw'!$D$16)</f>
        <v>238.40532999999999</v>
      </c>
      <c r="I291" s="3">
        <f>I290-SUMIFS('ODA download raw'!I:I,'ODA download raw'!$A:$A,'ODA total and ex non-transfer'!$A291,'ODA download raw'!$D:$D,'ODA download raw'!$D$16)</f>
        <v>415.663726</v>
      </c>
      <c r="J291" s="3">
        <f>J290-SUMIFS('ODA download raw'!J:J,'ODA download raw'!$A:$A,'ODA total and ex non-transfer'!$A291,'ODA download raw'!$D:$D,'ODA download raw'!$D$16)</f>
        <v>207.94573500000001</v>
      </c>
      <c r="K291" s="3">
        <f>K290-SUMIFS('ODA download raw'!K:K,'ODA download raw'!$A:$A,'ODA total and ex non-transfer'!$A291,'ODA download raw'!$D:$D,'ODA download raw'!$D$16)</f>
        <v>338.56197099999997</v>
      </c>
      <c r="L291" s="3">
        <f>L290-SUMIFS('ODA download raw'!L:L,'ODA download raw'!$A:$A,'ODA total and ex non-transfer'!$A291,'ODA download raw'!$D:$D,'ODA download raw'!$D$16)</f>
        <v>365.46023700000001</v>
      </c>
      <c r="M291" s="3">
        <f>M290-SUMIFS('ODA download raw'!M:M,'ODA download raw'!$A:$A,'ODA total and ex non-transfer'!$A291,'ODA download raw'!$D:$D,'ODA download raw'!$D$16)</f>
        <v>240.465305</v>
      </c>
      <c r="N291" s="3">
        <f>N290-SUMIFS('ODA download raw'!N:N,'ODA download raw'!$A:$A,'ODA total and ex non-transfer'!$A291,'ODA download raw'!$D:$D,'ODA download raw'!$D$16)</f>
        <v>233.601237</v>
      </c>
      <c r="O291" s="3">
        <f>O290-SUMIFS('ODA download raw'!O:O,'ODA download raw'!$A:$A,'ODA total and ex non-transfer'!$A291,'ODA download raw'!$D:$D,'ODA download raw'!$D$16)</f>
        <v>146.98521299999999</v>
      </c>
      <c r="P291" s="3">
        <f>P290-SUMIFS('ODA download raw'!P:P,'ODA download raw'!$A:$A,'ODA total and ex non-transfer'!$A291,'ODA download raw'!$D:$D,'ODA download raw'!$D$16)</f>
        <v>179.86229200000002</v>
      </c>
      <c r="Q291" s="3">
        <f>Q290-SUMIFS('ODA download raw'!Q:Q,'ODA download raw'!$A:$A,'ODA total and ex non-transfer'!$A291,'ODA download raw'!$D:$D,'ODA download raw'!$D$16)</f>
        <v>183.83069699999999</v>
      </c>
      <c r="R291" s="3">
        <f>R290-SUMIFS('ODA download raw'!R:R,'ODA download raw'!$A:$A,'ODA total and ex non-transfer'!$A291,'ODA download raw'!$D:$D,'ODA download raw'!$D$16)</f>
        <v>170.56103300000001</v>
      </c>
      <c r="S291" s="3">
        <f>S290-SUMIFS('ODA download raw'!S:S,'ODA download raw'!$A:$A,'ODA total and ex non-transfer'!$A291,'ODA download raw'!$D:$D,'ODA download raw'!$D$16)</f>
        <v>125.651375</v>
      </c>
      <c r="T291" s="3">
        <f>T290-SUMIFS('ODA download raw'!T:T,'ODA download raw'!$A:$A,'ODA total and ex non-transfer'!$A291,'ODA download raw'!$D:$D,'ODA download raw'!$D$16)</f>
        <v>116.95318</v>
      </c>
      <c r="U291" s="3">
        <f>U290-SUMIFS('ODA download raw'!U:U,'ODA download raw'!$A:$A,'ODA total and ex non-transfer'!$A291,'ODA download raw'!$D:$D,'ODA download raw'!$D$16)</f>
        <v>77.389672000000004</v>
      </c>
    </row>
    <row r="292" spans="1:21" hidden="1" x14ac:dyDescent="0.2">
      <c r="A292" s="21" t="s">
        <v>171</v>
      </c>
      <c r="B292" s="9" t="s">
        <v>684</v>
      </c>
      <c r="C292" s="9" t="s">
        <v>981</v>
      </c>
      <c r="D292" s="9"/>
      <c r="E292" s="2"/>
      <c r="F292" s="2"/>
      <c r="G292" s="2">
        <v>186.818431</v>
      </c>
      <c r="H292" s="2">
        <v>224.20262500000001</v>
      </c>
      <c r="I292" s="2">
        <v>220.412398</v>
      </c>
      <c r="J292" s="2">
        <v>179.825264</v>
      </c>
      <c r="K292" s="2">
        <v>173.023597</v>
      </c>
      <c r="L292" s="2">
        <v>200.18535299999999</v>
      </c>
      <c r="M292" s="2">
        <v>226.72861</v>
      </c>
      <c r="N292" s="2">
        <v>301.64879000000002</v>
      </c>
      <c r="O292" s="2">
        <v>315.29532699999999</v>
      </c>
      <c r="P292" s="2">
        <v>351.02221500000002</v>
      </c>
      <c r="Q292" s="2">
        <v>447.46881500000001</v>
      </c>
      <c r="R292" s="2">
        <v>450.34401300000002</v>
      </c>
      <c r="S292" s="2">
        <v>335.93308200000001</v>
      </c>
      <c r="T292" s="2">
        <v>305.08095500000002</v>
      </c>
      <c r="U292" s="2">
        <v>386.77131500000002</v>
      </c>
    </row>
    <row r="293" spans="1:21" hidden="1" x14ac:dyDescent="0.2">
      <c r="A293" s="22" t="s">
        <v>171</v>
      </c>
      <c r="B293" s="9" t="s">
        <v>684</v>
      </c>
      <c r="C293" s="10" t="s">
        <v>982</v>
      </c>
      <c r="D293" s="10"/>
      <c r="E293" s="3"/>
      <c r="F293" s="3"/>
      <c r="G293" s="3">
        <f>G292-SUMIFS('ODA download raw'!G:G,'ODA download raw'!$A:$A,'ODA total and ex non-transfer'!$A293,'ODA download raw'!$D:$D,'ODA download raw'!$D$16)</f>
        <v>186.818431</v>
      </c>
      <c r="H293" s="3">
        <f>H292-SUMIFS('ODA download raw'!H:H,'ODA download raw'!$A:$A,'ODA total and ex non-transfer'!$A293,'ODA download raw'!$D:$D,'ODA download raw'!$D$16)</f>
        <v>224.20262500000001</v>
      </c>
      <c r="I293" s="3">
        <f>I292-SUMIFS('ODA download raw'!I:I,'ODA download raw'!$A:$A,'ODA total and ex non-transfer'!$A293,'ODA download raw'!$D:$D,'ODA download raw'!$D$16)</f>
        <v>220.412398</v>
      </c>
      <c r="J293" s="3">
        <f>J292-SUMIFS('ODA download raw'!J:J,'ODA download raw'!$A:$A,'ODA total and ex non-transfer'!$A293,'ODA download raw'!$D:$D,'ODA download raw'!$D$16)</f>
        <v>179.825264</v>
      </c>
      <c r="K293" s="3">
        <f>K292-SUMIFS('ODA download raw'!K:K,'ODA download raw'!$A:$A,'ODA total and ex non-transfer'!$A293,'ODA download raw'!$D:$D,'ODA download raw'!$D$16)</f>
        <v>143.264669</v>
      </c>
      <c r="L293" s="3">
        <f>L292-SUMIFS('ODA download raw'!L:L,'ODA download raw'!$A:$A,'ODA total and ex non-transfer'!$A293,'ODA download raw'!$D:$D,'ODA download raw'!$D$16)</f>
        <v>183.96535899999998</v>
      </c>
      <c r="M293" s="3">
        <f>M292-SUMIFS('ODA download raw'!M:M,'ODA download raw'!$A:$A,'ODA total and ex non-transfer'!$A293,'ODA download raw'!$D:$D,'ODA download raw'!$D$16)</f>
        <v>211.53449800000001</v>
      </c>
      <c r="N293" s="3">
        <f>N292-SUMIFS('ODA download raw'!N:N,'ODA download raw'!$A:$A,'ODA total and ex non-transfer'!$A293,'ODA download raw'!$D:$D,'ODA download raw'!$D$16)</f>
        <v>280.84019000000001</v>
      </c>
      <c r="O293" s="3">
        <f>O292-SUMIFS('ODA download raw'!O:O,'ODA download raw'!$A:$A,'ODA total and ex non-transfer'!$A293,'ODA download raw'!$D:$D,'ODA download raw'!$D$16)</f>
        <v>296.59726699999999</v>
      </c>
      <c r="P293" s="3">
        <f>P292-SUMIFS('ODA download raw'!P:P,'ODA download raw'!$A:$A,'ODA total and ex non-transfer'!$A293,'ODA download raw'!$D:$D,'ODA download raw'!$D$16)</f>
        <v>324.06074599999999</v>
      </c>
      <c r="Q293" s="3">
        <f>Q292-SUMIFS('ODA download raw'!Q:Q,'ODA download raw'!$A:$A,'ODA total and ex non-transfer'!$A293,'ODA download raw'!$D:$D,'ODA download raw'!$D$16)</f>
        <v>424.75441699999999</v>
      </c>
      <c r="R293" s="3">
        <f>R292-SUMIFS('ODA download raw'!R:R,'ODA download raw'!$A:$A,'ODA total and ex non-transfer'!$A293,'ODA download raw'!$D:$D,'ODA download raw'!$D$16)</f>
        <v>428.72900300000003</v>
      </c>
      <c r="S293" s="3">
        <f>S292-SUMIFS('ODA download raw'!S:S,'ODA download raw'!$A:$A,'ODA total and ex non-transfer'!$A293,'ODA download raw'!$D:$D,'ODA download raw'!$D$16)</f>
        <v>315.12975599999999</v>
      </c>
      <c r="T293" s="3">
        <f>T292-SUMIFS('ODA download raw'!T:T,'ODA download raw'!$A:$A,'ODA total and ex non-transfer'!$A293,'ODA download raw'!$D:$D,'ODA download raw'!$D$16)</f>
        <v>287.57290399999999</v>
      </c>
      <c r="U293" s="3">
        <f>U292-SUMIFS('ODA download raw'!U:U,'ODA download raw'!$A:$A,'ODA total and ex non-transfer'!$A293,'ODA download raw'!$D:$D,'ODA download raw'!$D$16)</f>
        <v>372.90442400000001</v>
      </c>
    </row>
    <row r="294" spans="1:21" hidden="1" x14ac:dyDescent="0.2">
      <c r="A294" s="21" t="s">
        <v>172</v>
      </c>
      <c r="B294" s="9" t="s">
        <v>752</v>
      </c>
      <c r="C294" s="9" t="s">
        <v>981</v>
      </c>
      <c r="D294" s="9"/>
      <c r="E294" s="2"/>
      <c r="F294" s="2"/>
      <c r="G294" s="2">
        <v>1042.3040840000001</v>
      </c>
      <c r="H294" s="2">
        <v>1283.7274560000001</v>
      </c>
      <c r="I294" s="2">
        <v>984.612122</v>
      </c>
      <c r="J294" s="2">
        <v>1137.8907630000001</v>
      </c>
      <c r="K294" s="2">
        <v>1216.854409</v>
      </c>
      <c r="L294" s="2">
        <v>1250.5167019999999</v>
      </c>
      <c r="M294" s="2">
        <v>872.78978900000004</v>
      </c>
      <c r="N294" s="2">
        <v>1087.9774460000001</v>
      </c>
      <c r="O294" s="2">
        <v>1279.605509</v>
      </c>
      <c r="P294" s="2">
        <v>792.16409299999998</v>
      </c>
      <c r="Q294" s="2">
        <v>838.73029499999996</v>
      </c>
      <c r="R294" s="2">
        <v>936.88814600000001</v>
      </c>
      <c r="S294" s="2">
        <v>1436.4483049999999</v>
      </c>
      <c r="T294" s="2">
        <v>1264.2144229999999</v>
      </c>
      <c r="U294" s="2">
        <v>967.80655999999999</v>
      </c>
    </row>
    <row r="295" spans="1:21" hidden="1" x14ac:dyDescent="0.2">
      <c r="A295" s="22" t="s">
        <v>172</v>
      </c>
      <c r="B295" s="9" t="s">
        <v>752</v>
      </c>
      <c r="C295" s="10" t="s">
        <v>982</v>
      </c>
      <c r="D295" s="10"/>
      <c r="E295" s="3"/>
      <c r="F295" s="3"/>
      <c r="G295" s="3">
        <f>G294-SUMIFS('ODA download raw'!G:G,'ODA download raw'!$A:$A,'ODA total and ex non-transfer'!$A295,'ODA download raw'!$D:$D,'ODA download raw'!$D$16)</f>
        <v>1042.3040840000001</v>
      </c>
      <c r="H295" s="3">
        <f>H294-SUMIFS('ODA download raw'!H:H,'ODA download raw'!$A:$A,'ODA total and ex non-transfer'!$A295,'ODA download raw'!$D:$D,'ODA download raw'!$D$16)</f>
        <v>1283.7274560000001</v>
      </c>
      <c r="I295" s="3">
        <f>I294-SUMIFS('ODA download raw'!I:I,'ODA download raw'!$A:$A,'ODA total and ex non-transfer'!$A295,'ODA download raw'!$D:$D,'ODA download raw'!$D$16)</f>
        <v>984.612122</v>
      </c>
      <c r="J295" s="3">
        <f>J294-SUMIFS('ODA download raw'!J:J,'ODA download raw'!$A:$A,'ODA total and ex non-transfer'!$A295,'ODA download raw'!$D:$D,'ODA download raw'!$D$16)</f>
        <v>1137.8907630000001</v>
      </c>
      <c r="K295" s="3">
        <f>K294-SUMIFS('ODA download raw'!K:K,'ODA download raw'!$A:$A,'ODA total and ex non-transfer'!$A295,'ODA download raw'!$D:$D,'ODA download raw'!$D$16)</f>
        <v>1204.262389</v>
      </c>
      <c r="L295" s="3">
        <f>L294-SUMIFS('ODA download raw'!L:L,'ODA download raw'!$A:$A,'ODA total and ex non-transfer'!$A295,'ODA download raw'!$D:$D,'ODA download raw'!$D$16)</f>
        <v>1236.0728799999999</v>
      </c>
      <c r="M295" s="3">
        <f>M294-SUMIFS('ODA download raw'!M:M,'ODA download raw'!$A:$A,'ODA total and ex non-transfer'!$A295,'ODA download raw'!$D:$D,'ODA download raw'!$D$16)</f>
        <v>865.06013500000006</v>
      </c>
      <c r="N295" s="3">
        <f>N294-SUMIFS('ODA download raw'!N:N,'ODA download raw'!$A:$A,'ODA total and ex non-transfer'!$A295,'ODA download raw'!$D:$D,'ODA download raw'!$D$16)</f>
        <v>1067.5726060000002</v>
      </c>
      <c r="O295" s="3">
        <f>O294-SUMIFS('ODA download raw'!O:O,'ODA download raw'!$A:$A,'ODA total and ex non-transfer'!$A295,'ODA download raw'!$D:$D,'ODA download raw'!$D$16)</f>
        <v>1253.394129</v>
      </c>
      <c r="P295" s="3">
        <f>P294-SUMIFS('ODA download raw'!P:P,'ODA download raw'!$A:$A,'ODA total and ex non-transfer'!$A295,'ODA download raw'!$D:$D,'ODA download raw'!$D$16)</f>
        <v>771.76366299999995</v>
      </c>
      <c r="Q295" s="3">
        <f>Q294-SUMIFS('ODA download raw'!Q:Q,'ODA download raw'!$A:$A,'ODA total and ex non-transfer'!$A295,'ODA download raw'!$D:$D,'ODA download raw'!$D$16)</f>
        <v>815.56813899999997</v>
      </c>
      <c r="R295" s="3">
        <f>R294-SUMIFS('ODA download raw'!R:R,'ODA download raw'!$A:$A,'ODA total and ex non-transfer'!$A295,'ODA download raw'!$D:$D,'ODA download raw'!$D$16)</f>
        <v>908.39498700000001</v>
      </c>
      <c r="S295" s="3">
        <f>S294-SUMIFS('ODA download raw'!S:S,'ODA download raw'!$A:$A,'ODA total and ex non-transfer'!$A295,'ODA download raw'!$D:$D,'ODA download raw'!$D$16)</f>
        <v>1405.9532629999999</v>
      </c>
      <c r="T295" s="3">
        <f>T294-SUMIFS('ODA download raw'!T:T,'ODA download raw'!$A:$A,'ODA total and ex non-transfer'!$A295,'ODA download raw'!$D:$D,'ODA download raw'!$D$16)</f>
        <v>1238.9375269999998</v>
      </c>
      <c r="U295" s="3">
        <f>U294-SUMIFS('ODA download raw'!U:U,'ODA download raw'!$A:$A,'ODA total and ex non-transfer'!$A295,'ODA download raw'!$D:$D,'ODA download raw'!$D$16)</f>
        <v>945.96324500000003</v>
      </c>
    </row>
    <row r="296" spans="1:21" hidden="1" x14ac:dyDescent="0.2">
      <c r="A296" s="21" t="s">
        <v>173</v>
      </c>
      <c r="B296" s="9" t="s">
        <v>838</v>
      </c>
      <c r="C296" s="9" t="s">
        <v>981</v>
      </c>
      <c r="D296" s="9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</row>
    <row r="297" spans="1:21" hidden="1" x14ac:dyDescent="0.2">
      <c r="A297" s="22" t="s">
        <v>173</v>
      </c>
      <c r="B297" s="9" t="s">
        <v>838</v>
      </c>
      <c r="C297" s="10" t="s">
        <v>982</v>
      </c>
      <c r="D297" s="10"/>
      <c r="E297" s="3"/>
      <c r="F297" s="3"/>
      <c r="G297" s="3">
        <f>G296-SUMIFS('ODA download raw'!G:G,'ODA download raw'!$A:$A,'ODA total and ex non-transfer'!$A297,'ODA download raw'!$D:$D,'ODA download raw'!$D$16)</f>
        <v>0</v>
      </c>
      <c r="H297" s="3">
        <f>H296-SUMIFS('ODA download raw'!H:H,'ODA download raw'!$A:$A,'ODA total and ex non-transfer'!$A297,'ODA download raw'!$D:$D,'ODA download raw'!$D$16)</f>
        <v>0</v>
      </c>
      <c r="I297" s="3">
        <f>I296-SUMIFS('ODA download raw'!I:I,'ODA download raw'!$A:$A,'ODA total and ex non-transfer'!$A297,'ODA download raw'!$D:$D,'ODA download raw'!$D$16)</f>
        <v>0</v>
      </c>
      <c r="J297" s="3">
        <f>J296-SUMIFS('ODA download raw'!J:J,'ODA download raw'!$A:$A,'ODA total and ex non-transfer'!$A297,'ODA download raw'!$D:$D,'ODA download raw'!$D$16)</f>
        <v>0</v>
      </c>
      <c r="K297" s="3">
        <f>K296-SUMIFS('ODA download raw'!K:K,'ODA download raw'!$A:$A,'ODA total and ex non-transfer'!$A297,'ODA download raw'!$D:$D,'ODA download raw'!$D$16)</f>
        <v>0</v>
      </c>
      <c r="L297" s="3">
        <f>L296-SUMIFS('ODA download raw'!L:L,'ODA download raw'!$A:$A,'ODA total and ex non-transfer'!$A297,'ODA download raw'!$D:$D,'ODA download raw'!$D$16)</f>
        <v>0</v>
      </c>
      <c r="M297" s="3">
        <f>M296-SUMIFS('ODA download raw'!M:M,'ODA download raw'!$A:$A,'ODA total and ex non-transfer'!$A297,'ODA download raw'!$D:$D,'ODA download raw'!$D$16)</f>
        <v>0</v>
      </c>
      <c r="N297" s="3">
        <f>N296-SUMIFS('ODA download raw'!N:N,'ODA download raw'!$A:$A,'ODA total and ex non-transfer'!$A297,'ODA download raw'!$D:$D,'ODA download raw'!$D$16)</f>
        <v>0</v>
      </c>
      <c r="O297" s="3">
        <f>O296-SUMIFS('ODA download raw'!O:O,'ODA download raw'!$A:$A,'ODA total and ex non-transfer'!$A297,'ODA download raw'!$D:$D,'ODA download raw'!$D$16)</f>
        <v>0</v>
      </c>
      <c r="P297" s="3">
        <f>P296-SUMIFS('ODA download raw'!P:P,'ODA download raw'!$A:$A,'ODA total and ex non-transfer'!$A297,'ODA download raw'!$D:$D,'ODA download raw'!$D$16)</f>
        <v>0</v>
      </c>
      <c r="Q297" s="3">
        <f>Q296-SUMIFS('ODA download raw'!Q:Q,'ODA download raw'!$A:$A,'ODA total and ex non-transfer'!$A297,'ODA download raw'!$D:$D,'ODA download raw'!$D$16)</f>
        <v>0</v>
      </c>
      <c r="R297" s="3">
        <f>R296-SUMIFS('ODA download raw'!R:R,'ODA download raw'!$A:$A,'ODA total and ex non-transfer'!$A297,'ODA download raw'!$D:$D,'ODA download raw'!$D$16)</f>
        <v>0</v>
      </c>
      <c r="S297" s="3">
        <f>S296-SUMIFS('ODA download raw'!S:S,'ODA download raw'!$A:$A,'ODA total and ex non-transfer'!$A297,'ODA download raw'!$D:$D,'ODA download raw'!$D$16)</f>
        <v>0</v>
      </c>
      <c r="T297" s="3">
        <f>T296-SUMIFS('ODA download raw'!T:T,'ODA download raw'!$A:$A,'ODA total and ex non-transfer'!$A297,'ODA download raw'!$D:$D,'ODA download raw'!$D$16)</f>
        <v>0</v>
      </c>
      <c r="U297" s="3">
        <f>U296-SUMIFS('ODA download raw'!U:U,'ODA download raw'!$A:$A,'ODA total and ex non-transfer'!$A297,'ODA download raw'!$D:$D,'ODA download raw'!$D$16)</f>
        <v>0</v>
      </c>
    </row>
    <row r="298" spans="1:21" hidden="1" x14ac:dyDescent="0.2">
      <c r="A298" s="21" t="s">
        <v>174</v>
      </c>
      <c r="B298" s="9" t="s">
        <v>884</v>
      </c>
      <c r="C298" s="9" t="s">
        <v>981</v>
      </c>
      <c r="D298" s="9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</row>
    <row r="299" spans="1:21" hidden="1" x14ac:dyDescent="0.2">
      <c r="A299" s="22" t="s">
        <v>174</v>
      </c>
      <c r="B299" s="9" t="s">
        <v>884</v>
      </c>
      <c r="C299" s="10" t="s">
        <v>982</v>
      </c>
      <c r="D299" s="10"/>
      <c r="E299" s="3"/>
      <c r="F299" s="3"/>
      <c r="G299" s="3">
        <f>G298-SUMIFS('ODA download raw'!G:G,'ODA download raw'!$A:$A,'ODA total and ex non-transfer'!$A299,'ODA download raw'!$D:$D,'ODA download raw'!$D$16)</f>
        <v>0</v>
      </c>
      <c r="H299" s="3">
        <f>H298-SUMIFS('ODA download raw'!H:H,'ODA download raw'!$A:$A,'ODA total and ex non-transfer'!$A299,'ODA download raw'!$D:$D,'ODA download raw'!$D$16)</f>
        <v>0</v>
      </c>
      <c r="I299" s="3">
        <f>I298-SUMIFS('ODA download raw'!I:I,'ODA download raw'!$A:$A,'ODA total and ex non-transfer'!$A299,'ODA download raw'!$D:$D,'ODA download raw'!$D$16)</f>
        <v>0</v>
      </c>
      <c r="J299" s="3">
        <f>J298-SUMIFS('ODA download raw'!J:J,'ODA download raw'!$A:$A,'ODA total and ex non-transfer'!$A299,'ODA download raw'!$D:$D,'ODA download raw'!$D$16)</f>
        <v>0</v>
      </c>
      <c r="K299" s="3">
        <f>K298-SUMIFS('ODA download raw'!K:K,'ODA download raw'!$A:$A,'ODA total and ex non-transfer'!$A299,'ODA download raw'!$D:$D,'ODA download raw'!$D$16)</f>
        <v>0</v>
      </c>
      <c r="L299" s="3">
        <f>L298-SUMIFS('ODA download raw'!L:L,'ODA download raw'!$A:$A,'ODA total and ex non-transfer'!$A299,'ODA download raw'!$D:$D,'ODA download raw'!$D$16)</f>
        <v>0</v>
      </c>
      <c r="M299" s="3">
        <f>M298-SUMIFS('ODA download raw'!M:M,'ODA download raw'!$A:$A,'ODA total and ex non-transfer'!$A299,'ODA download raw'!$D:$D,'ODA download raw'!$D$16)</f>
        <v>0</v>
      </c>
      <c r="N299" s="3">
        <f>N298-SUMIFS('ODA download raw'!N:N,'ODA download raw'!$A:$A,'ODA total and ex non-transfer'!$A299,'ODA download raw'!$D:$D,'ODA download raw'!$D$16)</f>
        <v>0</v>
      </c>
      <c r="O299" s="3">
        <f>O298-SUMIFS('ODA download raw'!O:O,'ODA download raw'!$A:$A,'ODA total and ex non-transfer'!$A299,'ODA download raw'!$D:$D,'ODA download raw'!$D$16)</f>
        <v>0</v>
      </c>
      <c r="P299" s="3">
        <f>P298-SUMIFS('ODA download raw'!P:P,'ODA download raw'!$A:$A,'ODA total and ex non-transfer'!$A299,'ODA download raw'!$D:$D,'ODA download raw'!$D$16)</f>
        <v>0</v>
      </c>
      <c r="Q299" s="3">
        <f>Q298-SUMIFS('ODA download raw'!Q:Q,'ODA download raw'!$A:$A,'ODA total and ex non-transfer'!$A299,'ODA download raw'!$D:$D,'ODA download raw'!$D$16)</f>
        <v>0</v>
      </c>
      <c r="R299" s="3">
        <f>R298-SUMIFS('ODA download raw'!R:R,'ODA download raw'!$A:$A,'ODA total and ex non-transfer'!$A299,'ODA download raw'!$D:$D,'ODA download raw'!$D$16)</f>
        <v>0</v>
      </c>
      <c r="S299" s="3">
        <f>S298-SUMIFS('ODA download raw'!S:S,'ODA download raw'!$A:$A,'ODA total and ex non-transfer'!$A299,'ODA download raw'!$D:$D,'ODA download raw'!$D$16)</f>
        <v>0</v>
      </c>
      <c r="T299" s="3">
        <f>T298-SUMIFS('ODA download raw'!T:T,'ODA download raw'!$A:$A,'ODA total and ex non-transfer'!$A299,'ODA download raw'!$D:$D,'ODA download raw'!$D$16)</f>
        <v>0</v>
      </c>
      <c r="U299" s="3">
        <f>U298-SUMIFS('ODA download raw'!U:U,'ODA download raw'!$A:$A,'ODA total and ex non-transfer'!$A299,'ODA download raw'!$D:$D,'ODA download raw'!$D$16)</f>
        <v>0</v>
      </c>
    </row>
    <row r="300" spans="1:21" hidden="1" x14ac:dyDescent="0.2">
      <c r="A300" s="21" t="s">
        <v>175</v>
      </c>
      <c r="B300" s="9" t="s">
        <v>896</v>
      </c>
      <c r="C300" s="9" t="s">
        <v>981</v>
      </c>
      <c r="D300" s="9"/>
      <c r="E300" s="2"/>
      <c r="F300" s="2"/>
      <c r="G300" s="2">
        <v>782.86289099999999</v>
      </c>
      <c r="H300" s="2">
        <v>744.727665</v>
      </c>
      <c r="I300" s="2">
        <v>949.70322199999998</v>
      </c>
      <c r="J300" s="2">
        <v>851.87832100000003</v>
      </c>
      <c r="K300" s="2">
        <v>594.36261300000001</v>
      </c>
      <c r="L300" s="2">
        <v>351.91684099999998</v>
      </c>
      <c r="M300" s="2">
        <v>294.026229</v>
      </c>
      <c r="N300" s="2">
        <v>253.21408299999999</v>
      </c>
      <c r="O300" s="2">
        <v>376.076752</v>
      </c>
      <c r="P300" s="2">
        <v>455.47524499999997</v>
      </c>
      <c r="Q300" s="2">
        <v>406.97682099999997</v>
      </c>
      <c r="R300" s="2">
        <v>799.81934000000001</v>
      </c>
      <c r="S300" s="2">
        <v>609.75682200000006</v>
      </c>
      <c r="T300" s="2">
        <v>346.82307800000001</v>
      </c>
      <c r="U300" s="2">
        <v>581.19403999999997</v>
      </c>
    </row>
    <row r="301" spans="1:21" hidden="1" x14ac:dyDescent="0.2">
      <c r="A301" s="22" t="s">
        <v>175</v>
      </c>
      <c r="B301" s="9" t="s">
        <v>896</v>
      </c>
      <c r="C301" s="10" t="s">
        <v>982</v>
      </c>
      <c r="D301" s="10"/>
      <c r="E301" s="3"/>
      <c r="F301" s="3"/>
      <c r="G301" s="3">
        <f>G300-SUMIFS('ODA download raw'!G:G,'ODA download raw'!$A:$A,'ODA total and ex non-transfer'!$A301,'ODA download raw'!$D:$D,'ODA download raw'!$D$16)</f>
        <v>782.86289099999999</v>
      </c>
      <c r="H301" s="3">
        <f>H300-SUMIFS('ODA download raw'!H:H,'ODA download raw'!$A:$A,'ODA total and ex non-transfer'!$A301,'ODA download raw'!$D:$D,'ODA download raw'!$D$16)</f>
        <v>744.727665</v>
      </c>
      <c r="I301" s="3">
        <f>I300-SUMIFS('ODA download raw'!I:I,'ODA download raw'!$A:$A,'ODA total and ex non-transfer'!$A301,'ODA download raw'!$D:$D,'ODA download raw'!$D$16)</f>
        <v>949.70322199999998</v>
      </c>
      <c r="J301" s="3">
        <f>J300-SUMIFS('ODA download raw'!J:J,'ODA download raw'!$A:$A,'ODA total and ex non-transfer'!$A301,'ODA download raw'!$D:$D,'ODA download raw'!$D$16)</f>
        <v>851.87832100000003</v>
      </c>
      <c r="K301" s="3">
        <f>K300-SUMIFS('ODA download raw'!K:K,'ODA download raw'!$A:$A,'ODA total and ex non-transfer'!$A301,'ODA download raw'!$D:$D,'ODA download raw'!$D$16)</f>
        <v>573.24739599999998</v>
      </c>
      <c r="L301" s="3">
        <f>L300-SUMIFS('ODA download raw'!L:L,'ODA download raw'!$A:$A,'ODA total and ex non-transfer'!$A301,'ODA download raw'!$D:$D,'ODA download raw'!$D$16)</f>
        <v>332.71328599999998</v>
      </c>
      <c r="M301" s="3">
        <f>M300-SUMIFS('ODA download raw'!M:M,'ODA download raw'!$A:$A,'ODA total and ex non-transfer'!$A301,'ODA download raw'!$D:$D,'ODA download raw'!$D$16)</f>
        <v>276.04557899999998</v>
      </c>
      <c r="N301" s="3">
        <f>N300-SUMIFS('ODA download raw'!N:N,'ODA download raw'!$A:$A,'ODA total and ex non-transfer'!$A301,'ODA download raw'!$D:$D,'ODA download raw'!$D$16)</f>
        <v>228.89152799999999</v>
      </c>
      <c r="O301" s="3">
        <f>O300-SUMIFS('ODA download raw'!O:O,'ODA download raw'!$A:$A,'ODA total and ex non-transfer'!$A301,'ODA download raw'!$D:$D,'ODA download raw'!$D$16)</f>
        <v>344.81044500000002</v>
      </c>
      <c r="P301" s="3">
        <f>P300-SUMIFS('ODA download raw'!P:P,'ODA download raw'!$A:$A,'ODA total and ex non-transfer'!$A301,'ODA download raw'!$D:$D,'ODA download raw'!$D$16)</f>
        <v>421.03987199999995</v>
      </c>
      <c r="Q301" s="3">
        <f>Q300-SUMIFS('ODA download raw'!Q:Q,'ODA download raw'!$A:$A,'ODA total and ex non-transfer'!$A301,'ODA download raw'!$D:$D,'ODA download raw'!$D$16)</f>
        <v>378.63528199999996</v>
      </c>
      <c r="R301" s="3">
        <f>R300-SUMIFS('ODA download raw'!R:R,'ODA download raw'!$A:$A,'ODA total and ex non-transfer'!$A301,'ODA download raw'!$D:$D,'ODA download raw'!$D$16)</f>
        <v>772.54993400000001</v>
      </c>
      <c r="S301" s="3">
        <f>S300-SUMIFS('ODA download raw'!S:S,'ODA download raw'!$A:$A,'ODA total and ex non-transfer'!$A301,'ODA download raw'!$D:$D,'ODA download raw'!$D$16)</f>
        <v>580.80408000000011</v>
      </c>
      <c r="T301" s="3">
        <f>T300-SUMIFS('ODA download raw'!T:T,'ODA download raw'!$A:$A,'ODA total and ex non-transfer'!$A301,'ODA download raw'!$D:$D,'ODA download raw'!$D$16)</f>
        <v>331.755582</v>
      </c>
      <c r="U301" s="3">
        <f>U300-SUMIFS('ODA download raw'!U:U,'ODA download raw'!$A:$A,'ODA total and ex non-transfer'!$A301,'ODA download raw'!$D:$D,'ODA download raw'!$D$16)</f>
        <v>569.20881599999996</v>
      </c>
    </row>
    <row r="302" spans="1:21" hidden="1" x14ac:dyDescent="0.2">
      <c r="A302" s="21" t="s">
        <v>176</v>
      </c>
      <c r="B302" s="9" t="s">
        <v>898</v>
      </c>
      <c r="C302" s="9" t="s">
        <v>981</v>
      </c>
      <c r="D302" s="9"/>
      <c r="E302" s="2"/>
      <c r="F302" s="2"/>
      <c r="G302" s="2">
        <v>271.21797199999997</v>
      </c>
      <c r="H302" s="2">
        <v>193.148573</v>
      </c>
      <c r="I302" s="2">
        <v>167.47427400000001</v>
      </c>
      <c r="J302" s="2">
        <v>214.65148199999999</v>
      </c>
      <c r="K302" s="2">
        <v>229.71019000000001</v>
      </c>
      <c r="L302" s="2">
        <v>272.53795600000001</v>
      </c>
      <c r="M302" s="2">
        <v>251.622669</v>
      </c>
      <c r="N302" s="2">
        <v>206.531655</v>
      </c>
      <c r="O302" s="2">
        <v>260.73606999999998</v>
      </c>
      <c r="P302" s="2">
        <v>230.21556899999999</v>
      </c>
      <c r="Q302" s="2">
        <v>238.14247599999999</v>
      </c>
      <c r="R302" s="2">
        <v>219.65223499999999</v>
      </c>
      <c r="S302" s="2">
        <v>219.293038</v>
      </c>
      <c r="T302" s="2">
        <v>215.12977100000001</v>
      </c>
      <c r="U302" s="2">
        <v>223.795288</v>
      </c>
    </row>
    <row r="303" spans="1:21" hidden="1" x14ac:dyDescent="0.2">
      <c r="A303" s="22" t="s">
        <v>176</v>
      </c>
      <c r="B303" s="9" t="s">
        <v>898</v>
      </c>
      <c r="C303" s="10" t="s">
        <v>982</v>
      </c>
      <c r="D303" s="10"/>
      <c r="E303" s="3"/>
      <c r="F303" s="3"/>
      <c r="G303" s="3">
        <f>G302-SUMIFS('ODA download raw'!G:G,'ODA download raw'!$A:$A,'ODA total and ex non-transfer'!$A303,'ODA download raw'!$D:$D,'ODA download raw'!$D$16)</f>
        <v>271.21797199999997</v>
      </c>
      <c r="H303" s="3">
        <f>H302-SUMIFS('ODA download raw'!H:H,'ODA download raw'!$A:$A,'ODA total and ex non-transfer'!$A303,'ODA download raw'!$D:$D,'ODA download raw'!$D$16)</f>
        <v>193.148573</v>
      </c>
      <c r="I303" s="3">
        <f>I302-SUMIFS('ODA download raw'!I:I,'ODA download raw'!$A:$A,'ODA total and ex non-transfer'!$A303,'ODA download raw'!$D:$D,'ODA download raw'!$D$16)</f>
        <v>167.47427400000001</v>
      </c>
      <c r="J303" s="3">
        <f>J302-SUMIFS('ODA download raw'!J:J,'ODA download raw'!$A:$A,'ODA total and ex non-transfer'!$A303,'ODA download raw'!$D:$D,'ODA download raw'!$D$16)</f>
        <v>214.65148199999999</v>
      </c>
      <c r="K303" s="3">
        <f>K302-SUMIFS('ODA download raw'!K:K,'ODA download raw'!$A:$A,'ODA total and ex non-transfer'!$A303,'ODA download raw'!$D:$D,'ODA download raw'!$D$16)</f>
        <v>224.46757500000001</v>
      </c>
      <c r="L303" s="3">
        <f>L302-SUMIFS('ODA download raw'!L:L,'ODA download raw'!$A:$A,'ODA total and ex non-transfer'!$A303,'ODA download raw'!$D:$D,'ODA download raw'!$D$16)</f>
        <v>268.63672000000003</v>
      </c>
      <c r="M303" s="3">
        <f>M302-SUMIFS('ODA download raw'!M:M,'ODA download raw'!$A:$A,'ODA total and ex non-transfer'!$A303,'ODA download raw'!$D:$D,'ODA download raw'!$D$16)</f>
        <v>247.057332</v>
      </c>
      <c r="N303" s="3">
        <f>N302-SUMIFS('ODA download raw'!N:N,'ODA download raw'!$A:$A,'ODA total and ex non-transfer'!$A303,'ODA download raw'!$D:$D,'ODA download raw'!$D$16)</f>
        <v>201.44878600000001</v>
      </c>
      <c r="O303" s="3">
        <f>O302-SUMIFS('ODA download raw'!O:O,'ODA download raw'!$A:$A,'ODA total and ex non-transfer'!$A303,'ODA download raw'!$D:$D,'ODA download raw'!$D$16)</f>
        <v>253.67343099999999</v>
      </c>
      <c r="P303" s="3">
        <f>P302-SUMIFS('ODA download raw'!P:P,'ODA download raw'!$A:$A,'ODA total and ex non-transfer'!$A303,'ODA download raw'!$D:$D,'ODA download raw'!$D$16)</f>
        <v>221.93867899999998</v>
      </c>
      <c r="Q303" s="3">
        <f>Q302-SUMIFS('ODA download raw'!Q:Q,'ODA download raw'!$A:$A,'ODA total and ex non-transfer'!$A303,'ODA download raw'!$D:$D,'ODA download raw'!$D$16)</f>
        <v>230.244732</v>
      </c>
      <c r="R303" s="3">
        <f>R302-SUMIFS('ODA download raw'!R:R,'ODA download raw'!$A:$A,'ODA total and ex non-transfer'!$A303,'ODA download raw'!$D:$D,'ODA download raw'!$D$16)</f>
        <v>210.968379</v>
      </c>
      <c r="S303" s="3">
        <f>S302-SUMIFS('ODA download raw'!S:S,'ODA download raw'!$A:$A,'ODA total and ex non-transfer'!$A303,'ODA download raw'!$D:$D,'ODA download raw'!$D$16)</f>
        <v>210.099245</v>
      </c>
      <c r="T303" s="3">
        <f>T302-SUMIFS('ODA download raw'!T:T,'ODA download raw'!$A:$A,'ODA total and ex non-transfer'!$A303,'ODA download raw'!$D:$D,'ODA download raw'!$D$16)</f>
        <v>205.351043</v>
      </c>
      <c r="U303" s="3">
        <f>U302-SUMIFS('ODA download raw'!U:U,'ODA download raw'!$A:$A,'ODA total and ex non-transfer'!$A303,'ODA download raw'!$D:$D,'ODA download raw'!$D$16)</f>
        <v>215.04985500000001</v>
      </c>
    </row>
    <row r="304" spans="1:21" hidden="1" x14ac:dyDescent="0.2">
      <c r="A304" s="21" t="s">
        <v>177</v>
      </c>
      <c r="B304" s="9" t="s">
        <v>952</v>
      </c>
      <c r="C304" s="9" t="s">
        <v>981</v>
      </c>
      <c r="D304" s="9"/>
      <c r="E304" s="2"/>
      <c r="F304" s="2"/>
      <c r="G304" s="2">
        <v>1242.4627989999999</v>
      </c>
      <c r="H304" s="2">
        <v>1740.437956</v>
      </c>
      <c r="I304" s="2">
        <v>1725.17651</v>
      </c>
      <c r="J304" s="2">
        <v>1775.288933</v>
      </c>
      <c r="K304" s="2">
        <v>1913.3095579999999</v>
      </c>
      <c r="L304" s="2">
        <v>2438.8593030000002</v>
      </c>
      <c r="M304" s="2">
        <v>2355.8607200000001</v>
      </c>
      <c r="N304" s="2">
        <v>3342.5399640000001</v>
      </c>
      <c r="O304" s="2">
        <v>3114.5022490000001</v>
      </c>
      <c r="P304" s="2">
        <v>3532.8693199999998</v>
      </c>
      <c r="Q304" s="2">
        <v>4012.7598189999999</v>
      </c>
      <c r="R304" s="2">
        <v>4306.0827870000003</v>
      </c>
      <c r="S304" s="2">
        <v>4583.422982</v>
      </c>
      <c r="T304" s="2">
        <v>4048.865828</v>
      </c>
      <c r="U304" s="2">
        <v>3768.3913219999999</v>
      </c>
    </row>
    <row r="305" spans="1:21" hidden="1" x14ac:dyDescent="0.2">
      <c r="A305" s="22" t="s">
        <v>177</v>
      </c>
      <c r="B305" s="9" t="s">
        <v>952</v>
      </c>
      <c r="C305" s="10" t="s">
        <v>982</v>
      </c>
      <c r="D305" s="10"/>
      <c r="E305" s="3"/>
      <c r="F305" s="3"/>
      <c r="G305" s="3">
        <f>G304-SUMIFS('ODA download raw'!G:G,'ODA download raw'!$A:$A,'ODA total and ex non-transfer'!$A305,'ODA download raw'!$D:$D,'ODA download raw'!$D$16)</f>
        <v>1242.4627989999999</v>
      </c>
      <c r="H305" s="3">
        <f>H304-SUMIFS('ODA download raw'!H:H,'ODA download raw'!$A:$A,'ODA total and ex non-transfer'!$A305,'ODA download raw'!$D:$D,'ODA download raw'!$D$16)</f>
        <v>1740.437956</v>
      </c>
      <c r="I305" s="3">
        <f>I304-SUMIFS('ODA download raw'!I:I,'ODA download raw'!$A:$A,'ODA total and ex non-transfer'!$A305,'ODA download raw'!$D:$D,'ODA download raw'!$D$16)</f>
        <v>1725.17651</v>
      </c>
      <c r="J305" s="3">
        <f>J304-SUMIFS('ODA download raw'!J:J,'ODA download raw'!$A:$A,'ODA total and ex non-transfer'!$A305,'ODA download raw'!$D:$D,'ODA download raw'!$D$16)</f>
        <v>1775.288933</v>
      </c>
      <c r="K305" s="3">
        <f>K304-SUMIFS('ODA download raw'!K:K,'ODA download raw'!$A:$A,'ODA total and ex non-transfer'!$A305,'ODA download raw'!$D:$D,'ODA download raw'!$D$16)</f>
        <v>1758.7968449999998</v>
      </c>
      <c r="L305" s="3">
        <f>L304-SUMIFS('ODA download raw'!L:L,'ODA download raw'!$A:$A,'ODA total and ex non-transfer'!$A305,'ODA download raw'!$D:$D,'ODA download raw'!$D$16)</f>
        <v>2351.280096</v>
      </c>
      <c r="M305" s="3">
        <f>M304-SUMIFS('ODA download raw'!M:M,'ODA download raw'!$A:$A,'ODA total and ex non-transfer'!$A305,'ODA download raw'!$D:$D,'ODA download raw'!$D$16)</f>
        <v>2282.5203580000002</v>
      </c>
      <c r="N305" s="3">
        <f>N304-SUMIFS('ODA download raw'!N:N,'ODA download raw'!$A:$A,'ODA total and ex non-transfer'!$A305,'ODA download raw'!$D:$D,'ODA download raw'!$D$16)</f>
        <v>3245.0571479999999</v>
      </c>
      <c r="O305" s="3">
        <f>O304-SUMIFS('ODA download raw'!O:O,'ODA download raw'!$A:$A,'ODA total and ex non-transfer'!$A305,'ODA download raw'!$D:$D,'ODA download raw'!$D$16)</f>
        <v>3002.8281449999999</v>
      </c>
      <c r="P305" s="3">
        <f>P304-SUMIFS('ODA download raw'!P:P,'ODA download raw'!$A:$A,'ODA total and ex non-transfer'!$A305,'ODA download raw'!$D:$D,'ODA download raw'!$D$16)</f>
        <v>3424.7495049999998</v>
      </c>
      <c r="Q305" s="3">
        <f>Q304-SUMIFS('ODA download raw'!Q:Q,'ODA download raw'!$A:$A,'ODA total and ex non-transfer'!$A305,'ODA download raw'!$D:$D,'ODA download raw'!$D$16)</f>
        <v>3886.3993339999997</v>
      </c>
      <c r="R305" s="3">
        <f>R304-SUMIFS('ODA download raw'!R:R,'ODA download raw'!$A:$A,'ODA total and ex non-transfer'!$A305,'ODA download raw'!$D:$D,'ODA download raw'!$D$16)</f>
        <v>4188.6628760000003</v>
      </c>
      <c r="S305" s="3">
        <f>S304-SUMIFS('ODA download raw'!S:S,'ODA download raw'!$A:$A,'ODA total and ex non-transfer'!$A305,'ODA download raw'!$D:$D,'ODA download raw'!$D$16)</f>
        <v>4467.4319310000001</v>
      </c>
      <c r="T305" s="3">
        <f>T304-SUMIFS('ODA download raw'!T:T,'ODA download raw'!$A:$A,'ODA total and ex non-transfer'!$A305,'ODA download raw'!$D:$D,'ODA download raw'!$D$16)</f>
        <v>3953.2244569999998</v>
      </c>
      <c r="U305" s="3">
        <f>U304-SUMIFS('ODA download raw'!U:U,'ODA download raw'!$A:$A,'ODA total and ex non-transfer'!$A305,'ODA download raw'!$D:$D,'ODA download raw'!$D$16)</f>
        <v>3681.8894540000001</v>
      </c>
    </row>
    <row r="306" spans="1:21" hidden="1" x14ac:dyDescent="0.2">
      <c r="A306" s="21" t="s">
        <v>178</v>
      </c>
      <c r="B306" s="9" t="e">
        <v>#N/A</v>
      </c>
      <c r="C306" s="9" t="s">
        <v>981</v>
      </c>
      <c r="D306" s="9"/>
      <c r="E306" s="2"/>
      <c r="F306" s="2"/>
      <c r="G306" s="2">
        <v>42.191924</v>
      </c>
      <c r="H306" s="2">
        <v>113.87945000000001</v>
      </c>
      <c r="I306" s="2">
        <v>152.57189500000001</v>
      </c>
      <c r="J306" s="2">
        <v>426.98982000000001</v>
      </c>
      <c r="K306" s="2">
        <v>202.756674</v>
      </c>
      <c r="L306" s="2">
        <v>187.482483</v>
      </c>
      <c r="M306" s="2">
        <v>155.10065499999999</v>
      </c>
      <c r="N306" s="2">
        <v>159.52184700000001</v>
      </c>
      <c r="O306" s="2">
        <v>153.77164300000001</v>
      </c>
      <c r="P306" s="2">
        <v>211.857439</v>
      </c>
      <c r="Q306" s="2">
        <v>233.313571</v>
      </c>
      <c r="R306" s="2">
        <v>251.41941499999999</v>
      </c>
      <c r="S306" s="2">
        <v>268.68945100000002</v>
      </c>
      <c r="T306" s="2">
        <v>304.31265300000001</v>
      </c>
      <c r="U306" s="2">
        <v>237.104142</v>
      </c>
    </row>
    <row r="307" spans="1:21" hidden="1" x14ac:dyDescent="0.2">
      <c r="A307" s="22" t="s">
        <v>178</v>
      </c>
      <c r="B307" s="9" t="e">
        <v>#N/A</v>
      </c>
      <c r="C307" s="10" t="s">
        <v>982</v>
      </c>
      <c r="D307" s="10"/>
      <c r="E307" s="3"/>
      <c r="F307" s="3"/>
      <c r="G307" s="3">
        <f>G306-SUMIFS('ODA download raw'!G:G,'ODA download raw'!$A:$A,'ODA total and ex non-transfer'!$A307,'ODA download raw'!$D:$D,'ODA download raw'!$D$16)</f>
        <v>42.191924</v>
      </c>
      <c r="H307" s="3">
        <f>H306-SUMIFS('ODA download raw'!H:H,'ODA download raw'!$A:$A,'ODA total and ex non-transfer'!$A307,'ODA download raw'!$D:$D,'ODA download raw'!$D$16)</f>
        <v>113.87945000000001</v>
      </c>
      <c r="I307" s="3">
        <f>I306-SUMIFS('ODA download raw'!I:I,'ODA download raw'!$A:$A,'ODA total and ex non-transfer'!$A307,'ODA download raw'!$D:$D,'ODA download raw'!$D$16)</f>
        <v>152.57189500000001</v>
      </c>
      <c r="J307" s="3">
        <f>J306-SUMIFS('ODA download raw'!J:J,'ODA download raw'!$A:$A,'ODA total and ex non-transfer'!$A307,'ODA download raw'!$D:$D,'ODA download raw'!$D$16)</f>
        <v>426.98982000000001</v>
      </c>
      <c r="K307" s="3">
        <f>K306-SUMIFS('ODA download raw'!K:K,'ODA download raw'!$A:$A,'ODA total and ex non-transfer'!$A307,'ODA download raw'!$D:$D,'ODA download raw'!$D$16)</f>
        <v>197.49200400000001</v>
      </c>
      <c r="L307" s="3">
        <f>L306-SUMIFS('ODA download raw'!L:L,'ODA download raw'!$A:$A,'ODA total and ex non-transfer'!$A307,'ODA download raw'!$D:$D,'ODA download raw'!$D$16)</f>
        <v>163.32660100000001</v>
      </c>
      <c r="M307" s="3">
        <f>M306-SUMIFS('ODA download raw'!M:M,'ODA download raw'!$A:$A,'ODA total and ex non-transfer'!$A307,'ODA download raw'!$D:$D,'ODA download raw'!$D$16)</f>
        <v>128.33282</v>
      </c>
      <c r="N307" s="3">
        <f>N306-SUMIFS('ODA download raw'!N:N,'ODA download raw'!$A:$A,'ODA total and ex non-transfer'!$A307,'ODA download raw'!$D:$D,'ODA download raw'!$D$16)</f>
        <v>129.59212000000002</v>
      </c>
      <c r="O307" s="3">
        <f>O306-SUMIFS('ODA download raw'!O:O,'ODA download raw'!$A:$A,'ODA total and ex non-transfer'!$A307,'ODA download raw'!$D:$D,'ODA download raw'!$D$16)</f>
        <v>116.70970000000001</v>
      </c>
      <c r="P307" s="3">
        <f>P306-SUMIFS('ODA download raw'!P:P,'ODA download raw'!$A:$A,'ODA total and ex non-transfer'!$A307,'ODA download raw'!$D:$D,'ODA download raw'!$D$16)</f>
        <v>175.47312399999998</v>
      </c>
      <c r="Q307" s="3">
        <f>Q306-SUMIFS('ODA download raw'!Q:Q,'ODA download raw'!$A:$A,'ODA total and ex non-transfer'!$A307,'ODA download raw'!$D:$D,'ODA download raw'!$D$16)</f>
        <v>198.55749900000001</v>
      </c>
      <c r="R307" s="3">
        <f>R306-SUMIFS('ODA download raw'!R:R,'ODA download raw'!$A:$A,'ODA total and ex non-transfer'!$A307,'ODA download raw'!$D:$D,'ODA download raw'!$D$16)</f>
        <v>222.61349799999999</v>
      </c>
      <c r="S307" s="3">
        <f>S306-SUMIFS('ODA download raw'!S:S,'ODA download raw'!$A:$A,'ODA total and ex non-transfer'!$A307,'ODA download raw'!$D:$D,'ODA download raw'!$D$16)</f>
        <v>262.34470600000003</v>
      </c>
      <c r="T307" s="3">
        <f>T306-SUMIFS('ODA download raw'!T:T,'ODA download raw'!$A:$A,'ODA total and ex non-transfer'!$A307,'ODA download raw'!$D:$D,'ODA download raw'!$D$16)</f>
        <v>298.53999700000003</v>
      </c>
      <c r="U307" s="3">
        <f>U306-SUMIFS('ODA download raw'!U:U,'ODA download raw'!$A:$A,'ODA total and ex non-transfer'!$A307,'ODA download raw'!$D:$D,'ODA download raw'!$D$16)</f>
        <v>231.16172499999999</v>
      </c>
    </row>
    <row r="308" spans="1:21" hidden="1" x14ac:dyDescent="0.2">
      <c r="A308" s="21" t="s">
        <v>179</v>
      </c>
      <c r="B308" s="9" t="e">
        <v>#N/A</v>
      </c>
      <c r="C308" s="9" t="s">
        <v>981</v>
      </c>
      <c r="D308" s="9"/>
      <c r="E308" s="2"/>
      <c r="F308" s="2"/>
      <c r="G308" s="2">
        <v>13231.066336</v>
      </c>
      <c r="H308" s="2">
        <v>12424.194251999999</v>
      </c>
      <c r="I308" s="2">
        <v>11851.040123000001</v>
      </c>
      <c r="J308" s="2">
        <v>13513.126872000001</v>
      </c>
      <c r="K308" s="2">
        <v>13689.808961000001</v>
      </c>
      <c r="L308" s="2">
        <v>14073.050074000001</v>
      </c>
      <c r="M308" s="2">
        <v>17057.573349999999</v>
      </c>
      <c r="N308" s="2">
        <v>18792.145535</v>
      </c>
      <c r="O308" s="2">
        <v>21244.675880999999</v>
      </c>
      <c r="P308" s="2">
        <v>21761.481795</v>
      </c>
      <c r="Q308" s="2">
        <v>19824.730282</v>
      </c>
      <c r="R308" s="2">
        <v>26345.763014</v>
      </c>
      <c r="S308" s="2">
        <v>22688.039679000001</v>
      </c>
      <c r="T308" s="2">
        <v>24404.270810000002</v>
      </c>
      <c r="U308" s="2">
        <v>23449.911431</v>
      </c>
    </row>
    <row r="309" spans="1:21" hidden="1" x14ac:dyDescent="0.2">
      <c r="A309" s="22" t="s">
        <v>179</v>
      </c>
      <c r="B309" s="9" t="e">
        <v>#N/A</v>
      </c>
      <c r="C309" s="10" t="s">
        <v>982</v>
      </c>
      <c r="D309" s="10"/>
      <c r="E309" s="3"/>
      <c r="F309" s="3"/>
      <c r="G309" s="3">
        <f>G308-SUMIFS('ODA download raw'!G:G,'ODA download raw'!$A:$A,'ODA total and ex non-transfer'!$A309,'ODA download raw'!$D:$D,'ODA download raw'!$D$16)</f>
        <v>13231.066336</v>
      </c>
      <c r="H309" s="3">
        <f>H308-SUMIFS('ODA download raw'!H:H,'ODA download raw'!$A:$A,'ODA total and ex non-transfer'!$A309,'ODA download raw'!$D:$D,'ODA download raw'!$D$16)</f>
        <v>12424.194251999999</v>
      </c>
      <c r="I309" s="3">
        <f>I308-SUMIFS('ODA download raw'!I:I,'ODA download raw'!$A:$A,'ODA total and ex non-transfer'!$A309,'ODA download raw'!$D:$D,'ODA download raw'!$D$16)</f>
        <v>11851.040123000001</v>
      </c>
      <c r="J309" s="3">
        <f>J308-SUMIFS('ODA download raw'!J:J,'ODA download raw'!$A:$A,'ODA total and ex non-transfer'!$A309,'ODA download raw'!$D:$D,'ODA download raw'!$D$16)</f>
        <v>13513.126872000001</v>
      </c>
      <c r="K309" s="3">
        <f>K308-SUMIFS('ODA download raw'!K:K,'ODA download raw'!$A:$A,'ODA total and ex non-transfer'!$A309,'ODA download raw'!$D:$D,'ODA download raw'!$D$16)</f>
        <v>12983.528025000001</v>
      </c>
      <c r="L309" s="3">
        <f>L308-SUMIFS('ODA download raw'!L:L,'ODA download raw'!$A:$A,'ODA total and ex non-transfer'!$A309,'ODA download raw'!$D:$D,'ODA download raw'!$D$16)</f>
        <v>13502.549930000001</v>
      </c>
      <c r="M309" s="3">
        <f>M308-SUMIFS('ODA download raw'!M:M,'ODA download raw'!$A:$A,'ODA total and ex non-transfer'!$A309,'ODA download raw'!$D:$D,'ODA download raw'!$D$16)</f>
        <v>15933.693492999999</v>
      </c>
      <c r="N309" s="3">
        <f>N308-SUMIFS('ODA download raw'!N:N,'ODA download raw'!$A:$A,'ODA total and ex non-transfer'!$A309,'ODA download raw'!$D:$D,'ODA download raw'!$D$16)</f>
        <v>18440.510749000001</v>
      </c>
      <c r="O309" s="3">
        <f>O308-SUMIFS('ODA download raw'!O:O,'ODA download raw'!$A:$A,'ODA total and ex non-transfer'!$A309,'ODA download raw'!$D:$D,'ODA download raw'!$D$16)</f>
        <v>20694.012594</v>
      </c>
      <c r="P309" s="3">
        <f>P308-SUMIFS('ODA download raw'!P:P,'ODA download raw'!$A:$A,'ODA total and ex non-transfer'!$A309,'ODA download raw'!$D:$D,'ODA download raw'!$D$16)</f>
        <v>21275.135267999998</v>
      </c>
      <c r="Q309" s="3">
        <f>Q308-SUMIFS('ODA download raw'!Q:Q,'ODA download raw'!$A:$A,'ODA total and ex non-transfer'!$A309,'ODA download raw'!$D:$D,'ODA download raw'!$D$16)</f>
        <v>19257.904713</v>
      </c>
      <c r="R309" s="3">
        <f>R308-SUMIFS('ODA download raw'!R:R,'ODA download raw'!$A:$A,'ODA total and ex non-transfer'!$A309,'ODA download raw'!$D:$D,'ODA download raw'!$D$16)</f>
        <v>22309.346749</v>
      </c>
      <c r="S309" s="3">
        <f>S308-SUMIFS('ODA download raw'!S:S,'ODA download raw'!$A:$A,'ODA total and ex non-transfer'!$A309,'ODA download raw'!$D:$D,'ODA download raw'!$D$16)</f>
        <v>21323.310784000001</v>
      </c>
      <c r="T309" s="3">
        <f>T308-SUMIFS('ODA download raw'!T:T,'ODA download raw'!$A:$A,'ODA total and ex non-transfer'!$A309,'ODA download raw'!$D:$D,'ODA download raw'!$D$16)</f>
        <v>23938.492852000003</v>
      </c>
      <c r="U309" s="3">
        <f>U308-SUMIFS('ODA download raw'!U:U,'ODA download raw'!$A:$A,'ODA total and ex non-transfer'!$A309,'ODA download raw'!$D:$D,'ODA download raw'!$D$16)</f>
        <v>23014.129518000002</v>
      </c>
    </row>
    <row r="310" spans="1:21" hidden="1" x14ac:dyDescent="0.2">
      <c r="A310" s="21" t="s">
        <v>180</v>
      </c>
      <c r="B310" s="9" t="s">
        <v>251</v>
      </c>
      <c r="C310" s="9" t="s">
        <v>981</v>
      </c>
      <c r="D310" s="9"/>
      <c r="E310" s="2"/>
      <c r="F310" s="2"/>
      <c r="G310" s="2">
        <v>1273.0978970000001</v>
      </c>
      <c r="H310" s="2">
        <v>1535.0174119999999</v>
      </c>
      <c r="I310" s="2">
        <v>2042.6035440000001</v>
      </c>
      <c r="J310" s="2">
        <v>2993.1491980000001</v>
      </c>
      <c r="K310" s="2">
        <v>2974.5375899999999</v>
      </c>
      <c r="L310" s="2">
        <v>3738.83914</v>
      </c>
      <c r="M310" s="2">
        <v>4503.5468170000004</v>
      </c>
      <c r="N310" s="2">
        <v>5530.1435430000001</v>
      </c>
      <c r="O310" s="2">
        <v>6356.9979670000002</v>
      </c>
      <c r="P310" s="2">
        <v>6303.6264270000001</v>
      </c>
      <c r="Q310" s="2">
        <v>6102.7279230000004</v>
      </c>
      <c r="R310" s="2">
        <v>4736.2316790000004</v>
      </c>
      <c r="S310" s="2">
        <v>4611.5893919999999</v>
      </c>
      <c r="T310" s="2">
        <v>4302.7991350000002</v>
      </c>
      <c r="U310" s="2">
        <v>4172.106213</v>
      </c>
    </row>
    <row r="311" spans="1:21" hidden="1" x14ac:dyDescent="0.2">
      <c r="A311" s="22" t="s">
        <v>180</v>
      </c>
      <c r="B311" s="9" t="s">
        <v>251</v>
      </c>
      <c r="C311" s="10" t="s">
        <v>982</v>
      </c>
      <c r="D311" s="10"/>
      <c r="E311" s="3"/>
      <c r="F311" s="3"/>
      <c r="G311" s="3">
        <f>G310-SUMIFS('ODA download raw'!G:G,'ODA download raw'!$A:$A,'ODA total and ex non-transfer'!$A311,'ODA download raw'!$D:$D,'ODA download raw'!$D$16)</f>
        <v>1273.0978970000001</v>
      </c>
      <c r="H311" s="3">
        <f>H310-SUMIFS('ODA download raw'!H:H,'ODA download raw'!$A:$A,'ODA total and ex non-transfer'!$A311,'ODA download raw'!$D:$D,'ODA download raw'!$D$16)</f>
        <v>1535.0174119999999</v>
      </c>
      <c r="I311" s="3">
        <f>I310-SUMIFS('ODA download raw'!I:I,'ODA download raw'!$A:$A,'ODA total and ex non-transfer'!$A311,'ODA download raw'!$D:$D,'ODA download raw'!$D$16)</f>
        <v>2042.6035440000001</v>
      </c>
      <c r="J311" s="3">
        <f>J310-SUMIFS('ODA download raw'!J:J,'ODA download raw'!$A:$A,'ODA total and ex non-transfer'!$A311,'ODA download raw'!$D:$D,'ODA download raw'!$D$16)</f>
        <v>2993.1491980000001</v>
      </c>
      <c r="K311" s="3">
        <f>K310-SUMIFS('ODA download raw'!K:K,'ODA download raw'!$A:$A,'ODA total and ex non-transfer'!$A311,'ODA download raw'!$D:$D,'ODA download raw'!$D$16)</f>
        <v>2962.3319459999998</v>
      </c>
      <c r="L311" s="3">
        <f>L310-SUMIFS('ODA download raw'!L:L,'ODA download raw'!$A:$A,'ODA total and ex non-transfer'!$A311,'ODA download raw'!$D:$D,'ODA download raw'!$D$16)</f>
        <v>3670.0234960000003</v>
      </c>
      <c r="M311" s="3">
        <f>M310-SUMIFS('ODA download raw'!M:M,'ODA download raw'!$A:$A,'ODA total and ex non-transfer'!$A311,'ODA download raw'!$D:$D,'ODA download raw'!$D$16)</f>
        <v>4482.4157450000002</v>
      </c>
      <c r="N311" s="3">
        <f>N310-SUMIFS('ODA download raw'!N:N,'ODA download raw'!$A:$A,'ODA total and ex non-transfer'!$A311,'ODA download raw'!$D:$D,'ODA download raw'!$D$16)</f>
        <v>5520.9926809999997</v>
      </c>
      <c r="O311" s="3">
        <f>O310-SUMIFS('ODA download raw'!O:O,'ODA download raw'!$A:$A,'ODA total and ex non-transfer'!$A311,'ODA download raw'!$D:$D,'ODA download raw'!$D$16)</f>
        <v>6207.4574650000004</v>
      </c>
      <c r="P311" s="3">
        <f>P310-SUMIFS('ODA download raw'!P:P,'ODA download raw'!$A:$A,'ODA total and ex non-transfer'!$A311,'ODA download raw'!$D:$D,'ODA download raw'!$D$16)</f>
        <v>6263.281086</v>
      </c>
      <c r="Q311" s="3">
        <f>Q310-SUMIFS('ODA download raw'!Q:Q,'ODA download raw'!$A:$A,'ODA total and ex non-transfer'!$A311,'ODA download raw'!$D:$D,'ODA download raw'!$D$16)</f>
        <v>6063.939507</v>
      </c>
      <c r="R311" s="3">
        <f>R310-SUMIFS('ODA download raw'!R:R,'ODA download raw'!$A:$A,'ODA total and ex non-transfer'!$A311,'ODA download raw'!$D:$D,'ODA download raw'!$D$16)</f>
        <v>4695.7849890000007</v>
      </c>
      <c r="S311" s="3">
        <f>S310-SUMIFS('ODA download raw'!S:S,'ODA download raw'!$A:$A,'ODA total and ex non-transfer'!$A311,'ODA download raw'!$D:$D,'ODA download raw'!$D$16)</f>
        <v>4571.5218949999999</v>
      </c>
      <c r="T311" s="3">
        <f>T310-SUMIFS('ODA download raw'!T:T,'ODA download raw'!$A:$A,'ODA total and ex non-transfer'!$A311,'ODA download raw'!$D:$D,'ODA download raw'!$D$16)</f>
        <v>4258.3455599999998</v>
      </c>
      <c r="U311" s="3">
        <f>U310-SUMIFS('ODA download raw'!U:U,'ODA download raw'!$A:$A,'ODA total and ex non-transfer'!$A311,'ODA download raw'!$D:$D,'ODA download raw'!$D$16)</f>
        <v>4145.0348000000004</v>
      </c>
    </row>
    <row r="312" spans="1:21" hidden="1" x14ac:dyDescent="0.2">
      <c r="A312" s="21" t="s">
        <v>181</v>
      </c>
      <c r="B312" s="9" t="s">
        <v>278</v>
      </c>
      <c r="C312" s="9" t="s">
        <v>981</v>
      </c>
      <c r="D312" s="9"/>
      <c r="E312" s="2"/>
      <c r="F312" s="2"/>
      <c r="G312" s="2">
        <v>347.853228</v>
      </c>
      <c r="H312" s="2">
        <v>286.68555099999998</v>
      </c>
      <c r="I312" s="2">
        <v>277.88951500000002</v>
      </c>
      <c r="J312" s="2">
        <v>261.42181199999999</v>
      </c>
      <c r="K312" s="2">
        <v>256.471135</v>
      </c>
      <c r="L312" s="2">
        <v>275.902987</v>
      </c>
      <c r="M312" s="2">
        <v>311.27677599999998</v>
      </c>
      <c r="N312" s="2">
        <v>415.773324</v>
      </c>
      <c r="O312" s="2">
        <v>360.33219200000002</v>
      </c>
      <c r="P312" s="2">
        <v>395.67213600000002</v>
      </c>
      <c r="Q312" s="2">
        <v>305.70938699999999</v>
      </c>
      <c r="R312" s="2">
        <v>293.46137700000003</v>
      </c>
      <c r="S312" s="2">
        <v>276.68341900000001</v>
      </c>
      <c r="T312" s="2">
        <v>407.81376999999998</v>
      </c>
      <c r="U312" s="2">
        <v>408.00214499999998</v>
      </c>
    </row>
    <row r="313" spans="1:21" hidden="1" x14ac:dyDescent="0.2">
      <c r="A313" s="22" t="s">
        <v>181</v>
      </c>
      <c r="B313" s="9" t="s">
        <v>278</v>
      </c>
      <c r="C313" s="10" t="s">
        <v>982</v>
      </c>
      <c r="D313" s="10"/>
      <c r="E313" s="3"/>
      <c r="F313" s="3"/>
      <c r="G313" s="3">
        <f>G312-SUMIFS('ODA download raw'!G:G,'ODA download raw'!$A:$A,'ODA total and ex non-transfer'!$A313,'ODA download raw'!$D:$D,'ODA download raw'!$D$16)</f>
        <v>347.853228</v>
      </c>
      <c r="H313" s="3">
        <f>H312-SUMIFS('ODA download raw'!H:H,'ODA download raw'!$A:$A,'ODA total and ex non-transfer'!$A313,'ODA download raw'!$D:$D,'ODA download raw'!$D$16)</f>
        <v>286.68555099999998</v>
      </c>
      <c r="I313" s="3">
        <f>I312-SUMIFS('ODA download raw'!I:I,'ODA download raw'!$A:$A,'ODA total and ex non-transfer'!$A313,'ODA download raw'!$D:$D,'ODA download raw'!$D$16)</f>
        <v>277.88951500000002</v>
      </c>
      <c r="J313" s="3">
        <f>J312-SUMIFS('ODA download raw'!J:J,'ODA download raw'!$A:$A,'ODA total and ex non-transfer'!$A313,'ODA download raw'!$D:$D,'ODA download raw'!$D$16)</f>
        <v>261.42181199999999</v>
      </c>
      <c r="K313" s="3">
        <f>K312-SUMIFS('ODA download raw'!K:K,'ODA download raw'!$A:$A,'ODA total and ex non-transfer'!$A313,'ODA download raw'!$D:$D,'ODA download raw'!$D$16)</f>
        <v>237.51839899999999</v>
      </c>
      <c r="L313" s="3">
        <f>L312-SUMIFS('ODA download raw'!L:L,'ODA download raw'!$A:$A,'ODA total and ex non-transfer'!$A313,'ODA download raw'!$D:$D,'ODA download raw'!$D$16)</f>
        <v>266.66384299999999</v>
      </c>
      <c r="M313" s="3">
        <f>M312-SUMIFS('ODA download raw'!M:M,'ODA download raw'!$A:$A,'ODA total and ex non-transfer'!$A313,'ODA download raw'!$D:$D,'ODA download raw'!$D$16)</f>
        <v>304.10910000000001</v>
      </c>
      <c r="N313" s="3">
        <f>N312-SUMIFS('ODA download raw'!N:N,'ODA download raw'!$A:$A,'ODA total and ex non-transfer'!$A313,'ODA download raw'!$D:$D,'ODA download raw'!$D$16)</f>
        <v>408.91657199999997</v>
      </c>
      <c r="O313" s="3">
        <f>O312-SUMIFS('ODA download raw'!O:O,'ODA download raw'!$A:$A,'ODA total and ex non-transfer'!$A313,'ODA download raw'!$D:$D,'ODA download raw'!$D$16)</f>
        <v>352.98000200000001</v>
      </c>
      <c r="P313" s="3">
        <f>P312-SUMIFS('ODA download raw'!P:P,'ODA download raw'!$A:$A,'ODA total and ex non-transfer'!$A313,'ODA download raw'!$D:$D,'ODA download raw'!$D$16)</f>
        <v>388.50908500000003</v>
      </c>
      <c r="Q313" s="3">
        <f>Q312-SUMIFS('ODA download raw'!Q:Q,'ODA download raw'!$A:$A,'ODA total and ex non-transfer'!$A313,'ODA download raw'!$D:$D,'ODA download raw'!$D$16)</f>
        <v>295.17912999999999</v>
      </c>
      <c r="R313" s="3">
        <f>R312-SUMIFS('ODA download raw'!R:R,'ODA download raw'!$A:$A,'ODA total and ex non-transfer'!$A313,'ODA download raw'!$D:$D,'ODA download raw'!$D$16)</f>
        <v>278.96907100000004</v>
      </c>
      <c r="S313" s="3">
        <f>S312-SUMIFS('ODA download raw'!S:S,'ODA download raw'!$A:$A,'ODA total and ex non-transfer'!$A313,'ODA download raw'!$D:$D,'ODA download raw'!$D$16)</f>
        <v>264.39115400000003</v>
      </c>
      <c r="T313" s="3">
        <f>T312-SUMIFS('ODA download raw'!T:T,'ODA download raw'!$A:$A,'ODA total and ex non-transfer'!$A313,'ODA download raw'!$D:$D,'ODA download raw'!$D$16)</f>
        <v>395.34748399999995</v>
      </c>
      <c r="U313" s="3">
        <f>U312-SUMIFS('ODA download raw'!U:U,'ODA download raw'!$A:$A,'ODA total and ex non-transfer'!$A313,'ODA download raw'!$D:$D,'ODA download raw'!$D$16)</f>
        <v>396.33353899999997</v>
      </c>
    </row>
    <row r="314" spans="1:21" hidden="1" x14ac:dyDescent="0.2">
      <c r="A314" s="21" t="s">
        <v>182</v>
      </c>
      <c r="B314" s="9" t="s">
        <v>288</v>
      </c>
      <c r="C314" s="9" t="s">
        <v>981</v>
      </c>
      <c r="D314" s="9"/>
      <c r="E314" s="2"/>
      <c r="F314" s="2"/>
      <c r="G314" s="2">
        <v>358.51931999999999</v>
      </c>
      <c r="H314" s="2">
        <v>315.88278200000002</v>
      </c>
      <c r="I314" s="2">
        <v>168.511</v>
      </c>
      <c r="J314" s="2">
        <v>237.87185199999999</v>
      </c>
      <c r="K314" s="2">
        <v>201.517842</v>
      </c>
      <c r="L314" s="2">
        <v>185.78854000000001</v>
      </c>
      <c r="M314" s="2">
        <v>176.81993900000001</v>
      </c>
      <c r="N314" s="2">
        <v>205.57666599999999</v>
      </c>
      <c r="O314" s="2">
        <v>176.112697</v>
      </c>
      <c r="P314" s="2">
        <v>269.41185200000001</v>
      </c>
      <c r="Q314" s="2">
        <v>279.39092599999998</v>
      </c>
      <c r="R314" s="2">
        <v>254.192736</v>
      </c>
      <c r="S314" s="2">
        <v>250.059709</v>
      </c>
      <c r="T314" s="2">
        <v>164.33928299999999</v>
      </c>
      <c r="U314" s="2">
        <v>184.454748</v>
      </c>
    </row>
    <row r="315" spans="1:21" hidden="1" x14ac:dyDescent="0.2">
      <c r="A315" s="22" t="s">
        <v>182</v>
      </c>
      <c r="B315" s="9" t="s">
        <v>288</v>
      </c>
      <c r="C315" s="10" t="s">
        <v>982</v>
      </c>
      <c r="D315" s="10"/>
      <c r="E315" s="3"/>
      <c r="F315" s="3"/>
      <c r="G315" s="3">
        <f>G314-SUMIFS('ODA download raw'!G:G,'ODA download raw'!$A:$A,'ODA total and ex non-transfer'!$A315,'ODA download raw'!$D:$D,'ODA download raw'!$D$16)</f>
        <v>358.51931999999999</v>
      </c>
      <c r="H315" s="3">
        <f>H314-SUMIFS('ODA download raw'!H:H,'ODA download raw'!$A:$A,'ODA total and ex non-transfer'!$A315,'ODA download raw'!$D:$D,'ODA download raw'!$D$16)</f>
        <v>315.88278200000002</v>
      </c>
      <c r="I315" s="3">
        <f>I314-SUMIFS('ODA download raw'!I:I,'ODA download raw'!$A:$A,'ODA total and ex non-transfer'!$A315,'ODA download raw'!$D:$D,'ODA download raw'!$D$16)</f>
        <v>168.511</v>
      </c>
      <c r="J315" s="3">
        <f>J314-SUMIFS('ODA download raw'!J:J,'ODA download raw'!$A:$A,'ODA total and ex non-transfer'!$A315,'ODA download raw'!$D:$D,'ODA download raw'!$D$16)</f>
        <v>237.87185199999999</v>
      </c>
      <c r="K315" s="3">
        <f>K314-SUMIFS('ODA download raw'!K:K,'ODA download raw'!$A:$A,'ODA total and ex non-transfer'!$A315,'ODA download raw'!$D:$D,'ODA download raw'!$D$16)</f>
        <v>195.90020899999999</v>
      </c>
      <c r="L315" s="3">
        <f>L314-SUMIFS('ODA download raw'!L:L,'ODA download raw'!$A:$A,'ODA total and ex non-transfer'!$A315,'ODA download raw'!$D:$D,'ODA download raw'!$D$16)</f>
        <v>181.193759</v>
      </c>
      <c r="M315" s="3">
        <f>M314-SUMIFS('ODA download raw'!M:M,'ODA download raw'!$A:$A,'ODA total and ex non-transfer'!$A315,'ODA download raw'!$D:$D,'ODA download raw'!$D$16)</f>
        <v>172.07207199999999</v>
      </c>
      <c r="N315" s="3">
        <f>N314-SUMIFS('ODA download raw'!N:N,'ODA download raw'!$A:$A,'ODA total and ex non-transfer'!$A315,'ODA download raw'!$D:$D,'ODA download raw'!$D$16)</f>
        <v>199.521807</v>
      </c>
      <c r="O315" s="3">
        <f>O314-SUMIFS('ODA download raw'!O:O,'ODA download raw'!$A:$A,'ODA total and ex non-transfer'!$A315,'ODA download raw'!$D:$D,'ODA download raw'!$D$16)</f>
        <v>169.35643099999999</v>
      </c>
      <c r="P315" s="3">
        <f>P314-SUMIFS('ODA download raw'!P:P,'ODA download raw'!$A:$A,'ODA total and ex non-transfer'!$A315,'ODA download raw'!$D:$D,'ODA download raw'!$D$16)</f>
        <v>261.77338000000003</v>
      </c>
      <c r="Q315" s="3">
        <f>Q314-SUMIFS('ODA download raw'!Q:Q,'ODA download raw'!$A:$A,'ODA total and ex non-transfer'!$A315,'ODA download raw'!$D:$D,'ODA download raw'!$D$16)</f>
        <v>269.78578199999998</v>
      </c>
      <c r="R315" s="3">
        <f>R314-SUMIFS('ODA download raw'!R:R,'ODA download raw'!$A:$A,'ODA total and ex non-transfer'!$A315,'ODA download raw'!$D:$D,'ODA download raw'!$D$16)</f>
        <v>243.05965499999999</v>
      </c>
      <c r="S315" s="3">
        <f>S314-SUMIFS('ODA download raw'!S:S,'ODA download raw'!$A:$A,'ODA total and ex non-transfer'!$A315,'ODA download raw'!$D:$D,'ODA download raw'!$D$16)</f>
        <v>239.416742</v>
      </c>
      <c r="T315" s="3">
        <f>T314-SUMIFS('ODA download raw'!T:T,'ODA download raw'!$A:$A,'ODA total and ex non-transfer'!$A315,'ODA download raw'!$D:$D,'ODA download raw'!$D$16)</f>
        <v>152.66616500000001</v>
      </c>
      <c r="U315" s="3">
        <f>U314-SUMIFS('ODA download raw'!U:U,'ODA download raw'!$A:$A,'ODA total and ex non-transfer'!$A315,'ODA download raw'!$D:$D,'ODA download raw'!$D$16)</f>
        <v>174.64291299999999</v>
      </c>
    </row>
    <row r="316" spans="1:21" hidden="1" x14ac:dyDescent="0.2">
      <c r="A316" s="21" t="s">
        <v>183</v>
      </c>
      <c r="B316" s="9" t="s">
        <v>296</v>
      </c>
      <c r="C316" s="9" t="s">
        <v>981</v>
      </c>
      <c r="D316" s="9"/>
      <c r="E316" s="2"/>
      <c r="F316" s="2"/>
      <c r="G316" s="2">
        <v>1244.407794</v>
      </c>
      <c r="H316" s="2">
        <v>1496.16201</v>
      </c>
      <c r="I316" s="2">
        <v>1836.3850500000001</v>
      </c>
      <c r="J316" s="2">
        <v>1538.3600670000001</v>
      </c>
      <c r="K316" s="2">
        <v>1581.5026089999999</v>
      </c>
      <c r="L316" s="2">
        <v>1594.960241</v>
      </c>
      <c r="M316" s="2">
        <v>2609.969427</v>
      </c>
      <c r="N316" s="2">
        <v>1400.4497739999999</v>
      </c>
      <c r="O316" s="2">
        <v>1911.152454</v>
      </c>
      <c r="P316" s="2">
        <v>1953.386859</v>
      </c>
      <c r="Q316" s="2">
        <v>2621.3011529999999</v>
      </c>
      <c r="R316" s="2">
        <v>3075.5525600000001</v>
      </c>
      <c r="S316" s="2">
        <v>2872.0984790000002</v>
      </c>
      <c r="T316" s="2">
        <v>3210.215342</v>
      </c>
      <c r="U316" s="2">
        <v>3266.007149</v>
      </c>
    </row>
    <row r="317" spans="1:21" hidden="1" x14ac:dyDescent="0.2">
      <c r="A317" s="22" t="s">
        <v>183</v>
      </c>
      <c r="B317" s="9" t="s">
        <v>296</v>
      </c>
      <c r="C317" s="10" t="s">
        <v>982</v>
      </c>
      <c r="D317" s="10"/>
      <c r="E317" s="3"/>
      <c r="F317" s="3"/>
      <c r="G317" s="3">
        <f>G316-SUMIFS('ODA download raw'!G:G,'ODA download raw'!$A:$A,'ODA total and ex non-transfer'!$A317,'ODA download raw'!$D:$D,'ODA download raw'!$D$16)</f>
        <v>1244.407794</v>
      </c>
      <c r="H317" s="3">
        <f>H316-SUMIFS('ODA download raw'!H:H,'ODA download raw'!$A:$A,'ODA total and ex non-transfer'!$A317,'ODA download raw'!$D:$D,'ODA download raw'!$D$16)</f>
        <v>1496.16201</v>
      </c>
      <c r="I317" s="3">
        <f>I316-SUMIFS('ODA download raw'!I:I,'ODA download raw'!$A:$A,'ODA total and ex non-transfer'!$A317,'ODA download raw'!$D:$D,'ODA download raw'!$D$16)</f>
        <v>1836.3850500000001</v>
      </c>
      <c r="J317" s="3">
        <f>J316-SUMIFS('ODA download raw'!J:J,'ODA download raw'!$A:$A,'ODA total and ex non-transfer'!$A317,'ODA download raw'!$D:$D,'ODA download raw'!$D$16)</f>
        <v>1538.3600670000001</v>
      </c>
      <c r="K317" s="3">
        <f>K316-SUMIFS('ODA download raw'!K:K,'ODA download raw'!$A:$A,'ODA total and ex non-transfer'!$A317,'ODA download raw'!$D:$D,'ODA download raw'!$D$16)</f>
        <v>1311.3170109999999</v>
      </c>
      <c r="L317" s="3">
        <f>L316-SUMIFS('ODA download raw'!L:L,'ODA download raw'!$A:$A,'ODA total and ex non-transfer'!$A317,'ODA download raw'!$D:$D,'ODA download raw'!$D$16)</f>
        <v>1446.854955</v>
      </c>
      <c r="M317" s="3">
        <f>M316-SUMIFS('ODA download raw'!M:M,'ODA download raw'!$A:$A,'ODA total and ex non-transfer'!$A317,'ODA download raw'!$D:$D,'ODA download raw'!$D$16)</f>
        <v>1886.5152539999999</v>
      </c>
      <c r="N317" s="3">
        <f>N316-SUMIFS('ODA download raw'!N:N,'ODA download raw'!$A:$A,'ODA total and ex non-transfer'!$A317,'ODA download raw'!$D:$D,'ODA download raw'!$D$16)</f>
        <v>1373.581381</v>
      </c>
      <c r="O317" s="3">
        <f>O316-SUMIFS('ODA download raw'!O:O,'ODA download raw'!$A:$A,'ODA total and ex non-transfer'!$A317,'ODA download raw'!$D:$D,'ODA download raw'!$D$16)</f>
        <v>1883.520622</v>
      </c>
      <c r="P317" s="3">
        <f>P316-SUMIFS('ODA download raw'!P:P,'ODA download raw'!$A:$A,'ODA total and ex non-transfer'!$A317,'ODA download raw'!$D:$D,'ODA download raw'!$D$16)</f>
        <v>1919.001673</v>
      </c>
      <c r="Q317" s="3">
        <f>Q316-SUMIFS('ODA download raw'!Q:Q,'ODA download raw'!$A:$A,'ODA total and ex non-transfer'!$A317,'ODA download raw'!$D:$D,'ODA download raw'!$D$16)</f>
        <v>2588.6901669999997</v>
      </c>
      <c r="R317" s="3">
        <f>R316-SUMIFS('ODA download raw'!R:R,'ODA download raw'!$A:$A,'ODA total and ex non-transfer'!$A317,'ODA download raw'!$D:$D,'ODA download raw'!$D$16)</f>
        <v>3041.3043780000003</v>
      </c>
      <c r="S317" s="3">
        <f>S316-SUMIFS('ODA download raw'!S:S,'ODA download raw'!$A:$A,'ODA total and ex non-transfer'!$A317,'ODA download raw'!$D:$D,'ODA download raw'!$D$16)</f>
        <v>2835.5264700000002</v>
      </c>
      <c r="T317" s="3">
        <f>T316-SUMIFS('ODA download raw'!T:T,'ODA download raw'!$A:$A,'ODA total and ex non-transfer'!$A317,'ODA download raw'!$D:$D,'ODA download raw'!$D$16)</f>
        <v>3173.9595439999998</v>
      </c>
      <c r="U317" s="3">
        <f>U316-SUMIFS('ODA download raw'!U:U,'ODA download raw'!$A:$A,'ODA total and ex non-transfer'!$A317,'ODA download raw'!$D:$D,'ODA download raw'!$D$16)</f>
        <v>3237.261477</v>
      </c>
    </row>
    <row r="318" spans="1:21" hidden="1" x14ac:dyDescent="0.2">
      <c r="A318" s="21" t="s">
        <v>184</v>
      </c>
      <c r="B318" s="9" t="s">
        <v>311</v>
      </c>
      <c r="C318" s="9" t="s">
        <v>981</v>
      </c>
      <c r="D318" s="9"/>
      <c r="E318" s="2"/>
      <c r="F318" s="2"/>
      <c r="G318" s="2">
        <v>43.829222000000001</v>
      </c>
      <c r="H318" s="2">
        <v>68.724609000000001</v>
      </c>
      <c r="I318" s="2">
        <v>71.815922</v>
      </c>
      <c r="J318" s="2">
        <v>78.437608999999995</v>
      </c>
      <c r="K318" s="2">
        <v>90.518345999999994</v>
      </c>
      <c r="L318" s="2">
        <v>89.116343000000001</v>
      </c>
      <c r="M318" s="2">
        <v>70.808862000000005</v>
      </c>
      <c r="N318" s="2">
        <v>91.293338000000006</v>
      </c>
      <c r="O318" s="2">
        <v>117.479812</v>
      </c>
      <c r="P318" s="2">
        <v>120.390061</v>
      </c>
      <c r="Q318" s="2">
        <v>144.24245300000001</v>
      </c>
      <c r="R318" s="2">
        <v>124.90684899999999</v>
      </c>
      <c r="S318" s="2">
        <v>132.200354</v>
      </c>
      <c r="T318" s="2">
        <v>109.028108</v>
      </c>
      <c r="U318" s="2">
        <v>62.881734999999999</v>
      </c>
    </row>
    <row r="319" spans="1:21" hidden="1" x14ac:dyDescent="0.2">
      <c r="A319" s="22" t="s">
        <v>184</v>
      </c>
      <c r="B319" s="9" t="s">
        <v>311</v>
      </c>
      <c r="C319" s="10" t="s">
        <v>982</v>
      </c>
      <c r="D319" s="10"/>
      <c r="E319" s="3"/>
      <c r="F319" s="3"/>
      <c r="G319" s="3">
        <f>G318-SUMIFS('ODA download raw'!G:G,'ODA download raw'!$A:$A,'ODA total and ex non-transfer'!$A319,'ODA download raw'!$D:$D,'ODA download raw'!$D$16)</f>
        <v>43.829222000000001</v>
      </c>
      <c r="H319" s="3">
        <f>H318-SUMIFS('ODA download raw'!H:H,'ODA download raw'!$A:$A,'ODA total and ex non-transfer'!$A319,'ODA download raw'!$D:$D,'ODA download raw'!$D$16)</f>
        <v>68.724609000000001</v>
      </c>
      <c r="I319" s="3">
        <f>I318-SUMIFS('ODA download raw'!I:I,'ODA download raw'!$A:$A,'ODA total and ex non-transfer'!$A319,'ODA download raw'!$D:$D,'ODA download raw'!$D$16)</f>
        <v>71.815922</v>
      </c>
      <c r="J319" s="3">
        <f>J318-SUMIFS('ODA download raw'!J:J,'ODA download raw'!$A:$A,'ODA total and ex non-transfer'!$A319,'ODA download raw'!$D:$D,'ODA download raw'!$D$16)</f>
        <v>78.437608999999995</v>
      </c>
      <c r="K319" s="3">
        <f>K318-SUMIFS('ODA download raw'!K:K,'ODA download raw'!$A:$A,'ODA total and ex non-transfer'!$A319,'ODA download raw'!$D:$D,'ODA download raw'!$D$16)</f>
        <v>88.891706999999997</v>
      </c>
      <c r="L319" s="3">
        <f>L318-SUMIFS('ODA download raw'!L:L,'ODA download raw'!$A:$A,'ODA total and ex non-transfer'!$A319,'ODA download raw'!$D:$D,'ODA download raw'!$D$16)</f>
        <v>87.091018000000005</v>
      </c>
      <c r="M319" s="3">
        <f>M318-SUMIFS('ODA download raw'!M:M,'ODA download raw'!$A:$A,'ODA total and ex non-transfer'!$A319,'ODA download raw'!$D:$D,'ODA download raw'!$D$16)</f>
        <v>68.348336000000003</v>
      </c>
      <c r="N319" s="3">
        <f>N318-SUMIFS('ODA download raw'!N:N,'ODA download raw'!$A:$A,'ODA total and ex non-transfer'!$A319,'ODA download raw'!$D:$D,'ODA download raw'!$D$16)</f>
        <v>87.035314</v>
      </c>
      <c r="O319" s="3">
        <f>O318-SUMIFS('ODA download raw'!O:O,'ODA download raw'!$A:$A,'ODA total and ex non-transfer'!$A319,'ODA download raw'!$D:$D,'ODA download raw'!$D$16)</f>
        <v>113.011123</v>
      </c>
      <c r="P319" s="3">
        <f>P318-SUMIFS('ODA download raw'!P:P,'ODA download raw'!$A:$A,'ODA total and ex non-transfer'!$A319,'ODA download raw'!$D:$D,'ODA download raw'!$D$16)</f>
        <v>114.659918</v>
      </c>
      <c r="Q319" s="3">
        <f>Q318-SUMIFS('ODA download raw'!Q:Q,'ODA download raw'!$A:$A,'ODA total and ex non-transfer'!$A319,'ODA download raw'!$D:$D,'ODA download raw'!$D$16)</f>
        <v>134.83457700000002</v>
      </c>
      <c r="R319" s="3">
        <f>R318-SUMIFS('ODA download raw'!R:R,'ODA download raw'!$A:$A,'ODA total and ex non-transfer'!$A319,'ODA download raw'!$D:$D,'ODA download raw'!$D$16)</f>
        <v>116.681468</v>
      </c>
      <c r="S319" s="3">
        <f>S318-SUMIFS('ODA download raw'!S:S,'ODA download raw'!$A:$A,'ODA total and ex non-transfer'!$A319,'ODA download raw'!$D:$D,'ODA download raw'!$D$16)</f>
        <v>125.057286</v>
      </c>
      <c r="T319" s="3">
        <f>T318-SUMIFS('ODA download raw'!T:T,'ODA download raw'!$A:$A,'ODA total and ex non-transfer'!$A319,'ODA download raw'!$D:$D,'ODA download raw'!$D$16)</f>
        <v>102.69510200000001</v>
      </c>
      <c r="U319" s="3">
        <f>U318-SUMIFS('ODA download raw'!U:U,'ODA download raw'!$A:$A,'ODA total and ex non-transfer'!$A319,'ODA download raw'!$D:$D,'ODA download raw'!$D$16)</f>
        <v>59.889778999999997</v>
      </c>
    </row>
    <row r="320" spans="1:21" hidden="1" x14ac:dyDescent="0.2">
      <c r="A320" s="21" t="s">
        <v>185</v>
      </c>
      <c r="B320" s="9" t="s">
        <v>495</v>
      </c>
      <c r="C320" s="9" t="s">
        <v>981</v>
      </c>
      <c r="D320" s="9"/>
      <c r="E320" s="2"/>
      <c r="F320" s="2"/>
      <c r="G320" s="2">
        <v>392.18908599999997</v>
      </c>
      <c r="H320" s="2">
        <v>260.86345699999998</v>
      </c>
      <c r="I320" s="2">
        <v>336.80710800000003</v>
      </c>
      <c r="J320" s="2">
        <v>388.26772799999998</v>
      </c>
      <c r="K320" s="2">
        <v>420.06759499999998</v>
      </c>
      <c r="L320" s="2">
        <v>397.03732100000002</v>
      </c>
      <c r="M320" s="2">
        <v>831.31576700000005</v>
      </c>
      <c r="N320" s="2">
        <v>776.28689999999995</v>
      </c>
      <c r="O320" s="2">
        <v>626.90155700000003</v>
      </c>
      <c r="P320" s="2">
        <v>581.16429200000005</v>
      </c>
      <c r="Q320" s="2">
        <v>661.97015299999998</v>
      </c>
      <c r="R320" s="2">
        <v>650.82392000000004</v>
      </c>
      <c r="S320" s="2">
        <v>619.85777099999996</v>
      </c>
      <c r="T320" s="2">
        <v>564.593435</v>
      </c>
      <c r="U320" s="2">
        <v>562.11528099999998</v>
      </c>
    </row>
    <row r="321" spans="1:21" hidden="1" x14ac:dyDescent="0.2">
      <c r="A321" s="22" t="s">
        <v>185</v>
      </c>
      <c r="B321" s="9" t="s">
        <v>495</v>
      </c>
      <c r="C321" s="10" t="s">
        <v>982</v>
      </c>
      <c r="D321" s="10"/>
      <c r="E321" s="3"/>
      <c r="F321" s="3"/>
      <c r="G321" s="3">
        <f>G320-SUMIFS('ODA download raw'!G:G,'ODA download raw'!$A:$A,'ODA total and ex non-transfer'!$A321,'ODA download raw'!$D:$D,'ODA download raw'!$D$16)</f>
        <v>392.18908599999997</v>
      </c>
      <c r="H321" s="3">
        <f>H320-SUMIFS('ODA download raw'!H:H,'ODA download raw'!$A:$A,'ODA total and ex non-transfer'!$A321,'ODA download raw'!$D:$D,'ODA download raw'!$D$16)</f>
        <v>260.86345699999998</v>
      </c>
      <c r="I321" s="3">
        <f>I320-SUMIFS('ODA download raw'!I:I,'ODA download raw'!$A:$A,'ODA total and ex non-transfer'!$A321,'ODA download raw'!$D:$D,'ODA download raw'!$D$16)</f>
        <v>336.80710800000003</v>
      </c>
      <c r="J321" s="3">
        <f>J320-SUMIFS('ODA download raw'!J:J,'ODA download raw'!$A:$A,'ODA total and ex non-transfer'!$A321,'ODA download raw'!$D:$D,'ODA download raw'!$D$16)</f>
        <v>388.26772799999998</v>
      </c>
      <c r="K321" s="3">
        <f>K320-SUMIFS('ODA download raw'!K:K,'ODA download raw'!$A:$A,'ODA total and ex non-transfer'!$A321,'ODA download raw'!$D:$D,'ODA download raw'!$D$16)</f>
        <v>391.798024</v>
      </c>
      <c r="L321" s="3">
        <f>L320-SUMIFS('ODA download raw'!L:L,'ODA download raw'!$A:$A,'ODA total and ex non-transfer'!$A321,'ODA download raw'!$D:$D,'ODA download raw'!$D$16)</f>
        <v>324.69165600000002</v>
      </c>
      <c r="M321" s="3">
        <f>M320-SUMIFS('ODA download raw'!M:M,'ODA download raw'!$A:$A,'ODA total and ex non-transfer'!$A321,'ODA download raw'!$D:$D,'ODA download raw'!$D$16)</f>
        <v>809.23596800000007</v>
      </c>
      <c r="N321" s="3">
        <f>N320-SUMIFS('ODA download raw'!N:N,'ODA download raw'!$A:$A,'ODA total and ex non-transfer'!$A321,'ODA download raw'!$D:$D,'ODA download raw'!$D$16)</f>
        <v>755.29672999999991</v>
      </c>
      <c r="O321" s="3">
        <f>O320-SUMIFS('ODA download raw'!O:O,'ODA download raw'!$A:$A,'ODA total and ex non-transfer'!$A321,'ODA download raw'!$D:$D,'ODA download raw'!$D$16)</f>
        <v>608.60607800000002</v>
      </c>
      <c r="P321" s="3">
        <f>P320-SUMIFS('ODA download raw'!P:P,'ODA download raw'!$A:$A,'ODA total and ex non-transfer'!$A321,'ODA download raw'!$D:$D,'ODA download raw'!$D$16)</f>
        <v>562.84220200000004</v>
      </c>
      <c r="Q321" s="3">
        <f>Q320-SUMIFS('ODA download raw'!Q:Q,'ODA download raw'!$A:$A,'ODA total and ex non-transfer'!$A321,'ODA download raw'!$D:$D,'ODA download raw'!$D$16)</f>
        <v>641.43091200000003</v>
      </c>
      <c r="R321" s="3">
        <f>R320-SUMIFS('ODA download raw'!R:R,'ODA download raw'!$A:$A,'ODA total and ex non-transfer'!$A321,'ODA download raw'!$D:$D,'ODA download raw'!$D$16)</f>
        <v>629.02849900000001</v>
      </c>
      <c r="S321" s="3">
        <f>S320-SUMIFS('ODA download raw'!S:S,'ODA download raw'!$A:$A,'ODA total and ex non-transfer'!$A321,'ODA download raw'!$D:$D,'ODA download raw'!$D$16)</f>
        <v>601.36410799999999</v>
      </c>
      <c r="T321" s="3">
        <f>T320-SUMIFS('ODA download raw'!T:T,'ODA download raw'!$A:$A,'ODA total and ex non-transfer'!$A321,'ODA download raw'!$D:$D,'ODA download raw'!$D$16)</f>
        <v>544.74961599999995</v>
      </c>
      <c r="U321" s="3">
        <f>U320-SUMIFS('ODA download raw'!U:U,'ODA download raw'!$A:$A,'ODA total and ex non-transfer'!$A321,'ODA download raw'!$D:$D,'ODA download raw'!$D$16)</f>
        <v>542.62102900000002</v>
      </c>
    </row>
    <row r="322" spans="1:21" hidden="1" x14ac:dyDescent="0.2">
      <c r="A322" s="21" t="s">
        <v>186</v>
      </c>
      <c r="B322" s="9" t="s">
        <v>547</v>
      </c>
      <c r="C322" s="9" t="s">
        <v>981</v>
      </c>
      <c r="D322" s="9"/>
      <c r="E322" s="2"/>
      <c r="F322" s="2"/>
      <c r="G322" s="2">
        <v>3601.2743959999998</v>
      </c>
      <c r="H322" s="2">
        <v>2581.3990309999999</v>
      </c>
      <c r="I322" s="2">
        <v>3004.105227</v>
      </c>
      <c r="J322" s="2">
        <v>3298.2883660000002</v>
      </c>
      <c r="K322" s="2">
        <v>2980.601811</v>
      </c>
      <c r="L322" s="2">
        <v>2804.1029100000001</v>
      </c>
      <c r="M322" s="2">
        <v>3558.093249</v>
      </c>
      <c r="N322" s="2">
        <v>3881.7402109999998</v>
      </c>
      <c r="O322" s="2">
        <v>4207.8382300000003</v>
      </c>
      <c r="P322" s="2">
        <v>4577.9790139999996</v>
      </c>
      <c r="Q322" s="2">
        <v>3220.5141100000001</v>
      </c>
      <c r="R322" s="2">
        <v>4135.4558909999996</v>
      </c>
      <c r="S322" s="2">
        <v>4741.9999129999997</v>
      </c>
      <c r="T322" s="2">
        <v>5494.8176309999999</v>
      </c>
      <c r="U322" s="2">
        <v>5295.4416229999997</v>
      </c>
    </row>
    <row r="323" spans="1:21" hidden="1" x14ac:dyDescent="0.2">
      <c r="A323" s="22" t="s">
        <v>186</v>
      </c>
      <c r="B323" s="9" t="s">
        <v>547</v>
      </c>
      <c r="C323" s="10" t="s">
        <v>982</v>
      </c>
      <c r="D323" s="10"/>
      <c r="E323" s="3"/>
      <c r="F323" s="3"/>
      <c r="G323" s="3">
        <f>G322-SUMIFS('ODA download raw'!G:G,'ODA download raw'!$A:$A,'ODA total and ex non-transfer'!$A323,'ODA download raw'!$D:$D,'ODA download raw'!$D$16)</f>
        <v>3601.2743959999998</v>
      </c>
      <c r="H323" s="3">
        <f>H322-SUMIFS('ODA download raw'!H:H,'ODA download raw'!$A:$A,'ODA total and ex non-transfer'!$A323,'ODA download raw'!$D:$D,'ODA download raw'!$D$16)</f>
        <v>2581.3990309999999</v>
      </c>
      <c r="I323" s="3">
        <f>I322-SUMIFS('ODA download raw'!I:I,'ODA download raw'!$A:$A,'ODA total and ex non-transfer'!$A323,'ODA download raw'!$D:$D,'ODA download raw'!$D$16)</f>
        <v>3004.105227</v>
      </c>
      <c r="J323" s="3">
        <f>J322-SUMIFS('ODA download raw'!J:J,'ODA download raw'!$A:$A,'ODA total and ex non-transfer'!$A323,'ODA download raw'!$D:$D,'ODA download raw'!$D$16)</f>
        <v>3298.2883660000002</v>
      </c>
      <c r="K323" s="3">
        <f>K322-SUMIFS('ODA download raw'!K:K,'ODA download raw'!$A:$A,'ODA total and ex non-transfer'!$A323,'ODA download raw'!$D:$D,'ODA download raw'!$D$16)</f>
        <v>2930.018853</v>
      </c>
      <c r="L323" s="3">
        <f>L322-SUMIFS('ODA download raw'!L:L,'ODA download raw'!$A:$A,'ODA total and ex non-transfer'!$A323,'ODA download raw'!$D:$D,'ODA download raw'!$D$16)</f>
        <v>2754.0180519999999</v>
      </c>
      <c r="M323" s="3">
        <f>M322-SUMIFS('ODA download raw'!M:M,'ODA download raw'!$A:$A,'ODA total and ex non-transfer'!$A323,'ODA download raw'!$D:$D,'ODA download raw'!$D$16)</f>
        <v>3499.7837829999999</v>
      </c>
      <c r="N323" s="3">
        <f>N322-SUMIFS('ODA download raw'!N:N,'ODA download raw'!$A:$A,'ODA total and ex non-transfer'!$A323,'ODA download raw'!$D:$D,'ODA download raw'!$D$16)</f>
        <v>3821.0396499999997</v>
      </c>
      <c r="O323" s="3">
        <f>O322-SUMIFS('ODA download raw'!O:O,'ODA download raw'!$A:$A,'ODA total and ex non-transfer'!$A323,'ODA download raw'!$D:$D,'ODA download raw'!$D$16)</f>
        <v>4138.7579599999999</v>
      </c>
      <c r="P323" s="3">
        <f>P322-SUMIFS('ODA download raw'!P:P,'ODA download raw'!$A:$A,'ODA total and ex non-transfer'!$A323,'ODA download raw'!$D:$D,'ODA download raw'!$D$16)</f>
        <v>4501.9467219999997</v>
      </c>
      <c r="Q323" s="3">
        <f>Q322-SUMIFS('ODA download raw'!Q:Q,'ODA download raw'!$A:$A,'ODA total and ex non-transfer'!$A323,'ODA download raw'!$D:$D,'ODA download raw'!$D$16)</f>
        <v>3121.7899219999999</v>
      </c>
      <c r="R323" s="3">
        <f>R322-SUMIFS('ODA download raw'!R:R,'ODA download raw'!$A:$A,'ODA total and ex non-transfer'!$A323,'ODA download raw'!$D:$D,'ODA download raw'!$D$16)</f>
        <v>4033.2965539999996</v>
      </c>
      <c r="S323" s="3">
        <f>S322-SUMIFS('ODA download raw'!S:S,'ODA download raw'!$A:$A,'ODA total and ex non-transfer'!$A323,'ODA download raw'!$D:$D,'ODA download raw'!$D$16)</f>
        <v>4630.5612089999995</v>
      </c>
      <c r="T323" s="3">
        <f>T322-SUMIFS('ODA download raw'!T:T,'ODA download raw'!$A:$A,'ODA total and ex non-transfer'!$A323,'ODA download raw'!$D:$D,'ODA download raw'!$D$16)</f>
        <v>5365.295803</v>
      </c>
      <c r="U323" s="3">
        <f>U322-SUMIFS('ODA download raw'!U:U,'ODA download raw'!$A:$A,'ODA total and ex non-transfer'!$A323,'ODA download raw'!$D:$D,'ODA download raw'!$D$16)</f>
        <v>5168.3169809999999</v>
      </c>
    </row>
    <row r="324" spans="1:21" hidden="1" x14ac:dyDescent="0.2">
      <c r="A324" s="21" t="s">
        <v>187</v>
      </c>
      <c r="B324" s="9" t="s">
        <v>582</v>
      </c>
      <c r="C324" s="9" t="s">
        <v>981</v>
      </c>
      <c r="D324" s="9"/>
      <c r="E324" s="2"/>
      <c r="F324" s="2"/>
      <c r="G324" s="2">
        <v>191.66806800000001</v>
      </c>
      <c r="H324" s="2">
        <v>253.253017</v>
      </c>
      <c r="I324" s="2">
        <v>236.03977</v>
      </c>
      <c r="J324" s="2">
        <v>179.294635</v>
      </c>
      <c r="K324" s="2">
        <v>137.68032199999999</v>
      </c>
      <c r="L324" s="2">
        <v>177.05838800000001</v>
      </c>
      <c r="M324" s="2">
        <v>298.42964899999998</v>
      </c>
      <c r="N324" s="2">
        <v>243.09875700000001</v>
      </c>
      <c r="O324" s="2">
        <v>186.19463300000001</v>
      </c>
      <c r="P324" s="2">
        <v>180.20959999999999</v>
      </c>
      <c r="Q324" s="2">
        <v>117.89518700000001</v>
      </c>
      <c r="R324" s="2">
        <v>128.369393</v>
      </c>
      <c r="S324" s="2">
        <v>89.409987000000001</v>
      </c>
      <c r="T324" s="2">
        <v>129.91551100000001</v>
      </c>
      <c r="U324" s="2">
        <v>127.679061</v>
      </c>
    </row>
    <row r="325" spans="1:21" hidden="1" x14ac:dyDescent="0.2">
      <c r="A325" s="22" t="s">
        <v>187</v>
      </c>
      <c r="B325" s="9" t="s">
        <v>582</v>
      </c>
      <c r="C325" s="10" t="s">
        <v>982</v>
      </c>
      <c r="D325" s="10"/>
      <c r="E325" s="3"/>
      <c r="F325" s="3"/>
      <c r="G325" s="3">
        <f>G324-SUMIFS('ODA download raw'!G:G,'ODA download raw'!$A:$A,'ODA total and ex non-transfer'!$A325,'ODA download raw'!$D:$D,'ODA download raw'!$D$16)</f>
        <v>191.66806800000001</v>
      </c>
      <c r="H325" s="3">
        <f>H324-SUMIFS('ODA download raw'!H:H,'ODA download raw'!$A:$A,'ODA total and ex non-transfer'!$A325,'ODA download raw'!$D:$D,'ODA download raw'!$D$16)</f>
        <v>253.253017</v>
      </c>
      <c r="I325" s="3">
        <f>I324-SUMIFS('ODA download raw'!I:I,'ODA download raw'!$A:$A,'ODA total and ex non-transfer'!$A325,'ODA download raw'!$D:$D,'ODA download raw'!$D$16)</f>
        <v>236.03977</v>
      </c>
      <c r="J325" s="3">
        <f>J324-SUMIFS('ODA download raw'!J:J,'ODA download raw'!$A:$A,'ODA total and ex non-transfer'!$A325,'ODA download raw'!$D:$D,'ODA download raw'!$D$16)</f>
        <v>179.294635</v>
      </c>
      <c r="K325" s="3">
        <f>K324-SUMIFS('ODA download raw'!K:K,'ODA download raw'!$A:$A,'ODA total and ex non-transfer'!$A325,'ODA download raw'!$D:$D,'ODA download raw'!$D$16)</f>
        <v>130.144778</v>
      </c>
      <c r="L325" s="3">
        <f>L324-SUMIFS('ODA download raw'!L:L,'ODA download raw'!$A:$A,'ODA total and ex non-transfer'!$A325,'ODA download raw'!$D:$D,'ODA download raw'!$D$16)</f>
        <v>169.07413200000002</v>
      </c>
      <c r="M325" s="3">
        <f>M324-SUMIFS('ODA download raw'!M:M,'ODA download raw'!$A:$A,'ODA total and ex non-transfer'!$A325,'ODA download raw'!$D:$D,'ODA download raw'!$D$16)</f>
        <v>289.65450799999996</v>
      </c>
      <c r="N325" s="3">
        <f>N324-SUMIFS('ODA download raw'!N:N,'ODA download raw'!$A:$A,'ODA total and ex non-transfer'!$A325,'ODA download raw'!$D:$D,'ODA download raw'!$D$16)</f>
        <v>233.51243500000001</v>
      </c>
      <c r="O325" s="3">
        <f>O324-SUMIFS('ODA download raw'!O:O,'ODA download raw'!$A:$A,'ODA total and ex non-transfer'!$A325,'ODA download raw'!$D:$D,'ODA download raw'!$D$16)</f>
        <v>175.98527800000002</v>
      </c>
      <c r="P325" s="3">
        <f>P324-SUMIFS('ODA download raw'!P:P,'ODA download raw'!$A:$A,'ODA total and ex non-transfer'!$A325,'ODA download raw'!$D:$D,'ODA download raw'!$D$16)</f>
        <v>169.01031599999999</v>
      </c>
      <c r="Q325" s="3">
        <f>Q324-SUMIFS('ODA download raw'!Q:Q,'ODA download raw'!$A:$A,'ODA total and ex non-transfer'!$A325,'ODA download raw'!$D:$D,'ODA download raw'!$D$16)</f>
        <v>105.630279</v>
      </c>
      <c r="R325" s="3">
        <f>R324-SUMIFS('ODA download raw'!R:R,'ODA download raw'!$A:$A,'ODA total and ex non-transfer'!$A325,'ODA download raw'!$D:$D,'ODA download raw'!$D$16)</f>
        <v>115.81705700000001</v>
      </c>
      <c r="S325" s="3">
        <f>S324-SUMIFS('ODA download raw'!S:S,'ODA download raw'!$A:$A,'ODA total and ex non-transfer'!$A325,'ODA download raw'!$D:$D,'ODA download raw'!$D$16)</f>
        <v>77.498057000000003</v>
      </c>
      <c r="T325" s="3">
        <f>T324-SUMIFS('ODA download raw'!T:T,'ODA download raw'!$A:$A,'ODA total and ex non-transfer'!$A325,'ODA download raw'!$D:$D,'ODA download raw'!$D$16)</f>
        <v>116.44408000000001</v>
      </c>
      <c r="U325" s="3">
        <f>U324-SUMIFS('ODA download raw'!U:U,'ODA download raw'!$A:$A,'ODA total and ex non-transfer'!$A325,'ODA download raw'!$D:$D,'ODA download raw'!$D$16)</f>
        <v>113.074791</v>
      </c>
    </row>
    <row r="326" spans="1:21" hidden="1" x14ac:dyDescent="0.2">
      <c r="A326" s="21" t="s">
        <v>188</v>
      </c>
      <c r="B326" s="9" t="s">
        <v>608</v>
      </c>
      <c r="C326" s="9" t="s">
        <v>981</v>
      </c>
      <c r="D326" s="9"/>
      <c r="E326" s="2"/>
      <c r="F326" s="2"/>
      <c r="G326" s="2">
        <v>186.80784800000001</v>
      </c>
      <c r="H326" s="2">
        <v>209.444199</v>
      </c>
      <c r="I326" s="2">
        <v>188.73868999999999</v>
      </c>
      <c r="J326" s="2">
        <v>264.478633</v>
      </c>
      <c r="K326" s="2">
        <v>206.53012100000001</v>
      </c>
      <c r="L326" s="2">
        <v>206.00764899999999</v>
      </c>
      <c r="M326" s="2">
        <v>266.58365700000002</v>
      </c>
      <c r="N326" s="2">
        <v>230.987888</v>
      </c>
      <c r="O326" s="2">
        <v>324.70543700000002</v>
      </c>
      <c r="P326" s="2">
        <v>426.38008300000001</v>
      </c>
      <c r="Q326" s="2">
        <v>354.09450800000002</v>
      </c>
      <c r="R326" s="2">
        <v>357.950355</v>
      </c>
      <c r="S326" s="2">
        <v>366.605819</v>
      </c>
      <c r="T326" s="2">
        <v>816.31547499999999</v>
      </c>
      <c r="U326" s="2">
        <v>611.92946600000005</v>
      </c>
    </row>
    <row r="327" spans="1:21" hidden="1" x14ac:dyDescent="0.2">
      <c r="A327" s="22" t="s">
        <v>188</v>
      </c>
      <c r="B327" s="9" t="s">
        <v>608</v>
      </c>
      <c r="C327" s="10" t="s">
        <v>982</v>
      </c>
      <c r="D327" s="10"/>
      <c r="E327" s="3"/>
      <c r="F327" s="3"/>
      <c r="G327" s="3">
        <f>G326-SUMIFS('ODA download raw'!G:G,'ODA download raw'!$A:$A,'ODA total and ex non-transfer'!$A327,'ODA download raw'!$D:$D,'ODA download raw'!$D$16)</f>
        <v>186.80784800000001</v>
      </c>
      <c r="H327" s="3">
        <f>H326-SUMIFS('ODA download raw'!H:H,'ODA download raw'!$A:$A,'ODA total and ex non-transfer'!$A327,'ODA download raw'!$D:$D,'ODA download raw'!$D$16)</f>
        <v>209.444199</v>
      </c>
      <c r="I327" s="3">
        <f>I326-SUMIFS('ODA download raw'!I:I,'ODA download raw'!$A:$A,'ODA total and ex non-transfer'!$A327,'ODA download raw'!$D:$D,'ODA download raw'!$D$16)</f>
        <v>188.73868999999999</v>
      </c>
      <c r="J327" s="3">
        <f>J326-SUMIFS('ODA download raw'!J:J,'ODA download raw'!$A:$A,'ODA total and ex non-transfer'!$A327,'ODA download raw'!$D:$D,'ODA download raw'!$D$16)</f>
        <v>264.478633</v>
      </c>
      <c r="K327" s="3">
        <f>K326-SUMIFS('ODA download raw'!K:K,'ODA download raw'!$A:$A,'ODA total and ex non-transfer'!$A327,'ODA download raw'!$D:$D,'ODA download raw'!$D$16)</f>
        <v>191.355559</v>
      </c>
      <c r="L327" s="3">
        <f>L326-SUMIFS('ODA download raw'!L:L,'ODA download raw'!$A:$A,'ODA total and ex non-transfer'!$A327,'ODA download raw'!$D:$D,'ODA download raw'!$D$16)</f>
        <v>199.397167</v>
      </c>
      <c r="M327" s="3">
        <f>M326-SUMIFS('ODA download raw'!M:M,'ODA download raw'!$A:$A,'ODA total and ex non-transfer'!$A327,'ODA download raw'!$D:$D,'ODA download raw'!$D$16)</f>
        <v>256.62449600000002</v>
      </c>
      <c r="N327" s="3">
        <f>N326-SUMIFS('ODA download raw'!N:N,'ODA download raw'!$A:$A,'ODA total and ex non-transfer'!$A327,'ODA download raw'!$D:$D,'ODA download raw'!$D$16)</f>
        <v>216.97126800000001</v>
      </c>
      <c r="O327" s="3">
        <f>O326-SUMIFS('ODA download raw'!O:O,'ODA download raw'!$A:$A,'ODA total and ex non-transfer'!$A327,'ODA download raw'!$D:$D,'ODA download raw'!$D$16)</f>
        <v>316.360253</v>
      </c>
      <c r="P327" s="3">
        <f>P326-SUMIFS('ODA download raw'!P:P,'ODA download raw'!$A:$A,'ODA total and ex non-transfer'!$A327,'ODA download raw'!$D:$D,'ODA download raw'!$D$16)</f>
        <v>415.48817000000003</v>
      </c>
      <c r="Q327" s="3">
        <f>Q326-SUMIFS('ODA download raw'!Q:Q,'ODA download raw'!$A:$A,'ODA total and ex non-transfer'!$A327,'ODA download raw'!$D:$D,'ODA download raw'!$D$16)</f>
        <v>343.36066</v>
      </c>
      <c r="R327" s="3">
        <f>R326-SUMIFS('ODA download raw'!R:R,'ODA download raw'!$A:$A,'ODA total and ex non-transfer'!$A327,'ODA download raw'!$D:$D,'ODA download raw'!$D$16)</f>
        <v>348.83871800000003</v>
      </c>
      <c r="S327" s="3">
        <f>S326-SUMIFS('ODA download raw'!S:S,'ODA download raw'!$A:$A,'ODA total and ex non-transfer'!$A327,'ODA download raw'!$D:$D,'ODA download raw'!$D$16)</f>
        <v>358.89159999999998</v>
      </c>
      <c r="T327" s="3">
        <f>T326-SUMIFS('ODA download raw'!T:T,'ODA download raw'!$A:$A,'ODA total and ex non-transfer'!$A327,'ODA download raw'!$D:$D,'ODA download raw'!$D$16)</f>
        <v>808.21553399999993</v>
      </c>
      <c r="U327" s="3">
        <f>U326-SUMIFS('ODA download raw'!U:U,'ODA download raw'!$A:$A,'ODA total and ex non-transfer'!$A327,'ODA download raw'!$D:$D,'ODA download raw'!$D$16)</f>
        <v>588.46775200000002</v>
      </c>
    </row>
    <row r="328" spans="1:21" hidden="1" x14ac:dyDescent="0.2">
      <c r="A328" s="21" t="s">
        <v>189</v>
      </c>
      <c r="B328" s="9" t="s">
        <v>652</v>
      </c>
      <c r="C328" s="9" t="s">
        <v>981</v>
      </c>
      <c r="D328" s="9"/>
      <c r="E328" s="2"/>
      <c r="F328" s="2"/>
      <c r="G328" s="2">
        <v>23.406154000000001</v>
      </c>
      <c r="H328" s="2">
        <v>15.662431</v>
      </c>
      <c r="I328" s="2">
        <v>19.054421000000001</v>
      </c>
      <c r="J328" s="2">
        <v>48.860469999999999</v>
      </c>
      <c r="K328" s="2">
        <v>33.450541000000001</v>
      </c>
      <c r="L328" s="2">
        <v>32.705902999999999</v>
      </c>
      <c r="M328" s="2">
        <v>24.961891999999999</v>
      </c>
      <c r="N328" s="2">
        <v>38.450755999999998</v>
      </c>
      <c r="O328" s="2">
        <v>105.31347100000001</v>
      </c>
      <c r="P328" s="2">
        <v>50.292850000000001</v>
      </c>
      <c r="Q328" s="2">
        <v>58.755833000000003</v>
      </c>
      <c r="R328" s="2">
        <v>28.593081999999999</v>
      </c>
      <c r="S328" s="2">
        <v>30.623453999999999</v>
      </c>
      <c r="T328" s="2">
        <v>39.634382000000002</v>
      </c>
      <c r="U328" s="2">
        <v>42.255889000000003</v>
      </c>
    </row>
    <row r="329" spans="1:21" hidden="1" x14ac:dyDescent="0.2">
      <c r="A329" s="22" t="s">
        <v>189</v>
      </c>
      <c r="B329" s="9" t="s">
        <v>652</v>
      </c>
      <c r="C329" s="10" t="s">
        <v>982</v>
      </c>
      <c r="D329" s="10"/>
      <c r="E329" s="3"/>
      <c r="F329" s="3"/>
      <c r="G329" s="3">
        <f>G328-SUMIFS('ODA download raw'!G:G,'ODA download raw'!$A:$A,'ODA total and ex non-transfer'!$A329,'ODA download raw'!$D:$D,'ODA download raw'!$D$16)</f>
        <v>23.406154000000001</v>
      </c>
      <c r="H329" s="3">
        <f>H328-SUMIFS('ODA download raw'!H:H,'ODA download raw'!$A:$A,'ODA total and ex non-transfer'!$A329,'ODA download raw'!$D:$D,'ODA download raw'!$D$16)</f>
        <v>15.662431</v>
      </c>
      <c r="I329" s="3">
        <f>I328-SUMIFS('ODA download raw'!I:I,'ODA download raw'!$A:$A,'ODA total and ex non-transfer'!$A329,'ODA download raw'!$D:$D,'ODA download raw'!$D$16)</f>
        <v>19.054421000000001</v>
      </c>
      <c r="J329" s="3">
        <f>J328-SUMIFS('ODA download raw'!J:J,'ODA download raw'!$A:$A,'ODA total and ex non-transfer'!$A329,'ODA download raw'!$D:$D,'ODA download raw'!$D$16)</f>
        <v>48.860469999999999</v>
      </c>
      <c r="K329" s="3">
        <f>K328-SUMIFS('ODA download raw'!K:K,'ODA download raw'!$A:$A,'ODA total and ex non-transfer'!$A329,'ODA download raw'!$D:$D,'ODA download raw'!$D$16)</f>
        <v>31.933649000000003</v>
      </c>
      <c r="L329" s="3">
        <f>L328-SUMIFS('ODA download raw'!L:L,'ODA download raw'!$A:$A,'ODA total and ex non-transfer'!$A329,'ODA download raw'!$D:$D,'ODA download raw'!$D$16)</f>
        <v>31.414183999999999</v>
      </c>
      <c r="M329" s="3">
        <f>M328-SUMIFS('ODA download raw'!M:M,'ODA download raw'!$A:$A,'ODA total and ex non-transfer'!$A329,'ODA download raw'!$D:$D,'ODA download raw'!$D$16)</f>
        <v>22.551076999999999</v>
      </c>
      <c r="N329" s="3">
        <f>N328-SUMIFS('ODA download raw'!N:N,'ODA download raw'!$A:$A,'ODA total and ex non-transfer'!$A329,'ODA download raw'!$D:$D,'ODA download raw'!$D$16)</f>
        <v>35.927894999999999</v>
      </c>
      <c r="O329" s="3">
        <f>O328-SUMIFS('ODA download raw'!O:O,'ODA download raw'!$A:$A,'ODA total and ex non-transfer'!$A329,'ODA download raw'!$D:$D,'ODA download raw'!$D$16)</f>
        <v>102.638705</v>
      </c>
      <c r="P329" s="3">
        <f>P328-SUMIFS('ODA download raw'!P:P,'ODA download raw'!$A:$A,'ODA total and ex non-transfer'!$A329,'ODA download raw'!$D:$D,'ODA download raw'!$D$16)</f>
        <v>47.695173000000004</v>
      </c>
      <c r="Q329" s="3">
        <f>Q328-SUMIFS('ODA download raw'!Q:Q,'ODA download raw'!$A:$A,'ODA total and ex non-transfer'!$A329,'ODA download raw'!$D:$D,'ODA download raw'!$D$16)</f>
        <v>54.790478</v>
      </c>
      <c r="R329" s="3">
        <f>R328-SUMIFS('ODA download raw'!R:R,'ODA download raw'!$A:$A,'ODA total and ex non-transfer'!$A329,'ODA download raw'!$D:$D,'ODA download raw'!$D$16)</f>
        <v>24.13514</v>
      </c>
      <c r="S329" s="3">
        <f>S328-SUMIFS('ODA download raw'!S:S,'ODA download raw'!$A:$A,'ODA total and ex non-transfer'!$A329,'ODA download raw'!$D:$D,'ODA download raw'!$D$16)</f>
        <v>27.238568000000001</v>
      </c>
      <c r="T329" s="3">
        <f>T328-SUMIFS('ODA download raw'!T:T,'ODA download raw'!$A:$A,'ODA total and ex non-transfer'!$A329,'ODA download raw'!$D:$D,'ODA download raw'!$D$16)</f>
        <v>35.838988000000001</v>
      </c>
      <c r="U329" s="3">
        <f>U328-SUMIFS('ODA download raw'!U:U,'ODA download raw'!$A:$A,'ODA total and ex non-transfer'!$A329,'ODA download raw'!$D:$D,'ODA download raw'!$D$16)</f>
        <v>39.446007000000002</v>
      </c>
    </row>
    <row r="330" spans="1:21" hidden="1" x14ac:dyDescent="0.2">
      <c r="A330" s="21" t="s">
        <v>190</v>
      </c>
      <c r="B330" s="9" t="s">
        <v>694</v>
      </c>
      <c r="C330" s="9" t="s">
        <v>981</v>
      </c>
      <c r="D330" s="9"/>
      <c r="E330" s="2"/>
      <c r="F330" s="2"/>
      <c r="G330" s="2">
        <v>92.098324000000005</v>
      </c>
      <c r="H330" s="2">
        <v>109.27879</v>
      </c>
      <c r="I330" s="2">
        <v>111.460097</v>
      </c>
      <c r="J330" s="2">
        <v>142.51163700000001</v>
      </c>
      <c r="K330" s="2">
        <v>146.19618600000001</v>
      </c>
      <c r="L330" s="2">
        <v>184.70242099999999</v>
      </c>
      <c r="M330" s="2">
        <v>479.51776999999998</v>
      </c>
      <c r="N330" s="2">
        <v>328.87959899999998</v>
      </c>
      <c r="O330" s="2">
        <v>349.07005800000002</v>
      </c>
      <c r="P330" s="2">
        <v>331.24435599999998</v>
      </c>
      <c r="Q330" s="2">
        <v>443.55452100000002</v>
      </c>
      <c r="R330" s="2">
        <v>7000.1757029999999</v>
      </c>
      <c r="S330" s="2">
        <v>1874.9822879999999</v>
      </c>
      <c r="T330" s="2">
        <v>1244.218543</v>
      </c>
      <c r="U330" s="2">
        <v>1605.2829819999999</v>
      </c>
    </row>
    <row r="331" spans="1:21" hidden="1" x14ac:dyDescent="0.2">
      <c r="A331" s="22" t="s">
        <v>190</v>
      </c>
      <c r="B331" s="9" t="s">
        <v>694</v>
      </c>
      <c r="C331" s="10" t="s">
        <v>982</v>
      </c>
      <c r="D331" s="10"/>
      <c r="E331" s="3"/>
      <c r="F331" s="3"/>
      <c r="G331" s="3">
        <f>G330-SUMIFS('ODA download raw'!G:G,'ODA download raw'!$A:$A,'ODA total and ex non-transfer'!$A331,'ODA download raw'!$D:$D,'ODA download raw'!$D$16)</f>
        <v>92.098324000000005</v>
      </c>
      <c r="H331" s="3">
        <f>H330-SUMIFS('ODA download raw'!H:H,'ODA download raw'!$A:$A,'ODA total and ex non-transfer'!$A331,'ODA download raw'!$D:$D,'ODA download raw'!$D$16)</f>
        <v>109.27879</v>
      </c>
      <c r="I331" s="3">
        <f>I330-SUMIFS('ODA download raw'!I:I,'ODA download raw'!$A:$A,'ODA total and ex non-transfer'!$A331,'ODA download raw'!$D:$D,'ODA download raw'!$D$16)</f>
        <v>111.460097</v>
      </c>
      <c r="J331" s="3">
        <f>J330-SUMIFS('ODA download raw'!J:J,'ODA download raw'!$A:$A,'ODA total and ex non-transfer'!$A331,'ODA download raw'!$D:$D,'ODA download raw'!$D$16)</f>
        <v>142.51163700000001</v>
      </c>
      <c r="K331" s="3">
        <f>K330-SUMIFS('ODA download raw'!K:K,'ODA download raw'!$A:$A,'ODA total and ex non-transfer'!$A331,'ODA download raw'!$D:$D,'ODA download raw'!$D$16)</f>
        <v>135.65338800000001</v>
      </c>
      <c r="L331" s="3">
        <f>L330-SUMIFS('ODA download raw'!L:L,'ODA download raw'!$A:$A,'ODA total and ex non-transfer'!$A331,'ODA download raw'!$D:$D,'ODA download raw'!$D$16)</f>
        <v>173.087401</v>
      </c>
      <c r="M331" s="3">
        <f>M330-SUMIFS('ODA download raw'!M:M,'ODA download raw'!$A:$A,'ODA total and ex non-transfer'!$A331,'ODA download raw'!$D:$D,'ODA download raw'!$D$16)</f>
        <v>468.14993899999996</v>
      </c>
      <c r="N331" s="3">
        <f>N330-SUMIFS('ODA download raw'!N:N,'ODA download raw'!$A:$A,'ODA total and ex non-transfer'!$A331,'ODA download raw'!$D:$D,'ODA download raw'!$D$16)</f>
        <v>317.231627</v>
      </c>
      <c r="O331" s="3">
        <f>O330-SUMIFS('ODA download raw'!O:O,'ODA download raw'!$A:$A,'ODA total and ex non-transfer'!$A331,'ODA download raw'!$D:$D,'ODA download raw'!$D$16)</f>
        <v>337.71684900000002</v>
      </c>
      <c r="P331" s="3">
        <f>P330-SUMIFS('ODA download raw'!P:P,'ODA download raw'!$A:$A,'ODA total and ex non-transfer'!$A331,'ODA download raw'!$D:$D,'ODA download raw'!$D$16)</f>
        <v>316.28408999999999</v>
      </c>
      <c r="Q331" s="3">
        <f>Q330-SUMIFS('ODA download raw'!Q:Q,'ODA download raw'!$A:$A,'ODA total and ex non-transfer'!$A331,'ODA download raw'!$D:$D,'ODA download raw'!$D$16)</f>
        <v>431.783838</v>
      </c>
      <c r="R331" s="3">
        <f>R330-SUMIFS('ODA download raw'!R:R,'ODA download raw'!$A:$A,'ODA total and ex non-transfer'!$A331,'ODA download raw'!$D:$D,'ODA download raw'!$D$16)</f>
        <v>3460.6838559999997</v>
      </c>
      <c r="S331" s="3">
        <f>S330-SUMIFS('ODA download raw'!S:S,'ODA download raw'!$A:$A,'ODA total and ex non-transfer'!$A331,'ODA download raw'!$D:$D,'ODA download raw'!$D$16)</f>
        <v>882.02743699999996</v>
      </c>
      <c r="T331" s="3">
        <f>T330-SUMIFS('ODA download raw'!T:T,'ODA download raw'!$A:$A,'ODA total and ex non-transfer'!$A331,'ODA download raw'!$D:$D,'ODA download raw'!$D$16)</f>
        <v>1225.440421</v>
      </c>
      <c r="U331" s="3">
        <f>U330-SUMIFS('ODA download raw'!U:U,'ODA download raw'!$A:$A,'ODA total and ex non-transfer'!$A331,'ODA download raw'!$D:$D,'ODA download raw'!$D$16)</f>
        <v>1588.822678</v>
      </c>
    </row>
    <row r="332" spans="1:21" hidden="1" x14ac:dyDescent="0.2">
      <c r="A332" s="21" t="s">
        <v>191</v>
      </c>
      <c r="B332" s="9" t="s">
        <v>700</v>
      </c>
      <c r="C332" s="9" t="s">
        <v>981</v>
      </c>
      <c r="D332" s="9"/>
      <c r="E332" s="2"/>
      <c r="F332" s="2"/>
      <c r="G332" s="2">
        <v>358.804934</v>
      </c>
      <c r="H332" s="2">
        <v>509.77498300000002</v>
      </c>
      <c r="I332" s="2">
        <v>424.92548399999998</v>
      </c>
      <c r="J332" s="2">
        <v>437.20920100000001</v>
      </c>
      <c r="K332" s="2">
        <v>491.383804</v>
      </c>
      <c r="L332" s="2">
        <v>533.70235200000002</v>
      </c>
      <c r="M332" s="2">
        <v>682.87290700000005</v>
      </c>
      <c r="N332" s="2">
        <v>714.27737000000002</v>
      </c>
      <c r="O332" s="2">
        <v>877.32387600000004</v>
      </c>
      <c r="P332" s="2">
        <v>902.19142699999998</v>
      </c>
      <c r="Q332" s="2">
        <v>825.02917000000002</v>
      </c>
      <c r="R332" s="2">
        <v>929.02201300000002</v>
      </c>
      <c r="S332" s="2">
        <v>928.93178799999998</v>
      </c>
      <c r="T332" s="2">
        <v>1352.8064879999999</v>
      </c>
      <c r="U332" s="2">
        <v>1234.2221159999999</v>
      </c>
    </row>
    <row r="333" spans="1:21" hidden="1" x14ac:dyDescent="0.2">
      <c r="A333" s="22" t="s">
        <v>191</v>
      </c>
      <c r="B333" s="9" t="s">
        <v>700</v>
      </c>
      <c r="C333" s="10" t="s">
        <v>982</v>
      </c>
      <c r="D333" s="10"/>
      <c r="E333" s="3"/>
      <c r="F333" s="3"/>
      <c r="G333" s="3">
        <f>G332-SUMIFS('ODA download raw'!G:G,'ODA download raw'!$A:$A,'ODA total and ex non-transfer'!$A333,'ODA download raw'!$D:$D,'ODA download raw'!$D$16)</f>
        <v>358.804934</v>
      </c>
      <c r="H333" s="3">
        <f>H332-SUMIFS('ODA download raw'!H:H,'ODA download raw'!$A:$A,'ODA total and ex non-transfer'!$A333,'ODA download raw'!$D:$D,'ODA download raw'!$D$16)</f>
        <v>509.77498300000002</v>
      </c>
      <c r="I333" s="3">
        <f>I332-SUMIFS('ODA download raw'!I:I,'ODA download raw'!$A:$A,'ODA total and ex non-transfer'!$A333,'ODA download raw'!$D:$D,'ODA download raw'!$D$16)</f>
        <v>424.92548399999998</v>
      </c>
      <c r="J333" s="3">
        <f>J332-SUMIFS('ODA download raw'!J:J,'ODA download raw'!$A:$A,'ODA total and ex non-transfer'!$A333,'ODA download raw'!$D:$D,'ODA download raw'!$D$16)</f>
        <v>437.20920100000001</v>
      </c>
      <c r="K333" s="3">
        <f>K332-SUMIFS('ODA download raw'!K:K,'ODA download raw'!$A:$A,'ODA total and ex non-transfer'!$A333,'ODA download raw'!$D:$D,'ODA download raw'!$D$16)</f>
        <v>451.374033</v>
      </c>
      <c r="L333" s="3">
        <f>L332-SUMIFS('ODA download raw'!L:L,'ODA download raw'!$A:$A,'ODA total and ex non-transfer'!$A333,'ODA download raw'!$D:$D,'ODA download raw'!$D$16)</f>
        <v>504.13786700000003</v>
      </c>
      <c r="M333" s="3">
        <f>M332-SUMIFS('ODA download raw'!M:M,'ODA download raw'!$A:$A,'ODA total and ex non-transfer'!$A333,'ODA download raw'!$D:$D,'ODA download raw'!$D$16)</f>
        <v>562.73358700000006</v>
      </c>
      <c r="N333" s="3">
        <f>N332-SUMIFS('ODA download raw'!N:N,'ODA download raw'!$A:$A,'ODA total and ex non-transfer'!$A333,'ODA download raw'!$D:$D,'ODA download raw'!$D$16)</f>
        <v>692.04235100000005</v>
      </c>
      <c r="O333" s="3">
        <f>O332-SUMIFS('ODA download raw'!O:O,'ODA download raw'!$A:$A,'ODA total and ex non-transfer'!$A333,'ODA download raw'!$D:$D,'ODA download raw'!$D$16)</f>
        <v>853.42346400000008</v>
      </c>
      <c r="P333" s="3">
        <f>P332-SUMIFS('ODA download raw'!P:P,'ODA download raw'!$A:$A,'ODA total and ex non-transfer'!$A333,'ODA download raw'!$D:$D,'ODA download raw'!$D$16)</f>
        <v>873.49591299999997</v>
      </c>
      <c r="Q333" s="3">
        <f>Q332-SUMIFS('ODA download raw'!Q:Q,'ODA download raw'!$A:$A,'ODA total and ex non-transfer'!$A333,'ODA download raw'!$D:$D,'ODA download raw'!$D$16)</f>
        <v>796.60107100000005</v>
      </c>
      <c r="R333" s="3">
        <f>R332-SUMIFS('ODA download raw'!R:R,'ODA download raw'!$A:$A,'ODA total and ex non-transfer'!$A333,'ODA download raw'!$D:$D,'ODA download raw'!$D$16)</f>
        <v>906.11305900000002</v>
      </c>
      <c r="S333" s="3">
        <f>S332-SUMIFS('ODA download raw'!S:S,'ODA download raw'!$A:$A,'ODA total and ex non-transfer'!$A333,'ODA download raw'!$D:$D,'ODA download raw'!$D$16)</f>
        <v>908.91171299999996</v>
      </c>
      <c r="T333" s="3">
        <f>T332-SUMIFS('ODA download raw'!T:T,'ODA download raw'!$A:$A,'ODA total and ex non-transfer'!$A333,'ODA download raw'!$D:$D,'ODA download raw'!$D$16)</f>
        <v>1325.2487329999999</v>
      </c>
      <c r="U333" s="3">
        <f>U332-SUMIFS('ODA download raw'!U:U,'ODA download raw'!$A:$A,'ODA total and ex non-transfer'!$A333,'ODA download raw'!$D:$D,'ODA download raw'!$D$16)</f>
        <v>1216.751049</v>
      </c>
    </row>
    <row r="334" spans="1:21" hidden="1" x14ac:dyDescent="0.2">
      <c r="A334" s="21" t="s">
        <v>192</v>
      </c>
      <c r="B334" s="9" t="s">
        <v>732</v>
      </c>
      <c r="C334" s="9" t="s">
        <v>981</v>
      </c>
      <c r="D334" s="9"/>
      <c r="E334" s="2"/>
      <c r="F334" s="2"/>
      <c r="G334" s="2">
        <v>4023.9458289999998</v>
      </c>
      <c r="H334" s="2">
        <v>3257.446629</v>
      </c>
      <c r="I334" s="2">
        <v>1592.0125720000001</v>
      </c>
      <c r="J334" s="2">
        <v>1692.0930780000001</v>
      </c>
      <c r="K334" s="2">
        <v>2296.6146829999998</v>
      </c>
      <c r="L334" s="2">
        <v>2146.7391600000001</v>
      </c>
      <c r="M334" s="2">
        <v>1277.595071</v>
      </c>
      <c r="N334" s="2">
        <v>2802.5838239999998</v>
      </c>
      <c r="O334" s="2">
        <v>3530.971043</v>
      </c>
      <c r="P334" s="2">
        <v>3795.522884</v>
      </c>
      <c r="Q334" s="2">
        <v>2643.7664070000001</v>
      </c>
      <c r="R334" s="2">
        <v>2725.6836060000001</v>
      </c>
      <c r="S334" s="2">
        <v>3974.408093</v>
      </c>
      <c r="T334" s="2">
        <v>4321.3361580000001</v>
      </c>
      <c r="U334" s="2">
        <v>3611.215729</v>
      </c>
    </row>
    <row r="335" spans="1:21" hidden="1" x14ac:dyDescent="0.2">
      <c r="A335" s="22" t="s">
        <v>192</v>
      </c>
      <c r="B335" s="9" t="s">
        <v>732</v>
      </c>
      <c r="C335" s="10" t="s">
        <v>982</v>
      </c>
      <c r="D335" s="10"/>
      <c r="E335" s="3"/>
      <c r="F335" s="3"/>
      <c r="G335" s="3">
        <f>G334-SUMIFS('ODA download raw'!G:G,'ODA download raw'!$A:$A,'ODA total and ex non-transfer'!$A335,'ODA download raw'!$D:$D,'ODA download raw'!$D$16)</f>
        <v>4023.9458289999998</v>
      </c>
      <c r="H335" s="3">
        <f>H334-SUMIFS('ODA download raw'!H:H,'ODA download raw'!$A:$A,'ODA total and ex non-transfer'!$A335,'ODA download raw'!$D:$D,'ODA download raw'!$D$16)</f>
        <v>3257.446629</v>
      </c>
      <c r="I335" s="3">
        <f>I334-SUMIFS('ODA download raw'!I:I,'ODA download raw'!$A:$A,'ODA total and ex non-transfer'!$A335,'ODA download raw'!$D:$D,'ODA download raw'!$D$16)</f>
        <v>1592.0125720000001</v>
      </c>
      <c r="J335" s="3">
        <f>J334-SUMIFS('ODA download raw'!J:J,'ODA download raw'!$A:$A,'ODA total and ex non-transfer'!$A335,'ODA download raw'!$D:$D,'ODA download raw'!$D$16)</f>
        <v>1692.0930780000001</v>
      </c>
      <c r="K335" s="3">
        <f>K334-SUMIFS('ODA download raw'!K:K,'ODA download raw'!$A:$A,'ODA total and ex non-transfer'!$A335,'ODA download raw'!$D:$D,'ODA download raw'!$D$16)</f>
        <v>2270.9628539999999</v>
      </c>
      <c r="L335" s="3">
        <f>L334-SUMIFS('ODA download raw'!L:L,'ODA download raw'!$A:$A,'ODA total and ex non-transfer'!$A335,'ODA download raw'!$D:$D,'ODA download raw'!$D$16)</f>
        <v>2116.5108270000001</v>
      </c>
      <c r="M335" s="3">
        <f>M334-SUMIFS('ODA download raw'!M:M,'ODA download raw'!$A:$A,'ODA total and ex non-transfer'!$A335,'ODA download raw'!$D:$D,'ODA download raw'!$D$16)</f>
        <v>1250.7429500000001</v>
      </c>
      <c r="N335" s="3">
        <f>N334-SUMIFS('ODA download raw'!N:N,'ODA download raw'!$A:$A,'ODA total and ex non-transfer'!$A335,'ODA download raw'!$D:$D,'ODA download raw'!$D$16)</f>
        <v>2763.891149</v>
      </c>
      <c r="O335" s="3">
        <f>O334-SUMIFS('ODA download raw'!O:O,'ODA download raw'!$A:$A,'ODA total and ex non-transfer'!$A335,'ODA download raw'!$D:$D,'ODA download raw'!$D$16)</f>
        <v>3483.841332</v>
      </c>
      <c r="P335" s="3">
        <f>P334-SUMIFS('ODA download raw'!P:P,'ODA download raw'!$A:$A,'ODA total and ex non-transfer'!$A335,'ODA download raw'!$D:$D,'ODA download raw'!$D$16)</f>
        <v>3709.8613789999999</v>
      </c>
      <c r="Q335" s="3">
        <f>Q334-SUMIFS('ODA download raw'!Q:Q,'ODA download raw'!$A:$A,'ODA total and ex non-transfer'!$A335,'ODA download raw'!$D:$D,'ODA download raw'!$D$16)</f>
        <v>2536.0451440000002</v>
      </c>
      <c r="R335" s="3">
        <f>R334-SUMIFS('ODA download raw'!R:R,'ODA download raw'!$A:$A,'ODA total and ex non-transfer'!$A335,'ODA download raw'!$D:$D,'ODA download raw'!$D$16)</f>
        <v>2659.554189</v>
      </c>
      <c r="S335" s="3">
        <f>S334-SUMIFS('ODA download raw'!S:S,'ODA download raw'!$A:$A,'ODA total and ex non-transfer'!$A335,'ODA download raw'!$D:$D,'ODA download raw'!$D$16)</f>
        <v>3922.5306740000001</v>
      </c>
      <c r="T335" s="3">
        <f>T334-SUMIFS('ODA download raw'!T:T,'ODA download raw'!$A:$A,'ODA total and ex non-transfer'!$A335,'ODA download raw'!$D:$D,'ODA download raw'!$D$16)</f>
        <v>4226.471133</v>
      </c>
      <c r="U335" s="3">
        <f>U334-SUMIFS('ODA download raw'!U:U,'ODA download raw'!$A:$A,'ODA total and ex non-transfer'!$A335,'ODA download raw'!$D:$D,'ODA download raw'!$D$16)</f>
        <v>3563.6161740000002</v>
      </c>
    </row>
    <row r="336" spans="1:21" hidden="1" x14ac:dyDescent="0.2">
      <c r="A336" s="21" t="s">
        <v>193</v>
      </c>
      <c r="B336" s="9" t="s">
        <v>860</v>
      </c>
      <c r="C336" s="9" t="s">
        <v>981</v>
      </c>
      <c r="D336" s="9"/>
      <c r="E336" s="2"/>
      <c r="F336" s="2"/>
      <c r="G336" s="2">
        <v>499.359556</v>
      </c>
      <c r="H336" s="2">
        <v>789.07068600000002</v>
      </c>
      <c r="I336" s="2">
        <v>609.17673000000002</v>
      </c>
      <c r="J336" s="2">
        <v>1083.635575</v>
      </c>
      <c r="K336" s="2">
        <v>987.41057499999999</v>
      </c>
      <c r="L336" s="2">
        <v>822.11390700000004</v>
      </c>
      <c r="M336" s="2">
        <v>926.92155500000001</v>
      </c>
      <c r="N336" s="2">
        <v>924.98901499999999</v>
      </c>
      <c r="O336" s="2">
        <v>952.36274400000002</v>
      </c>
      <c r="P336" s="2">
        <v>926.828486</v>
      </c>
      <c r="Q336" s="2">
        <v>840.13598999999999</v>
      </c>
      <c r="R336" s="2">
        <v>806.41925000000003</v>
      </c>
      <c r="S336" s="2">
        <v>885.19316200000003</v>
      </c>
      <c r="T336" s="2">
        <v>843.28117999999995</v>
      </c>
      <c r="U336" s="2">
        <v>844.21927600000004</v>
      </c>
    </row>
    <row r="337" spans="1:21" hidden="1" x14ac:dyDescent="0.2">
      <c r="A337" s="22" t="s">
        <v>193</v>
      </c>
      <c r="B337" s="9" t="s">
        <v>860</v>
      </c>
      <c r="C337" s="10" t="s">
        <v>982</v>
      </c>
      <c r="D337" s="10"/>
      <c r="E337" s="3"/>
      <c r="F337" s="3"/>
      <c r="G337" s="3">
        <f>G336-SUMIFS('ODA download raw'!G:G,'ODA download raw'!$A:$A,'ODA total and ex non-transfer'!$A337,'ODA download raw'!$D:$D,'ODA download raw'!$D$16)</f>
        <v>499.359556</v>
      </c>
      <c r="H337" s="3">
        <f>H336-SUMIFS('ODA download raw'!H:H,'ODA download raw'!$A:$A,'ODA total and ex non-transfer'!$A337,'ODA download raw'!$D:$D,'ODA download raw'!$D$16)</f>
        <v>789.07068600000002</v>
      </c>
      <c r="I337" s="3">
        <f>I336-SUMIFS('ODA download raw'!I:I,'ODA download raw'!$A:$A,'ODA total and ex non-transfer'!$A337,'ODA download raw'!$D:$D,'ODA download raw'!$D$16)</f>
        <v>609.17673000000002</v>
      </c>
      <c r="J337" s="3">
        <f>J336-SUMIFS('ODA download raw'!J:J,'ODA download raw'!$A:$A,'ODA total and ex non-transfer'!$A337,'ODA download raw'!$D:$D,'ODA download raw'!$D$16)</f>
        <v>1083.635575</v>
      </c>
      <c r="K337" s="3">
        <f>K336-SUMIFS('ODA download raw'!K:K,'ODA download raw'!$A:$A,'ODA total and ex non-transfer'!$A337,'ODA download raw'!$D:$D,'ODA download raw'!$D$16)</f>
        <v>908.879594</v>
      </c>
      <c r="L337" s="3">
        <f>L336-SUMIFS('ODA download raw'!L:L,'ODA download raw'!$A:$A,'ODA total and ex non-transfer'!$A337,'ODA download raw'!$D:$D,'ODA download raw'!$D$16)</f>
        <v>810.25352900000007</v>
      </c>
      <c r="M337" s="3">
        <f>M336-SUMIFS('ODA download raw'!M:M,'ODA download raw'!$A:$A,'ODA total and ex non-transfer'!$A337,'ODA download raw'!$D:$D,'ODA download raw'!$D$16)</f>
        <v>918.11055399999998</v>
      </c>
      <c r="N337" s="3">
        <f>N336-SUMIFS('ODA download raw'!N:N,'ODA download raw'!$A:$A,'ODA total and ex non-transfer'!$A337,'ODA download raw'!$D:$D,'ODA download raw'!$D$16)</f>
        <v>914.84234200000003</v>
      </c>
      <c r="O337" s="3">
        <f>O336-SUMIFS('ODA download raw'!O:O,'ODA download raw'!$A:$A,'ODA total and ex non-transfer'!$A337,'ODA download raw'!$D:$D,'ODA download raw'!$D$16)</f>
        <v>942.75422400000002</v>
      </c>
      <c r="P337" s="3">
        <f>P336-SUMIFS('ODA download raw'!P:P,'ODA download raw'!$A:$A,'ODA total and ex non-transfer'!$A337,'ODA download raw'!$D:$D,'ODA download raw'!$D$16)</f>
        <v>913.51309400000002</v>
      </c>
      <c r="Q337" s="3">
        <f>Q336-SUMIFS('ODA download raw'!Q:Q,'ODA download raw'!$A:$A,'ODA total and ex non-transfer'!$A337,'ODA download raw'!$D:$D,'ODA download raw'!$D$16)</f>
        <v>824.10746199999994</v>
      </c>
      <c r="R337" s="3">
        <f>R336-SUMIFS('ODA download raw'!R:R,'ODA download raw'!$A:$A,'ODA total and ex non-transfer'!$A337,'ODA download raw'!$D:$D,'ODA download raw'!$D$16)</f>
        <v>787.53882099999998</v>
      </c>
      <c r="S337" s="3">
        <f>S336-SUMIFS('ODA download raw'!S:S,'ODA download raw'!$A:$A,'ODA total and ex non-transfer'!$A337,'ODA download raw'!$D:$D,'ODA download raw'!$D$16)</f>
        <v>870.91752400000007</v>
      </c>
      <c r="T337" s="3">
        <f>T336-SUMIFS('ODA download raw'!T:T,'ODA download raw'!$A:$A,'ODA total and ex non-transfer'!$A337,'ODA download raw'!$D:$D,'ODA download raw'!$D$16)</f>
        <v>829.83482599999991</v>
      </c>
      <c r="U337" s="3">
        <f>U336-SUMIFS('ODA download raw'!U:U,'ODA download raw'!$A:$A,'ODA total and ex non-transfer'!$A337,'ODA download raw'!$D:$D,'ODA download raw'!$D$16)</f>
        <v>835.46121400000004</v>
      </c>
    </row>
    <row r="338" spans="1:21" hidden="1" x14ac:dyDescent="0.2">
      <c r="A338" s="21" t="s">
        <v>194</v>
      </c>
      <c r="B338" s="9" t="s">
        <v>890</v>
      </c>
      <c r="C338" s="9" t="s">
        <v>981</v>
      </c>
      <c r="D338" s="9"/>
      <c r="E338" s="2"/>
      <c r="F338" s="2"/>
      <c r="G338" s="2">
        <v>192.39006900000001</v>
      </c>
      <c r="H338" s="2">
        <v>136.33839</v>
      </c>
      <c r="I338" s="2">
        <v>210.43291600000001</v>
      </c>
      <c r="J338" s="2">
        <v>239.418891</v>
      </c>
      <c r="K338" s="2">
        <v>312.96372100000002</v>
      </c>
      <c r="L338" s="2">
        <v>179.73094699999999</v>
      </c>
      <c r="M338" s="2">
        <v>224.01410100000001</v>
      </c>
      <c r="N338" s="2">
        <v>274.93715400000002</v>
      </c>
      <c r="O338" s="2">
        <v>401.10486700000001</v>
      </c>
      <c r="P338" s="2">
        <v>299.991107</v>
      </c>
      <c r="Q338" s="2">
        <v>364.81145099999998</v>
      </c>
      <c r="R338" s="2">
        <v>363.35949599999998</v>
      </c>
      <c r="S338" s="2">
        <v>335.90480700000001</v>
      </c>
      <c r="T338" s="2">
        <v>470.34978999999998</v>
      </c>
      <c r="U338" s="2">
        <v>387.93506000000002</v>
      </c>
    </row>
    <row r="339" spans="1:21" hidden="1" x14ac:dyDescent="0.2">
      <c r="A339" s="22" t="s">
        <v>194</v>
      </c>
      <c r="B339" s="9" t="s">
        <v>890</v>
      </c>
      <c r="C339" s="10" t="s">
        <v>982</v>
      </c>
      <c r="D339" s="10"/>
      <c r="E339" s="3"/>
      <c r="F339" s="3"/>
      <c r="G339" s="3">
        <f>G338-SUMIFS('ODA download raw'!G:G,'ODA download raw'!$A:$A,'ODA total and ex non-transfer'!$A339,'ODA download raw'!$D:$D,'ODA download raw'!$D$16)</f>
        <v>192.39006900000001</v>
      </c>
      <c r="H339" s="3">
        <f>H338-SUMIFS('ODA download raw'!H:H,'ODA download raw'!$A:$A,'ODA total and ex non-transfer'!$A339,'ODA download raw'!$D:$D,'ODA download raw'!$D$16)</f>
        <v>136.33839</v>
      </c>
      <c r="I339" s="3">
        <f>I338-SUMIFS('ODA download raw'!I:I,'ODA download raw'!$A:$A,'ODA total and ex non-transfer'!$A339,'ODA download raw'!$D:$D,'ODA download raw'!$D$16)</f>
        <v>210.43291600000001</v>
      </c>
      <c r="J339" s="3">
        <f>J338-SUMIFS('ODA download raw'!J:J,'ODA download raw'!$A:$A,'ODA total and ex non-transfer'!$A339,'ODA download raw'!$D:$D,'ODA download raw'!$D$16)</f>
        <v>239.418891</v>
      </c>
      <c r="K339" s="3">
        <f>K338-SUMIFS('ODA download raw'!K:K,'ODA download raw'!$A:$A,'ODA total and ex non-transfer'!$A339,'ODA download raw'!$D:$D,'ODA download raw'!$D$16)</f>
        <v>206.05836400000001</v>
      </c>
      <c r="L339" s="3">
        <f>L338-SUMIFS('ODA download raw'!L:L,'ODA download raw'!$A:$A,'ODA total and ex non-transfer'!$A339,'ODA download raw'!$D:$D,'ODA download raw'!$D$16)</f>
        <v>177.86451499999998</v>
      </c>
      <c r="M339" s="3">
        <f>M338-SUMIFS('ODA download raw'!M:M,'ODA download raw'!$A:$A,'ODA total and ex non-transfer'!$A339,'ODA download raw'!$D:$D,'ODA download raw'!$D$16)</f>
        <v>221.505199</v>
      </c>
      <c r="N339" s="3">
        <f>N338-SUMIFS('ODA download raw'!N:N,'ODA download raw'!$A:$A,'ODA total and ex non-transfer'!$A339,'ODA download raw'!$D:$D,'ODA download raw'!$D$16)</f>
        <v>272.58014200000002</v>
      </c>
      <c r="O339" s="3">
        <f>O338-SUMIFS('ODA download raw'!O:O,'ODA download raw'!$A:$A,'ODA total and ex non-transfer'!$A339,'ODA download raw'!$D:$D,'ODA download raw'!$D$16)</f>
        <v>399.67125900000002</v>
      </c>
      <c r="P339" s="3">
        <f>P338-SUMIFS('ODA download raw'!P:P,'ODA download raw'!$A:$A,'ODA total and ex non-transfer'!$A339,'ODA download raw'!$D:$D,'ODA download raw'!$D$16)</f>
        <v>296.330467</v>
      </c>
      <c r="Q339" s="3">
        <f>Q338-SUMIFS('ODA download raw'!Q:Q,'ODA download raw'!$A:$A,'ODA total and ex non-transfer'!$A339,'ODA download raw'!$D:$D,'ODA download raw'!$D$16)</f>
        <v>360.75388499999997</v>
      </c>
      <c r="R339" s="3">
        <f>R338-SUMIFS('ODA download raw'!R:R,'ODA download raw'!$A:$A,'ODA total and ex non-transfer'!$A339,'ODA download raw'!$D:$D,'ODA download raw'!$D$16)</f>
        <v>358.60388699999999</v>
      </c>
      <c r="S339" s="3">
        <f>S338-SUMIFS('ODA download raw'!S:S,'ODA download raw'!$A:$A,'ODA total and ex non-transfer'!$A339,'ODA download raw'!$D:$D,'ODA download raw'!$D$16)</f>
        <v>331.90568500000001</v>
      </c>
      <c r="T339" s="3">
        <f>T338-SUMIFS('ODA download raw'!T:T,'ODA download raw'!$A:$A,'ODA total and ex non-transfer'!$A339,'ODA download raw'!$D:$D,'ODA download raw'!$D$16)</f>
        <v>465.63388099999997</v>
      </c>
      <c r="U339" s="3">
        <f>U338-SUMIFS('ODA download raw'!U:U,'ODA download raw'!$A:$A,'ODA total and ex non-transfer'!$A339,'ODA download raw'!$D:$D,'ODA download raw'!$D$16)</f>
        <v>384.30410000000001</v>
      </c>
    </row>
    <row r="340" spans="1:21" hidden="1" x14ac:dyDescent="0.2">
      <c r="A340" s="21" t="s">
        <v>195</v>
      </c>
      <c r="B340" s="9" t="s">
        <v>914</v>
      </c>
      <c r="C340" s="9" t="s">
        <v>981</v>
      </c>
      <c r="D340" s="9"/>
      <c r="E340" s="2"/>
      <c r="F340" s="2"/>
      <c r="G340" s="2">
        <v>32.209710000000001</v>
      </c>
      <c r="H340" s="2">
        <v>20.837810000000001</v>
      </c>
      <c r="I340" s="2">
        <v>16.415649999999999</v>
      </c>
      <c r="J340" s="2">
        <v>17.733277999999999</v>
      </c>
      <c r="K340" s="2">
        <v>13.535104</v>
      </c>
      <c r="L340" s="2">
        <v>19.131622</v>
      </c>
      <c r="M340" s="2">
        <v>32.904724999999999</v>
      </c>
      <c r="N340" s="2">
        <v>23.185431999999999</v>
      </c>
      <c r="O340" s="2">
        <v>29.46434</v>
      </c>
      <c r="P340" s="2">
        <v>28.602156000000001</v>
      </c>
      <c r="Q340" s="2">
        <v>26.142015000000001</v>
      </c>
      <c r="R340" s="2">
        <v>22.115583999999998</v>
      </c>
      <c r="S340" s="2">
        <v>24.819122</v>
      </c>
      <c r="T340" s="2">
        <v>27.017555000000002</v>
      </c>
      <c r="U340" s="2">
        <v>36.179456999999999</v>
      </c>
    </row>
    <row r="341" spans="1:21" hidden="1" x14ac:dyDescent="0.2">
      <c r="A341" s="22" t="s">
        <v>195</v>
      </c>
      <c r="B341" s="9" t="s">
        <v>914</v>
      </c>
      <c r="C341" s="10" t="s">
        <v>982</v>
      </c>
      <c r="D341" s="10"/>
      <c r="E341" s="3"/>
      <c r="F341" s="3"/>
      <c r="G341" s="3">
        <f>G340-SUMIFS('ODA download raw'!G:G,'ODA download raw'!$A:$A,'ODA total and ex non-transfer'!$A341,'ODA download raw'!$D:$D,'ODA download raw'!$D$16)</f>
        <v>32.209710000000001</v>
      </c>
      <c r="H341" s="3">
        <f>H340-SUMIFS('ODA download raw'!H:H,'ODA download raw'!$A:$A,'ODA total and ex non-transfer'!$A341,'ODA download raw'!$D:$D,'ODA download raw'!$D$16)</f>
        <v>20.837810000000001</v>
      </c>
      <c r="I341" s="3">
        <f>I340-SUMIFS('ODA download raw'!I:I,'ODA download raw'!$A:$A,'ODA total and ex non-transfer'!$A341,'ODA download raw'!$D:$D,'ODA download raw'!$D$16)</f>
        <v>16.415649999999999</v>
      </c>
      <c r="J341" s="3">
        <f>J340-SUMIFS('ODA download raw'!J:J,'ODA download raw'!$A:$A,'ODA total and ex non-transfer'!$A341,'ODA download raw'!$D:$D,'ODA download raw'!$D$16)</f>
        <v>17.733277999999999</v>
      </c>
      <c r="K341" s="3">
        <f>K340-SUMIFS('ODA download raw'!K:K,'ODA download raw'!$A:$A,'ODA total and ex non-transfer'!$A341,'ODA download raw'!$D:$D,'ODA download raw'!$D$16)</f>
        <v>12.301803</v>
      </c>
      <c r="L341" s="3">
        <f>L340-SUMIFS('ODA download raw'!L:L,'ODA download raw'!$A:$A,'ODA total and ex non-transfer'!$A341,'ODA download raw'!$D:$D,'ODA download raw'!$D$16)</f>
        <v>18.458278</v>
      </c>
      <c r="M341" s="3">
        <f>M340-SUMIFS('ODA download raw'!M:M,'ODA download raw'!$A:$A,'ODA total and ex non-transfer'!$A341,'ODA download raw'!$D:$D,'ODA download raw'!$D$16)</f>
        <v>32.239882000000001</v>
      </c>
      <c r="N341" s="3">
        <f>N340-SUMIFS('ODA download raw'!N:N,'ODA download raw'!$A:$A,'ODA total and ex non-transfer'!$A341,'ODA download raw'!$D:$D,'ODA download raw'!$D$16)</f>
        <v>22.31317</v>
      </c>
      <c r="O341" s="3">
        <f>O340-SUMIFS('ODA download raw'!O:O,'ODA download raw'!$A:$A,'ODA total and ex non-transfer'!$A341,'ODA download raw'!$D:$D,'ODA download raw'!$D$16)</f>
        <v>27.994174000000001</v>
      </c>
      <c r="P341" s="3">
        <f>P340-SUMIFS('ODA download raw'!P:P,'ODA download raw'!$A:$A,'ODA total and ex non-transfer'!$A341,'ODA download raw'!$D:$D,'ODA download raw'!$D$16)</f>
        <v>27.365058000000001</v>
      </c>
      <c r="Q341" s="3">
        <f>Q340-SUMIFS('ODA download raw'!Q:Q,'ODA download raw'!$A:$A,'ODA total and ex non-transfer'!$A341,'ODA download raw'!$D:$D,'ODA download raw'!$D$16)</f>
        <v>24.724736</v>
      </c>
      <c r="R341" s="3">
        <f>R340-SUMIFS('ODA download raw'!R:R,'ODA download raw'!$A:$A,'ODA total and ex non-transfer'!$A341,'ODA download raw'!$D:$D,'ODA download raw'!$D$16)</f>
        <v>20.484528999999998</v>
      </c>
      <c r="S341" s="3">
        <f>S340-SUMIFS('ODA download raw'!S:S,'ODA download raw'!$A:$A,'ODA total and ex non-transfer'!$A341,'ODA download raw'!$D:$D,'ODA download raw'!$D$16)</f>
        <v>22.925792999999999</v>
      </c>
      <c r="T341" s="3">
        <f>T340-SUMIFS('ODA download raw'!T:T,'ODA download raw'!$A:$A,'ODA total and ex non-transfer'!$A341,'ODA download raw'!$D:$D,'ODA download raw'!$D$16)</f>
        <v>25.024980000000003</v>
      </c>
      <c r="U341" s="3">
        <f>U340-SUMIFS('ODA download raw'!U:U,'ODA download raw'!$A:$A,'ODA total and ex non-transfer'!$A341,'ODA download raw'!$D:$D,'ODA download raw'!$D$16)</f>
        <v>34.970627</v>
      </c>
    </row>
    <row r="342" spans="1:21" hidden="1" x14ac:dyDescent="0.2">
      <c r="A342" s="21" t="s">
        <v>196</v>
      </c>
      <c r="B342" s="9" t="s">
        <v>941</v>
      </c>
      <c r="C342" s="9" t="s">
        <v>981</v>
      </c>
      <c r="D342" s="9"/>
      <c r="E342" s="2"/>
      <c r="F342" s="2"/>
      <c r="G342" s="2">
        <v>214.58535900000001</v>
      </c>
      <c r="H342" s="2">
        <v>198.73617899999999</v>
      </c>
      <c r="I342" s="2">
        <v>225.64769899999999</v>
      </c>
      <c r="J342" s="2">
        <v>164.22315699999999</v>
      </c>
      <c r="K342" s="2">
        <v>162.52709200000001</v>
      </c>
      <c r="L342" s="2">
        <v>113.24385599999999</v>
      </c>
      <c r="M342" s="2">
        <v>172.269396</v>
      </c>
      <c r="N342" s="2">
        <v>165.17466099999999</v>
      </c>
      <c r="O342" s="2">
        <v>237.50586100000001</v>
      </c>
      <c r="P342" s="2">
        <v>216.43980199999999</v>
      </c>
      <c r="Q342" s="2">
        <v>269.49673899999999</v>
      </c>
      <c r="R342" s="2">
        <v>306.54004500000002</v>
      </c>
      <c r="S342" s="2">
        <v>343.37940300000002</v>
      </c>
      <c r="T342" s="2">
        <v>517.54068700000005</v>
      </c>
      <c r="U342" s="2">
        <v>520.80755699999997</v>
      </c>
    </row>
    <row r="343" spans="1:21" hidden="1" x14ac:dyDescent="0.2">
      <c r="A343" s="22" t="s">
        <v>196</v>
      </c>
      <c r="B343" s="9" t="s">
        <v>941</v>
      </c>
      <c r="C343" s="10" t="s">
        <v>982</v>
      </c>
      <c r="D343" s="10"/>
      <c r="E343" s="3"/>
      <c r="F343" s="3"/>
      <c r="G343" s="3">
        <f>G342-SUMIFS('ODA download raw'!G:G,'ODA download raw'!$A:$A,'ODA total and ex non-transfer'!$A343,'ODA download raw'!$D:$D,'ODA download raw'!$D$16)</f>
        <v>214.58535900000001</v>
      </c>
      <c r="H343" s="3">
        <f>H342-SUMIFS('ODA download raw'!H:H,'ODA download raw'!$A:$A,'ODA total and ex non-transfer'!$A343,'ODA download raw'!$D:$D,'ODA download raw'!$D$16)</f>
        <v>198.73617899999999</v>
      </c>
      <c r="I343" s="3">
        <f>I342-SUMIFS('ODA download raw'!I:I,'ODA download raw'!$A:$A,'ODA total and ex non-transfer'!$A343,'ODA download raw'!$D:$D,'ODA download raw'!$D$16)</f>
        <v>225.64769899999999</v>
      </c>
      <c r="J343" s="3">
        <f>J342-SUMIFS('ODA download raw'!J:J,'ODA download raw'!$A:$A,'ODA total and ex non-transfer'!$A343,'ODA download raw'!$D:$D,'ODA download raw'!$D$16)</f>
        <v>164.22315699999999</v>
      </c>
      <c r="K343" s="3">
        <f>K342-SUMIFS('ODA download raw'!K:K,'ODA download raw'!$A:$A,'ODA total and ex non-transfer'!$A343,'ODA download raw'!$D:$D,'ODA download raw'!$D$16)</f>
        <v>153.002948</v>
      </c>
      <c r="L343" s="3">
        <f>L342-SUMIFS('ODA download raw'!L:L,'ODA download raw'!$A:$A,'ODA total and ex non-transfer'!$A343,'ODA download raw'!$D:$D,'ODA download raw'!$D$16)</f>
        <v>103.743506</v>
      </c>
      <c r="M343" s="3">
        <f>M342-SUMIFS('ODA download raw'!M:M,'ODA download raw'!$A:$A,'ODA total and ex non-transfer'!$A343,'ODA download raw'!$D:$D,'ODA download raw'!$D$16)</f>
        <v>162.06848199999999</v>
      </c>
      <c r="N343" s="3">
        <f>N342-SUMIFS('ODA download raw'!N:N,'ODA download raw'!$A:$A,'ODA total and ex non-transfer'!$A343,'ODA download raw'!$D:$D,'ODA download raw'!$D$16)</f>
        <v>154.07749299999998</v>
      </c>
      <c r="O343" s="3">
        <f>O342-SUMIFS('ODA download raw'!O:O,'ODA download raw'!$A:$A,'ODA total and ex non-transfer'!$A343,'ODA download raw'!$D:$D,'ODA download raw'!$D$16)</f>
        <v>226.709103</v>
      </c>
      <c r="P343" s="3">
        <f>P342-SUMIFS('ODA download raw'!P:P,'ODA download raw'!$A:$A,'ODA total and ex non-transfer'!$A343,'ODA download raw'!$D:$D,'ODA download raw'!$D$16)</f>
        <v>201.98509499999997</v>
      </c>
      <c r="Q343" s="3">
        <f>Q342-SUMIFS('ODA download raw'!Q:Q,'ODA download raw'!$A:$A,'ODA total and ex non-transfer'!$A343,'ODA download raw'!$D:$D,'ODA download raw'!$D$16)</f>
        <v>255.45862499999998</v>
      </c>
      <c r="R343" s="3">
        <f>R342-SUMIFS('ODA download raw'!R:R,'ODA download raw'!$A:$A,'ODA total and ex non-transfer'!$A343,'ODA download raw'!$D:$D,'ODA download raw'!$D$16)</f>
        <v>293.37085000000002</v>
      </c>
      <c r="S343" s="3">
        <f>S342-SUMIFS('ODA download raw'!S:S,'ODA download raw'!$A:$A,'ODA total and ex non-transfer'!$A343,'ODA download raw'!$D:$D,'ODA download raw'!$D$16)</f>
        <v>331.12205800000004</v>
      </c>
      <c r="T343" s="3">
        <f>T342-SUMIFS('ODA download raw'!T:T,'ODA download raw'!$A:$A,'ODA total and ex non-transfer'!$A343,'ODA download raw'!$D:$D,'ODA download raw'!$D$16)</f>
        <v>506.23305300000004</v>
      </c>
      <c r="U343" s="3">
        <f>U342-SUMIFS('ODA download raw'!U:U,'ODA download raw'!$A:$A,'ODA total and ex non-transfer'!$A343,'ODA download raw'!$D:$D,'ODA download raw'!$D$16)</f>
        <v>510.99710999999996</v>
      </c>
    </row>
    <row r="344" spans="1:21" hidden="1" x14ac:dyDescent="0.2">
      <c r="A344" s="21" t="s">
        <v>197</v>
      </c>
      <c r="B344" s="9" t="e">
        <v>#N/A</v>
      </c>
      <c r="C344" s="9" t="s">
        <v>981</v>
      </c>
      <c r="D344" s="9"/>
      <c r="E344" s="2"/>
      <c r="F344" s="2"/>
      <c r="G344" s="2">
        <v>5.9791749999999997</v>
      </c>
      <c r="H344" s="2">
        <v>0.32782699999999998</v>
      </c>
      <c r="I344" s="2">
        <v>0.27443600000000001</v>
      </c>
      <c r="J344" s="2">
        <v>13.082803999999999</v>
      </c>
      <c r="K344" s="2">
        <v>149.80995200000001</v>
      </c>
      <c r="L344" s="2">
        <v>268.47909499999997</v>
      </c>
      <c r="M344" s="2">
        <v>292.85483199999999</v>
      </c>
      <c r="N344" s="2">
        <v>365.475101</v>
      </c>
      <c r="O344" s="2">
        <v>189.35031699999999</v>
      </c>
      <c r="P344" s="2">
        <v>148.93258599999999</v>
      </c>
      <c r="Q344" s="2">
        <v>174.337818</v>
      </c>
      <c r="R344" s="2">
        <v>199.03045399999999</v>
      </c>
      <c r="S344" s="2">
        <v>190.52409900000001</v>
      </c>
      <c r="T344" s="2">
        <v>151.10288600000001</v>
      </c>
      <c r="U344" s="2">
        <v>126.254566</v>
      </c>
    </row>
    <row r="345" spans="1:21" hidden="1" x14ac:dyDescent="0.2">
      <c r="A345" s="22" t="s">
        <v>197</v>
      </c>
      <c r="B345" s="9" t="e">
        <v>#N/A</v>
      </c>
      <c r="C345" s="10" t="s">
        <v>982</v>
      </c>
      <c r="D345" s="10"/>
      <c r="E345" s="3"/>
      <c r="F345" s="3"/>
      <c r="G345" s="3">
        <f>G344-SUMIFS('ODA download raw'!G:G,'ODA download raw'!$A:$A,'ODA total and ex non-transfer'!$A345,'ODA download raw'!$D:$D,'ODA download raw'!$D$16)</f>
        <v>5.9791749999999997</v>
      </c>
      <c r="H345" s="3">
        <f>H344-SUMIFS('ODA download raw'!H:H,'ODA download raw'!$A:$A,'ODA total and ex non-transfer'!$A345,'ODA download raw'!$D:$D,'ODA download raw'!$D$16)</f>
        <v>0.32782699999999998</v>
      </c>
      <c r="I345" s="3">
        <f>I344-SUMIFS('ODA download raw'!I:I,'ODA download raw'!$A:$A,'ODA total and ex non-transfer'!$A345,'ODA download raw'!$D:$D,'ODA download raw'!$D$16)</f>
        <v>0.27443600000000001</v>
      </c>
      <c r="J345" s="3">
        <f>J344-SUMIFS('ODA download raw'!J:J,'ODA download raw'!$A:$A,'ODA total and ex non-transfer'!$A345,'ODA download raw'!$D:$D,'ODA download raw'!$D$16)</f>
        <v>13.082803999999999</v>
      </c>
      <c r="K345" s="3">
        <f>K344-SUMIFS('ODA download raw'!K:K,'ODA download raw'!$A:$A,'ODA total and ex non-transfer'!$A345,'ODA download raw'!$D:$D,'ODA download raw'!$D$16)</f>
        <v>141.73885300000001</v>
      </c>
      <c r="L345" s="3">
        <f>L344-SUMIFS('ODA download raw'!L:L,'ODA download raw'!$A:$A,'ODA total and ex non-transfer'!$A345,'ODA download raw'!$D:$D,'ODA download raw'!$D$16)</f>
        <v>267.85000299999996</v>
      </c>
      <c r="M345" s="3">
        <f>M344-SUMIFS('ODA download raw'!M:M,'ODA download raw'!$A:$A,'ODA total and ex non-transfer'!$A345,'ODA download raw'!$D:$D,'ODA download raw'!$D$16)</f>
        <v>291.80875800000001</v>
      </c>
      <c r="N345" s="3">
        <f>N344-SUMIFS('ODA download raw'!N:N,'ODA download raw'!$A:$A,'ODA total and ex non-transfer'!$A345,'ODA download raw'!$D:$D,'ODA download raw'!$D$16)</f>
        <v>363.53537599999999</v>
      </c>
      <c r="O345" s="3">
        <f>O344-SUMIFS('ODA download raw'!O:O,'ODA download raw'!$A:$A,'ODA total and ex non-transfer'!$A345,'ODA download raw'!$D:$D,'ODA download raw'!$D$16)</f>
        <v>171.62813399999999</v>
      </c>
      <c r="P345" s="3">
        <f>P344-SUMIFS('ODA download raw'!P:P,'ODA download raw'!$A:$A,'ODA total and ex non-transfer'!$A345,'ODA download raw'!$D:$D,'ODA download raw'!$D$16)</f>
        <v>141.02255299999999</v>
      </c>
      <c r="Q345" s="3">
        <f>Q344-SUMIFS('ODA download raw'!Q:Q,'ODA download raw'!$A:$A,'ODA total and ex non-transfer'!$A345,'ODA download raw'!$D:$D,'ODA download raw'!$D$16)</f>
        <v>164.29890599999999</v>
      </c>
      <c r="R345" s="3">
        <f>R344-SUMIFS('ODA download raw'!R:R,'ODA download raw'!$A:$A,'ODA total and ex non-transfer'!$A345,'ODA download raw'!$D:$D,'ODA download raw'!$D$16)</f>
        <v>187.357066</v>
      </c>
      <c r="S345" s="3">
        <f>S344-SUMIFS('ODA download raw'!S:S,'ODA download raw'!$A:$A,'ODA total and ex non-transfer'!$A345,'ODA download raw'!$D:$D,'ODA download raw'!$D$16)</f>
        <v>184.985502</v>
      </c>
      <c r="T345" s="3">
        <f>T344-SUMIFS('ODA download raw'!T:T,'ODA download raw'!$A:$A,'ODA total and ex non-transfer'!$A345,'ODA download raw'!$D:$D,'ODA download raw'!$D$16)</f>
        <v>147.38911900000002</v>
      </c>
      <c r="U345" s="3">
        <f>U344-SUMIFS('ODA download raw'!U:U,'ODA download raw'!$A:$A,'ODA total and ex non-transfer'!$A345,'ODA download raw'!$D:$D,'ODA download raw'!$D$16)</f>
        <v>122.745057</v>
      </c>
    </row>
    <row r="346" spans="1:21" hidden="1" x14ac:dyDescent="0.2">
      <c r="A346" s="21" t="s">
        <v>198</v>
      </c>
      <c r="B346" s="9" t="e">
        <v>#N/A</v>
      </c>
      <c r="C346" s="9" t="s">
        <v>981</v>
      </c>
      <c r="D346" s="9"/>
      <c r="E346" s="2"/>
      <c r="F346" s="2"/>
      <c r="G346" s="2"/>
      <c r="H346" s="2"/>
      <c r="I346" s="2"/>
      <c r="J346" s="2">
        <v>32.038260999999999</v>
      </c>
      <c r="K346" s="2">
        <v>105.825846</v>
      </c>
      <c r="L346" s="2">
        <v>106.21287</v>
      </c>
      <c r="M346" s="2">
        <v>160.251499</v>
      </c>
      <c r="N346" s="2">
        <v>151.30426399999999</v>
      </c>
      <c r="O346" s="2">
        <v>92.623486</v>
      </c>
      <c r="P346" s="2">
        <v>96.944629000000006</v>
      </c>
      <c r="Q346" s="2">
        <v>127.675759</v>
      </c>
      <c r="R346" s="2">
        <v>61.709169000000003</v>
      </c>
      <c r="S346" s="2">
        <v>75.471624000000006</v>
      </c>
      <c r="T346" s="2">
        <v>103.990672</v>
      </c>
      <c r="U346" s="2">
        <v>242.19501099999999</v>
      </c>
    </row>
    <row r="347" spans="1:21" hidden="1" x14ac:dyDescent="0.2">
      <c r="A347" s="22" t="s">
        <v>198</v>
      </c>
      <c r="B347" s="9" t="e">
        <v>#N/A</v>
      </c>
      <c r="C347" s="10" t="s">
        <v>982</v>
      </c>
      <c r="D347" s="10"/>
      <c r="E347" s="3"/>
      <c r="F347" s="3"/>
      <c r="G347" s="3">
        <f>G346-SUMIFS('ODA download raw'!G:G,'ODA download raw'!$A:$A,'ODA total and ex non-transfer'!$A347,'ODA download raw'!$D:$D,'ODA download raw'!$D$16)</f>
        <v>0</v>
      </c>
      <c r="H347" s="3">
        <f>H346-SUMIFS('ODA download raw'!H:H,'ODA download raw'!$A:$A,'ODA total and ex non-transfer'!$A347,'ODA download raw'!$D:$D,'ODA download raw'!$D$16)</f>
        <v>0</v>
      </c>
      <c r="I347" s="3">
        <f>I346-SUMIFS('ODA download raw'!I:I,'ODA download raw'!$A:$A,'ODA total and ex non-transfer'!$A347,'ODA download raw'!$D:$D,'ODA download raw'!$D$16)</f>
        <v>0</v>
      </c>
      <c r="J347" s="3">
        <f>J346-SUMIFS('ODA download raw'!J:J,'ODA download raw'!$A:$A,'ODA total and ex non-transfer'!$A347,'ODA download raw'!$D:$D,'ODA download raw'!$D$16)</f>
        <v>32.038260999999999</v>
      </c>
      <c r="K347" s="3">
        <f>K346-SUMIFS('ODA download raw'!K:K,'ODA download raw'!$A:$A,'ODA total and ex non-transfer'!$A347,'ODA download raw'!$D:$D,'ODA download raw'!$D$16)</f>
        <v>105.641828</v>
      </c>
      <c r="L347" s="3">
        <f>L346-SUMIFS('ODA download raw'!L:L,'ODA download raw'!$A:$A,'ODA total and ex non-transfer'!$A347,'ODA download raw'!$D:$D,'ODA download raw'!$D$16)</f>
        <v>106.20920599999999</v>
      </c>
      <c r="M347" s="3">
        <f>M346-SUMIFS('ODA download raw'!M:M,'ODA download raw'!$A:$A,'ODA total and ex non-transfer'!$A347,'ODA download raw'!$D:$D,'ODA download raw'!$D$16)</f>
        <v>160.05793599999998</v>
      </c>
      <c r="N347" s="3">
        <f>N346-SUMIFS('ODA download raw'!N:N,'ODA download raw'!$A:$A,'ODA total and ex non-transfer'!$A347,'ODA download raw'!$D:$D,'ODA download raw'!$D$16)</f>
        <v>150.96737499999998</v>
      </c>
      <c r="O347" s="3">
        <f>O346-SUMIFS('ODA download raw'!O:O,'ODA download raw'!$A:$A,'ODA total and ex non-transfer'!$A347,'ODA download raw'!$D:$D,'ODA download raw'!$D$16)</f>
        <v>84.334565999999995</v>
      </c>
      <c r="P347" s="3">
        <f>P346-SUMIFS('ODA download raw'!P:P,'ODA download raw'!$A:$A,'ODA total and ex non-transfer'!$A347,'ODA download raw'!$D:$D,'ODA download raw'!$D$16)</f>
        <v>96.152750000000012</v>
      </c>
      <c r="Q347" s="3">
        <f>Q346-SUMIFS('ODA download raw'!Q:Q,'ODA download raw'!$A:$A,'ODA total and ex non-transfer'!$A347,'ODA download raw'!$D:$D,'ODA download raw'!$D$16)</f>
        <v>126.93212</v>
      </c>
      <c r="R347" s="3">
        <f>R346-SUMIFS('ODA download raw'!R:R,'ODA download raw'!$A:$A,'ODA total and ex non-transfer'!$A347,'ODA download raw'!$D:$D,'ODA download raw'!$D$16)</f>
        <v>61.361032000000002</v>
      </c>
      <c r="S347" s="3">
        <f>S346-SUMIFS('ODA download raw'!S:S,'ODA download raw'!$A:$A,'ODA total and ex non-transfer'!$A347,'ODA download raw'!$D:$D,'ODA download raw'!$D$16)</f>
        <v>74.437048000000004</v>
      </c>
      <c r="T347" s="3">
        <f>T346-SUMIFS('ODA download raw'!T:T,'ODA download raw'!$A:$A,'ODA total and ex non-transfer'!$A347,'ODA download raw'!$D:$D,'ODA download raw'!$D$16)</f>
        <v>102.70300300000001</v>
      </c>
      <c r="U347" s="3">
        <f>U346-SUMIFS('ODA download raw'!U:U,'ODA download raw'!$A:$A,'ODA total and ex non-transfer'!$A347,'ODA download raw'!$D:$D,'ODA download raw'!$D$16)</f>
        <v>183.23362299999999</v>
      </c>
    </row>
    <row r="348" spans="1:21" x14ac:dyDescent="0.2">
      <c r="A348" s="21" t="s">
        <v>199</v>
      </c>
      <c r="B348" s="9" t="e">
        <v>#N/A</v>
      </c>
      <c r="C348" s="9" t="s">
        <v>981</v>
      </c>
      <c r="D348" s="9"/>
      <c r="E348" s="2"/>
      <c r="F348" s="2"/>
      <c r="G348" s="2">
        <v>148.640356</v>
      </c>
      <c r="H348" s="2">
        <v>379.28847400000001</v>
      </c>
      <c r="I348" s="2">
        <v>478.74426099999999</v>
      </c>
      <c r="J348" s="2">
        <v>402.750609</v>
      </c>
      <c r="K348" s="2">
        <v>140.66406599999999</v>
      </c>
      <c r="L348" s="2">
        <v>197.474434</v>
      </c>
      <c r="M348" s="2">
        <v>156.565483</v>
      </c>
      <c r="N348" s="2">
        <v>227.537936</v>
      </c>
      <c r="O348" s="2">
        <v>211.870846</v>
      </c>
      <c r="P348" s="2">
        <v>156.27114</v>
      </c>
      <c r="Q348" s="2">
        <v>243.17872299999999</v>
      </c>
      <c r="R348" s="2">
        <v>146.169837</v>
      </c>
      <c r="S348" s="2">
        <v>63.297004000000001</v>
      </c>
      <c r="T348" s="2">
        <v>133.154751</v>
      </c>
      <c r="U348" s="2">
        <v>108.72634600000001</v>
      </c>
    </row>
    <row r="349" spans="1:21" x14ac:dyDescent="0.2">
      <c r="A349" s="22" t="s">
        <v>199</v>
      </c>
      <c r="B349" s="9" t="e">
        <v>#N/A</v>
      </c>
      <c r="C349" s="10" t="s">
        <v>982</v>
      </c>
      <c r="D349" s="10"/>
      <c r="E349" s="3"/>
      <c r="F349" s="3"/>
      <c r="G349" s="3">
        <f>G348-SUMIFS('ODA download raw'!G:G,'ODA download raw'!$A:$A,'ODA total and ex non-transfer'!$A349,'ODA download raw'!$D:$D,'ODA download raw'!$D$16)</f>
        <v>148.640356</v>
      </c>
      <c r="H349" s="3">
        <f>H348-SUMIFS('ODA download raw'!H:H,'ODA download raw'!$A:$A,'ODA total and ex non-transfer'!$A349,'ODA download raw'!$D:$D,'ODA download raw'!$D$16)</f>
        <v>379.28847400000001</v>
      </c>
      <c r="I349" s="3">
        <f>I348-SUMIFS('ODA download raw'!I:I,'ODA download raw'!$A:$A,'ODA total and ex non-transfer'!$A349,'ODA download raw'!$D:$D,'ODA download raw'!$D$16)</f>
        <v>478.74426099999999</v>
      </c>
      <c r="J349" s="3">
        <f>J348-SUMIFS('ODA download raw'!J:J,'ODA download raw'!$A:$A,'ODA total and ex non-transfer'!$A349,'ODA download raw'!$D:$D,'ODA download raw'!$D$16)</f>
        <v>402.750609</v>
      </c>
      <c r="K349" s="3">
        <f>K348-SUMIFS('ODA download raw'!K:K,'ODA download raw'!$A:$A,'ODA total and ex non-transfer'!$A349,'ODA download raw'!$D:$D,'ODA download raw'!$D$16)</f>
        <v>126.70420399999999</v>
      </c>
      <c r="L349" s="3">
        <f>L348-SUMIFS('ODA download raw'!L:L,'ODA download raw'!$A:$A,'ODA total and ex non-transfer'!$A349,'ODA download raw'!$D:$D,'ODA download raw'!$D$16)</f>
        <v>94.012546000000015</v>
      </c>
      <c r="M349" s="3">
        <f>M348-SUMIFS('ODA download raw'!M:M,'ODA download raw'!$A:$A,'ODA total and ex non-transfer'!$A349,'ODA download raw'!$D:$D,'ODA download raw'!$D$16)</f>
        <v>74.965888000000007</v>
      </c>
      <c r="N349" s="3">
        <f>N348-SUMIFS('ODA download raw'!N:N,'ODA download raw'!$A:$A,'ODA total and ex non-transfer'!$A349,'ODA download raw'!$D:$D,'ODA download raw'!$D$16)</f>
        <v>136.23397899999998</v>
      </c>
      <c r="O349" s="3">
        <f>O348-SUMIFS('ODA download raw'!O:O,'ODA download raw'!$A:$A,'ODA total and ex non-transfer'!$A349,'ODA download raw'!$D:$D,'ODA download raw'!$D$16)</f>
        <v>97.265580999999997</v>
      </c>
      <c r="P349" s="3">
        <f>P348-SUMIFS('ODA download raw'!P:P,'ODA download raw'!$A:$A,'ODA total and ex non-transfer'!$A349,'ODA download raw'!$D:$D,'ODA download raw'!$D$16)</f>
        <v>54.917109000000011</v>
      </c>
      <c r="Q349" s="3">
        <f>Q348-SUMIFS('ODA download raw'!Q:Q,'ODA download raw'!$A:$A,'ODA total and ex non-transfer'!$A349,'ODA download raw'!$D:$D,'ODA download raw'!$D$16)</f>
        <v>117.76745499999998</v>
      </c>
      <c r="R349" s="3">
        <f>R348-SUMIFS('ODA download raw'!R:R,'ODA download raw'!$A:$A,'ODA total and ex non-transfer'!$A349,'ODA download raw'!$D:$D,'ODA download raw'!$D$16)</f>
        <v>47.363928000000001</v>
      </c>
      <c r="S349" s="3">
        <f>S348-SUMIFS('ODA download raw'!S:S,'ODA download raw'!$A:$A,'ODA total and ex non-transfer'!$A349,'ODA download raw'!$D:$D,'ODA download raw'!$D$16)</f>
        <v>62.080274000000003</v>
      </c>
      <c r="T349" s="3">
        <f>T348-SUMIFS('ODA download raw'!T:T,'ODA download raw'!$A:$A,'ODA total and ex non-transfer'!$A349,'ODA download raw'!$D:$D,'ODA download raw'!$D$16)</f>
        <v>130.95579499999999</v>
      </c>
      <c r="U349" s="3">
        <f>U348-SUMIFS('ODA download raw'!U:U,'ODA download raw'!$A:$A,'ODA total and ex non-transfer'!$A349,'ODA download raw'!$D:$D,'ODA download raw'!$D$16)</f>
        <v>108.13881300000001</v>
      </c>
    </row>
    <row r="350" spans="1:21" hidden="1" x14ac:dyDescent="0.2">
      <c r="A350" s="21" t="s">
        <v>200</v>
      </c>
      <c r="B350" s="9" t="e">
        <v>#N/A</v>
      </c>
      <c r="C350" s="9" t="s">
        <v>981</v>
      </c>
      <c r="D350" s="9"/>
      <c r="E350" s="2"/>
      <c r="F350" s="2"/>
      <c r="G350" s="2">
        <v>1952.9695730000001</v>
      </c>
      <c r="H350" s="2">
        <v>5480.5509080000002</v>
      </c>
      <c r="I350" s="2">
        <v>7213.6748120000002</v>
      </c>
      <c r="J350" s="2">
        <v>27238.948507000001</v>
      </c>
      <c r="K350" s="2">
        <v>13287.970115</v>
      </c>
      <c r="L350" s="2">
        <v>13028.442523</v>
      </c>
      <c r="M350" s="2">
        <v>14818.877003</v>
      </c>
      <c r="N350" s="2">
        <v>8612.5742590000009</v>
      </c>
      <c r="O350" s="2">
        <v>7452.2436109999999</v>
      </c>
      <c r="P350" s="2">
        <v>6785.0919880000001</v>
      </c>
      <c r="Q350" s="2">
        <v>6870.3076689999998</v>
      </c>
      <c r="R350" s="2">
        <v>9794.2532780000001</v>
      </c>
      <c r="S350" s="2">
        <v>10515.053565</v>
      </c>
      <c r="T350" s="2">
        <v>19591.272392999999</v>
      </c>
      <c r="U350" s="2">
        <v>20787.007323999998</v>
      </c>
    </row>
    <row r="351" spans="1:21" hidden="1" x14ac:dyDescent="0.2">
      <c r="A351" s="22" t="s">
        <v>200</v>
      </c>
      <c r="B351" s="9" t="e">
        <v>#N/A</v>
      </c>
      <c r="C351" s="10" t="s">
        <v>982</v>
      </c>
      <c r="D351" s="10"/>
      <c r="E351" s="3"/>
      <c r="F351" s="3"/>
      <c r="G351" s="3">
        <f>G350-SUMIFS('ODA download raw'!G:G,'ODA download raw'!$A:$A,'ODA total and ex non-transfer'!$A351,'ODA download raw'!$D:$D,'ODA download raw'!$D$16)</f>
        <v>1952.9695730000001</v>
      </c>
      <c r="H351" s="3">
        <f>H350-SUMIFS('ODA download raw'!H:H,'ODA download raw'!$A:$A,'ODA total and ex non-transfer'!$A351,'ODA download raw'!$D:$D,'ODA download raw'!$D$16)</f>
        <v>5480.5509080000002</v>
      </c>
      <c r="I351" s="3">
        <f>I350-SUMIFS('ODA download raw'!I:I,'ODA download raw'!$A:$A,'ODA total and ex non-transfer'!$A351,'ODA download raw'!$D:$D,'ODA download raw'!$D$16)</f>
        <v>7213.6748120000002</v>
      </c>
      <c r="J351" s="3">
        <f>J350-SUMIFS('ODA download raw'!J:J,'ODA download raw'!$A:$A,'ODA total and ex non-transfer'!$A351,'ODA download raw'!$D:$D,'ODA download raw'!$D$16)</f>
        <v>27180.999510000001</v>
      </c>
      <c r="K351" s="3">
        <f>K350-SUMIFS('ODA download raw'!K:K,'ODA download raw'!$A:$A,'ODA total and ex non-transfer'!$A351,'ODA download raw'!$D:$D,'ODA download raw'!$D$16)</f>
        <v>9474.2797170000013</v>
      </c>
      <c r="L351" s="3">
        <f>L350-SUMIFS('ODA download raw'!L:L,'ODA download raw'!$A:$A,'ODA total and ex non-transfer'!$A351,'ODA download raw'!$D:$D,'ODA download raw'!$D$16)</f>
        <v>7935.6371449999988</v>
      </c>
      <c r="M351" s="3">
        <f>M350-SUMIFS('ODA download raw'!M:M,'ODA download raw'!$A:$A,'ODA total and ex non-transfer'!$A351,'ODA download raw'!$D:$D,'ODA download raw'!$D$16)</f>
        <v>8297.3113489999996</v>
      </c>
      <c r="N351" s="3">
        <f>N350-SUMIFS('ODA download raw'!N:N,'ODA download raw'!$A:$A,'ODA total and ex non-transfer'!$A351,'ODA download raw'!$D:$D,'ODA download raw'!$D$16)</f>
        <v>8307.185961000001</v>
      </c>
      <c r="O351" s="3">
        <f>O350-SUMIFS('ODA download raw'!O:O,'ODA download raw'!$A:$A,'ODA total and ex non-transfer'!$A351,'ODA download raw'!$D:$D,'ODA download raw'!$D$16)</f>
        <v>7089.1787779999995</v>
      </c>
      <c r="P351" s="3">
        <f>P350-SUMIFS('ODA download raw'!P:P,'ODA download raw'!$A:$A,'ODA total and ex non-transfer'!$A351,'ODA download raw'!$D:$D,'ODA download raw'!$D$16)</f>
        <v>6448.415446</v>
      </c>
      <c r="Q351" s="3">
        <f>Q350-SUMIFS('ODA download raw'!Q:Q,'ODA download raw'!$A:$A,'ODA total and ex non-transfer'!$A351,'ODA download raw'!$D:$D,'ODA download raw'!$D$16)</f>
        <v>6471.2037030000001</v>
      </c>
      <c r="R351" s="3">
        <f>R350-SUMIFS('ODA download raw'!R:R,'ODA download raw'!$A:$A,'ODA total and ex non-transfer'!$A351,'ODA download raw'!$D:$D,'ODA download raw'!$D$16)</f>
        <v>9458.9892010000003</v>
      </c>
      <c r="S351" s="3">
        <f>S350-SUMIFS('ODA download raw'!S:S,'ODA download raw'!$A:$A,'ODA total and ex non-transfer'!$A351,'ODA download raw'!$D:$D,'ODA download raw'!$D$16)</f>
        <v>10094.705653999999</v>
      </c>
      <c r="T351" s="3">
        <f>T350-SUMIFS('ODA download raw'!T:T,'ODA download raw'!$A:$A,'ODA total and ex non-transfer'!$A351,'ODA download raw'!$D:$D,'ODA download raw'!$D$16)</f>
        <v>19185.907411</v>
      </c>
      <c r="U351" s="3">
        <f>U350-SUMIFS('ODA download raw'!U:U,'ODA download raw'!$A:$A,'ODA total and ex non-transfer'!$A351,'ODA download raw'!$D:$D,'ODA download raw'!$D$16)</f>
        <v>20234.256262999999</v>
      </c>
    </row>
    <row r="352" spans="1:21" hidden="1" x14ac:dyDescent="0.2">
      <c r="A352" s="21" t="s">
        <v>201</v>
      </c>
      <c r="B352" s="9" t="s">
        <v>294</v>
      </c>
      <c r="C352" s="9" t="s">
        <v>981</v>
      </c>
      <c r="D352" s="9"/>
      <c r="E352" s="2"/>
      <c r="F352" s="2"/>
      <c r="G352" s="2">
        <v>0.40236100000000002</v>
      </c>
      <c r="H352" s="2">
        <v>0.82127300000000003</v>
      </c>
      <c r="I352" s="2">
        <v>1.0019180000000001</v>
      </c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</row>
    <row r="353" spans="1:21" hidden="1" x14ac:dyDescent="0.2">
      <c r="A353" s="22" t="s">
        <v>201</v>
      </c>
      <c r="B353" s="9" t="s">
        <v>294</v>
      </c>
      <c r="C353" s="10" t="s">
        <v>982</v>
      </c>
      <c r="D353" s="10"/>
      <c r="E353" s="3"/>
      <c r="F353" s="3"/>
      <c r="G353" s="3">
        <f>G352-SUMIFS('ODA download raw'!G:G,'ODA download raw'!$A:$A,'ODA total and ex non-transfer'!$A353,'ODA download raw'!$D:$D,'ODA download raw'!$D$16)</f>
        <v>0.40236100000000002</v>
      </c>
      <c r="H353" s="3">
        <f>H352-SUMIFS('ODA download raw'!H:H,'ODA download raw'!$A:$A,'ODA total and ex non-transfer'!$A353,'ODA download raw'!$D:$D,'ODA download raw'!$D$16)</f>
        <v>0.82127300000000003</v>
      </c>
      <c r="I353" s="3">
        <f>I352-SUMIFS('ODA download raw'!I:I,'ODA download raw'!$A:$A,'ODA total and ex non-transfer'!$A353,'ODA download raw'!$D:$D,'ODA download raw'!$D$16)</f>
        <v>1.0019180000000001</v>
      </c>
      <c r="J353" s="3">
        <f>J352-SUMIFS('ODA download raw'!J:J,'ODA download raw'!$A:$A,'ODA total and ex non-transfer'!$A353,'ODA download raw'!$D:$D,'ODA download raw'!$D$16)</f>
        <v>0</v>
      </c>
      <c r="K353" s="3">
        <f>K352-SUMIFS('ODA download raw'!K:K,'ODA download raw'!$A:$A,'ODA total and ex non-transfer'!$A353,'ODA download raw'!$D:$D,'ODA download raw'!$D$16)</f>
        <v>0</v>
      </c>
      <c r="L353" s="3">
        <f>L352-SUMIFS('ODA download raw'!L:L,'ODA download raw'!$A:$A,'ODA total and ex non-transfer'!$A353,'ODA download raw'!$D:$D,'ODA download raw'!$D$16)</f>
        <v>0</v>
      </c>
      <c r="M353" s="3">
        <f>M352-SUMIFS('ODA download raw'!M:M,'ODA download raw'!$A:$A,'ODA total and ex non-transfer'!$A353,'ODA download raw'!$D:$D,'ODA download raw'!$D$16)</f>
        <v>0</v>
      </c>
      <c r="N353" s="3">
        <f>N352-SUMIFS('ODA download raw'!N:N,'ODA download raw'!$A:$A,'ODA total and ex non-transfer'!$A353,'ODA download raw'!$D:$D,'ODA download raw'!$D$16)</f>
        <v>0</v>
      </c>
      <c r="O353" s="3">
        <f>O352-SUMIFS('ODA download raw'!O:O,'ODA download raw'!$A:$A,'ODA total and ex non-transfer'!$A353,'ODA download raw'!$D:$D,'ODA download raw'!$D$16)</f>
        <v>0</v>
      </c>
      <c r="P353" s="3">
        <f>P352-SUMIFS('ODA download raw'!P:P,'ODA download raw'!$A:$A,'ODA total and ex non-transfer'!$A353,'ODA download raw'!$D:$D,'ODA download raw'!$D$16)</f>
        <v>0</v>
      </c>
      <c r="Q353" s="3">
        <f>Q352-SUMIFS('ODA download raw'!Q:Q,'ODA download raw'!$A:$A,'ODA total and ex non-transfer'!$A353,'ODA download raw'!$D:$D,'ODA download raw'!$D$16)</f>
        <v>0</v>
      </c>
      <c r="R353" s="3">
        <f>R352-SUMIFS('ODA download raw'!R:R,'ODA download raw'!$A:$A,'ODA total and ex non-transfer'!$A353,'ODA download raw'!$D:$D,'ODA download raw'!$D$16)</f>
        <v>0</v>
      </c>
      <c r="S353" s="3">
        <f>S352-SUMIFS('ODA download raw'!S:S,'ODA download raw'!$A:$A,'ODA total and ex non-transfer'!$A353,'ODA download raw'!$D:$D,'ODA download raw'!$D$16)</f>
        <v>0</v>
      </c>
      <c r="T353" s="3">
        <f>T352-SUMIFS('ODA download raw'!T:T,'ODA download raw'!$A:$A,'ODA total and ex non-transfer'!$A353,'ODA download raw'!$D:$D,'ODA download raw'!$D$16)</f>
        <v>0</v>
      </c>
      <c r="U353" s="3">
        <f>U352-SUMIFS('ODA download raw'!U:U,'ODA download raw'!$A:$A,'ODA total and ex non-transfer'!$A353,'ODA download raw'!$D:$D,'ODA download raw'!$D$16)</f>
        <v>0</v>
      </c>
    </row>
    <row r="354" spans="1:21" hidden="1" x14ac:dyDescent="0.2">
      <c r="A354" s="21" t="s">
        <v>202</v>
      </c>
      <c r="B354" s="9" t="s">
        <v>551</v>
      </c>
      <c r="C354" s="9" t="s">
        <v>981</v>
      </c>
      <c r="D354" s="9"/>
      <c r="E354" s="2"/>
      <c r="F354" s="2"/>
      <c r="G354" s="2">
        <v>116.33744799999999</v>
      </c>
      <c r="H354" s="2">
        <v>140.271308</v>
      </c>
      <c r="I354" s="2">
        <v>168.78312500000001</v>
      </c>
      <c r="J354" s="2">
        <v>110.922185</v>
      </c>
      <c r="K354" s="2">
        <v>128.98983899999999</v>
      </c>
      <c r="L354" s="2">
        <v>104.804529</v>
      </c>
      <c r="M354" s="2">
        <v>91.910877999999997</v>
      </c>
      <c r="N354" s="2">
        <v>89.322506000000004</v>
      </c>
      <c r="O354" s="2">
        <v>106.356053</v>
      </c>
      <c r="P354" s="2">
        <v>105.760071</v>
      </c>
      <c r="Q354" s="2">
        <v>124.51638800000001</v>
      </c>
      <c r="R354" s="2">
        <v>113.161813</v>
      </c>
      <c r="S354" s="2">
        <v>115.235961</v>
      </c>
      <c r="T354" s="2">
        <v>123.37236900000001</v>
      </c>
      <c r="U354" s="2">
        <v>152.17497499999999</v>
      </c>
    </row>
    <row r="355" spans="1:21" hidden="1" x14ac:dyDescent="0.2">
      <c r="A355" s="22" t="s">
        <v>202</v>
      </c>
      <c r="B355" s="9" t="s">
        <v>551</v>
      </c>
      <c r="C355" s="10" t="s">
        <v>982</v>
      </c>
      <c r="D355" s="10"/>
      <c r="E355" s="3"/>
      <c r="F355" s="3"/>
      <c r="G355" s="3">
        <f>G354-SUMIFS('ODA download raw'!G:G,'ODA download raw'!$A:$A,'ODA total and ex non-transfer'!$A355,'ODA download raw'!$D:$D,'ODA download raw'!$D$16)</f>
        <v>116.33744799999999</v>
      </c>
      <c r="H355" s="3">
        <f>H354-SUMIFS('ODA download raw'!H:H,'ODA download raw'!$A:$A,'ODA total and ex non-transfer'!$A355,'ODA download raw'!$D:$D,'ODA download raw'!$D$16)</f>
        <v>140.271308</v>
      </c>
      <c r="I355" s="3">
        <f>I354-SUMIFS('ODA download raw'!I:I,'ODA download raw'!$A:$A,'ODA total and ex non-transfer'!$A355,'ODA download raw'!$D:$D,'ODA download raw'!$D$16)</f>
        <v>168.78312500000001</v>
      </c>
      <c r="J355" s="3">
        <f>J354-SUMIFS('ODA download raw'!J:J,'ODA download raw'!$A:$A,'ODA total and ex non-transfer'!$A355,'ODA download raw'!$D:$D,'ODA download raw'!$D$16)</f>
        <v>110.922185</v>
      </c>
      <c r="K355" s="3">
        <f>K354-SUMIFS('ODA download raw'!K:K,'ODA download raw'!$A:$A,'ODA total and ex non-transfer'!$A355,'ODA download raw'!$D:$D,'ODA download raw'!$D$16)</f>
        <v>74.807232999999997</v>
      </c>
      <c r="L355" s="3">
        <f>L354-SUMIFS('ODA download raw'!L:L,'ODA download raw'!$A:$A,'ODA total and ex non-transfer'!$A355,'ODA download raw'!$D:$D,'ODA download raw'!$D$16)</f>
        <v>53.637765000000002</v>
      </c>
      <c r="M355" s="3">
        <f>M354-SUMIFS('ODA download raw'!M:M,'ODA download raw'!$A:$A,'ODA total and ex non-transfer'!$A355,'ODA download raw'!$D:$D,'ODA download raw'!$D$16)</f>
        <v>41.946344999999994</v>
      </c>
      <c r="N355" s="3">
        <f>N354-SUMIFS('ODA download raw'!N:N,'ODA download raw'!$A:$A,'ODA total and ex non-transfer'!$A355,'ODA download raw'!$D:$D,'ODA download raw'!$D$16)</f>
        <v>35.12287400000001</v>
      </c>
      <c r="O355" s="3">
        <f>O354-SUMIFS('ODA download raw'!O:O,'ODA download raw'!$A:$A,'ODA total and ex non-transfer'!$A355,'ODA download raw'!$D:$D,'ODA download raw'!$D$16)</f>
        <v>47.675115000000005</v>
      </c>
      <c r="P355" s="3">
        <f>P354-SUMIFS('ODA download raw'!P:P,'ODA download raw'!$A:$A,'ODA total and ex non-transfer'!$A355,'ODA download raw'!$D:$D,'ODA download raw'!$D$16)</f>
        <v>46.754832999999991</v>
      </c>
      <c r="Q355" s="3">
        <f>Q354-SUMIFS('ODA download raw'!Q:Q,'ODA download raw'!$A:$A,'ODA total and ex non-transfer'!$A355,'ODA download raw'!$D:$D,'ODA download raw'!$D$16)</f>
        <v>56.819746000000009</v>
      </c>
      <c r="R355" s="3">
        <f>R354-SUMIFS('ODA download raw'!R:R,'ODA download raw'!$A:$A,'ODA total and ex non-transfer'!$A355,'ODA download raw'!$D:$D,'ODA download raw'!$D$16)</f>
        <v>46.225354999999993</v>
      </c>
      <c r="S355" s="3">
        <f>S354-SUMIFS('ODA download raw'!S:S,'ODA download raw'!$A:$A,'ODA total and ex non-transfer'!$A355,'ODA download raw'!$D:$D,'ODA download raw'!$D$16)</f>
        <v>51.724463</v>
      </c>
      <c r="T355" s="3">
        <f>T354-SUMIFS('ODA download raw'!T:T,'ODA download raw'!$A:$A,'ODA total and ex non-transfer'!$A355,'ODA download raw'!$D:$D,'ODA download raw'!$D$16)</f>
        <v>50.123056000000005</v>
      </c>
      <c r="U355" s="3">
        <f>U354-SUMIFS('ODA download raw'!U:U,'ODA download raw'!$A:$A,'ODA total and ex non-transfer'!$A355,'ODA download raw'!$D:$D,'ODA download raw'!$D$16)</f>
        <v>77.833330999999973</v>
      </c>
    </row>
    <row r="356" spans="1:21" hidden="1" x14ac:dyDescent="0.2">
      <c r="A356" s="21" t="s">
        <v>203</v>
      </c>
      <c r="B356" s="9" t="s">
        <v>559</v>
      </c>
      <c r="C356" s="9" t="s">
        <v>981</v>
      </c>
      <c r="D356" s="9"/>
      <c r="E356" s="2"/>
      <c r="F356" s="2"/>
      <c r="G356" s="2">
        <v>116.229828</v>
      </c>
      <c r="H356" s="2">
        <v>2656.9908559999999</v>
      </c>
      <c r="I356" s="2">
        <v>5144.1781639999999</v>
      </c>
      <c r="J356" s="2">
        <v>24211.839848</v>
      </c>
      <c r="K356" s="2">
        <v>9660.5194420000007</v>
      </c>
      <c r="L356" s="2">
        <v>9405.5692799999997</v>
      </c>
      <c r="M356" s="2">
        <v>9483.3321099999994</v>
      </c>
      <c r="N356" s="2">
        <v>2968.9535310000001</v>
      </c>
      <c r="O356" s="2">
        <v>2239.5151030000002</v>
      </c>
      <c r="P356" s="2">
        <v>1863.417414</v>
      </c>
      <c r="Q356" s="2">
        <v>1199.650447</v>
      </c>
      <c r="R356" s="2">
        <v>1452.238783</v>
      </c>
      <c r="S356" s="2">
        <v>1260.8319509999999</v>
      </c>
      <c r="T356" s="2">
        <v>1526.957056</v>
      </c>
      <c r="U356" s="2">
        <v>2307.4694709999999</v>
      </c>
    </row>
    <row r="357" spans="1:21" hidden="1" x14ac:dyDescent="0.2">
      <c r="A357" s="22" t="s">
        <v>203</v>
      </c>
      <c r="B357" s="9" t="s">
        <v>559</v>
      </c>
      <c r="C357" s="10" t="s">
        <v>982</v>
      </c>
      <c r="D357" s="10"/>
      <c r="E357" s="3"/>
      <c r="F357" s="3"/>
      <c r="G357" s="3">
        <f>G356-SUMIFS('ODA download raw'!G:G,'ODA download raw'!$A:$A,'ODA total and ex non-transfer'!$A357,'ODA download raw'!$D:$D,'ODA download raw'!$D$16)</f>
        <v>116.229828</v>
      </c>
      <c r="H357" s="3">
        <f>H356-SUMIFS('ODA download raw'!H:H,'ODA download raw'!$A:$A,'ODA total and ex non-transfer'!$A357,'ODA download raw'!$D:$D,'ODA download raw'!$D$16)</f>
        <v>2656.9908559999999</v>
      </c>
      <c r="I357" s="3">
        <f>I356-SUMIFS('ODA download raw'!I:I,'ODA download raw'!$A:$A,'ODA total and ex non-transfer'!$A357,'ODA download raw'!$D:$D,'ODA download raw'!$D$16)</f>
        <v>5144.1781639999999</v>
      </c>
      <c r="J357" s="3">
        <f>J356-SUMIFS('ODA download raw'!J:J,'ODA download raw'!$A:$A,'ODA total and ex non-transfer'!$A357,'ODA download raw'!$D:$D,'ODA download raw'!$D$16)</f>
        <v>24211.839848</v>
      </c>
      <c r="K357" s="3">
        <f>K356-SUMIFS('ODA download raw'!K:K,'ODA download raw'!$A:$A,'ODA total and ex non-transfer'!$A357,'ODA download raw'!$D:$D,'ODA download raw'!$D$16)</f>
        <v>6167.8888910000005</v>
      </c>
      <c r="L357" s="3">
        <f>L356-SUMIFS('ODA download raw'!L:L,'ODA download raw'!$A:$A,'ODA total and ex non-transfer'!$A357,'ODA download raw'!$D:$D,'ODA download raw'!$D$16)</f>
        <v>4644.1132579999994</v>
      </c>
      <c r="M357" s="3">
        <f>M356-SUMIFS('ODA download raw'!M:M,'ODA download raw'!$A:$A,'ODA total and ex non-transfer'!$A357,'ODA download raw'!$D:$D,'ODA download raw'!$D$16)</f>
        <v>3300.1388039999993</v>
      </c>
      <c r="N357" s="3">
        <f>N356-SUMIFS('ODA download raw'!N:N,'ODA download raw'!$A:$A,'ODA total and ex non-transfer'!$A357,'ODA download raw'!$D:$D,'ODA download raw'!$D$16)</f>
        <v>2950.462509</v>
      </c>
      <c r="O357" s="3">
        <f>O356-SUMIFS('ODA download raw'!O:O,'ODA download raw'!$A:$A,'ODA total and ex non-transfer'!$A357,'ODA download raw'!$D:$D,'ODA download raw'!$D$16)</f>
        <v>2201.3147410000001</v>
      </c>
      <c r="P357" s="3">
        <f>P356-SUMIFS('ODA download raw'!P:P,'ODA download raw'!$A:$A,'ODA total and ex non-transfer'!$A357,'ODA download raw'!$D:$D,'ODA download raw'!$D$16)</f>
        <v>1842.6469770000001</v>
      </c>
      <c r="Q357" s="3">
        <f>Q356-SUMIFS('ODA download raw'!Q:Q,'ODA download raw'!$A:$A,'ODA total and ex non-transfer'!$A357,'ODA download raw'!$D:$D,'ODA download raw'!$D$16)</f>
        <v>1173.8366149999999</v>
      </c>
      <c r="R357" s="3">
        <f>R356-SUMIFS('ODA download raw'!R:R,'ODA download raw'!$A:$A,'ODA total and ex non-transfer'!$A357,'ODA download raw'!$D:$D,'ODA download raw'!$D$16)</f>
        <v>1431.712066</v>
      </c>
      <c r="S357" s="3">
        <f>S356-SUMIFS('ODA download raw'!S:S,'ODA download raw'!$A:$A,'ODA total and ex non-transfer'!$A357,'ODA download raw'!$D:$D,'ODA download raw'!$D$16)</f>
        <v>1236.2984739999999</v>
      </c>
      <c r="T357" s="3">
        <f>T356-SUMIFS('ODA download raw'!T:T,'ODA download raw'!$A:$A,'ODA total and ex non-transfer'!$A357,'ODA download raw'!$D:$D,'ODA download raw'!$D$16)</f>
        <v>1506.0003389999999</v>
      </c>
      <c r="U357" s="3">
        <f>U356-SUMIFS('ODA download raw'!U:U,'ODA download raw'!$A:$A,'ODA total and ex non-transfer'!$A357,'ODA download raw'!$D:$D,'ODA download raw'!$D$16)</f>
        <v>2292.0835480000001</v>
      </c>
    </row>
    <row r="358" spans="1:21" hidden="1" x14ac:dyDescent="0.2">
      <c r="A358" s="21" t="s">
        <v>204</v>
      </c>
      <c r="B358" s="9" t="s">
        <v>567</v>
      </c>
      <c r="C358" s="9" t="s">
        <v>981</v>
      </c>
      <c r="D358" s="9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</row>
    <row r="359" spans="1:21" hidden="1" x14ac:dyDescent="0.2">
      <c r="A359" s="22" t="s">
        <v>204</v>
      </c>
      <c r="B359" s="9" t="s">
        <v>567</v>
      </c>
      <c r="C359" s="10" t="s">
        <v>982</v>
      </c>
      <c r="D359" s="10"/>
      <c r="E359" s="3"/>
      <c r="F359" s="3"/>
      <c r="G359" s="3">
        <f>G358-SUMIFS('ODA download raw'!G:G,'ODA download raw'!$A:$A,'ODA total and ex non-transfer'!$A359,'ODA download raw'!$D:$D,'ODA download raw'!$D$16)</f>
        <v>0</v>
      </c>
      <c r="H359" s="3">
        <f>H358-SUMIFS('ODA download raw'!H:H,'ODA download raw'!$A:$A,'ODA total and ex non-transfer'!$A359,'ODA download raw'!$D:$D,'ODA download raw'!$D$16)</f>
        <v>0</v>
      </c>
      <c r="I359" s="3">
        <f>I358-SUMIFS('ODA download raw'!I:I,'ODA download raw'!$A:$A,'ODA total and ex non-transfer'!$A359,'ODA download raw'!$D:$D,'ODA download raw'!$D$16)</f>
        <v>0</v>
      </c>
      <c r="J359" s="3">
        <f>J358-SUMIFS('ODA download raw'!J:J,'ODA download raw'!$A:$A,'ODA total and ex non-transfer'!$A359,'ODA download raw'!$D:$D,'ODA download raw'!$D$16)</f>
        <v>0</v>
      </c>
      <c r="K359" s="3">
        <f>K358-SUMIFS('ODA download raw'!K:K,'ODA download raw'!$A:$A,'ODA total and ex non-transfer'!$A359,'ODA download raw'!$D:$D,'ODA download raw'!$D$16)</f>
        <v>0</v>
      </c>
      <c r="L359" s="3">
        <f>L358-SUMIFS('ODA download raw'!L:L,'ODA download raw'!$A:$A,'ODA total and ex non-transfer'!$A359,'ODA download raw'!$D:$D,'ODA download raw'!$D$16)</f>
        <v>0</v>
      </c>
      <c r="M359" s="3">
        <f>M358-SUMIFS('ODA download raw'!M:M,'ODA download raw'!$A:$A,'ODA total and ex non-transfer'!$A359,'ODA download raw'!$D:$D,'ODA download raw'!$D$16)</f>
        <v>0</v>
      </c>
      <c r="N359" s="3">
        <f>N358-SUMIFS('ODA download raw'!N:N,'ODA download raw'!$A:$A,'ODA total and ex non-transfer'!$A359,'ODA download raw'!$D:$D,'ODA download raw'!$D$16)</f>
        <v>0</v>
      </c>
      <c r="O359" s="3">
        <f>O358-SUMIFS('ODA download raw'!O:O,'ODA download raw'!$A:$A,'ODA total and ex non-transfer'!$A359,'ODA download raw'!$D:$D,'ODA download raw'!$D$16)</f>
        <v>0</v>
      </c>
      <c r="P359" s="3">
        <f>P358-SUMIFS('ODA download raw'!P:P,'ODA download raw'!$A:$A,'ODA total and ex non-transfer'!$A359,'ODA download raw'!$D:$D,'ODA download raw'!$D$16)</f>
        <v>0</v>
      </c>
      <c r="Q359" s="3">
        <f>Q358-SUMIFS('ODA download raw'!Q:Q,'ODA download raw'!$A:$A,'ODA total and ex non-transfer'!$A359,'ODA download raw'!$D:$D,'ODA download raw'!$D$16)</f>
        <v>0</v>
      </c>
      <c r="R359" s="3">
        <f>R358-SUMIFS('ODA download raw'!R:R,'ODA download raw'!$A:$A,'ODA total and ex non-transfer'!$A359,'ODA download raw'!$D:$D,'ODA download raw'!$D$16)</f>
        <v>0</v>
      </c>
      <c r="S359" s="3">
        <f>S358-SUMIFS('ODA download raw'!S:S,'ODA download raw'!$A:$A,'ODA total and ex non-transfer'!$A359,'ODA download raw'!$D:$D,'ODA download raw'!$D$16)</f>
        <v>0</v>
      </c>
      <c r="T359" s="3">
        <f>T358-SUMIFS('ODA download raw'!T:T,'ODA download raw'!$A:$A,'ODA total and ex non-transfer'!$A359,'ODA download raw'!$D:$D,'ODA download raw'!$D$16)</f>
        <v>0</v>
      </c>
      <c r="U359" s="3">
        <f>U358-SUMIFS('ODA download raw'!U:U,'ODA download raw'!$A:$A,'ODA total and ex non-transfer'!$A359,'ODA download raw'!$D:$D,'ODA download raw'!$D$16)</f>
        <v>0</v>
      </c>
    </row>
    <row r="360" spans="1:21" hidden="1" x14ac:dyDescent="0.2">
      <c r="A360" s="21" t="s">
        <v>205</v>
      </c>
      <c r="B360" s="9" t="s">
        <v>580</v>
      </c>
      <c r="C360" s="9" t="s">
        <v>981</v>
      </c>
      <c r="D360" s="9"/>
      <c r="E360" s="2"/>
      <c r="F360" s="2"/>
      <c r="G360" s="2">
        <v>585.36982</v>
      </c>
      <c r="H360" s="2">
        <v>1474.761391</v>
      </c>
      <c r="I360" s="2">
        <v>607.65042900000003</v>
      </c>
      <c r="J360" s="2">
        <v>768.49907399999995</v>
      </c>
      <c r="K360" s="2">
        <v>688.49963700000001</v>
      </c>
      <c r="L360" s="2">
        <v>665.29498599999999</v>
      </c>
      <c r="M360" s="2">
        <v>853.12347599999998</v>
      </c>
      <c r="N360" s="2">
        <v>925.46006999999997</v>
      </c>
      <c r="O360" s="2">
        <v>1090.5727569999999</v>
      </c>
      <c r="P360" s="2">
        <v>1139.286824</v>
      </c>
      <c r="Q360" s="2">
        <v>1310.3468949999999</v>
      </c>
      <c r="R360" s="2">
        <v>1498.18794</v>
      </c>
      <c r="S360" s="2">
        <v>2743.302639</v>
      </c>
      <c r="T360" s="2">
        <v>2417.3297539999999</v>
      </c>
      <c r="U360" s="2">
        <v>2994.9074900000001</v>
      </c>
    </row>
    <row r="361" spans="1:21" hidden="1" x14ac:dyDescent="0.2">
      <c r="A361" s="22" t="s">
        <v>205</v>
      </c>
      <c r="B361" s="9" t="s">
        <v>580</v>
      </c>
      <c r="C361" s="10" t="s">
        <v>982</v>
      </c>
      <c r="D361" s="10"/>
      <c r="E361" s="3"/>
      <c r="F361" s="3"/>
      <c r="G361" s="3">
        <f>G360-SUMIFS('ODA download raw'!G:G,'ODA download raw'!$A:$A,'ODA total and ex non-transfer'!$A361,'ODA download raw'!$D:$D,'ODA download raw'!$D$16)</f>
        <v>585.36982</v>
      </c>
      <c r="H361" s="3">
        <f>H360-SUMIFS('ODA download raw'!H:H,'ODA download raw'!$A:$A,'ODA total and ex non-transfer'!$A361,'ODA download raw'!$D:$D,'ODA download raw'!$D$16)</f>
        <v>1474.761391</v>
      </c>
      <c r="I361" s="3">
        <f>I360-SUMIFS('ODA download raw'!I:I,'ODA download raw'!$A:$A,'ODA total and ex non-transfer'!$A361,'ODA download raw'!$D:$D,'ODA download raw'!$D$16)</f>
        <v>607.65042900000003</v>
      </c>
      <c r="J361" s="3">
        <f>J360-SUMIFS('ODA download raw'!J:J,'ODA download raw'!$A:$A,'ODA total and ex non-transfer'!$A361,'ODA download raw'!$D:$D,'ODA download raw'!$D$16)</f>
        <v>752.52176999999995</v>
      </c>
      <c r="K361" s="3">
        <f>K360-SUMIFS('ODA download raw'!K:K,'ODA download raw'!$A:$A,'ODA total and ex non-transfer'!$A361,'ODA download raw'!$D:$D,'ODA download raw'!$D$16)</f>
        <v>634.69296900000006</v>
      </c>
      <c r="L361" s="3">
        <f>L360-SUMIFS('ODA download raw'!L:L,'ODA download raw'!$A:$A,'ODA total and ex non-transfer'!$A361,'ODA download raw'!$D:$D,'ODA download raw'!$D$16)</f>
        <v>565.65833900000007</v>
      </c>
      <c r="M361" s="3">
        <f>M360-SUMIFS('ODA download raw'!M:M,'ODA download raw'!$A:$A,'ODA total and ex non-transfer'!$A361,'ODA download raw'!$D:$D,'ODA download raw'!$D$16)</f>
        <v>806.80234299999995</v>
      </c>
      <c r="N361" s="3">
        <f>N360-SUMIFS('ODA download raw'!N:N,'ODA download raw'!$A:$A,'ODA total and ex non-transfer'!$A361,'ODA download raw'!$D:$D,'ODA download raw'!$D$16)</f>
        <v>875.50982499999998</v>
      </c>
      <c r="O361" s="3">
        <f>O360-SUMIFS('ODA download raw'!O:O,'ODA download raw'!$A:$A,'ODA total and ex non-transfer'!$A361,'ODA download raw'!$D:$D,'ODA download raw'!$D$16)</f>
        <v>1048.390181</v>
      </c>
      <c r="P361" s="3">
        <f>P360-SUMIFS('ODA download raw'!P:P,'ODA download raw'!$A:$A,'ODA total and ex non-transfer'!$A361,'ODA download raw'!$D:$D,'ODA download raw'!$D$16)</f>
        <v>1095.5340350000001</v>
      </c>
      <c r="Q361" s="3">
        <f>Q360-SUMIFS('ODA download raw'!Q:Q,'ODA download raw'!$A:$A,'ODA total and ex non-transfer'!$A361,'ODA download raw'!$D:$D,'ODA download raw'!$D$16)</f>
        <v>1253.1947189999998</v>
      </c>
      <c r="R361" s="3">
        <f>R360-SUMIFS('ODA download raw'!R:R,'ODA download raw'!$A:$A,'ODA total and ex non-transfer'!$A361,'ODA download raw'!$D:$D,'ODA download raw'!$D$16)</f>
        <v>1468.7756300000001</v>
      </c>
      <c r="S361" s="3">
        <f>S360-SUMIFS('ODA download raw'!S:S,'ODA download raw'!$A:$A,'ODA total and ex non-transfer'!$A361,'ODA download raw'!$D:$D,'ODA download raw'!$D$16)</f>
        <v>2630.8820890000002</v>
      </c>
      <c r="T361" s="3">
        <f>T360-SUMIFS('ODA download raw'!T:T,'ODA download raw'!$A:$A,'ODA total and ex non-transfer'!$A361,'ODA download raw'!$D:$D,'ODA download raw'!$D$16)</f>
        <v>2364.0998239999999</v>
      </c>
      <c r="U361" s="3">
        <f>U360-SUMIFS('ODA download raw'!U:U,'ODA download raw'!$A:$A,'ODA total and ex non-transfer'!$A361,'ODA download raw'!$D:$D,'ODA download raw'!$D$16)</f>
        <v>2916.462293</v>
      </c>
    </row>
    <row r="362" spans="1:21" hidden="1" x14ac:dyDescent="0.2">
      <c r="A362" s="21" t="s">
        <v>206</v>
      </c>
      <c r="B362" s="9" t="s">
        <v>606</v>
      </c>
      <c r="C362" s="9" t="s">
        <v>981</v>
      </c>
      <c r="D362" s="9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</row>
    <row r="363" spans="1:21" hidden="1" x14ac:dyDescent="0.2">
      <c r="A363" s="22" t="s">
        <v>206</v>
      </c>
      <c r="B363" s="9" t="s">
        <v>606</v>
      </c>
      <c r="C363" s="10" t="s">
        <v>982</v>
      </c>
      <c r="D363" s="10"/>
      <c r="E363" s="3"/>
      <c r="F363" s="3"/>
      <c r="G363" s="3">
        <f>G362-SUMIFS('ODA download raw'!G:G,'ODA download raw'!$A:$A,'ODA total and ex non-transfer'!$A363,'ODA download raw'!$D:$D,'ODA download raw'!$D$16)</f>
        <v>0</v>
      </c>
      <c r="H363" s="3">
        <f>H362-SUMIFS('ODA download raw'!H:H,'ODA download raw'!$A:$A,'ODA total and ex non-transfer'!$A363,'ODA download raw'!$D:$D,'ODA download raw'!$D$16)</f>
        <v>0</v>
      </c>
      <c r="I363" s="3">
        <f>I362-SUMIFS('ODA download raw'!I:I,'ODA download raw'!$A:$A,'ODA total and ex non-transfer'!$A363,'ODA download raw'!$D:$D,'ODA download raw'!$D$16)</f>
        <v>0</v>
      </c>
      <c r="J363" s="3">
        <f>J362-SUMIFS('ODA download raw'!J:J,'ODA download raw'!$A:$A,'ODA total and ex non-transfer'!$A363,'ODA download raw'!$D:$D,'ODA download raw'!$D$16)</f>
        <v>0</v>
      </c>
      <c r="K363" s="3">
        <f>K362-SUMIFS('ODA download raw'!K:K,'ODA download raw'!$A:$A,'ODA total and ex non-transfer'!$A363,'ODA download raw'!$D:$D,'ODA download raw'!$D$16)</f>
        <v>0</v>
      </c>
      <c r="L363" s="3">
        <f>L362-SUMIFS('ODA download raw'!L:L,'ODA download raw'!$A:$A,'ODA total and ex non-transfer'!$A363,'ODA download raw'!$D:$D,'ODA download raw'!$D$16)</f>
        <v>0</v>
      </c>
      <c r="M363" s="3">
        <f>M362-SUMIFS('ODA download raw'!M:M,'ODA download raw'!$A:$A,'ODA total and ex non-transfer'!$A363,'ODA download raw'!$D:$D,'ODA download raw'!$D$16)</f>
        <v>0</v>
      </c>
      <c r="N363" s="3">
        <f>N362-SUMIFS('ODA download raw'!N:N,'ODA download raw'!$A:$A,'ODA total and ex non-transfer'!$A363,'ODA download raw'!$D:$D,'ODA download raw'!$D$16)</f>
        <v>0</v>
      </c>
      <c r="O363" s="3">
        <f>O362-SUMIFS('ODA download raw'!O:O,'ODA download raw'!$A:$A,'ODA total and ex non-transfer'!$A363,'ODA download raw'!$D:$D,'ODA download raw'!$D$16)</f>
        <v>0</v>
      </c>
      <c r="P363" s="3">
        <f>P362-SUMIFS('ODA download raw'!P:P,'ODA download raw'!$A:$A,'ODA total and ex non-transfer'!$A363,'ODA download raw'!$D:$D,'ODA download raw'!$D$16)</f>
        <v>0</v>
      </c>
      <c r="Q363" s="3">
        <f>Q362-SUMIFS('ODA download raw'!Q:Q,'ODA download raw'!$A:$A,'ODA total and ex non-transfer'!$A363,'ODA download raw'!$D:$D,'ODA download raw'!$D$16)</f>
        <v>0</v>
      </c>
      <c r="R363" s="3">
        <f>R362-SUMIFS('ODA download raw'!R:R,'ODA download raw'!$A:$A,'ODA total and ex non-transfer'!$A363,'ODA download raw'!$D:$D,'ODA download raw'!$D$16)</f>
        <v>0</v>
      </c>
      <c r="S363" s="3">
        <f>S362-SUMIFS('ODA download raw'!S:S,'ODA download raw'!$A:$A,'ODA total and ex non-transfer'!$A363,'ODA download raw'!$D:$D,'ODA download raw'!$D$16)</f>
        <v>0</v>
      </c>
      <c r="T363" s="3">
        <f>T362-SUMIFS('ODA download raw'!T:T,'ODA download raw'!$A:$A,'ODA total and ex non-transfer'!$A363,'ODA download raw'!$D:$D,'ODA download raw'!$D$16)</f>
        <v>0</v>
      </c>
      <c r="U363" s="3">
        <f>U362-SUMIFS('ODA download raw'!U:U,'ODA download raw'!$A:$A,'ODA total and ex non-transfer'!$A363,'ODA download raw'!$D:$D,'ODA download raw'!$D$16)</f>
        <v>0</v>
      </c>
    </row>
    <row r="364" spans="1:21" hidden="1" x14ac:dyDescent="0.2">
      <c r="A364" s="21" t="s">
        <v>207</v>
      </c>
      <c r="B364" s="9" t="s">
        <v>619</v>
      </c>
      <c r="C364" s="9" t="s">
        <v>981</v>
      </c>
      <c r="D364" s="9"/>
      <c r="E364" s="2"/>
      <c r="F364" s="2"/>
      <c r="G364" s="2">
        <v>119.318752</v>
      </c>
      <c r="H364" s="2">
        <v>131.613722</v>
      </c>
      <c r="I364" s="2">
        <v>137.74063000000001</v>
      </c>
      <c r="J364" s="2">
        <v>241.01618199999999</v>
      </c>
      <c r="K364" s="2">
        <v>696.105234</v>
      </c>
      <c r="L364" s="2">
        <v>581.92522499999995</v>
      </c>
      <c r="M364" s="2">
        <v>886.38341600000001</v>
      </c>
      <c r="N364" s="2">
        <v>576.27556400000003</v>
      </c>
      <c r="O364" s="2">
        <v>459.59250400000002</v>
      </c>
      <c r="P364" s="2">
        <v>511.098589</v>
      </c>
      <c r="Q364" s="2">
        <v>823.34200299999998</v>
      </c>
      <c r="R364" s="2">
        <v>686.54569400000003</v>
      </c>
      <c r="S364" s="2">
        <v>850.23750900000005</v>
      </c>
      <c r="T364" s="2">
        <v>1149.509393</v>
      </c>
      <c r="U364" s="2">
        <v>1312.5422309999999</v>
      </c>
    </row>
    <row r="365" spans="1:21" hidden="1" x14ac:dyDescent="0.2">
      <c r="A365" s="22" t="s">
        <v>207</v>
      </c>
      <c r="B365" s="9" t="s">
        <v>619</v>
      </c>
      <c r="C365" s="10" t="s">
        <v>982</v>
      </c>
      <c r="D365" s="10"/>
      <c r="E365" s="3"/>
      <c r="F365" s="3"/>
      <c r="G365" s="3">
        <f>G364-SUMIFS('ODA download raw'!G:G,'ODA download raw'!$A:$A,'ODA total and ex non-transfer'!$A365,'ODA download raw'!$D:$D,'ODA download raw'!$D$16)</f>
        <v>119.318752</v>
      </c>
      <c r="H365" s="3">
        <f>H364-SUMIFS('ODA download raw'!H:H,'ODA download raw'!$A:$A,'ODA total and ex non-transfer'!$A365,'ODA download raw'!$D:$D,'ODA download raw'!$D$16)</f>
        <v>131.613722</v>
      </c>
      <c r="I365" s="3">
        <f>I364-SUMIFS('ODA download raw'!I:I,'ODA download raw'!$A:$A,'ODA total and ex non-transfer'!$A365,'ODA download raw'!$D:$D,'ODA download raw'!$D$16)</f>
        <v>137.74063000000001</v>
      </c>
      <c r="J365" s="3">
        <f>J364-SUMIFS('ODA download raw'!J:J,'ODA download raw'!$A:$A,'ODA total and ex non-transfer'!$A365,'ODA download raw'!$D:$D,'ODA download raw'!$D$16)</f>
        <v>234.03835899999999</v>
      </c>
      <c r="K365" s="3">
        <f>K364-SUMIFS('ODA download raw'!K:K,'ODA download raw'!$A:$A,'ODA total and ex non-transfer'!$A365,'ODA download raw'!$D:$D,'ODA download raw'!$D$16)</f>
        <v>640.72149400000001</v>
      </c>
      <c r="L365" s="3">
        <f>L364-SUMIFS('ODA download raw'!L:L,'ODA download raw'!$A:$A,'ODA total and ex non-transfer'!$A365,'ODA download raw'!$D:$D,'ODA download raw'!$D$16)</f>
        <v>516.02578299999993</v>
      </c>
      <c r="M365" s="3">
        <f>M364-SUMIFS('ODA download raw'!M:M,'ODA download raw'!$A:$A,'ODA total and ex non-transfer'!$A365,'ODA download raw'!$D:$D,'ODA download raw'!$D$16)</f>
        <v>836.15005300000007</v>
      </c>
      <c r="N365" s="3">
        <f>N364-SUMIFS('ODA download raw'!N:N,'ODA download raw'!$A:$A,'ODA total and ex non-transfer'!$A365,'ODA download raw'!$D:$D,'ODA download raw'!$D$16)</f>
        <v>527.01796100000001</v>
      </c>
      <c r="O365" s="3">
        <f>O364-SUMIFS('ODA download raw'!O:O,'ODA download raw'!$A:$A,'ODA total and ex non-transfer'!$A365,'ODA download raw'!$D:$D,'ODA download raw'!$D$16)</f>
        <v>412.75607200000002</v>
      </c>
      <c r="P365" s="3">
        <f>P364-SUMIFS('ODA download raw'!P:P,'ODA download raw'!$A:$A,'ODA total and ex non-transfer'!$A365,'ODA download raw'!$D:$D,'ODA download raw'!$D$16)</f>
        <v>465.23175700000002</v>
      </c>
      <c r="Q365" s="3">
        <f>Q364-SUMIFS('ODA download raw'!Q:Q,'ODA download raw'!$A:$A,'ODA total and ex non-transfer'!$A365,'ODA download raw'!$D:$D,'ODA download raw'!$D$16)</f>
        <v>769.51310599999999</v>
      </c>
      <c r="R365" s="3">
        <f>R364-SUMIFS('ODA download raw'!R:R,'ODA download raw'!$A:$A,'ODA total and ex non-transfer'!$A365,'ODA download raw'!$D:$D,'ODA download raw'!$D$16)</f>
        <v>640.41121800000008</v>
      </c>
      <c r="S365" s="3">
        <f>S364-SUMIFS('ODA download raw'!S:S,'ODA download raw'!$A:$A,'ODA total and ex non-transfer'!$A365,'ODA download raw'!$D:$D,'ODA download raw'!$D$16)</f>
        <v>802.78488900000002</v>
      </c>
      <c r="T365" s="3">
        <f>T364-SUMIFS('ODA download raw'!T:T,'ODA download raw'!$A:$A,'ODA total and ex non-transfer'!$A365,'ODA download raw'!$D:$D,'ODA download raw'!$D$16)</f>
        <v>1098.733512</v>
      </c>
      <c r="U365" s="3">
        <f>U364-SUMIFS('ODA download raw'!U:U,'ODA download raw'!$A:$A,'ODA total and ex non-transfer'!$A365,'ODA download raw'!$D:$D,'ODA download raw'!$D$16)</f>
        <v>1259.8431119999998</v>
      </c>
    </row>
    <row r="366" spans="1:21" hidden="1" x14ac:dyDescent="0.2">
      <c r="A366" s="21" t="s">
        <v>208</v>
      </c>
      <c r="B366" s="9" t="s">
        <v>730</v>
      </c>
      <c r="C366" s="9" t="s">
        <v>981</v>
      </c>
      <c r="D366" s="9"/>
      <c r="E366" s="2"/>
      <c r="F366" s="2"/>
      <c r="G366" s="2">
        <v>3.8921000000000001</v>
      </c>
      <c r="H366" s="2">
        <v>5.4923310000000001</v>
      </c>
      <c r="I366" s="2">
        <v>8.2190180000000002</v>
      </c>
      <c r="J366" s="2">
        <v>10.717473999999999</v>
      </c>
      <c r="K366" s="2">
        <v>7.4641989999999998</v>
      </c>
      <c r="L366" s="2">
        <v>11.029629</v>
      </c>
      <c r="M366" s="2">
        <v>41.055680000000002</v>
      </c>
      <c r="N366" s="2">
        <v>200.94577100000001</v>
      </c>
      <c r="O366" s="2">
        <v>26.739380000000001</v>
      </c>
      <c r="P366" s="2"/>
      <c r="Q366" s="2"/>
      <c r="R366" s="2"/>
      <c r="S366" s="2"/>
      <c r="T366" s="2"/>
      <c r="U366" s="2"/>
    </row>
    <row r="367" spans="1:21" hidden="1" x14ac:dyDescent="0.2">
      <c r="A367" s="22" t="s">
        <v>208</v>
      </c>
      <c r="B367" s="9" t="s">
        <v>730</v>
      </c>
      <c r="C367" s="10" t="s">
        <v>982</v>
      </c>
      <c r="D367" s="10"/>
      <c r="E367" s="3"/>
      <c r="F367" s="3"/>
      <c r="G367" s="3">
        <f>G366-SUMIFS('ODA download raw'!G:G,'ODA download raw'!$A:$A,'ODA total and ex non-transfer'!$A367,'ODA download raw'!$D:$D,'ODA download raw'!$D$16)</f>
        <v>3.8921000000000001</v>
      </c>
      <c r="H367" s="3">
        <f>H366-SUMIFS('ODA download raw'!H:H,'ODA download raw'!$A:$A,'ODA total and ex non-transfer'!$A367,'ODA download raw'!$D:$D,'ODA download raw'!$D$16)</f>
        <v>5.4923310000000001</v>
      </c>
      <c r="I367" s="3">
        <f>I366-SUMIFS('ODA download raw'!I:I,'ODA download raw'!$A:$A,'ODA total and ex non-transfer'!$A367,'ODA download raw'!$D:$D,'ODA download raw'!$D$16)</f>
        <v>8.2190180000000002</v>
      </c>
      <c r="J367" s="3">
        <f>J366-SUMIFS('ODA download raw'!J:J,'ODA download raw'!$A:$A,'ODA total and ex non-transfer'!$A367,'ODA download raw'!$D:$D,'ODA download raw'!$D$16)</f>
        <v>10.717473999999999</v>
      </c>
      <c r="K367" s="3">
        <f>K366-SUMIFS('ODA download raw'!K:K,'ODA download raw'!$A:$A,'ODA total and ex non-transfer'!$A367,'ODA download raw'!$D:$D,'ODA download raw'!$D$16)</f>
        <v>6.9526880000000002</v>
      </c>
      <c r="L367" s="3">
        <f>L366-SUMIFS('ODA download raw'!L:L,'ODA download raw'!$A:$A,'ODA total and ex non-transfer'!$A367,'ODA download raw'!$D:$D,'ODA download raw'!$D$16)</f>
        <v>10.632871999999999</v>
      </c>
      <c r="M367" s="3">
        <f>M366-SUMIFS('ODA download raw'!M:M,'ODA download raw'!$A:$A,'ODA total and ex non-transfer'!$A367,'ODA download raw'!$D:$D,'ODA download raw'!$D$16)</f>
        <v>40.601995000000002</v>
      </c>
      <c r="N367" s="3">
        <f>N366-SUMIFS('ODA download raw'!N:N,'ODA download raw'!$A:$A,'ODA total and ex non-transfer'!$A367,'ODA download raw'!$D:$D,'ODA download raw'!$D$16)</f>
        <v>200.19762</v>
      </c>
      <c r="O367" s="3">
        <f>O366-SUMIFS('ODA download raw'!O:O,'ODA download raw'!$A:$A,'ODA total and ex non-transfer'!$A367,'ODA download raw'!$D:$D,'ODA download raw'!$D$16)</f>
        <v>25.600622999999999</v>
      </c>
      <c r="P367" s="3">
        <f>P366-SUMIFS('ODA download raw'!P:P,'ODA download raw'!$A:$A,'ODA total and ex non-transfer'!$A367,'ODA download raw'!$D:$D,'ODA download raw'!$D$16)</f>
        <v>0</v>
      </c>
      <c r="Q367" s="3">
        <f>Q366-SUMIFS('ODA download raw'!Q:Q,'ODA download raw'!$A:$A,'ODA total and ex non-transfer'!$A367,'ODA download raw'!$D:$D,'ODA download raw'!$D$16)</f>
        <v>0</v>
      </c>
      <c r="R367" s="3">
        <f>R366-SUMIFS('ODA download raw'!R:R,'ODA download raw'!$A:$A,'ODA total and ex non-transfer'!$A367,'ODA download raw'!$D:$D,'ODA download raw'!$D$16)</f>
        <v>0</v>
      </c>
      <c r="S367" s="3">
        <f>S366-SUMIFS('ODA download raw'!S:S,'ODA download raw'!$A:$A,'ODA total and ex non-transfer'!$A367,'ODA download raw'!$D:$D,'ODA download raw'!$D$16)</f>
        <v>0</v>
      </c>
      <c r="T367" s="3">
        <f>T366-SUMIFS('ODA download raw'!T:T,'ODA download raw'!$A:$A,'ODA total and ex non-transfer'!$A367,'ODA download raw'!$D:$D,'ODA download raw'!$D$16)</f>
        <v>0</v>
      </c>
      <c r="U367" s="3">
        <f>U366-SUMIFS('ODA download raw'!U:U,'ODA download raw'!$A:$A,'ODA total and ex non-transfer'!$A367,'ODA download raw'!$D:$D,'ODA download raw'!$D$16)</f>
        <v>0</v>
      </c>
    </row>
    <row r="368" spans="1:21" hidden="1" x14ac:dyDescent="0.2">
      <c r="A368" s="21" t="s">
        <v>209</v>
      </c>
      <c r="B368" s="9" t="s">
        <v>768</v>
      </c>
      <c r="C368" s="9" t="s">
        <v>981</v>
      </c>
      <c r="D368" s="9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</row>
    <row r="369" spans="1:21" hidden="1" x14ac:dyDescent="0.2">
      <c r="A369" s="22" t="s">
        <v>209</v>
      </c>
      <c r="B369" s="9" t="s">
        <v>768</v>
      </c>
      <c r="C369" s="10" t="s">
        <v>982</v>
      </c>
      <c r="D369" s="10"/>
      <c r="E369" s="3"/>
      <c r="F369" s="3"/>
      <c r="G369" s="3">
        <f>G368-SUMIFS('ODA download raw'!G:G,'ODA download raw'!$A:$A,'ODA total and ex non-transfer'!$A369,'ODA download raw'!$D:$D,'ODA download raw'!$D$16)</f>
        <v>0</v>
      </c>
      <c r="H369" s="3">
        <f>H368-SUMIFS('ODA download raw'!H:H,'ODA download raw'!$A:$A,'ODA total and ex non-transfer'!$A369,'ODA download raw'!$D:$D,'ODA download raw'!$D$16)</f>
        <v>0</v>
      </c>
      <c r="I369" s="3">
        <f>I368-SUMIFS('ODA download raw'!I:I,'ODA download raw'!$A:$A,'ODA total and ex non-transfer'!$A369,'ODA download raw'!$D:$D,'ODA download raw'!$D$16)</f>
        <v>0</v>
      </c>
      <c r="J369" s="3">
        <f>J368-SUMIFS('ODA download raw'!J:J,'ODA download raw'!$A:$A,'ODA total and ex non-transfer'!$A369,'ODA download raw'!$D:$D,'ODA download raw'!$D$16)</f>
        <v>0</v>
      </c>
      <c r="K369" s="3">
        <f>K368-SUMIFS('ODA download raw'!K:K,'ODA download raw'!$A:$A,'ODA total and ex non-transfer'!$A369,'ODA download raw'!$D:$D,'ODA download raw'!$D$16)</f>
        <v>0</v>
      </c>
      <c r="L369" s="3">
        <f>L368-SUMIFS('ODA download raw'!L:L,'ODA download raw'!$A:$A,'ODA total and ex non-transfer'!$A369,'ODA download raw'!$D:$D,'ODA download raw'!$D$16)</f>
        <v>0</v>
      </c>
      <c r="M369" s="3">
        <f>M368-SUMIFS('ODA download raw'!M:M,'ODA download raw'!$A:$A,'ODA total and ex non-transfer'!$A369,'ODA download raw'!$D:$D,'ODA download raw'!$D$16)</f>
        <v>0</v>
      </c>
      <c r="N369" s="3">
        <f>N368-SUMIFS('ODA download raw'!N:N,'ODA download raw'!$A:$A,'ODA total and ex non-transfer'!$A369,'ODA download raw'!$D:$D,'ODA download raw'!$D$16)</f>
        <v>0</v>
      </c>
      <c r="O369" s="3">
        <f>O368-SUMIFS('ODA download raw'!O:O,'ODA download raw'!$A:$A,'ODA total and ex non-transfer'!$A369,'ODA download raw'!$D:$D,'ODA download raw'!$D$16)</f>
        <v>0</v>
      </c>
      <c r="P369" s="3">
        <f>P368-SUMIFS('ODA download raw'!P:P,'ODA download raw'!$A:$A,'ODA total and ex non-transfer'!$A369,'ODA download raw'!$D:$D,'ODA download raw'!$D$16)</f>
        <v>0</v>
      </c>
      <c r="Q369" s="3">
        <f>Q368-SUMIFS('ODA download raw'!Q:Q,'ODA download raw'!$A:$A,'ODA total and ex non-transfer'!$A369,'ODA download raw'!$D:$D,'ODA download raw'!$D$16)</f>
        <v>0</v>
      </c>
      <c r="R369" s="3">
        <f>R368-SUMIFS('ODA download raw'!R:R,'ODA download raw'!$A:$A,'ODA total and ex non-transfer'!$A369,'ODA download raw'!$D:$D,'ODA download raw'!$D$16)</f>
        <v>0</v>
      </c>
      <c r="S369" s="3">
        <f>S368-SUMIFS('ODA download raw'!S:S,'ODA download raw'!$A:$A,'ODA total and ex non-transfer'!$A369,'ODA download raw'!$D:$D,'ODA download raw'!$D$16)</f>
        <v>0</v>
      </c>
      <c r="T369" s="3">
        <f>T368-SUMIFS('ODA download raw'!T:T,'ODA download raw'!$A:$A,'ODA total and ex non-transfer'!$A369,'ODA download raw'!$D:$D,'ODA download raw'!$D$16)</f>
        <v>0</v>
      </c>
      <c r="U369" s="3">
        <f>U368-SUMIFS('ODA download raw'!U:U,'ODA download raw'!$A:$A,'ODA total and ex non-transfer'!$A369,'ODA download raw'!$D:$D,'ODA download raw'!$D$16)</f>
        <v>0</v>
      </c>
    </row>
    <row r="370" spans="1:21" hidden="1" x14ac:dyDescent="0.2">
      <c r="A370" s="21" t="s">
        <v>210</v>
      </c>
      <c r="B370" s="9" t="s">
        <v>828</v>
      </c>
      <c r="C370" s="9" t="s">
        <v>981</v>
      </c>
      <c r="D370" s="9"/>
      <c r="E370" s="2"/>
      <c r="F370" s="2"/>
      <c r="G370" s="2">
        <v>2.2363620000000002</v>
      </c>
      <c r="H370" s="2">
        <v>7.0167679999999999</v>
      </c>
      <c r="I370" s="2">
        <v>9.3399800000000006</v>
      </c>
      <c r="J370" s="2">
        <v>8.2320820000000001</v>
      </c>
      <c r="K370" s="2">
        <v>11.391209</v>
      </c>
      <c r="L370" s="2">
        <v>12.681789999999999</v>
      </c>
      <c r="M370" s="2"/>
      <c r="N370" s="2"/>
      <c r="O370" s="2"/>
      <c r="P370" s="2"/>
      <c r="Q370" s="2"/>
      <c r="R370" s="2"/>
      <c r="S370" s="2"/>
      <c r="T370" s="2"/>
      <c r="U370" s="2"/>
    </row>
    <row r="371" spans="1:21" hidden="1" x14ac:dyDescent="0.2">
      <c r="A371" s="22" t="s">
        <v>210</v>
      </c>
      <c r="B371" s="9" t="s">
        <v>828</v>
      </c>
      <c r="C371" s="10" t="s">
        <v>982</v>
      </c>
      <c r="D371" s="10"/>
      <c r="E371" s="3"/>
      <c r="F371" s="3"/>
      <c r="G371" s="3">
        <f>G370-SUMIFS('ODA download raw'!G:G,'ODA download raw'!$A:$A,'ODA total and ex non-transfer'!$A371,'ODA download raw'!$D:$D,'ODA download raw'!$D$16)</f>
        <v>2.2363620000000002</v>
      </c>
      <c r="H371" s="3">
        <f>H370-SUMIFS('ODA download raw'!H:H,'ODA download raw'!$A:$A,'ODA total and ex non-transfer'!$A371,'ODA download raw'!$D:$D,'ODA download raw'!$D$16)</f>
        <v>7.0167679999999999</v>
      </c>
      <c r="I371" s="3">
        <f>I370-SUMIFS('ODA download raw'!I:I,'ODA download raw'!$A:$A,'ODA total and ex non-transfer'!$A371,'ODA download raw'!$D:$D,'ODA download raw'!$D$16)</f>
        <v>9.3399800000000006</v>
      </c>
      <c r="J371" s="3">
        <f>J370-SUMIFS('ODA download raw'!J:J,'ODA download raw'!$A:$A,'ODA total and ex non-transfer'!$A371,'ODA download raw'!$D:$D,'ODA download raw'!$D$16)</f>
        <v>8.2320820000000001</v>
      </c>
      <c r="K371" s="3">
        <f>K370-SUMIFS('ODA download raw'!K:K,'ODA download raw'!$A:$A,'ODA total and ex non-transfer'!$A371,'ODA download raw'!$D:$D,'ODA download raw'!$D$16)</f>
        <v>8.8911379999999998</v>
      </c>
      <c r="L371" s="3">
        <f>L370-SUMIFS('ODA download raw'!L:L,'ODA download raw'!$A:$A,'ODA total and ex non-transfer'!$A371,'ODA download raw'!$D:$D,'ODA download raw'!$D$16)</f>
        <v>8.8105709999999995</v>
      </c>
      <c r="M371" s="3">
        <f>M370-SUMIFS('ODA download raw'!M:M,'ODA download raw'!$A:$A,'ODA total and ex non-transfer'!$A371,'ODA download raw'!$D:$D,'ODA download raw'!$D$16)</f>
        <v>0</v>
      </c>
      <c r="N371" s="3">
        <f>N370-SUMIFS('ODA download raw'!N:N,'ODA download raw'!$A:$A,'ODA total and ex non-transfer'!$A371,'ODA download raw'!$D:$D,'ODA download raw'!$D$16)</f>
        <v>0</v>
      </c>
      <c r="O371" s="3">
        <f>O370-SUMIFS('ODA download raw'!O:O,'ODA download raw'!$A:$A,'ODA total and ex non-transfer'!$A371,'ODA download raw'!$D:$D,'ODA download raw'!$D$16)</f>
        <v>0</v>
      </c>
      <c r="P371" s="3">
        <f>P370-SUMIFS('ODA download raw'!P:P,'ODA download raw'!$A:$A,'ODA total and ex non-transfer'!$A371,'ODA download raw'!$D:$D,'ODA download raw'!$D$16)</f>
        <v>0</v>
      </c>
      <c r="Q371" s="3">
        <f>Q370-SUMIFS('ODA download raw'!Q:Q,'ODA download raw'!$A:$A,'ODA total and ex non-transfer'!$A371,'ODA download raw'!$D:$D,'ODA download raw'!$D$16)</f>
        <v>0</v>
      </c>
      <c r="R371" s="3">
        <f>R370-SUMIFS('ODA download raw'!R:R,'ODA download raw'!$A:$A,'ODA total and ex non-transfer'!$A371,'ODA download raw'!$D:$D,'ODA download raw'!$D$16)</f>
        <v>0</v>
      </c>
      <c r="S371" s="3">
        <f>S370-SUMIFS('ODA download raw'!S:S,'ODA download raw'!$A:$A,'ODA total and ex non-transfer'!$A371,'ODA download raw'!$D:$D,'ODA download raw'!$D$16)</f>
        <v>0</v>
      </c>
      <c r="T371" s="3">
        <f>T370-SUMIFS('ODA download raw'!T:T,'ODA download raw'!$A:$A,'ODA total and ex non-transfer'!$A371,'ODA download raw'!$D:$D,'ODA download raw'!$D$16)</f>
        <v>0</v>
      </c>
      <c r="U371" s="3">
        <f>U370-SUMIFS('ODA download raw'!U:U,'ODA download raw'!$A:$A,'ODA total and ex non-transfer'!$A371,'ODA download raw'!$D:$D,'ODA download raw'!$D$16)</f>
        <v>0</v>
      </c>
    </row>
    <row r="372" spans="1:21" hidden="1" x14ac:dyDescent="0.2">
      <c r="A372" s="21" t="s">
        <v>211</v>
      </c>
      <c r="B372" s="9" t="s">
        <v>879</v>
      </c>
      <c r="C372" s="9" t="s">
        <v>981</v>
      </c>
      <c r="D372" s="9"/>
      <c r="E372" s="2"/>
      <c r="F372" s="2"/>
      <c r="G372" s="2">
        <v>98.446898000000004</v>
      </c>
      <c r="H372" s="2">
        <v>106.59165900000001</v>
      </c>
      <c r="I372" s="2">
        <v>92.788673000000003</v>
      </c>
      <c r="J372" s="2">
        <v>148.53005999999999</v>
      </c>
      <c r="K372" s="2">
        <v>177.250731</v>
      </c>
      <c r="L372" s="2">
        <v>192.22012699999999</v>
      </c>
      <c r="M372" s="2">
        <v>352.32315999999997</v>
      </c>
      <c r="N372" s="2">
        <v>387.93575499999997</v>
      </c>
      <c r="O372" s="2">
        <v>286.74593299999998</v>
      </c>
      <c r="P372" s="2">
        <v>332.34666099999998</v>
      </c>
      <c r="Q372" s="2">
        <v>604.22346300000004</v>
      </c>
      <c r="R372" s="2">
        <v>1869.878616</v>
      </c>
      <c r="S372" s="2">
        <v>1712.600608</v>
      </c>
      <c r="T372" s="2">
        <v>4793.6430049999999</v>
      </c>
      <c r="U372" s="2">
        <v>8880.1325080000006</v>
      </c>
    </row>
    <row r="373" spans="1:21" hidden="1" x14ac:dyDescent="0.2">
      <c r="A373" s="22" t="s">
        <v>211</v>
      </c>
      <c r="B373" s="9" t="s">
        <v>879</v>
      </c>
      <c r="C373" s="10" t="s">
        <v>982</v>
      </c>
      <c r="D373" s="10"/>
      <c r="E373" s="3"/>
      <c r="F373" s="3"/>
      <c r="G373" s="3">
        <f>G372-SUMIFS('ODA download raw'!G:G,'ODA download raw'!$A:$A,'ODA total and ex non-transfer'!$A373,'ODA download raw'!$D:$D,'ODA download raw'!$D$16)</f>
        <v>98.446898000000004</v>
      </c>
      <c r="H373" s="3">
        <f>H372-SUMIFS('ODA download raw'!H:H,'ODA download raw'!$A:$A,'ODA total and ex non-transfer'!$A373,'ODA download raw'!$D:$D,'ODA download raw'!$D$16)</f>
        <v>106.59165900000001</v>
      </c>
      <c r="I373" s="3">
        <f>I372-SUMIFS('ODA download raw'!I:I,'ODA download raw'!$A:$A,'ODA total and ex non-transfer'!$A373,'ODA download raw'!$D:$D,'ODA download raw'!$D$16)</f>
        <v>92.788673000000003</v>
      </c>
      <c r="J373" s="3">
        <f>J372-SUMIFS('ODA download raw'!J:J,'ODA download raw'!$A:$A,'ODA total and ex non-transfer'!$A373,'ODA download raw'!$D:$D,'ODA download raw'!$D$16)</f>
        <v>145.27164999999999</v>
      </c>
      <c r="K373" s="3">
        <f>K372-SUMIFS('ODA download raw'!K:K,'ODA download raw'!$A:$A,'ODA total and ex non-transfer'!$A373,'ODA download raw'!$D:$D,'ODA download raw'!$D$16)</f>
        <v>122.983048</v>
      </c>
      <c r="L373" s="3">
        <f>L372-SUMIFS('ODA download raw'!L:L,'ODA download raw'!$A:$A,'ODA total and ex non-transfer'!$A373,'ODA download raw'!$D:$D,'ODA download raw'!$D$16)</f>
        <v>134.62302399999999</v>
      </c>
      <c r="M373" s="3">
        <f>M372-SUMIFS('ODA download raw'!M:M,'ODA download raw'!$A:$A,'ODA total and ex non-transfer'!$A373,'ODA download raw'!$D:$D,'ODA download raw'!$D$16)</f>
        <v>250.45410499999997</v>
      </c>
      <c r="N373" s="3">
        <f>N372-SUMIFS('ODA download raw'!N:N,'ODA download raw'!$A:$A,'ODA total and ex non-transfer'!$A373,'ODA download raw'!$D:$D,'ODA download raw'!$D$16)</f>
        <v>326.64930599999997</v>
      </c>
      <c r="O373" s="3">
        <f>O372-SUMIFS('ODA download raw'!O:O,'ODA download raw'!$A:$A,'ODA total and ex non-transfer'!$A373,'ODA download raw'!$D:$D,'ODA download raw'!$D$16)</f>
        <v>225.80729299999996</v>
      </c>
      <c r="P373" s="3">
        <f>P372-SUMIFS('ODA download raw'!P:P,'ODA download raw'!$A:$A,'ODA total and ex non-transfer'!$A373,'ODA download raw'!$D:$D,'ODA download raw'!$D$16)</f>
        <v>272.03303199999999</v>
      </c>
      <c r="Q373" s="3">
        <f>Q372-SUMIFS('ODA download raw'!Q:Q,'ODA download raw'!$A:$A,'ODA total and ex non-transfer'!$A373,'ODA download raw'!$D:$D,'ODA download raw'!$D$16)</f>
        <v>540.79136000000005</v>
      </c>
      <c r="R373" s="3">
        <f>R372-SUMIFS('ODA download raw'!R:R,'ODA download raw'!$A:$A,'ODA total and ex non-transfer'!$A373,'ODA download raw'!$D:$D,'ODA download raw'!$D$16)</f>
        <v>1806.708345</v>
      </c>
      <c r="S373" s="3">
        <f>S372-SUMIFS('ODA download raw'!S:S,'ODA download raw'!$A:$A,'ODA total and ex non-transfer'!$A373,'ODA download raw'!$D:$D,'ODA download raw'!$D$16)</f>
        <v>1662.7173680000001</v>
      </c>
      <c r="T373" s="3">
        <f>T372-SUMIFS('ODA download raw'!T:T,'ODA download raw'!$A:$A,'ODA total and ex non-transfer'!$A373,'ODA download raw'!$D:$D,'ODA download raw'!$D$16)</f>
        <v>4733.8731509999998</v>
      </c>
      <c r="U373" s="3">
        <f>U372-SUMIFS('ODA download raw'!U:U,'ODA download raw'!$A:$A,'ODA total and ex non-transfer'!$A373,'ODA download raw'!$D:$D,'ODA download raw'!$D$16)</f>
        <v>8694.2504210000006</v>
      </c>
    </row>
    <row r="374" spans="1:21" hidden="1" x14ac:dyDescent="0.2">
      <c r="A374" s="21" t="s">
        <v>212</v>
      </c>
      <c r="B374" s="9" t="s">
        <v>925</v>
      </c>
      <c r="C374" s="9" t="s">
        <v>981</v>
      </c>
      <c r="D374" s="9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</row>
    <row r="375" spans="1:21" hidden="1" x14ac:dyDescent="0.2">
      <c r="A375" s="22" t="s">
        <v>212</v>
      </c>
      <c r="B375" s="9" t="s">
        <v>925</v>
      </c>
      <c r="C375" s="10" t="s">
        <v>982</v>
      </c>
      <c r="D375" s="10"/>
      <c r="E375" s="3"/>
      <c r="F375" s="3"/>
      <c r="G375" s="3">
        <f>G374-SUMIFS('ODA download raw'!G:G,'ODA download raw'!$A:$A,'ODA total and ex non-transfer'!$A375,'ODA download raw'!$D:$D,'ODA download raw'!$D$16)</f>
        <v>0</v>
      </c>
      <c r="H375" s="3">
        <f>H374-SUMIFS('ODA download raw'!H:H,'ODA download raw'!$A:$A,'ODA total and ex non-transfer'!$A375,'ODA download raw'!$D:$D,'ODA download raw'!$D$16)</f>
        <v>0</v>
      </c>
      <c r="I375" s="3">
        <f>I374-SUMIFS('ODA download raw'!I:I,'ODA download raw'!$A:$A,'ODA total and ex non-transfer'!$A375,'ODA download raw'!$D:$D,'ODA download raw'!$D$16)</f>
        <v>0</v>
      </c>
      <c r="J375" s="3">
        <f>J374-SUMIFS('ODA download raw'!J:J,'ODA download raw'!$A:$A,'ODA total and ex non-transfer'!$A375,'ODA download raw'!$D:$D,'ODA download raw'!$D$16)</f>
        <v>0</v>
      </c>
      <c r="K375" s="3">
        <f>K374-SUMIFS('ODA download raw'!K:K,'ODA download raw'!$A:$A,'ODA total and ex non-transfer'!$A375,'ODA download raw'!$D:$D,'ODA download raw'!$D$16)</f>
        <v>0</v>
      </c>
      <c r="L375" s="3">
        <f>L374-SUMIFS('ODA download raw'!L:L,'ODA download raw'!$A:$A,'ODA total and ex non-transfer'!$A375,'ODA download raw'!$D:$D,'ODA download raw'!$D$16)</f>
        <v>0</v>
      </c>
      <c r="M375" s="3">
        <f>M374-SUMIFS('ODA download raw'!M:M,'ODA download raw'!$A:$A,'ODA total and ex non-transfer'!$A375,'ODA download raw'!$D:$D,'ODA download raw'!$D$16)</f>
        <v>0</v>
      </c>
      <c r="N375" s="3">
        <f>N374-SUMIFS('ODA download raw'!N:N,'ODA download raw'!$A:$A,'ODA total and ex non-transfer'!$A375,'ODA download raw'!$D:$D,'ODA download raw'!$D$16)</f>
        <v>0</v>
      </c>
      <c r="O375" s="3">
        <f>O374-SUMIFS('ODA download raw'!O:O,'ODA download raw'!$A:$A,'ODA total and ex non-transfer'!$A375,'ODA download raw'!$D:$D,'ODA download raw'!$D$16)</f>
        <v>0</v>
      </c>
      <c r="P375" s="3">
        <f>P374-SUMIFS('ODA download raw'!P:P,'ODA download raw'!$A:$A,'ODA total and ex non-transfer'!$A375,'ODA download raw'!$D:$D,'ODA download raw'!$D$16)</f>
        <v>0</v>
      </c>
      <c r="Q375" s="3">
        <f>Q374-SUMIFS('ODA download raw'!Q:Q,'ODA download raw'!$A:$A,'ODA total and ex non-transfer'!$A375,'ODA download raw'!$D:$D,'ODA download raw'!$D$16)</f>
        <v>0</v>
      </c>
      <c r="R375" s="3">
        <f>R374-SUMIFS('ODA download raw'!R:R,'ODA download raw'!$A:$A,'ODA total and ex non-transfer'!$A375,'ODA download raw'!$D:$D,'ODA download raw'!$D$16)</f>
        <v>0</v>
      </c>
      <c r="S375" s="3">
        <f>S374-SUMIFS('ODA download raw'!S:S,'ODA download raw'!$A:$A,'ODA total and ex non-transfer'!$A375,'ODA download raw'!$D:$D,'ODA download raw'!$D$16)</f>
        <v>0</v>
      </c>
      <c r="T375" s="3">
        <f>T374-SUMIFS('ODA download raw'!T:T,'ODA download raw'!$A:$A,'ODA total and ex non-transfer'!$A375,'ODA download raw'!$D:$D,'ODA download raw'!$D$16)</f>
        <v>0</v>
      </c>
      <c r="U375" s="3">
        <f>U374-SUMIFS('ODA download raw'!U:U,'ODA download raw'!$A:$A,'ODA total and ex non-transfer'!$A375,'ODA download raw'!$D:$D,'ODA download raw'!$D$16)</f>
        <v>0</v>
      </c>
    </row>
    <row r="376" spans="1:21" hidden="1" x14ac:dyDescent="0.2">
      <c r="A376" s="21" t="s">
        <v>213</v>
      </c>
      <c r="B376" s="9" t="s">
        <v>736</v>
      </c>
      <c r="C376" s="9" t="s">
        <v>981</v>
      </c>
      <c r="D376" s="9"/>
      <c r="E376" s="2"/>
      <c r="F376" s="2"/>
      <c r="G376" s="2">
        <v>504.73786799999999</v>
      </c>
      <c r="H376" s="2">
        <v>623.93909699999995</v>
      </c>
      <c r="I376" s="2">
        <v>690.48611600000004</v>
      </c>
      <c r="J376" s="2">
        <v>1015.2509</v>
      </c>
      <c r="K376" s="2">
        <v>1260.763618</v>
      </c>
      <c r="L376" s="2">
        <v>1487.5337810000001</v>
      </c>
      <c r="M376" s="2">
        <v>2098.9520969999999</v>
      </c>
      <c r="N376" s="2">
        <v>2656.778112</v>
      </c>
      <c r="O376" s="2">
        <v>2365.2153490000001</v>
      </c>
      <c r="P376" s="2">
        <v>2130.2649540000002</v>
      </c>
      <c r="Q376" s="2">
        <v>1744.6490080000001</v>
      </c>
      <c r="R376" s="2">
        <v>2326.0519009999998</v>
      </c>
      <c r="S376" s="2">
        <v>2161.4669779999999</v>
      </c>
      <c r="T376" s="2">
        <v>1875.154468</v>
      </c>
      <c r="U376" s="2">
        <v>2441.6922939999999</v>
      </c>
    </row>
    <row r="377" spans="1:21" hidden="1" x14ac:dyDescent="0.2">
      <c r="A377" s="22" t="s">
        <v>213</v>
      </c>
      <c r="B377" s="9" t="s">
        <v>736</v>
      </c>
      <c r="C377" s="10" t="s">
        <v>982</v>
      </c>
      <c r="D377" s="10"/>
      <c r="E377" s="3"/>
      <c r="F377" s="3"/>
      <c r="G377" s="3">
        <f>G376-SUMIFS('ODA download raw'!G:G,'ODA download raw'!$A:$A,'ODA total and ex non-transfer'!$A377,'ODA download raw'!$D:$D,'ODA download raw'!$D$16)</f>
        <v>504.73786799999999</v>
      </c>
      <c r="H377" s="3">
        <f>H376-SUMIFS('ODA download raw'!H:H,'ODA download raw'!$A:$A,'ODA total and ex non-transfer'!$A377,'ODA download raw'!$D:$D,'ODA download raw'!$D$16)</f>
        <v>623.93909699999995</v>
      </c>
      <c r="I377" s="3">
        <f>I376-SUMIFS('ODA download raw'!I:I,'ODA download raw'!$A:$A,'ODA total and ex non-transfer'!$A377,'ODA download raw'!$D:$D,'ODA download raw'!$D$16)</f>
        <v>690.48611600000004</v>
      </c>
      <c r="J377" s="3">
        <f>J376-SUMIFS('ODA download raw'!J:J,'ODA download raw'!$A:$A,'ODA total and ex non-transfer'!$A377,'ODA download raw'!$D:$D,'ODA download raw'!$D$16)</f>
        <v>983.51544100000001</v>
      </c>
      <c r="K377" s="3">
        <f>K376-SUMIFS('ODA download raw'!K:K,'ODA download raw'!$A:$A,'ODA total and ex non-transfer'!$A377,'ODA download raw'!$D:$D,'ODA download raw'!$D$16)</f>
        <v>1196.8889159999999</v>
      </c>
      <c r="L377" s="3">
        <f>L376-SUMIFS('ODA download raw'!L:L,'ODA download raw'!$A:$A,'ODA total and ex non-transfer'!$A377,'ODA download raw'!$D:$D,'ODA download raw'!$D$16)</f>
        <v>1459.6385440000001</v>
      </c>
      <c r="M377" s="3">
        <f>M376-SUMIFS('ODA download raw'!M:M,'ODA download raw'!$A:$A,'ODA total and ex non-transfer'!$A377,'ODA download raw'!$D:$D,'ODA download raw'!$D$16)</f>
        <v>2054.6154809999998</v>
      </c>
      <c r="N377" s="3">
        <f>N376-SUMIFS('ODA download raw'!N:N,'ODA download raw'!$A:$A,'ODA total and ex non-transfer'!$A377,'ODA download raw'!$D:$D,'ODA download raw'!$D$16)</f>
        <v>2610.461894</v>
      </c>
      <c r="O377" s="3">
        <f>O376-SUMIFS('ODA download raw'!O:O,'ODA download raw'!$A:$A,'ODA total and ex non-transfer'!$A377,'ODA download raw'!$D:$D,'ODA download raw'!$D$16)</f>
        <v>2285.3079720000001</v>
      </c>
      <c r="P377" s="3">
        <f>P376-SUMIFS('ODA download raw'!P:P,'ODA download raw'!$A:$A,'ODA total and ex non-transfer'!$A377,'ODA download raw'!$D:$D,'ODA download raw'!$D$16)</f>
        <v>2060.5891940000001</v>
      </c>
      <c r="Q377" s="3">
        <f>Q376-SUMIFS('ODA download raw'!Q:Q,'ODA download raw'!$A:$A,'ODA total and ex non-transfer'!$A377,'ODA download raw'!$D:$D,'ODA download raw'!$D$16)</f>
        <v>1654.5842750000002</v>
      </c>
      <c r="R377" s="3">
        <f>R376-SUMIFS('ODA download raw'!R:R,'ODA download raw'!$A:$A,'ODA total and ex non-transfer'!$A377,'ODA download raw'!$D:$D,'ODA download raw'!$D$16)</f>
        <v>2275.253381</v>
      </c>
      <c r="S377" s="3">
        <f>S376-SUMIFS('ODA download raw'!S:S,'ODA download raw'!$A:$A,'ODA total and ex non-transfer'!$A377,'ODA download raw'!$D:$D,'ODA download raw'!$D$16)</f>
        <v>2073.4747899999998</v>
      </c>
      <c r="T377" s="3">
        <f>T376-SUMIFS('ODA download raw'!T:T,'ODA download raw'!$A:$A,'ODA total and ex non-transfer'!$A377,'ODA download raw'!$D:$D,'ODA download raw'!$D$16)</f>
        <v>1767.5032670000001</v>
      </c>
      <c r="U377" s="3">
        <f>U376-SUMIFS('ODA download raw'!U:U,'ODA download raw'!$A:$A,'ODA total and ex non-transfer'!$A377,'ODA download raw'!$D:$D,'ODA download raw'!$D$16)</f>
        <v>2356.832594</v>
      </c>
    </row>
    <row r="378" spans="1:21" hidden="1" x14ac:dyDescent="0.2">
      <c r="A378" s="21" t="s">
        <v>214</v>
      </c>
      <c r="B378" s="9" t="s">
        <v>968</v>
      </c>
      <c r="C378" s="9" t="s">
        <v>981</v>
      </c>
      <c r="D378" s="9"/>
      <c r="E378" s="2"/>
      <c r="F378" s="2"/>
      <c r="G378" s="2">
        <v>369.87312700000001</v>
      </c>
      <c r="H378" s="2">
        <v>266.08138400000001</v>
      </c>
      <c r="I378" s="2">
        <v>294.78249699999998</v>
      </c>
      <c r="J378" s="2">
        <v>396.87122199999999</v>
      </c>
      <c r="K378" s="2">
        <v>369.42851200000001</v>
      </c>
      <c r="L378" s="2">
        <v>322.43666200000001</v>
      </c>
      <c r="M378" s="2">
        <v>498.46231699999998</v>
      </c>
      <c r="N378" s="2">
        <v>613.90662499999996</v>
      </c>
      <c r="O378" s="2">
        <v>710.51799800000003</v>
      </c>
      <c r="P378" s="2">
        <v>536.86765700000001</v>
      </c>
      <c r="Q378" s="2">
        <v>762.11610800000005</v>
      </c>
      <c r="R378" s="2">
        <v>1070.7391230000001</v>
      </c>
      <c r="S378" s="2">
        <v>1156.8262139999999</v>
      </c>
      <c r="T378" s="2">
        <v>1634.3521169999999</v>
      </c>
      <c r="U378" s="2">
        <v>2027.344139</v>
      </c>
    </row>
    <row r="379" spans="1:21" hidden="1" x14ac:dyDescent="0.2">
      <c r="A379" s="22" t="s">
        <v>214</v>
      </c>
      <c r="B379" s="9" t="s">
        <v>968</v>
      </c>
      <c r="C379" s="10" t="s">
        <v>982</v>
      </c>
      <c r="D379" s="10"/>
      <c r="E379" s="3"/>
      <c r="F379" s="3"/>
      <c r="G379" s="3">
        <f>G378-SUMIFS('ODA download raw'!G:G,'ODA download raw'!$A:$A,'ODA total and ex non-transfer'!$A379,'ODA download raw'!$D:$D,'ODA download raw'!$D$16)</f>
        <v>369.87312700000001</v>
      </c>
      <c r="H379" s="3">
        <f>H378-SUMIFS('ODA download raw'!H:H,'ODA download raw'!$A:$A,'ODA total and ex non-transfer'!$A379,'ODA download raw'!$D:$D,'ODA download raw'!$D$16)</f>
        <v>266.08138400000001</v>
      </c>
      <c r="I379" s="3">
        <f>I378-SUMIFS('ODA download raw'!I:I,'ODA download raw'!$A:$A,'ODA total and ex non-transfer'!$A379,'ODA download raw'!$D:$D,'ODA download raw'!$D$16)</f>
        <v>294.78249699999998</v>
      </c>
      <c r="J379" s="3">
        <f>J378-SUMIFS('ODA download raw'!J:J,'ODA download raw'!$A:$A,'ODA total and ex non-transfer'!$A379,'ODA download raw'!$D:$D,'ODA download raw'!$D$16)</f>
        <v>396.87122199999999</v>
      </c>
      <c r="K379" s="3">
        <f>K378-SUMIFS('ODA download raw'!K:K,'ODA download raw'!$A:$A,'ODA total and ex non-transfer'!$A379,'ODA download raw'!$D:$D,'ODA download raw'!$D$16)</f>
        <v>344.52339900000004</v>
      </c>
      <c r="L379" s="3">
        <f>L378-SUMIFS('ODA download raw'!L:L,'ODA download raw'!$A:$A,'ODA total and ex non-transfer'!$A379,'ODA download raw'!$D:$D,'ODA download raw'!$D$16)</f>
        <v>304.51869099999999</v>
      </c>
      <c r="M379" s="3">
        <f>M378-SUMIFS('ODA download raw'!M:M,'ODA download raw'!$A:$A,'ODA total and ex non-transfer'!$A379,'ODA download raw'!$D:$D,'ODA download raw'!$D$16)</f>
        <v>467.32666899999998</v>
      </c>
      <c r="N379" s="3">
        <f>N378-SUMIFS('ODA download raw'!N:N,'ODA download raw'!$A:$A,'ODA total and ex non-transfer'!$A379,'ODA download raw'!$D:$D,'ODA download raw'!$D$16)</f>
        <v>599.15973199999996</v>
      </c>
      <c r="O379" s="3">
        <f>O378-SUMIFS('ODA download raw'!O:O,'ODA download raw'!$A:$A,'ODA total and ex non-transfer'!$A379,'ODA download raw'!$D:$D,'ODA download raw'!$D$16)</f>
        <v>694.966814</v>
      </c>
      <c r="P379" s="3">
        <f>P378-SUMIFS('ODA download raw'!P:P,'ODA download raw'!$A:$A,'ODA total and ex non-transfer'!$A379,'ODA download raw'!$D:$D,'ODA download raw'!$D$16)</f>
        <v>519.10145899999998</v>
      </c>
      <c r="Q379" s="3">
        <f>Q378-SUMIFS('ODA download raw'!Q:Q,'ODA download raw'!$A:$A,'ODA total and ex non-transfer'!$A379,'ODA download raw'!$D:$D,'ODA download raw'!$D$16)</f>
        <v>742.30347400000005</v>
      </c>
      <c r="R379" s="3">
        <f>R378-SUMIFS('ODA download raw'!R:R,'ODA download raw'!$A:$A,'ODA total and ex non-transfer'!$A379,'ODA download raw'!$D:$D,'ODA download raw'!$D$16)</f>
        <v>1052.824055</v>
      </c>
      <c r="S379" s="3">
        <f>S378-SUMIFS('ODA download raw'!S:S,'ODA download raw'!$A:$A,'ODA total and ex non-transfer'!$A379,'ODA download raw'!$D:$D,'ODA download raw'!$D$16)</f>
        <v>1137.319058</v>
      </c>
      <c r="T379" s="3">
        <f>T378-SUMIFS('ODA download raw'!T:T,'ODA download raw'!$A:$A,'ODA total and ex non-transfer'!$A379,'ODA download raw'!$D:$D,'ODA download raw'!$D$16)</f>
        <v>1613.8446729999998</v>
      </c>
      <c r="U379" s="3">
        <f>U378-SUMIFS('ODA download raw'!U:U,'ODA download raw'!$A:$A,'ODA total and ex non-transfer'!$A379,'ODA download raw'!$D:$D,'ODA download raw'!$D$16)</f>
        <v>2009.5970910000001</v>
      </c>
    </row>
    <row r="380" spans="1:21" hidden="1" x14ac:dyDescent="0.2">
      <c r="A380" s="21" t="s">
        <v>215</v>
      </c>
      <c r="B380" s="9" t="e">
        <v>#N/A</v>
      </c>
      <c r="C380" s="9" t="s">
        <v>981</v>
      </c>
      <c r="D380" s="9"/>
      <c r="E380" s="2"/>
      <c r="F380" s="2"/>
      <c r="G380" s="2">
        <v>36.125017</v>
      </c>
      <c r="H380" s="2">
        <v>66.971114999999998</v>
      </c>
      <c r="I380" s="2">
        <v>58.704245</v>
      </c>
      <c r="J380" s="2">
        <v>327.06948199999999</v>
      </c>
      <c r="K380" s="2">
        <v>287.55769800000002</v>
      </c>
      <c r="L380" s="2">
        <v>244.946539</v>
      </c>
      <c r="M380" s="2">
        <v>513.33385799999996</v>
      </c>
      <c r="N380" s="2">
        <v>192.996298</v>
      </c>
      <c r="O380" s="2">
        <v>166.98855</v>
      </c>
      <c r="P380" s="2">
        <v>166.04982699999999</v>
      </c>
      <c r="Q380" s="2">
        <v>301.46336100000002</v>
      </c>
      <c r="R380" s="2">
        <v>777.44942900000001</v>
      </c>
      <c r="S380" s="2">
        <v>514.55172100000004</v>
      </c>
      <c r="T380" s="2">
        <v>6070.9542160000001</v>
      </c>
      <c r="U380" s="2">
        <v>670.74419399999999</v>
      </c>
    </row>
    <row r="381" spans="1:21" hidden="1" x14ac:dyDescent="0.2">
      <c r="A381" s="22" t="s">
        <v>215</v>
      </c>
      <c r="B381" s="9" t="e">
        <v>#N/A</v>
      </c>
      <c r="C381" s="10" t="s">
        <v>982</v>
      </c>
      <c r="D381" s="10"/>
      <c r="E381" s="3"/>
      <c r="F381" s="3"/>
      <c r="G381" s="3">
        <f>G380-SUMIFS('ODA download raw'!G:G,'ODA download raw'!$A:$A,'ODA total and ex non-transfer'!$A381,'ODA download raw'!$D:$D,'ODA download raw'!$D$16)</f>
        <v>36.125017</v>
      </c>
      <c r="H381" s="3">
        <f>H380-SUMIFS('ODA download raw'!H:H,'ODA download raw'!$A:$A,'ODA total and ex non-transfer'!$A381,'ODA download raw'!$D:$D,'ODA download raw'!$D$16)</f>
        <v>66.971114999999998</v>
      </c>
      <c r="I381" s="3">
        <f>I380-SUMIFS('ODA download raw'!I:I,'ODA download raw'!$A:$A,'ODA total and ex non-transfer'!$A381,'ODA download raw'!$D:$D,'ODA download raw'!$D$16)</f>
        <v>58.704245</v>
      </c>
      <c r="J381" s="3">
        <f>J380-SUMIFS('ODA download raw'!J:J,'ODA download raw'!$A:$A,'ODA total and ex non-transfer'!$A381,'ODA download raw'!$D:$D,'ODA download raw'!$D$16)</f>
        <v>327.06948199999999</v>
      </c>
      <c r="K381" s="3">
        <f>K380-SUMIFS('ODA download raw'!K:K,'ODA download raw'!$A:$A,'ODA total and ex non-transfer'!$A381,'ODA download raw'!$D:$D,'ODA download raw'!$D$16)</f>
        <v>275.92995000000002</v>
      </c>
      <c r="L381" s="3">
        <f>L380-SUMIFS('ODA download raw'!L:L,'ODA download raw'!$A:$A,'ODA total and ex non-transfer'!$A381,'ODA download raw'!$D:$D,'ODA download raw'!$D$16)</f>
        <v>237.97832</v>
      </c>
      <c r="M381" s="3">
        <f>M380-SUMIFS('ODA download raw'!M:M,'ODA download raw'!$A:$A,'ODA total and ex non-transfer'!$A381,'ODA download raw'!$D:$D,'ODA download raw'!$D$16)</f>
        <v>499.27554399999997</v>
      </c>
      <c r="N381" s="3">
        <f>N380-SUMIFS('ODA download raw'!N:N,'ODA download raw'!$A:$A,'ODA total and ex non-transfer'!$A381,'ODA download raw'!$D:$D,'ODA download raw'!$D$16)</f>
        <v>182.60421399999998</v>
      </c>
      <c r="O381" s="3">
        <f>O380-SUMIFS('ODA download raw'!O:O,'ODA download raw'!$A:$A,'ODA total and ex non-transfer'!$A381,'ODA download raw'!$D:$D,'ODA download raw'!$D$16)</f>
        <v>147.359982</v>
      </c>
      <c r="P381" s="3">
        <f>P380-SUMIFS('ODA download raw'!P:P,'ODA download raw'!$A:$A,'ODA total and ex non-transfer'!$A381,'ODA download raw'!$D:$D,'ODA download raw'!$D$16)</f>
        <v>146.524171</v>
      </c>
      <c r="Q381" s="3">
        <f>Q380-SUMIFS('ODA download raw'!Q:Q,'ODA download raw'!$A:$A,'ODA total and ex non-transfer'!$A381,'ODA download raw'!$D:$D,'ODA download raw'!$D$16)</f>
        <v>280.16041300000001</v>
      </c>
      <c r="R381" s="3">
        <f>R380-SUMIFS('ODA download raw'!R:R,'ODA download raw'!$A:$A,'ODA total and ex non-transfer'!$A381,'ODA download raw'!$D:$D,'ODA download raw'!$D$16)</f>
        <v>737.07917399999997</v>
      </c>
      <c r="S381" s="3">
        <f>S380-SUMIFS('ODA download raw'!S:S,'ODA download raw'!$A:$A,'ODA total and ex non-transfer'!$A381,'ODA download raw'!$D:$D,'ODA download raw'!$D$16)</f>
        <v>499.50453500000003</v>
      </c>
      <c r="T381" s="3">
        <f>T380-SUMIFS('ODA download raw'!T:T,'ODA download raw'!$A:$A,'ODA total and ex non-transfer'!$A381,'ODA download raw'!$D:$D,'ODA download raw'!$D$16)</f>
        <v>6051.7295770000001</v>
      </c>
      <c r="U381" s="3">
        <f>U380-SUMIFS('ODA download raw'!U:U,'ODA download raw'!$A:$A,'ODA total and ex non-transfer'!$A381,'ODA download raw'!$D:$D,'ODA download raw'!$D$16)</f>
        <v>627.35386300000005</v>
      </c>
    </row>
    <row r="382" spans="1:21" hidden="1" x14ac:dyDescent="0.2">
      <c r="A382" s="21" t="s">
        <v>216</v>
      </c>
      <c r="B382" s="9" t="e">
        <v>#N/A</v>
      </c>
      <c r="C382" s="9" t="s">
        <v>981</v>
      </c>
      <c r="D382" s="9"/>
      <c r="E382" s="2"/>
      <c r="F382" s="2"/>
      <c r="G382" s="2">
        <v>267.533703</v>
      </c>
      <c r="H382" s="2">
        <v>186.98749100000001</v>
      </c>
      <c r="I382" s="2">
        <v>165.13326799999999</v>
      </c>
      <c r="J382" s="2">
        <v>684.40249400000005</v>
      </c>
      <c r="K382" s="2">
        <v>575.83489799999995</v>
      </c>
      <c r="L382" s="2">
        <v>408.75578100000001</v>
      </c>
      <c r="M382" s="2">
        <v>754.70895599999994</v>
      </c>
      <c r="N382" s="2">
        <v>739.52695200000005</v>
      </c>
      <c r="O382" s="2">
        <v>713.55506700000001</v>
      </c>
      <c r="P382" s="2">
        <v>769.58215499999994</v>
      </c>
      <c r="Q382" s="2">
        <v>739.18561299999999</v>
      </c>
      <c r="R382" s="2">
        <v>917.95542699999999</v>
      </c>
      <c r="S382" s="2">
        <v>1038.1461260000001</v>
      </c>
      <c r="T382" s="2">
        <v>1225.7242799999999</v>
      </c>
      <c r="U382" s="2">
        <v>904.81471199999999</v>
      </c>
    </row>
    <row r="383" spans="1:21" hidden="1" x14ac:dyDescent="0.2">
      <c r="A383" s="22" t="s">
        <v>216</v>
      </c>
      <c r="B383" s="9" t="e">
        <v>#N/A</v>
      </c>
      <c r="C383" s="10" t="s">
        <v>982</v>
      </c>
      <c r="D383" s="10"/>
      <c r="E383" s="3"/>
      <c r="F383" s="3"/>
      <c r="G383" s="3">
        <f>G382-SUMIFS('ODA download raw'!G:G,'ODA download raw'!$A:$A,'ODA total and ex non-transfer'!$A383,'ODA download raw'!$D:$D,'ODA download raw'!$D$16)</f>
        <v>267.533703</v>
      </c>
      <c r="H383" s="3">
        <f>H382-SUMIFS('ODA download raw'!H:H,'ODA download raw'!$A:$A,'ODA total and ex non-transfer'!$A383,'ODA download raw'!$D:$D,'ODA download raw'!$D$16)</f>
        <v>186.98749100000001</v>
      </c>
      <c r="I383" s="3">
        <f>I382-SUMIFS('ODA download raw'!I:I,'ODA download raw'!$A:$A,'ODA total and ex non-transfer'!$A383,'ODA download raw'!$D:$D,'ODA download raw'!$D$16)</f>
        <v>165.13326799999999</v>
      </c>
      <c r="J383" s="3">
        <f>J382-SUMIFS('ODA download raw'!J:J,'ODA download raw'!$A:$A,'ODA total and ex non-transfer'!$A383,'ODA download raw'!$D:$D,'ODA download raw'!$D$16)</f>
        <v>684.40249400000005</v>
      </c>
      <c r="K383" s="3">
        <f>K382-SUMIFS('ODA download raw'!K:K,'ODA download raw'!$A:$A,'ODA total and ex non-transfer'!$A383,'ODA download raw'!$D:$D,'ODA download raw'!$D$16)</f>
        <v>406.45251599999995</v>
      </c>
      <c r="L383" s="3">
        <f>L382-SUMIFS('ODA download raw'!L:L,'ODA download raw'!$A:$A,'ODA total and ex non-transfer'!$A383,'ODA download raw'!$D:$D,'ODA download raw'!$D$16)</f>
        <v>405.11547400000001</v>
      </c>
      <c r="M383" s="3">
        <f>M382-SUMIFS('ODA download raw'!M:M,'ODA download raw'!$A:$A,'ODA total and ex non-transfer'!$A383,'ODA download raw'!$D:$D,'ODA download raw'!$D$16)</f>
        <v>589.22584899999993</v>
      </c>
      <c r="N383" s="3">
        <f>N382-SUMIFS('ODA download raw'!N:N,'ODA download raw'!$A:$A,'ODA total and ex non-transfer'!$A383,'ODA download raw'!$D:$D,'ODA download raw'!$D$16)</f>
        <v>599.53144900000007</v>
      </c>
      <c r="O383" s="3">
        <f>O382-SUMIFS('ODA download raw'!O:O,'ODA download raw'!$A:$A,'ODA total and ex non-transfer'!$A383,'ODA download raw'!$D:$D,'ODA download raw'!$D$16)</f>
        <v>584.96901700000001</v>
      </c>
      <c r="P383" s="3">
        <f>P382-SUMIFS('ODA download raw'!P:P,'ODA download raw'!$A:$A,'ODA total and ex non-transfer'!$A383,'ODA download raw'!$D:$D,'ODA download raw'!$D$16)</f>
        <v>582.75716499999999</v>
      </c>
      <c r="Q383" s="3">
        <f>Q382-SUMIFS('ODA download raw'!Q:Q,'ODA download raw'!$A:$A,'ODA total and ex non-transfer'!$A383,'ODA download raw'!$D:$D,'ODA download raw'!$D$16)</f>
        <v>614.27049199999999</v>
      </c>
      <c r="R383" s="3">
        <f>R382-SUMIFS('ODA download raw'!R:R,'ODA download raw'!$A:$A,'ODA total and ex non-transfer'!$A383,'ODA download raw'!$D:$D,'ODA download raw'!$D$16)</f>
        <v>766.19656499999996</v>
      </c>
      <c r="S383" s="3">
        <f>S382-SUMIFS('ODA download raw'!S:S,'ODA download raw'!$A:$A,'ODA total and ex non-transfer'!$A383,'ODA download raw'!$D:$D,'ODA download raw'!$D$16)</f>
        <v>889.00981600000011</v>
      </c>
      <c r="T383" s="3">
        <f>T382-SUMIFS('ODA download raw'!T:T,'ODA download raw'!$A:$A,'ODA total and ex non-transfer'!$A383,'ODA download raw'!$D:$D,'ODA download raw'!$D$16)</f>
        <v>1095.8638959999998</v>
      </c>
      <c r="U383" s="3">
        <f>U382-SUMIFS('ODA download raw'!U:U,'ODA download raw'!$A:$A,'ODA total and ex non-transfer'!$A383,'ODA download raw'!$D:$D,'ODA download raw'!$D$16)</f>
        <v>777.55975599999999</v>
      </c>
    </row>
    <row r="384" spans="1:21" hidden="1" x14ac:dyDescent="0.2">
      <c r="A384" s="21" t="s">
        <v>217</v>
      </c>
      <c r="B384" s="9" t="e">
        <v>#N/A</v>
      </c>
      <c r="C384" s="9" t="s">
        <v>981</v>
      </c>
      <c r="D384" s="9"/>
      <c r="E384" s="2"/>
      <c r="F384" s="2"/>
      <c r="G384" s="2">
        <v>1083.1615569999999</v>
      </c>
      <c r="H384" s="2">
        <v>1182.5021569999999</v>
      </c>
      <c r="I384" s="2">
        <v>1153.0340570000001</v>
      </c>
      <c r="J384" s="2">
        <v>1249.891102</v>
      </c>
      <c r="K384" s="2">
        <v>1304.232084</v>
      </c>
      <c r="L384" s="2">
        <v>1391.8898830000001</v>
      </c>
      <c r="M384" s="2">
        <v>1539.3123800000001</v>
      </c>
      <c r="N384" s="2">
        <v>1616.732252</v>
      </c>
      <c r="O384" s="2">
        <v>1761.4894260000001</v>
      </c>
      <c r="P384" s="2">
        <v>1879.4408960000001</v>
      </c>
      <c r="Q384" s="2">
        <v>1863.0871930000001</v>
      </c>
      <c r="R384" s="2">
        <v>1906.779634</v>
      </c>
      <c r="S384" s="2">
        <v>1713.8742139999999</v>
      </c>
      <c r="T384" s="2">
        <v>2009.84825</v>
      </c>
      <c r="U384" s="2">
        <v>1758.6200160000001</v>
      </c>
    </row>
    <row r="385" spans="1:21" hidden="1" x14ac:dyDescent="0.2">
      <c r="A385" s="22" t="s">
        <v>217</v>
      </c>
      <c r="B385" s="9" t="e">
        <v>#N/A</v>
      </c>
      <c r="C385" s="10" t="s">
        <v>982</v>
      </c>
      <c r="D385" s="10"/>
      <c r="E385" s="3"/>
      <c r="F385" s="3"/>
      <c r="G385" s="3">
        <f>G384-SUMIFS('ODA download raw'!G:G,'ODA download raw'!$A:$A,'ODA total and ex non-transfer'!$A385,'ODA download raw'!$D:$D,'ODA download raw'!$D$16)</f>
        <v>1083.1615569999999</v>
      </c>
      <c r="H385" s="3">
        <f>H384-SUMIFS('ODA download raw'!H:H,'ODA download raw'!$A:$A,'ODA total and ex non-transfer'!$A385,'ODA download raw'!$D:$D,'ODA download raw'!$D$16)</f>
        <v>1182.5021569999999</v>
      </c>
      <c r="I385" s="3">
        <f>I384-SUMIFS('ODA download raw'!I:I,'ODA download raw'!$A:$A,'ODA total and ex non-transfer'!$A385,'ODA download raw'!$D:$D,'ODA download raw'!$D$16)</f>
        <v>1153.0340570000001</v>
      </c>
      <c r="J385" s="3">
        <f>J384-SUMIFS('ODA download raw'!J:J,'ODA download raw'!$A:$A,'ODA total and ex non-transfer'!$A385,'ODA download raw'!$D:$D,'ODA download raw'!$D$16)</f>
        <v>1249.891102</v>
      </c>
      <c r="K385" s="3">
        <f>K384-SUMIFS('ODA download raw'!K:K,'ODA download raw'!$A:$A,'ODA total and ex non-transfer'!$A385,'ODA download raw'!$D:$D,'ODA download raw'!$D$16)</f>
        <v>1223.8493040000001</v>
      </c>
      <c r="L385" s="3">
        <f>L384-SUMIFS('ODA download raw'!L:L,'ODA download raw'!$A:$A,'ODA total and ex non-transfer'!$A385,'ODA download raw'!$D:$D,'ODA download raw'!$D$16)</f>
        <v>1312.755367</v>
      </c>
      <c r="M385" s="3">
        <f>M384-SUMIFS('ODA download raw'!M:M,'ODA download raw'!$A:$A,'ODA total and ex non-transfer'!$A385,'ODA download raw'!$D:$D,'ODA download raw'!$D$16)</f>
        <v>1489.7655110000001</v>
      </c>
      <c r="N385" s="3">
        <f>N384-SUMIFS('ODA download raw'!N:N,'ODA download raw'!$A:$A,'ODA total and ex non-transfer'!$A385,'ODA download raw'!$D:$D,'ODA download raw'!$D$16)</f>
        <v>1518.4078360000001</v>
      </c>
      <c r="O385" s="3">
        <f>O384-SUMIFS('ODA download raw'!O:O,'ODA download raw'!$A:$A,'ODA total and ex non-transfer'!$A385,'ODA download raw'!$D:$D,'ODA download raw'!$D$16)</f>
        <v>1695.869987</v>
      </c>
      <c r="P385" s="3">
        <f>P384-SUMIFS('ODA download raw'!P:P,'ODA download raw'!$A:$A,'ODA total and ex non-transfer'!$A385,'ODA download raw'!$D:$D,'ODA download raw'!$D$16)</f>
        <v>1800.0463340000001</v>
      </c>
      <c r="Q385" s="3">
        <f>Q384-SUMIFS('ODA download raw'!Q:Q,'ODA download raw'!$A:$A,'ODA total and ex non-transfer'!$A385,'ODA download raw'!$D:$D,'ODA download raw'!$D$16)</f>
        <v>1794.532553</v>
      </c>
      <c r="R385" s="3">
        <f>R384-SUMIFS('ODA download raw'!R:R,'ODA download raw'!$A:$A,'ODA total and ex non-transfer'!$A385,'ODA download raw'!$D:$D,'ODA download raw'!$D$16)</f>
        <v>1826.277411</v>
      </c>
      <c r="S385" s="3">
        <f>S384-SUMIFS('ODA download raw'!S:S,'ODA download raw'!$A:$A,'ODA total and ex non-transfer'!$A385,'ODA download raw'!$D:$D,'ODA download raw'!$D$16)</f>
        <v>1639.6177719999998</v>
      </c>
      <c r="T385" s="3">
        <f>T384-SUMIFS('ODA download raw'!T:T,'ODA download raw'!$A:$A,'ODA total and ex non-transfer'!$A385,'ODA download raw'!$D:$D,'ODA download raw'!$D$16)</f>
        <v>1929.006707</v>
      </c>
      <c r="U385" s="3">
        <f>U384-SUMIFS('ODA download raw'!U:U,'ODA download raw'!$A:$A,'ODA total and ex non-transfer'!$A385,'ODA download raw'!$D:$D,'ODA download raw'!$D$16)</f>
        <v>1682.7884340000001</v>
      </c>
    </row>
    <row r="386" spans="1:21" hidden="1" x14ac:dyDescent="0.2">
      <c r="A386" s="21" t="s">
        <v>218</v>
      </c>
      <c r="B386" s="9" t="s">
        <v>416</v>
      </c>
      <c r="C386" s="9" t="s">
        <v>981</v>
      </c>
      <c r="D386" s="9"/>
      <c r="E386" s="2"/>
      <c r="F386" s="2"/>
      <c r="G386" s="2">
        <v>7.0500109999999996</v>
      </c>
      <c r="H386" s="2">
        <v>8.0707850000000008</v>
      </c>
      <c r="I386" s="2">
        <v>9.5416340000000002</v>
      </c>
      <c r="J386" s="2">
        <v>10.820301000000001</v>
      </c>
      <c r="K386" s="2">
        <v>37.740642999999999</v>
      </c>
      <c r="L386" s="2">
        <v>9.7971199999999996</v>
      </c>
      <c r="M386" s="2">
        <v>5.2048030000000001</v>
      </c>
      <c r="N386" s="2">
        <v>7.2751239999999999</v>
      </c>
      <c r="O386" s="2">
        <v>14.475918999999999</v>
      </c>
      <c r="P386" s="2">
        <v>25.051327000000001</v>
      </c>
      <c r="Q386" s="2">
        <v>24.184263000000001</v>
      </c>
      <c r="R386" s="2">
        <v>16.448409000000002</v>
      </c>
      <c r="S386" s="2">
        <v>26.359200000000001</v>
      </c>
      <c r="T386" s="2">
        <v>28.339745000000001</v>
      </c>
      <c r="U386" s="2">
        <v>19.703607999999999</v>
      </c>
    </row>
    <row r="387" spans="1:21" hidden="1" x14ac:dyDescent="0.2">
      <c r="A387" s="22" t="s">
        <v>218</v>
      </c>
      <c r="B387" s="9" t="s">
        <v>416</v>
      </c>
      <c r="C387" s="10" t="s">
        <v>982</v>
      </c>
      <c r="D387" s="10"/>
      <c r="E387" s="3"/>
      <c r="F387" s="3"/>
      <c r="G387" s="3">
        <f>G386-SUMIFS('ODA download raw'!G:G,'ODA download raw'!$A:$A,'ODA total and ex non-transfer'!$A387,'ODA download raw'!$D:$D,'ODA download raw'!$D$16)</f>
        <v>7.0500109999999996</v>
      </c>
      <c r="H387" s="3">
        <f>H386-SUMIFS('ODA download raw'!H:H,'ODA download raw'!$A:$A,'ODA total and ex non-transfer'!$A387,'ODA download raw'!$D:$D,'ODA download raw'!$D$16)</f>
        <v>8.0707850000000008</v>
      </c>
      <c r="I387" s="3">
        <f>I386-SUMIFS('ODA download raw'!I:I,'ODA download raw'!$A:$A,'ODA total and ex non-transfer'!$A387,'ODA download raw'!$D:$D,'ODA download raw'!$D$16)</f>
        <v>9.5416340000000002</v>
      </c>
      <c r="J387" s="3">
        <f>J386-SUMIFS('ODA download raw'!J:J,'ODA download raw'!$A:$A,'ODA total and ex non-transfer'!$A387,'ODA download raw'!$D:$D,'ODA download raw'!$D$16)</f>
        <v>10.820301000000001</v>
      </c>
      <c r="K387" s="3">
        <f>K386-SUMIFS('ODA download raw'!K:K,'ODA download raw'!$A:$A,'ODA total and ex non-transfer'!$A387,'ODA download raw'!$D:$D,'ODA download raw'!$D$16)</f>
        <v>12.983224</v>
      </c>
      <c r="L387" s="3">
        <f>L386-SUMIFS('ODA download raw'!L:L,'ODA download raw'!$A:$A,'ODA total and ex non-transfer'!$A387,'ODA download raw'!$D:$D,'ODA download raw'!$D$16)</f>
        <v>9.7971199999999996</v>
      </c>
      <c r="M387" s="3">
        <f>M386-SUMIFS('ODA download raw'!M:M,'ODA download raw'!$A:$A,'ODA total and ex non-transfer'!$A387,'ODA download raw'!$D:$D,'ODA download raw'!$D$16)</f>
        <v>4.6635590000000002</v>
      </c>
      <c r="N387" s="3">
        <f>N386-SUMIFS('ODA download raw'!N:N,'ODA download raw'!$A:$A,'ODA total and ex non-transfer'!$A387,'ODA download raw'!$D:$D,'ODA download raw'!$D$16)</f>
        <v>6.8128409999999997</v>
      </c>
      <c r="O387" s="3">
        <f>O386-SUMIFS('ODA download raw'!O:O,'ODA download raw'!$A:$A,'ODA total and ex non-transfer'!$A387,'ODA download raw'!$D:$D,'ODA download raw'!$D$16)</f>
        <v>14.216951</v>
      </c>
      <c r="P387" s="3">
        <f>P386-SUMIFS('ODA download raw'!P:P,'ODA download raw'!$A:$A,'ODA total and ex non-transfer'!$A387,'ODA download raw'!$D:$D,'ODA download raw'!$D$16)</f>
        <v>24.575482000000001</v>
      </c>
      <c r="Q387" s="3">
        <f>Q386-SUMIFS('ODA download raw'!Q:Q,'ODA download raw'!$A:$A,'ODA total and ex non-transfer'!$A387,'ODA download raw'!$D:$D,'ODA download raw'!$D$16)</f>
        <v>23.723711000000002</v>
      </c>
      <c r="R387" s="3">
        <f>R386-SUMIFS('ODA download raw'!R:R,'ODA download raw'!$A:$A,'ODA total and ex non-transfer'!$A387,'ODA download raw'!$D:$D,'ODA download raw'!$D$16)</f>
        <v>15.827020000000001</v>
      </c>
      <c r="S387" s="3">
        <f>S386-SUMIFS('ODA download raw'!S:S,'ODA download raw'!$A:$A,'ODA total and ex non-transfer'!$A387,'ODA download raw'!$D:$D,'ODA download raw'!$D$16)</f>
        <v>25.806016</v>
      </c>
      <c r="T387" s="3">
        <f>T386-SUMIFS('ODA download raw'!T:T,'ODA download raw'!$A:$A,'ODA total and ex non-transfer'!$A387,'ODA download raw'!$D:$D,'ODA download raw'!$D$16)</f>
        <v>28.103736000000001</v>
      </c>
      <c r="U387" s="3">
        <f>U386-SUMIFS('ODA download raw'!U:U,'ODA download raw'!$A:$A,'ODA total and ex non-transfer'!$A387,'ODA download raw'!$D:$D,'ODA download raw'!$D$16)</f>
        <v>19.224641999999999</v>
      </c>
    </row>
    <row r="388" spans="1:21" hidden="1" x14ac:dyDescent="0.2">
      <c r="A388" s="21" t="s">
        <v>219</v>
      </c>
      <c r="B388" s="9" t="s">
        <v>472</v>
      </c>
      <c r="C388" s="9" t="s">
        <v>981</v>
      </c>
      <c r="D388" s="9"/>
      <c r="E388" s="2"/>
      <c r="F388" s="2"/>
      <c r="G388" s="2">
        <v>34.972867000000001</v>
      </c>
      <c r="H388" s="2">
        <v>57.384793000000002</v>
      </c>
      <c r="I388" s="2">
        <v>63.103900000000003</v>
      </c>
      <c r="J388" s="2">
        <v>70.945808999999997</v>
      </c>
      <c r="K388" s="2">
        <v>63.212471999999998</v>
      </c>
      <c r="L388" s="2">
        <v>50.944870000000002</v>
      </c>
      <c r="M388" s="2">
        <v>45.003363</v>
      </c>
      <c r="N388" s="2">
        <v>66.555098999999998</v>
      </c>
      <c r="O388" s="2">
        <v>67.679592999999997</v>
      </c>
      <c r="P388" s="2">
        <v>59.09845</v>
      </c>
      <c r="Q388" s="2">
        <v>84.388221000000001</v>
      </c>
      <c r="R388" s="2">
        <v>77.177762000000001</v>
      </c>
      <c r="S388" s="2">
        <v>82.165045000000006</v>
      </c>
      <c r="T388" s="2">
        <v>104.609337</v>
      </c>
      <c r="U388" s="2">
        <v>118.570295</v>
      </c>
    </row>
    <row r="389" spans="1:21" hidden="1" x14ac:dyDescent="0.2">
      <c r="A389" s="22" t="s">
        <v>219</v>
      </c>
      <c r="B389" s="9" t="s">
        <v>472</v>
      </c>
      <c r="C389" s="10" t="s">
        <v>982</v>
      </c>
      <c r="D389" s="10"/>
      <c r="E389" s="3"/>
      <c r="F389" s="3"/>
      <c r="G389" s="3">
        <f>G388-SUMIFS('ODA download raw'!G:G,'ODA download raw'!$A:$A,'ODA total and ex non-transfer'!$A389,'ODA download raw'!$D:$D,'ODA download raw'!$D$16)</f>
        <v>34.972867000000001</v>
      </c>
      <c r="H389" s="3">
        <f>H388-SUMIFS('ODA download raw'!H:H,'ODA download raw'!$A:$A,'ODA total and ex non-transfer'!$A389,'ODA download raw'!$D:$D,'ODA download raw'!$D$16)</f>
        <v>57.384793000000002</v>
      </c>
      <c r="I389" s="3">
        <f>I388-SUMIFS('ODA download raw'!I:I,'ODA download raw'!$A:$A,'ODA total and ex non-transfer'!$A389,'ODA download raw'!$D:$D,'ODA download raw'!$D$16)</f>
        <v>63.103900000000003</v>
      </c>
      <c r="J389" s="3">
        <f>J388-SUMIFS('ODA download raw'!J:J,'ODA download raw'!$A:$A,'ODA total and ex non-transfer'!$A389,'ODA download raw'!$D:$D,'ODA download raw'!$D$16)</f>
        <v>70.945808999999997</v>
      </c>
      <c r="K389" s="3">
        <f>K388-SUMIFS('ODA download raw'!K:K,'ODA download raw'!$A:$A,'ODA total and ex non-transfer'!$A389,'ODA download raw'!$D:$D,'ODA download raw'!$D$16)</f>
        <v>59.677033999999999</v>
      </c>
      <c r="L389" s="3">
        <f>L388-SUMIFS('ODA download raw'!L:L,'ODA download raw'!$A:$A,'ODA total and ex non-transfer'!$A389,'ODA download raw'!$D:$D,'ODA download raw'!$D$16)</f>
        <v>48.431494000000001</v>
      </c>
      <c r="M389" s="3">
        <f>M388-SUMIFS('ODA download raw'!M:M,'ODA download raw'!$A:$A,'ODA total and ex non-transfer'!$A389,'ODA download raw'!$D:$D,'ODA download raw'!$D$16)</f>
        <v>43.355134</v>
      </c>
      <c r="N389" s="3">
        <f>N388-SUMIFS('ODA download raw'!N:N,'ODA download raw'!$A:$A,'ODA total and ex non-transfer'!$A389,'ODA download raw'!$D:$D,'ODA download raw'!$D$16)</f>
        <v>60.613738999999995</v>
      </c>
      <c r="O389" s="3">
        <f>O388-SUMIFS('ODA download raw'!O:O,'ODA download raw'!$A:$A,'ODA total and ex non-transfer'!$A389,'ODA download raw'!$D:$D,'ODA download raw'!$D$16)</f>
        <v>60.917786</v>
      </c>
      <c r="P389" s="3">
        <f>P388-SUMIFS('ODA download raw'!P:P,'ODA download raw'!$A:$A,'ODA total and ex non-transfer'!$A389,'ODA download raw'!$D:$D,'ODA download raw'!$D$16)</f>
        <v>52.203214000000003</v>
      </c>
      <c r="Q389" s="3">
        <f>Q388-SUMIFS('ODA download raw'!Q:Q,'ODA download raw'!$A:$A,'ODA total and ex non-transfer'!$A389,'ODA download raw'!$D:$D,'ODA download raw'!$D$16)</f>
        <v>79.073408000000001</v>
      </c>
      <c r="R389" s="3">
        <f>R388-SUMIFS('ODA download raw'!R:R,'ODA download raw'!$A:$A,'ODA total and ex non-transfer'!$A389,'ODA download raw'!$D:$D,'ODA download raw'!$D$16)</f>
        <v>71.240283000000005</v>
      </c>
      <c r="S389" s="3">
        <f>S388-SUMIFS('ODA download raw'!S:S,'ODA download raw'!$A:$A,'ODA total and ex non-transfer'!$A389,'ODA download raw'!$D:$D,'ODA download raw'!$D$16)</f>
        <v>75.497433000000001</v>
      </c>
      <c r="T389" s="3">
        <f>T388-SUMIFS('ODA download raw'!T:T,'ODA download raw'!$A:$A,'ODA total and ex non-transfer'!$A389,'ODA download raw'!$D:$D,'ODA download raw'!$D$16)</f>
        <v>96.970846999999992</v>
      </c>
      <c r="U389" s="3">
        <f>U388-SUMIFS('ODA download raw'!U:U,'ODA download raw'!$A:$A,'ODA total and ex non-transfer'!$A389,'ODA download raw'!$D:$D,'ODA download raw'!$D$16)</f>
        <v>113.365391</v>
      </c>
    </row>
    <row r="390" spans="1:21" hidden="1" x14ac:dyDescent="0.2">
      <c r="A390" s="21" t="s">
        <v>220</v>
      </c>
      <c r="B390" s="9" t="s">
        <v>483</v>
      </c>
      <c r="C390" s="9" t="s">
        <v>981</v>
      </c>
      <c r="D390" s="9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</row>
    <row r="391" spans="1:21" hidden="1" x14ac:dyDescent="0.2">
      <c r="A391" s="22" t="s">
        <v>220</v>
      </c>
      <c r="B391" s="9" t="s">
        <v>483</v>
      </c>
      <c r="C391" s="10" t="s">
        <v>982</v>
      </c>
      <c r="D391" s="10"/>
      <c r="E391" s="3"/>
      <c r="F391" s="3"/>
      <c r="G391" s="3">
        <f>G390-SUMIFS('ODA download raw'!G:G,'ODA download raw'!$A:$A,'ODA total and ex non-transfer'!$A391,'ODA download raw'!$D:$D,'ODA download raw'!$D$16)</f>
        <v>0</v>
      </c>
      <c r="H391" s="3">
        <f>H390-SUMIFS('ODA download raw'!H:H,'ODA download raw'!$A:$A,'ODA total and ex non-transfer'!$A391,'ODA download raw'!$D:$D,'ODA download raw'!$D$16)</f>
        <v>0</v>
      </c>
      <c r="I391" s="3">
        <f>I390-SUMIFS('ODA download raw'!I:I,'ODA download raw'!$A:$A,'ODA total and ex non-transfer'!$A391,'ODA download raw'!$D:$D,'ODA download raw'!$D$16)</f>
        <v>0</v>
      </c>
      <c r="J391" s="3">
        <f>J390-SUMIFS('ODA download raw'!J:J,'ODA download raw'!$A:$A,'ODA total and ex non-transfer'!$A391,'ODA download raw'!$D:$D,'ODA download raw'!$D$16)</f>
        <v>0</v>
      </c>
      <c r="K391" s="3">
        <f>K390-SUMIFS('ODA download raw'!K:K,'ODA download raw'!$A:$A,'ODA total and ex non-transfer'!$A391,'ODA download raw'!$D:$D,'ODA download raw'!$D$16)</f>
        <v>0</v>
      </c>
      <c r="L391" s="3">
        <f>L390-SUMIFS('ODA download raw'!L:L,'ODA download raw'!$A:$A,'ODA total and ex non-transfer'!$A391,'ODA download raw'!$D:$D,'ODA download raw'!$D$16)</f>
        <v>0</v>
      </c>
      <c r="M391" s="3">
        <f>M390-SUMIFS('ODA download raw'!M:M,'ODA download raw'!$A:$A,'ODA total and ex non-transfer'!$A391,'ODA download raw'!$D:$D,'ODA download raw'!$D$16)</f>
        <v>0</v>
      </c>
      <c r="N391" s="3">
        <f>N390-SUMIFS('ODA download raw'!N:N,'ODA download raw'!$A:$A,'ODA total and ex non-transfer'!$A391,'ODA download raw'!$D:$D,'ODA download raw'!$D$16)</f>
        <v>0</v>
      </c>
      <c r="O391" s="3">
        <f>O390-SUMIFS('ODA download raw'!O:O,'ODA download raw'!$A:$A,'ODA total and ex non-transfer'!$A391,'ODA download raw'!$D:$D,'ODA download raw'!$D$16)</f>
        <v>0</v>
      </c>
      <c r="P391" s="3">
        <f>P390-SUMIFS('ODA download raw'!P:P,'ODA download raw'!$A:$A,'ODA total and ex non-transfer'!$A391,'ODA download raw'!$D:$D,'ODA download raw'!$D$16)</f>
        <v>0</v>
      </c>
      <c r="Q391" s="3">
        <f>Q390-SUMIFS('ODA download raw'!Q:Q,'ODA download raw'!$A:$A,'ODA total and ex non-transfer'!$A391,'ODA download raw'!$D:$D,'ODA download raw'!$D$16)</f>
        <v>0</v>
      </c>
      <c r="R391" s="3">
        <f>R390-SUMIFS('ODA download raw'!R:R,'ODA download raw'!$A:$A,'ODA total and ex non-transfer'!$A391,'ODA download raw'!$D:$D,'ODA download raw'!$D$16)</f>
        <v>0</v>
      </c>
      <c r="S391" s="3">
        <f>S390-SUMIFS('ODA download raw'!S:S,'ODA download raw'!$A:$A,'ODA total and ex non-transfer'!$A391,'ODA download raw'!$D:$D,'ODA download raw'!$D$16)</f>
        <v>0</v>
      </c>
      <c r="T391" s="3">
        <f>T390-SUMIFS('ODA download raw'!T:T,'ODA download raw'!$A:$A,'ODA total and ex non-transfer'!$A391,'ODA download raw'!$D:$D,'ODA download raw'!$D$16)</f>
        <v>0</v>
      </c>
      <c r="U391" s="3">
        <f>U390-SUMIFS('ODA download raw'!U:U,'ODA download raw'!$A:$A,'ODA total and ex non-transfer'!$A391,'ODA download raw'!$D:$D,'ODA download raw'!$D$16)</f>
        <v>0</v>
      </c>
    </row>
    <row r="392" spans="1:21" hidden="1" x14ac:dyDescent="0.2">
      <c r="A392" s="21" t="s">
        <v>221</v>
      </c>
      <c r="B392" s="9" t="s">
        <v>586</v>
      </c>
      <c r="C392" s="9" t="s">
        <v>981</v>
      </c>
      <c r="D392" s="9"/>
      <c r="E392" s="2"/>
      <c r="F392" s="2"/>
      <c r="G392" s="2">
        <v>28.008302</v>
      </c>
      <c r="H392" s="2">
        <v>21.364491999999998</v>
      </c>
      <c r="I392" s="2">
        <v>16.877749999999999</v>
      </c>
      <c r="J392" s="2">
        <v>28.485989</v>
      </c>
      <c r="K392" s="2">
        <v>28.069842000000001</v>
      </c>
      <c r="L392" s="2">
        <v>27.708991000000001</v>
      </c>
      <c r="M392" s="2">
        <v>25.955805999999999</v>
      </c>
      <c r="N392" s="2">
        <v>25.953835999999999</v>
      </c>
      <c r="O392" s="2">
        <v>21.028935000000001</v>
      </c>
      <c r="P392" s="2">
        <v>51.642681000000003</v>
      </c>
      <c r="Q392" s="2">
        <v>52.652692999999999</v>
      </c>
      <c r="R392" s="2">
        <v>55.982748999999998</v>
      </c>
      <c r="S392" s="2">
        <v>70.983840000000001</v>
      </c>
      <c r="T392" s="2">
        <v>65.695791999999997</v>
      </c>
      <c r="U392" s="2">
        <v>61.202348000000001</v>
      </c>
    </row>
    <row r="393" spans="1:21" hidden="1" x14ac:dyDescent="0.2">
      <c r="A393" s="22" t="s">
        <v>221</v>
      </c>
      <c r="B393" s="9" t="s">
        <v>586</v>
      </c>
      <c r="C393" s="10" t="s">
        <v>982</v>
      </c>
      <c r="D393" s="10"/>
      <c r="E393" s="3"/>
      <c r="F393" s="3"/>
      <c r="G393" s="3">
        <f>G392-SUMIFS('ODA download raw'!G:G,'ODA download raw'!$A:$A,'ODA total and ex non-transfer'!$A393,'ODA download raw'!$D:$D,'ODA download raw'!$D$16)</f>
        <v>28.008302</v>
      </c>
      <c r="H393" s="3">
        <f>H392-SUMIFS('ODA download raw'!H:H,'ODA download raw'!$A:$A,'ODA total and ex non-transfer'!$A393,'ODA download raw'!$D:$D,'ODA download raw'!$D$16)</f>
        <v>21.364491999999998</v>
      </c>
      <c r="I393" s="3">
        <f>I392-SUMIFS('ODA download raw'!I:I,'ODA download raw'!$A:$A,'ODA total and ex non-transfer'!$A393,'ODA download raw'!$D:$D,'ODA download raw'!$D$16)</f>
        <v>16.877749999999999</v>
      </c>
      <c r="J393" s="3">
        <f>J392-SUMIFS('ODA download raw'!J:J,'ODA download raw'!$A:$A,'ODA total and ex non-transfer'!$A393,'ODA download raw'!$D:$D,'ODA download raw'!$D$16)</f>
        <v>28.485989</v>
      </c>
      <c r="K393" s="3">
        <f>K392-SUMIFS('ODA download raw'!K:K,'ODA download raw'!$A:$A,'ODA total and ex non-transfer'!$A393,'ODA download raw'!$D:$D,'ODA download raw'!$D$16)</f>
        <v>25.983172</v>
      </c>
      <c r="L393" s="3">
        <f>L392-SUMIFS('ODA download raw'!L:L,'ODA download raw'!$A:$A,'ODA total and ex non-transfer'!$A393,'ODA download raw'!$D:$D,'ODA download raw'!$D$16)</f>
        <v>25.986536000000001</v>
      </c>
      <c r="M393" s="3">
        <f>M392-SUMIFS('ODA download raw'!M:M,'ODA download raw'!$A:$A,'ODA total and ex non-transfer'!$A393,'ODA download raw'!$D:$D,'ODA download raw'!$D$16)</f>
        <v>23.083957999999999</v>
      </c>
      <c r="N393" s="3">
        <f>N392-SUMIFS('ODA download raw'!N:N,'ODA download raw'!$A:$A,'ODA total and ex non-transfer'!$A393,'ODA download raw'!$D:$D,'ODA download raw'!$D$16)</f>
        <v>22.398005999999999</v>
      </c>
      <c r="O393" s="3">
        <f>O392-SUMIFS('ODA download raw'!O:O,'ODA download raw'!$A:$A,'ODA total and ex non-transfer'!$A393,'ODA download raw'!$D:$D,'ODA download raw'!$D$16)</f>
        <v>15.308849</v>
      </c>
      <c r="P393" s="3">
        <f>P392-SUMIFS('ODA download raw'!P:P,'ODA download raw'!$A:$A,'ODA total and ex non-transfer'!$A393,'ODA download raw'!$D:$D,'ODA download raw'!$D$16)</f>
        <v>47.111937000000005</v>
      </c>
      <c r="Q393" s="3">
        <f>Q392-SUMIFS('ODA download raw'!Q:Q,'ODA download raw'!$A:$A,'ODA total and ex non-transfer'!$A393,'ODA download raw'!$D:$D,'ODA download raw'!$D$16)</f>
        <v>48.624586999999998</v>
      </c>
      <c r="R393" s="3">
        <f>R392-SUMIFS('ODA download raw'!R:R,'ODA download raw'!$A:$A,'ODA total and ex non-transfer'!$A393,'ODA download raw'!$D:$D,'ODA download raw'!$D$16)</f>
        <v>53.752322999999997</v>
      </c>
      <c r="S393" s="3">
        <f>S392-SUMIFS('ODA download raw'!S:S,'ODA download raw'!$A:$A,'ODA total and ex non-transfer'!$A393,'ODA download raw'!$D:$D,'ODA download raw'!$D$16)</f>
        <v>68.892965000000004</v>
      </c>
      <c r="T393" s="3">
        <f>T392-SUMIFS('ODA download raw'!T:T,'ODA download raw'!$A:$A,'ODA total and ex non-transfer'!$A393,'ODA download raw'!$D:$D,'ODA download raw'!$D$16)</f>
        <v>62.661712999999999</v>
      </c>
      <c r="U393" s="3">
        <f>U392-SUMIFS('ODA download raw'!U:U,'ODA download raw'!$A:$A,'ODA total and ex non-transfer'!$A393,'ODA download raw'!$D:$D,'ODA download raw'!$D$16)</f>
        <v>58.231299999999997</v>
      </c>
    </row>
    <row r="394" spans="1:21" hidden="1" x14ac:dyDescent="0.2">
      <c r="A394" s="21" t="s">
        <v>222</v>
      </c>
      <c r="B394" s="9" t="s">
        <v>658</v>
      </c>
      <c r="C394" s="9" t="s">
        <v>981</v>
      </c>
      <c r="D394" s="9"/>
      <c r="E394" s="2"/>
      <c r="F394" s="2"/>
      <c r="G394" s="2">
        <v>68.503780000000006</v>
      </c>
      <c r="H394" s="2">
        <v>65.752781999999996</v>
      </c>
      <c r="I394" s="2">
        <v>60.405358</v>
      </c>
      <c r="J394" s="2">
        <v>65.414275000000004</v>
      </c>
      <c r="K394" s="2">
        <v>64.377757000000003</v>
      </c>
      <c r="L394" s="2">
        <v>59.570663000000003</v>
      </c>
      <c r="M394" s="2">
        <v>57.910538000000003</v>
      </c>
      <c r="N394" s="2">
        <v>65.297398000000001</v>
      </c>
      <c r="O394" s="2">
        <v>32.647511000000002</v>
      </c>
      <c r="P394" s="2">
        <v>88.125170999999995</v>
      </c>
      <c r="Q394" s="2">
        <v>85.467742000000001</v>
      </c>
      <c r="R394" s="2">
        <v>96.406299000000004</v>
      </c>
      <c r="S394" s="2">
        <v>58.173287000000002</v>
      </c>
      <c r="T394" s="2">
        <v>60.892133999999999</v>
      </c>
      <c r="U394" s="2">
        <v>15.068972</v>
      </c>
    </row>
    <row r="395" spans="1:21" hidden="1" x14ac:dyDescent="0.2">
      <c r="A395" s="22" t="s">
        <v>222</v>
      </c>
      <c r="B395" s="9" t="s">
        <v>658</v>
      </c>
      <c r="C395" s="10" t="s">
        <v>982</v>
      </c>
      <c r="D395" s="10"/>
      <c r="E395" s="3"/>
      <c r="F395" s="3"/>
      <c r="G395" s="3">
        <f>G394-SUMIFS('ODA download raw'!G:G,'ODA download raw'!$A:$A,'ODA total and ex non-transfer'!$A395,'ODA download raw'!$D:$D,'ODA download raw'!$D$16)</f>
        <v>68.503780000000006</v>
      </c>
      <c r="H395" s="3">
        <f>H394-SUMIFS('ODA download raw'!H:H,'ODA download raw'!$A:$A,'ODA total and ex non-transfer'!$A395,'ODA download raw'!$D:$D,'ODA download raw'!$D$16)</f>
        <v>65.752781999999996</v>
      </c>
      <c r="I395" s="3">
        <f>I394-SUMIFS('ODA download raw'!I:I,'ODA download raw'!$A:$A,'ODA total and ex non-transfer'!$A395,'ODA download raw'!$D:$D,'ODA download raw'!$D$16)</f>
        <v>60.405358</v>
      </c>
      <c r="J395" s="3">
        <f>J394-SUMIFS('ODA download raw'!J:J,'ODA download raw'!$A:$A,'ODA total and ex non-transfer'!$A395,'ODA download raw'!$D:$D,'ODA download raw'!$D$16)</f>
        <v>65.414275000000004</v>
      </c>
      <c r="K395" s="3">
        <f>K394-SUMIFS('ODA download raw'!K:K,'ODA download raw'!$A:$A,'ODA total and ex non-transfer'!$A395,'ODA download raw'!$D:$D,'ODA download raw'!$D$16)</f>
        <v>64.101557999999997</v>
      </c>
      <c r="L395" s="3">
        <f>L394-SUMIFS('ODA download raw'!L:L,'ODA download raw'!$A:$A,'ODA total and ex non-transfer'!$A395,'ODA download raw'!$D:$D,'ODA download raw'!$D$16)</f>
        <v>59.492706000000005</v>
      </c>
      <c r="M395" s="3">
        <f>M394-SUMIFS('ODA download raw'!M:M,'ODA download raw'!$A:$A,'ODA total and ex non-transfer'!$A395,'ODA download raw'!$D:$D,'ODA download raw'!$D$16)</f>
        <v>57.740819000000002</v>
      </c>
      <c r="N395" s="3">
        <f>N394-SUMIFS('ODA download raw'!N:N,'ODA download raw'!$A:$A,'ODA total and ex non-transfer'!$A395,'ODA download raw'!$D:$D,'ODA download raw'!$D$16)</f>
        <v>65.019648000000004</v>
      </c>
      <c r="O395" s="3">
        <f>O394-SUMIFS('ODA download raw'!O:O,'ODA download raw'!$A:$A,'ODA total and ex non-transfer'!$A395,'ODA download raw'!$D:$D,'ODA download raw'!$D$16)</f>
        <v>32.432844000000003</v>
      </c>
      <c r="P395" s="3">
        <f>P394-SUMIFS('ODA download raw'!P:P,'ODA download raw'!$A:$A,'ODA total and ex non-transfer'!$A395,'ODA download raw'!$D:$D,'ODA download raw'!$D$16)</f>
        <v>87.862634</v>
      </c>
      <c r="Q395" s="3">
        <f>Q394-SUMIFS('ODA download raw'!Q:Q,'ODA download raw'!$A:$A,'ODA total and ex non-transfer'!$A395,'ODA download raw'!$D:$D,'ODA download raw'!$D$16)</f>
        <v>85.229628000000005</v>
      </c>
      <c r="R395" s="3">
        <f>R394-SUMIFS('ODA download raw'!R:R,'ODA download raw'!$A:$A,'ODA total and ex non-transfer'!$A395,'ODA download raw'!$D:$D,'ODA download raw'!$D$16)</f>
        <v>96.193626000000009</v>
      </c>
      <c r="S395" s="3">
        <f>S394-SUMIFS('ODA download raw'!S:S,'ODA download raw'!$A:$A,'ODA total and ex non-transfer'!$A395,'ODA download raw'!$D:$D,'ODA download raw'!$D$16)</f>
        <v>57.986927000000001</v>
      </c>
      <c r="T395" s="3">
        <f>T394-SUMIFS('ODA download raw'!T:T,'ODA download raw'!$A:$A,'ODA total and ex non-transfer'!$A395,'ODA download raw'!$D:$D,'ODA download raw'!$D$16)</f>
        <v>60.787912999999996</v>
      </c>
      <c r="U395" s="3">
        <f>U394-SUMIFS('ODA download raw'!U:U,'ODA download raw'!$A:$A,'ODA total and ex non-transfer'!$A395,'ODA download raw'!$D:$D,'ODA download raw'!$D$16)</f>
        <v>14.999646</v>
      </c>
    </row>
    <row r="396" spans="1:21" hidden="1" x14ac:dyDescent="0.2">
      <c r="A396" s="21" t="s">
        <v>223</v>
      </c>
      <c r="B396" s="9" t="s">
        <v>672</v>
      </c>
      <c r="C396" s="9" t="s">
        <v>981</v>
      </c>
      <c r="D396" s="9"/>
      <c r="E396" s="2"/>
      <c r="F396" s="2"/>
      <c r="G396" s="2">
        <v>138.587445</v>
      </c>
      <c r="H396" s="2">
        <v>138.83403999999999</v>
      </c>
      <c r="I396" s="2">
        <v>104.99747000000001</v>
      </c>
      <c r="J396" s="2">
        <v>124.529008</v>
      </c>
      <c r="K396" s="2">
        <v>124.03525</v>
      </c>
      <c r="L396" s="2">
        <v>126.067466</v>
      </c>
      <c r="M396" s="2">
        <v>99.609322000000006</v>
      </c>
      <c r="N396" s="2">
        <v>131.70957100000001</v>
      </c>
      <c r="O396" s="2">
        <v>66.014526000000004</v>
      </c>
      <c r="P396" s="2">
        <v>134.16581199999999</v>
      </c>
      <c r="Q396" s="2">
        <v>147.87532899999999</v>
      </c>
      <c r="R396" s="2">
        <v>147.13333800000001</v>
      </c>
      <c r="S396" s="2">
        <v>121.268191</v>
      </c>
      <c r="T396" s="2">
        <v>87.027282</v>
      </c>
      <c r="U396" s="2">
        <v>52.578876000000001</v>
      </c>
    </row>
    <row r="397" spans="1:21" hidden="1" x14ac:dyDescent="0.2">
      <c r="A397" s="22" t="s">
        <v>223</v>
      </c>
      <c r="B397" s="9" t="s">
        <v>672</v>
      </c>
      <c r="C397" s="10" t="s">
        <v>982</v>
      </c>
      <c r="D397" s="10"/>
      <c r="E397" s="3"/>
      <c r="F397" s="3"/>
      <c r="G397" s="3">
        <f>G396-SUMIFS('ODA download raw'!G:G,'ODA download raw'!$A:$A,'ODA total and ex non-transfer'!$A397,'ODA download raw'!$D:$D,'ODA download raw'!$D$16)</f>
        <v>138.587445</v>
      </c>
      <c r="H397" s="3">
        <f>H396-SUMIFS('ODA download raw'!H:H,'ODA download raw'!$A:$A,'ODA total and ex non-transfer'!$A397,'ODA download raw'!$D:$D,'ODA download raw'!$D$16)</f>
        <v>138.83403999999999</v>
      </c>
      <c r="I397" s="3">
        <f>I396-SUMIFS('ODA download raw'!I:I,'ODA download raw'!$A:$A,'ODA total and ex non-transfer'!$A397,'ODA download raw'!$D:$D,'ODA download raw'!$D$16)</f>
        <v>104.99747000000001</v>
      </c>
      <c r="J397" s="3">
        <f>J396-SUMIFS('ODA download raw'!J:J,'ODA download raw'!$A:$A,'ODA total and ex non-transfer'!$A397,'ODA download raw'!$D:$D,'ODA download raw'!$D$16)</f>
        <v>124.529008</v>
      </c>
      <c r="K397" s="3">
        <f>K396-SUMIFS('ODA download raw'!K:K,'ODA download raw'!$A:$A,'ODA total and ex non-transfer'!$A397,'ODA download raw'!$D:$D,'ODA download raw'!$D$16)</f>
        <v>122.71710900000001</v>
      </c>
      <c r="L397" s="3">
        <f>L396-SUMIFS('ODA download raw'!L:L,'ODA download raw'!$A:$A,'ODA total and ex non-transfer'!$A397,'ODA download raw'!$D:$D,'ODA download raw'!$D$16)</f>
        <v>125.49010899999999</v>
      </c>
      <c r="M397" s="3">
        <f>M396-SUMIFS('ODA download raw'!M:M,'ODA download raw'!$A:$A,'ODA total and ex non-transfer'!$A397,'ODA download raw'!$D:$D,'ODA download raw'!$D$16)</f>
        <v>98.904722000000007</v>
      </c>
      <c r="N397" s="3">
        <f>N396-SUMIFS('ODA download raw'!N:N,'ODA download raw'!$A:$A,'ODA total and ex non-transfer'!$A397,'ODA download raw'!$D:$D,'ODA download raw'!$D$16)</f>
        <v>131.05830400000002</v>
      </c>
      <c r="O397" s="3">
        <f>O396-SUMIFS('ODA download raw'!O:O,'ODA download raw'!$A:$A,'ODA total and ex non-transfer'!$A397,'ODA download raw'!$D:$D,'ODA download raw'!$D$16)</f>
        <v>65.77038300000001</v>
      </c>
      <c r="P397" s="3">
        <f>P396-SUMIFS('ODA download raw'!P:P,'ODA download raw'!$A:$A,'ODA total and ex non-transfer'!$A397,'ODA download raw'!$D:$D,'ODA download raw'!$D$16)</f>
        <v>134.08376799999999</v>
      </c>
      <c r="Q397" s="3">
        <f>Q396-SUMIFS('ODA download raw'!Q:Q,'ODA download raw'!$A:$A,'ODA total and ex non-transfer'!$A397,'ODA download raw'!$D:$D,'ODA download raw'!$D$16)</f>
        <v>147.80606699999998</v>
      </c>
      <c r="R397" s="3">
        <f>R396-SUMIFS('ODA download raw'!R:R,'ODA download raw'!$A:$A,'ODA total and ex non-transfer'!$A397,'ODA download raw'!$D:$D,'ODA download raw'!$D$16)</f>
        <v>147.00322600000001</v>
      </c>
      <c r="S397" s="3">
        <f>S396-SUMIFS('ODA download raw'!S:S,'ODA download raw'!$A:$A,'ODA total and ex non-transfer'!$A397,'ODA download raw'!$D:$D,'ODA download raw'!$D$16)</f>
        <v>121.131287</v>
      </c>
      <c r="T397" s="3">
        <f>T396-SUMIFS('ODA download raw'!T:T,'ODA download raw'!$A:$A,'ODA total and ex non-transfer'!$A397,'ODA download raw'!$D:$D,'ODA download raw'!$D$16)</f>
        <v>86.833477000000002</v>
      </c>
      <c r="U397" s="3">
        <f>U396-SUMIFS('ODA download raw'!U:U,'ODA download raw'!$A:$A,'ODA total and ex non-transfer'!$A397,'ODA download raw'!$D:$D,'ODA download raw'!$D$16)</f>
        <v>52.401822000000003</v>
      </c>
    </row>
    <row r="398" spans="1:21" hidden="1" x14ac:dyDescent="0.2">
      <c r="A398" s="21" t="s">
        <v>224</v>
      </c>
      <c r="B398" s="9" t="s">
        <v>698</v>
      </c>
      <c r="C398" s="9" t="s">
        <v>981</v>
      </c>
      <c r="D398" s="9"/>
      <c r="E398" s="2"/>
      <c r="F398" s="2"/>
      <c r="G398" s="2">
        <v>22.843805</v>
      </c>
      <c r="H398" s="2">
        <v>25.934996999999999</v>
      </c>
      <c r="I398" s="2">
        <v>18.759573</v>
      </c>
      <c r="J398" s="2">
        <v>11.105299</v>
      </c>
      <c r="K398" s="2">
        <v>21.342298</v>
      </c>
      <c r="L398" s="2">
        <v>26.640848999999999</v>
      </c>
      <c r="M398" s="2">
        <v>30.662742999999999</v>
      </c>
      <c r="N398" s="2">
        <v>24.557718999999999</v>
      </c>
      <c r="O398" s="2">
        <v>24.269379000000001</v>
      </c>
      <c r="P398" s="2">
        <v>27.936333999999999</v>
      </c>
      <c r="Q398" s="2">
        <v>23.924934</v>
      </c>
      <c r="R398" s="2">
        <v>22.687538</v>
      </c>
      <c r="S398" s="2">
        <v>19.166367999999999</v>
      </c>
      <c r="T398" s="2">
        <v>31.627039</v>
      </c>
      <c r="U398" s="2">
        <v>22.687570000000001</v>
      </c>
    </row>
    <row r="399" spans="1:21" hidden="1" x14ac:dyDescent="0.2">
      <c r="A399" s="22" t="s">
        <v>224</v>
      </c>
      <c r="B399" s="9" t="s">
        <v>698</v>
      </c>
      <c r="C399" s="10" t="s">
        <v>982</v>
      </c>
      <c r="D399" s="10"/>
      <c r="E399" s="3"/>
      <c r="F399" s="3"/>
      <c r="G399" s="3">
        <f>G398-SUMIFS('ODA download raw'!G:G,'ODA download raw'!$A:$A,'ODA total and ex non-transfer'!$A399,'ODA download raw'!$D:$D,'ODA download raw'!$D$16)</f>
        <v>22.843805</v>
      </c>
      <c r="H399" s="3">
        <f>H398-SUMIFS('ODA download raw'!H:H,'ODA download raw'!$A:$A,'ODA total and ex non-transfer'!$A399,'ODA download raw'!$D:$D,'ODA download raw'!$D$16)</f>
        <v>25.934996999999999</v>
      </c>
      <c r="I399" s="3">
        <f>I398-SUMIFS('ODA download raw'!I:I,'ODA download raw'!$A:$A,'ODA total and ex non-transfer'!$A399,'ODA download raw'!$D:$D,'ODA download raw'!$D$16)</f>
        <v>18.759573</v>
      </c>
      <c r="J399" s="3">
        <f>J398-SUMIFS('ODA download raw'!J:J,'ODA download raw'!$A:$A,'ODA total and ex non-transfer'!$A399,'ODA download raw'!$D:$D,'ODA download raw'!$D$16)</f>
        <v>11.105299</v>
      </c>
      <c r="K399" s="3">
        <f>K398-SUMIFS('ODA download raw'!K:K,'ODA download raw'!$A:$A,'ODA total and ex non-transfer'!$A399,'ODA download raw'!$D:$D,'ODA download raw'!$D$16)</f>
        <v>21.342298</v>
      </c>
      <c r="L399" s="3">
        <f>L398-SUMIFS('ODA download raw'!L:L,'ODA download raw'!$A:$A,'ODA total and ex non-transfer'!$A399,'ODA download raw'!$D:$D,'ODA download raw'!$D$16)</f>
        <v>26.305429999999998</v>
      </c>
      <c r="M399" s="3">
        <f>M398-SUMIFS('ODA download raw'!M:M,'ODA download raw'!$A:$A,'ODA total and ex non-transfer'!$A399,'ODA download raw'!$D:$D,'ODA download raw'!$D$16)</f>
        <v>30.626688999999999</v>
      </c>
      <c r="N399" s="3">
        <f>N398-SUMIFS('ODA download raw'!N:N,'ODA download raw'!$A:$A,'ODA total and ex non-transfer'!$A399,'ODA download raw'!$D:$D,'ODA download raw'!$D$16)</f>
        <v>24.128978999999998</v>
      </c>
      <c r="O399" s="3">
        <f>O398-SUMIFS('ODA download raw'!O:O,'ODA download raw'!$A:$A,'ODA total and ex non-transfer'!$A399,'ODA download raw'!$D:$D,'ODA download raw'!$D$16)</f>
        <v>23.948499999999999</v>
      </c>
      <c r="P399" s="3">
        <f>P398-SUMIFS('ODA download raw'!P:P,'ODA download raw'!$A:$A,'ODA total and ex non-transfer'!$A399,'ODA download raw'!$D:$D,'ODA download raw'!$D$16)</f>
        <v>27.511599</v>
      </c>
      <c r="Q399" s="3">
        <f>Q398-SUMIFS('ODA download raw'!Q:Q,'ODA download raw'!$A:$A,'ODA total and ex non-transfer'!$A399,'ODA download raw'!$D:$D,'ODA download raw'!$D$16)</f>
        <v>23.914515999999999</v>
      </c>
      <c r="R399" s="3">
        <f>R398-SUMIFS('ODA download raw'!R:R,'ODA download raw'!$A:$A,'ODA total and ex non-transfer'!$A399,'ODA download raw'!$D:$D,'ODA download raw'!$D$16)</f>
        <v>22.369403999999999</v>
      </c>
      <c r="S399" s="3">
        <f>S398-SUMIFS('ODA download raw'!S:S,'ODA download raw'!$A:$A,'ODA total and ex non-transfer'!$A399,'ODA download raw'!$D:$D,'ODA download raw'!$D$16)</f>
        <v>18.739137999999997</v>
      </c>
      <c r="T399" s="3">
        <f>T398-SUMIFS('ODA download raw'!T:T,'ODA download raw'!$A:$A,'ODA total and ex non-transfer'!$A399,'ODA download raw'!$D:$D,'ODA download raw'!$D$16)</f>
        <v>30.948799999999999</v>
      </c>
      <c r="U399" s="3">
        <f>U398-SUMIFS('ODA download raw'!U:U,'ODA download raw'!$A:$A,'ODA total and ex non-transfer'!$A399,'ODA download raw'!$D:$D,'ODA download raw'!$D$16)</f>
        <v>22.178578999999999</v>
      </c>
    </row>
    <row r="400" spans="1:21" hidden="1" x14ac:dyDescent="0.2">
      <c r="A400" s="21" t="s">
        <v>225</v>
      </c>
      <c r="B400" s="9" t="s">
        <v>709</v>
      </c>
      <c r="C400" s="9" t="s">
        <v>981</v>
      </c>
      <c r="D400" s="9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</row>
    <row r="401" spans="1:21" hidden="1" x14ac:dyDescent="0.2">
      <c r="A401" s="22" t="s">
        <v>225</v>
      </c>
      <c r="B401" s="9" t="s">
        <v>709</v>
      </c>
      <c r="C401" s="10" t="s">
        <v>982</v>
      </c>
      <c r="D401" s="10"/>
      <c r="E401" s="3"/>
      <c r="F401" s="3"/>
      <c r="G401" s="3">
        <f>G400-SUMIFS('ODA download raw'!G:G,'ODA download raw'!$A:$A,'ODA total and ex non-transfer'!$A401,'ODA download raw'!$D:$D,'ODA download raw'!$D$16)</f>
        <v>0</v>
      </c>
      <c r="H401" s="3">
        <f>H400-SUMIFS('ODA download raw'!H:H,'ODA download raw'!$A:$A,'ODA total and ex non-transfer'!$A401,'ODA download raw'!$D:$D,'ODA download raw'!$D$16)</f>
        <v>0</v>
      </c>
      <c r="I401" s="3">
        <f>I400-SUMIFS('ODA download raw'!I:I,'ODA download raw'!$A:$A,'ODA total and ex non-transfer'!$A401,'ODA download raw'!$D:$D,'ODA download raw'!$D$16)</f>
        <v>0</v>
      </c>
      <c r="J401" s="3">
        <f>J400-SUMIFS('ODA download raw'!J:J,'ODA download raw'!$A:$A,'ODA total and ex non-transfer'!$A401,'ODA download raw'!$D:$D,'ODA download raw'!$D$16)</f>
        <v>0</v>
      </c>
      <c r="K401" s="3">
        <f>K400-SUMIFS('ODA download raw'!K:K,'ODA download raw'!$A:$A,'ODA total and ex non-transfer'!$A401,'ODA download raw'!$D:$D,'ODA download raw'!$D$16)</f>
        <v>0</v>
      </c>
      <c r="L401" s="3">
        <f>L400-SUMIFS('ODA download raw'!L:L,'ODA download raw'!$A:$A,'ODA total and ex non-transfer'!$A401,'ODA download raw'!$D:$D,'ODA download raw'!$D$16)</f>
        <v>0</v>
      </c>
      <c r="M401" s="3">
        <f>M400-SUMIFS('ODA download raw'!M:M,'ODA download raw'!$A:$A,'ODA total and ex non-transfer'!$A401,'ODA download raw'!$D:$D,'ODA download raw'!$D$16)</f>
        <v>0</v>
      </c>
      <c r="N401" s="3">
        <f>N400-SUMIFS('ODA download raw'!N:N,'ODA download raw'!$A:$A,'ODA total and ex non-transfer'!$A401,'ODA download raw'!$D:$D,'ODA download raw'!$D$16)</f>
        <v>0</v>
      </c>
      <c r="O401" s="3">
        <f>O400-SUMIFS('ODA download raw'!O:O,'ODA download raw'!$A:$A,'ODA total and ex non-transfer'!$A401,'ODA download raw'!$D:$D,'ODA download raw'!$D$16)</f>
        <v>0</v>
      </c>
      <c r="P401" s="3">
        <f>P400-SUMIFS('ODA download raw'!P:P,'ODA download raw'!$A:$A,'ODA total and ex non-transfer'!$A401,'ODA download raw'!$D:$D,'ODA download raw'!$D$16)</f>
        <v>0</v>
      </c>
      <c r="Q401" s="3">
        <f>Q400-SUMIFS('ODA download raw'!Q:Q,'ODA download raw'!$A:$A,'ODA total and ex non-transfer'!$A401,'ODA download raw'!$D:$D,'ODA download raw'!$D$16)</f>
        <v>0</v>
      </c>
      <c r="R401" s="3">
        <f>R400-SUMIFS('ODA download raw'!R:R,'ODA download raw'!$A:$A,'ODA total and ex non-transfer'!$A401,'ODA download raw'!$D:$D,'ODA download raw'!$D$16)</f>
        <v>0</v>
      </c>
      <c r="S401" s="3">
        <f>S400-SUMIFS('ODA download raw'!S:S,'ODA download raw'!$A:$A,'ODA total and ex non-transfer'!$A401,'ODA download raw'!$D:$D,'ODA download raw'!$D$16)</f>
        <v>0</v>
      </c>
      <c r="T401" s="3">
        <f>T400-SUMIFS('ODA download raw'!T:T,'ODA download raw'!$A:$A,'ODA total and ex non-transfer'!$A401,'ODA download raw'!$D:$D,'ODA download raw'!$D$16)</f>
        <v>0</v>
      </c>
      <c r="U401" s="3">
        <f>U400-SUMIFS('ODA download raw'!U:U,'ODA download raw'!$A:$A,'ODA total and ex non-transfer'!$A401,'ODA download raw'!$D:$D,'ODA download raw'!$D$16)</f>
        <v>0</v>
      </c>
    </row>
    <row r="402" spans="1:21" hidden="1" x14ac:dyDescent="0.2">
      <c r="A402" s="21" t="s">
        <v>226</v>
      </c>
      <c r="B402" s="9" t="s">
        <v>720</v>
      </c>
      <c r="C402" s="9" t="s">
        <v>981</v>
      </c>
      <c r="D402" s="9"/>
      <c r="E402" s="2"/>
      <c r="F402" s="2"/>
      <c r="G402" s="2">
        <v>8.6062619999999992</v>
      </c>
      <c r="H402" s="2">
        <v>14.485886000000001</v>
      </c>
      <c r="I402" s="2">
        <v>18.334218</v>
      </c>
      <c r="J402" s="2">
        <v>25.844839</v>
      </c>
      <c r="K402" s="2">
        <v>11.511399000000001</v>
      </c>
      <c r="L402" s="2">
        <v>15.885241000000001</v>
      </c>
      <c r="M402" s="2">
        <v>20.085782999999999</v>
      </c>
      <c r="N402" s="2">
        <v>8.7982460000000007</v>
      </c>
      <c r="O402" s="2">
        <v>15.706059</v>
      </c>
      <c r="P402" s="2">
        <v>18.932715999999999</v>
      </c>
      <c r="Q402" s="2">
        <v>17.354116999999999</v>
      </c>
      <c r="R402" s="2">
        <v>15.660323999999999</v>
      </c>
      <c r="S402" s="2">
        <v>11.544335</v>
      </c>
      <c r="T402" s="2">
        <v>19.810645000000001</v>
      </c>
      <c r="U402" s="2">
        <v>13.682584</v>
      </c>
    </row>
    <row r="403" spans="1:21" hidden="1" x14ac:dyDescent="0.2">
      <c r="A403" s="22" t="s">
        <v>226</v>
      </c>
      <c r="B403" s="9" t="s">
        <v>720</v>
      </c>
      <c r="C403" s="10" t="s">
        <v>982</v>
      </c>
      <c r="D403" s="10"/>
      <c r="E403" s="3"/>
      <c r="F403" s="3"/>
      <c r="G403" s="3">
        <f>G402-SUMIFS('ODA download raw'!G:G,'ODA download raw'!$A:$A,'ODA total and ex non-transfer'!$A403,'ODA download raw'!$D:$D,'ODA download raw'!$D$16)</f>
        <v>8.6062619999999992</v>
      </c>
      <c r="H403" s="3">
        <f>H402-SUMIFS('ODA download raw'!H:H,'ODA download raw'!$A:$A,'ODA total and ex non-transfer'!$A403,'ODA download raw'!$D:$D,'ODA download raw'!$D$16)</f>
        <v>14.485886000000001</v>
      </c>
      <c r="I403" s="3">
        <f>I402-SUMIFS('ODA download raw'!I:I,'ODA download raw'!$A:$A,'ODA total and ex non-transfer'!$A403,'ODA download raw'!$D:$D,'ODA download raw'!$D$16)</f>
        <v>18.334218</v>
      </c>
      <c r="J403" s="3">
        <f>J402-SUMIFS('ODA download raw'!J:J,'ODA download raw'!$A:$A,'ODA total and ex non-transfer'!$A403,'ODA download raw'!$D:$D,'ODA download raw'!$D$16)</f>
        <v>25.844839</v>
      </c>
      <c r="K403" s="3">
        <f>K402-SUMIFS('ODA download raw'!K:K,'ODA download raw'!$A:$A,'ODA total and ex non-transfer'!$A403,'ODA download raw'!$D:$D,'ODA download raw'!$D$16)</f>
        <v>11.188636000000001</v>
      </c>
      <c r="L403" s="3">
        <f>L402-SUMIFS('ODA download raw'!L:L,'ODA download raw'!$A:$A,'ODA total and ex non-transfer'!$A403,'ODA download raw'!$D:$D,'ODA download raw'!$D$16)</f>
        <v>15.739442</v>
      </c>
      <c r="M403" s="3">
        <f>M402-SUMIFS('ODA download raw'!M:M,'ODA download raw'!$A:$A,'ODA total and ex non-transfer'!$A403,'ODA download raw'!$D:$D,'ODA download raw'!$D$16)</f>
        <v>19.900342999999999</v>
      </c>
      <c r="N403" s="3">
        <f>N402-SUMIFS('ODA download raw'!N:N,'ODA download raw'!$A:$A,'ODA total and ex non-transfer'!$A403,'ODA download raw'!$D:$D,'ODA download raw'!$D$16)</f>
        <v>8.1717420000000001</v>
      </c>
      <c r="O403" s="3">
        <f>O402-SUMIFS('ODA download raw'!O:O,'ODA download raw'!$A:$A,'ODA total and ex non-transfer'!$A403,'ODA download raw'!$D:$D,'ODA download raw'!$D$16)</f>
        <v>15.483592999999999</v>
      </c>
      <c r="P403" s="3">
        <f>P402-SUMIFS('ODA download raw'!P:P,'ODA download raw'!$A:$A,'ODA total and ex non-transfer'!$A403,'ODA download raw'!$D:$D,'ODA download raw'!$D$16)</f>
        <v>18.544613999999999</v>
      </c>
      <c r="Q403" s="3">
        <f>Q402-SUMIFS('ODA download raw'!Q:Q,'ODA download raw'!$A:$A,'ODA total and ex non-transfer'!$A403,'ODA download raw'!$D:$D,'ODA download raw'!$D$16)</f>
        <v>17.212584999999997</v>
      </c>
      <c r="R403" s="3">
        <f>R402-SUMIFS('ODA download raw'!R:R,'ODA download raw'!$A:$A,'ODA total and ex non-transfer'!$A403,'ODA download raw'!$D:$D,'ODA download raw'!$D$16)</f>
        <v>15.268713</v>
      </c>
      <c r="S403" s="3">
        <f>S402-SUMIFS('ODA download raw'!S:S,'ODA download raw'!$A:$A,'ODA total and ex non-transfer'!$A403,'ODA download raw'!$D:$D,'ODA download raw'!$D$16)</f>
        <v>11.368698999999999</v>
      </c>
      <c r="T403" s="3">
        <f>T402-SUMIFS('ODA download raw'!T:T,'ODA download raw'!$A:$A,'ODA total and ex non-transfer'!$A403,'ODA download raw'!$D:$D,'ODA download raw'!$D$16)</f>
        <v>19.671704000000002</v>
      </c>
      <c r="U403" s="3">
        <f>U402-SUMIFS('ODA download raw'!U:U,'ODA download raw'!$A:$A,'ODA total and ex non-transfer'!$A403,'ODA download raw'!$D:$D,'ODA download raw'!$D$16)</f>
        <v>13.428609</v>
      </c>
    </row>
    <row r="404" spans="1:21" hidden="1" x14ac:dyDescent="0.2">
      <c r="A404" s="21" t="s">
        <v>227</v>
      </c>
      <c r="B404" s="9" t="s">
        <v>725</v>
      </c>
      <c r="C404" s="9" t="s">
        <v>981</v>
      </c>
      <c r="D404" s="9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</row>
    <row r="405" spans="1:21" hidden="1" x14ac:dyDescent="0.2">
      <c r="A405" s="22" t="s">
        <v>227</v>
      </c>
      <c r="B405" s="9" t="s">
        <v>725</v>
      </c>
      <c r="C405" s="10" t="s">
        <v>982</v>
      </c>
      <c r="D405" s="10"/>
      <c r="E405" s="3"/>
      <c r="F405" s="3"/>
      <c r="G405" s="3">
        <f>G404-SUMIFS('ODA download raw'!G:G,'ODA download raw'!$A:$A,'ODA total and ex non-transfer'!$A405,'ODA download raw'!$D:$D,'ODA download raw'!$D$16)</f>
        <v>0</v>
      </c>
      <c r="H405" s="3">
        <f>H404-SUMIFS('ODA download raw'!H:H,'ODA download raw'!$A:$A,'ODA total and ex non-transfer'!$A405,'ODA download raw'!$D:$D,'ODA download raw'!$D$16)</f>
        <v>0</v>
      </c>
      <c r="I405" s="3">
        <f>I404-SUMIFS('ODA download raw'!I:I,'ODA download raw'!$A:$A,'ODA total and ex non-transfer'!$A405,'ODA download raw'!$D:$D,'ODA download raw'!$D$16)</f>
        <v>0</v>
      </c>
      <c r="J405" s="3">
        <f>J404-SUMIFS('ODA download raw'!J:J,'ODA download raw'!$A:$A,'ODA total and ex non-transfer'!$A405,'ODA download raw'!$D:$D,'ODA download raw'!$D$16)</f>
        <v>0</v>
      </c>
      <c r="K405" s="3">
        <f>K404-SUMIFS('ODA download raw'!K:K,'ODA download raw'!$A:$A,'ODA total and ex non-transfer'!$A405,'ODA download raw'!$D:$D,'ODA download raw'!$D$16)</f>
        <v>0</v>
      </c>
      <c r="L405" s="3">
        <f>L404-SUMIFS('ODA download raw'!L:L,'ODA download raw'!$A:$A,'ODA total and ex non-transfer'!$A405,'ODA download raw'!$D:$D,'ODA download raw'!$D$16)</f>
        <v>0</v>
      </c>
      <c r="M405" s="3">
        <f>M404-SUMIFS('ODA download raw'!M:M,'ODA download raw'!$A:$A,'ODA total and ex non-transfer'!$A405,'ODA download raw'!$D:$D,'ODA download raw'!$D$16)</f>
        <v>0</v>
      </c>
      <c r="N405" s="3">
        <f>N404-SUMIFS('ODA download raw'!N:N,'ODA download raw'!$A:$A,'ODA total and ex non-transfer'!$A405,'ODA download raw'!$D:$D,'ODA download raw'!$D$16)</f>
        <v>0</v>
      </c>
      <c r="O405" s="3">
        <f>O404-SUMIFS('ODA download raw'!O:O,'ODA download raw'!$A:$A,'ODA total and ex non-transfer'!$A405,'ODA download raw'!$D:$D,'ODA download raw'!$D$16)</f>
        <v>0</v>
      </c>
      <c r="P405" s="3">
        <f>P404-SUMIFS('ODA download raw'!P:P,'ODA download raw'!$A:$A,'ODA total and ex non-transfer'!$A405,'ODA download raw'!$D:$D,'ODA download raw'!$D$16)</f>
        <v>0</v>
      </c>
      <c r="Q405" s="3">
        <f>Q404-SUMIFS('ODA download raw'!Q:Q,'ODA download raw'!$A:$A,'ODA total and ex non-transfer'!$A405,'ODA download raw'!$D:$D,'ODA download raw'!$D$16)</f>
        <v>0</v>
      </c>
      <c r="R405" s="3">
        <f>R404-SUMIFS('ODA download raw'!R:R,'ODA download raw'!$A:$A,'ODA total and ex non-transfer'!$A405,'ODA download raw'!$D:$D,'ODA download raw'!$D$16)</f>
        <v>0</v>
      </c>
      <c r="S405" s="3">
        <f>S404-SUMIFS('ODA download raw'!S:S,'ODA download raw'!$A:$A,'ODA total and ex non-transfer'!$A405,'ODA download raw'!$D:$D,'ODA download raw'!$D$16)</f>
        <v>0</v>
      </c>
      <c r="T405" s="3">
        <f>T404-SUMIFS('ODA download raw'!T:T,'ODA download raw'!$A:$A,'ODA total and ex non-transfer'!$A405,'ODA download raw'!$D:$D,'ODA download raw'!$D$16)</f>
        <v>0</v>
      </c>
      <c r="U405" s="3">
        <f>U404-SUMIFS('ODA download raw'!U:U,'ODA download raw'!$A:$A,'ODA total and ex non-transfer'!$A405,'ODA download raw'!$D:$D,'ODA download raw'!$D$16)</f>
        <v>0</v>
      </c>
    </row>
    <row r="406" spans="1:21" hidden="1" x14ac:dyDescent="0.2">
      <c r="A406" s="21" t="s">
        <v>228</v>
      </c>
      <c r="B406" s="9" t="s">
        <v>734</v>
      </c>
      <c r="C406" s="9" t="s">
        <v>981</v>
      </c>
      <c r="D406" s="9"/>
      <c r="E406" s="2"/>
      <c r="F406" s="2"/>
      <c r="G406" s="2">
        <v>32.572536999999997</v>
      </c>
      <c r="H406" s="2">
        <v>30.088792000000002</v>
      </c>
      <c r="I406" s="2">
        <v>23.237258000000001</v>
      </c>
      <c r="J406" s="2">
        <v>26.330352999999999</v>
      </c>
      <c r="K406" s="2">
        <v>42.208587000000001</v>
      </c>
      <c r="L406" s="2">
        <v>24.265270000000001</v>
      </c>
      <c r="M406" s="2">
        <v>44.240448999999998</v>
      </c>
      <c r="N406" s="2">
        <v>37.042129000000003</v>
      </c>
      <c r="O406" s="2">
        <v>28.522604000000001</v>
      </c>
      <c r="P406" s="2">
        <v>27.584229000000001</v>
      </c>
      <c r="Q406" s="2">
        <v>11.835031000000001</v>
      </c>
      <c r="R406" s="2">
        <v>33.764963000000002</v>
      </c>
      <c r="S406" s="2">
        <v>23.018471999999999</v>
      </c>
      <c r="T406" s="2">
        <v>14.351186999999999</v>
      </c>
      <c r="U406" s="2">
        <v>17.759039999999999</v>
      </c>
    </row>
    <row r="407" spans="1:21" hidden="1" x14ac:dyDescent="0.2">
      <c r="A407" s="22" t="s">
        <v>228</v>
      </c>
      <c r="B407" s="9" t="s">
        <v>734</v>
      </c>
      <c r="C407" s="10" t="s">
        <v>982</v>
      </c>
      <c r="D407" s="10"/>
      <c r="E407" s="3"/>
      <c r="F407" s="3"/>
      <c r="G407" s="3">
        <f>G406-SUMIFS('ODA download raw'!G:G,'ODA download raw'!$A:$A,'ODA total and ex non-transfer'!$A407,'ODA download raw'!$D:$D,'ODA download raw'!$D$16)</f>
        <v>32.572536999999997</v>
      </c>
      <c r="H407" s="3">
        <f>H406-SUMIFS('ODA download raw'!H:H,'ODA download raw'!$A:$A,'ODA total and ex non-transfer'!$A407,'ODA download raw'!$D:$D,'ODA download raw'!$D$16)</f>
        <v>30.088792000000002</v>
      </c>
      <c r="I407" s="3">
        <f>I406-SUMIFS('ODA download raw'!I:I,'ODA download raw'!$A:$A,'ODA total and ex non-transfer'!$A407,'ODA download raw'!$D:$D,'ODA download raw'!$D$16)</f>
        <v>23.237258000000001</v>
      </c>
      <c r="J407" s="3">
        <f>J406-SUMIFS('ODA download raw'!J:J,'ODA download raw'!$A:$A,'ODA total and ex non-transfer'!$A407,'ODA download raw'!$D:$D,'ODA download raw'!$D$16)</f>
        <v>26.330352999999999</v>
      </c>
      <c r="K407" s="3">
        <f>K406-SUMIFS('ODA download raw'!K:K,'ODA download raw'!$A:$A,'ODA total and ex non-transfer'!$A407,'ODA download raw'!$D:$D,'ODA download raw'!$D$16)</f>
        <v>42.012367000000005</v>
      </c>
      <c r="L407" s="3">
        <f>L406-SUMIFS('ODA download raw'!L:L,'ODA download raw'!$A:$A,'ODA total and ex non-transfer'!$A407,'ODA download raw'!$D:$D,'ODA download raw'!$D$16)</f>
        <v>24.138948000000003</v>
      </c>
      <c r="M407" s="3">
        <f>M406-SUMIFS('ODA download raw'!M:M,'ODA download raw'!$A:$A,'ODA total and ex non-transfer'!$A407,'ODA download raw'!$D:$D,'ODA download raw'!$D$16)</f>
        <v>43.304007999999996</v>
      </c>
      <c r="N407" s="3">
        <f>N406-SUMIFS('ODA download raw'!N:N,'ODA download raw'!$A:$A,'ODA total and ex non-transfer'!$A407,'ODA download raw'!$D:$D,'ODA download raw'!$D$16)</f>
        <v>36.927292000000001</v>
      </c>
      <c r="O407" s="3">
        <f>O406-SUMIFS('ODA download raw'!O:O,'ODA download raw'!$A:$A,'ODA total and ex non-transfer'!$A407,'ODA download raw'!$D:$D,'ODA download raw'!$D$16)</f>
        <v>28.411883</v>
      </c>
      <c r="P407" s="3">
        <f>P406-SUMIFS('ODA download raw'!P:P,'ODA download raw'!$A:$A,'ODA total and ex non-transfer'!$A407,'ODA download raw'!$D:$D,'ODA download raw'!$D$16)</f>
        <v>27.494736</v>
      </c>
      <c r="Q407" s="3">
        <f>Q406-SUMIFS('ODA download raw'!Q:Q,'ODA download raw'!$A:$A,'ODA total and ex non-transfer'!$A407,'ODA download raw'!$D:$D,'ODA download raw'!$D$16)</f>
        <v>11.655793000000001</v>
      </c>
      <c r="R407" s="3">
        <f>R406-SUMIFS('ODA download raw'!R:R,'ODA download raw'!$A:$A,'ODA total and ex non-transfer'!$A407,'ODA download raw'!$D:$D,'ODA download raw'!$D$16)</f>
        <v>33.499331000000005</v>
      </c>
      <c r="S407" s="3">
        <f>S406-SUMIFS('ODA download raw'!S:S,'ODA download raw'!$A:$A,'ODA total and ex non-transfer'!$A407,'ODA download raw'!$D:$D,'ODA download raw'!$D$16)</f>
        <v>22.734081</v>
      </c>
      <c r="T407" s="3">
        <f>T406-SUMIFS('ODA download raw'!T:T,'ODA download raw'!$A:$A,'ODA total and ex non-transfer'!$A407,'ODA download raw'!$D:$D,'ODA download raw'!$D$16)</f>
        <v>14.170848999999999</v>
      </c>
      <c r="U407" s="3">
        <f>U406-SUMIFS('ODA download raw'!U:U,'ODA download raw'!$A:$A,'ODA total and ex non-transfer'!$A407,'ODA download raw'!$D:$D,'ODA download raw'!$D$16)</f>
        <v>17.615964999999999</v>
      </c>
    </row>
    <row r="408" spans="1:21" hidden="1" x14ac:dyDescent="0.2">
      <c r="A408" s="21" t="s">
        <v>229</v>
      </c>
      <c r="B408" s="9" t="s">
        <v>746</v>
      </c>
      <c r="C408" s="9" t="s">
        <v>981</v>
      </c>
      <c r="D408" s="9"/>
      <c r="E408" s="2"/>
      <c r="F408" s="2"/>
      <c r="G408" s="2">
        <v>415.30247200000002</v>
      </c>
      <c r="H408" s="2">
        <v>392.758196</v>
      </c>
      <c r="I408" s="2">
        <v>362.30774400000001</v>
      </c>
      <c r="J408" s="2">
        <v>366.39234399999998</v>
      </c>
      <c r="K408" s="2">
        <v>361.045975</v>
      </c>
      <c r="L408" s="2">
        <v>370.153684</v>
      </c>
      <c r="M408" s="2">
        <v>404.72859399999999</v>
      </c>
      <c r="N408" s="2">
        <v>441.03852799999999</v>
      </c>
      <c r="O408" s="2">
        <v>485.75546200000002</v>
      </c>
      <c r="P408" s="2">
        <v>503.41451699999999</v>
      </c>
      <c r="Q408" s="2">
        <v>560.13478899999996</v>
      </c>
      <c r="R408" s="2">
        <v>573.54593699999998</v>
      </c>
      <c r="S408" s="2">
        <v>531.44651699999997</v>
      </c>
      <c r="T408" s="2">
        <v>631.97294099999999</v>
      </c>
      <c r="U408" s="2">
        <v>573.12677799999994</v>
      </c>
    </row>
    <row r="409" spans="1:21" hidden="1" x14ac:dyDescent="0.2">
      <c r="A409" s="22" t="s">
        <v>229</v>
      </c>
      <c r="B409" s="9" t="s">
        <v>746</v>
      </c>
      <c r="C409" s="10" t="s">
        <v>982</v>
      </c>
      <c r="D409" s="10"/>
      <c r="E409" s="3"/>
      <c r="F409" s="3"/>
      <c r="G409" s="3">
        <f>G408-SUMIFS('ODA download raw'!G:G,'ODA download raw'!$A:$A,'ODA total and ex non-transfer'!$A409,'ODA download raw'!$D:$D,'ODA download raw'!$D$16)</f>
        <v>415.30247200000002</v>
      </c>
      <c r="H409" s="3">
        <f>H408-SUMIFS('ODA download raw'!H:H,'ODA download raw'!$A:$A,'ODA total and ex non-transfer'!$A409,'ODA download raw'!$D:$D,'ODA download raw'!$D$16)</f>
        <v>392.758196</v>
      </c>
      <c r="I409" s="3">
        <f>I408-SUMIFS('ODA download raw'!I:I,'ODA download raw'!$A:$A,'ODA total and ex non-transfer'!$A409,'ODA download raw'!$D:$D,'ODA download raw'!$D$16)</f>
        <v>362.30774400000001</v>
      </c>
      <c r="J409" s="3">
        <f>J408-SUMIFS('ODA download raw'!J:J,'ODA download raw'!$A:$A,'ODA total and ex non-transfer'!$A409,'ODA download raw'!$D:$D,'ODA download raw'!$D$16)</f>
        <v>366.39234399999998</v>
      </c>
      <c r="K409" s="3">
        <f>K408-SUMIFS('ODA download raw'!K:K,'ODA download raw'!$A:$A,'ODA total and ex non-transfer'!$A409,'ODA download raw'!$D:$D,'ODA download raw'!$D$16)</f>
        <v>336.28190999999998</v>
      </c>
      <c r="L409" s="3">
        <f>L408-SUMIFS('ODA download raw'!L:L,'ODA download raw'!$A:$A,'ODA total and ex non-transfer'!$A409,'ODA download raw'!$D:$D,'ODA download raw'!$D$16)</f>
        <v>354.38252199999999</v>
      </c>
      <c r="M409" s="3">
        <f>M408-SUMIFS('ODA download raw'!M:M,'ODA download raw'!$A:$A,'ODA total and ex non-transfer'!$A409,'ODA download raw'!$D:$D,'ODA download raw'!$D$16)</f>
        <v>391.03707199999997</v>
      </c>
      <c r="N409" s="3">
        <f>N408-SUMIFS('ODA download raw'!N:N,'ODA download raw'!$A:$A,'ODA total and ex non-transfer'!$A409,'ODA download raw'!$D:$D,'ODA download raw'!$D$16)</f>
        <v>422.92352699999998</v>
      </c>
      <c r="O409" s="3">
        <f>O408-SUMIFS('ODA download raw'!O:O,'ODA download raw'!$A:$A,'ODA total and ex non-transfer'!$A409,'ODA download raw'!$D:$D,'ODA download raw'!$D$16)</f>
        <v>470.51592200000005</v>
      </c>
      <c r="P409" s="3">
        <f>P408-SUMIFS('ODA download raw'!P:P,'ODA download raw'!$A:$A,'ODA total and ex non-transfer'!$A409,'ODA download raw'!$D:$D,'ODA download raw'!$D$16)</f>
        <v>481.419421</v>
      </c>
      <c r="Q409" s="3">
        <f>Q408-SUMIFS('ODA download raw'!Q:Q,'ODA download raw'!$A:$A,'ODA total and ex non-transfer'!$A409,'ODA download raw'!$D:$D,'ODA download raw'!$D$16)</f>
        <v>542.17193099999997</v>
      </c>
      <c r="R409" s="3">
        <f>R408-SUMIFS('ODA download raw'!R:R,'ODA download raw'!$A:$A,'ODA total and ex non-transfer'!$A409,'ODA download raw'!$D:$D,'ODA download raw'!$D$16)</f>
        <v>545.26264800000001</v>
      </c>
      <c r="S409" s="3">
        <f>S408-SUMIFS('ODA download raw'!S:S,'ODA download raw'!$A:$A,'ODA total and ex non-transfer'!$A409,'ODA download raw'!$D:$D,'ODA download raw'!$D$16)</f>
        <v>509.22515899999996</v>
      </c>
      <c r="T409" s="3">
        <f>T408-SUMIFS('ODA download raw'!T:T,'ODA download raw'!$A:$A,'ODA total and ex non-transfer'!$A409,'ODA download raw'!$D:$D,'ODA download raw'!$D$16)</f>
        <v>603.90049699999997</v>
      </c>
      <c r="U409" s="3">
        <f>U408-SUMIFS('ODA download raw'!U:U,'ODA download raw'!$A:$A,'ODA total and ex non-transfer'!$A409,'ODA download raw'!$D:$D,'ODA download raw'!$D$16)</f>
        <v>545.73599399999989</v>
      </c>
    </row>
    <row r="410" spans="1:21" hidden="1" x14ac:dyDescent="0.2">
      <c r="A410" s="21" t="s">
        <v>230</v>
      </c>
      <c r="B410" s="9" t="s">
        <v>816</v>
      </c>
      <c r="C410" s="9" t="s">
        <v>981</v>
      </c>
      <c r="D410" s="9"/>
      <c r="E410" s="2"/>
      <c r="F410" s="2"/>
      <c r="G410" s="2">
        <v>52.107754</v>
      </c>
      <c r="H410" s="2">
        <v>42.105446000000001</v>
      </c>
      <c r="I410" s="2">
        <v>38.044103</v>
      </c>
      <c r="J410" s="2">
        <v>47.921793000000001</v>
      </c>
      <c r="K410" s="2">
        <v>54.476627999999998</v>
      </c>
      <c r="L410" s="2">
        <v>41.171140000000001</v>
      </c>
      <c r="M410" s="2">
        <v>39.796300000000002</v>
      </c>
      <c r="N410" s="2">
        <v>69.158356999999995</v>
      </c>
      <c r="O410" s="2">
        <v>140.96653000000001</v>
      </c>
      <c r="P410" s="2">
        <v>87.002336999999997</v>
      </c>
      <c r="Q410" s="2">
        <v>103.33823099999999</v>
      </c>
      <c r="R410" s="2">
        <v>105.28869899999999</v>
      </c>
      <c r="S410" s="2">
        <v>89.805423000000005</v>
      </c>
      <c r="T410" s="2">
        <v>103.634184</v>
      </c>
      <c r="U410" s="2">
        <v>98.727678999999995</v>
      </c>
    </row>
    <row r="411" spans="1:21" hidden="1" x14ac:dyDescent="0.2">
      <c r="A411" s="22" t="s">
        <v>230</v>
      </c>
      <c r="B411" s="9" t="s">
        <v>816</v>
      </c>
      <c r="C411" s="10" t="s">
        <v>982</v>
      </c>
      <c r="D411" s="10"/>
      <c r="E411" s="3"/>
      <c r="F411" s="3"/>
      <c r="G411" s="3">
        <f>G410-SUMIFS('ODA download raw'!G:G,'ODA download raw'!$A:$A,'ODA total and ex non-transfer'!$A411,'ODA download raw'!$D:$D,'ODA download raw'!$D$16)</f>
        <v>52.107754</v>
      </c>
      <c r="H411" s="3">
        <f>H410-SUMIFS('ODA download raw'!H:H,'ODA download raw'!$A:$A,'ODA total and ex non-transfer'!$A411,'ODA download raw'!$D:$D,'ODA download raw'!$D$16)</f>
        <v>42.105446000000001</v>
      </c>
      <c r="I411" s="3">
        <f>I410-SUMIFS('ODA download raw'!I:I,'ODA download raw'!$A:$A,'ODA total and ex non-transfer'!$A411,'ODA download raw'!$D:$D,'ODA download raw'!$D$16)</f>
        <v>38.044103</v>
      </c>
      <c r="J411" s="3">
        <f>J410-SUMIFS('ODA download raw'!J:J,'ODA download raw'!$A:$A,'ODA total and ex non-transfer'!$A411,'ODA download raw'!$D:$D,'ODA download raw'!$D$16)</f>
        <v>47.921793000000001</v>
      </c>
      <c r="K411" s="3">
        <f>K410-SUMIFS('ODA download raw'!K:K,'ODA download raw'!$A:$A,'ODA total and ex non-transfer'!$A411,'ODA download raw'!$D:$D,'ODA download raw'!$D$16)</f>
        <v>51.180962999999998</v>
      </c>
      <c r="L411" s="3">
        <f>L410-SUMIFS('ODA download raw'!L:L,'ODA download raw'!$A:$A,'ODA total and ex non-transfer'!$A411,'ODA download raw'!$D:$D,'ODA download raw'!$D$16)</f>
        <v>38.728141999999998</v>
      </c>
      <c r="M411" s="3">
        <f>M410-SUMIFS('ODA download raw'!M:M,'ODA download raw'!$A:$A,'ODA total and ex non-transfer'!$A411,'ODA download raw'!$D:$D,'ODA download raw'!$D$16)</f>
        <v>37.797439000000004</v>
      </c>
      <c r="N411" s="3">
        <f>N410-SUMIFS('ODA download raw'!N:N,'ODA download raw'!$A:$A,'ODA total and ex non-transfer'!$A411,'ODA download raw'!$D:$D,'ODA download raw'!$D$16)</f>
        <v>64.285420999999999</v>
      </c>
      <c r="O411" s="3">
        <f>O410-SUMIFS('ODA download raw'!O:O,'ODA download raw'!$A:$A,'ODA total and ex non-transfer'!$A411,'ODA download raw'!$D:$D,'ODA download raw'!$D$16)</f>
        <v>135.215622</v>
      </c>
      <c r="P411" s="3">
        <f>P410-SUMIFS('ODA download raw'!P:P,'ODA download raw'!$A:$A,'ODA total and ex non-transfer'!$A411,'ODA download raw'!$D:$D,'ODA download raw'!$D$16)</f>
        <v>80.564644000000001</v>
      </c>
      <c r="Q411" s="3">
        <f>Q410-SUMIFS('ODA download raw'!Q:Q,'ODA download raw'!$A:$A,'ODA total and ex non-transfer'!$A411,'ODA download raw'!$D:$D,'ODA download raw'!$D$16)</f>
        <v>97.03285799999999</v>
      </c>
      <c r="R411" s="3">
        <f>R410-SUMIFS('ODA download raw'!R:R,'ODA download raw'!$A:$A,'ODA total and ex non-transfer'!$A411,'ODA download raw'!$D:$D,'ODA download raw'!$D$16)</f>
        <v>98.061465999999996</v>
      </c>
      <c r="S411" s="3">
        <f>S410-SUMIFS('ODA download raw'!S:S,'ODA download raw'!$A:$A,'ODA total and ex non-transfer'!$A411,'ODA download raw'!$D:$D,'ODA download raw'!$D$16)</f>
        <v>83.412303000000009</v>
      </c>
      <c r="T411" s="3">
        <f>T410-SUMIFS('ODA download raw'!T:T,'ODA download raw'!$A:$A,'ODA total and ex non-transfer'!$A411,'ODA download raw'!$D:$D,'ODA download raw'!$D$16)</f>
        <v>97.680353000000011</v>
      </c>
      <c r="U411" s="3">
        <f>U410-SUMIFS('ODA download raw'!U:U,'ODA download raw'!$A:$A,'ODA total and ex non-transfer'!$A411,'ODA download raw'!$D:$D,'ODA download raw'!$D$16)</f>
        <v>92.596793999999989</v>
      </c>
    </row>
    <row r="412" spans="1:21" hidden="1" x14ac:dyDescent="0.2">
      <c r="A412" s="21" t="s">
        <v>231</v>
      </c>
      <c r="B412" s="9" t="s">
        <v>846</v>
      </c>
      <c r="C412" s="9" t="s">
        <v>981</v>
      </c>
      <c r="D412" s="9"/>
      <c r="E412" s="2"/>
      <c r="F412" s="2"/>
      <c r="G412" s="2">
        <v>53.855522000000001</v>
      </c>
      <c r="H412" s="2">
        <v>130.65684400000001</v>
      </c>
      <c r="I412" s="2">
        <v>163.86940200000001</v>
      </c>
      <c r="J412" s="2">
        <v>239.720876</v>
      </c>
      <c r="K412" s="2">
        <v>236.98828399999999</v>
      </c>
      <c r="L412" s="2">
        <v>255.28849500000001</v>
      </c>
      <c r="M412" s="2">
        <v>230.307097</v>
      </c>
      <c r="N412" s="2">
        <v>224.73822999999999</v>
      </c>
      <c r="O412" s="2">
        <v>304.73350900000003</v>
      </c>
      <c r="P412" s="2">
        <v>263.72344900000002</v>
      </c>
      <c r="Q412" s="2">
        <v>238.15766400000001</v>
      </c>
      <c r="R412" s="2">
        <v>239.384793</v>
      </c>
      <c r="S412" s="2">
        <v>176.208155</v>
      </c>
      <c r="T412" s="2">
        <v>198.58501000000001</v>
      </c>
      <c r="U412" s="2">
        <v>183.62358399999999</v>
      </c>
    </row>
    <row r="413" spans="1:21" hidden="1" x14ac:dyDescent="0.2">
      <c r="A413" s="22" t="s">
        <v>231</v>
      </c>
      <c r="B413" s="9" t="s">
        <v>846</v>
      </c>
      <c r="C413" s="10" t="s">
        <v>982</v>
      </c>
      <c r="D413" s="10"/>
      <c r="E413" s="3"/>
      <c r="F413" s="3"/>
      <c r="G413" s="3">
        <f>G412-SUMIFS('ODA download raw'!G:G,'ODA download raw'!$A:$A,'ODA total and ex non-transfer'!$A413,'ODA download raw'!$D:$D,'ODA download raw'!$D$16)</f>
        <v>53.855522000000001</v>
      </c>
      <c r="H413" s="3">
        <f>H412-SUMIFS('ODA download raw'!H:H,'ODA download raw'!$A:$A,'ODA total and ex non-transfer'!$A413,'ODA download raw'!$D:$D,'ODA download raw'!$D$16)</f>
        <v>130.65684400000001</v>
      </c>
      <c r="I413" s="3">
        <f>I412-SUMIFS('ODA download raw'!I:I,'ODA download raw'!$A:$A,'ODA total and ex non-transfer'!$A413,'ODA download raw'!$D:$D,'ODA download raw'!$D$16)</f>
        <v>163.86940200000001</v>
      </c>
      <c r="J413" s="3">
        <f>J412-SUMIFS('ODA download raw'!J:J,'ODA download raw'!$A:$A,'ODA total and ex non-transfer'!$A413,'ODA download raw'!$D:$D,'ODA download raw'!$D$16)</f>
        <v>239.720876</v>
      </c>
      <c r="K413" s="3">
        <f>K412-SUMIFS('ODA download raw'!K:K,'ODA download raw'!$A:$A,'ODA total and ex non-transfer'!$A413,'ODA download raw'!$D:$D,'ODA download raw'!$D$16)</f>
        <v>234.855628</v>
      </c>
      <c r="L413" s="3">
        <f>L412-SUMIFS('ODA download raw'!L:L,'ODA download raw'!$A:$A,'ODA total and ex non-transfer'!$A413,'ODA download raw'!$D:$D,'ODA download raw'!$D$16)</f>
        <v>252.77591200000001</v>
      </c>
      <c r="M413" s="3">
        <f>M412-SUMIFS('ODA download raw'!M:M,'ODA download raw'!$A:$A,'ODA total and ex non-transfer'!$A413,'ODA download raw'!$D:$D,'ODA download raw'!$D$16)</f>
        <v>223.900443</v>
      </c>
      <c r="N413" s="3">
        <f>N412-SUMIFS('ODA download raw'!N:N,'ODA download raw'!$A:$A,'ODA total and ex non-transfer'!$A413,'ODA download raw'!$D:$D,'ODA download raw'!$D$16)</f>
        <v>219.45915599999998</v>
      </c>
      <c r="O413" s="3">
        <f>O412-SUMIFS('ODA download raw'!O:O,'ODA download raw'!$A:$A,'ODA total and ex non-transfer'!$A413,'ODA download raw'!$D:$D,'ODA download raw'!$D$16)</f>
        <v>299.656002</v>
      </c>
      <c r="P413" s="3">
        <f>P412-SUMIFS('ODA download raw'!P:P,'ODA download raw'!$A:$A,'ODA total and ex non-transfer'!$A413,'ODA download raw'!$D:$D,'ODA download raw'!$D$16)</f>
        <v>257.00775900000002</v>
      </c>
      <c r="Q413" s="3">
        <f>Q412-SUMIFS('ODA download raw'!Q:Q,'ODA download raw'!$A:$A,'ODA total and ex non-transfer'!$A413,'ODA download raw'!$D:$D,'ODA download raw'!$D$16)</f>
        <v>230.967861</v>
      </c>
      <c r="R413" s="3">
        <f>R412-SUMIFS('ODA download raw'!R:R,'ODA download raw'!$A:$A,'ODA total and ex non-transfer'!$A413,'ODA download raw'!$D:$D,'ODA download raw'!$D$16)</f>
        <v>231.658873</v>
      </c>
      <c r="S413" s="3">
        <f>S412-SUMIFS('ODA download raw'!S:S,'ODA download raw'!$A:$A,'ODA total and ex non-transfer'!$A413,'ODA download raw'!$D:$D,'ODA download raw'!$D$16)</f>
        <v>170.31320300000002</v>
      </c>
      <c r="T413" s="3">
        <f>T412-SUMIFS('ODA download raw'!T:T,'ODA download raw'!$A:$A,'ODA total and ex non-transfer'!$A413,'ODA download raw'!$D:$D,'ODA download raw'!$D$16)</f>
        <v>191.85231300000001</v>
      </c>
      <c r="U413" s="3">
        <f>U412-SUMIFS('ODA download raw'!U:U,'ODA download raw'!$A:$A,'ODA total and ex non-transfer'!$A413,'ODA download raw'!$D:$D,'ODA download raw'!$D$16)</f>
        <v>178.404798</v>
      </c>
    </row>
    <row r="414" spans="1:21" hidden="1" x14ac:dyDescent="0.2">
      <c r="A414" s="21" t="s">
        <v>232</v>
      </c>
      <c r="B414" s="9" t="s">
        <v>903</v>
      </c>
      <c r="C414" s="9" t="s">
        <v>981</v>
      </c>
      <c r="D414" s="9"/>
      <c r="E414" s="2"/>
      <c r="F414" s="2"/>
      <c r="G414" s="2">
        <v>9.4104700000000001</v>
      </c>
      <c r="H414" s="2">
        <v>10.247061</v>
      </c>
      <c r="I414" s="2">
        <v>11.475274000000001</v>
      </c>
      <c r="J414" s="2">
        <v>20.005132</v>
      </c>
      <c r="K414" s="2">
        <v>13.886873</v>
      </c>
      <c r="L414" s="2">
        <v>14.124632999999999</v>
      </c>
      <c r="M414" s="2">
        <v>24.642264000000001</v>
      </c>
      <c r="N414" s="2">
        <v>12.206358</v>
      </c>
      <c r="O414" s="2">
        <v>15.273431</v>
      </c>
      <c r="P414" s="2">
        <v>18.487880000000001</v>
      </c>
      <c r="Q414" s="2">
        <v>17.091722000000001</v>
      </c>
      <c r="R414" s="2">
        <v>21.190919999999998</v>
      </c>
      <c r="S414" s="2">
        <v>15.97682</v>
      </c>
      <c r="T414" s="2">
        <v>8.8627439999999993</v>
      </c>
      <c r="U414" s="2">
        <v>14.340730000000001</v>
      </c>
    </row>
    <row r="415" spans="1:21" hidden="1" x14ac:dyDescent="0.2">
      <c r="A415" s="22" t="s">
        <v>232</v>
      </c>
      <c r="B415" s="9" t="s">
        <v>903</v>
      </c>
      <c r="C415" s="10" t="s">
        <v>982</v>
      </c>
      <c r="D415" s="10"/>
      <c r="E415" s="3"/>
      <c r="F415" s="3"/>
      <c r="G415" s="3">
        <f>G414-SUMIFS('ODA download raw'!G:G,'ODA download raw'!$A:$A,'ODA total and ex non-transfer'!$A415,'ODA download raw'!$D:$D,'ODA download raw'!$D$16)</f>
        <v>9.4104700000000001</v>
      </c>
      <c r="H415" s="3">
        <f>H414-SUMIFS('ODA download raw'!H:H,'ODA download raw'!$A:$A,'ODA total and ex non-transfer'!$A415,'ODA download raw'!$D:$D,'ODA download raw'!$D$16)</f>
        <v>10.247061</v>
      </c>
      <c r="I415" s="3">
        <f>I414-SUMIFS('ODA download raw'!I:I,'ODA download raw'!$A:$A,'ODA total and ex non-transfer'!$A415,'ODA download raw'!$D:$D,'ODA download raw'!$D$16)</f>
        <v>11.475274000000001</v>
      </c>
      <c r="J415" s="3">
        <f>J414-SUMIFS('ODA download raw'!J:J,'ODA download raw'!$A:$A,'ODA total and ex non-transfer'!$A415,'ODA download raw'!$D:$D,'ODA download raw'!$D$16)</f>
        <v>20.005132</v>
      </c>
      <c r="K415" s="3">
        <f>K414-SUMIFS('ODA download raw'!K:K,'ODA download raw'!$A:$A,'ODA total and ex non-transfer'!$A415,'ODA download raw'!$D:$D,'ODA download raw'!$D$16)</f>
        <v>13.661284</v>
      </c>
      <c r="L415" s="3">
        <f>L414-SUMIFS('ODA download raw'!L:L,'ODA download raw'!$A:$A,'ODA total and ex non-transfer'!$A415,'ODA download raw'!$D:$D,'ODA download raw'!$D$16)</f>
        <v>13.974269999999999</v>
      </c>
      <c r="M415" s="3">
        <f>M414-SUMIFS('ODA download raw'!M:M,'ODA download raw'!$A:$A,'ODA total and ex non-transfer'!$A415,'ODA download raw'!$D:$D,'ODA download raw'!$D$16)</f>
        <v>24.538309999999999</v>
      </c>
      <c r="N415" s="3">
        <f>N414-SUMIFS('ODA download raw'!N:N,'ODA download raw'!$A:$A,'ODA total and ex non-transfer'!$A415,'ODA download raw'!$D:$D,'ODA download raw'!$D$16)</f>
        <v>12.126203</v>
      </c>
      <c r="O415" s="3">
        <f>O414-SUMIFS('ODA download raw'!O:O,'ODA download raw'!$A:$A,'ODA total and ex non-transfer'!$A415,'ODA download raw'!$D:$D,'ODA download raw'!$D$16)</f>
        <v>15.06629</v>
      </c>
      <c r="P415" s="3">
        <f>P414-SUMIFS('ODA download raw'!P:P,'ODA download raw'!$A:$A,'ODA total and ex non-transfer'!$A415,'ODA download raw'!$D:$D,'ODA download raw'!$D$16)</f>
        <v>18.487880000000001</v>
      </c>
      <c r="Q415" s="3">
        <f>Q414-SUMIFS('ODA download raw'!Q:Q,'ODA download raw'!$A:$A,'ODA total and ex non-transfer'!$A415,'ODA download raw'!$D:$D,'ODA download raw'!$D$16)</f>
        <v>17.073892000000001</v>
      </c>
      <c r="R415" s="3">
        <f>R414-SUMIFS('ODA download raw'!R:R,'ODA download raw'!$A:$A,'ODA total and ex non-transfer'!$A415,'ODA download raw'!$D:$D,'ODA download raw'!$D$16)</f>
        <v>21.190919999999998</v>
      </c>
      <c r="S415" s="3">
        <f>S414-SUMIFS('ODA download raw'!S:S,'ODA download raw'!$A:$A,'ODA total and ex non-transfer'!$A415,'ODA download raw'!$D:$D,'ODA download raw'!$D$16)</f>
        <v>15.951751</v>
      </c>
      <c r="T415" s="3">
        <f>T414-SUMIFS('ODA download raw'!T:T,'ODA download raw'!$A:$A,'ODA total and ex non-transfer'!$A415,'ODA download raw'!$D:$D,'ODA download raw'!$D$16)</f>
        <v>8.8627439999999993</v>
      </c>
      <c r="U415" s="3">
        <f>U414-SUMIFS('ODA download raw'!U:U,'ODA download raw'!$A:$A,'ODA total and ex non-transfer'!$A415,'ODA download raw'!$D:$D,'ODA download raw'!$D$16)</f>
        <v>14.239809000000001</v>
      </c>
    </row>
    <row r="416" spans="1:21" hidden="1" x14ac:dyDescent="0.2">
      <c r="A416" s="21" t="s">
        <v>233</v>
      </c>
      <c r="B416" s="9" t="s">
        <v>905</v>
      </c>
      <c r="C416" s="9" t="s">
        <v>981</v>
      </c>
      <c r="D416" s="9"/>
      <c r="E416" s="2"/>
      <c r="F416" s="2"/>
      <c r="G416" s="2">
        <v>26.908487000000001</v>
      </c>
      <c r="H416" s="2">
        <v>28.812113</v>
      </c>
      <c r="I416" s="2">
        <v>26.197410999999999</v>
      </c>
      <c r="J416" s="2">
        <v>37.676459999999999</v>
      </c>
      <c r="K416" s="2">
        <v>27.277387000000001</v>
      </c>
      <c r="L416" s="2">
        <v>35.085137000000003</v>
      </c>
      <c r="M416" s="2">
        <v>25.536158</v>
      </c>
      <c r="N416" s="2">
        <v>38.303983000000002</v>
      </c>
      <c r="O416" s="2">
        <v>64.918730999999994</v>
      </c>
      <c r="P416" s="2">
        <v>78.515367999999995</v>
      </c>
      <c r="Q416" s="2">
        <v>66.319906000000003</v>
      </c>
      <c r="R416" s="2">
        <v>71.357983000000004</v>
      </c>
      <c r="S416" s="2">
        <v>73.508932000000001</v>
      </c>
      <c r="T416" s="2">
        <v>72.370283000000001</v>
      </c>
      <c r="U416" s="2">
        <v>85.375953999999993</v>
      </c>
    </row>
    <row r="417" spans="1:21" hidden="1" x14ac:dyDescent="0.2">
      <c r="A417" s="22" t="s">
        <v>233</v>
      </c>
      <c r="B417" s="9" t="s">
        <v>905</v>
      </c>
      <c r="C417" s="10" t="s">
        <v>982</v>
      </c>
      <c r="D417" s="10"/>
      <c r="E417" s="3"/>
      <c r="F417" s="3"/>
      <c r="G417" s="3">
        <f>G416-SUMIFS('ODA download raw'!G:G,'ODA download raw'!$A:$A,'ODA total and ex non-transfer'!$A417,'ODA download raw'!$D:$D,'ODA download raw'!$D$16)</f>
        <v>26.908487000000001</v>
      </c>
      <c r="H417" s="3">
        <f>H416-SUMIFS('ODA download raw'!H:H,'ODA download raw'!$A:$A,'ODA total and ex non-transfer'!$A417,'ODA download raw'!$D:$D,'ODA download raw'!$D$16)</f>
        <v>28.812113</v>
      </c>
      <c r="I417" s="3">
        <f>I416-SUMIFS('ODA download raw'!I:I,'ODA download raw'!$A:$A,'ODA total and ex non-transfer'!$A417,'ODA download raw'!$D:$D,'ODA download raw'!$D$16)</f>
        <v>26.197410999999999</v>
      </c>
      <c r="J417" s="3">
        <f>J416-SUMIFS('ODA download raw'!J:J,'ODA download raw'!$A:$A,'ODA total and ex non-transfer'!$A417,'ODA download raw'!$D:$D,'ODA download raw'!$D$16)</f>
        <v>37.676459999999999</v>
      </c>
      <c r="K417" s="3">
        <f>K416-SUMIFS('ODA download raw'!K:K,'ODA download raw'!$A:$A,'ODA total and ex non-transfer'!$A417,'ODA download raw'!$D:$D,'ODA download raw'!$D$16)</f>
        <v>25.564733</v>
      </c>
      <c r="L417" s="3">
        <f>L416-SUMIFS('ODA download raw'!L:L,'ODA download raw'!$A:$A,'ODA total and ex non-transfer'!$A417,'ODA download raw'!$D:$D,'ODA download raw'!$D$16)</f>
        <v>34.069760000000002</v>
      </c>
      <c r="M417" s="3">
        <f>M416-SUMIFS('ODA download raw'!M:M,'ODA download raw'!$A:$A,'ODA total and ex non-transfer'!$A417,'ODA download raw'!$D:$D,'ODA download raw'!$D$16)</f>
        <v>24.192999</v>
      </c>
      <c r="N417" s="3">
        <f>N416-SUMIFS('ODA download raw'!N:N,'ODA download raw'!$A:$A,'ODA total and ex non-transfer'!$A417,'ODA download raw'!$D:$D,'ODA download raw'!$D$16)</f>
        <v>35.193820000000002</v>
      </c>
      <c r="O417" s="3">
        <f>O416-SUMIFS('ODA download raw'!O:O,'ODA download raw'!$A:$A,'ODA total and ex non-transfer'!$A417,'ODA download raw'!$D:$D,'ODA download raw'!$D$16)</f>
        <v>62.670902999999996</v>
      </c>
      <c r="P417" s="3">
        <f>P416-SUMIFS('ODA download raw'!P:P,'ODA download raw'!$A:$A,'ODA total and ex non-transfer'!$A417,'ODA download raw'!$D:$D,'ODA download raw'!$D$16)</f>
        <v>76.012716999999995</v>
      </c>
      <c r="Q417" s="3">
        <f>Q416-SUMIFS('ODA download raw'!Q:Q,'ODA download raw'!$A:$A,'ODA total and ex non-transfer'!$A417,'ODA download raw'!$D:$D,'ODA download raw'!$D$16)</f>
        <v>63.500877000000003</v>
      </c>
      <c r="R417" s="3">
        <f>R416-SUMIFS('ODA download raw'!R:R,'ODA download raw'!$A:$A,'ODA total and ex non-transfer'!$A417,'ODA download raw'!$D:$D,'ODA download raw'!$D$16)</f>
        <v>68.185988000000009</v>
      </c>
      <c r="S417" s="3">
        <f>S416-SUMIFS('ODA download raw'!S:S,'ODA download raw'!$A:$A,'ODA total and ex non-transfer'!$A417,'ODA download raw'!$D:$D,'ODA download raw'!$D$16)</f>
        <v>70.301833000000002</v>
      </c>
      <c r="T417" s="3">
        <f>T416-SUMIFS('ODA download raw'!T:T,'ODA download raw'!$A:$A,'ODA total and ex non-transfer'!$A417,'ODA download raw'!$D:$D,'ODA download raw'!$D$16)</f>
        <v>69.101736000000002</v>
      </c>
      <c r="U417" s="3">
        <f>U416-SUMIFS('ODA download raw'!U:U,'ODA download raw'!$A:$A,'ODA total and ex non-transfer'!$A417,'ODA download raw'!$D:$D,'ODA download raw'!$D$16)</f>
        <v>83.198898</v>
      </c>
    </row>
    <row r="418" spans="1:21" hidden="1" x14ac:dyDescent="0.2">
      <c r="A418" s="21" t="s">
        <v>234</v>
      </c>
      <c r="B418" s="9" t="s">
        <v>919</v>
      </c>
      <c r="C418" s="9" t="s">
        <v>981</v>
      </c>
      <c r="D418" s="9"/>
      <c r="E418" s="2"/>
      <c r="F418" s="2"/>
      <c r="G418" s="2">
        <v>15.131281</v>
      </c>
      <c r="H418" s="2">
        <v>7.5174050000000001</v>
      </c>
      <c r="I418" s="2">
        <v>9.0946449999999999</v>
      </c>
      <c r="J418" s="2">
        <v>9.9096030000000006</v>
      </c>
      <c r="K418" s="2">
        <v>15.562832</v>
      </c>
      <c r="L418" s="2">
        <v>10.68244</v>
      </c>
      <c r="M418" s="2">
        <v>15.472391</v>
      </c>
      <c r="N418" s="2">
        <v>15.239741</v>
      </c>
      <c r="O418" s="2">
        <v>12.567073000000001</v>
      </c>
      <c r="P418" s="2">
        <v>28.368604999999999</v>
      </c>
      <c r="Q418" s="2">
        <v>20.485237000000001</v>
      </c>
      <c r="R418" s="2">
        <v>24.213867</v>
      </c>
      <c r="S418" s="2">
        <v>30.877316</v>
      </c>
      <c r="T418" s="2">
        <v>51.807689000000003</v>
      </c>
      <c r="U418" s="2">
        <v>24.856058999999998</v>
      </c>
    </row>
    <row r="419" spans="1:21" hidden="1" x14ac:dyDescent="0.2">
      <c r="A419" s="22" t="s">
        <v>234</v>
      </c>
      <c r="B419" s="9" t="s">
        <v>919</v>
      </c>
      <c r="C419" s="10" t="s">
        <v>982</v>
      </c>
      <c r="D419" s="10"/>
      <c r="E419" s="3"/>
      <c r="F419" s="3"/>
      <c r="G419" s="3">
        <f>G418-SUMIFS('ODA download raw'!G:G,'ODA download raw'!$A:$A,'ODA total and ex non-transfer'!$A419,'ODA download raw'!$D:$D,'ODA download raw'!$D$16)</f>
        <v>15.131281</v>
      </c>
      <c r="H419" s="3">
        <f>H418-SUMIFS('ODA download raw'!H:H,'ODA download raw'!$A:$A,'ODA total and ex non-transfer'!$A419,'ODA download raw'!$D:$D,'ODA download raw'!$D$16)</f>
        <v>7.5174050000000001</v>
      </c>
      <c r="I419" s="3">
        <f>I418-SUMIFS('ODA download raw'!I:I,'ODA download raw'!$A:$A,'ODA total and ex non-transfer'!$A419,'ODA download raw'!$D:$D,'ODA download raw'!$D$16)</f>
        <v>9.0946449999999999</v>
      </c>
      <c r="J419" s="3">
        <f>J418-SUMIFS('ODA download raw'!J:J,'ODA download raw'!$A:$A,'ODA total and ex non-transfer'!$A419,'ODA download raw'!$D:$D,'ODA download raw'!$D$16)</f>
        <v>9.9096030000000006</v>
      </c>
      <c r="K419" s="3">
        <f>K418-SUMIFS('ODA download raw'!K:K,'ODA download raw'!$A:$A,'ODA total and ex non-transfer'!$A419,'ODA download raw'!$D:$D,'ODA download raw'!$D$16)</f>
        <v>14.511591000000001</v>
      </c>
      <c r="L419" s="3">
        <f>L418-SUMIFS('ODA download raw'!L:L,'ODA download raw'!$A:$A,'ODA total and ex non-transfer'!$A419,'ODA download raw'!$D:$D,'ODA download raw'!$D$16)</f>
        <v>9.7457589999999996</v>
      </c>
      <c r="M419" s="3">
        <f>M418-SUMIFS('ODA download raw'!M:M,'ODA download raw'!$A:$A,'ODA total and ex non-transfer'!$A419,'ODA download raw'!$D:$D,'ODA download raw'!$D$16)</f>
        <v>15.19694</v>
      </c>
      <c r="N419" s="3">
        <f>N418-SUMIFS('ODA download raw'!N:N,'ODA download raw'!$A:$A,'ODA total and ex non-transfer'!$A419,'ODA download raw'!$D:$D,'ODA download raw'!$D$16)</f>
        <v>14.597426</v>
      </c>
      <c r="O419" s="3">
        <f>O418-SUMIFS('ODA download raw'!O:O,'ODA download raw'!$A:$A,'ODA total and ex non-transfer'!$A419,'ODA download raw'!$D:$D,'ODA download raw'!$D$16)</f>
        <v>11.664973</v>
      </c>
      <c r="P419" s="3">
        <f>P418-SUMIFS('ODA download raw'!P:P,'ODA download raw'!$A:$A,'ODA total and ex non-transfer'!$A419,'ODA download raw'!$D:$D,'ODA download raw'!$D$16)</f>
        <v>27.506950999999997</v>
      </c>
      <c r="Q419" s="3">
        <f>Q418-SUMIFS('ODA download raw'!Q:Q,'ODA download raw'!$A:$A,'ODA total and ex non-transfer'!$A419,'ODA download raw'!$D:$D,'ODA download raw'!$D$16)</f>
        <v>19.696032000000002</v>
      </c>
      <c r="R419" s="3">
        <f>R418-SUMIFS('ODA download raw'!R:R,'ODA download raw'!$A:$A,'ODA total and ex non-transfer'!$A419,'ODA download raw'!$D:$D,'ODA download raw'!$D$16)</f>
        <v>23.065773</v>
      </c>
      <c r="S419" s="3">
        <f>S418-SUMIFS('ODA download raw'!S:S,'ODA download raw'!$A:$A,'ODA total and ex non-transfer'!$A419,'ODA download raw'!$D:$D,'ODA download raw'!$D$16)</f>
        <v>29.520098000000001</v>
      </c>
      <c r="T419" s="3">
        <f>T418-SUMIFS('ODA download raw'!T:T,'ODA download raw'!$A:$A,'ODA total and ex non-transfer'!$A419,'ODA download raw'!$D:$D,'ODA download raw'!$D$16)</f>
        <v>50.105074000000002</v>
      </c>
      <c r="U419" s="3">
        <f>U418-SUMIFS('ODA download raw'!U:U,'ODA download raw'!$A:$A,'ODA total and ex non-transfer'!$A419,'ODA download raw'!$D:$D,'ODA download raw'!$D$16)</f>
        <v>23.284056999999997</v>
      </c>
    </row>
    <row r="420" spans="1:21" hidden="1" x14ac:dyDescent="0.2">
      <c r="A420" s="21" t="s">
        <v>235</v>
      </c>
      <c r="B420" s="9" t="s">
        <v>943</v>
      </c>
      <c r="C420" s="9" t="s">
        <v>981</v>
      </c>
      <c r="D420" s="9"/>
      <c r="E420" s="2"/>
      <c r="F420" s="2"/>
      <c r="G420" s="2">
        <v>41.184271000000003</v>
      </c>
      <c r="H420" s="2">
        <v>45.393960999999997</v>
      </c>
      <c r="I420" s="2">
        <v>46.385269000000001</v>
      </c>
      <c r="J420" s="2">
        <v>45.227837999999998</v>
      </c>
      <c r="K420" s="2">
        <v>57.481476999999998</v>
      </c>
      <c r="L420" s="2">
        <v>58.374147000000001</v>
      </c>
      <c r="M420" s="2">
        <v>94.648500999999996</v>
      </c>
      <c r="N420" s="2">
        <v>108.176194</v>
      </c>
      <c r="O420" s="2">
        <v>102.167344</v>
      </c>
      <c r="P420" s="2">
        <v>73.342877000000001</v>
      </c>
      <c r="Q420" s="2">
        <v>83.319427000000005</v>
      </c>
      <c r="R420" s="2">
        <v>79.327907999999994</v>
      </c>
      <c r="S420" s="2">
        <v>89.498703000000006</v>
      </c>
      <c r="T420" s="2">
        <v>192.18946199999999</v>
      </c>
      <c r="U420" s="2">
        <v>131.748278</v>
      </c>
    </row>
    <row r="421" spans="1:21" hidden="1" x14ac:dyDescent="0.2">
      <c r="A421" s="22" t="s">
        <v>235</v>
      </c>
      <c r="B421" s="9" t="s">
        <v>943</v>
      </c>
      <c r="C421" s="10" t="s">
        <v>982</v>
      </c>
      <c r="D421" s="10"/>
      <c r="E421" s="3"/>
      <c r="F421" s="3"/>
      <c r="G421" s="3">
        <f>G420-SUMIFS('ODA download raw'!G:G,'ODA download raw'!$A:$A,'ODA total and ex non-transfer'!$A421,'ODA download raw'!$D:$D,'ODA download raw'!$D$16)</f>
        <v>41.184271000000003</v>
      </c>
      <c r="H421" s="3">
        <f>H420-SUMIFS('ODA download raw'!H:H,'ODA download raw'!$A:$A,'ODA total and ex non-transfer'!$A421,'ODA download raw'!$D:$D,'ODA download raw'!$D$16)</f>
        <v>45.393960999999997</v>
      </c>
      <c r="I421" s="3">
        <f>I420-SUMIFS('ODA download raw'!I:I,'ODA download raw'!$A:$A,'ODA total and ex non-transfer'!$A421,'ODA download raw'!$D:$D,'ODA download raw'!$D$16)</f>
        <v>46.385269000000001</v>
      </c>
      <c r="J421" s="3">
        <f>J420-SUMIFS('ODA download raw'!J:J,'ODA download raw'!$A:$A,'ODA total and ex non-transfer'!$A421,'ODA download raw'!$D:$D,'ODA download raw'!$D$16)</f>
        <v>45.227837999999998</v>
      </c>
      <c r="K421" s="3">
        <f>K420-SUMIFS('ODA download raw'!K:K,'ODA download raw'!$A:$A,'ODA total and ex non-transfer'!$A421,'ODA download raw'!$D:$D,'ODA download raw'!$D$16)</f>
        <v>53.054625999999999</v>
      </c>
      <c r="L421" s="3">
        <f>L420-SUMIFS('ODA download raw'!L:L,'ODA download raw'!$A:$A,'ODA total and ex non-transfer'!$A421,'ODA download raw'!$D:$D,'ODA download raw'!$D$16)</f>
        <v>55.854176000000002</v>
      </c>
      <c r="M421" s="3">
        <f>M420-SUMIFS('ODA download raw'!M:M,'ODA download raw'!$A:$A,'ODA total and ex non-transfer'!$A421,'ODA download raw'!$D:$D,'ODA download raw'!$D$16)</f>
        <v>91.262463999999994</v>
      </c>
      <c r="N421" s="3">
        <f>N420-SUMIFS('ODA download raw'!N:N,'ODA download raw'!$A:$A,'ODA total and ex non-transfer'!$A421,'ODA download raw'!$D:$D,'ODA download raw'!$D$16)</f>
        <v>102.392718</v>
      </c>
      <c r="O421" s="3">
        <f>O420-SUMIFS('ODA download raw'!O:O,'ODA download raw'!$A:$A,'ODA total and ex non-transfer'!$A421,'ODA download raw'!$D:$D,'ODA download raw'!$D$16)</f>
        <v>97.310670999999999</v>
      </c>
      <c r="P421" s="3">
        <f>P420-SUMIFS('ODA download raw'!P:P,'ODA download raw'!$A:$A,'ODA total and ex non-transfer'!$A421,'ODA download raw'!$D:$D,'ODA download raw'!$D$16)</f>
        <v>68.962135000000004</v>
      </c>
      <c r="Q421" s="3">
        <f>Q420-SUMIFS('ODA download raw'!Q:Q,'ODA download raw'!$A:$A,'ODA total and ex non-transfer'!$A421,'ODA download raw'!$D:$D,'ODA download raw'!$D$16)</f>
        <v>79.114246000000009</v>
      </c>
      <c r="R421" s="3">
        <f>R420-SUMIFS('ODA download raw'!R:R,'ODA download raw'!$A:$A,'ODA total and ex non-transfer'!$A421,'ODA download raw'!$D:$D,'ODA download raw'!$D$16)</f>
        <v>74.076756999999986</v>
      </c>
      <c r="S421" s="3">
        <f>S420-SUMIFS('ODA download raw'!S:S,'ODA download raw'!$A:$A,'ODA total and ex non-transfer'!$A421,'ODA download raw'!$D:$D,'ODA download raw'!$D$16)</f>
        <v>84.033606000000006</v>
      </c>
      <c r="T421" s="3">
        <f>T420-SUMIFS('ODA download raw'!T:T,'ODA download raw'!$A:$A,'ODA total and ex non-transfer'!$A421,'ODA download raw'!$D:$D,'ODA download raw'!$D$16)</f>
        <v>188.66567899999998</v>
      </c>
      <c r="U421" s="3">
        <f>U420-SUMIFS('ODA download raw'!U:U,'ODA download raw'!$A:$A,'ODA total and ex non-transfer'!$A421,'ODA download raw'!$D:$D,'ODA download raw'!$D$16)</f>
        <v>127.348812</v>
      </c>
    </row>
    <row r="422" spans="1:21" hidden="1" x14ac:dyDescent="0.2">
      <c r="A422" s="21" t="s">
        <v>236</v>
      </c>
      <c r="B422" s="9" t="s">
        <v>962</v>
      </c>
      <c r="C422" s="9" t="s">
        <v>981</v>
      </c>
      <c r="D422" s="9"/>
      <c r="E422" s="2"/>
      <c r="F422" s="2"/>
      <c r="G422" s="2">
        <v>74.607635000000002</v>
      </c>
      <c r="H422" s="2">
        <v>64.134669000000002</v>
      </c>
      <c r="I422" s="2">
        <v>75.040943999999996</v>
      </c>
      <c r="J422" s="2">
        <v>3.4105889999999999</v>
      </c>
      <c r="K422" s="2">
        <v>1.388471</v>
      </c>
      <c r="L422" s="2">
        <v>103.434077</v>
      </c>
      <c r="M422" s="2">
        <v>106.86162899999999</v>
      </c>
      <c r="N422" s="2">
        <v>99.729725999999999</v>
      </c>
      <c r="O422" s="2">
        <v>112.355541</v>
      </c>
      <c r="P422" s="2">
        <v>108.315299</v>
      </c>
      <c r="Q422" s="2">
        <v>106.79981100000001</v>
      </c>
      <c r="R422" s="2">
        <v>90.283895000000001</v>
      </c>
      <c r="S422" s="2">
        <v>84.479285000000004</v>
      </c>
      <c r="T422" s="2">
        <v>106.52776799999999</v>
      </c>
      <c r="U422" s="2">
        <v>86.261526000000003</v>
      </c>
    </row>
    <row r="423" spans="1:21" hidden="1" x14ac:dyDescent="0.2">
      <c r="A423" s="22" t="s">
        <v>236</v>
      </c>
      <c r="B423" s="9" t="s">
        <v>962</v>
      </c>
      <c r="C423" s="10" t="s">
        <v>982</v>
      </c>
      <c r="D423" s="10"/>
      <c r="E423" s="3"/>
      <c r="F423" s="3"/>
      <c r="G423" s="3">
        <f>G422-SUMIFS('ODA download raw'!G:G,'ODA download raw'!$A:$A,'ODA total and ex non-transfer'!$A423,'ODA download raw'!$D:$D,'ODA download raw'!$D$16)</f>
        <v>74.607635000000002</v>
      </c>
      <c r="H423" s="3">
        <f>H422-SUMIFS('ODA download raw'!H:H,'ODA download raw'!$A:$A,'ODA total and ex non-transfer'!$A423,'ODA download raw'!$D:$D,'ODA download raw'!$D$16)</f>
        <v>64.134669000000002</v>
      </c>
      <c r="I423" s="3">
        <f>I422-SUMIFS('ODA download raw'!I:I,'ODA download raw'!$A:$A,'ODA total and ex non-transfer'!$A423,'ODA download raw'!$D:$D,'ODA download raw'!$D$16)</f>
        <v>75.040943999999996</v>
      </c>
      <c r="J423" s="3">
        <f>J422-SUMIFS('ODA download raw'!J:J,'ODA download raw'!$A:$A,'ODA total and ex non-transfer'!$A423,'ODA download raw'!$D:$D,'ODA download raw'!$D$16)</f>
        <v>3.4105889999999999</v>
      </c>
      <c r="K423" s="3">
        <f>K422-SUMIFS('ODA download raw'!K:K,'ODA download raw'!$A:$A,'ODA total and ex non-transfer'!$A423,'ODA download raw'!$D:$D,'ODA download raw'!$D$16)</f>
        <v>1.388471</v>
      </c>
      <c r="L423" s="3">
        <f>L422-SUMIFS('ODA download raw'!L:L,'ODA download raw'!$A:$A,'ODA total and ex non-transfer'!$A423,'ODA download raw'!$D:$D,'ODA download raw'!$D$16)</f>
        <v>103.434077</v>
      </c>
      <c r="M423" s="3">
        <f>M422-SUMIFS('ODA download raw'!M:M,'ODA download raw'!$A:$A,'ODA total and ex non-transfer'!$A423,'ODA download raw'!$D:$D,'ODA download raw'!$D$16)</f>
        <v>106.86162899999999</v>
      </c>
      <c r="N423" s="3">
        <f>N422-SUMIFS('ODA download raw'!N:N,'ODA download raw'!$A:$A,'ODA total and ex non-transfer'!$A423,'ODA download raw'!$D:$D,'ODA download raw'!$D$16)</f>
        <v>99.729229000000004</v>
      </c>
      <c r="O423" s="3">
        <f>O422-SUMIFS('ODA download raw'!O:O,'ODA download raw'!$A:$A,'ODA total and ex non-transfer'!$A423,'ODA download raw'!$D:$D,'ODA download raw'!$D$16)</f>
        <v>112.311697</v>
      </c>
      <c r="P423" s="3">
        <f>P422-SUMIFS('ODA download raw'!P:P,'ODA download raw'!$A:$A,'ODA total and ex non-transfer'!$A423,'ODA download raw'!$D:$D,'ODA download raw'!$D$16)</f>
        <v>108.22800599999999</v>
      </c>
      <c r="Q423" s="3">
        <f>Q422-SUMIFS('ODA download raw'!Q:Q,'ODA download raw'!$A:$A,'ODA total and ex non-transfer'!$A423,'ODA download raw'!$D:$D,'ODA download raw'!$D$16)</f>
        <v>106.696606</v>
      </c>
      <c r="R423" s="3">
        <f>R422-SUMIFS('ODA download raw'!R:R,'ODA download raw'!$A:$A,'ODA total and ex non-transfer'!$A423,'ODA download raw'!$D:$D,'ODA download raw'!$D$16)</f>
        <v>90.213834000000006</v>
      </c>
      <c r="S423" s="3">
        <f>S422-SUMIFS('ODA download raw'!S:S,'ODA download raw'!$A:$A,'ODA total and ex non-transfer'!$A423,'ODA download raw'!$D:$D,'ODA download raw'!$D$16)</f>
        <v>84.402895999999998</v>
      </c>
      <c r="T423" s="3">
        <f>T422-SUMIFS('ODA download raw'!T:T,'ODA download raw'!$A:$A,'ODA total and ex non-transfer'!$A423,'ODA download raw'!$D:$D,'ODA download raw'!$D$16)</f>
        <v>106.495932</v>
      </c>
      <c r="U423" s="3">
        <f>U422-SUMIFS('ODA download raw'!U:U,'ODA download raw'!$A:$A,'ODA total and ex non-transfer'!$A423,'ODA download raw'!$D:$D,'ODA download raw'!$D$16)</f>
        <v>86.259850999999998</v>
      </c>
    </row>
    <row r="424" spans="1:21" hidden="1" x14ac:dyDescent="0.2">
      <c r="A424" s="21" t="s">
        <v>237</v>
      </c>
      <c r="B424" s="9" t="e">
        <v>#N/A</v>
      </c>
      <c r="C424" s="9" t="s">
        <v>981</v>
      </c>
      <c r="D424" s="9"/>
      <c r="E424" s="2"/>
      <c r="F424" s="2"/>
      <c r="G424" s="2">
        <v>53.508654999999997</v>
      </c>
      <c r="H424" s="2">
        <v>98.959898999999993</v>
      </c>
      <c r="I424" s="2">
        <v>105.362106</v>
      </c>
      <c r="J424" s="2">
        <v>116.15058999999999</v>
      </c>
      <c r="K424" s="2">
        <v>143.625913</v>
      </c>
      <c r="L424" s="2">
        <v>162.69570100000001</v>
      </c>
      <c r="M424" s="2">
        <v>268.64663300000001</v>
      </c>
      <c r="N424" s="2">
        <v>240.95201</v>
      </c>
      <c r="O424" s="2">
        <v>252.40728100000001</v>
      </c>
      <c r="P424" s="2">
        <v>285.733835</v>
      </c>
      <c r="Q424" s="2">
        <v>219.758094</v>
      </c>
      <c r="R424" s="2">
        <v>236.92423299999999</v>
      </c>
      <c r="S424" s="2">
        <v>209.39433099999999</v>
      </c>
      <c r="T424" s="2">
        <v>231.545028</v>
      </c>
      <c r="U424" s="2">
        <v>239.30610899999999</v>
      </c>
    </row>
    <row r="425" spans="1:21" hidden="1" x14ac:dyDescent="0.2">
      <c r="A425" s="22" t="s">
        <v>237</v>
      </c>
      <c r="B425" s="9" t="e">
        <v>#N/A</v>
      </c>
      <c r="C425" s="10" t="s">
        <v>982</v>
      </c>
      <c r="D425" s="10"/>
      <c r="E425" s="3"/>
      <c r="F425" s="3"/>
      <c r="G425" s="3">
        <f>G424-SUMIFS('ODA download raw'!G:G,'ODA download raw'!$A:$A,'ODA total and ex non-transfer'!$A425,'ODA download raw'!$D:$D,'ODA download raw'!$D$16)</f>
        <v>53.508654999999997</v>
      </c>
      <c r="H425" s="3">
        <f>H424-SUMIFS('ODA download raw'!H:H,'ODA download raw'!$A:$A,'ODA total and ex non-transfer'!$A425,'ODA download raw'!$D:$D,'ODA download raw'!$D$16)</f>
        <v>98.959898999999993</v>
      </c>
      <c r="I425" s="3">
        <f>I424-SUMIFS('ODA download raw'!I:I,'ODA download raw'!$A:$A,'ODA total and ex non-transfer'!$A425,'ODA download raw'!$D:$D,'ODA download raw'!$D$16)</f>
        <v>105.362106</v>
      </c>
      <c r="J425" s="3">
        <f>J424-SUMIFS('ODA download raw'!J:J,'ODA download raw'!$A:$A,'ODA total and ex non-transfer'!$A425,'ODA download raw'!$D:$D,'ODA download raw'!$D$16)</f>
        <v>116.15058999999999</v>
      </c>
      <c r="K425" s="3">
        <f>K424-SUMIFS('ODA download raw'!K:K,'ODA download raw'!$A:$A,'ODA total and ex non-transfer'!$A425,'ODA download raw'!$D:$D,'ODA download raw'!$D$16)</f>
        <v>133.34469999999999</v>
      </c>
      <c r="L425" s="3">
        <f>L424-SUMIFS('ODA download raw'!L:L,'ODA download raw'!$A:$A,'ODA total and ex non-transfer'!$A425,'ODA download raw'!$D:$D,'ODA download raw'!$D$16)</f>
        <v>114.40900500000001</v>
      </c>
      <c r="M425" s="3">
        <f>M424-SUMIFS('ODA download raw'!M:M,'ODA download raw'!$A:$A,'ODA total and ex non-transfer'!$A425,'ODA download raw'!$D:$D,'ODA download raw'!$D$16)</f>
        <v>253.398979</v>
      </c>
      <c r="N425" s="3">
        <f>N424-SUMIFS('ODA download raw'!N:N,'ODA download raw'!$A:$A,'ODA total and ex non-transfer'!$A425,'ODA download raw'!$D:$D,'ODA download raw'!$D$16)</f>
        <v>192.569784</v>
      </c>
      <c r="O425" s="3">
        <f>O424-SUMIFS('ODA download raw'!O:O,'ODA download raw'!$A:$A,'ODA total and ex non-transfer'!$A425,'ODA download raw'!$D:$D,'ODA download raw'!$D$16)</f>
        <v>234.96711900000003</v>
      </c>
      <c r="P425" s="3">
        <f>P424-SUMIFS('ODA download raw'!P:P,'ODA download raw'!$A:$A,'ODA total and ex non-transfer'!$A425,'ODA download raw'!$D:$D,'ODA download raw'!$D$16)</f>
        <v>262.46882799999997</v>
      </c>
      <c r="Q425" s="3">
        <f>Q424-SUMIFS('ODA download raw'!Q:Q,'ODA download raw'!$A:$A,'ODA total and ex non-transfer'!$A425,'ODA download raw'!$D:$D,'ODA download raw'!$D$16)</f>
        <v>201.037971</v>
      </c>
      <c r="R425" s="3">
        <f>R424-SUMIFS('ODA download raw'!R:R,'ODA download raw'!$A:$A,'ODA total and ex non-transfer'!$A425,'ODA download raw'!$D:$D,'ODA download raw'!$D$16)</f>
        <v>219.40721299999998</v>
      </c>
      <c r="S425" s="3">
        <f>S424-SUMIFS('ODA download raw'!S:S,'ODA download raw'!$A:$A,'ODA total and ex non-transfer'!$A425,'ODA download raw'!$D:$D,'ODA download raw'!$D$16)</f>
        <v>190.300387</v>
      </c>
      <c r="T425" s="3">
        <f>T424-SUMIFS('ODA download raw'!T:T,'ODA download raw'!$A:$A,'ODA total and ex non-transfer'!$A425,'ODA download raw'!$D:$D,'ODA download raw'!$D$16)</f>
        <v>212.19336000000001</v>
      </c>
      <c r="U425" s="3">
        <f>U424-SUMIFS('ODA download raw'!U:U,'ODA download raw'!$A:$A,'ODA total and ex non-transfer'!$A425,'ODA download raw'!$D:$D,'ODA download raw'!$D$16)</f>
        <v>220.27345800000001</v>
      </c>
    </row>
    <row r="426" spans="1:21" hidden="1" x14ac:dyDescent="0.2">
      <c r="A426" s="21" t="s">
        <v>238</v>
      </c>
      <c r="B426" s="9" t="e">
        <v>#N/A</v>
      </c>
      <c r="C426" s="9" t="s">
        <v>981</v>
      </c>
      <c r="D426" s="9"/>
      <c r="E426" s="2"/>
      <c r="F426" s="2"/>
      <c r="G426" s="2">
        <v>8880.3944439999996</v>
      </c>
      <c r="H426" s="2">
        <v>9413.5148389999995</v>
      </c>
      <c r="I426" s="2">
        <v>11674.327369000001</v>
      </c>
      <c r="J426" s="2">
        <v>12287.869556</v>
      </c>
      <c r="K426" s="2">
        <v>14872.724134</v>
      </c>
      <c r="L426" s="2">
        <v>18503.277341000001</v>
      </c>
      <c r="M426" s="2">
        <v>20057.206847000001</v>
      </c>
      <c r="N426" s="2">
        <v>22805.273786000002</v>
      </c>
      <c r="O426" s="2">
        <v>26010.466617999999</v>
      </c>
      <c r="P426" s="2">
        <v>25121.777934999998</v>
      </c>
      <c r="Q426" s="2">
        <v>25303.398304999999</v>
      </c>
      <c r="R426" s="2">
        <v>26711.316149999999</v>
      </c>
      <c r="S426" s="2">
        <v>29927.720469</v>
      </c>
      <c r="T426" s="2">
        <v>38077.56523</v>
      </c>
      <c r="U426" s="2">
        <v>43772.868039000001</v>
      </c>
    </row>
    <row r="427" spans="1:21" hidden="1" x14ac:dyDescent="0.2">
      <c r="A427" s="22" t="s">
        <v>238</v>
      </c>
      <c r="B427" s="9" t="e">
        <v>#N/A</v>
      </c>
      <c r="C427" s="10" t="s">
        <v>982</v>
      </c>
      <c r="D427" s="10"/>
      <c r="E427" s="3"/>
      <c r="F427" s="3"/>
      <c r="G427" s="3">
        <f>G426-SUMIFS('ODA download raw'!G:G,'ODA download raw'!$A:$A,'ODA total and ex non-transfer'!$A427,'ODA download raw'!$D:$D,'ODA download raw'!$D$16)</f>
        <v>8880.3944439999996</v>
      </c>
      <c r="H427" s="3">
        <f>H426-SUMIFS('ODA download raw'!H:H,'ODA download raw'!$A:$A,'ODA total and ex non-transfer'!$A427,'ODA download raw'!$D:$D,'ODA download raw'!$D$16)</f>
        <v>9413.5148389999995</v>
      </c>
      <c r="I427" s="3">
        <f>I426-SUMIFS('ODA download raw'!I:I,'ODA download raw'!$A:$A,'ODA total and ex non-transfer'!$A427,'ODA download raw'!$D:$D,'ODA download raw'!$D$16)</f>
        <v>11674.327369000001</v>
      </c>
      <c r="J427" s="3">
        <f>J426-SUMIFS('ODA download raw'!J:J,'ODA download raw'!$A:$A,'ODA total and ex non-transfer'!$A427,'ODA download raw'!$D:$D,'ODA download raw'!$D$16)</f>
        <v>12287.869556</v>
      </c>
      <c r="K427" s="3">
        <f>K426-SUMIFS('ODA download raw'!K:K,'ODA download raw'!$A:$A,'ODA total and ex non-transfer'!$A427,'ODA download raw'!$D:$D,'ODA download raw'!$D$16)</f>
        <v>9635.4978229999997</v>
      </c>
      <c r="L427" s="3">
        <f>L426-SUMIFS('ODA download raw'!L:L,'ODA download raw'!$A:$A,'ODA total and ex non-transfer'!$A427,'ODA download raw'!$D:$D,'ODA download raw'!$D$16)</f>
        <v>11442.254006000001</v>
      </c>
      <c r="M427" s="3">
        <f>M426-SUMIFS('ODA download raw'!M:M,'ODA download raw'!$A:$A,'ODA total and ex non-transfer'!$A427,'ODA download raw'!$D:$D,'ODA download raw'!$D$16)</f>
        <v>11904.448166000002</v>
      </c>
      <c r="N427" s="3">
        <f>N426-SUMIFS('ODA download raw'!N:N,'ODA download raw'!$A:$A,'ODA total and ex non-transfer'!$A427,'ODA download raw'!$D:$D,'ODA download raw'!$D$16)</f>
        <v>14245.112544000001</v>
      </c>
      <c r="O427" s="3">
        <f>O426-SUMIFS('ODA download raw'!O:O,'ODA download raw'!$A:$A,'ODA total and ex non-transfer'!$A427,'ODA download raw'!$D:$D,'ODA download raw'!$D$16)</f>
        <v>16394.689803999998</v>
      </c>
      <c r="P427" s="3">
        <f>P426-SUMIFS('ODA download raw'!P:P,'ODA download raw'!$A:$A,'ODA total and ex non-transfer'!$A427,'ODA download raw'!$D:$D,'ODA download raw'!$D$16)</f>
        <v>14762.176782999997</v>
      </c>
      <c r="Q427" s="3">
        <f>Q426-SUMIFS('ODA download raw'!Q:Q,'ODA download raw'!$A:$A,'ODA total and ex non-transfer'!$A427,'ODA download raw'!$D:$D,'ODA download raw'!$D$16)</f>
        <v>14160.979866999998</v>
      </c>
      <c r="R427" s="3">
        <f>R426-SUMIFS('ODA download raw'!R:R,'ODA download raw'!$A:$A,'ODA total and ex non-transfer'!$A427,'ODA download raw'!$D:$D,'ODA download raw'!$D$16)</f>
        <v>15525.824797999998</v>
      </c>
      <c r="S427" s="3">
        <f>S426-SUMIFS('ODA download raw'!S:S,'ODA download raw'!$A:$A,'ODA total and ex non-transfer'!$A427,'ODA download raw'!$D:$D,'ODA download raw'!$D$16)</f>
        <v>17043.811029</v>
      </c>
      <c r="T427" s="3">
        <f>T426-SUMIFS('ODA download raw'!T:T,'ODA download raw'!$A:$A,'ODA total and ex non-transfer'!$A427,'ODA download raw'!$D:$D,'ODA download raw'!$D$16)</f>
        <v>18559.654053999999</v>
      </c>
      <c r="U427" s="3">
        <f>U426-SUMIFS('ODA download raw'!U:U,'ODA download raw'!$A:$A,'ODA total and ex non-transfer'!$A427,'ODA download raw'!$D:$D,'ODA download raw'!$D$16)</f>
        <v>19505.961629000001</v>
      </c>
    </row>
  </sheetData>
  <autoFilter ref="A9:U427" xr:uid="{55E14792-CB70-419B-B4BE-547C8A8EB83F}">
    <filterColumn colId="0">
      <filters>
        <filter val="South &amp; Central Asia, regional"/>
      </filters>
    </filterColumn>
  </autoFilter>
  <dataConsolidate/>
  <hyperlinks>
    <hyperlink ref="A1" r:id="rId1" tooltip="Click once to display linked information. Click and hold to select this cell." display="http://localhost/OECDStat_Metadata/ShowMetadata.ashx?Dataset=CRS1&amp;ShowOnWeb=true&amp;Lang=en" xr:uid="{00000000-0004-0000-0400-000000000000}"/>
    <hyperlink ref="E4" r:id="rId2" tooltip="Click once to display linked information. Click and hold to select this cell." display="http://localhost/OECDStat_Metadata/ShowMetadata.ashx?Dataset=CRS1&amp;Coords=[FLOW].[100]&amp;ShowOnWeb=true&amp;Lang=en" xr:uid="{00000000-0004-0000-0400-000001000000}"/>
    <hyperlink ref="E6" r:id="rId3" tooltip="Click once to display linked information. Click and hold to select this cell." display="http://localhost/OECDStat_Metadata/ShowMetadata.ashx?Dataset=CRS1&amp;Coords=[FLOWTYPE].[112]&amp;ShowOnWeb=true&amp;Lang=en" xr:uid="{00000000-0004-0000-0400-000002000000}"/>
    <hyperlink ref="C10" r:id="rId4" tooltip="Click once to display linked information. Click and hold to select this cell." display="http://localhost/OECDStat_Metadata/ShowMetadata.ashx?Dataset=CRS1&amp;Coords=[AIDTYPE].[100]&amp;ShowOnWeb=true&amp;Lang=en" xr:uid="{00000000-0004-0000-0400-000003000000}"/>
    <hyperlink ref="C12" r:id="rId5" tooltip="Click once to display linked information. Click and hold to select this cell." display="http://localhost/OECDStat_Metadata/ShowMetadata.ashx?Dataset=CRS1&amp;Coords=[AIDTYPE].[100]&amp;ShowOnWeb=true&amp;Lang=en" xr:uid="{00000000-0004-0000-0400-000004000000}"/>
    <hyperlink ref="C14" r:id="rId6" tooltip="Click once to display linked information. Click and hold to select this cell." display="http://localhost/OECDStat_Metadata/ShowMetadata.ashx?Dataset=CRS1&amp;Coords=%5bAIDTYPE%5d.%5b100%5d&amp;ShowOnWeb=true&amp;Lang=en" xr:uid="{00000000-0004-0000-0400-000005000000}"/>
    <hyperlink ref="C16" r:id="rId7" tooltip="Click once to display linked information. Click and hold to select this cell." display="http://localhost/OECDStat_Metadata/ShowMetadata.ashx?Dataset=CRS1&amp;Coords=[AIDTYPE].[100]&amp;ShowOnWeb=true&amp;Lang=en" xr:uid="{00000000-0004-0000-0400-000006000000}"/>
    <hyperlink ref="C18" r:id="rId8" tooltip="Click once to display linked information. Click and hold to select this cell." display="http://localhost/OECDStat_Metadata/ShowMetadata.ashx?Dataset=CRS1&amp;Coords=[AIDTYPE].[100]&amp;ShowOnWeb=true&amp;Lang=en" xr:uid="{00000000-0004-0000-0400-000007000000}"/>
    <hyperlink ref="C20" r:id="rId9" tooltip="Click once to display linked information. Click and hold to select this cell." display="http://localhost/OECDStat_Metadata/ShowMetadata.ashx?Dataset=CRS1&amp;Coords=[AIDTYPE].[100]&amp;ShowOnWeb=true&amp;Lang=en" xr:uid="{00000000-0004-0000-0400-000008000000}"/>
    <hyperlink ref="C22" r:id="rId10" tooltip="Click once to display linked information. Click and hold to select this cell." display="http://localhost/OECDStat_Metadata/ShowMetadata.ashx?Dataset=CRS1&amp;Coords=%5bAIDTYPE%5d.%5b100%5d&amp;ShowOnWeb=true&amp;Lang=en" xr:uid="{00000000-0004-0000-0400-000009000000}"/>
    <hyperlink ref="C24" r:id="rId11" tooltip="Click once to display linked information. Click and hold to select this cell." display="http://localhost/OECDStat_Metadata/ShowMetadata.ashx?Dataset=CRS1&amp;Coords=[AIDTYPE].[100]&amp;ShowOnWeb=true&amp;Lang=en" xr:uid="{00000000-0004-0000-0400-00000A000000}"/>
    <hyperlink ref="C26" r:id="rId12" tooltip="Click once to display linked information. Click and hold to select this cell." display="http://localhost/OECDStat_Metadata/ShowMetadata.ashx?Dataset=CRS1&amp;Coords=[AIDTYPE].[100]&amp;ShowOnWeb=true&amp;Lang=en" xr:uid="{00000000-0004-0000-0400-00000B000000}"/>
    <hyperlink ref="C28" r:id="rId13" tooltip="Click once to display linked information. Click and hold to select this cell." display="http://localhost/OECDStat_Metadata/ShowMetadata.ashx?Dataset=CRS1&amp;Coords=[AIDTYPE].[100]&amp;ShowOnWeb=true&amp;Lang=en" xr:uid="{00000000-0004-0000-0400-00000C000000}"/>
    <hyperlink ref="C30" r:id="rId14" tooltip="Click once to display linked information. Click and hold to select this cell." display="http://localhost/OECDStat_Metadata/ShowMetadata.ashx?Dataset=CRS1&amp;Coords=[AIDTYPE].[100]&amp;ShowOnWeb=true&amp;Lang=en" xr:uid="{00000000-0004-0000-0400-00000D000000}"/>
    <hyperlink ref="C32" r:id="rId15" tooltip="Click once to display linked information. Click and hold to select this cell." display="http://localhost/OECDStat_Metadata/ShowMetadata.ashx?Dataset=CRS1&amp;Coords=[AIDTYPE].[100]&amp;ShowOnWeb=true&amp;Lang=en" xr:uid="{00000000-0004-0000-0400-00000E000000}"/>
    <hyperlink ref="C34" r:id="rId16" tooltip="Click once to display linked information. Click and hold to select this cell." display="http://localhost/OECDStat_Metadata/ShowMetadata.ashx?Dataset=CRS1&amp;Coords=[AIDTYPE].[100]&amp;ShowOnWeb=true&amp;Lang=en" xr:uid="{00000000-0004-0000-0400-00000F000000}"/>
    <hyperlink ref="C36" r:id="rId17" tooltip="Click once to display linked information. Click and hold to select this cell." display="http://localhost/OECDStat_Metadata/ShowMetadata.ashx?Dataset=CRS1&amp;Coords=[AIDTYPE].[100]&amp;ShowOnWeb=true&amp;Lang=en" xr:uid="{00000000-0004-0000-0400-000010000000}"/>
    <hyperlink ref="C38" r:id="rId18" tooltip="Click once to display linked information. Click and hold to select this cell." display="http://localhost/OECDStat_Metadata/ShowMetadata.ashx?Dataset=CRS1&amp;Coords=[AIDTYPE].[100]&amp;ShowOnWeb=true&amp;Lang=en" xr:uid="{00000000-0004-0000-0400-000011000000}"/>
    <hyperlink ref="C40" r:id="rId19" tooltip="Click once to display linked information. Click and hold to select this cell." display="http://localhost/OECDStat_Metadata/ShowMetadata.ashx?Dataset=CRS1&amp;Coords=[AIDTYPE].[100]&amp;ShowOnWeb=true&amp;Lang=en" xr:uid="{00000000-0004-0000-0400-000012000000}"/>
    <hyperlink ref="C42" r:id="rId20" tooltip="Click once to display linked information. Click and hold to select this cell." display="http://localhost/OECDStat_Metadata/ShowMetadata.ashx?Dataset=CRS1&amp;Coords=[AIDTYPE].[100]&amp;ShowOnWeb=true&amp;Lang=en" xr:uid="{00000000-0004-0000-0400-000013000000}"/>
    <hyperlink ref="C44" r:id="rId21" tooltip="Click once to display linked information. Click and hold to select this cell." display="http://localhost/OECDStat_Metadata/ShowMetadata.ashx?Dataset=CRS1&amp;Coords=[AIDTYPE].[100]&amp;ShowOnWeb=true&amp;Lang=en" xr:uid="{00000000-0004-0000-0400-000014000000}"/>
    <hyperlink ref="C46" r:id="rId22" tooltip="Click once to display linked information. Click and hold to select this cell." display="http://localhost/OECDStat_Metadata/ShowMetadata.ashx?Dataset=CRS1&amp;Coords=[AIDTYPE].[100]&amp;ShowOnWeb=true&amp;Lang=en" xr:uid="{00000000-0004-0000-0400-000015000000}"/>
    <hyperlink ref="C48" r:id="rId23" tooltip="Click once to display linked information. Click and hold to select this cell." display="http://localhost/OECDStat_Metadata/ShowMetadata.ashx?Dataset=CRS1&amp;Coords=[AIDTYPE].[100]&amp;ShowOnWeb=true&amp;Lang=en" xr:uid="{00000000-0004-0000-0400-000016000000}"/>
    <hyperlink ref="C50" r:id="rId24" tooltip="Click once to display linked information. Click and hold to select this cell." display="http://localhost/OECDStat_Metadata/ShowMetadata.ashx?Dataset=CRS1&amp;Coords=[AIDTYPE].[100]&amp;ShowOnWeb=true&amp;Lang=en" xr:uid="{00000000-0004-0000-0400-000017000000}"/>
    <hyperlink ref="C52" r:id="rId25" tooltip="Click once to display linked information. Click and hold to select this cell." display="http://localhost/OECDStat_Metadata/ShowMetadata.ashx?Dataset=CRS1&amp;Coords=[AIDTYPE].[100]&amp;ShowOnWeb=true&amp;Lang=en" xr:uid="{00000000-0004-0000-0400-000018000000}"/>
    <hyperlink ref="C54" r:id="rId26" tooltip="Click once to display linked information. Click and hold to select this cell." display="http://localhost/OECDStat_Metadata/ShowMetadata.ashx?Dataset=CRS1&amp;Coords=[AIDTYPE].[100]&amp;ShowOnWeb=true&amp;Lang=en" xr:uid="{00000000-0004-0000-0400-000019000000}"/>
    <hyperlink ref="C56" r:id="rId27" tooltip="Click once to display linked information. Click and hold to select this cell." display="http://localhost/OECDStat_Metadata/ShowMetadata.ashx?Dataset=CRS1&amp;Coords=[AIDTYPE].[100]&amp;ShowOnWeb=true&amp;Lang=en" xr:uid="{00000000-0004-0000-0400-00001A000000}"/>
    <hyperlink ref="C58" r:id="rId28" tooltip="Click once to display linked information. Click and hold to select this cell." display="http://localhost/OECDStat_Metadata/ShowMetadata.ashx?Dataset=CRS1&amp;Coords=[AIDTYPE].[100]&amp;ShowOnWeb=true&amp;Lang=en" xr:uid="{00000000-0004-0000-0400-00001B000000}"/>
    <hyperlink ref="C60" r:id="rId29" tooltip="Click once to display linked information. Click and hold to select this cell." display="http://localhost/OECDStat_Metadata/ShowMetadata.ashx?Dataset=CRS1&amp;Coords=[AIDTYPE].[100]&amp;ShowOnWeb=true&amp;Lang=en" xr:uid="{00000000-0004-0000-0400-00001C000000}"/>
    <hyperlink ref="C62" r:id="rId30" tooltip="Click once to display linked information. Click and hold to select this cell." display="http://localhost/OECDStat_Metadata/ShowMetadata.ashx?Dataset=CRS1&amp;Coords=[AIDTYPE].[100]&amp;ShowOnWeb=true&amp;Lang=en" xr:uid="{00000000-0004-0000-0400-00001D000000}"/>
    <hyperlink ref="C64" r:id="rId31" tooltip="Click once to display linked information. Click and hold to select this cell." display="http://localhost/OECDStat_Metadata/ShowMetadata.ashx?Dataset=CRS1&amp;Coords=[AIDTYPE].[100]&amp;ShowOnWeb=true&amp;Lang=en" xr:uid="{00000000-0004-0000-0400-00001E000000}"/>
    <hyperlink ref="C66" r:id="rId32" tooltip="Click once to display linked information. Click and hold to select this cell." display="http://localhost/OECDStat_Metadata/ShowMetadata.ashx?Dataset=CRS1&amp;Coords=[AIDTYPE].[100]&amp;ShowOnWeb=true&amp;Lang=en" xr:uid="{00000000-0004-0000-0400-00001F000000}"/>
    <hyperlink ref="C68" r:id="rId33" tooltip="Click once to display linked information. Click and hold to select this cell." display="http://localhost/OECDStat_Metadata/ShowMetadata.ashx?Dataset=CRS1&amp;Coords=[AIDTYPE].[100]&amp;ShowOnWeb=true&amp;Lang=en" xr:uid="{00000000-0004-0000-0400-000020000000}"/>
    <hyperlink ref="C70" r:id="rId34" tooltip="Click once to display linked information. Click and hold to select this cell." display="http://localhost/OECDStat_Metadata/ShowMetadata.ashx?Dataset=CRS1&amp;Coords=[AIDTYPE].[100]&amp;ShowOnWeb=true&amp;Lang=en" xr:uid="{00000000-0004-0000-0400-000021000000}"/>
    <hyperlink ref="C72" r:id="rId35" tooltip="Click once to display linked information. Click and hold to select this cell." display="http://localhost/OECDStat_Metadata/ShowMetadata.ashx?Dataset=CRS1&amp;Coords=[AIDTYPE].[100]&amp;ShowOnWeb=true&amp;Lang=en" xr:uid="{00000000-0004-0000-0400-000022000000}"/>
    <hyperlink ref="C74" r:id="rId36" tooltip="Click once to display linked information. Click and hold to select this cell." display="http://localhost/OECDStat_Metadata/ShowMetadata.ashx?Dataset=CRS1&amp;Coords=[AIDTYPE].[100]&amp;ShowOnWeb=true&amp;Lang=en" xr:uid="{00000000-0004-0000-0400-000023000000}"/>
    <hyperlink ref="C76" r:id="rId37" tooltip="Click once to display linked information. Click and hold to select this cell." display="http://localhost/OECDStat_Metadata/ShowMetadata.ashx?Dataset=CRS1&amp;Coords=[AIDTYPE].[100]&amp;ShowOnWeb=true&amp;Lang=en" xr:uid="{00000000-0004-0000-0400-000024000000}"/>
    <hyperlink ref="C78" r:id="rId38" tooltip="Click once to display linked information. Click and hold to select this cell." display="http://localhost/OECDStat_Metadata/ShowMetadata.ashx?Dataset=CRS1&amp;Coords=[AIDTYPE].[100]&amp;ShowOnWeb=true&amp;Lang=en" xr:uid="{00000000-0004-0000-0400-000025000000}"/>
    <hyperlink ref="C80" r:id="rId39" tooltip="Click once to display linked information. Click and hold to select this cell." display="http://localhost/OECDStat_Metadata/ShowMetadata.ashx?Dataset=CRS1&amp;Coords=[AIDTYPE].[100]&amp;ShowOnWeb=true&amp;Lang=en" xr:uid="{00000000-0004-0000-0400-000026000000}"/>
    <hyperlink ref="C82" r:id="rId40" tooltip="Click once to display linked information. Click and hold to select this cell." display="http://localhost/OECDStat_Metadata/ShowMetadata.ashx?Dataset=CRS1&amp;Coords=[AIDTYPE].[100]&amp;ShowOnWeb=true&amp;Lang=en" xr:uid="{00000000-0004-0000-0400-000027000000}"/>
    <hyperlink ref="C84" r:id="rId41" tooltip="Click once to display linked information. Click and hold to select this cell." display="http://localhost/OECDStat_Metadata/ShowMetadata.ashx?Dataset=CRS1&amp;Coords=[AIDTYPE].[100]&amp;ShowOnWeb=true&amp;Lang=en" xr:uid="{00000000-0004-0000-0400-000028000000}"/>
    <hyperlink ref="C86" r:id="rId42" tooltip="Click once to display linked information. Click and hold to select this cell." display="http://localhost/OECDStat_Metadata/ShowMetadata.ashx?Dataset=CRS1&amp;Coords=[AIDTYPE].[100]&amp;ShowOnWeb=true&amp;Lang=en" xr:uid="{00000000-0004-0000-0400-000029000000}"/>
    <hyperlink ref="C88" r:id="rId43" tooltip="Click once to display linked information. Click and hold to select this cell." display="http://localhost/OECDStat_Metadata/ShowMetadata.ashx?Dataset=CRS1&amp;Coords=[AIDTYPE].[100]&amp;ShowOnWeb=true&amp;Lang=en" xr:uid="{00000000-0004-0000-0400-00002A000000}"/>
    <hyperlink ref="C90" r:id="rId44" tooltip="Click once to display linked information. Click and hold to select this cell." display="http://localhost/OECDStat_Metadata/ShowMetadata.ashx?Dataset=CRS1&amp;Coords=[AIDTYPE].[100]&amp;ShowOnWeb=true&amp;Lang=en" xr:uid="{00000000-0004-0000-0400-00002B000000}"/>
    <hyperlink ref="C92" r:id="rId45" tooltip="Click once to display linked information. Click and hold to select this cell." display="http://localhost/OECDStat_Metadata/ShowMetadata.ashx?Dataset=CRS1&amp;Coords=[AIDTYPE].[100]&amp;ShowOnWeb=true&amp;Lang=en" xr:uid="{00000000-0004-0000-0400-00002C000000}"/>
    <hyperlink ref="C94" r:id="rId46" tooltip="Click once to display linked information. Click and hold to select this cell." display="http://localhost/OECDStat_Metadata/ShowMetadata.ashx?Dataset=CRS1&amp;Coords=[AIDTYPE].[100]&amp;ShowOnWeb=true&amp;Lang=en" xr:uid="{00000000-0004-0000-0400-00002D000000}"/>
    <hyperlink ref="C96" r:id="rId47" tooltip="Click once to display linked information. Click and hold to select this cell." display="http://localhost/OECDStat_Metadata/ShowMetadata.ashx?Dataset=CRS1&amp;Coords=[AIDTYPE].[100]&amp;ShowOnWeb=true&amp;Lang=en" xr:uid="{00000000-0004-0000-0400-00002E000000}"/>
    <hyperlink ref="C98" r:id="rId48" tooltip="Click once to display linked information. Click and hold to select this cell." display="http://localhost/OECDStat_Metadata/ShowMetadata.ashx?Dataset=CRS1&amp;Coords=[AIDTYPE].[100]&amp;ShowOnWeb=true&amp;Lang=en" xr:uid="{00000000-0004-0000-0400-00002F000000}"/>
    <hyperlink ref="C100" r:id="rId49" tooltip="Click once to display linked information. Click and hold to select this cell." display="http://localhost/OECDStat_Metadata/ShowMetadata.ashx?Dataset=CRS1&amp;Coords=[AIDTYPE].[100]&amp;ShowOnWeb=true&amp;Lang=en" xr:uid="{00000000-0004-0000-0400-000030000000}"/>
    <hyperlink ref="C102" r:id="rId50" tooltip="Click once to display linked information. Click and hold to select this cell." display="http://localhost/OECDStat_Metadata/ShowMetadata.ashx?Dataset=CRS1&amp;Coords=[AIDTYPE].[100]&amp;ShowOnWeb=true&amp;Lang=en" xr:uid="{00000000-0004-0000-0400-000031000000}"/>
    <hyperlink ref="C104" r:id="rId51" tooltip="Click once to display linked information. Click and hold to select this cell." display="http://localhost/OECDStat_Metadata/ShowMetadata.ashx?Dataset=CRS1&amp;Coords=[AIDTYPE].[100]&amp;ShowOnWeb=true&amp;Lang=en" xr:uid="{00000000-0004-0000-0400-000032000000}"/>
    <hyperlink ref="C106" r:id="rId52" tooltip="Click once to display linked information. Click and hold to select this cell." display="http://localhost/OECDStat_Metadata/ShowMetadata.ashx?Dataset=CRS1&amp;Coords=[AIDTYPE].[100]&amp;ShowOnWeb=true&amp;Lang=en" xr:uid="{00000000-0004-0000-0400-000033000000}"/>
    <hyperlink ref="C108" r:id="rId53" tooltip="Click once to display linked information. Click and hold to select this cell." display="http://localhost/OECDStat_Metadata/ShowMetadata.ashx?Dataset=CRS1&amp;Coords=[AIDTYPE].[100]&amp;ShowOnWeb=true&amp;Lang=en" xr:uid="{00000000-0004-0000-0400-000034000000}"/>
    <hyperlink ref="C110" r:id="rId54" tooltip="Click once to display linked information. Click and hold to select this cell." display="http://localhost/OECDStat_Metadata/ShowMetadata.ashx?Dataset=CRS1&amp;Coords=[AIDTYPE].[100]&amp;ShowOnWeb=true&amp;Lang=en" xr:uid="{00000000-0004-0000-0400-000035000000}"/>
    <hyperlink ref="C112" r:id="rId55" tooltip="Click once to display linked information. Click and hold to select this cell." display="http://localhost/OECDStat_Metadata/ShowMetadata.ashx?Dataset=CRS1&amp;Coords=[AIDTYPE].[100]&amp;ShowOnWeb=true&amp;Lang=en" xr:uid="{00000000-0004-0000-0400-000036000000}"/>
    <hyperlink ref="C114" r:id="rId56" tooltip="Click once to display linked information. Click and hold to select this cell." display="http://localhost/OECDStat_Metadata/ShowMetadata.ashx?Dataset=CRS1&amp;Coords=[AIDTYPE].[100]&amp;ShowOnWeb=true&amp;Lang=en" xr:uid="{00000000-0004-0000-0400-000037000000}"/>
    <hyperlink ref="C116" r:id="rId57" tooltip="Click once to display linked information. Click and hold to select this cell." display="http://localhost/OECDStat_Metadata/ShowMetadata.ashx?Dataset=CRS1&amp;Coords=[AIDTYPE].[100]&amp;ShowOnWeb=true&amp;Lang=en" xr:uid="{00000000-0004-0000-0400-000038000000}"/>
    <hyperlink ref="C118" r:id="rId58" tooltip="Click once to display linked information. Click and hold to select this cell." display="http://localhost/OECDStat_Metadata/ShowMetadata.ashx?Dataset=CRS1&amp;Coords=[AIDTYPE].[100]&amp;ShowOnWeb=true&amp;Lang=en" xr:uid="{00000000-0004-0000-0400-000039000000}"/>
    <hyperlink ref="C120" r:id="rId59" tooltip="Click once to display linked information. Click and hold to select this cell." display="http://localhost/OECDStat_Metadata/ShowMetadata.ashx?Dataset=CRS1&amp;Coords=[AIDTYPE].[100]&amp;ShowOnWeb=true&amp;Lang=en" xr:uid="{00000000-0004-0000-0400-00003A000000}"/>
    <hyperlink ref="C122" r:id="rId60" tooltip="Click once to display linked information. Click and hold to select this cell." display="http://localhost/OECDStat_Metadata/ShowMetadata.ashx?Dataset=CRS1&amp;Coords=[AIDTYPE].[100]&amp;ShowOnWeb=true&amp;Lang=en" xr:uid="{00000000-0004-0000-0400-00003B000000}"/>
    <hyperlink ref="C124" r:id="rId61" tooltip="Click once to display linked information. Click and hold to select this cell." display="http://localhost/OECDStat_Metadata/ShowMetadata.ashx?Dataset=CRS1&amp;Coords=[AIDTYPE].[100]&amp;ShowOnWeb=true&amp;Lang=en" xr:uid="{00000000-0004-0000-0400-00003C000000}"/>
    <hyperlink ref="C126" r:id="rId62" tooltip="Click once to display linked information. Click and hold to select this cell." display="http://localhost/OECDStat_Metadata/ShowMetadata.ashx?Dataset=CRS1&amp;Coords=[AIDTYPE].[100]&amp;ShowOnWeb=true&amp;Lang=en" xr:uid="{00000000-0004-0000-0400-00003D000000}"/>
    <hyperlink ref="C128" r:id="rId63" tooltip="Click once to display linked information. Click and hold to select this cell." display="http://localhost/OECDStat_Metadata/ShowMetadata.ashx?Dataset=CRS1&amp;Coords=[AIDTYPE].[100]&amp;ShowOnWeb=true&amp;Lang=en" xr:uid="{00000000-0004-0000-0400-00003E000000}"/>
    <hyperlink ref="C130" r:id="rId64" tooltip="Click once to display linked information. Click and hold to select this cell." display="http://localhost/OECDStat_Metadata/ShowMetadata.ashx?Dataset=CRS1&amp;Coords=[AIDTYPE].[100]&amp;ShowOnWeb=true&amp;Lang=en" xr:uid="{00000000-0004-0000-0400-00003F000000}"/>
    <hyperlink ref="C132" r:id="rId65" tooltip="Click once to display linked information. Click and hold to select this cell." display="http://localhost/OECDStat_Metadata/ShowMetadata.ashx?Dataset=CRS1&amp;Coords=[AIDTYPE].[100]&amp;ShowOnWeb=true&amp;Lang=en" xr:uid="{00000000-0004-0000-0400-000040000000}"/>
    <hyperlink ref="C134" r:id="rId66" tooltip="Click once to display linked information. Click and hold to select this cell." display="http://localhost/OECDStat_Metadata/ShowMetadata.ashx?Dataset=CRS1&amp;Coords=[AIDTYPE].[100]&amp;ShowOnWeb=true&amp;Lang=en" xr:uid="{00000000-0004-0000-0400-000041000000}"/>
    <hyperlink ref="C136" r:id="rId67" tooltip="Click once to display linked information. Click and hold to select this cell." display="http://localhost/OECDStat_Metadata/ShowMetadata.ashx?Dataset=CRS1&amp;Coords=[AIDTYPE].[100]&amp;ShowOnWeb=true&amp;Lang=en" xr:uid="{00000000-0004-0000-0400-000042000000}"/>
    <hyperlink ref="C138" r:id="rId68" tooltip="Click once to display linked information. Click and hold to select this cell." display="http://localhost/OECDStat_Metadata/ShowMetadata.ashx?Dataset=CRS1&amp;Coords=[AIDTYPE].[100]&amp;ShowOnWeb=true&amp;Lang=en" xr:uid="{00000000-0004-0000-0400-000043000000}"/>
    <hyperlink ref="C140" r:id="rId69" tooltip="Click once to display linked information. Click and hold to select this cell." display="http://localhost/OECDStat_Metadata/ShowMetadata.ashx?Dataset=CRS1&amp;Coords=[AIDTYPE].[100]&amp;ShowOnWeb=true&amp;Lang=en" xr:uid="{00000000-0004-0000-0400-000044000000}"/>
    <hyperlink ref="C142" r:id="rId70" tooltip="Click once to display linked information. Click and hold to select this cell." display="http://localhost/OECDStat_Metadata/ShowMetadata.ashx?Dataset=CRS1&amp;Coords=[AIDTYPE].[100]&amp;ShowOnWeb=true&amp;Lang=en" xr:uid="{00000000-0004-0000-0400-000045000000}"/>
    <hyperlink ref="C144" r:id="rId71" tooltip="Click once to display linked information. Click and hold to select this cell." display="http://localhost/OECDStat_Metadata/ShowMetadata.ashx?Dataset=CRS1&amp;Coords=[AIDTYPE].[100]&amp;ShowOnWeb=true&amp;Lang=en" xr:uid="{00000000-0004-0000-0400-000046000000}"/>
    <hyperlink ref="C146" r:id="rId72" tooltip="Click once to display linked information. Click and hold to select this cell." display="http://localhost/OECDStat_Metadata/ShowMetadata.ashx?Dataset=CRS1&amp;Coords=[AIDTYPE].[100]&amp;ShowOnWeb=true&amp;Lang=en" xr:uid="{00000000-0004-0000-0400-000047000000}"/>
    <hyperlink ref="C148" r:id="rId73" tooltip="Click once to display linked information. Click and hold to select this cell." display="http://localhost/OECDStat_Metadata/ShowMetadata.ashx?Dataset=CRS1&amp;Coords=[AIDTYPE].[100]&amp;ShowOnWeb=true&amp;Lang=en" xr:uid="{00000000-0004-0000-0400-000048000000}"/>
    <hyperlink ref="C150" r:id="rId74" tooltip="Click once to display linked information. Click and hold to select this cell." display="http://localhost/OECDStat_Metadata/ShowMetadata.ashx?Dataset=CRS1&amp;Coords=[AIDTYPE].[100]&amp;ShowOnWeb=true&amp;Lang=en" xr:uid="{00000000-0004-0000-0400-000049000000}"/>
    <hyperlink ref="C152" r:id="rId75" tooltip="Click once to display linked information. Click and hold to select this cell." display="http://localhost/OECDStat_Metadata/ShowMetadata.ashx?Dataset=CRS1&amp;Coords=[AIDTYPE].[100]&amp;ShowOnWeb=true&amp;Lang=en" xr:uid="{00000000-0004-0000-0400-00004A000000}"/>
    <hyperlink ref="C154" r:id="rId76" tooltip="Click once to display linked information. Click and hold to select this cell." display="http://localhost/OECDStat_Metadata/ShowMetadata.ashx?Dataset=CRS1&amp;Coords=[AIDTYPE].[100]&amp;ShowOnWeb=true&amp;Lang=en" xr:uid="{00000000-0004-0000-0400-00004B000000}"/>
    <hyperlink ref="C156" r:id="rId77" tooltip="Click once to display linked information. Click and hold to select this cell." display="http://localhost/OECDStat_Metadata/ShowMetadata.ashx?Dataset=CRS1&amp;Coords=[AIDTYPE].[100]&amp;ShowOnWeb=true&amp;Lang=en" xr:uid="{00000000-0004-0000-0400-00004C000000}"/>
    <hyperlink ref="C158" r:id="rId78" tooltip="Click once to display linked information. Click and hold to select this cell." display="http://localhost/OECDStat_Metadata/ShowMetadata.ashx?Dataset=CRS1&amp;Coords=[AIDTYPE].[100]&amp;ShowOnWeb=true&amp;Lang=en" xr:uid="{00000000-0004-0000-0400-00004D000000}"/>
    <hyperlink ref="C160" r:id="rId79" tooltip="Click once to display linked information. Click and hold to select this cell." display="http://localhost/OECDStat_Metadata/ShowMetadata.ashx?Dataset=CRS1&amp;Coords=[AIDTYPE].[100]&amp;ShowOnWeb=true&amp;Lang=en" xr:uid="{00000000-0004-0000-0400-00004E000000}"/>
    <hyperlink ref="C162" r:id="rId80" tooltip="Click once to display linked information. Click and hold to select this cell." display="http://localhost/OECDStat_Metadata/ShowMetadata.ashx?Dataset=CRS1&amp;Coords=[AIDTYPE].[100]&amp;ShowOnWeb=true&amp;Lang=en" xr:uid="{00000000-0004-0000-0400-00004F000000}"/>
    <hyperlink ref="C164" r:id="rId81" tooltip="Click once to display linked information. Click and hold to select this cell." display="http://localhost/OECDStat_Metadata/ShowMetadata.ashx?Dataset=CRS1&amp;Coords=[AIDTYPE].[100]&amp;ShowOnWeb=true&amp;Lang=en" xr:uid="{00000000-0004-0000-0400-000050000000}"/>
    <hyperlink ref="C166" r:id="rId82" tooltip="Click once to display linked information. Click and hold to select this cell." display="http://localhost/OECDStat_Metadata/ShowMetadata.ashx?Dataset=CRS1&amp;Coords=[AIDTYPE].[100]&amp;ShowOnWeb=true&amp;Lang=en" xr:uid="{00000000-0004-0000-0400-000051000000}"/>
    <hyperlink ref="C168" r:id="rId83" tooltip="Click once to display linked information. Click and hold to select this cell." display="http://localhost/OECDStat_Metadata/ShowMetadata.ashx?Dataset=CRS1&amp;Coords=[AIDTYPE].[100]&amp;ShowOnWeb=true&amp;Lang=en" xr:uid="{00000000-0004-0000-0400-000052000000}"/>
    <hyperlink ref="C170" r:id="rId84" tooltip="Click once to display linked information. Click and hold to select this cell." display="http://localhost/OECDStat_Metadata/ShowMetadata.ashx?Dataset=CRS1&amp;Coords=[AIDTYPE].[100]&amp;ShowOnWeb=true&amp;Lang=en" xr:uid="{00000000-0004-0000-0400-000053000000}"/>
    <hyperlink ref="C172" r:id="rId85" tooltip="Click once to display linked information. Click and hold to select this cell." display="http://localhost/OECDStat_Metadata/ShowMetadata.ashx?Dataset=CRS1&amp;Coords=[AIDTYPE].[100]&amp;ShowOnWeb=true&amp;Lang=en" xr:uid="{00000000-0004-0000-0400-000054000000}"/>
    <hyperlink ref="C174" r:id="rId86" tooltip="Click once to display linked information. Click and hold to select this cell." display="http://localhost/OECDStat_Metadata/ShowMetadata.ashx?Dataset=CRS1&amp;Coords=[AIDTYPE].[100]&amp;ShowOnWeb=true&amp;Lang=en" xr:uid="{00000000-0004-0000-0400-000055000000}"/>
    <hyperlink ref="C176" r:id="rId87" tooltip="Click once to display linked information. Click and hold to select this cell." display="http://localhost/OECDStat_Metadata/ShowMetadata.ashx?Dataset=CRS1&amp;Coords=[AIDTYPE].[100]&amp;ShowOnWeb=true&amp;Lang=en" xr:uid="{00000000-0004-0000-0400-000056000000}"/>
    <hyperlink ref="C178" r:id="rId88" tooltip="Click once to display linked information. Click and hold to select this cell." display="http://localhost/OECDStat_Metadata/ShowMetadata.ashx?Dataset=CRS1&amp;Coords=[AIDTYPE].[100]&amp;ShowOnWeb=true&amp;Lang=en" xr:uid="{00000000-0004-0000-0400-000057000000}"/>
    <hyperlink ref="C180" r:id="rId89" tooltip="Click once to display linked information. Click and hold to select this cell." display="http://localhost/OECDStat_Metadata/ShowMetadata.ashx?Dataset=CRS1&amp;Coords=[AIDTYPE].[100]&amp;ShowOnWeb=true&amp;Lang=en" xr:uid="{00000000-0004-0000-0400-000058000000}"/>
    <hyperlink ref="C182" r:id="rId90" tooltip="Click once to display linked information. Click and hold to select this cell." display="http://localhost/OECDStat_Metadata/ShowMetadata.ashx?Dataset=CRS1&amp;Coords=[AIDTYPE].[100]&amp;ShowOnWeb=true&amp;Lang=en" xr:uid="{00000000-0004-0000-0400-000059000000}"/>
    <hyperlink ref="C184" r:id="rId91" tooltip="Click once to display linked information. Click and hold to select this cell." display="http://localhost/OECDStat_Metadata/ShowMetadata.ashx?Dataset=CRS1&amp;Coords=[AIDTYPE].[100]&amp;ShowOnWeb=true&amp;Lang=en" xr:uid="{00000000-0004-0000-0400-00005A000000}"/>
    <hyperlink ref="C186" r:id="rId92" tooltip="Click once to display linked information. Click and hold to select this cell." display="http://localhost/OECDStat_Metadata/ShowMetadata.ashx?Dataset=CRS1&amp;Coords=[AIDTYPE].[100]&amp;ShowOnWeb=true&amp;Lang=en" xr:uid="{00000000-0004-0000-0400-00005B000000}"/>
    <hyperlink ref="C188" r:id="rId93" tooltip="Click once to display linked information. Click and hold to select this cell." display="http://localhost/OECDStat_Metadata/ShowMetadata.ashx?Dataset=CRS1&amp;Coords=[AIDTYPE].[100]&amp;ShowOnWeb=true&amp;Lang=en" xr:uid="{00000000-0004-0000-0400-00005C000000}"/>
    <hyperlink ref="C190" r:id="rId94" tooltip="Click once to display linked information. Click and hold to select this cell." display="http://localhost/OECDStat_Metadata/ShowMetadata.ashx?Dataset=CRS1&amp;Coords=[AIDTYPE].[100]&amp;ShowOnWeb=true&amp;Lang=en" xr:uid="{00000000-0004-0000-0400-00005D000000}"/>
    <hyperlink ref="C192" r:id="rId95" tooltip="Click once to display linked information. Click and hold to select this cell." display="http://localhost/OECDStat_Metadata/ShowMetadata.ashx?Dataset=CRS1&amp;Coords=[AIDTYPE].[100]&amp;ShowOnWeb=true&amp;Lang=en" xr:uid="{00000000-0004-0000-0400-00005E000000}"/>
    <hyperlink ref="C194" r:id="rId96" tooltip="Click once to display linked information. Click and hold to select this cell." display="http://localhost/OECDStat_Metadata/ShowMetadata.ashx?Dataset=CRS1&amp;Coords=[AIDTYPE].[100]&amp;ShowOnWeb=true&amp;Lang=en" xr:uid="{00000000-0004-0000-0400-00005F000000}"/>
    <hyperlink ref="C196" r:id="rId97" tooltip="Click once to display linked information. Click and hold to select this cell." display="http://localhost/OECDStat_Metadata/ShowMetadata.ashx?Dataset=CRS1&amp;Coords=[AIDTYPE].[100]&amp;ShowOnWeb=true&amp;Lang=en" xr:uid="{00000000-0004-0000-0400-000060000000}"/>
    <hyperlink ref="C198" r:id="rId98" tooltip="Click once to display linked information. Click and hold to select this cell." display="http://localhost/OECDStat_Metadata/ShowMetadata.ashx?Dataset=CRS1&amp;Coords=[AIDTYPE].[100]&amp;ShowOnWeb=true&amp;Lang=en" xr:uid="{00000000-0004-0000-0400-000061000000}"/>
    <hyperlink ref="C200" r:id="rId99" tooltip="Click once to display linked information. Click and hold to select this cell." display="http://localhost/OECDStat_Metadata/ShowMetadata.ashx?Dataset=CRS1&amp;Coords=[AIDTYPE].[100]&amp;ShowOnWeb=true&amp;Lang=en" xr:uid="{00000000-0004-0000-0400-000062000000}"/>
    <hyperlink ref="C202" r:id="rId100" tooltip="Click once to display linked information. Click and hold to select this cell." display="http://localhost/OECDStat_Metadata/ShowMetadata.ashx?Dataset=CRS1&amp;Coords=[AIDTYPE].[100]&amp;ShowOnWeb=true&amp;Lang=en" xr:uid="{00000000-0004-0000-0400-000063000000}"/>
    <hyperlink ref="C204" r:id="rId101" tooltip="Click once to display linked information. Click and hold to select this cell." display="http://localhost/OECDStat_Metadata/ShowMetadata.ashx?Dataset=CRS1&amp;Coords=[AIDTYPE].[100]&amp;ShowOnWeb=true&amp;Lang=en" xr:uid="{00000000-0004-0000-0400-000064000000}"/>
    <hyperlink ref="C206" r:id="rId102" tooltip="Click once to display linked information. Click and hold to select this cell." display="http://localhost/OECDStat_Metadata/ShowMetadata.ashx?Dataset=CRS1&amp;Coords=[AIDTYPE].[100]&amp;ShowOnWeb=true&amp;Lang=en" xr:uid="{00000000-0004-0000-0400-000065000000}"/>
    <hyperlink ref="C208" r:id="rId103" tooltip="Click once to display linked information. Click and hold to select this cell." display="http://localhost/OECDStat_Metadata/ShowMetadata.ashx?Dataset=CRS1&amp;Coords=[AIDTYPE].[100]&amp;ShowOnWeb=true&amp;Lang=en" xr:uid="{00000000-0004-0000-0400-000066000000}"/>
    <hyperlink ref="C210" r:id="rId104" tooltip="Click once to display linked information. Click and hold to select this cell." display="http://localhost/OECDStat_Metadata/ShowMetadata.ashx?Dataset=CRS1&amp;Coords=[AIDTYPE].[100]&amp;ShowOnWeb=true&amp;Lang=en" xr:uid="{00000000-0004-0000-0400-000067000000}"/>
    <hyperlink ref="C212" r:id="rId105" tooltip="Click once to display linked information. Click and hold to select this cell." display="http://localhost/OECDStat_Metadata/ShowMetadata.ashx?Dataset=CRS1&amp;Coords=[AIDTYPE].[100]&amp;ShowOnWeb=true&amp;Lang=en" xr:uid="{00000000-0004-0000-0400-000068000000}"/>
    <hyperlink ref="C214" r:id="rId106" tooltip="Click once to display linked information. Click and hold to select this cell." display="http://localhost/OECDStat_Metadata/ShowMetadata.ashx?Dataset=CRS1&amp;Coords=[AIDTYPE].[100]&amp;ShowOnWeb=true&amp;Lang=en" xr:uid="{00000000-0004-0000-0400-000069000000}"/>
    <hyperlink ref="C216" r:id="rId107" tooltip="Click once to display linked information. Click and hold to select this cell." display="http://localhost/OECDStat_Metadata/ShowMetadata.ashx?Dataset=CRS1&amp;Coords=[AIDTYPE].[100]&amp;ShowOnWeb=true&amp;Lang=en" xr:uid="{00000000-0004-0000-0400-00006A000000}"/>
    <hyperlink ref="C218" r:id="rId108" tooltip="Click once to display linked information. Click and hold to select this cell." display="http://localhost/OECDStat_Metadata/ShowMetadata.ashx?Dataset=CRS1&amp;Coords=[AIDTYPE].[100]&amp;ShowOnWeb=true&amp;Lang=en" xr:uid="{00000000-0004-0000-0400-00006B000000}"/>
    <hyperlink ref="C220" r:id="rId109" tooltip="Click once to display linked information. Click and hold to select this cell." display="http://localhost/OECDStat_Metadata/ShowMetadata.ashx?Dataset=CRS1&amp;Coords=[AIDTYPE].[100]&amp;ShowOnWeb=true&amp;Lang=en" xr:uid="{00000000-0004-0000-0400-00006C000000}"/>
    <hyperlink ref="C222" r:id="rId110" tooltip="Click once to display linked information. Click and hold to select this cell." display="http://localhost/OECDStat_Metadata/ShowMetadata.ashx?Dataset=CRS1&amp;Coords=[AIDTYPE].[100]&amp;ShowOnWeb=true&amp;Lang=en" xr:uid="{00000000-0004-0000-0400-00006D000000}"/>
    <hyperlink ref="C224" r:id="rId111" tooltip="Click once to display linked information. Click and hold to select this cell." display="http://localhost/OECDStat_Metadata/ShowMetadata.ashx?Dataset=CRS1&amp;Coords=[AIDTYPE].[100]&amp;ShowOnWeb=true&amp;Lang=en" xr:uid="{00000000-0004-0000-0400-00006E000000}"/>
    <hyperlink ref="C226" r:id="rId112" tooltip="Click once to display linked information. Click and hold to select this cell." display="http://localhost/OECDStat_Metadata/ShowMetadata.ashx?Dataset=CRS1&amp;Coords=[AIDTYPE].[100]&amp;ShowOnWeb=true&amp;Lang=en" xr:uid="{00000000-0004-0000-0400-00006F000000}"/>
    <hyperlink ref="C228" r:id="rId113" tooltip="Click once to display linked information. Click and hold to select this cell." display="http://localhost/OECDStat_Metadata/ShowMetadata.ashx?Dataset=CRS1&amp;Coords=[AIDTYPE].[100]&amp;ShowOnWeb=true&amp;Lang=en" xr:uid="{00000000-0004-0000-0400-000070000000}"/>
    <hyperlink ref="C230" r:id="rId114" tooltip="Click once to display linked information. Click and hold to select this cell." display="http://localhost/OECDStat_Metadata/ShowMetadata.ashx?Dataset=CRS1&amp;Coords=[AIDTYPE].[100]&amp;ShowOnWeb=true&amp;Lang=en" xr:uid="{00000000-0004-0000-0400-000071000000}"/>
    <hyperlink ref="C232" r:id="rId115" tooltip="Click once to display linked information. Click and hold to select this cell." display="http://localhost/OECDStat_Metadata/ShowMetadata.ashx?Dataset=CRS1&amp;Coords=[AIDTYPE].[100]&amp;ShowOnWeb=true&amp;Lang=en" xr:uid="{00000000-0004-0000-0400-000072000000}"/>
    <hyperlink ref="C234" r:id="rId116" tooltip="Click once to display linked information. Click and hold to select this cell." display="http://localhost/OECDStat_Metadata/ShowMetadata.ashx?Dataset=CRS1&amp;Coords=[AIDTYPE].[100]&amp;ShowOnWeb=true&amp;Lang=en" xr:uid="{00000000-0004-0000-0400-000073000000}"/>
    <hyperlink ref="C236" r:id="rId117" tooltip="Click once to display linked information. Click and hold to select this cell." display="http://localhost/OECDStat_Metadata/ShowMetadata.ashx?Dataset=CRS1&amp;Coords=[AIDTYPE].[100]&amp;ShowOnWeb=true&amp;Lang=en" xr:uid="{00000000-0004-0000-0400-000074000000}"/>
    <hyperlink ref="C238" r:id="rId118" tooltip="Click once to display linked information. Click and hold to select this cell." display="http://localhost/OECDStat_Metadata/ShowMetadata.ashx?Dataset=CRS1&amp;Coords=[AIDTYPE].[100]&amp;ShowOnWeb=true&amp;Lang=en" xr:uid="{00000000-0004-0000-0400-000075000000}"/>
    <hyperlink ref="C240" r:id="rId119" tooltip="Click once to display linked information. Click and hold to select this cell." display="http://localhost/OECDStat_Metadata/ShowMetadata.ashx?Dataset=CRS1&amp;Coords=[AIDTYPE].[100]&amp;ShowOnWeb=true&amp;Lang=en" xr:uid="{00000000-0004-0000-0400-000076000000}"/>
    <hyperlink ref="C242" r:id="rId120" tooltip="Click once to display linked information. Click and hold to select this cell." display="http://localhost/OECDStat_Metadata/ShowMetadata.ashx?Dataset=CRS1&amp;Coords=[AIDTYPE].[100]&amp;ShowOnWeb=true&amp;Lang=en" xr:uid="{00000000-0004-0000-0400-000077000000}"/>
    <hyperlink ref="C244" r:id="rId121" tooltip="Click once to display linked information. Click and hold to select this cell." display="http://localhost/OECDStat_Metadata/ShowMetadata.ashx?Dataset=CRS1&amp;Coords=[AIDTYPE].[100]&amp;ShowOnWeb=true&amp;Lang=en" xr:uid="{00000000-0004-0000-0400-000078000000}"/>
    <hyperlink ref="C246" r:id="rId122" tooltip="Click once to display linked information. Click and hold to select this cell." display="http://localhost/OECDStat_Metadata/ShowMetadata.ashx?Dataset=CRS1&amp;Coords=[AIDTYPE].[100]&amp;ShowOnWeb=true&amp;Lang=en" xr:uid="{00000000-0004-0000-0400-000079000000}"/>
    <hyperlink ref="C248" r:id="rId123" tooltip="Click once to display linked information. Click and hold to select this cell." display="http://localhost/OECDStat_Metadata/ShowMetadata.ashx?Dataset=CRS1&amp;Coords=[AIDTYPE].[100]&amp;ShowOnWeb=true&amp;Lang=en" xr:uid="{00000000-0004-0000-0400-00007A000000}"/>
    <hyperlink ref="C250" r:id="rId124" tooltip="Click once to display linked information. Click and hold to select this cell." display="http://localhost/OECDStat_Metadata/ShowMetadata.ashx?Dataset=CRS1&amp;Coords=[AIDTYPE].[100]&amp;ShowOnWeb=true&amp;Lang=en" xr:uid="{00000000-0004-0000-0400-00007B000000}"/>
    <hyperlink ref="C252" r:id="rId125" tooltip="Click once to display linked information. Click and hold to select this cell." display="http://localhost/OECDStat_Metadata/ShowMetadata.ashx?Dataset=CRS1&amp;Coords=[AIDTYPE].[100]&amp;ShowOnWeb=true&amp;Lang=en" xr:uid="{00000000-0004-0000-0400-00007C000000}"/>
    <hyperlink ref="C254" r:id="rId126" tooltip="Click once to display linked information. Click and hold to select this cell." display="http://localhost/OECDStat_Metadata/ShowMetadata.ashx?Dataset=CRS1&amp;Coords=[AIDTYPE].[100]&amp;ShowOnWeb=true&amp;Lang=en" xr:uid="{00000000-0004-0000-0400-00007D000000}"/>
    <hyperlink ref="C256" r:id="rId127" tooltip="Click once to display linked information. Click and hold to select this cell." display="http://localhost/OECDStat_Metadata/ShowMetadata.ashx?Dataset=CRS1&amp;Coords=[AIDTYPE].[100]&amp;ShowOnWeb=true&amp;Lang=en" xr:uid="{00000000-0004-0000-0400-00007E000000}"/>
    <hyperlink ref="C258" r:id="rId128" tooltip="Click once to display linked information. Click and hold to select this cell." display="http://localhost/OECDStat_Metadata/ShowMetadata.ashx?Dataset=CRS1&amp;Coords=[AIDTYPE].[100]&amp;ShowOnWeb=true&amp;Lang=en" xr:uid="{00000000-0004-0000-0400-00007F000000}"/>
    <hyperlink ref="C260" r:id="rId129" tooltip="Click once to display linked information. Click and hold to select this cell." display="http://localhost/OECDStat_Metadata/ShowMetadata.ashx?Dataset=CRS1&amp;Coords=[AIDTYPE].[100]&amp;ShowOnWeb=true&amp;Lang=en" xr:uid="{00000000-0004-0000-0400-000080000000}"/>
    <hyperlink ref="C262" r:id="rId130" tooltip="Click once to display linked information. Click and hold to select this cell." display="http://localhost/OECDStat_Metadata/ShowMetadata.ashx?Dataset=CRS1&amp;Coords=[AIDTYPE].[100]&amp;ShowOnWeb=true&amp;Lang=en" xr:uid="{00000000-0004-0000-0400-000081000000}"/>
    <hyperlink ref="C264" r:id="rId131" tooltip="Click once to display linked information. Click and hold to select this cell." display="http://localhost/OECDStat_Metadata/ShowMetadata.ashx?Dataset=CRS1&amp;Coords=[AIDTYPE].[100]&amp;ShowOnWeb=true&amp;Lang=en" xr:uid="{00000000-0004-0000-0400-000082000000}"/>
    <hyperlink ref="C266" r:id="rId132" tooltip="Click once to display linked information. Click and hold to select this cell." display="http://localhost/OECDStat_Metadata/ShowMetadata.ashx?Dataset=CRS1&amp;Coords=[AIDTYPE].[100]&amp;ShowOnWeb=true&amp;Lang=en" xr:uid="{00000000-0004-0000-0400-000083000000}"/>
    <hyperlink ref="C268" r:id="rId133" tooltip="Click once to display linked information. Click and hold to select this cell." display="http://localhost/OECDStat_Metadata/ShowMetadata.ashx?Dataset=CRS1&amp;Coords=[AIDTYPE].[100]&amp;ShowOnWeb=true&amp;Lang=en" xr:uid="{00000000-0004-0000-0400-000084000000}"/>
    <hyperlink ref="C270" r:id="rId134" tooltip="Click once to display linked information. Click and hold to select this cell." display="http://localhost/OECDStat_Metadata/ShowMetadata.ashx?Dataset=CRS1&amp;Coords=[AIDTYPE].[100]&amp;ShowOnWeb=true&amp;Lang=en" xr:uid="{00000000-0004-0000-0400-000085000000}"/>
    <hyperlink ref="C272" r:id="rId135" tooltip="Click once to display linked information. Click and hold to select this cell." display="http://localhost/OECDStat_Metadata/ShowMetadata.ashx?Dataset=CRS1&amp;Coords=[AIDTYPE].[100]&amp;ShowOnWeb=true&amp;Lang=en" xr:uid="{00000000-0004-0000-0400-000086000000}"/>
    <hyperlink ref="C274" r:id="rId136" tooltip="Click once to display linked information. Click and hold to select this cell." display="http://localhost/OECDStat_Metadata/ShowMetadata.ashx?Dataset=CRS1&amp;Coords=[AIDTYPE].[100]&amp;ShowOnWeb=true&amp;Lang=en" xr:uid="{00000000-0004-0000-0400-000087000000}"/>
    <hyperlink ref="C276" r:id="rId137" tooltip="Click once to display linked information. Click and hold to select this cell." display="http://localhost/OECDStat_Metadata/ShowMetadata.ashx?Dataset=CRS1&amp;Coords=[AIDTYPE].[100]&amp;ShowOnWeb=true&amp;Lang=en" xr:uid="{00000000-0004-0000-0400-000088000000}"/>
    <hyperlink ref="C278" r:id="rId138" tooltip="Click once to display linked information. Click and hold to select this cell." display="http://localhost/OECDStat_Metadata/ShowMetadata.ashx?Dataset=CRS1&amp;Coords=[AIDTYPE].[100]&amp;ShowOnWeb=true&amp;Lang=en" xr:uid="{00000000-0004-0000-0400-000089000000}"/>
    <hyperlink ref="C280" r:id="rId139" tooltip="Click once to display linked information. Click and hold to select this cell." display="http://localhost/OECDStat_Metadata/ShowMetadata.ashx?Dataset=CRS1&amp;Coords=[AIDTYPE].[100]&amp;ShowOnWeb=true&amp;Lang=en" xr:uid="{00000000-0004-0000-0400-00008A000000}"/>
    <hyperlink ref="C282" r:id="rId140" tooltip="Click once to display linked information. Click and hold to select this cell." display="http://localhost/OECDStat_Metadata/ShowMetadata.ashx?Dataset=CRS1&amp;Coords=[AIDTYPE].[100]&amp;ShowOnWeb=true&amp;Lang=en" xr:uid="{00000000-0004-0000-0400-00008B000000}"/>
    <hyperlink ref="C284" r:id="rId141" tooltip="Click once to display linked information. Click and hold to select this cell." display="http://localhost/OECDStat_Metadata/ShowMetadata.ashx?Dataset=CRS1&amp;Coords=[AIDTYPE].[100]&amp;ShowOnWeb=true&amp;Lang=en" xr:uid="{00000000-0004-0000-0400-00008C000000}"/>
    <hyperlink ref="C286" r:id="rId142" tooltip="Click once to display linked information. Click and hold to select this cell." display="http://localhost/OECDStat_Metadata/ShowMetadata.ashx?Dataset=CRS1&amp;Coords=[AIDTYPE].[100]&amp;ShowOnWeb=true&amp;Lang=en" xr:uid="{00000000-0004-0000-0400-00008D000000}"/>
    <hyperlink ref="C288" r:id="rId143" tooltip="Click once to display linked information. Click and hold to select this cell." display="http://localhost/OECDStat_Metadata/ShowMetadata.ashx?Dataset=CRS1&amp;Coords=[AIDTYPE].[100]&amp;ShowOnWeb=true&amp;Lang=en" xr:uid="{00000000-0004-0000-0400-00008E000000}"/>
    <hyperlink ref="C290" r:id="rId144" tooltip="Click once to display linked information. Click and hold to select this cell." display="http://localhost/OECDStat_Metadata/ShowMetadata.ashx?Dataset=CRS1&amp;Coords=[AIDTYPE].[100]&amp;ShowOnWeb=true&amp;Lang=en" xr:uid="{00000000-0004-0000-0400-00008F000000}"/>
    <hyperlink ref="C292" r:id="rId145" tooltip="Click once to display linked information. Click and hold to select this cell." display="http://localhost/OECDStat_Metadata/ShowMetadata.ashx?Dataset=CRS1&amp;Coords=[AIDTYPE].[100]&amp;ShowOnWeb=true&amp;Lang=en" xr:uid="{00000000-0004-0000-0400-000090000000}"/>
    <hyperlink ref="C294" r:id="rId146" tooltip="Click once to display linked information. Click and hold to select this cell." display="http://localhost/OECDStat_Metadata/ShowMetadata.ashx?Dataset=CRS1&amp;Coords=[AIDTYPE].[100]&amp;ShowOnWeb=true&amp;Lang=en" xr:uid="{00000000-0004-0000-0400-000091000000}"/>
    <hyperlink ref="C296" r:id="rId147" tooltip="Click once to display linked information. Click and hold to select this cell." display="http://localhost/OECDStat_Metadata/ShowMetadata.ashx?Dataset=CRS1&amp;Coords=[AIDTYPE].[100]&amp;ShowOnWeb=true&amp;Lang=en" xr:uid="{00000000-0004-0000-0400-000092000000}"/>
    <hyperlink ref="C298" r:id="rId148" tooltip="Click once to display linked information. Click and hold to select this cell." display="http://localhost/OECDStat_Metadata/ShowMetadata.ashx?Dataset=CRS1&amp;Coords=[AIDTYPE].[100]&amp;ShowOnWeb=true&amp;Lang=en" xr:uid="{00000000-0004-0000-0400-000093000000}"/>
    <hyperlink ref="C300" r:id="rId149" tooltip="Click once to display linked information. Click and hold to select this cell." display="http://localhost/OECDStat_Metadata/ShowMetadata.ashx?Dataset=CRS1&amp;Coords=[AIDTYPE].[100]&amp;ShowOnWeb=true&amp;Lang=en" xr:uid="{00000000-0004-0000-0400-000094000000}"/>
    <hyperlink ref="C302" r:id="rId150" tooltip="Click once to display linked information. Click and hold to select this cell." display="http://localhost/OECDStat_Metadata/ShowMetadata.ashx?Dataset=CRS1&amp;Coords=[AIDTYPE].[100]&amp;ShowOnWeb=true&amp;Lang=en" xr:uid="{00000000-0004-0000-0400-000095000000}"/>
    <hyperlink ref="C304" r:id="rId151" tooltip="Click once to display linked information. Click and hold to select this cell." display="http://localhost/OECDStat_Metadata/ShowMetadata.ashx?Dataset=CRS1&amp;Coords=[AIDTYPE].[100]&amp;ShowOnWeb=true&amp;Lang=en" xr:uid="{00000000-0004-0000-0400-000096000000}"/>
    <hyperlink ref="C306" r:id="rId152" tooltip="Click once to display linked information. Click and hold to select this cell." display="http://localhost/OECDStat_Metadata/ShowMetadata.ashx?Dataset=CRS1&amp;Coords=[AIDTYPE].[100]&amp;ShowOnWeb=true&amp;Lang=en" xr:uid="{00000000-0004-0000-0400-000097000000}"/>
    <hyperlink ref="C308" r:id="rId153" tooltip="Click once to display linked information. Click and hold to select this cell." display="http://localhost/OECDStat_Metadata/ShowMetadata.ashx?Dataset=CRS1&amp;Coords=[AIDTYPE].[100]&amp;ShowOnWeb=true&amp;Lang=en" xr:uid="{00000000-0004-0000-0400-000098000000}"/>
    <hyperlink ref="C310" r:id="rId154" tooltip="Click once to display linked information. Click and hold to select this cell." display="http://localhost/OECDStat_Metadata/ShowMetadata.ashx?Dataset=CRS1&amp;Coords=[AIDTYPE].[100]&amp;ShowOnWeb=true&amp;Lang=en" xr:uid="{00000000-0004-0000-0400-000099000000}"/>
    <hyperlink ref="C312" r:id="rId155" tooltip="Click once to display linked information. Click and hold to select this cell." display="http://localhost/OECDStat_Metadata/ShowMetadata.ashx?Dataset=CRS1&amp;Coords=[AIDTYPE].[100]&amp;ShowOnWeb=true&amp;Lang=en" xr:uid="{00000000-0004-0000-0400-00009A000000}"/>
    <hyperlink ref="C314" r:id="rId156" tooltip="Click once to display linked information. Click and hold to select this cell." display="http://localhost/OECDStat_Metadata/ShowMetadata.ashx?Dataset=CRS1&amp;Coords=[AIDTYPE].[100]&amp;ShowOnWeb=true&amp;Lang=en" xr:uid="{00000000-0004-0000-0400-00009B000000}"/>
    <hyperlink ref="C316" r:id="rId157" tooltip="Click once to display linked information. Click and hold to select this cell." display="http://localhost/OECDStat_Metadata/ShowMetadata.ashx?Dataset=CRS1&amp;Coords=[AIDTYPE].[100]&amp;ShowOnWeb=true&amp;Lang=en" xr:uid="{00000000-0004-0000-0400-00009C000000}"/>
    <hyperlink ref="C318" r:id="rId158" tooltip="Click once to display linked information. Click and hold to select this cell." display="http://localhost/OECDStat_Metadata/ShowMetadata.ashx?Dataset=CRS1&amp;Coords=[AIDTYPE].[100]&amp;ShowOnWeb=true&amp;Lang=en" xr:uid="{00000000-0004-0000-0400-00009D000000}"/>
    <hyperlink ref="C320" r:id="rId159" tooltip="Click once to display linked information. Click and hold to select this cell." display="http://localhost/OECDStat_Metadata/ShowMetadata.ashx?Dataset=CRS1&amp;Coords=[AIDTYPE].[100]&amp;ShowOnWeb=true&amp;Lang=en" xr:uid="{00000000-0004-0000-0400-00009E000000}"/>
    <hyperlink ref="C322" r:id="rId160" tooltip="Click once to display linked information. Click and hold to select this cell." display="http://localhost/OECDStat_Metadata/ShowMetadata.ashx?Dataset=CRS1&amp;Coords=[AIDTYPE].[100]&amp;ShowOnWeb=true&amp;Lang=en" xr:uid="{00000000-0004-0000-0400-00009F000000}"/>
    <hyperlink ref="C324" r:id="rId161" tooltip="Click once to display linked information. Click and hold to select this cell." display="http://localhost/OECDStat_Metadata/ShowMetadata.ashx?Dataset=CRS1&amp;Coords=[AIDTYPE].[100]&amp;ShowOnWeb=true&amp;Lang=en" xr:uid="{00000000-0004-0000-0400-0000A0000000}"/>
    <hyperlink ref="C326" r:id="rId162" tooltip="Click once to display linked information. Click and hold to select this cell." display="http://localhost/OECDStat_Metadata/ShowMetadata.ashx?Dataset=CRS1&amp;Coords=[AIDTYPE].[100]&amp;ShowOnWeb=true&amp;Lang=en" xr:uid="{00000000-0004-0000-0400-0000A1000000}"/>
    <hyperlink ref="C328" r:id="rId163" tooltip="Click once to display linked information. Click and hold to select this cell." display="http://localhost/OECDStat_Metadata/ShowMetadata.ashx?Dataset=CRS1&amp;Coords=[AIDTYPE].[100]&amp;ShowOnWeb=true&amp;Lang=en" xr:uid="{00000000-0004-0000-0400-0000A2000000}"/>
    <hyperlink ref="C330" r:id="rId164" tooltip="Click once to display linked information. Click and hold to select this cell." display="http://localhost/OECDStat_Metadata/ShowMetadata.ashx?Dataset=CRS1&amp;Coords=[AIDTYPE].[100]&amp;ShowOnWeb=true&amp;Lang=en" xr:uid="{00000000-0004-0000-0400-0000A3000000}"/>
    <hyperlink ref="C332" r:id="rId165" tooltip="Click once to display linked information. Click and hold to select this cell." display="http://localhost/OECDStat_Metadata/ShowMetadata.ashx?Dataset=CRS1&amp;Coords=[AIDTYPE].[100]&amp;ShowOnWeb=true&amp;Lang=en" xr:uid="{00000000-0004-0000-0400-0000A4000000}"/>
    <hyperlink ref="C334" r:id="rId166" tooltip="Click once to display linked information. Click and hold to select this cell." display="http://localhost/OECDStat_Metadata/ShowMetadata.ashx?Dataset=CRS1&amp;Coords=[AIDTYPE].[100]&amp;ShowOnWeb=true&amp;Lang=en" xr:uid="{00000000-0004-0000-0400-0000A5000000}"/>
    <hyperlink ref="C336" r:id="rId167" tooltip="Click once to display linked information. Click and hold to select this cell." display="http://localhost/OECDStat_Metadata/ShowMetadata.ashx?Dataset=CRS1&amp;Coords=[AIDTYPE].[100]&amp;ShowOnWeb=true&amp;Lang=en" xr:uid="{00000000-0004-0000-0400-0000A6000000}"/>
    <hyperlink ref="C338" r:id="rId168" tooltip="Click once to display linked information. Click and hold to select this cell." display="http://localhost/OECDStat_Metadata/ShowMetadata.ashx?Dataset=CRS1&amp;Coords=[AIDTYPE].[100]&amp;ShowOnWeb=true&amp;Lang=en" xr:uid="{00000000-0004-0000-0400-0000A7000000}"/>
    <hyperlink ref="C340" r:id="rId169" tooltip="Click once to display linked information. Click and hold to select this cell." display="http://localhost/OECDStat_Metadata/ShowMetadata.ashx?Dataset=CRS1&amp;Coords=[AIDTYPE].[100]&amp;ShowOnWeb=true&amp;Lang=en" xr:uid="{00000000-0004-0000-0400-0000A8000000}"/>
    <hyperlink ref="C342" r:id="rId170" tooltip="Click once to display linked information. Click and hold to select this cell." display="http://localhost/OECDStat_Metadata/ShowMetadata.ashx?Dataset=CRS1&amp;Coords=[AIDTYPE].[100]&amp;ShowOnWeb=true&amp;Lang=en" xr:uid="{00000000-0004-0000-0400-0000A9000000}"/>
    <hyperlink ref="C344" r:id="rId171" tooltip="Click once to display linked information. Click and hold to select this cell." display="http://localhost/OECDStat_Metadata/ShowMetadata.ashx?Dataset=CRS1&amp;Coords=[AIDTYPE].[100]&amp;ShowOnWeb=true&amp;Lang=en" xr:uid="{00000000-0004-0000-0400-0000AA000000}"/>
    <hyperlink ref="C346" r:id="rId172" tooltip="Click once to display linked information. Click and hold to select this cell." display="http://localhost/OECDStat_Metadata/ShowMetadata.ashx?Dataset=CRS1&amp;Coords=[AIDTYPE].[100]&amp;ShowOnWeb=true&amp;Lang=en" xr:uid="{00000000-0004-0000-0400-0000AB000000}"/>
    <hyperlink ref="C348" r:id="rId173" tooltip="Click once to display linked information. Click and hold to select this cell." display="http://localhost/OECDStat_Metadata/ShowMetadata.ashx?Dataset=CRS1&amp;Coords=[AIDTYPE].[100]&amp;ShowOnWeb=true&amp;Lang=en" xr:uid="{00000000-0004-0000-0400-0000AC000000}"/>
    <hyperlink ref="C350" r:id="rId174" tooltip="Click once to display linked information. Click and hold to select this cell." display="http://localhost/OECDStat_Metadata/ShowMetadata.ashx?Dataset=CRS1&amp;Coords=[AIDTYPE].[100]&amp;ShowOnWeb=true&amp;Lang=en" xr:uid="{00000000-0004-0000-0400-0000AD000000}"/>
    <hyperlink ref="C352" r:id="rId175" tooltip="Click once to display linked information. Click and hold to select this cell." display="http://localhost/OECDStat_Metadata/ShowMetadata.ashx?Dataset=CRS1&amp;Coords=[AIDTYPE].[100]&amp;ShowOnWeb=true&amp;Lang=en" xr:uid="{00000000-0004-0000-0400-0000AE000000}"/>
    <hyperlink ref="C354" r:id="rId176" tooltip="Click once to display linked information. Click and hold to select this cell." display="http://localhost/OECDStat_Metadata/ShowMetadata.ashx?Dataset=CRS1&amp;Coords=[AIDTYPE].[100]&amp;ShowOnWeb=true&amp;Lang=en" xr:uid="{00000000-0004-0000-0400-0000AF000000}"/>
    <hyperlink ref="C356" r:id="rId177" tooltip="Click once to display linked information. Click and hold to select this cell." display="http://localhost/OECDStat_Metadata/ShowMetadata.ashx?Dataset=CRS1&amp;Coords=[AIDTYPE].[100]&amp;ShowOnWeb=true&amp;Lang=en" xr:uid="{00000000-0004-0000-0400-0000B0000000}"/>
    <hyperlink ref="C358" r:id="rId178" tooltip="Click once to display linked information. Click and hold to select this cell." display="http://localhost/OECDStat_Metadata/ShowMetadata.ashx?Dataset=CRS1&amp;Coords=[AIDTYPE].[100]&amp;ShowOnWeb=true&amp;Lang=en" xr:uid="{00000000-0004-0000-0400-0000B1000000}"/>
    <hyperlink ref="C360" r:id="rId179" tooltip="Click once to display linked information. Click and hold to select this cell." display="http://localhost/OECDStat_Metadata/ShowMetadata.ashx?Dataset=CRS1&amp;Coords=[AIDTYPE].[100]&amp;ShowOnWeb=true&amp;Lang=en" xr:uid="{00000000-0004-0000-0400-0000B2000000}"/>
    <hyperlink ref="C362" r:id="rId180" tooltip="Click once to display linked information. Click and hold to select this cell." display="http://localhost/OECDStat_Metadata/ShowMetadata.ashx?Dataset=CRS1&amp;Coords=[AIDTYPE].[100]&amp;ShowOnWeb=true&amp;Lang=en" xr:uid="{00000000-0004-0000-0400-0000B3000000}"/>
    <hyperlink ref="C364" r:id="rId181" tooltip="Click once to display linked information. Click and hold to select this cell." display="http://localhost/OECDStat_Metadata/ShowMetadata.ashx?Dataset=CRS1&amp;Coords=[AIDTYPE].[100]&amp;ShowOnWeb=true&amp;Lang=en" xr:uid="{00000000-0004-0000-0400-0000B4000000}"/>
    <hyperlink ref="C366" r:id="rId182" tooltip="Click once to display linked information. Click and hold to select this cell." display="http://localhost/OECDStat_Metadata/ShowMetadata.ashx?Dataset=CRS1&amp;Coords=[AIDTYPE].[100]&amp;ShowOnWeb=true&amp;Lang=en" xr:uid="{00000000-0004-0000-0400-0000B5000000}"/>
    <hyperlink ref="C368" r:id="rId183" tooltip="Click once to display linked information. Click and hold to select this cell." display="http://localhost/OECDStat_Metadata/ShowMetadata.ashx?Dataset=CRS1&amp;Coords=[AIDTYPE].[100]&amp;ShowOnWeb=true&amp;Lang=en" xr:uid="{00000000-0004-0000-0400-0000B6000000}"/>
    <hyperlink ref="C370" r:id="rId184" tooltip="Click once to display linked information. Click and hold to select this cell." display="http://localhost/OECDStat_Metadata/ShowMetadata.ashx?Dataset=CRS1&amp;Coords=[AIDTYPE].[100]&amp;ShowOnWeb=true&amp;Lang=en" xr:uid="{00000000-0004-0000-0400-0000B7000000}"/>
    <hyperlink ref="C372" r:id="rId185" tooltip="Click once to display linked information. Click and hold to select this cell." display="http://localhost/OECDStat_Metadata/ShowMetadata.ashx?Dataset=CRS1&amp;Coords=[AIDTYPE].[100]&amp;ShowOnWeb=true&amp;Lang=en" xr:uid="{00000000-0004-0000-0400-0000B8000000}"/>
    <hyperlink ref="C374" r:id="rId186" tooltip="Click once to display linked information. Click and hold to select this cell." display="http://localhost/OECDStat_Metadata/ShowMetadata.ashx?Dataset=CRS1&amp;Coords=[AIDTYPE].[100]&amp;ShowOnWeb=true&amp;Lang=en" xr:uid="{00000000-0004-0000-0400-0000B9000000}"/>
    <hyperlink ref="C376" r:id="rId187" tooltip="Click once to display linked information. Click and hold to select this cell." display="http://localhost/OECDStat_Metadata/ShowMetadata.ashx?Dataset=CRS1&amp;Coords=[AIDTYPE].[100]&amp;ShowOnWeb=true&amp;Lang=en" xr:uid="{00000000-0004-0000-0400-0000BA000000}"/>
    <hyperlink ref="C378" r:id="rId188" tooltip="Click once to display linked information. Click and hold to select this cell." display="http://localhost/OECDStat_Metadata/ShowMetadata.ashx?Dataset=CRS1&amp;Coords=[AIDTYPE].[100]&amp;ShowOnWeb=true&amp;Lang=en" xr:uid="{00000000-0004-0000-0400-0000BB000000}"/>
    <hyperlink ref="C380" r:id="rId189" tooltip="Click once to display linked information. Click and hold to select this cell." display="http://localhost/OECDStat_Metadata/ShowMetadata.ashx?Dataset=CRS1&amp;Coords=[AIDTYPE].[100]&amp;ShowOnWeb=true&amp;Lang=en" xr:uid="{00000000-0004-0000-0400-0000BC000000}"/>
    <hyperlink ref="C382" r:id="rId190" tooltip="Click once to display linked information. Click and hold to select this cell." display="http://localhost/OECDStat_Metadata/ShowMetadata.ashx?Dataset=CRS1&amp;Coords=[AIDTYPE].[100]&amp;ShowOnWeb=true&amp;Lang=en" xr:uid="{00000000-0004-0000-0400-0000BD000000}"/>
    <hyperlink ref="C384" r:id="rId191" tooltip="Click once to display linked information. Click and hold to select this cell." display="http://localhost/OECDStat_Metadata/ShowMetadata.ashx?Dataset=CRS1&amp;Coords=[AIDTYPE].[100]&amp;ShowOnWeb=true&amp;Lang=en" xr:uid="{00000000-0004-0000-0400-0000BE000000}"/>
    <hyperlink ref="C386" r:id="rId192" tooltip="Click once to display linked information. Click and hold to select this cell." display="http://localhost/OECDStat_Metadata/ShowMetadata.ashx?Dataset=CRS1&amp;Coords=[AIDTYPE].[100]&amp;ShowOnWeb=true&amp;Lang=en" xr:uid="{00000000-0004-0000-0400-0000BF000000}"/>
    <hyperlink ref="C388" r:id="rId193" tooltip="Click once to display linked information. Click and hold to select this cell." display="http://localhost/OECDStat_Metadata/ShowMetadata.ashx?Dataset=CRS1&amp;Coords=[AIDTYPE].[100]&amp;ShowOnWeb=true&amp;Lang=en" xr:uid="{00000000-0004-0000-0400-0000C0000000}"/>
    <hyperlink ref="C390" r:id="rId194" tooltip="Click once to display linked information. Click and hold to select this cell." display="http://localhost/OECDStat_Metadata/ShowMetadata.ashx?Dataset=CRS1&amp;Coords=[AIDTYPE].[100]&amp;ShowOnWeb=true&amp;Lang=en" xr:uid="{00000000-0004-0000-0400-0000C1000000}"/>
    <hyperlink ref="C392" r:id="rId195" tooltip="Click once to display linked information. Click and hold to select this cell." display="http://localhost/OECDStat_Metadata/ShowMetadata.ashx?Dataset=CRS1&amp;Coords=[AIDTYPE].[100]&amp;ShowOnWeb=true&amp;Lang=en" xr:uid="{00000000-0004-0000-0400-0000C2000000}"/>
    <hyperlink ref="C394" r:id="rId196" tooltip="Click once to display linked information. Click and hold to select this cell." display="http://localhost/OECDStat_Metadata/ShowMetadata.ashx?Dataset=CRS1&amp;Coords=[AIDTYPE].[100]&amp;ShowOnWeb=true&amp;Lang=en" xr:uid="{00000000-0004-0000-0400-0000C3000000}"/>
    <hyperlink ref="C396" r:id="rId197" tooltip="Click once to display linked information. Click and hold to select this cell." display="http://localhost/OECDStat_Metadata/ShowMetadata.ashx?Dataset=CRS1&amp;Coords=[AIDTYPE].[100]&amp;ShowOnWeb=true&amp;Lang=en" xr:uid="{00000000-0004-0000-0400-0000C4000000}"/>
    <hyperlink ref="C398" r:id="rId198" tooltip="Click once to display linked information. Click and hold to select this cell." display="http://localhost/OECDStat_Metadata/ShowMetadata.ashx?Dataset=CRS1&amp;Coords=[AIDTYPE].[100]&amp;ShowOnWeb=true&amp;Lang=en" xr:uid="{00000000-0004-0000-0400-0000C5000000}"/>
    <hyperlink ref="C400" r:id="rId199" tooltip="Click once to display linked information. Click and hold to select this cell." display="http://localhost/OECDStat_Metadata/ShowMetadata.ashx?Dataset=CRS1&amp;Coords=[AIDTYPE].[100]&amp;ShowOnWeb=true&amp;Lang=en" xr:uid="{00000000-0004-0000-0400-0000C6000000}"/>
    <hyperlink ref="C402" r:id="rId200" tooltip="Click once to display linked information. Click and hold to select this cell." display="http://localhost/OECDStat_Metadata/ShowMetadata.ashx?Dataset=CRS1&amp;Coords=[AIDTYPE].[100]&amp;ShowOnWeb=true&amp;Lang=en" xr:uid="{00000000-0004-0000-0400-0000C7000000}"/>
    <hyperlink ref="C404" r:id="rId201" tooltip="Click once to display linked information. Click and hold to select this cell." display="http://localhost/OECDStat_Metadata/ShowMetadata.ashx?Dataset=CRS1&amp;Coords=[AIDTYPE].[100]&amp;ShowOnWeb=true&amp;Lang=en" xr:uid="{00000000-0004-0000-0400-0000C8000000}"/>
    <hyperlink ref="C406" r:id="rId202" tooltip="Click once to display linked information. Click and hold to select this cell." display="http://localhost/OECDStat_Metadata/ShowMetadata.ashx?Dataset=CRS1&amp;Coords=[AIDTYPE].[100]&amp;ShowOnWeb=true&amp;Lang=en" xr:uid="{00000000-0004-0000-0400-0000C9000000}"/>
    <hyperlink ref="C408" r:id="rId203" tooltip="Click once to display linked information. Click and hold to select this cell." display="http://localhost/OECDStat_Metadata/ShowMetadata.ashx?Dataset=CRS1&amp;Coords=[AIDTYPE].[100]&amp;ShowOnWeb=true&amp;Lang=en" xr:uid="{00000000-0004-0000-0400-0000CA000000}"/>
    <hyperlink ref="C410" r:id="rId204" tooltip="Click once to display linked information. Click and hold to select this cell." display="http://localhost/OECDStat_Metadata/ShowMetadata.ashx?Dataset=CRS1&amp;Coords=[AIDTYPE].[100]&amp;ShowOnWeb=true&amp;Lang=en" xr:uid="{00000000-0004-0000-0400-0000CB000000}"/>
    <hyperlink ref="C412" r:id="rId205" tooltip="Click once to display linked information. Click and hold to select this cell." display="http://localhost/OECDStat_Metadata/ShowMetadata.ashx?Dataset=CRS1&amp;Coords=[AIDTYPE].[100]&amp;ShowOnWeb=true&amp;Lang=en" xr:uid="{00000000-0004-0000-0400-0000CC000000}"/>
    <hyperlink ref="C414" r:id="rId206" tooltip="Click once to display linked information. Click and hold to select this cell." display="http://localhost/OECDStat_Metadata/ShowMetadata.ashx?Dataset=CRS1&amp;Coords=[AIDTYPE].[100]&amp;ShowOnWeb=true&amp;Lang=en" xr:uid="{00000000-0004-0000-0400-0000CD000000}"/>
    <hyperlink ref="C416" r:id="rId207" tooltip="Click once to display linked information. Click and hold to select this cell." display="http://localhost/OECDStat_Metadata/ShowMetadata.ashx?Dataset=CRS1&amp;Coords=[AIDTYPE].[100]&amp;ShowOnWeb=true&amp;Lang=en" xr:uid="{00000000-0004-0000-0400-0000CE000000}"/>
    <hyperlink ref="C418" r:id="rId208" tooltip="Click once to display linked information. Click and hold to select this cell." display="http://localhost/OECDStat_Metadata/ShowMetadata.ashx?Dataset=CRS1&amp;Coords=[AIDTYPE].[100]&amp;ShowOnWeb=true&amp;Lang=en" xr:uid="{00000000-0004-0000-0400-0000CF000000}"/>
    <hyperlink ref="C420" r:id="rId209" tooltip="Click once to display linked information. Click and hold to select this cell." display="http://localhost/OECDStat_Metadata/ShowMetadata.ashx?Dataset=CRS1&amp;Coords=[AIDTYPE].[100]&amp;ShowOnWeb=true&amp;Lang=en" xr:uid="{00000000-0004-0000-0400-0000D0000000}"/>
    <hyperlink ref="C422" r:id="rId210" tooltip="Click once to display linked information. Click and hold to select this cell." display="http://localhost/OECDStat_Metadata/ShowMetadata.ashx?Dataset=CRS1&amp;Coords=[AIDTYPE].[100]&amp;ShowOnWeb=true&amp;Lang=en" xr:uid="{00000000-0004-0000-0400-0000D1000000}"/>
    <hyperlink ref="C424" r:id="rId211" tooltip="Click once to display linked information. Click and hold to select this cell." display="http://localhost/OECDStat_Metadata/ShowMetadata.ashx?Dataset=CRS1&amp;Coords=[AIDTYPE].[100]&amp;ShowOnWeb=true&amp;Lang=en" xr:uid="{00000000-0004-0000-0400-0000D2000000}"/>
    <hyperlink ref="C426" r:id="rId212" tooltip="Click once to display linked information. Click and hold to select this cell." display="http://localhost/OECDStat_Metadata/ShowMetadata.ashx?Dataset=CRS1&amp;Coords=[AIDTYPE].[100]&amp;ShowOnWeb=true&amp;Lang=en" xr:uid="{00000000-0004-0000-0400-0000D3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6032"/>
  <sheetViews>
    <sheetView workbookViewId="0">
      <selection activeCell="K11" sqref="K11"/>
    </sheetView>
  </sheetViews>
  <sheetFormatPr defaultRowHeight="15" x14ac:dyDescent="0.25"/>
  <cols>
    <col min="1" max="16384" width="9.140625" style="27"/>
  </cols>
  <sheetData>
    <row r="1" spans="1:5" x14ac:dyDescent="0.25">
      <c r="A1" s="27" t="s">
        <v>983</v>
      </c>
      <c r="B1" s="27" t="s">
        <v>15</v>
      </c>
      <c r="C1" s="27" t="s">
        <v>984</v>
      </c>
      <c r="D1" s="27" t="s">
        <v>985</v>
      </c>
      <c r="E1" s="27" t="s">
        <v>986</v>
      </c>
    </row>
    <row r="2" spans="1:5" x14ac:dyDescent="0.25">
      <c r="A2" s="27" t="s">
        <v>256</v>
      </c>
      <c r="B2" s="27">
        <v>1981</v>
      </c>
      <c r="C2" s="27">
        <v>113031.55499999999</v>
      </c>
      <c r="D2" s="27">
        <v>113031.55499999999</v>
      </c>
      <c r="E2" s="27">
        <v>3123.8843999999999</v>
      </c>
    </row>
    <row r="3" spans="1:5" x14ac:dyDescent="0.25">
      <c r="A3" s="27" t="s">
        <v>256</v>
      </c>
      <c r="B3" s="27">
        <v>1982</v>
      </c>
      <c r="D3" s="27">
        <v>109523.13666666699</v>
      </c>
    </row>
    <row r="4" spans="1:5" x14ac:dyDescent="0.25">
      <c r="A4" s="27" t="s">
        <v>256</v>
      </c>
      <c r="B4" s="27">
        <v>1983</v>
      </c>
      <c r="D4" s="27">
        <v>106014.718333333</v>
      </c>
    </row>
    <row r="5" spans="1:5" x14ac:dyDescent="0.25">
      <c r="A5" s="27" t="s">
        <v>256</v>
      </c>
      <c r="B5" s="27">
        <v>1984</v>
      </c>
      <c r="C5" s="27">
        <v>102506.3</v>
      </c>
      <c r="D5" s="27">
        <v>102506.3</v>
      </c>
      <c r="E5" s="27">
        <v>9089.9920000000002</v>
      </c>
    </row>
    <row r="6" spans="1:5" x14ac:dyDescent="0.25">
      <c r="A6" s="27" t="s">
        <v>256</v>
      </c>
      <c r="B6" s="27">
        <v>1985</v>
      </c>
      <c r="D6" s="27">
        <v>105605.73866666701</v>
      </c>
    </row>
    <row r="7" spans="1:5" x14ac:dyDescent="0.25">
      <c r="A7" s="27" t="s">
        <v>256</v>
      </c>
      <c r="B7" s="27">
        <v>1986</v>
      </c>
      <c r="D7" s="27">
        <v>108705.17733333301</v>
      </c>
    </row>
    <row r="8" spans="1:5" x14ac:dyDescent="0.25">
      <c r="A8" s="27" t="s">
        <v>256</v>
      </c>
      <c r="B8" s="27">
        <v>1987</v>
      </c>
      <c r="C8" s="27">
        <v>111804.61599999999</v>
      </c>
      <c r="D8" s="27">
        <v>111804.61599999999</v>
      </c>
      <c r="E8" s="27">
        <v>14307.4624</v>
      </c>
    </row>
    <row r="9" spans="1:5" x14ac:dyDescent="0.25">
      <c r="A9" s="27" t="s">
        <v>256</v>
      </c>
      <c r="B9" s="27">
        <v>1988</v>
      </c>
      <c r="D9" s="27">
        <v>114021.894</v>
      </c>
    </row>
    <row r="10" spans="1:5" x14ac:dyDescent="0.25">
      <c r="A10" s="27" t="s">
        <v>256</v>
      </c>
      <c r="B10" s="27">
        <v>1989</v>
      </c>
      <c r="D10" s="27">
        <v>116239.17200000001</v>
      </c>
    </row>
    <row r="11" spans="1:5" x14ac:dyDescent="0.25">
      <c r="A11" s="27" t="s">
        <v>256</v>
      </c>
      <c r="B11" s="27">
        <v>1990</v>
      </c>
      <c r="C11" s="27">
        <v>118456.45</v>
      </c>
      <c r="D11" s="27">
        <v>118456.45</v>
      </c>
      <c r="E11" s="27">
        <v>15282.9712</v>
      </c>
    </row>
    <row r="12" spans="1:5" x14ac:dyDescent="0.25">
      <c r="A12" s="27" t="s">
        <v>256</v>
      </c>
      <c r="B12" s="27">
        <v>1991</v>
      </c>
      <c r="D12" s="27">
        <v>117027.903333333</v>
      </c>
    </row>
    <row r="13" spans="1:5" x14ac:dyDescent="0.25">
      <c r="A13" s="27" t="s">
        <v>256</v>
      </c>
      <c r="B13" s="27">
        <v>1992</v>
      </c>
      <c r="D13" s="27">
        <v>115599.35666666699</v>
      </c>
    </row>
    <row r="14" spans="1:5" x14ac:dyDescent="0.25">
      <c r="A14" s="27" t="s">
        <v>256</v>
      </c>
      <c r="B14" s="27">
        <v>1993</v>
      </c>
      <c r="C14" s="27">
        <v>114170.81</v>
      </c>
      <c r="D14" s="27">
        <v>114170.81</v>
      </c>
      <c r="E14" s="27">
        <v>15004.2544</v>
      </c>
    </row>
    <row r="15" spans="1:5" x14ac:dyDescent="0.25">
      <c r="A15" s="27" t="s">
        <v>256</v>
      </c>
      <c r="B15" s="27">
        <v>1994</v>
      </c>
      <c r="D15" s="27">
        <v>87785.073666666707</v>
      </c>
    </row>
    <row r="16" spans="1:5" x14ac:dyDescent="0.25">
      <c r="A16" s="27" t="s">
        <v>256</v>
      </c>
      <c r="B16" s="27">
        <v>1995</v>
      </c>
      <c r="D16" s="27">
        <v>61399.3373333333</v>
      </c>
    </row>
    <row r="17" spans="1:5" x14ac:dyDescent="0.25">
      <c r="A17" s="27" t="s">
        <v>256</v>
      </c>
      <c r="B17" s="27">
        <v>1996</v>
      </c>
      <c r="C17" s="27">
        <v>35013.601000000002</v>
      </c>
      <c r="D17" s="27">
        <v>35013.601000000002</v>
      </c>
      <c r="E17" s="27">
        <v>11980.064</v>
      </c>
    </row>
    <row r="18" spans="1:5" x14ac:dyDescent="0.25">
      <c r="A18" s="27" t="s">
        <v>256</v>
      </c>
      <c r="B18" s="27">
        <v>1997</v>
      </c>
      <c r="D18" s="27">
        <v>74720.637333333303</v>
      </c>
    </row>
    <row r="19" spans="1:5" x14ac:dyDescent="0.25">
      <c r="A19" s="27" t="s">
        <v>256</v>
      </c>
      <c r="B19" s="27">
        <v>1998</v>
      </c>
      <c r="D19" s="27">
        <v>114427.673666667</v>
      </c>
    </row>
    <row r="20" spans="1:5" x14ac:dyDescent="0.25">
      <c r="A20" s="27" t="s">
        <v>256</v>
      </c>
      <c r="B20" s="27">
        <v>1999</v>
      </c>
      <c r="C20" s="27">
        <v>154134.71</v>
      </c>
      <c r="D20" s="27">
        <v>154134.71</v>
      </c>
      <c r="E20" s="27">
        <v>59479.372000000003</v>
      </c>
    </row>
    <row r="21" spans="1:5" x14ac:dyDescent="0.25">
      <c r="A21" s="27" t="s">
        <v>256</v>
      </c>
      <c r="B21" s="27">
        <v>2000</v>
      </c>
      <c r="D21" s="27">
        <v>123570.89333333301</v>
      </c>
    </row>
    <row r="22" spans="1:5" x14ac:dyDescent="0.25">
      <c r="A22" s="27" t="s">
        <v>256</v>
      </c>
      <c r="B22" s="27">
        <v>2001</v>
      </c>
      <c r="D22" s="27">
        <v>93007.076666666704</v>
      </c>
    </row>
    <row r="23" spans="1:5" x14ac:dyDescent="0.25">
      <c r="A23" s="27" t="s">
        <v>256</v>
      </c>
      <c r="B23" s="27">
        <v>2002</v>
      </c>
      <c r="C23" s="27">
        <v>62443.26</v>
      </c>
      <c r="D23" s="27">
        <v>62443.26</v>
      </c>
      <c r="E23" s="27">
        <v>30375.925999999999</v>
      </c>
    </row>
    <row r="24" spans="1:5" x14ac:dyDescent="0.25">
      <c r="A24" s="27" t="s">
        <v>256</v>
      </c>
      <c r="B24" s="27">
        <v>2003</v>
      </c>
      <c r="D24" s="27">
        <v>52903.597666666697</v>
      </c>
    </row>
    <row r="25" spans="1:5" x14ac:dyDescent="0.25">
      <c r="A25" s="27" t="s">
        <v>256</v>
      </c>
      <c r="B25" s="27">
        <v>2004</v>
      </c>
      <c r="D25" s="27">
        <v>43363.935333333298</v>
      </c>
    </row>
    <row r="26" spans="1:5" x14ac:dyDescent="0.25">
      <c r="A26" s="27" t="s">
        <v>256</v>
      </c>
      <c r="B26" s="27">
        <v>2005</v>
      </c>
      <c r="C26" s="27">
        <v>33824.273000000001</v>
      </c>
      <c r="D26" s="27">
        <v>33824.273000000001</v>
      </c>
      <c r="E26" s="27">
        <v>23292.674299999999</v>
      </c>
    </row>
    <row r="27" spans="1:5" x14ac:dyDescent="0.25">
      <c r="A27" s="27" t="s">
        <v>256</v>
      </c>
      <c r="B27" s="27">
        <v>2006</v>
      </c>
      <c r="D27" s="27">
        <v>26192.9423333333</v>
      </c>
    </row>
    <row r="28" spans="1:5" x14ac:dyDescent="0.25">
      <c r="A28" s="27" t="s">
        <v>256</v>
      </c>
      <c r="B28" s="27">
        <v>2007</v>
      </c>
      <c r="D28" s="27">
        <v>18561.6116666667</v>
      </c>
    </row>
    <row r="29" spans="1:5" x14ac:dyDescent="0.25">
      <c r="A29" s="27" t="s">
        <v>256</v>
      </c>
      <c r="B29" s="27">
        <v>2008</v>
      </c>
      <c r="C29" s="27">
        <v>10930.281000000001</v>
      </c>
      <c r="D29" s="27">
        <v>10930.281000000001</v>
      </c>
      <c r="E29" s="27">
        <v>13817.8295</v>
      </c>
    </row>
    <row r="30" spans="1:5" x14ac:dyDescent="0.25">
      <c r="A30" s="27" t="s">
        <v>256</v>
      </c>
      <c r="B30" s="27">
        <v>2009</v>
      </c>
      <c r="D30" s="27">
        <v>16126.2747</v>
      </c>
    </row>
    <row r="31" spans="1:5" x14ac:dyDescent="0.25">
      <c r="A31" s="27" t="s">
        <v>256</v>
      </c>
      <c r="B31" s="27">
        <v>2010</v>
      </c>
      <c r="C31" s="27">
        <v>21322.268400000001</v>
      </c>
      <c r="D31" s="27">
        <v>21322.268400000001</v>
      </c>
      <c r="E31" s="27">
        <v>36292.938000000002</v>
      </c>
    </row>
    <row r="32" spans="1:5" x14ac:dyDescent="0.25">
      <c r="A32" s="27" t="s">
        <v>256</v>
      </c>
      <c r="B32" s="27">
        <v>2011</v>
      </c>
      <c r="C32" s="27">
        <v>25501.872299999999</v>
      </c>
      <c r="D32" s="27">
        <v>25501.872299999999</v>
      </c>
      <c r="E32" s="27">
        <v>50981.745000000003</v>
      </c>
    </row>
    <row r="33" spans="1:5" x14ac:dyDescent="0.25">
      <c r="A33" s="27" t="s">
        <v>256</v>
      </c>
      <c r="B33" s="27">
        <v>2012</v>
      </c>
      <c r="C33" s="27">
        <v>30853.68</v>
      </c>
      <c r="D33" s="27">
        <v>30853.68</v>
      </c>
      <c r="E33" s="27">
        <v>72236.679999999993</v>
      </c>
    </row>
    <row r="34" spans="1:5" x14ac:dyDescent="0.25">
      <c r="A34" s="27" t="s">
        <v>256</v>
      </c>
      <c r="B34" s="27">
        <v>2013</v>
      </c>
      <c r="C34" s="27">
        <v>29591.89</v>
      </c>
      <c r="D34" s="27">
        <v>29591.89</v>
      </c>
      <c r="E34" s="27">
        <v>89652.92</v>
      </c>
    </row>
    <row r="35" spans="1:5" x14ac:dyDescent="0.25">
      <c r="A35" s="27" t="s">
        <v>256</v>
      </c>
      <c r="B35" s="27">
        <v>2014</v>
      </c>
      <c r="D35" s="27">
        <v>29591.89</v>
      </c>
    </row>
    <row r="36" spans="1:5" x14ac:dyDescent="0.25">
      <c r="A36" s="27" t="s">
        <v>256</v>
      </c>
      <c r="B36" s="27">
        <v>2015</v>
      </c>
      <c r="D36" s="27">
        <v>29591.89</v>
      </c>
    </row>
    <row r="37" spans="1:5" x14ac:dyDescent="0.25">
      <c r="A37" s="27" t="s">
        <v>256</v>
      </c>
      <c r="B37" s="27">
        <v>2016</v>
      </c>
      <c r="D37" s="27">
        <v>29591.89</v>
      </c>
    </row>
    <row r="38" spans="1:5" x14ac:dyDescent="0.25">
      <c r="A38" s="27" t="s">
        <v>256</v>
      </c>
      <c r="B38" s="27">
        <v>2017</v>
      </c>
      <c r="D38" s="27">
        <v>29591.89</v>
      </c>
    </row>
    <row r="39" spans="1:5" x14ac:dyDescent="0.25">
      <c r="A39" s="27" t="s">
        <v>258</v>
      </c>
      <c r="B39" s="27">
        <v>1981</v>
      </c>
      <c r="C39" s="27">
        <v>542455.73600000003</v>
      </c>
      <c r="D39" s="27">
        <v>542455.73600000003</v>
      </c>
      <c r="E39" s="27">
        <v>0</v>
      </c>
    </row>
    <row r="40" spans="1:5" x14ac:dyDescent="0.25">
      <c r="A40" s="27" t="s">
        <v>258</v>
      </c>
      <c r="B40" s="27">
        <v>1982</v>
      </c>
      <c r="D40" s="27">
        <v>507705.47899999999</v>
      </c>
    </row>
    <row r="41" spans="1:5" x14ac:dyDescent="0.25">
      <c r="A41" s="27" t="s">
        <v>258</v>
      </c>
      <c r="B41" s="27">
        <v>1983</v>
      </c>
      <c r="D41" s="27">
        <v>472955.22200000001</v>
      </c>
    </row>
    <row r="42" spans="1:5" x14ac:dyDescent="0.25">
      <c r="A42" s="27" t="s">
        <v>258</v>
      </c>
      <c r="B42" s="27">
        <v>1984</v>
      </c>
      <c r="C42" s="27">
        <v>438204.96500000003</v>
      </c>
      <c r="D42" s="27">
        <v>438204.96500000003</v>
      </c>
      <c r="E42" s="27">
        <v>0</v>
      </c>
    </row>
    <row r="43" spans="1:5" x14ac:dyDescent="0.25">
      <c r="A43" s="27" t="s">
        <v>258</v>
      </c>
      <c r="B43" s="27">
        <v>1985</v>
      </c>
      <c r="D43" s="27">
        <v>597906.00333333295</v>
      </c>
    </row>
    <row r="44" spans="1:5" x14ac:dyDescent="0.25">
      <c r="A44" s="27" t="s">
        <v>258</v>
      </c>
      <c r="B44" s="27">
        <v>1986</v>
      </c>
      <c r="D44" s="27">
        <v>757607.04166666698</v>
      </c>
    </row>
    <row r="45" spans="1:5" x14ac:dyDescent="0.25">
      <c r="A45" s="27" t="s">
        <v>258</v>
      </c>
      <c r="B45" s="27">
        <v>1987</v>
      </c>
      <c r="C45" s="27">
        <v>917308.08</v>
      </c>
      <c r="D45" s="27">
        <v>917308.08</v>
      </c>
      <c r="E45" s="27">
        <v>0</v>
      </c>
    </row>
    <row r="46" spans="1:5" x14ac:dyDescent="0.25">
      <c r="A46" s="27" t="s">
        <v>258</v>
      </c>
      <c r="B46" s="27">
        <v>1988</v>
      </c>
      <c r="D46" s="27">
        <v>1067483.03566667</v>
      </c>
    </row>
    <row r="47" spans="1:5" x14ac:dyDescent="0.25">
      <c r="A47" s="27" t="s">
        <v>258</v>
      </c>
      <c r="B47" s="27">
        <v>1989</v>
      </c>
      <c r="D47" s="27">
        <v>1217657.9913333301</v>
      </c>
    </row>
    <row r="48" spans="1:5" x14ac:dyDescent="0.25">
      <c r="A48" s="27" t="s">
        <v>258</v>
      </c>
      <c r="B48" s="27">
        <v>1990</v>
      </c>
      <c r="C48" s="27">
        <v>1367832.9469999999</v>
      </c>
      <c r="D48" s="27">
        <v>1367832.9469999999</v>
      </c>
      <c r="E48" s="27">
        <v>49073.021800000002</v>
      </c>
    </row>
    <row r="49" spans="1:5" x14ac:dyDescent="0.25">
      <c r="A49" s="27" t="s">
        <v>258</v>
      </c>
      <c r="B49" s="27">
        <v>1991</v>
      </c>
      <c r="D49" s="27">
        <v>1485954.99833333</v>
      </c>
    </row>
    <row r="50" spans="1:5" x14ac:dyDescent="0.25">
      <c r="A50" s="27" t="s">
        <v>258</v>
      </c>
      <c r="B50" s="27">
        <v>1992</v>
      </c>
      <c r="D50" s="27">
        <v>1604077.0496666699</v>
      </c>
    </row>
    <row r="51" spans="1:5" x14ac:dyDescent="0.25">
      <c r="A51" s="27" t="s">
        <v>258</v>
      </c>
      <c r="B51" s="27">
        <v>1993</v>
      </c>
      <c r="C51" s="27">
        <v>1722199.101</v>
      </c>
      <c r="D51" s="27">
        <v>1722199.101</v>
      </c>
      <c r="E51" s="27">
        <v>341880.91700000002</v>
      </c>
    </row>
    <row r="52" spans="1:5" x14ac:dyDescent="0.25">
      <c r="A52" s="27" t="s">
        <v>258</v>
      </c>
      <c r="B52" s="27">
        <v>1994</v>
      </c>
      <c r="D52" s="27">
        <v>1785573.8970000001</v>
      </c>
    </row>
    <row r="53" spans="1:5" x14ac:dyDescent="0.25">
      <c r="A53" s="27" t="s">
        <v>258</v>
      </c>
      <c r="B53" s="27">
        <v>1995</v>
      </c>
      <c r="D53" s="27">
        <v>1848948.693</v>
      </c>
    </row>
    <row r="54" spans="1:5" x14ac:dyDescent="0.25">
      <c r="A54" s="27" t="s">
        <v>258</v>
      </c>
      <c r="B54" s="27">
        <v>1996</v>
      </c>
      <c r="C54" s="27">
        <v>1912323.4890000001</v>
      </c>
      <c r="D54" s="27">
        <v>1912323.4890000001</v>
      </c>
      <c r="E54" s="27">
        <v>797755.07299999997</v>
      </c>
    </row>
    <row r="55" spans="1:5" x14ac:dyDescent="0.25">
      <c r="A55" s="27" t="s">
        <v>258</v>
      </c>
      <c r="B55" s="27">
        <v>1997</v>
      </c>
      <c r="D55" s="27">
        <v>1888362.2779999999</v>
      </c>
    </row>
    <row r="56" spans="1:5" x14ac:dyDescent="0.25">
      <c r="A56" s="27" t="s">
        <v>258</v>
      </c>
      <c r="B56" s="27">
        <v>1998</v>
      </c>
      <c r="D56" s="27">
        <v>1864401.067</v>
      </c>
    </row>
    <row r="57" spans="1:5" x14ac:dyDescent="0.25">
      <c r="A57" s="27" t="s">
        <v>258</v>
      </c>
      <c r="B57" s="27">
        <v>1999</v>
      </c>
      <c r="C57" s="27">
        <v>1840439.8559999999</v>
      </c>
      <c r="D57" s="27">
        <v>1840439.8559999999</v>
      </c>
      <c r="E57" s="27">
        <v>817337.35600000003</v>
      </c>
    </row>
    <row r="58" spans="1:5" x14ac:dyDescent="0.25">
      <c r="A58" s="27" t="s">
        <v>258</v>
      </c>
      <c r="B58" s="27">
        <v>2000</v>
      </c>
      <c r="D58" s="27">
        <v>1623779.1040000001</v>
      </c>
    </row>
    <row r="59" spans="1:5" x14ac:dyDescent="0.25">
      <c r="A59" s="27" t="s">
        <v>258</v>
      </c>
      <c r="B59" s="27">
        <v>2001</v>
      </c>
      <c r="D59" s="27">
        <v>1407118.352</v>
      </c>
    </row>
    <row r="60" spans="1:5" x14ac:dyDescent="0.25">
      <c r="A60" s="27" t="s">
        <v>258</v>
      </c>
      <c r="B60" s="27">
        <v>2002</v>
      </c>
      <c r="C60" s="27">
        <v>1190457.6000000001</v>
      </c>
      <c r="D60" s="27">
        <v>1190457.6000000001</v>
      </c>
      <c r="E60" s="27">
        <v>682108.8</v>
      </c>
    </row>
    <row r="61" spans="1:5" x14ac:dyDescent="0.25">
      <c r="A61" s="27" t="s">
        <v>258</v>
      </c>
      <c r="B61" s="27">
        <v>2003</v>
      </c>
      <c r="D61" s="27">
        <v>1027693.732</v>
      </c>
    </row>
    <row r="62" spans="1:5" x14ac:dyDescent="0.25">
      <c r="A62" s="27" t="s">
        <v>258</v>
      </c>
      <c r="B62" s="27">
        <v>2004</v>
      </c>
      <c r="D62" s="27">
        <v>864929.86399999994</v>
      </c>
    </row>
    <row r="63" spans="1:5" x14ac:dyDescent="0.25">
      <c r="A63" s="27" t="s">
        <v>258</v>
      </c>
      <c r="B63" s="27">
        <v>2005</v>
      </c>
      <c r="C63" s="27">
        <v>702165.99600000004</v>
      </c>
      <c r="D63" s="27">
        <v>702165.99600000004</v>
      </c>
      <c r="E63" s="27">
        <v>527809.62100000004</v>
      </c>
    </row>
    <row r="64" spans="1:5" x14ac:dyDescent="0.25">
      <c r="A64" s="27" t="s">
        <v>258</v>
      </c>
      <c r="B64" s="27">
        <v>2006</v>
      </c>
      <c r="D64" s="27">
        <v>595778.44200000004</v>
      </c>
    </row>
    <row r="65" spans="1:5" x14ac:dyDescent="0.25">
      <c r="A65" s="27" t="s">
        <v>258</v>
      </c>
      <c r="B65" s="27">
        <v>2007</v>
      </c>
      <c r="D65" s="27">
        <v>489390.88799999998</v>
      </c>
    </row>
    <row r="66" spans="1:5" x14ac:dyDescent="0.25">
      <c r="A66" s="27" t="s">
        <v>258</v>
      </c>
      <c r="B66" s="27">
        <v>2008</v>
      </c>
      <c r="C66" s="27">
        <v>383003.33399999997</v>
      </c>
      <c r="D66" s="27">
        <v>383003.33399999997</v>
      </c>
      <c r="E66" s="27">
        <v>468860.02799999999</v>
      </c>
    </row>
    <row r="67" spans="1:5" x14ac:dyDescent="0.25">
      <c r="A67" s="27" t="s">
        <v>258</v>
      </c>
      <c r="B67" s="27">
        <v>2009</v>
      </c>
      <c r="D67" s="27">
        <v>307960.49339999998</v>
      </c>
    </row>
    <row r="68" spans="1:5" x14ac:dyDescent="0.25">
      <c r="A68" s="27" t="s">
        <v>258</v>
      </c>
      <c r="B68" s="27">
        <v>2010</v>
      </c>
      <c r="C68" s="27">
        <v>232917.65280000001</v>
      </c>
      <c r="D68" s="27">
        <v>232917.65280000001</v>
      </c>
      <c r="E68" s="27">
        <v>363616.42800000001</v>
      </c>
    </row>
    <row r="69" spans="1:5" x14ac:dyDescent="0.25">
      <c r="A69" s="27" t="s">
        <v>258</v>
      </c>
      <c r="B69" s="27">
        <v>2011</v>
      </c>
      <c r="C69" s="27">
        <v>177705.8388</v>
      </c>
      <c r="D69" s="27">
        <v>177705.8388</v>
      </c>
      <c r="E69" s="27">
        <v>341969.43199999997</v>
      </c>
    </row>
    <row r="70" spans="1:5" x14ac:dyDescent="0.25">
      <c r="A70" s="27" t="s">
        <v>258</v>
      </c>
      <c r="B70" s="27">
        <v>2012</v>
      </c>
      <c r="C70" s="27">
        <v>160282.2611</v>
      </c>
      <c r="D70" s="27">
        <v>160282.2611</v>
      </c>
      <c r="E70" s="27">
        <v>349418.28220000002</v>
      </c>
    </row>
    <row r="71" spans="1:5" x14ac:dyDescent="0.25">
      <c r="A71" s="27" t="s">
        <v>258</v>
      </c>
      <c r="B71" s="27">
        <v>2013</v>
      </c>
      <c r="C71" s="27">
        <v>149891.76360000001</v>
      </c>
      <c r="D71" s="27">
        <v>149891.76360000001</v>
      </c>
      <c r="E71" s="27">
        <v>420145.05599999998</v>
      </c>
    </row>
    <row r="72" spans="1:5" x14ac:dyDescent="0.25">
      <c r="A72" s="27" t="s">
        <v>258</v>
      </c>
      <c r="B72" s="27">
        <v>2014</v>
      </c>
      <c r="D72" s="27">
        <v>149891.76360000001</v>
      </c>
    </row>
    <row r="73" spans="1:5" x14ac:dyDescent="0.25">
      <c r="A73" s="27" t="s">
        <v>258</v>
      </c>
      <c r="B73" s="27">
        <v>2015</v>
      </c>
      <c r="D73" s="27">
        <v>149891.76360000001</v>
      </c>
    </row>
    <row r="74" spans="1:5" x14ac:dyDescent="0.25">
      <c r="A74" s="27" t="s">
        <v>258</v>
      </c>
      <c r="B74" s="27">
        <v>2016</v>
      </c>
      <c r="D74" s="27">
        <v>149891.76360000001</v>
      </c>
    </row>
    <row r="75" spans="1:5" x14ac:dyDescent="0.25">
      <c r="A75" s="27" t="s">
        <v>258</v>
      </c>
      <c r="B75" s="27">
        <v>2017</v>
      </c>
      <c r="D75" s="27">
        <v>149891.76360000001</v>
      </c>
    </row>
    <row r="76" spans="1:5" x14ac:dyDescent="0.25">
      <c r="A76" s="27" t="s">
        <v>266</v>
      </c>
      <c r="B76" s="27">
        <v>1981</v>
      </c>
      <c r="C76" s="27">
        <v>4223169.72</v>
      </c>
      <c r="D76" s="27">
        <v>4223169.72</v>
      </c>
      <c r="E76" s="27">
        <v>1542839.76</v>
      </c>
    </row>
    <row r="77" spans="1:5" x14ac:dyDescent="0.25">
      <c r="A77" s="27" t="s">
        <v>266</v>
      </c>
      <c r="B77" s="27">
        <v>1982</v>
      </c>
      <c r="D77" s="27">
        <v>4388444.1066666702</v>
      </c>
    </row>
    <row r="78" spans="1:5" x14ac:dyDescent="0.25">
      <c r="A78" s="27" t="s">
        <v>266</v>
      </c>
      <c r="B78" s="27">
        <v>1983</v>
      </c>
      <c r="D78" s="27">
        <v>4553718.4933333304</v>
      </c>
    </row>
    <row r="79" spans="1:5" x14ac:dyDescent="0.25">
      <c r="A79" s="27" t="s">
        <v>266</v>
      </c>
      <c r="B79" s="27">
        <v>1984</v>
      </c>
      <c r="C79" s="27">
        <v>4718992.88</v>
      </c>
      <c r="D79" s="27">
        <v>4718992.88</v>
      </c>
      <c r="E79" s="27">
        <v>2446249.36</v>
      </c>
    </row>
    <row r="80" spans="1:5" x14ac:dyDescent="0.25">
      <c r="A80" s="27" t="s">
        <v>266</v>
      </c>
      <c r="B80" s="27">
        <v>1985</v>
      </c>
      <c r="D80" s="27">
        <v>4754913.3333333302</v>
      </c>
    </row>
    <row r="81" spans="1:5" x14ac:dyDescent="0.25">
      <c r="A81" s="27" t="s">
        <v>266</v>
      </c>
      <c r="B81" s="27">
        <v>1986</v>
      </c>
      <c r="D81" s="27">
        <v>4790833.7866666699</v>
      </c>
    </row>
    <row r="82" spans="1:5" x14ac:dyDescent="0.25">
      <c r="A82" s="27" t="s">
        <v>266</v>
      </c>
      <c r="B82" s="27">
        <v>1987</v>
      </c>
      <c r="C82" s="27">
        <v>4826754.24</v>
      </c>
      <c r="D82" s="27">
        <v>4826754.24</v>
      </c>
      <c r="E82" s="27">
        <v>2955078.72</v>
      </c>
    </row>
    <row r="83" spans="1:5" x14ac:dyDescent="0.25">
      <c r="A83" s="27" t="s">
        <v>266</v>
      </c>
      <c r="B83" s="27">
        <v>1988</v>
      </c>
      <c r="D83" s="27">
        <v>5032565.71</v>
      </c>
    </row>
    <row r="84" spans="1:5" x14ac:dyDescent="0.25">
      <c r="A84" s="27" t="s">
        <v>266</v>
      </c>
      <c r="B84" s="27">
        <v>1989</v>
      </c>
      <c r="D84" s="27">
        <v>5238377.18</v>
      </c>
    </row>
    <row r="85" spans="1:5" x14ac:dyDescent="0.25">
      <c r="A85" s="27" t="s">
        <v>266</v>
      </c>
      <c r="B85" s="27">
        <v>1990</v>
      </c>
      <c r="C85" s="27">
        <v>5444188.6500000004</v>
      </c>
      <c r="D85" s="27">
        <v>5444188.6500000004</v>
      </c>
      <c r="E85" s="27">
        <v>3339289.79</v>
      </c>
    </row>
    <row r="86" spans="1:5" x14ac:dyDescent="0.25">
      <c r="A86" s="27" t="s">
        <v>266</v>
      </c>
      <c r="B86" s="27">
        <v>1991</v>
      </c>
      <c r="D86" s="27">
        <v>6672956.4333333299</v>
      </c>
    </row>
    <row r="87" spans="1:5" x14ac:dyDescent="0.25">
      <c r="A87" s="27" t="s">
        <v>266</v>
      </c>
      <c r="B87" s="27">
        <v>1992</v>
      </c>
      <c r="D87" s="27">
        <v>7901724.2166666696</v>
      </c>
    </row>
    <row r="88" spans="1:5" x14ac:dyDescent="0.25">
      <c r="A88" s="27" t="s">
        <v>266</v>
      </c>
      <c r="B88" s="27">
        <v>1993</v>
      </c>
      <c r="C88" s="27">
        <v>9130492</v>
      </c>
      <c r="D88" s="27">
        <v>9130492</v>
      </c>
      <c r="E88" s="27">
        <v>6953045.5999999996</v>
      </c>
    </row>
    <row r="89" spans="1:5" x14ac:dyDescent="0.25">
      <c r="A89" s="27" t="s">
        <v>266</v>
      </c>
      <c r="B89" s="27">
        <v>1994</v>
      </c>
      <c r="D89" s="27">
        <v>9066481.7200000007</v>
      </c>
    </row>
    <row r="90" spans="1:5" x14ac:dyDescent="0.25">
      <c r="A90" s="27" t="s">
        <v>266</v>
      </c>
      <c r="B90" s="27">
        <v>1995</v>
      </c>
      <c r="D90" s="27">
        <v>9002471.4399999995</v>
      </c>
    </row>
    <row r="91" spans="1:5" x14ac:dyDescent="0.25">
      <c r="A91" s="27" t="s">
        <v>266</v>
      </c>
      <c r="B91" s="27">
        <v>1996</v>
      </c>
      <c r="C91" s="27">
        <v>8938461.1600000001</v>
      </c>
      <c r="D91" s="27">
        <v>8938461.1600000001</v>
      </c>
      <c r="E91" s="27">
        <v>7243229.4400000004</v>
      </c>
    </row>
    <row r="92" spans="1:5" x14ac:dyDescent="0.25">
      <c r="A92" s="27" t="s">
        <v>266</v>
      </c>
      <c r="B92" s="27">
        <v>1997</v>
      </c>
      <c r="D92" s="27">
        <v>8944489.7899999991</v>
      </c>
    </row>
    <row r="93" spans="1:5" x14ac:dyDescent="0.25">
      <c r="A93" s="27" t="s">
        <v>266</v>
      </c>
      <c r="B93" s="27">
        <v>1998</v>
      </c>
      <c r="D93" s="27">
        <v>8950518.4199999999</v>
      </c>
    </row>
    <row r="94" spans="1:5" x14ac:dyDescent="0.25">
      <c r="A94" s="27" t="s">
        <v>266</v>
      </c>
      <c r="B94" s="27">
        <v>1999</v>
      </c>
      <c r="C94" s="27">
        <v>8956547.0500000007</v>
      </c>
      <c r="D94" s="27">
        <v>8956547.0500000007</v>
      </c>
      <c r="E94" s="27">
        <v>7246563.5</v>
      </c>
    </row>
    <row r="95" spans="1:5" x14ac:dyDescent="0.25">
      <c r="A95" s="27" t="s">
        <v>266</v>
      </c>
      <c r="B95" s="27">
        <v>2000</v>
      </c>
      <c r="D95" s="27">
        <v>9557794.59333333</v>
      </c>
    </row>
    <row r="96" spans="1:5" x14ac:dyDescent="0.25">
      <c r="A96" s="27" t="s">
        <v>266</v>
      </c>
      <c r="B96" s="27">
        <v>2001</v>
      </c>
      <c r="D96" s="27">
        <v>10159042.1366667</v>
      </c>
    </row>
    <row r="97" spans="1:5" x14ac:dyDescent="0.25">
      <c r="A97" s="27" t="s">
        <v>266</v>
      </c>
      <c r="B97" s="27">
        <v>2002</v>
      </c>
      <c r="C97" s="27">
        <v>10760289.68</v>
      </c>
      <c r="D97" s="27">
        <v>10760289.68</v>
      </c>
      <c r="E97" s="27">
        <v>9531057.3399999999</v>
      </c>
    </row>
    <row r="98" spans="1:5" x14ac:dyDescent="0.25">
      <c r="A98" s="27" t="s">
        <v>266</v>
      </c>
      <c r="B98" s="27">
        <v>2003</v>
      </c>
      <c r="D98" s="27">
        <v>10426815.8866667</v>
      </c>
    </row>
    <row r="99" spans="1:5" x14ac:dyDescent="0.25">
      <c r="A99" s="27" t="s">
        <v>266</v>
      </c>
      <c r="B99" s="27">
        <v>2004</v>
      </c>
      <c r="D99" s="27">
        <v>10093342.0933333</v>
      </c>
    </row>
    <row r="100" spans="1:5" x14ac:dyDescent="0.25">
      <c r="A100" s="27" t="s">
        <v>266</v>
      </c>
      <c r="B100" s="27">
        <v>2005</v>
      </c>
      <c r="C100" s="27">
        <v>9759868.3000000007</v>
      </c>
      <c r="D100" s="27">
        <v>9759868.3000000007</v>
      </c>
      <c r="E100" s="27">
        <v>9065921.5</v>
      </c>
    </row>
    <row r="101" spans="1:5" x14ac:dyDescent="0.25">
      <c r="A101" s="27" t="s">
        <v>266</v>
      </c>
      <c r="B101" s="27">
        <v>2006</v>
      </c>
      <c r="D101" s="27">
        <v>8669160.1999999993</v>
      </c>
    </row>
    <row r="102" spans="1:5" x14ac:dyDescent="0.25">
      <c r="A102" s="27" t="s">
        <v>266</v>
      </c>
      <c r="B102" s="27">
        <v>2007</v>
      </c>
      <c r="D102" s="27">
        <v>7578452.0999999996</v>
      </c>
    </row>
    <row r="103" spans="1:5" x14ac:dyDescent="0.25">
      <c r="A103" s="27" t="s">
        <v>266</v>
      </c>
      <c r="B103" s="27">
        <v>2008</v>
      </c>
      <c r="C103" s="27">
        <v>6487744</v>
      </c>
      <c r="D103" s="27">
        <v>6487744</v>
      </c>
      <c r="E103" s="27">
        <v>7079072</v>
      </c>
    </row>
    <row r="104" spans="1:5" x14ac:dyDescent="0.25">
      <c r="A104" s="27" t="s">
        <v>266</v>
      </c>
      <c r="B104" s="27">
        <v>2009</v>
      </c>
      <c r="D104" s="27">
        <v>6812763.125</v>
      </c>
    </row>
    <row r="105" spans="1:5" x14ac:dyDescent="0.25">
      <c r="A105" s="27" t="s">
        <v>266</v>
      </c>
      <c r="B105" s="27">
        <v>2010</v>
      </c>
      <c r="C105" s="27">
        <v>7137782.25</v>
      </c>
      <c r="D105" s="27">
        <v>7137782.25</v>
      </c>
      <c r="E105" s="27">
        <v>8434490.0700000003</v>
      </c>
    </row>
    <row r="106" spans="1:5" x14ac:dyDescent="0.25">
      <c r="A106" s="27" t="s">
        <v>266</v>
      </c>
      <c r="B106" s="27">
        <v>2011</v>
      </c>
      <c r="C106" s="27">
        <v>7343382.9000000004</v>
      </c>
      <c r="D106" s="27">
        <v>7343382.9000000004</v>
      </c>
      <c r="E106" s="27">
        <v>9518581.0999999996</v>
      </c>
    </row>
    <row r="107" spans="1:5" x14ac:dyDescent="0.25">
      <c r="A107" s="27" t="s">
        <v>266</v>
      </c>
      <c r="B107" s="27">
        <v>2012</v>
      </c>
      <c r="C107" s="27">
        <v>7431382.0999999996</v>
      </c>
      <c r="D107" s="27">
        <v>7431382.0999999996</v>
      </c>
      <c r="E107" s="27">
        <v>10078202.199999999</v>
      </c>
    </row>
    <row r="108" spans="1:5" x14ac:dyDescent="0.25">
      <c r="A108" s="27" t="s">
        <v>266</v>
      </c>
      <c r="B108" s="27">
        <v>2013</v>
      </c>
      <c r="C108" s="27">
        <v>7398794</v>
      </c>
      <c r="D108" s="27">
        <v>7398794</v>
      </c>
      <c r="E108" s="27">
        <v>10863892</v>
      </c>
    </row>
    <row r="109" spans="1:5" x14ac:dyDescent="0.25">
      <c r="A109" s="27" t="s">
        <v>266</v>
      </c>
      <c r="B109" s="27">
        <v>2014</v>
      </c>
      <c r="D109" s="27">
        <v>7398794</v>
      </c>
    </row>
    <row r="110" spans="1:5" x14ac:dyDescent="0.25">
      <c r="A110" s="27" t="s">
        <v>266</v>
      </c>
      <c r="B110" s="27">
        <v>2015</v>
      </c>
      <c r="D110" s="27">
        <v>7398794</v>
      </c>
    </row>
    <row r="111" spans="1:5" x14ac:dyDescent="0.25">
      <c r="A111" s="27" t="s">
        <v>266</v>
      </c>
      <c r="B111" s="27">
        <v>2016</v>
      </c>
      <c r="D111" s="27">
        <v>7398794</v>
      </c>
    </row>
    <row r="112" spans="1:5" x14ac:dyDescent="0.25">
      <c r="A112" s="27" t="s">
        <v>266</v>
      </c>
      <c r="B112" s="27">
        <v>2017</v>
      </c>
      <c r="D112" s="27">
        <v>7398794</v>
      </c>
    </row>
    <row r="113" spans="1:5" x14ac:dyDescent="0.25">
      <c r="A113" s="27" t="s">
        <v>278</v>
      </c>
      <c r="B113" s="27">
        <v>1981</v>
      </c>
      <c r="C113" s="27">
        <v>301570.92</v>
      </c>
      <c r="D113" s="27">
        <v>301570.92</v>
      </c>
      <c r="E113" s="27">
        <v>32930.1</v>
      </c>
    </row>
    <row r="114" spans="1:5" x14ac:dyDescent="0.25">
      <c r="A114" s="27" t="s">
        <v>278</v>
      </c>
      <c r="B114" s="27">
        <v>1982</v>
      </c>
      <c r="D114" s="27">
        <v>291703.77833333297</v>
      </c>
    </row>
    <row r="115" spans="1:5" x14ac:dyDescent="0.25">
      <c r="A115" s="27" t="s">
        <v>278</v>
      </c>
      <c r="B115" s="27">
        <v>1983</v>
      </c>
      <c r="D115" s="27">
        <v>281836.63666666701</v>
      </c>
    </row>
    <row r="116" spans="1:5" x14ac:dyDescent="0.25">
      <c r="A116" s="27" t="s">
        <v>278</v>
      </c>
      <c r="B116" s="27">
        <v>1984</v>
      </c>
      <c r="C116" s="27">
        <v>271969.495</v>
      </c>
      <c r="D116" s="27">
        <v>271969.495</v>
      </c>
      <c r="E116" s="27">
        <v>53451.972000000002</v>
      </c>
    </row>
    <row r="117" spans="1:5" x14ac:dyDescent="0.25">
      <c r="A117" s="27" t="s">
        <v>278</v>
      </c>
      <c r="B117" s="27">
        <v>1985</v>
      </c>
      <c r="D117" s="27">
        <v>286073.39666666702</v>
      </c>
    </row>
    <row r="118" spans="1:5" x14ac:dyDescent="0.25">
      <c r="A118" s="27" t="s">
        <v>278</v>
      </c>
      <c r="B118" s="27">
        <v>1986</v>
      </c>
      <c r="D118" s="27">
        <v>300177.29833333299</v>
      </c>
    </row>
    <row r="119" spans="1:5" x14ac:dyDescent="0.25">
      <c r="A119" s="27" t="s">
        <v>278</v>
      </c>
      <c r="B119" s="27">
        <v>1987</v>
      </c>
      <c r="C119" s="27">
        <v>314281.2</v>
      </c>
      <c r="D119" s="27">
        <v>314281.2</v>
      </c>
      <c r="E119" s="27">
        <v>96138.044999999998</v>
      </c>
    </row>
    <row r="120" spans="1:5" x14ac:dyDescent="0.25">
      <c r="A120" s="27" t="s">
        <v>278</v>
      </c>
      <c r="B120" s="27">
        <v>1988</v>
      </c>
      <c r="D120" s="27">
        <v>337633.4</v>
      </c>
    </row>
    <row r="121" spans="1:5" x14ac:dyDescent="0.25">
      <c r="A121" s="27" t="s">
        <v>278</v>
      </c>
      <c r="B121" s="27">
        <v>1989</v>
      </c>
      <c r="D121" s="27">
        <v>360985.59999999998</v>
      </c>
    </row>
    <row r="122" spans="1:5" x14ac:dyDescent="0.25">
      <c r="A122" s="27" t="s">
        <v>278</v>
      </c>
      <c r="B122" s="27">
        <v>1990</v>
      </c>
      <c r="C122" s="27">
        <v>384337.8</v>
      </c>
      <c r="D122" s="27">
        <v>384337.8</v>
      </c>
      <c r="E122" s="27">
        <v>122411.784</v>
      </c>
    </row>
    <row r="123" spans="1:5" x14ac:dyDescent="0.25">
      <c r="A123" s="27" t="s">
        <v>278</v>
      </c>
      <c r="B123" s="27">
        <v>1991</v>
      </c>
      <c r="D123" s="27">
        <v>569530.64</v>
      </c>
    </row>
    <row r="124" spans="1:5" x14ac:dyDescent="0.25">
      <c r="A124" s="27" t="s">
        <v>278</v>
      </c>
      <c r="B124" s="27">
        <v>1992</v>
      </c>
      <c r="D124" s="27">
        <v>754723.48</v>
      </c>
    </row>
    <row r="125" spans="1:5" x14ac:dyDescent="0.25">
      <c r="A125" s="27" t="s">
        <v>278</v>
      </c>
      <c r="B125" s="27">
        <v>1993</v>
      </c>
      <c r="C125" s="27">
        <v>939916.32</v>
      </c>
      <c r="D125" s="27">
        <v>939916.32</v>
      </c>
      <c r="E125" s="27">
        <v>495022.08000000002</v>
      </c>
    </row>
    <row r="126" spans="1:5" x14ac:dyDescent="0.25">
      <c r="A126" s="27" t="s">
        <v>278</v>
      </c>
      <c r="B126" s="27">
        <v>1994</v>
      </c>
      <c r="D126" s="27">
        <v>815769.00666666694</v>
      </c>
    </row>
    <row r="127" spans="1:5" x14ac:dyDescent="0.25">
      <c r="A127" s="27" t="s">
        <v>278</v>
      </c>
      <c r="B127" s="27">
        <v>1995</v>
      </c>
      <c r="D127" s="27">
        <v>691621.69333333301</v>
      </c>
    </row>
    <row r="128" spans="1:5" x14ac:dyDescent="0.25">
      <c r="A128" s="27" t="s">
        <v>278</v>
      </c>
      <c r="B128" s="27">
        <v>1996</v>
      </c>
      <c r="C128" s="27">
        <v>567474.38</v>
      </c>
      <c r="D128" s="27">
        <v>567474.38</v>
      </c>
      <c r="E128" s="27">
        <v>333652.01</v>
      </c>
    </row>
    <row r="129" spans="1:5" x14ac:dyDescent="0.25">
      <c r="A129" s="27" t="s">
        <v>278</v>
      </c>
      <c r="B129" s="27">
        <v>1997</v>
      </c>
      <c r="D129" s="27">
        <v>552230.72333333304</v>
      </c>
    </row>
    <row r="130" spans="1:5" x14ac:dyDescent="0.25">
      <c r="A130" s="27" t="s">
        <v>278</v>
      </c>
      <c r="B130" s="27">
        <v>1998</v>
      </c>
      <c r="D130" s="27">
        <v>536987.066666667</v>
      </c>
    </row>
    <row r="131" spans="1:5" x14ac:dyDescent="0.25">
      <c r="A131" s="27" t="s">
        <v>278</v>
      </c>
      <c r="B131" s="27">
        <v>1999</v>
      </c>
      <c r="C131" s="27">
        <v>521743.41</v>
      </c>
      <c r="D131" s="27">
        <v>521743.41</v>
      </c>
      <c r="E131" s="27">
        <v>278138.93400000001</v>
      </c>
    </row>
    <row r="132" spans="1:5" x14ac:dyDescent="0.25">
      <c r="A132" s="27" t="s">
        <v>278</v>
      </c>
      <c r="B132" s="27">
        <v>2000</v>
      </c>
      <c r="D132" s="27">
        <v>499929.89</v>
      </c>
    </row>
    <row r="133" spans="1:5" x14ac:dyDescent="0.25">
      <c r="A133" s="27" t="s">
        <v>278</v>
      </c>
      <c r="B133" s="27">
        <v>2001</v>
      </c>
      <c r="D133" s="27">
        <v>478116.37</v>
      </c>
    </row>
    <row r="134" spans="1:5" x14ac:dyDescent="0.25">
      <c r="A134" s="27" t="s">
        <v>278</v>
      </c>
      <c r="B134" s="27">
        <v>2002</v>
      </c>
      <c r="C134" s="27">
        <v>456302.85</v>
      </c>
      <c r="D134" s="27">
        <v>456302.85</v>
      </c>
      <c r="E134" s="27">
        <v>271789.18199999997</v>
      </c>
    </row>
    <row r="135" spans="1:5" x14ac:dyDescent="0.25">
      <c r="A135" s="27" t="s">
        <v>278</v>
      </c>
      <c r="B135" s="27">
        <v>2003</v>
      </c>
      <c r="D135" s="27">
        <v>348258.81599999999</v>
      </c>
    </row>
    <row r="136" spans="1:5" x14ac:dyDescent="0.25">
      <c r="A136" s="27" t="s">
        <v>278</v>
      </c>
      <c r="B136" s="27">
        <v>2004</v>
      </c>
      <c r="D136" s="27">
        <v>240214.78200000001</v>
      </c>
    </row>
    <row r="137" spans="1:5" x14ac:dyDescent="0.25">
      <c r="A137" s="27" t="s">
        <v>278</v>
      </c>
      <c r="B137" s="27">
        <v>2005</v>
      </c>
      <c r="C137" s="27">
        <v>132170.74799999999</v>
      </c>
      <c r="D137" s="27">
        <v>132170.74799999999</v>
      </c>
      <c r="E137" s="27">
        <v>95558.766000000003</v>
      </c>
    </row>
    <row r="138" spans="1:5" x14ac:dyDescent="0.25">
      <c r="A138" s="27" t="s">
        <v>278</v>
      </c>
      <c r="B138" s="27">
        <v>2006</v>
      </c>
      <c r="D138" s="27">
        <v>101279.836</v>
      </c>
    </row>
    <row r="139" spans="1:5" x14ac:dyDescent="0.25">
      <c r="A139" s="27" t="s">
        <v>278</v>
      </c>
      <c r="B139" s="27">
        <v>2007</v>
      </c>
      <c r="D139" s="27">
        <v>70388.923999999999</v>
      </c>
    </row>
    <row r="140" spans="1:5" x14ac:dyDescent="0.25">
      <c r="A140" s="27" t="s">
        <v>278</v>
      </c>
      <c r="B140" s="27">
        <v>2008</v>
      </c>
      <c r="C140" s="27">
        <v>39498.012000000002</v>
      </c>
      <c r="D140" s="27">
        <v>39498.012000000002</v>
      </c>
      <c r="E140" s="27">
        <v>47906.748</v>
      </c>
    </row>
    <row r="141" spans="1:5" x14ac:dyDescent="0.25">
      <c r="A141" s="27" t="s">
        <v>278</v>
      </c>
      <c r="B141" s="27">
        <v>2009</v>
      </c>
      <c r="D141" s="27">
        <v>47156.381999999998</v>
      </c>
    </row>
    <row r="142" spans="1:5" x14ac:dyDescent="0.25">
      <c r="A142" s="27" t="s">
        <v>278</v>
      </c>
      <c r="B142" s="27">
        <v>2010</v>
      </c>
      <c r="C142" s="27">
        <v>54814.752</v>
      </c>
      <c r="D142" s="27">
        <v>54814.752</v>
      </c>
      <c r="E142" s="27">
        <v>109763.424</v>
      </c>
    </row>
    <row r="143" spans="1:5" x14ac:dyDescent="0.25">
      <c r="A143" s="27" t="s">
        <v>278</v>
      </c>
      <c r="B143" s="27">
        <v>2011</v>
      </c>
      <c r="C143" s="27">
        <v>63748.224000000002</v>
      </c>
      <c r="D143" s="27">
        <v>63748.224000000002</v>
      </c>
      <c r="E143" s="27">
        <v>140380.128</v>
      </c>
    </row>
    <row r="144" spans="1:5" x14ac:dyDescent="0.25">
      <c r="A144" s="27" t="s">
        <v>278</v>
      </c>
      <c r="B144" s="27">
        <v>2012</v>
      </c>
      <c r="C144" s="27">
        <v>45492.480000000003</v>
      </c>
      <c r="D144" s="27">
        <v>45492.480000000003</v>
      </c>
      <c r="E144" s="27">
        <v>160327.872</v>
      </c>
    </row>
    <row r="145" spans="1:5" x14ac:dyDescent="0.25">
      <c r="A145" s="27" t="s">
        <v>278</v>
      </c>
      <c r="B145" s="27">
        <v>2013</v>
      </c>
      <c r="C145" s="27">
        <v>64751.317000000003</v>
      </c>
      <c r="D145" s="27">
        <v>64751.317000000003</v>
      </c>
      <c r="E145" s="27">
        <v>210615.397</v>
      </c>
    </row>
    <row r="146" spans="1:5" x14ac:dyDescent="0.25">
      <c r="A146" s="27" t="s">
        <v>278</v>
      </c>
      <c r="B146" s="27">
        <v>2014</v>
      </c>
      <c r="D146" s="27">
        <v>64751.317000000003</v>
      </c>
    </row>
    <row r="147" spans="1:5" x14ac:dyDescent="0.25">
      <c r="A147" s="27" t="s">
        <v>278</v>
      </c>
      <c r="B147" s="27">
        <v>2015</v>
      </c>
      <c r="D147" s="27">
        <v>64751.317000000003</v>
      </c>
    </row>
    <row r="148" spans="1:5" x14ac:dyDescent="0.25">
      <c r="A148" s="27" t="s">
        <v>278</v>
      </c>
      <c r="B148" s="27">
        <v>2016</v>
      </c>
      <c r="D148" s="27">
        <v>64751.317000000003</v>
      </c>
    </row>
    <row r="149" spans="1:5" x14ac:dyDescent="0.25">
      <c r="A149" s="27" t="s">
        <v>278</v>
      </c>
      <c r="B149" s="27">
        <v>2017</v>
      </c>
      <c r="D149" s="27">
        <v>64751.317000000003</v>
      </c>
    </row>
    <row r="150" spans="1:5" x14ac:dyDescent="0.25">
      <c r="A150" s="27" t="s">
        <v>283</v>
      </c>
      <c r="B150" s="27">
        <v>1981</v>
      </c>
      <c r="C150" s="27">
        <v>149302.986</v>
      </c>
      <c r="D150" s="27">
        <v>149302.986</v>
      </c>
      <c r="E150" s="27">
        <v>99883.640899999999</v>
      </c>
    </row>
    <row r="151" spans="1:5" x14ac:dyDescent="0.25">
      <c r="A151" s="27" t="s">
        <v>283</v>
      </c>
      <c r="B151" s="27">
        <v>1982</v>
      </c>
      <c r="D151" s="27">
        <v>151374.174</v>
      </c>
    </row>
    <row r="152" spans="1:5" x14ac:dyDescent="0.25">
      <c r="A152" s="27" t="s">
        <v>283</v>
      </c>
      <c r="B152" s="27">
        <v>1983</v>
      </c>
      <c r="D152" s="27">
        <v>153445.36199999999</v>
      </c>
    </row>
    <row r="153" spans="1:5" x14ac:dyDescent="0.25">
      <c r="A153" s="27" t="s">
        <v>283</v>
      </c>
      <c r="B153" s="27">
        <v>1984</v>
      </c>
      <c r="C153" s="27">
        <v>155516.54999999999</v>
      </c>
      <c r="D153" s="27">
        <v>155516.54999999999</v>
      </c>
      <c r="E153" s="27">
        <v>103845.7392</v>
      </c>
    </row>
    <row r="154" spans="1:5" x14ac:dyDescent="0.25">
      <c r="A154" s="27" t="s">
        <v>283</v>
      </c>
      <c r="B154" s="27">
        <v>1985</v>
      </c>
      <c r="D154" s="27">
        <v>149124.671</v>
      </c>
    </row>
    <row r="155" spans="1:5" x14ac:dyDescent="0.25">
      <c r="A155" s="27" t="s">
        <v>283</v>
      </c>
      <c r="B155" s="27">
        <v>1986</v>
      </c>
      <c r="D155" s="27">
        <v>142732.79199999999</v>
      </c>
    </row>
    <row r="156" spans="1:5" x14ac:dyDescent="0.25">
      <c r="A156" s="27" t="s">
        <v>283</v>
      </c>
      <c r="B156" s="27">
        <v>1987</v>
      </c>
      <c r="C156" s="27">
        <v>136340.913</v>
      </c>
      <c r="D156" s="27">
        <v>136340.913</v>
      </c>
      <c r="E156" s="27">
        <v>109268.3382</v>
      </c>
    </row>
    <row r="157" spans="1:5" x14ac:dyDescent="0.25">
      <c r="A157" s="27" t="s">
        <v>283</v>
      </c>
      <c r="B157" s="27">
        <v>1988</v>
      </c>
      <c r="D157" s="27">
        <v>132460.0748</v>
      </c>
    </row>
    <row r="158" spans="1:5" x14ac:dyDescent="0.25">
      <c r="A158" s="27" t="s">
        <v>283</v>
      </c>
      <c r="B158" s="27">
        <v>1989</v>
      </c>
      <c r="D158" s="27">
        <v>128579.2366</v>
      </c>
    </row>
    <row r="159" spans="1:5" x14ac:dyDescent="0.25">
      <c r="A159" s="27" t="s">
        <v>283</v>
      </c>
      <c r="B159" s="27">
        <v>1990</v>
      </c>
      <c r="C159" s="27">
        <v>124698.39840000001</v>
      </c>
      <c r="D159" s="27">
        <v>124698.39840000001</v>
      </c>
      <c r="E159" s="27">
        <v>115196.3829</v>
      </c>
    </row>
    <row r="160" spans="1:5" x14ac:dyDescent="0.25">
      <c r="A160" s="27" t="s">
        <v>283</v>
      </c>
      <c r="B160" s="27">
        <v>1991</v>
      </c>
      <c r="D160" s="27">
        <v>135788.0999</v>
      </c>
    </row>
    <row r="161" spans="1:5" x14ac:dyDescent="0.25">
      <c r="A161" s="27" t="s">
        <v>283</v>
      </c>
      <c r="B161" s="27">
        <v>1992</v>
      </c>
      <c r="D161" s="27">
        <v>146877.8014</v>
      </c>
    </row>
    <row r="162" spans="1:5" x14ac:dyDescent="0.25">
      <c r="A162" s="27" t="s">
        <v>283</v>
      </c>
      <c r="B162" s="27">
        <v>1993</v>
      </c>
      <c r="C162" s="27">
        <v>157967.50289999999</v>
      </c>
      <c r="D162" s="27">
        <v>157967.50289999999</v>
      </c>
      <c r="E162" s="27">
        <v>118623.4809</v>
      </c>
    </row>
    <row r="163" spans="1:5" x14ac:dyDescent="0.25">
      <c r="A163" s="27" t="s">
        <v>283</v>
      </c>
      <c r="B163" s="27">
        <v>1994</v>
      </c>
      <c r="D163" s="27">
        <v>163271.485333333</v>
      </c>
    </row>
    <row r="164" spans="1:5" x14ac:dyDescent="0.25">
      <c r="A164" s="27" t="s">
        <v>283</v>
      </c>
      <c r="B164" s="27">
        <v>1995</v>
      </c>
      <c r="D164" s="27">
        <v>168575.46776666699</v>
      </c>
    </row>
    <row r="165" spans="1:5" x14ac:dyDescent="0.25">
      <c r="A165" s="27" t="s">
        <v>283</v>
      </c>
      <c r="B165" s="27">
        <v>1996</v>
      </c>
      <c r="C165" s="27">
        <v>173879.45019999999</v>
      </c>
      <c r="D165" s="27">
        <v>173879.45019999999</v>
      </c>
      <c r="E165" s="27">
        <v>122918.1427</v>
      </c>
    </row>
    <row r="166" spans="1:5" x14ac:dyDescent="0.25">
      <c r="A166" s="27" t="s">
        <v>283</v>
      </c>
      <c r="B166" s="27">
        <v>1997</v>
      </c>
      <c r="D166" s="27">
        <v>158722.067166667</v>
      </c>
    </row>
    <row r="167" spans="1:5" x14ac:dyDescent="0.25">
      <c r="A167" s="27" t="s">
        <v>283</v>
      </c>
      <c r="B167" s="27">
        <v>1998</v>
      </c>
      <c r="D167" s="27">
        <v>143564.68413333301</v>
      </c>
    </row>
    <row r="168" spans="1:5" x14ac:dyDescent="0.25">
      <c r="A168" s="27" t="s">
        <v>283</v>
      </c>
      <c r="B168" s="27">
        <v>1999</v>
      </c>
      <c r="C168" s="27">
        <v>128407.3011</v>
      </c>
      <c r="D168" s="27">
        <v>128407.3011</v>
      </c>
      <c r="E168" s="27">
        <v>128407.3011</v>
      </c>
    </row>
    <row r="169" spans="1:5" x14ac:dyDescent="0.25">
      <c r="A169" s="27" t="s">
        <v>283</v>
      </c>
      <c r="B169" s="27">
        <v>2000</v>
      </c>
      <c r="D169" s="27">
        <v>141346.67739999999</v>
      </c>
    </row>
    <row r="170" spans="1:5" x14ac:dyDescent="0.25">
      <c r="A170" s="27" t="s">
        <v>283</v>
      </c>
      <c r="B170" s="27">
        <v>2001</v>
      </c>
      <c r="D170" s="27">
        <v>154286.05369999999</v>
      </c>
    </row>
    <row r="171" spans="1:5" x14ac:dyDescent="0.25">
      <c r="A171" s="27" t="s">
        <v>283</v>
      </c>
      <c r="B171" s="27">
        <v>2002</v>
      </c>
      <c r="C171" s="27">
        <v>167225.43</v>
      </c>
      <c r="D171" s="27">
        <v>167225.43</v>
      </c>
      <c r="E171" s="27">
        <v>167225.43</v>
      </c>
    </row>
    <row r="172" spans="1:5" x14ac:dyDescent="0.25">
      <c r="A172" s="27" t="s">
        <v>283</v>
      </c>
      <c r="B172" s="27">
        <v>2003</v>
      </c>
      <c r="D172" s="27">
        <v>162854.18599999999</v>
      </c>
    </row>
    <row r="173" spans="1:5" x14ac:dyDescent="0.25">
      <c r="A173" s="27" t="s">
        <v>283</v>
      </c>
      <c r="B173" s="27">
        <v>2004</v>
      </c>
      <c r="D173" s="27">
        <v>158482.94200000001</v>
      </c>
    </row>
    <row r="174" spans="1:5" x14ac:dyDescent="0.25">
      <c r="A174" s="27" t="s">
        <v>283</v>
      </c>
      <c r="B174" s="27">
        <v>2005</v>
      </c>
      <c r="C174" s="27">
        <v>154111.698</v>
      </c>
      <c r="D174" s="27">
        <v>154111.698</v>
      </c>
      <c r="E174" s="27">
        <v>154111.698</v>
      </c>
    </row>
    <row r="175" spans="1:5" x14ac:dyDescent="0.25">
      <c r="A175" s="27" t="s">
        <v>283</v>
      </c>
      <c r="B175" s="27">
        <v>2006</v>
      </c>
      <c r="D175" s="27">
        <v>128311.186166667</v>
      </c>
    </row>
    <row r="176" spans="1:5" x14ac:dyDescent="0.25">
      <c r="A176" s="27" t="s">
        <v>283</v>
      </c>
      <c r="B176" s="27">
        <v>2007</v>
      </c>
      <c r="D176" s="27">
        <v>102510.67433333299</v>
      </c>
    </row>
    <row r="177" spans="1:5" x14ac:dyDescent="0.25">
      <c r="A177" s="27" t="s">
        <v>283</v>
      </c>
      <c r="B177" s="27">
        <v>2008</v>
      </c>
      <c r="C177" s="27">
        <v>76710.162500000006</v>
      </c>
      <c r="D177" s="27">
        <v>76710.162500000006</v>
      </c>
      <c r="E177" s="27">
        <v>76710.162500000006</v>
      </c>
    </row>
    <row r="178" spans="1:5" x14ac:dyDescent="0.25">
      <c r="A178" s="27" t="s">
        <v>283</v>
      </c>
      <c r="B178" s="27">
        <v>2009</v>
      </c>
      <c r="D178" s="27">
        <v>76794.787649999998</v>
      </c>
    </row>
    <row r="179" spans="1:5" x14ac:dyDescent="0.25">
      <c r="A179" s="27" t="s">
        <v>283</v>
      </c>
      <c r="B179" s="27">
        <v>2010</v>
      </c>
      <c r="C179" s="27">
        <v>76879.412800000006</v>
      </c>
      <c r="D179" s="27">
        <v>76879.412800000006</v>
      </c>
      <c r="E179" s="27">
        <v>76879.412800000006</v>
      </c>
    </row>
    <row r="180" spans="1:5" x14ac:dyDescent="0.25">
      <c r="A180" s="27" t="s">
        <v>283</v>
      </c>
      <c r="B180" s="27">
        <v>2011</v>
      </c>
      <c r="C180" s="27">
        <v>77961.238400000002</v>
      </c>
      <c r="D180" s="27">
        <v>77961.238400000002</v>
      </c>
      <c r="E180" s="27">
        <v>77961.238400000002</v>
      </c>
    </row>
    <row r="181" spans="1:5" x14ac:dyDescent="0.25">
      <c r="A181" s="27" t="s">
        <v>283</v>
      </c>
      <c r="B181" s="27">
        <v>2012</v>
      </c>
      <c r="C181" s="27">
        <v>79322.2448</v>
      </c>
      <c r="D181" s="27">
        <v>79322.2448</v>
      </c>
      <c r="E181" s="27">
        <v>79322.2448</v>
      </c>
    </row>
    <row r="182" spans="1:5" x14ac:dyDescent="0.25">
      <c r="A182" s="27" t="s">
        <v>283</v>
      </c>
      <c r="B182" s="27">
        <v>2013</v>
      </c>
      <c r="C182" s="27">
        <v>80683.251199999999</v>
      </c>
      <c r="D182" s="27">
        <v>80683.251199999999</v>
      </c>
      <c r="E182" s="27">
        <v>80683.251199999999</v>
      </c>
    </row>
    <row r="183" spans="1:5" x14ac:dyDescent="0.25">
      <c r="A183" s="27" t="s">
        <v>283</v>
      </c>
      <c r="B183" s="27">
        <v>2014</v>
      </c>
      <c r="D183" s="27">
        <v>80683.251199999999</v>
      </c>
    </row>
    <row r="184" spans="1:5" x14ac:dyDescent="0.25">
      <c r="A184" s="27" t="s">
        <v>283</v>
      </c>
      <c r="B184" s="27">
        <v>2015</v>
      </c>
      <c r="D184" s="27">
        <v>80683.251199999999</v>
      </c>
    </row>
    <row r="185" spans="1:5" x14ac:dyDescent="0.25">
      <c r="A185" s="27" t="s">
        <v>283</v>
      </c>
      <c r="B185" s="27">
        <v>2016</v>
      </c>
      <c r="D185" s="27">
        <v>80683.251199999999</v>
      </c>
    </row>
    <row r="186" spans="1:5" x14ac:dyDescent="0.25">
      <c r="A186" s="27" t="s">
        <v>283</v>
      </c>
      <c r="B186" s="27">
        <v>2017</v>
      </c>
      <c r="D186" s="27">
        <v>80683.251199999999</v>
      </c>
    </row>
    <row r="187" spans="1:5" x14ac:dyDescent="0.25">
      <c r="A187" s="27" t="s">
        <v>286</v>
      </c>
      <c r="B187" s="27">
        <v>1981</v>
      </c>
      <c r="C187" s="27">
        <v>36555.984199999999</v>
      </c>
      <c r="D187" s="27">
        <v>36555.984199999999</v>
      </c>
      <c r="E187" s="27">
        <v>17384.277900000001</v>
      </c>
    </row>
    <row r="188" spans="1:5" x14ac:dyDescent="0.25">
      <c r="A188" s="27" t="s">
        <v>286</v>
      </c>
      <c r="B188" s="27">
        <v>1982</v>
      </c>
      <c r="D188" s="27">
        <v>36539.887333333303</v>
      </c>
    </row>
    <row r="189" spans="1:5" x14ac:dyDescent="0.25">
      <c r="A189" s="27" t="s">
        <v>286</v>
      </c>
      <c r="B189" s="27">
        <v>1983</v>
      </c>
      <c r="D189" s="27">
        <v>36523.790466666702</v>
      </c>
    </row>
    <row r="190" spans="1:5" x14ac:dyDescent="0.25">
      <c r="A190" s="27" t="s">
        <v>286</v>
      </c>
      <c r="B190" s="27">
        <v>1984</v>
      </c>
      <c r="C190" s="27">
        <v>36507.693599999999</v>
      </c>
      <c r="D190" s="27">
        <v>36507.693599999999</v>
      </c>
      <c r="E190" s="27">
        <v>17361.313200000001</v>
      </c>
    </row>
    <row r="191" spans="1:5" x14ac:dyDescent="0.25">
      <c r="A191" s="27" t="s">
        <v>286</v>
      </c>
      <c r="B191" s="27">
        <v>1985</v>
      </c>
      <c r="D191" s="27">
        <v>36523.790466666702</v>
      </c>
    </row>
    <row r="192" spans="1:5" x14ac:dyDescent="0.25">
      <c r="A192" s="27" t="s">
        <v>286</v>
      </c>
      <c r="B192" s="27">
        <v>1986</v>
      </c>
      <c r="D192" s="27">
        <v>36539.887333333303</v>
      </c>
    </row>
    <row r="193" spans="1:5" x14ac:dyDescent="0.25">
      <c r="A193" s="27" t="s">
        <v>286</v>
      </c>
      <c r="B193" s="27">
        <v>1987</v>
      </c>
      <c r="C193" s="27">
        <v>36555.984199999999</v>
      </c>
      <c r="D193" s="27">
        <v>36555.984199999999</v>
      </c>
      <c r="E193" s="27">
        <v>17384.277900000001</v>
      </c>
    </row>
    <row r="194" spans="1:5" x14ac:dyDescent="0.25">
      <c r="A194" s="27" t="s">
        <v>286</v>
      </c>
      <c r="B194" s="27">
        <v>1988</v>
      </c>
      <c r="D194" s="27">
        <v>30249.619333333299</v>
      </c>
    </row>
    <row r="195" spans="1:5" x14ac:dyDescent="0.25">
      <c r="A195" s="27" t="s">
        <v>286</v>
      </c>
      <c r="B195" s="27">
        <v>1989</v>
      </c>
      <c r="D195" s="27">
        <v>23943.254466666702</v>
      </c>
    </row>
    <row r="196" spans="1:5" x14ac:dyDescent="0.25">
      <c r="A196" s="27" t="s">
        <v>286</v>
      </c>
      <c r="B196" s="27">
        <v>1990</v>
      </c>
      <c r="C196" s="27">
        <v>17636.889599999999</v>
      </c>
      <c r="D196" s="27">
        <v>17636.889599999999</v>
      </c>
      <c r="E196" s="27">
        <v>17636.889599999999</v>
      </c>
    </row>
    <row r="197" spans="1:5" x14ac:dyDescent="0.25">
      <c r="A197" s="27" t="s">
        <v>286</v>
      </c>
      <c r="B197" s="27">
        <v>1991</v>
      </c>
      <c r="D197" s="27">
        <v>17812.952300000001</v>
      </c>
    </row>
    <row r="198" spans="1:5" x14ac:dyDescent="0.25">
      <c r="A198" s="27" t="s">
        <v>286</v>
      </c>
      <c r="B198" s="27">
        <v>1992</v>
      </c>
      <c r="D198" s="27">
        <v>17989.014999999999</v>
      </c>
    </row>
    <row r="199" spans="1:5" x14ac:dyDescent="0.25">
      <c r="A199" s="27" t="s">
        <v>286</v>
      </c>
      <c r="B199" s="27">
        <v>1993</v>
      </c>
      <c r="C199" s="27">
        <v>18165.077700000002</v>
      </c>
      <c r="D199" s="27">
        <v>18165.077700000002</v>
      </c>
      <c r="E199" s="27">
        <v>18165.077700000002</v>
      </c>
    </row>
    <row r="200" spans="1:5" x14ac:dyDescent="0.25">
      <c r="A200" s="27" t="s">
        <v>286</v>
      </c>
      <c r="B200" s="27">
        <v>1994</v>
      </c>
      <c r="D200" s="27">
        <v>18203.352200000001</v>
      </c>
    </row>
    <row r="201" spans="1:5" x14ac:dyDescent="0.25">
      <c r="A201" s="27" t="s">
        <v>286</v>
      </c>
      <c r="B201" s="27">
        <v>1995</v>
      </c>
      <c r="D201" s="27">
        <v>18241.626700000001</v>
      </c>
    </row>
    <row r="202" spans="1:5" x14ac:dyDescent="0.25">
      <c r="A202" s="27" t="s">
        <v>286</v>
      </c>
      <c r="B202" s="27">
        <v>1996</v>
      </c>
      <c r="C202" s="27">
        <v>18279.9012</v>
      </c>
      <c r="D202" s="27">
        <v>18279.9012</v>
      </c>
      <c r="E202" s="27">
        <v>18279.9012</v>
      </c>
    </row>
    <row r="203" spans="1:5" x14ac:dyDescent="0.25">
      <c r="A203" s="27" t="s">
        <v>286</v>
      </c>
      <c r="B203" s="27">
        <v>1997</v>
      </c>
      <c r="D203" s="27">
        <v>18302.865900000001</v>
      </c>
    </row>
    <row r="204" spans="1:5" x14ac:dyDescent="0.25">
      <c r="A204" s="27" t="s">
        <v>286</v>
      </c>
      <c r="B204" s="27">
        <v>1998</v>
      </c>
      <c r="D204" s="27">
        <v>18325.830600000001</v>
      </c>
    </row>
    <row r="205" spans="1:5" x14ac:dyDescent="0.25">
      <c r="A205" s="27" t="s">
        <v>286</v>
      </c>
      <c r="B205" s="27">
        <v>1999</v>
      </c>
      <c r="C205" s="27">
        <v>18348.795300000002</v>
      </c>
      <c r="D205" s="27">
        <v>18348.795300000002</v>
      </c>
      <c r="E205" s="27">
        <v>18348.795300000002</v>
      </c>
    </row>
    <row r="206" spans="1:5" x14ac:dyDescent="0.25">
      <c r="A206" s="27" t="s">
        <v>286</v>
      </c>
      <c r="B206" s="27">
        <v>2000</v>
      </c>
      <c r="D206" s="27">
        <v>18417.689399999999</v>
      </c>
    </row>
    <row r="207" spans="1:5" x14ac:dyDescent="0.25">
      <c r="A207" s="27" t="s">
        <v>286</v>
      </c>
      <c r="B207" s="27">
        <v>2001</v>
      </c>
      <c r="D207" s="27">
        <v>18486.583500000001</v>
      </c>
    </row>
    <row r="208" spans="1:5" x14ac:dyDescent="0.25">
      <c r="A208" s="27" t="s">
        <v>286</v>
      </c>
      <c r="B208" s="27">
        <v>2002</v>
      </c>
      <c r="C208" s="27">
        <v>18555.477599999998</v>
      </c>
      <c r="D208" s="27">
        <v>18555.477599999998</v>
      </c>
      <c r="E208" s="27">
        <v>18555.477599999998</v>
      </c>
    </row>
    <row r="209" spans="1:5" x14ac:dyDescent="0.25">
      <c r="A209" s="27" t="s">
        <v>286</v>
      </c>
      <c r="B209" s="27">
        <v>2003</v>
      </c>
      <c r="D209" s="27">
        <v>18873.8838666667</v>
      </c>
    </row>
    <row r="210" spans="1:5" x14ac:dyDescent="0.25">
      <c r="A210" s="27" t="s">
        <v>286</v>
      </c>
      <c r="B210" s="27">
        <v>2004</v>
      </c>
      <c r="D210" s="27">
        <v>19192.290133333299</v>
      </c>
    </row>
    <row r="211" spans="1:5" x14ac:dyDescent="0.25">
      <c r="A211" s="27" t="s">
        <v>286</v>
      </c>
      <c r="B211" s="27">
        <v>2005</v>
      </c>
      <c r="C211" s="27">
        <v>19510.696400000001</v>
      </c>
      <c r="D211" s="27">
        <v>19510.696400000001</v>
      </c>
      <c r="E211" s="27">
        <v>19510.696400000001</v>
      </c>
    </row>
    <row r="212" spans="1:5" x14ac:dyDescent="0.25">
      <c r="A212" s="27" t="s">
        <v>286</v>
      </c>
      <c r="B212" s="27">
        <v>2006</v>
      </c>
      <c r="D212" s="27">
        <v>26678.832266666701</v>
      </c>
    </row>
    <row r="213" spans="1:5" x14ac:dyDescent="0.25">
      <c r="A213" s="27" t="s">
        <v>286</v>
      </c>
      <c r="B213" s="27">
        <v>2007</v>
      </c>
      <c r="D213" s="27">
        <v>33846.968133333299</v>
      </c>
    </row>
    <row r="214" spans="1:5" x14ac:dyDescent="0.25">
      <c r="A214" s="27" t="s">
        <v>286</v>
      </c>
      <c r="B214" s="27">
        <v>2008</v>
      </c>
      <c r="C214" s="27">
        <v>41015.103999999999</v>
      </c>
      <c r="D214" s="27">
        <v>41015.103999999999</v>
      </c>
      <c r="E214" s="27">
        <v>41015.103999999999</v>
      </c>
    </row>
    <row r="215" spans="1:5" x14ac:dyDescent="0.25">
      <c r="A215" s="27" t="s">
        <v>286</v>
      </c>
      <c r="B215" s="27">
        <v>2009</v>
      </c>
      <c r="D215" s="27">
        <v>41209.545400000003</v>
      </c>
    </row>
    <row r="216" spans="1:5" x14ac:dyDescent="0.25">
      <c r="A216" s="27" t="s">
        <v>286</v>
      </c>
      <c r="B216" s="27">
        <v>2010</v>
      </c>
      <c r="C216" s="27">
        <v>41403.986799999999</v>
      </c>
      <c r="D216" s="27">
        <v>41403.986799999999</v>
      </c>
      <c r="E216" s="27">
        <v>41403.986799999999</v>
      </c>
    </row>
    <row r="217" spans="1:5" x14ac:dyDescent="0.25">
      <c r="A217" s="27" t="s">
        <v>286</v>
      </c>
      <c r="B217" s="27">
        <v>2011</v>
      </c>
      <c r="C217" s="27">
        <v>41464.302900000002</v>
      </c>
      <c r="D217" s="27">
        <v>41464.302900000002</v>
      </c>
      <c r="E217" s="27">
        <v>41464.302900000002</v>
      </c>
    </row>
    <row r="218" spans="1:5" x14ac:dyDescent="0.25">
      <c r="A218" s="27" t="s">
        <v>286</v>
      </c>
      <c r="B218" s="27">
        <v>2012</v>
      </c>
      <c r="C218" s="27">
        <v>41254.649700000002</v>
      </c>
      <c r="D218" s="27">
        <v>41254.649700000002</v>
      </c>
      <c r="E218" s="27">
        <v>63011.130899999996</v>
      </c>
    </row>
    <row r="219" spans="1:5" x14ac:dyDescent="0.25">
      <c r="A219" s="27" t="s">
        <v>286</v>
      </c>
      <c r="B219" s="27">
        <v>2013</v>
      </c>
      <c r="C219" s="27">
        <v>13801.284799999999</v>
      </c>
      <c r="D219" s="27">
        <v>13801.284799999999</v>
      </c>
      <c r="E219" s="27">
        <v>40217.8416</v>
      </c>
    </row>
    <row r="220" spans="1:5" x14ac:dyDescent="0.25">
      <c r="A220" s="27" t="s">
        <v>286</v>
      </c>
      <c r="B220" s="27">
        <v>2014</v>
      </c>
      <c r="D220" s="27">
        <v>13801.284799999999</v>
      </c>
    </row>
    <row r="221" spans="1:5" x14ac:dyDescent="0.25">
      <c r="A221" s="27" t="s">
        <v>286</v>
      </c>
      <c r="B221" s="27">
        <v>2015</v>
      </c>
      <c r="D221" s="27">
        <v>13801.284799999999</v>
      </c>
    </row>
    <row r="222" spans="1:5" x14ac:dyDescent="0.25">
      <c r="A222" s="27" t="s">
        <v>286</v>
      </c>
      <c r="B222" s="27">
        <v>2016</v>
      </c>
      <c r="D222" s="27">
        <v>13801.284799999999</v>
      </c>
    </row>
    <row r="223" spans="1:5" x14ac:dyDescent="0.25">
      <c r="A223" s="27" t="s">
        <v>286</v>
      </c>
      <c r="B223" s="27">
        <v>2017</v>
      </c>
      <c r="D223" s="27">
        <v>13801.284799999999</v>
      </c>
    </row>
    <row r="224" spans="1:5" x14ac:dyDescent="0.25">
      <c r="A224" s="27" t="s">
        <v>288</v>
      </c>
      <c r="B224" s="27">
        <v>1981</v>
      </c>
      <c r="C224" s="27">
        <v>31727.125</v>
      </c>
      <c r="D224" s="27">
        <v>31727.125</v>
      </c>
      <c r="E224" s="27">
        <v>12646.25</v>
      </c>
    </row>
    <row r="225" spans="1:5" x14ac:dyDescent="0.25">
      <c r="A225" s="27" t="s">
        <v>288</v>
      </c>
      <c r="B225" s="27">
        <v>1982</v>
      </c>
      <c r="D225" s="27">
        <v>30900.932400000002</v>
      </c>
    </row>
    <row r="226" spans="1:5" x14ac:dyDescent="0.25">
      <c r="A226" s="27" t="s">
        <v>288</v>
      </c>
      <c r="B226" s="27">
        <v>1983</v>
      </c>
      <c r="D226" s="27">
        <v>30074.739799999999</v>
      </c>
    </row>
    <row r="227" spans="1:5" x14ac:dyDescent="0.25">
      <c r="A227" s="27" t="s">
        <v>288</v>
      </c>
      <c r="B227" s="27">
        <v>1984</v>
      </c>
      <c r="C227" s="27">
        <v>29248.547200000001</v>
      </c>
      <c r="D227" s="27">
        <v>29248.547200000001</v>
      </c>
      <c r="E227" s="27">
        <v>19728.3472</v>
      </c>
    </row>
    <row r="228" spans="1:5" x14ac:dyDescent="0.25">
      <c r="A228" s="27" t="s">
        <v>288</v>
      </c>
      <c r="B228" s="27">
        <v>1985</v>
      </c>
      <c r="D228" s="27">
        <v>29738.9954</v>
      </c>
    </row>
    <row r="229" spans="1:5" x14ac:dyDescent="0.25">
      <c r="A229" s="27" t="s">
        <v>288</v>
      </c>
      <c r="B229" s="27">
        <v>1986</v>
      </c>
      <c r="D229" s="27">
        <v>30229.443599999999</v>
      </c>
    </row>
    <row r="230" spans="1:5" x14ac:dyDescent="0.25">
      <c r="A230" s="27" t="s">
        <v>288</v>
      </c>
      <c r="B230" s="27">
        <v>1987</v>
      </c>
      <c r="C230" s="27">
        <v>30719.891800000001</v>
      </c>
      <c r="D230" s="27">
        <v>30719.891800000001</v>
      </c>
      <c r="E230" s="27">
        <v>23142.063099999999</v>
      </c>
    </row>
    <row r="231" spans="1:5" x14ac:dyDescent="0.25">
      <c r="A231" s="27" t="s">
        <v>288</v>
      </c>
      <c r="B231" s="27">
        <v>1988</v>
      </c>
      <c r="D231" s="27">
        <v>32595.4593333333</v>
      </c>
    </row>
    <row r="232" spans="1:5" x14ac:dyDescent="0.25">
      <c r="A232" s="27" t="s">
        <v>288</v>
      </c>
      <c r="B232" s="27">
        <v>1989</v>
      </c>
      <c r="D232" s="27">
        <v>34471.026866666703</v>
      </c>
    </row>
    <row r="233" spans="1:5" x14ac:dyDescent="0.25">
      <c r="A233" s="27" t="s">
        <v>288</v>
      </c>
      <c r="B233" s="27">
        <v>1990</v>
      </c>
      <c r="C233" s="27">
        <v>36346.594400000002</v>
      </c>
      <c r="D233" s="27">
        <v>36346.594400000002</v>
      </c>
      <c r="E233" s="27">
        <v>31420.442800000001</v>
      </c>
    </row>
    <row r="234" spans="1:5" x14ac:dyDescent="0.25">
      <c r="A234" s="27" t="s">
        <v>288</v>
      </c>
      <c r="B234" s="27">
        <v>1991</v>
      </c>
      <c r="D234" s="27">
        <v>105328.062933333</v>
      </c>
    </row>
    <row r="235" spans="1:5" x14ac:dyDescent="0.25">
      <c r="A235" s="27" t="s">
        <v>288</v>
      </c>
      <c r="B235" s="27">
        <v>1992</v>
      </c>
      <c r="D235" s="27">
        <v>174309.53146666699</v>
      </c>
    </row>
    <row r="236" spans="1:5" x14ac:dyDescent="0.25">
      <c r="A236" s="27" t="s">
        <v>288</v>
      </c>
      <c r="B236" s="27">
        <v>1993</v>
      </c>
      <c r="C236" s="27">
        <v>243291</v>
      </c>
      <c r="D236" s="27">
        <v>243291</v>
      </c>
      <c r="E236" s="27">
        <v>104457.75</v>
      </c>
    </row>
    <row r="237" spans="1:5" x14ac:dyDescent="0.25">
      <c r="A237" s="27" t="s">
        <v>288</v>
      </c>
      <c r="B237" s="27">
        <v>1994</v>
      </c>
      <c r="D237" s="27">
        <v>336965.75466666702</v>
      </c>
    </row>
    <row r="238" spans="1:5" x14ac:dyDescent="0.25">
      <c r="A238" s="27" t="s">
        <v>288</v>
      </c>
      <c r="B238" s="27">
        <v>1995</v>
      </c>
      <c r="D238" s="27">
        <v>430640.509333333</v>
      </c>
    </row>
    <row r="239" spans="1:5" x14ac:dyDescent="0.25">
      <c r="A239" s="27" t="s">
        <v>288</v>
      </c>
      <c r="B239" s="27">
        <v>1996</v>
      </c>
      <c r="C239" s="27">
        <v>524315.26399999997</v>
      </c>
      <c r="D239" s="27">
        <v>524315.26399999997</v>
      </c>
      <c r="E239" s="27">
        <v>289538.79200000002</v>
      </c>
    </row>
    <row r="240" spans="1:5" x14ac:dyDescent="0.25">
      <c r="A240" s="27" t="s">
        <v>288</v>
      </c>
      <c r="B240" s="27">
        <v>1997</v>
      </c>
      <c r="D240" s="27">
        <v>459353.895333333</v>
      </c>
    </row>
    <row r="241" spans="1:5" x14ac:dyDescent="0.25">
      <c r="A241" s="27" t="s">
        <v>288</v>
      </c>
      <c r="B241" s="27">
        <v>1998</v>
      </c>
      <c r="D241" s="27">
        <v>394392.52666666702</v>
      </c>
    </row>
    <row r="242" spans="1:5" x14ac:dyDescent="0.25">
      <c r="A242" s="27" t="s">
        <v>288</v>
      </c>
      <c r="B242" s="27">
        <v>1999</v>
      </c>
      <c r="C242" s="27">
        <v>329431.158</v>
      </c>
      <c r="D242" s="27">
        <v>329431.158</v>
      </c>
      <c r="E242" s="27">
        <v>158111.73000000001</v>
      </c>
    </row>
    <row r="243" spans="1:5" x14ac:dyDescent="0.25">
      <c r="A243" s="27" t="s">
        <v>288</v>
      </c>
      <c r="B243" s="27">
        <v>2000</v>
      </c>
      <c r="D243" s="27">
        <v>219620.772</v>
      </c>
    </row>
    <row r="244" spans="1:5" x14ac:dyDescent="0.25">
      <c r="A244" s="27" t="s">
        <v>288</v>
      </c>
      <c r="B244" s="27">
        <v>2001</v>
      </c>
      <c r="D244" s="27">
        <v>109810.386</v>
      </c>
    </row>
    <row r="245" spans="1:5" x14ac:dyDescent="0.25">
      <c r="A245" s="27" t="s">
        <v>288</v>
      </c>
      <c r="B245" s="27">
        <v>2002</v>
      </c>
      <c r="C245" s="27">
        <v>0</v>
      </c>
      <c r="D245" s="27">
        <v>0</v>
      </c>
      <c r="E245" s="27">
        <v>0</v>
      </c>
    </row>
    <row r="246" spans="1:5" x14ac:dyDescent="0.25">
      <c r="A246" s="27" t="s">
        <v>288</v>
      </c>
      <c r="B246" s="27">
        <v>2003</v>
      </c>
      <c r="D246" s="27">
        <v>0</v>
      </c>
    </row>
    <row r="247" spans="1:5" x14ac:dyDescent="0.25">
      <c r="A247" s="27" t="s">
        <v>288</v>
      </c>
      <c r="B247" s="27">
        <v>2004</v>
      </c>
      <c r="D247" s="27">
        <v>0</v>
      </c>
    </row>
    <row r="248" spans="1:5" x14ac:dyDescent="0.25">
      <c r="A248" s="27" t="s">
        <v>288</v>
      </c>
      <c r="B248" s="27">
        <v>2005</v>
      </c>
      <c r="C248" s="27">
        <v>0</v>
      </c>
      <c r="D248" s="27">
        <v>0</v>
      </c>
      <c r="E248" s="27">
        <v>0</v>
      </c>
    </row>
    <row r="249" spans="1:5" x14ac:dyDescent="0.25">
      <c r="A249" s="27" t="s">
        <v>288</v>
      </c>
      <c r="B249" s="27">
        <v>2006</v>
      </c>
      <c r="D249" s="27">
        <v>0</v>
      </c>
    </row>
    <row r="250" spans="1:5" x14ac:dyDescent="0.25">
      <c r="A250" s="27" t="s">
        <v>288</v>
      </c>
      <c r="B250" s="27">
        <v>2007</v>
      </c>
      <c r="D250" s="27">
        <v>0</v>
      </c>
    </row>
    <row r="251" spans="1:5" x14ac:dyDescent="0.25">
      <c r="A251" s="27" t="s">
        <v>288</v>
      </c>
      <c r="B251" s="27">
        <v>2008</v>
      </c>
      <c r="C251" s="27">
        <v>0</v>
      </c>
      <c r="D251" s="27">
        <v>0</v>
      </c>
      <c r="E251" s="27">
        <v>0</v>
      </c>
    </row>
    <row r="252" spans="1:5" x14ac:dyDescent="0.25">
      <c r="A252" s="27" t="s">
        <v>288</v>
      </c>
      <c r="B252" s="27">
        <v>2009</v>
      </c>
      <c r="D252" s="27">
        <v>0</v>
      </c>
    </row>
    <row r="253" spans="1:5" x14ac:dyDescent="0.25">
      <c r="A253" s="27" t="s">
        <v>288</v>
      </c>
      <c r="B253" s="27">
        <v>2010</v>
      </c>
      <c r="C253" s="27">
        <v>0</v>
      </c>
      <c r="D253" s="27">
        <v>0</v>
      </c>
      <c r="E253" s="27">
        <v>0</v>
      </c>
    </row>
    <row r="254" spans="1:5" x14ac:dyDescent="0.25">
      <c r="A254" s="27" t="s">
        <v>288</v>
      </c>
      <c r="B254" s="27">
        <v>2011</v>
      </c>
      <c r="C254" s="27">
        <v>0</v>
      </c>
      <c r="D254" s="27">
        <v>0</v>
      </c>
      <c r="E254" s="27">
        <v>0</v>
      </c>
    </row>
    <row r="255" spans="1:5" x14ac:dyDescent="0.25">
      <c r="A255" s="27" t="s">
        <v>288</v>
      </c>
      <c r="B255" s="27">
        <v>2012</v>
      </c>
      <c r="C255" s="27">
        <v>0</v>
      </c>
      <c r="D255" s="27">
        <v>0</v>
      </c>
      <c r="E255" s="27">
        <v>0</v>
      </c>
    </row>
    <row r="256" spans="1:5" x14ac:dyDescent="0.25">
      <c r="A256" s="27" t="s">
        <v>288</v>
      </c>
      <c r="B256" s="27">
        <v>2013</v>
      </c>
      <c r="C256" s="27">
        <v>0</v>
      </c>
      <c r="D256" s="27">
        <v>0</v>
      </c>
      <c r="E256" s="27">
        <v>0</v>
      </c>
    </row>
    <row r="257" spans="1:5" x14ac:dyDescent="0.25">
      <c r="A257" s="27" t="s">
        <v>288</v>
      </c>
      <c r="B257" s="27">
        <v>2014</v>
      </c>
      <c r="D257" s="27">
        <v>0</v>
      </c>
    </row>
    <row r="258" spans="1:5" x14ac:dyDescent="0.25">
      <c r="A258" s="27" t="s">
        <v>288</v>
      </c>
      <c r="B258" s="27">
        <v>2015</v>
      </c>
      <c r="D258" s="27">
        <v>0</v>
      </c>
    </row>
    <row r="259" spans="1:5" x14ac:dyDescent="0.25">
      <c r="A259" s="27" t="s">
        <v>288</v>
      </c>
      <c r="B259" s="27">
        <v>2016</v>
      </c>
      <c r="D259" s="27">
        <v>0</v>
      </c>
    </row>
    <row r="260" spans="1:5" x14ac:dyDescent="0.25">
      <c r="A260" s="27" t="s">
        <v>288</v>
      </c>
      <c r="B260" s="27">
        <v>2017</v>
      </c>
      <c r="D260" s="27">
        <v>0</v>
      </c>
    </row>
    <row r="261" spans="1:5" x14ac:dyDescent="0.25">
      <c r="A261" s="27" t="s">
        <v>296</v>
      </c>
      <c r="B261" s="27">
        <v>1981</v>
      </c>
      <c r="C261" s="27">
        <v>23977491.719999999</v>
      </c>
      <c r="D261" s="27">
        <v>23977491.719999999</v>
      </c>
      <c r="E261" s="27">
        <v>2346445.5559999999</v>
      </c>
    </row>
    <row r="262" spans="1:5" x14ac:dyDescent="0.25">
      <c r="A262" s="27" t="s">
        <v>296</v>
      </c>
      <c r="B262" s="27">
        <v>1982</v>
      </c>
      <c r="D262" s="27">
        <v>24797538.893333301</v>
      </c>
    </row>
    <row r="263" spans="1:5" x14ac:dyDescent="0.25">
      <c r="A263" s="27" t="s">
        <v>296</v>
      </c>
      <c r="B263" s="27">
        <v>1983</v>
      </c>
      <c r="D263" s="27">
        <v>25617586.0666667</v>
      </c>
    </row>
    <row r="264" spans="1:5" x14ac:dyDescent="0.25">
      <c r="A264" s="27" t="s">
        <v>296</v>
      </c>
      <c r="B264" s="27">
        <v>1984</v>
      </c>
      <c r="C264" s="27">
        <v>26437633.239999998</v>
      </c>
      <c r="D264" s="27">
        <v>26437633.239999998</v>
      </c>
      <c r="E264" s="27">
        <v>4924343.5310000004</v>
      </c>
    </row>
    <row r="265" spans="1:5" x14ac:dyDescent="0.25">
      <c r="A265" s="27" t="s">
        <v>296</v>
      </c>
      <c r="B265" s="27">
        <v>1985</v>
      </c>
      <c r="D265" s="27">
        <v>28743081.426666699</v>
      </c>
    </row>
    <row r="266" spans="1:5" x14ac:dyDescent="0.25">
      <c r="A266" s="27" t="s">
        <v>296</v>
      </c>
      <c r="B266" s="27">
        <v>1986</v>
      </c>
      <c r="D266" s="27">
        <v>31048529.6133333</v>
      </c>
    </row>
    <row r="267" spans="1:5" x14ac:dyDescent="0.25">
      <c r="A267" s="27" t="s">
        <v>296</v>
      </c>
      <c r="B267" s="27">
        <v>1987</v>
      </c>
      <c r="C267" s="27">
        <v>33353977.800000001</v>
      </c>
      <c r="D267" s="27">
        <v>33353977.800000001</v>
      </c>
      <c r="E267" s="27">
        <v>10640486.34</v>
      </c>
    </row>
    <row r="268" spans="1:5" x14ac:dyDescent="0.25">
      <c r="A268" s="27" t="s">
        <v>296</v>
      </c>
      <c r="B268" s="27">
        <v>1988</v>
      </c>
      <c r="D268" s="27">
        <v>36208182.226666696</v>
      </c>
    </row>
    <row r="269" spans="1:5" x14ac:dyDescent="0.25">
      <c r="A269" s="27" t="s">
        <v>296</v>
      </c>
      <c r="B269" s="27">
        <v>1989</v>
      </c>
      <c r="D269" s="27">
        <v>39062386.653333299</v>
      </c>
    </row>
    <row r="270" spans="1:5" x14ac:dyDescent="0.25">
      <c r="A270" s="27" t="s">
        <v>296</v>
      </c>
      <c r="B270" s="27">
        <v>1990</v>
      </c>
      <c r="C270" s="27">
        <v>41916591.079999998</v>
      </c>
      <c r="D270" s="27">
        <v>41916591.079999998</v>
      </c>
      <c r="E270" s="27">
        <v>15187612.369999999</v>
      </c>
    </row>
    <row r="271" spans="1:5" x14ac:dyDescent="0.25">
      <c r="A271" s="27" t="s">
        <v>296</v>
      </c>
      <c r="B271" s="27">
        <v>1991</v>
      </c>
      <c r="D271" s="27">
        <v>42648419.153333299</v>
      </c>
    </row>
    <row r="272" spans="1:5" x14ac:dyDescent="0.25">
      <c r="A272" s="27" t="s">
        <v>296</v>
      </c>
      <c r="B272" s="27">
        <v>1992</v>
      </c>
      <c r="D272" s="27">
        <v>43380247.226666696</v>
      </c>
    </row>
    <row r="273" spans="1:5" x14ac:dyDescent="0.25">
      <c r="A273" s="27" t="s">
        <v>296</v>
      </c>
      <c r="B273" s="27">
        <v>1993</v>
      </c>
      <c r="C273" s="27">
        <v>44112075.299999997</v>
      </c>
      <c r="D273" s="27">
        <v>44112075.299999997</v>
      </c>
      <c r="E273" s="27">
        <v>16574049</v>
      </c>
    </row>
    <row r="274" spans="1:5" x14ac:dyDescent="0.25">
      <c r="A274" s="27" t="s">
        <v>296</v>
      </c>
      <c r="B274" s="27">
        <v>1994</v>
      </c>
      <c r="D274" s="27">
        <v>44419982.653333299</v>
      </c>
    </row>
    <row r="275" spans="1:5" x14ac:dyDescent="0.25">
      <c r="A275" s="27" t="s">
        <v>296</v>
      </c>
      <c r="B275" s="27">
        <v>1995</v>
      </c>
      <c r="D275" s="27">
        <v>44727890.006666698</v>
      </c>
    </row>
    <row r="276" spans="1:5" x14ac:dyDescent="0.25">
      <c r="A276" s="27" t="s">
        <v>296</v>
      </c>
      <c r="B276" s="27">
        <v>1996</v>
      </c>
      <c r="C276" s="27">
        <v>45035797.359999999</v>
      </c>
      <c r="D276" s="27">
        <v>45035797.359999999</v>
      </c>
      <c r="E276" s="27">
        <v>23352115.010000002</v>
      </c>
    </row>
    <row r="277" spans="1:5" x14ac:dyDescent="0.25">
      <c r="A277" s="27" t="s">
        <v>296</v>
      </c>
      <c r="B277" s="27">
        <v>1997</v>
      </c>
      <c r="D277" s="27">
        <v>46046122.146666698</v>
      </c>
    </row>
    <row r="278" spans="1:5" x14ac:dyDescent="0.25">
      <c r="A278" s="27" t="s">
        <v>296</v>
      </c>
      <c r="B278" s="27">
        <v>1998</v>
      </c>
      <c r="D278" s="27">
        <v>47056446.9333333</v>
      </c>
    </row>
    <row r="279" spans="1:5" x14ac:dyDescent="0.25">
      <c r="A279" s="27" t="s">
        <v>296</v>
      </c>
      <c r="B279" s="27">
        <v>1999</v>
      </c>
      <c r="C279" s="27">
        <v>48066771.719999999</v>
      </c>
      <c r="D279" s="27">
        <v>48066771.719999999</v>
      </c>
      <c r="E279" s="27">
        <v>26918109.57</v>
      </c>
    </row>
    <row r="280" spans="1:5" x14ac:dyDescent="0.25">
      <c r="A280" s="27" t="s">
        <v>296</v>
      </c>
      <c r="B280" s="27">
        <v>2000</v>
      </c>
      <c r="D280" s="27">
        <v>47496251.146666698</v>
      </c>
    </row>
    <row r="281" spans="1:5" x14ac:dyDescent="0.25">
      <c r="A281" s="27" t="s">
        <v>296</v>
      </c>
      <c r="B281" s="27">
        <v>2001</v>
      </c>
      <c r="D281" s="27">
        <v>46925730.573333301</v>
      </c>
    </row>
    <row r="282" spans="1:5" x14ac:dyDescent="0.25">
      <c r="A282" s="27" t="s">
        <v>296</v>
      </c>
      <c r="B282" s="27">
        <v>2002</v>
      </c>
      <c r="C282" s="27">
        <v>46355210</v>
      </c>
      <c r="D282" s="27">
        <v>46355210</v>
      </c>
      <c r="E282" s="27">
        <v>31515669</v>
      </c>
    </row>
    <row r="283" spans="1:5" x14ac:dyDescent="0.25">
      <c r="A283" s="27" t="s">
        <v>296</v>
      </c>
      <c r="B283" s="27">
        <v>2003</v>
      </c>
      <c r="D283" s="27">
        <v>43207089.973333299</v>
      </c>
    </row>
    <row r="284" spans="1:5" x14ac:dyDescent="0.25">
      <c r="A284" s="27" t="s">
        <v>296</v>
      </c>
      <c r="B284" s="27">
        <v>2004</v>
      </c>
      <c r="D284" s="27">
        <v>40058969.946666703</v>
      </c>
    </row>
    <row r="285" spans="1:5" x14ac:dyDescent="0.25">
      <c r="A285" s="27" t="s">
        <v>296</v>
      </c>
      <c r="B285" s="27">
        <v>2005</v>
      </c>
      <c r="C285" s="27">
        <v>36910849.920000002</v>
      </c>
      <c r="D285" s="27">
        <v>36910849.920000002</v>
      </c>
      <c r="E285" s="27">
        <v>29881489.050000001</v>
      </c>
    </row>
    <row r="286" spans="1:5" x14ac:dyDescent="0.25">
      <c r="A286" s="27" t="s">
        <v>296</v>
      </c>
      <c r="B286" s="27">
        <v>2006</v>
      </c>
      <c r="D286" s="27">
        <v>35229390.286666699</v>
      </c>
    </row>
    <row r="287" spans="1:5" x14ac:dyDescent="0.25">
      <c r="A287" s="27" t="s">
        <v>296</v>
      </c>
      <c r="B287" s="27">
        <v>2007</v>
      </c>
      <c r="D287" s="27">
        <v>33547930.653333299</v>
      </c>
    </row>
    <row r="288" spans="1:5" x14ac:dyDescent="0.25">
      <c r="A288" s="27" t="s">
        <v>296</v>
      </c>
      <c r="B288" s="27">
        <v>2008</v>
      </c>
      <c r="C288" s="27">
        <v>31866471.02</v>
      </c>
      <c r="D288" s="27">
        <v>31866471.02</v>
      </c>
      <c r="E288" s="27">
        <v>37120654.5</v>
      </c>
    </row>
    <row r="289" spans="1:5" x14ac:dyDescent="0.25">
      <c r="A289" s="27" t="s">
        <v>296</v>
      </c>
      <c r="B289" s="27">
        <v>2009</v>
      </c>
      <c r="D289" s="27">
        <v>30867594.835000001</v>
      </c>
    </row>
    <row r="290" spans="1:5" x14ac:dyDescent="0.25">
      <c r="A290" s="27" t="s">
        <v>296</v>
      </c>
      <c r="B290" s="27">
        <v>2010</v>
      </c>
      <c r="C290" s="27">
        <v>29868718.649999999</v>
      </c>
      <c r="D290" s="27">
        <v>29868718.649999999</v>
      </c>
      <c r="E290" s="27">
        <v>42534749.700000003</v>
      </c>
    </row>
    <row r="291" spans="1:5" x14ac:dyDescent="0.25">
      <c r="A291" s="27" t="s">
        <v>296</v>
      </c>
      <c r="B291" s="27">
        <v>2011</v>
      </c>
      <c r="C291" s="27">
        <v>28427023.09</v>
      </c>
      <c r="D291" s="27">
        <v>28427023.09</v>
      </c>
      <c r="E291" s="27">
        <v>48436708.280000001</v>
      </c>
    </row>
    <row r="292" spans="1:5" x14ac:dyDescent="0.25">
      <c r="A292" s="27" t="s">
        <v>296</v>
      </c>
      <c r="B292" s="27">
        <v>2012</v>
      </c>
      <c r="C292" s="27">
        <v>27839852.100000001</v>
      </c>
      <c r="D292" s="27">
        <v>27839852.100000001</v>
      </c>
      <c r="E292" s="27">
        <v>52049014.979999997</v>
      </c>
    </row>
    <row r="293" spans="1:5" x14ac:dyDescent="0.25">
      <c r="A293" s="27" t="s">
        <v>296</v>
      </c>
      <c r="B293" s="27">
        <v>2013</v>
      </c>
      <c r="C293" s="27">
        <v>26537939.399999999</v>
      </c>
      <c r="D293" s="27">
        <v>26537939.399999999</v>
      </c>
      <c r="E293" s="27">
        <v>59577689.710000001</v>
      </c>
    </row>
    <row r="294" spans="1:5" x14ac:dyDescent="0.25">
      <c r="A294" s="27" t="s">
        <v>296</v>
      </c>
      <c r="B294" s="27">
        <v>2014</v>
      </c>
      <c r="D294" s="27">
        <v>26537939.399999999</v>
      </c>
    </row>
    <row r="295" spans="1:5" x14ac:dyDescent="0.25">
      <c r="A295" s="27" t="s">
        <v>296</v>
      </c>
      <c r="B295" s="27">
        <v>2015</v>
      </c>
      <c r="D295" s="27">
        <v>26537939.399999999</v>
      </c>
    </row>
    <row r="296" spans="1:5" x14ac:dyDescent="0.25">
      <c r="A296" s="27" t="s">
        <v>296</v>
      </c>
      <c r="B296" s="27">
        <v>2016</v>
      </c>
      <c r="D296" s="27">
        <v>26537939.399999999</v>
      </c>
    </row>
    <row r="297" spans="1:5" x14ac:dyDescent="0.25">
      <c r="A297" s="27" t="s">
        <v>296</v>
      </c>
      <c r="B297" s="27">
        <v>2017</v>
      </c>
      <c r="D297" s="27">
        <v>26537939.399999999</v>
      </c>
    </row>
    <row r="298" spans="1:5" x14ac:dyDescent="0.25">
      <c r="A298" s="27" t="s">
        <v>300</v>
      </c>
      <c r="B298" s="27">
        <v>1981</v>
      </c>
      <c r="C298" s="27">
        <v>3917.84906</v>
      </c>
      <c r="D298" s="27">
        <v>3917.84906</v>
      </c>
      <c r="E298" s="27">
        <v>0</v>
      </c>
    </row>
    <row r="299" spans="1:5" x14ac:dyDescent="0.25">
      <c r="A299" s="27" t="s">
        <v>300</v>
      </c>
      <c r="B299" s="27">
        <v>1982</v>
      </c>
      <c r="D299" s="27">
        <v>3501.72818333333</v>
      </c>
    </row>
    <row r="300" spans="1:5" x14ac:dyDescent="0.25">
      <c r="A300" s="27" t="s">
        <v>300</v>
      </c>
      <c r="B300" s="27">
        <v>1983</v>
      </c>
      <c r="D300" s="27">
        <v>3085.60730666667</v>
      </c>
    </row>
    <row r="301" spans="1:5" x14ac:dyDescent="0.25">
      <c r="A301" s="27" t="s">
        <v>300</v>
      </c>
      <c r="B301" s="27">
        <v>1984</v>
      </c>
      <c r="C301" s="27">
        <v>2669.4864299999999</v>
      </c>
      <c r="D301" s="27">
        <v>2669.4864299999999</v>
      </c>
      <c r="E301" s="27">
        <v>0</v>
      </c>
    </row>
    <row r="302" spans="1:5" x14ac:dyDescent="0.25">
      <c r="A302" s="27" t="s">
        <v>300</v>
      </c>
      <c r="B302" s="27">
        <v>1985</v>
      </c>
      <c r="D302" s="27">
        <v>2708.31504</v>
      </c>
    </row>
    <row r="303" spans="1:5" x14ac:dyDescent="0.25">
      <c r="A303" s="27" t="s">
        <v>300</v>
      </c>
      <c r="B303" s="27">
        <v>1986</v>
      </c>
      <c r="D303" s="27">
        <v>2747.14365</v>
      </c>
    </row>
    <row r="304" spans="1:5" x14ac:dyDescent="0.25">
      <c r="A304" s="27" t="s">
        <v>300</v>
      </c>
      <c r="B304" s="27">
        <v>1987</v>
      </c>
      <c r="C304" s="27">
        <v>2785.97226</v>
      </c>
      <c r="D304" s="27">
        <v>2785.97226</v>
      </c>
      <c r="E304" s="27">
        <v>0</v>
      </c>
    </row>
    <row r="305" spans="1:5" x14ac:dyDescent="0.25">
      <c r="A305" s="27" t="s">
        <v>300</v>
      </c>
      <c r="B305" s="27">
        <v>1988</v>
      </c>
      <c r="D305" s="27">
        <v>3131.73738</v>
      </c>
    </row>
    <row r="306" spans="1:5" x14ac:dyDescent="0.25">
      <c r="A306" s="27" t="s">
        <v>300</v>
      </c>
      <c r="B306" s="27">
        <v>1989</v>
      </c>
      <c r="D306" s="27">
        <v>3477.5025000000001</v>
      </c>
    </row>
    <row r="307" spans="1:5" x14ac:dyDescent="0.25">
      <c r="A307" s="27" t="s">
        <v>300</v>
      </c>
      <c r="B307" s="27">
        <v>1990</v>
      </c>
      <c r="C307" s="27">
        <v>3823.2676200000001</v>
      </c>
      <c r="D307" s="27">
        <v>3823.2676200000001</v>
      </c>
      <c r="E307" s="27">
        <v>1640.82437</v>
      </c>
    </row>
    <row r="308" spans="1:5" x14ac:dyDescent="0.25">
      <c r="A308" s="27" t="s">
        <v>300</v>
      </c>
      <c r="B308" s="27">
        <v>1991</v>
      </c>
      <c r="D308" s="27">
        <v>5572.0412399999996</v>
      </c>
    </row>
    <row r="309" spans="1:5" x14ac:dyDescent="0.25">
      <c r="A309" s="27" t="s">
        <v>300</v>
      </c>
      <c r="B309" s="27">
        <v>1992</v>
      </c>
      <c r="D309" s="27">
        <v>7320.8148600000004</v>
      </c>
    </row>
    <row r="310" spans="1:5" x14ac:dyDescent="0.25">
      <c r="A310" s="27" t="s">
        <v>300</v>
      </c>
      <c r="B310" s="27">
        <v>1993</v>
      </c>
      <c r="C310" s="27">
        <v>9069.5884800000003</v>
      </c>
      <c r="D310" s="27">
        <v>9069.5884800000003</v>
      </c>
      <c r="E310" s="27">
        <v>2103.5212799999999</v>
      </c>
    </row>
    <row r="311" spans="1:5" x14ac:dyDescent="0.25">
      <c r="A311" s="27" t="s">
        <v>300</v>
      </c>
      <c r="B311" s="27">
        <v>1994</v>
      </c>
      <c r="D311" s="27">
        <v>27308.529119999999</v>
      </c>
    </row>
    <row r="312" spans="1:5" x14ac:dyDescent="0.25">
      <c r="A312" s="27" t="s">
        <v>300</v>
      </c>
      <c r="B312" s="27">
        <v>1995</v>
      </c>
      <c r="D312" s="27">
        <v>45547.46976</v>
      </c>
    </row>
    <row r="313" spans="1:5" x14ac:dyDescent="0.25">
      <c r="A313" s="27" t="s">
        <v>300</v>
      </c>
      <c r="B313" s="27">
        <v>1996</v>
      </c>
      <c r="C313" s="27">
        <v>63786.410400000001</v>
      </c>
      <c r="D313" s="27">
        <v>63786.410400000001</v>
      </c>
      <c r="E313" s="27">
        <v>42931.3848</v>
      </c>
    </row>
    <row r="314" spans="1:5" x14ac:dyDescent="0.25">
      <c r="A314" s="27" t="s">
        <v>300</v>
      </c>
      <c r="B314" s="27">
        <v>1997</v>
      </c>
      <c r="D314" s="27">
        <v>391832.39693333302</v>
      </c>
    </row>
    <row r="315" spans="1:5" x14ac:dyDescent="0.25">
      <c r="A315" s="27" t="s">
        <v>300</v>
      </c>
      <c r="B315" s="27">
        <v>1998</v>
      </c>
      <c r="D315" s="27">
        <v>719878.38346666703</v>
      </c>
    </row>
    <row r="316" spans="1:5" x14ac:dyDescent="0.25">
      <c r="A316" s="27" t="s">
        <v>300</v>
      </c>
      <c r="B316" s="27">
        <v>1999</v>
      </c>
      <c r="C316" s="27">
        <v>1047924.37</v>
      </c>
      <c r="D316" s="27">
        <v>1047924.37</v>
      </c>
      <c r="E316" s="27">
        <v>566572.63399999996</v>
      </c>
    </row>
    <row r="317" spans="1:5" x14ac:dyDescent="0.25">
      <c r="A317" s="27" t="s">
        <v>300</v>
      </c>
      <c r="B317" s="27">
        <v>2000</v>
      </c>
      <c r="D317" s="27">
        <v>765422.98666666704</v>
      </c>
    </row>
    <row r="318" spans="1:5" x14ac:dyDescent="0.25">
      <c r="A318" s="27" t="s">
        <v>300</v>
      </c>
      <c r="B318" s="27">
        <v>2001</v>
      </c>
      <c r="D318" s="27">
        <v>482921.60333333298</v>
      </c>
    </row>
    <row r="319" spans="1:5" x14ac:dyDescent="0.25">
      <c r="A319" s="27" t="s">
        <v>300</v>
      </c>
      <c r="B319" s="27">
        <v>2002</v>
      </c>
      <c r="C319" s="27">
        <v>200420.22</v>
      </c>
      <c r="D319" s="27">
        <v>200420.22</v>
      </c>
      <c r="E319" s="27">
        <v>138818.58900000001</v>
      </c>
    </row>
    <row r="320" spans="1:5" x14ac:dyDescent="0.25">
      <c r="A320" s="27" t="s">
        <v>300</v>
      </c>
      <c r="B320" s="27">
        <v>2003</v>
      </c>
      <c r="D320" s="27">
        <v>145593.49</v>
      </c>
    </row>
    <row r="321" spans="1:5" x14ac:dyDescent="0.25">
      <c r="A321" s="27" t="s">
        <v>300</v>
      </c>
      <c r="B321" s="27">
        <v>2004</v>
      </c>
      <c r="D321" s="27">
        <v>90766.76</v>
      </c>
    </row>
    <row r="322" spans="1:5" x14ac:dyDescent="0.25">
      <c r="A322" s="27" t="s">
        <v>300</v>
      </c>
      <c r="B322" s="27">
        <v>2005</v>
      </c>
      <c r="C322" s="27">
        <v>35940.03</v>
      </c>
      <c r="D322" s="27">
        <v>35940.03</v>
      </c>
      <c r="E322" s="27">
        <v>30728.0736</v>
      </c>
    </row>
    <row r="323" spans="1:5" x14ac:dyDescent="0.25">
      <c r="A323" s="27" t="s">
        <v>300</v>
      </c>
      <c r="B323" s="27">
        <v>2006</v>
      </c>
      <c r="D323" s="27">
        <v>23960.02</v>
      </c>
    </row>
    <row r="324" spans="1:5" x14ac:dyDescent="0.25">
      <c r="A324" s="27" t="s">
        <v>300</v>
      </c>
      <c r="B324" s="27">
        <v>2007</v>
      </c>
      <c r="D324" s="27">
        <v>11980.01</v>
      </c>
    </row>
    <row r="325" spans="1:5" x14ac:dyDescent="0.25">
      <c r="A325" s="27" t="s">
        <v>300</v>
      </c>
      <c r="B325" s="27">
        <v>2008</v>
      </c>
      <c r="C325" s="27">
        <v>0</v>
      </c>
      <c r="D325" s="27">
        <v>0</v>
      </c>
      <c r="E325" s="27">
        <v>0</v>
      </c>
    </row>
    <row r="326" spans="1:5" x14ac:dyDescent="0.25">
      <c r="A326" s="27" t="s">
        <v>300</v>
      </c>
      <c r="B326" s="27">
        <v>2009</v>
      </c>
      <c r="D326" s="27">
        <v>0</v>
      </c>
    </row>
    <row r="327" spans="1:5" x14ac:dyDescent="0.25">
      <c r="A327" s="27" t="s">
        <v>300</v>
      </c>
      <c r="B327" s="27">
        <v>2010</v>
      </c>
      <c r="C327" s="27">
        <v>0</v>
      </c>
      <c r="D327" s="27">
        <v>0</v>
      </c>
      <c r="E327" s="27">
        <v>0</v>
      </c>
    </row>
    <row r="328" spans="1:5" x14ac:dyDescent="0.25">
      <c r="A328" s="27" t="s">
        <v>300</v>
      </c>
      <c r="B328" s="27">
        <v>2011</v>
      </c>
      <c r="C328" s="27">
        <v>0</v>
      </c>
      <c r="D328" s="27">
        <v>0</v>
      </c>
      <c r="E328" s="27">
        <v>0</v>
      </c>
    </row>
    <row r="329" spans="1:5" x14ac:dyDescent="0.25">
      <c r="A329" s="27" t="s">
        <v>300</v>
      </c>
      <c r="B329" s="27">
        <v>2012</v>
      </c>
      <c r="C329" s="27">
        <v>0</v>
      </c>
      <c r="D329" s="27">
        <v>0</v>
      </c>
      <c r="E329" s="27">
        <v>1140.4881399999999</v>
      </c>
    </row>
    <row r="330" spans="1:5" x14ac:dyDescent="0.25">
      <c r="A330" s="27" t="s">
        <v>300</v>
      </c>
      <c r="B330" s="27">
        <v>2013</v>
      </c>
      <c r="C330" s="27">
        <v>0</v>
      </c>
      <c r="D330" s="27">
        <v>0</v>
      </c>
      <c r="E330" s="27">
        <v>0</v>
      </c>
    </row>
    <row r="331" spans="1:5" x14ac:dyDescent="0.25">
      <c r="A331" s="27" t="s">
        <v>300</v>
      </c>
      <c r="B331" s="27">
        <v>2014</v>
      </c>
      <c r="D331" s="27">
        <v>0</v>
      </c>
    </row>
    <row r="332" spans="1:5" x14ac:dyDescent="0.25">
      <c r="A332" s="27" t="s">
        <v>300</v>
      </c>
      <c r="B332" s="27">
        <v>2015</v>
      </c>
      <c r="D332" s="27">
        <v>0</v>
      </c>
    </row>
    <row r="333" spans="1:5" x14ac:dyDescent="0.25">
      <c r="A333" s="27" t="s">
        <v>300</v>
      </c>
      <c r="B333" s="27">
        <v>2016</v>
      </c>
      <c r="D333" s="27">
        <v>0</v>
      </c>
    </row>
    <row r="334" spans="1:5" x14ac:dyDescent="0.25">
      <c r="A334" s="27" t="s">
        <v>300</v>
      </c>
      <c r="B334" s="27">
        <v>2017</v>
      </c>
      <c r="D334" s="27">
        <v>0</v>
      </c>
    </row>
    <row r="335" spans="1:5" x14ac:dyDescent="0.25">
      <c r="A335" s="27" t="s">
        <v>303</v>
      </c>
      <c r="B335" s="27">
        <v>1981</v>
      </c>
      <c r="C335" s="27">
        <v>48930.25</v>
      </c>
      <c r="D335" s="27">
        <v>48930.25</v>
      </c>
      <c r="E335" s="27">
        <v>23214.679800000002</v>
      </c>
    </row>
    <row r="336" spans="1:5" x14ac:dyDescent="0.25">
      <c r="A336" s="27" t="s">
        <v>303</v>
      </c>
      <c r="B336" s="27">
        <v>1982</v>
      </c>
      <c r="D336" s="27">
        <v>48930.25</v>
      </c>
    </row>
    <row r="337" spans="1:5" x14ac:dyDescent="0.25">
      <c r="A337" s="27" t="s">
        <v>303</v>
      </c>
      <c r="B337" s="27">
        <v>1983</v>
      </c>
      <c r="D337" s="27">
        <v>48930.25</v>
      </c>
    </row>
    <row r="338" spans="1:5" x14ac:dyDescent="0.25">
      <c r="A338" s="27" t="s">
        <v>303</v>
      </c>
      <c r="B338" s="27">
        <v>1984</v>
      </c>
      <c r="C338" s="27">
        <v>48930.25</v>
      </c>
      <c r="D338" s="27">
        <v>48930.25</v>
      </c>
      <c r="E338" s="27">
        <v>23214.679800000002</v>
      </c>
    </row>
    <row r="339" spans="1:5" x14ac:dyDescent="0.25">
      <c r="A339" s="27" t="s">
        <v>303</v>
      </c>
      <c r="B339" s="27">
        <v>1985</v>
      </c>
      <c r="D339" s="27">
        <v>48946.791666666701</v>
      </c>
    </row>
    <row r="340" spans="1:5" x14ac:dyDescent="0.25">
      <c r="A340" s="27" t="s">
        <v>303</v>
      </c>
      <c r="B340" s="27">
        <v>1986</v>
      </c>
      <c r="D340" s="27">
        <v>48963.333333333299</v>
      </c>
    </row>
    <row r="341" spans="1:5" x14ac:dyDescent="0.25">
      <c r="A341" s="27" t="s">
        <v>303</v>
      </c>
      <c r="B341" s="27">
        <v>1987</v>
      </c>
      <c r="C341" s="27">
        <v>48979.875</v>
      </c>
      <c r="D341" s="27">
        <v>48979.875</v>
      </c>
      <c r="E341" s="27">
        <v>23238.224099999999</v>
      </c>
    </row>
    <row r="342" spans="1:5" x14ac:dyDescent="0.25">
      <c r="A342" s="27" t="s">
        <v>303</v>
      </c>
      <c r="B342" s="27">
        <v>1988</v>
      </c>
      <c r="D342" s="27">
        <v>40477.805699999997</v>
      </c>
    </row>
    <row r="343" spans="1:5" x14ac:dyDescent="0.25">
      <c r="A343" s="27" t="s">
        <v>303</v>
      </c>
      <c r="B343" s="27">
        <v>1989</v>
      </c>
      <c r="D343" s="27">
        <v>31975.736400000002</v>
      </c>
    </row>
    <row r="344" spans="1:5" x14ac:dyDescent="0.25">
      <c r="A344" s="27" t="s">
        <v>303</v>
      </c>
      <c r="B344" s="27">
        <v>1990</v>
      </c>
      <c r="C344" s="27">
        <v>23473.667099999999</v>
      </c>
      <c r="D344" s="27">
        <v>23473.667099999999</v>
      </c>
      <c r="E344" s="27">
        <v>23473.667099999999</v>
      </c>
    </row>
    <row r="345" spans="1:5" x14ac:dyDescent="0.25">
      <c r="A345" s="27" t="s">
        <v>303</v>
      </c>
      <c r="B345" s="27">
        <v>1991</v>
      </c>
      <c r="D345" s="27">
        <v>23559.996200000001</v>
      </c>
    </row>
    <row r="346" spans="1:5" x14ac:dyDescent="0.25">
      <c r="A346" s="27" t="s">
        <v>303</v>
      </c>
      <c r="B346" s="27">
        <v>1992</v>
      </c>
      <c r="D346" s="27">
        <v>23646.3253</v>
      </c>
    </row>
    <row r="347" spans="1:5" x14ac:dyDescent="0.25">
      <c r="A347" s="27" t="s">
        <v>303</v>
      </c>
      <c r="B347" s="27">
        <v>1993</v>
      </c>
      <c r="C347" s="27">
        <v>23732.654399999999</v>
      </c>
      <c r="D347" s="27">
        <v>23732.654399999999</v>
      </c>
      <c r="E347" s="27">
        <v>23732.654399999999</v>
      </c>
    </row>
    <row r="348" spans="1:5" x14ac:dyDescent="0.25">
      <c r="A348" s="27" t="s">
        <v>303</v>
      </c>
      <c r="B348" s="27">
        <v>1994</v>
      </c>
      <c r="D348" s="27">
        <v>23795.439200000001</v>
      </c>
    </row>
    <row r="349" spans="1:5" x14ac:dyDescent="0.25">
      <c r="A349" s="27" t="s">
        <v>303</v>
      </c>
      <c r="B349" s="27">
        <v>1995</v>
      </c>
      <c r="D349" s="27">
        <v>23858.223999999998</v>
      </c>
    </row>
    <row r="350" spans="1:5" x14ac:dyDescent="0.25">
      <c r="A350" s="27" t="s">
        <v>303</v>
      </c>
      <c r="B350" s="27">
        <v>1996</v>
      </c>
      <c r="C350" s="27">
        <v>23921.0088</v>
      </c>
      <c r="D350" s="27">
        <v>23921.0088</v>
      </c>
      <c r="E350" s="27">
        <v>23921.0088</v>
      </c>
    </row>
    <row r="351" spans="1:5" x14ac:dyDescent="0.25">
      <c r="A351" s="27" t="s">
        <v>303</v>
      </c>
      <c r="B351" s="27">
        <v>1997</v>
      </c>
      <c r="D351" s="27">
        <v>23975.945500000002</v>
      </c>
    </row>
    <row r="352" spans="1:5" x14ac:dyDescent="0.25">
      <c r="A352" s="27" t="s">
        <v>303</v>
      </c>
      <c r="B352" s="27">
        <v>1998</v>
      </c>
      <c r="D352" s="27">
        <v>24030.8822</v>
      </c>
    </row>
    <row r="353" spans="1:5" x14ac:dyDescent="0.25">
      <c r="A353" s="27" t="s">
        <v>303</v>
      </c>
      <c r="B353" s="27">
        <v>1999</v>
      </c>
      <c r="C353" s="27">
        <v>24085.818899999998</v>
      </c>
      <c r="D353" s="27">
        <v>24085.818899999998</v>
      </c>
      <c r="E353" s="27">
        <v>24085.818899999998</v>
      </c>
    </row>
    <row r="354" spans="1:5" x14ac:dyDescent="0.25">
      <c r="A354" s="27" t="s">
        <v>303</v>
      </c>
      <c r="B354" s="27">
        <v>2000</v>
      </c>
      <c r="D354" s="27">
        <v>24164.299900000002</v>
      </c>
    </row>
    <row r="355" spans="1:5" x14ac:dyDescent="0.25">
      <c r="A355" s="27" t="s">
        <v>303</v>
      </c>
      <c r="B355" s="27">
        <v>2001</v>
      </c>
      <c r="D355" s="27">
        <v>24242.780900000002</v>
      </c>
    </row>
    <row r="356" spans="1:5" x14ac:dyDescent="0.25">
      <c r="A356" s="27" t="s">
        <v>303</v>
      </c>
      <c r="B356" s="27">
        <v>2002</v>
      </c>
      <c r="C356" s="27">
        <v>24321.261900000001</v>
      </c>
      <c r="D356" s="27">
        <v>24321.261900000001</v>
      </c>
      <c r="E356" s="27">
        <v>24321.261900000001</v>
      </c>
    </row>
    <row r="357" spans="1:5" x14ac:dyDescent="0.25">
      <c r="A357" s="27" t="s">
        <v>303</v>
      </c>
      <c r="B357" s="27">
        <v>2003</v>
      </c>
      <c r="D357" s="27">
        <v>24295.896466666702</v>
      </c>
    </row>
    <row r="358" spans="1:5" x14ac:dyDescent="0.25">
      <c r="A358" s="27" t="s">
        <v>303</v>
      </c>
      <c r="B358" s="27">
        <v>2004</v>
      </c>
      <c r="D358" s="27">
        <v>24270.5310333333</v>
      </c>
    </row>
    <row r="359" spans="1:5" x14ac:dyDescent="0.25">
      <c r="A359" s="27" t="s">
        <v>303</v>
      </c>
      <c r="B359" s="27">
        <v>2005</v>
      </c>
      <c r="C359" s="27">
        <v>24245.1656</v>
      </c>
      <c r="D359" s="27">
        <v>24245.1656</v>
      </c>
      <c r="E359" s="27">
        <v>24245.1656</v>
      </c>
    </row>
    <row r="360" spans="1:5" x14ac:dyDescent="0.25">
      <c r="A360" s="27" t="s">
        <v>303</v>
      </c>
      <c r="B360" s="27">
        <v>2006</v>
      </c>
      <c r="D360" s="27">
        <v>16163.443733333301</v>
      </c>
    </row>
    <row r="361" spans="1:5" x14ac:dyDescent="0.25">
      <c r="A361" s="27" t="s">
        <v>303</v>
      </c>
      <c r="B361" s="27">
        <v>2007</v>
      </c>
      <c r="D361" s="27">
        <v>8081.7218666666704</v>
      </c>
    </row>
    <row r="362" spans="1:5" x14ac:dyDescent="0.25">
      <c r="A362" s="27" t="s">
        <v>303</v>
      </c>
      <c r="B362" s="27">
        <v>2008</v>
      </c>
      <c r="C362" s="27">
        <v>0</v>
      </c>
      <c r="D362" s="27">
        <v>0</v>
      </c>
      <c r="E362" s="27">
        <v>0</v>
      </c>
    </row>
    <row r="363" spans="1:5" x14ac:dyDescent="0.25">
      <c r="A363" s="27" t="s">
        <v>303</v>
      </c>
      <c r="B363" s="27">
        <v>2009</v>
      </c>
      <c r="D363" s="27">
        <v>11812.602500000001</v>
      </c>
    </row>
    <row r="364" spans="1:5" x14ac:dyDescent="0.25">
      <c r="A364" s="27" t="s">
        <v>303</v>
      </c>
      <c r="B364" s="27">
        <v>2010</v>
      </c>
      <c r="C364" s="27">
        <v>23625.205000000002</v>
      </c>
      <c r="D364" s="27">
        <v>23625.205000000002</v>
      </c>
      <c r="E364" s="27">
        <v>23625.205000000002</v>
      </c>
    </row>
    <row r="365" spans="1:5" x14ac:dyDescent="0.25">
      <c r="A365" s="27" t="s">
        <v>303</v>
      </c>
      <c r="B365" s="27">
        <v>2011</v>
      </c>
      <c r="C365" s="27">
        <v>26161.096000000001</v>
      </c>
      <c r="D365" s="27">
        <v>26161.096000000001</v>
      </c>
      <c r="E365" s="27">
        <v>26161.096000000001</v>
      </c>
    </row>
    <row r="366" spans="1:5" x14ac:dyDescent="0.25">
      <c r="A366" s="27" t="s">
        <v>303</v>
      </c>
      <c r="B366" s="27">
        <v>2012</v>
      </c>
      <c r="C366" s="27">
        <v>27069.9408</v>
      </c>
      <c r="D366" s="27">
        <v>27069.9408</v>
      </c>
      <c r="E366" s="27">
        <v>27069.9408</v>
      </c>
    </row>
    <row r="367" spans="1:5" x14ac:dyDescent="0.25">
      <c r="A367" s="27" t="s">
        <v>303</v>
      </c>
      <c r="B367" s="27">
        <v>2013</v>
      </c>
      <c r="C367" s="27">
        <v>27653.618200000001</v>
      </c>
      <c r="D367" s="27">
        <v>27653.618200000001</v>
      </c>
      <c r="E367" s="27">
        <v>27653.618200000001</v>
      </c>
    </row>
    <row r="368" spans="1:5" x14ac:dyDescent="0.25">
      <c r="A368" s="27" t="s">
        <v>303</v>
      </c>
      <c r="B368" s="27">
        <v>2014</v>
      </c>
      <c r="D368" s="27">
        <v>27653.618200000001</v>
      </c>
    </row>
    <row r="369" spans="1:5" x14ac:dyDescent="0.25">
      <c r="A369" s="27" t="s">
        <v>303</v>
      </c>
      <c r="B369" s="27">
        <v>2015</v>
      </c>
      <c r="D369" s="27">
        <v>27653.618200000001</v>
      </c>
    </row>
    <row r="370" spans="1:5" x14ac:dyDescent="0.25">
      <c r="A370" s="27" t="s">
        <v>303</v>
      </c>
      <c r="B370" s="27">
        <v>2016</v>
      </c>
      <c r="D370" s="27">
        <v>27653.618200000001</v>
      </c>
    </row>
    <row r="371" spans="1:5" x14ac:dyDescent="0.25">
      <c r="A371" s="27" t="s">
        <v>303</v>
      </c>
      <c r="B371" s="27">
        <v>2017</v>
      </c>
      <c r="D371" s="27">
        <v>27653.618200000001</v>
      </c>
    </row>
    <row r="372" spans="1:5" x14ac:dyDescent="0.25">
      <c r="A372" s="27" t="s">
        <v>305</v>
      </c>
      <c r="B372" s="27">
        <v>1981</v>
      </c>
      <c r="C372" s="27">
        <v>21629.4</v>
      </c>
      <c r="D372" s="27">
        <v>21629.4</v>
      </c>
      <c r="E372" s="27">
        <v>10429.725</v>
      </c>
    </row>
    <row r="373" spans="1:5" x14ac:dyDescent="0.25">
      <c r="A373" s="27" t="s">
        <v>305</v>
      </c>
      <c r="B373" s="27">
        <v>1982</v>
      </c>
      <c r="D373" s="27">
        <v>25997.360000000001</v>
      </c>
    </row>
    <row r="374" spans="1:5" x14ac:dyDescent="0.25">
      <c r="A374" s="27" t="s">
        <v>305</v>
      </c>
      <c r="B374" s="27">
        <v>1983</v>
      </c>
      <c r="D374" s="27">
        <v>30365.32</v>
      </c>
    </row>
    <row r="375" spans="1:5" x14ac:dyDescent="0.25">
      <c r="A375" s="27" t="s">
        <v>305</v>
      </c>
      <c r="B375" s="27">
        <v>1984</v>
      </c>
      <c r="C375" s="27">
        <v>34733.279999999999</v>
      </c>
      <c r="D375" s="27">
        <v>34733.279999999999</v>
      </c>
      <c r="E375" s="27">
        <v>15979.343999999999</v>
      </c>
    </row>
    <row r="376" spans="1:5" x14ac:dyDescent="0.25">
      <c r="A376" s="27" t="s">
        <v>305</v>
      </c>
      <c r="B376" s="27">
        <v>1985</v>
      </c>
      <c r="D376" s="27">
        <v>34849.366666666698</v>
      </c>
    </row>
    <row r="377" spans="1:5" x14ac:dyDescent="0.25">
      <c r="A377" s="27" t="s">
        <v>305</v>
      </c>
      <c r="B377" s="27">
        <v>1986</v>
      </c>
      <c r="D377" s="27">
        <v>34965.453333333302</v>
      </c>
    </row>
    <row r="378" spans="1:5" x14ac:dyDescent="0.25">
      <c r="A378" s="27" t="s">
        <v>305</v>
      </c>
      <c r="B378" s="27">
        <v>1987</v>
      </c>
      <c r="C378" s="27">
        <v>35081.54</v>
      </c>
      <c r="D378" s="27">
        <v>35081.54</v>
      </c>
      <c r="E378" s="27">
        <v>19018.75</v>
      </c>
    </row>
    <row r="379" spans="1:5" x14ac:dyDescent="0.25">
      <c r="A379" s="27" t="s">
        <v>305</v>
      </c>
      <c r="B379" s="27">
        <v>1988</v>
      </c>
      <c r="D379" s="27">
        <v>31967.586666666699</v>
      </c>
    </row>
    <row r="380" spans="1:5" x14ac:dyDescent="0.25">
      <c r="A380" s="27" t="s">
        <v>305</v>
      </c>
      <c r="B380" s="27">
        <v>1989</v>
      </c>
      <c r="D380" s="27">
        <v>28853.633333333299</v>
      </c>
    </row>
    <row r="381" spans="1:5" x14ac:dyDescent="0.25">
      <c r="A381" s="27" t="s">
        <v>305</v>
      </c>
      <c r="B381" s="27">
        <v>1990</v>
      </c>
      <c r="C381" s="27">
        <v>25739.68</v>
      </c>
      <c r="D381" s="27">
        <v>25739.68</v>
      </c>
      <c r="E381" s="27">
        <v>17010.7</v>
      </c>
    </row>
    <row r="382" spans="1:5" x14ac:dyDescent="0.25">
      <c r="A382" s="27" t="s">
        <v>305</v>
      </c>
      <c r="B382" s="27">
        <v>1991</v>
      </c>
      <c r="D382" s="27">
        <v>23888.720000000001</v>
      </c>
    </row>
    <row r="383" spans="1:5" x14ac:dyDescent="0.25">
      <c r="A383" s="27" t="s">
        <v>305</v>
      </c>
      <c r="B383" s="27">
        <v>1992</v>
      </c>
      <c r="D383" s="27">
        <v>22037.759999999998</v>
      </c>
    </row>
    <row r="384" spans="1:5" x14ac:dyDescent="0.25">
      <c r="A384" s="27" t="s">
        <v>305</v>
      </c>
      <c r="B384" s="27">
        <v>1993</v>
      </c>
      <c r="C384" s="27">
        <v>20186.8</v>
      </c>
      <c r="D384" s="27">
        <v>20186.8</v>
      </c>
      <c r="E384" s="27">
        <v>14928.26</v>
      </c>
    </row>
    <row r="385" spans="1:5" x14ac:dyDescent="0.25">
      <c r="A385" s="27" t="s">
        <v>305</v>
      </c>
      <c r="B385" s="27">
        <v>1994</v>
      </c>
      <c r="D385" s="27">
        <v>22327.2866666667</v>
      </c>
    </row>
    <row r="386" spans="1:5" x14ac:dyDescent="0.25">
      <c r="A386" s="27" t="s">
        <v>305</v>
      </c>
      <c r="B386" s="27">
        <v>1995</v>
      </c>
      <c r="D386" s="27">
        <v>24467.773333333302</v>
      </c>
    </row>
    <row r="387" spans="1:5" x14ac:dyDescent="0.25">
      <c r="A387" s="27" t="s">
        <v>305</v>
      </c>
      <c r="B387" s="27">
        <v>1996</v>
      </c>
      <c r="C387" s="27">
        <v>26608.26</v>
      </c>
      <c r="D387" s="27">
        <v>26608.26</v>
      </c>
      <c r="E387" s="27">
        <v>18803.484</v>
      </c>
    </row>
    <row r="388" spans="1:5" x14ac:dyDescent="0.25">
      <c r="A388" s="27" t="s">
        <v>305</v>
      </c>
      <c r="B388" s="27">
        <v>1997</v>
      </c>
      <c r="D388" s="27">
        <v>28873.32</v>
      </c>
    </row>
    <row r="389" spans="1:5" x14ac:dyDescent="0.25">
      <c r="A389" s="27" t="s">
        <v>305</v>
      </c>
      <c r="B389" s="27">
        <v>1998</v>
      </c>
      <c r="D389" s="27">
        <v>31138.38</v>
      </c>
    </row>
    <row r="390" spans="1:5" x14ac:dyDescent="0.25">
      <c r="A390" s="27" t="s">
        <v>305</v>
      </c>
      <c r="B390" s="27">
        <v>1999</v>
      </c>
      <c r="C390" s="27">
        <v>33403.440000000002</v>
      </c>
      <c r="D390" s="27">
        <v>33403.440000000002</v>
      </c>
      <c r="E390" s="27">
        <v>24522.720000000001</v>
      </c>
    </row>
    <row r="391" spans="1:5" x14ac:dyDescent="0.25">
      <c r="A391" s="27" t="s">
        <v>305</v>
      </c>
      <c r="B391" s="27">
        <v>2000</v>
      </c>
      <c r="D391" s="27">
        <v>32729.366666666701</v>
      </c>
    </row>
    <row r="392" spans="1:5" x14ac:dyDescent="0.25">
      <c r="A392" s="27" t="s">
        <v>305</v>
      </c>
      <c r="B392" s="27">
        <v>2001</v>
      </c>
      <c r="D392" s="27">
        <v>32055.293333333299</v>
      </c>
    </row>
    <row r="393" spans="1:5" x14ac:dyDescent="0.25">
      <c r="A393" s="27" t="s">
        <v>305</v>
      </c>
      <c r="B393" s="27">
        <v>2002</v>
      </c>
      <c r="C393" s="27">
        <v>31381.22</v>
      </c>
      <c r="D393" s="27">
        <v>31381.22</v>
      </c>
      <c r="E393" s="27">
        <v>25246.338</v>
      </c>
    </row>
    <row r="394" spans="1:5" x14ac:dyDescent="0.25">
      <c r="A394" s="27" t="s">
        <v>305</v>
      </c>
      <c r="B394" s="27">
        <v>2003</v>
      </c>
      <c r="D394" s="27">
        <v>32673.066666666698</v>
      </c>
    </row>
    <row r="395" spans="1:5" x14ac:dyDescent="0.25">
      <c r="A395" s="27" t="s">
        <v>305</v>
      </c>
      <c r="B395" s="27">
        <v>2004</v>
      </c>
      <c r="D395" s="27">
        <v>33964.913333333301</v>
      </c>
    </row>
    <row r="396" spans="1:5" x14ac:dyDescent="0.25">
      <c r="A396" s="27" t="s">
        <v>305</v>
      </c>
      <c r="B396" s="27">
        <v>2005</v>
      </c>
      <c r="C396" s="27">
        <v>35256.76</v>
      </c>
      <c r="D396" s="27">
        <v>35256.76</v>
      </c>
      <c r="E396" s="27">
        <v>33795.160000000003</v>
      </c>
    </row>
    <row r="397" spans="1:5" x14ac:dyDescent="0.25">
      <c r="A397" s="27" t="s">
        <v>305</v>
      </c>
      <c r="B397" s="27">
        <v>2006</v>
      </c>
      <c r="D397" s="27">
        <v>38421.086666666699</v>
      </c>
    </row>
    <row r="398" spans="1:5" x14ac:dyDescent="0.25">
      <c r="A398" s="27" t="s">
        <v>305</v>
      </c>
      <c r="B398" s="27">
        <v>2007</v>
      </c>
      <c r="D398" s="27">
        <v>41585.413333333301</v>
      </c>
    </row>
    <row r="399" spans="1:5" x14ac:dyDescent="0.25">
      <c r="A399" s="27" t="s">
        <v>305</v>
      </c>
      <c r="B399" s="27">
        <v>2008</v>
      </c>
      <c r="C399" s="27">
        <v>44749.74</v>
      </c>
      <c r="D399" s="27">
        <v>44749.74</v>
      </c>
      <c r="E399" s="27">
        <v>49732.06</v>
      </c>
    </row>
    <row r="400" spans="1:5" x14ac:dyDescent="0.25">
      <c r="A400" s="27" t="s">
        <v>305</v>
      </c>
      <c r="B400" s="27">
        <v>2009</v>
      </c>
      <c r="D400" s="27">
        <v>44643.83</v>
      </c>
    </row>
    <row r="401" spans="1:5" x14ac:dyDescent="0.25">
      <c r="A401" s="27" t="s">
        <v>305</v>
      </c>
      <c r="B401" s="27">
        <v>2010</v>
      </c>
      <c r="C401" s="27">
        <v>44537.919999999998</v>
      </c>
      <c r="D401" s="27">
        <v>44537.919999999998</v>
      </c>
      <c r="E401" s="27">
        <v>51434.559999999998</v>
      </c>
    </row>
    <row r="402" spans="1:5" x14ac:dyDescent="0.25">
      <c r="A402" s="27" t="s">
        <v>305</v>
      </c>
      <c r="B402" s="27">
        <v>2011</v>
      </c>
      <c r="C402" s="27">
        <v>45081.63</v>
      </c>
      <c r="D402" s="27">
        <v>45081.63</v>
      </c>
      <c r="E402" s="27">
        <v>57734.49</v>
      </c>
    </row>
    <row r="403" spans="1:5" x14ac:dyDescent="0.25">
      <c r="A403" s="27" t="s">
        <v>305</v>
      </c>
      <c r="B403" s="27">
        <v>2012</v>
      </c>
      <c r="C403" s="27">
        <v>46447.74</v>
      </c>
      <c r="D403" s="27">
        <v>46447.74</v>
      </c>
      <c r="E403" s="27">
        <v>60320.42</v>
      </c>
    </row>
    <row r="404" spans="1:5" x14ac:dyDescent="0.25">
      <c r="A404" s="27" t="s">
        <v>305</v>
      </c>
      <c r="B404" s="27">
        <v>2013</v>
      </c>
      <c r="C404" s="27">
        <v>42811.78</v>
      </c>
      <c r="D404" s="27">
        <v>42811.78</v>
      </c>
      <c r="E404" s="27">
        <v>62618.14</v>
      </c>
    </row>
    <row r="405" spans="1:5" x14ac:dyDescent="0.25">
      <c r="A405" s="27" t="s">
        <v>305</v>
      </c>
      <c r="B405" s="27">
        <v>2014</v>
      </c>
      <c r="D405" s="27">
        <v>42811.78</v>
      </c>
    </row>
    <row r="406" spans="1:5" x14ac:dyDescent="0.25">
      <c r="A406" s="27" t="s">
        <v>305</v>
      </c>
      <c r="B406" s="27">
        <v>2015</v>
      </c>
      <c r="D406" s="27">
        <v>42811.78</v>
      </c>
    </row>
    <row r="407" spans="1:5" x14ac:dyDescent="0.25">
      <c r="A407" s="27" t="s">
        <v>305</v>
      </c>
      <c r="B407" s="27">
        <v>2016</v>
      </c>
      <c r="D407" s="27">
        <v>42811.78</v>
      </c>
    </row>
    <row r="408" spans="1:5" x14ac:dyDescent="0.25">
      <c r="A408" s="27" t="s">
        <v>305</v>
      </c>
      <c r="B408" s="27">
        <v>2017</v>
      </c>
      <c r="D408" s="27">
        <v>42811.78</v>
      </c>
    </row>
    <row r="409" spans="1:5" x14ac:dyDescent="0.25">
      <c r="A409" s="27" t="s">
        <v>307</v>
      </c>
      <c r="B409" s="27">
        <v>1981</v>
      </c>
      <c r="C409" s="27">
        <v>2196755.94</v>
      </c>
      <c r="D409" s="27">
        <v>2196755.94</v>
      </c>
      <c r="E409" s="27">
        <v>727694.72</v>
      </c>
    </row>
    <row r="410" spans="1:5" x14ac:dyDescent="0.25">
      <c r="A410" s="27" t="s">
        <v>307</v>
      </c>
      <c r="B410" s="27">
        <v>1982</v>
      </c>
      <c r="D410" s="27">
        <v>2282487.5333333299</v>
      </c>
    </row>
    <row r="411" spans="1:5" x14ac:dyDescent="0.25">
      <c r="A411" s="27" t="s">
        <v>307</v>
      </c>
      <c r="B411" s="27">
        <v>1983</v>
      </c>
      <c r="D411" s="27">
        <v>2368219.1266666702</v>
      </c>
    </row>
    <row r="412" spans="1:5" x14ac:dyDescent="0.25">
      <c r="A412" s="27" t="s">
        <v>307</v>
      </c>
      <c r="B412" s="27">
        <v>1984</v>
      </c>
      <c r="C412" s="27">
        <v>2453950.7200000002</v>
      </c>
      <c r="D412" s="27">
        <v>2453950.7200000002</v>
      </c>
      <c r="E412" s="27">
        <v>1263446.08</v>
      </c>
    </row>
    <row r="413" spans="1:5" x14ac:dyDescent="0.25">
      <c r="A413" s="27" t="s">
        <v>307</v>
      </c>
      <c r="B413" s="27">
        <v>1985</v>
      </c>
      <c r="D413" s="27">
        <v>2535692.2400000002</v>
      </c>
    </row>
    <row r="414" spans="1:5" x14ac:dyDescent="0.25">
      <c r="A414" s="27" t="s">
        <v>307</v>
      </c>
      <c r="B414" s="27">
        <v>1986</v>
      </c>
      <c r="D414" s="27">
        <v>2617433.7599999998</v>
      </c>
    </row>
    <row r="415" spans="1:5" x14ac:dyDescent="0.25">
      <c r="A415" s="27" t="s">
        <v>307</v>
      </c>
      <c r="B415" s="27">
        <v>1987</v>
      </c>
      <c r="C415" s="27">
        <v>2699175.28</v>
      </c>
      <c r="D415" s="27">
        <v>2699175.28</v>
      </c>
      <c r="E415" s="27">
        <v>1713346.06</v>
      </c>
    </row>
    <row r="416" spans="1:5" x14ac:dyDescent="0.25">
      <c r="A416" s="27" t="s">
        <v>307</v>
      </c>
      <c r="B416" s="27">
        <v>1988</v>
      </c>
      <c r="D416" s="27">
        <v>2791315.1266666702</v>
      </c>
    </row>
    <row r="417" spans="1:5" x14ac:dyDescent="0.25">
      <c r="A417" s="27" t="s">
        <v>307</v>
      </c>
      <c r="B417" s="27">
        <v>1989</v>
      </c>
      <c r="D417" s="27">
        <v>2883454.9733333299</v>
      </c>
    </row>
    <row r="418" spans="1:5" x14ac:dyDescent="0.25">
      <c r="A418" s="27" t="s">
        <v>307</v>
      </c>
      <c r="B418" s="27">
        <v>1990</v>
      </c>
      <c r="C418" s="27">
        <v>2975594.82</v>
      </c>
      <c r="D418" s="27">
        <v>2975594.82</v>
      </c>
      <c r="E418" s="27">
        <v>1859128.62</v>
      </c>
    </row>
    <row r="419" spans="1:5" x14ac:dyDescent="0.25">
      <c r="A419" s="27" t="s">
        <v>307</v>
      </c>
      <c r="B419" s="27">
        <v>1991</v>
      </c>
      <c r="D419" s="27">
        <v>3059574.2</v>
      </c>
    </row>
    <row r="420" spans="1:5" x14ac:dyDescent="0.25">
      <c r="A420" s="27" t="s">
        <v>307</v>
      </c>
      <c r="B420" s="27">
        <v>1992</v>
      </c>
      <c r="D420" s="27">
        <v>3143553.58</v>
      </c>
    </row>
    <row r="421" spans="1:5" x14ac:dyDescent="0.25">
      <c r="A421" s="27" t="s">
        <v>307</v>
      </c>
      <c r="B421" s="27">
        <v>1993</v>
      </c>
      <c r="C421" s="27">
        <v>3227532.96</v>
      </c>
      <c r="D421" s="27">
        <v>3227532.96</v>
      </c>
      <c r="E421" s="27">
        <v>2090683.44</v>
      </c>
    </row>
    <row r="422" spans="1:5" x14ac:dyDescent="0.25">
      <c r="A422" s="27" t="s">
        <v>307</v>
      </c>
      <c r="B422" s="27">
        <v>1994</v>
      </c>
      <c r="D422" s="27">
        <v>3314805.56</v>
      </c>
    </row>
    <row r="423" spans="1:5" x14ac:dyDescent="0.25">
      <c r="A423" s="27" t="s">
        <v>307</v>
      </c>
      <c r="B423" s="27">
        <v>1995</v>
      </c>
      <c r="D423" s="27">
        <v>3402078.16</v>
      </c>
    </row>
    <row r="424" spans="1:5" x14ac:dyDescent="0.25">
      <c r="A424" s="27" t="s">
        <v>307</v>
      </c>
      <c r="B424" s="27">
        <v>1996</v>
      </c>
      <c r="C424" s="27">
        <v>3489350.76</v>
      </c>
      <c r="D424" s="27">
        <v>3489350.76</v>
      </c>
      <c r="E424" s="27">
        <v>2584455.9300000002</v>
      </c>
    </row>
    <row r="425" spans="1:5" x14ac:dyDescent="0.25">
      <c r="A425" s="27" t="s">
        <v>307</v>
      </c>
      <c r="B425" s="27">
        <v>1997</v>
      </c>
      <c r="D425" s="27">
        <v>3516453.54</v>
      </c>
    </row>
    <row r="426" spans="1:5" x14ac:dyDescent="0.25">
      <c r="A426" s="27" t="s">
        <v>307</v>
      </c>
      <c r="B426" s="27">
        <v>1998</v>
      </c>
      <c r="D426" s="27">
        <v>3543556.32</v>
      </c>
    </row>
    <row r="427" spans="1:5" x14ac:dyDescent="0.25">
      <c r="A427" s="27" t="s">
        <v>307</v>
      </c>
      <c r="B427" s="27">
        <v>1999</v>
      </c>
      <c r="C427" s="27">
        <v>3570659.1</v>
      </c>
      <c r="D427" s="27">
        <v>3570659.1</v>
      </c>
      <c r="E427" s="27">
        <v>2661968.7000000002</v>
      </c>
    </row>
    <row r="428" spans="1:5" x14ac:dyDescent="0.25">
      <c r="A428" s="27" t="s">
        <v>307</v>
      </c>
      <c r="B428" s="27">
        <v>2000</v>
      </c>
      <c r="D428" s="27">
        <v>3574948.13333333</v>
      </c>
    </row>
    <row r="429" spans="1:5" x14ac:dyDescent="0.25">
      <c r="A429" s="27" t="s">
        <v>307</v>
      </c>
      <c r="B429" s="27">
        <v>2001</v>
      </c>
      <c r="D429" s="27">
        <v>3579237.1666666698</v>
      </c>
    </row>
    <row r="430" spans="1:5" x14ac:dyDescent="0.25">
      <c r="A430" s="27" t="s">
        <v>307</v>
      </c>
      <c r="B430" s="27">
        <v>2002</v>
      </c>
      <c r="C430" s="27">
        <v>3583526.2</v>
      </c>
      <c r="D430" s="27">
        <v>3583526.2</v>
      </c>
      <c r="E430" s="27">
        <v>2937447</v>
      </c>
    </row>
    <row r="431" spans="1:5" x14ac:dyDescent="0.25">
      <c r="A431" s="27" t="s">
        <v>307</v>
      </c>
      <c r="B431" s="27">
        <v>2003</v>
      </c>
      <c r="D431" s="27">
        <v>3730740.0866666702</v>
      </c>
    </row>
    <row r="432" spans="1:5" x14ac:dyDescent="0.25">
      <c r="A432" s="27" t="s">
        <v>307</v>
      </c>
      <c r="B432" s="27">
        <v>2004</v>
      </c>
      <c r="D432" s="27">
        <v>3877953.9733333299</v>
      </c>
    </row>
    <row r="433" spans="1:5" x14ac:dyDescent="0.25">
      <c r="A433" s="27" t="s">
        <v>307</v>
      </c>
      <c r="B433" s="27">
        <v>2005</v>
      </c>
      <c r="C433" s="27">
        <v>4025167.86</v>
      </c>
      <c r="D433" s="27">
        <v>4025167.86</v>
      </c>
      <c r="E433" s="27">
        <v>3662907.78</v>
      </c>
    </row>
    <row r="434" spans="1:5" x14ac:dyDescent="0.25">
      <c r="A434" s="27" t="s">
        <v>307</v>
      </c>
      <c r="B434" s="27">
        <v>2006</v>
      </c>
      <c r="D434" s="27">
        <v>4125647.14</v>
      </c>
    </row>
    <row r="435" spans="1:5" x14ac:dyDescent="0.25">
      <c r="A435" s="27" t="s">
        <v>307</v>
      </c>
      <c r="B435" s="27">
        <v>2007</v>
      </c>
      <c r="D435" s="27">
        <v>4226126.42</v>
      </c>
    </row>
    <row r="436" spans="1:5" x14ac:dyDescent="0.25">
      <c r="A436" s="27" t="s">
        <v>307</v>
      </c>
      <c r="B436" s="27">
        <v>2008</v>
      </c>
      <c r="C436" s="27">
        <v>4326605.7</v>
      </c>
      <c r="D436" s="27">
        <v>4326605.7</v>
      </c>
      <c r="E436" s="27">
        <v>4583699.4000000004</v>
      </c>
    </row>
    <row r="437" spans="1:5" x14ac:dyDescent="0.25">
      <c r="A437" s="27" t="s">
        <v>307</v>
      </c>
      <c r="B437" s="27">
        <v>2009</v>
      </c>
      <c r="D437" s="27">
        <v>4567819.45</v>
      </c>
    </row>
    <row r="438" spans="1:5" x14ac:dyDescent="0.25">
      <c r="A438" s="27" t="s">
        <v>307</v>
      </c>
      <c r="B438" s="27">
        <v>2010</v>
      </c>
      <c r="C438" s="27">
        <v>4809033.2</v>
      </c>
      <c r="D438" s="27">
        <v>4809033.2</v>
      </c>
      <c r="E438" s="27">
        <v>5433354.4000000004</v>
      </c>
    </row>
    <row r="439" spans="1:5" x14ac:dyDescent="0.25">
      <c r="A439" s="27" t="s">
        <v>307</v>
      </c>
      <c r="B439" s="27">
        <v>2011</v>
      </c>
      <c r="C439" s="27">
        <v>5018690.82</v>
      </c>
      <c r="D439" s="27">
        <v>5018690.82</v>
      </c>
      <c r="E439" s="27">
        <v>5946574.9199999999</v>
      </c>
    </row>
    <row r="440" spans="1:5" x14ac:dyDescent="0.25">
      <c r="A440" s="27" t="s">
        <v>307</v>
      </c>
      <c r="B440" s="27">
        <v>2012</v>
      </c>
      <c r="C440" s="27">
        <v>5104533.1399999997</v>
      </c>
      <c r="D440" s="27">
        <v>5104533.1399999997</v>
      </c>
      <c r="E440" s="27">
        <v>6254560.7599999998</v>
      </c>
    </row>
    <row r="441" spans="1:5" x14ac:dyDescent="0.25">
      <c r="A441" s="27" t="s">
        <v>307</v>
      </c>
      <c r="B441" s="27">
        <v>2013</v>
      </c>
      <c r="C441" s="27">
        <v>5146560</v>
      </c>
      <c r="D441" s="27">
        <v>5146560</v>
      </c>
      <c r="E441" s="27">
        <v>6652080</v>
      </c>
    </row>
    <row r="442" spans="1:5" x14ac:dyDescent="0.25">
      <c r="A442" s="27" t="s">
        <v>307</v>
      </c>
      <c r="B442" s="27">
        <v>2014</v>
      </c>
      <c r="D442" s="27">
        <v>5146560</v>
      </c>
    </row>
    <row r="443" spans="1:5" x14ac:dyDescent="0.25">
      <c r="A443" s="27" t="s">
        <v>307</v>
      </c>
      <c r="B443" s="27">
        <v>2015</v>
      </c>
      <c r="D443" s="27">
        <v>5146560</v>
      </c>
    </row>
    <row r="444" spans="1:5" x14ac:dyDescent="0.25">
      <c r="A444" s="27" t="s">
        <v>307</v>
      </c>
      <c r="B444" s="27">
        <v>2016</v>
      </c>
      <c r="D444" s="27">
        <v>5146560</v>
      </c>
    </row>
    <row r="445" spans="1:5" x14ac:dyDescent="0.25">
      <c r="A445" s="27" t="s">
        <v>307</v>
      </c>
      <c r="B445" s="27">
        <v>2017</v>
      </c>
      <c r="D445" s="27">
        <v>5146560</v>
      </c>
    </row>
    <row r="446" spans="1:5" x14ac:dyDescent="0.25">
      <c r="A446" s="27" t="s">
        <v>311</v>
      </c>
      <c r="B446" s="27">
        <v>1981</v>
      </c>
      <c r="C446" s="27">
        <v>359636.34</v>
      </c>
      <c r="D446" s="27">
        <v>359636.34</v>
      </c>
      <c r="E446" s="27">
        <v>269015.46000000002</v>
      </c>
    </row>
    <row r="447" spans="1:5" x14ac:dyDescent="0.25">
      <c r="A447" s="27" t="s">
        <v>311</v>
      </c>
      <c r="B447" s="27">
        <v>1982</v>
      </c>
      <c r="D447" s="27">
        <v>363854.96</v>
      </c>
    </row>
    <row r="448" spans="1:5" x14ac:dyDescent="0.25">
      <c r="A448" s="27" t="s">
        <v>311</v>
      </c>
      <c r="B448" s="27">
        <v>1983</v>
      </c>
      <c r="D448" s="27">
        <v>368073.58</v>
      </c>
    </row>
    <row r="449" spans="1:5" x14ac:dyDescent="0.25">
      <c r="A449" s="27" t="s">
        <v>311</v>
      </c>
      <c r="B449" s="27">
        <v>1984</v>
      </c>
      <c r="C449" s="27">
        <v>372292.2</v>
      </c>
      <c r="D449" s="27">
        <v>372292.2</v>
      </c>
      <c r="E449" s="27">
        <v>297618.3</v>
      </c>
    </row>
    <row r="450" spans="1:5" x14ac:dyDescent="0.25">
      <c r="A450" s="27" t="s">
        <v>311</v>
      </c>
      <c r="B450" s="27">
        <v>1985</v>
      </c>
      <c r="D450" s="27">
        <v>368078.96666666702</v>
      </c>
    </row>
    <row r="451" spans="1:5" x14ac:dyDescent="0.25">
      <c r="A451" s="27" t="s">
        <v>311</v>
      </c>
      <c r="B451" s="27">
        <v>1986</v>
      </c>
      <c r="D451" s="27">
        <v>363865.73333333299</v>
      </c>
    </row>
    <row r="452" spans="1:5" x14ac:dyDescent="0.25">
      <c r="A452" s="27" t="s">
        <v>311</v>
      </c>
      <c r="B452" s="27">
        <v>1987</v>
      </c>
      <c r="C452" s="27">
        <v>359652.5</v>
      </c>
      <c r="D452" s="27">
        <v>359652.5</v>
      </c>
      <c r="E452" s="27">
        <v>286295.5</v>
      </c>
    </row>
    <row r="453" spans="1:5" x14ac:dyDescent="0.25">
      <c r="A453" s="27" t="s">
        <v>311</v>
      </c>
      <c r="B453" s="27">
        <v>1988</v>
      </c>
      <c r="D453" s="27">
        <v>358083.23333333299</v>
      </c>
    </row>
    <row r="454" spans="1:5" x14ac:dyDescent="0.25">
      <c r="A454" s="27" t="s">
        <v>311</v>
      </c>
      <c r="B454" s="27">
        <v>1989</v>
      </c>
      <c r="D454" s="27">
        <v>356513.96666666702</v>
      </c>
    </row>
    <row r="455" spans="1:5" x14ac:dyDescent="0.25">
      <c r="A455" s="27" t="s">
        <v>311</v>
      </c>
      <c r="B455" s="27">
        <v>1990</v>
      </c>
      <c r="C455" s="27">
        <v>354944.7</v>
      </c>
      <c r="D455" s="27">
        <v>354944.7</v>
      </c>
      <c r="E455" s="27">
        <v>263727.90000000002</v>
      </c>
    </row>
    <row r="456" spans="1:5" x14ac:dyDescent="0.25">
      <c r="A456" s="27" t="s">
        <v>311</v>
      </c>
      <c r="B456" s="27">
        <v>1991</v>
      </c>
      <c r="D456" s="27">
        <v>344305.506666667</v>
      </c>
    </row>
    <row r="457" spans="1:5" x14ac:dyDescent="0.25">
      <c r="A457" s="27" t="s">
        <v>311</v>
      </c>
      <c r="B457" s="27">
        <v>1992</v>
      </c>
      <c r="D457" s="27">
        <v>333666.313333333</v>
      </c>
    </row>
    <row r="458" spans="1:5" x14ac:dyDescent="0.25">
      <c r="A458" s="27" t="s">
        <v>311</v>
      </c>
      <c r="B458" s="27">
        <v>1993</v>
      </c>
      <c r="C458" s="27">
        <v>323027.12</v>
      </c>
      <c r="D458" s="27">
        <v>323027.12</v>
      </c>
      <c r="E458" s="27">
        <v>239004.48</v>
      </c>
    </row>
    <row r="459" spans="1:5" x14ac:dyDescent="0.25">
      <c r="A459" s="27" t="s">
        <v>311</v>
      </c>
      <c r="B459" s="27">
        <v>1994</v>
      </c>
      <c r="D459" s="27">
        <v>308524.84000000003</v>
      </c>
    </row>
    <row r="460" spans="1:5" x14ac:dyDescent="0.25">
      <c r="A460" s="27" t="s">
        <v>311</v>
      </c>
      <c r="B460" s="27">
        <v>1995</v>
      </c>
      <c r="D460" s="27">
        <v>294022.56</v>
      </c>
    </row>
    <row r="461" spans="1:5" x14ac:dyDescent="0.25">
      <c r="A461" s="27" t="s">
        <v>311</v>
      </c>
      <c r="B461" s="27">
        <v>1996</v>
      </c>
      <c r="C461" s="27">
        <v>279520.28000000003</v>
      </c>
      <c r="D461" s="27">
        <v>279520.28000000003</v>
      </c>
      <c r="E461" s="27">
        <v>214873.88</v>
      </c>
    </row>
    <row r="462" spans="1:5" x14ac:dyDescent="0.25">
      <c r="A462" s="27" t="s">
        <v>311</v>
      </c>
      <c r="B462" s="27">
        <v>1997</v>
      </c>
      <c r="D462" s="27">
        <v>275015.76</v>
      </c>
    </row>
    <row r="463" spans="1:5" x14ac:dyDescent="0.25">
      <c r="A463" s="27" t="s">
        <v>311</v>
      </c>
      <c r="B463" s="27">
        <v>1998</v>
      </c>
      <c r="D463" s="27">
        <v>270511.24</v>
      </c>
    </row>
    <row r="464" spans="1:5" x14ac:dyDescent="0.25">
      <c r="A464" s="27" t="s">
        <v>311</v>
      </c>
      <c r="B464" s="27">
        <v>1999</v>
      </c>
      <c r="C464" s="27">
        <v>266006.71999999997</v>
      </c>
      <c r="D464" s="27">
        <v>266006.71999999997</v>
      </c>
      <c r="E464" s="27">
        <v>199592.95999999999</v>
      </c>
    </row>
    <row r="465" spans="1:5" x14ac:dyDescent="0.25">
      <c r="A465" s="27" t="s">
        <v>311</v>
      </c>
      <c r="B465" s="27">
        <v>2000</v>
      </c>
      <c r="D465" s="27">
        <v>263246.756666667</v>
      </c>
    </row>
    <row r="466" spans="1:5" x14ac:dyDescent="0.25">
      <c r="A466" s="27" t="s">
        <v>311</v>
      </c>
      <c r="B466" s="27">
        <v>2001</v>
      </c>
      <c r="D466" s="27">
        <v>260486.79333333299</v>
      </c>
    </row>
    <row r="467" spans="1:5" x14ac:dyDescent="0.25">
      <c r="A467" s="27" t="s">
        <v>311</v>
      </c>
      <c r="B467" s="27">
        <v>2002</v>
      </c>
      <c r="C467" s="27">
        <v>257726.83</v>
      </c>
      <c r="D467" s="27">
        <v>257726.83</v>
      </c>
      <c r="E467" s="27">
        <v>212188.5</v>
      </c>
    </row>
    <row r="468" spans="1:5" x14ac:dyDescent="0.25">
      <c r="A468" s="27" t="s">
        <v>311</v>
      </c>
      <c r="B468" s="27">
        <v>2003</v>
      </c>
      <c r="D468" s="27">
        <v>209405.54666666701</v>
      </c>
    </row>
    <row r="469" spans="1:5" x14ac:dyDescent="0.25">
      <c r="A469" s="27" t="s">
        <v>311</v>
      </c>
      <c r="B469" s="27">
        <v>2004</v>
      </c>
      <c r="D469" s="27">
        <v>161084.26333333299</v>
      </c>
    </row>
    <row r="470" spans="1:5" x14ac:dyDescent="0.25">
      <c r="A470" s="27" t="s">
        <v>311</v>
      </c>
      <c r="B470" s="27">
        <v>2005</v>
      </c>
      <c r="C470" s="27">
        <v>112762.98</v>
      </c>
      <c r="D470" s="27">
        <v>112762.98</v>
      </c>
      <c r="E470" s="27">
        <v>92145.9</v>
      </c>
    </row>
    <row r="471" spans="1:5" x14ac:dyDescent="0.25">
      <c r="A471" s="27" t="s">
        <v>311</v>
      </c>
      <c r="B471" s="27">
        <v>2006</v>
      </c>
      <c r="D471" s="27">
        <v>98726.353333333303</v>
      </c>
    </row>
    <row r="472" spans="1:5" x14ac:dyDescent="0.25">
      <c r="A472" s="27" t="s">
        <v>311</v>
      </c>
      <c r="B472" s="27">
        <v>2007</v>
      </c>
      <c r="D472" s="27">
        <v>84689.726666666698</v>
      </c>
    </row>
    <row r="473" spans="1:5" x14ac:dyDescent="0.25">
      <c r="A473" s="27" t="s">
        <v>311</v>
      </c>
      <c r="B473" s="27">
        <v>2008</v>
      </c>
      <c r="C473" s="27">
        <v>70653.100000000006</v>
      </c>
      <c r="D473" s="27">
        <v>70653.100000000006</v>
      </c>
      <c r="E473" s="27">
        <v>80215.8</v>
      </c>
    </row>
    <row r="474" spans="1:5" x14ac:dyDescent="0.25">
      <c r="A474" s="27" t="s">
        <v>311</v>
      </c>
      <c r="B474" s="27">
        <v>2009</v>
      </c>
      <c r="D474" s="27">
        <v>51151.818500000001</v>
      </c>
    </row>
    <row r="475" spans="1:5" x14ac:dyDescent="0.25">
      <c r="A475" s="27" t="s">
        <v>311</v>
      </c>
      <c r="B475" s="27">
        <v>2010</v>
      </c>
      <c r="C475" s="27">
        <v>31650.537</v>
      </c>
      <c r="D475" s="27">
        <v>31650.537</v>
      </c>
      <c r="E475" s="27">
        <v>50375.036999999997</v>
      </c>
    </row>
    <row r="476" spans="1:5" x14ac:dyDescent="0.25">
      <c r="A476" s="27" t="s">
        <v>311</v>
      </c>
      <c r="B476" s="27">
        <v>2011</v>
      </c>
      <c r="C476" s="27">
        <v>21439.205999999998</v>
      </c>
      <c r="D476" s="27">
        <v>21439.205999999998</v>
      </c>
      <c r="E476" s="27">
        <v>43418.093999999997</v>
      </c>
    </row>
    <row r="477" spans="1:5" x14ac:dyDescent="0.25">
      <c r="A477" s="27" t="s">
        <v>311</v>
      </c>
      <c r="B477" s="27">
        <v>2012</v>
      </c>
      <c r="C477" s="27">
        <v>16275.975</v>
      </c>
      <c r="D477" s="27">
        <v>16275.975</v>
      </c>
      <c r="E477" s="27">
        <v>41956.2</v>
      </c>
    </row>
    <row r="478" spans="1:5" x14ac:dyDescent="0.25">
      <c r="A478" s="27" t="s">
        <v>311</v>
      </c>
      <c r="B478" s="27">
        <v>2013</v>
      </c>
      <c r="C478" s="27">
        <v>2289.5531999999998</v>
      </c>
      <c r="D478" s="27">
        <v>2289.5531999999998</v>
      </c>
      <c r="E478" s="27">
        <v>9456.1479999999992</v>
      </c>
    </row>
    <row r="479" spans="1:5" x14ac:dyDescent="0.25">
      <c r="A479" s="27" t="s">
        <v>311</v>
      </c>
      <c r="B479" s="27">
        <v>2014</v>
      </c>
      <c r="D479" s="27">
        <v>2289.5531999999998</v>
      </c>
    </row>
    <row r="480" spans="1:5" x14ac:dyDescent="0.25">
      <c r="A480" s="27" t="s">
        <v>311</v>
      </c>
      <c r="B480" s="27">
        <v>2015</v>
      </c>
      <c r="D480" s="27">
        <v>2289.5531999999998</v>
      </c>
    </row>
    <row r="481" spans="1:5" x14ac:dyDescent="0.25">
      <c r="A481" s="27" t="s">
        <v>311</v>
      </c>
      <c r="B481" s="27">
        <v>2016</v>
      </c>
      <c r="D481" s="27">
        <v>2289.5531999999998</v>
      </c>
    </row>
    <row r="482" spans="1:5" x14ac:dyDescent="0.25">
      <c r="A482" s="27" t="s">
        <v>311</v>
      </c>
      <c r="B482" s="27">
        <v>2017</v>
      </c>
      <c r="D482" s="27">
        <v>2289.5531999999998</v>
      </c>
    </row>
    <row r="483" spans="1:5" x14ac:dyDescent="0.25">
      <c r="A483" s="27" t="s">
        <v>313</v>
      </c>
      <c r="B483" s="27">
        <v>1981</v>
      </c>
      <c r="C483" s="27">
        <v>289796.77500000002</v>
      </c>
      <c r="D483" s="27">
        <v>289796.77500000002</v>
      </c>
      <c r="E483" s="27">
        <v>0</v>
      </c>
    </row>
    <row r="484" spans="1:5" x14ac:dyDescent="0.25">
      <c r="A484" s="27" t="s">
        <v>313</v>
      </c>
      <c r="B484" s="27">
        <v>1982</v>
      </c>
      <c r="D484" s="27">
        <v>372987.033</v>
      </c>
    </row>
    <row r="485" spans="1:5" x14ac:dyDescent="0.25">
      <c r="A485" s="27" t="s">
        <v>313</v>
      </c>
      <c r="B485" s="27">
        <v>1983</v>
      </c>
      <c r="D485" s="27">
        <v>456177.29100000003</v>
      </c>
    </row>
    <row r="486" spans="1:5" x14ac:dyDescent="0.25">
      <c r="A486" s="27" t="s">
        <v>313</v>
      </c>
      <c r="B486" s="27">
        <v>1984</v>
      </c>
      <c r="C486" s="27">
        <v>539367.549</v>
      </c>
      <c r="D486" s="27">
        <v>539367.549</v>
      </c>
      <c r="E486" s="27">
        <v>20531.886900000001</v>
      </c>
    </row>
    <row r="487" spans="1:5" x14ac:dyDescent="0.25">
      <c r="A487" s="27" t="s">
        <v>313</v>
      </c>
      <c r="B487" s="27">
        <v>1985</v>
      </c>
      <c r="D487" s="27">
        <v>517504.69400000002</v>
      </c>
    </row>
    <row r="488" spans="1:5" x14ac:dyDescent="0.25">
      <c r="A488" s="27" t="s">
        <v>313</v>
      </c>
      <c r="B488" s="27">
        <v>1986</v>
      </c>
      <c r="D488" s="27">
        <v>495641.83899999998</v>
      </c>
    </row>
    <row r="489" spans="1:5" x14ac:dyDescent="0.25">
      <c r="A489" s="27" t="s">
        <v>313</v>
      </c>
      <c r="B489" s="27">
        <v>1987</v>
      </c>
      <c r="C489" s="27">
        <v>473778.984</v>
      </c>
      <c r="D489" s="27">
        <v>473778.984</v>
      </c>
      <c r="E489" s="27">
        <v>44009.525199999996</v>
      </c>
    </row>
    <row r="490" spans="1:5" x14ac:dyDescent="0.25">
      <c r="A490" s="27" t="s">
        <v>313</v>
      </c>
      <c r="B490" s="27">
        <v>1988</v>
      </c>
      <c r="D490" s="27">
        <v>482995.41266666702</v>
      </c>
    </row>
    <row r="491" spans="1:5" x14ac:dyDescent="0.25">
      <c r="A491" s="27" t="s">
        <v>313</v>
      </c>
      <c r="B491" s="27">
        <v>1989</v>
      </c>
      <c r="D491" s="27">
        <v>492211.841333333</v>
      </c>
    </row>
    <row r="492" spans="1:5" x14ac:dyDescent="0.25">
      <c r="A492" s="27" t="s">
        <v>313</v>
      </c>
      <c r="B492" s="27">
        <v>1990</v>
      </c>
      <c r="C492" s="27">
        <v>501428.27</v>
      </c>
      <c r="D492" s="27">
        <v>501428.27</v>
      </c>
      <c r="E492" s="27">
        <v>41366.074399999998</v>
      </c>
    </row>
    <row r="493" spans="1:5" x14ac:dyDescent="0.25">
      <c r="A493" s="27" t="s">
        <v>313</v>
      </c>
      <c r="B493" s="27">
        <v>1991</v>
      </c>
      <c r="D493" s="27">
        <v>619759.02666666696</v>
      </c>
    </row>
    <row r="494" spans="1:5" x14ac:dyDescent="0.25">
      <c r="A494" s="27" t="s">
        <v>313</v>
      </c>
      <c r="B494" s="27">
        <v>1992</v>
      </c>
      <c r="D494" s="27">
        <v>738089.78333333298</v>
      </c>
    </row>
    <row r="495" spans="1:5" x14ac:dyDescent="0.25">
      <c r="A495" s="27" t="s">
        <v>313</v>
      </c>
      <c r="B495" s="27">
        <v>1993</v>
      </c>
      <c r="C495" s="27">
        <v>856420.54</v>
      </c>
      <c r="D495" s="27">
        <v>856420.54</v>
      </c>
      <c r="E495" s="27">
        <v>455770.11300000001</v>
      </c>
    </row>
    <row r="496" spans="1:5" x14ac:dyDescent="0.25">
      <c r="A496" s="27" t="s">
        <v>313</v>
      </c>
      <c r="B496" s="27">
        <v>1994</v>
      </c>
      <c r="D496" s="27">
        <v>1031676.62666667</v>
      </c>
    </row>
    <row r="497" spans="1:5" x14ac:dyDescent="0.25">
      <c r="A497" s="27" t="s">
        <v>313</v>
      </c>
      <c r="B497" s="27">
        <v>1995</v>
      </c>
      <c r="D497" s="27">
        <v>1206932.7133333299</v>
      </c>
    </row>
    <row r="498" spans="1:5" x14ac:dyDescent="0.25">
      <c r="A498" s="27" t="s">
        <v>313</v>
      </c>
      <c r="B498" s="27">
        <v>1996</v>
      </c>
      <c r="C498" s="27">
        <v>1382188.8</v>
      </c>
      <c r="D498" s="27">
        <v>1382188.8</v>
      </c>
      <c r="E498" s="27">
        <v>1085632.72</v>
      </c>
    </row>
    <row r="499" spans="1:5" x14ac:dyDescent="0.25">
      <c r="A499" s="27" t="s">
        <v>313</v>
      </c>
      <c r="B499" s="27">
        <v>1997</v>
      </c>
      <c r="D499" s="27">
        <v>1611264.9666666701</v>
      </c>
    </row>
    <row r="500" spans="1:5" x14ac:dyDescent="0.25">
      <c r="A500" s="27" t="s">
        <v>313</v>
      </c>
      <c r="B500" s="27">
        <v>1998</v>
      </c>
      <c r="D500" s="27">
        <v>1840341.13333333</v>
      </c>
    </row>
    <row r="501" spans="1:5" x14ac:dyDescent="0.25">
      <c r="A501" s="27" t="s">
        <v>313</v>
      </c>
      <c r="B501" s="27">
        <v>1999</v>
      </c>
      <c r="C501" s="27">
        <v>2069417.3</v>
      </c>
      <c r="D501" s="27">
        <v>2069417.3</v>
      </c>
      <c r="E501" s="27">
        <v>1826013.22</v>
      </c>
    </row>
    <row r="502" spans="1:5" x14ac:dyDescent="0.25">
      <c r="A502" s="27" t="s">
        <v>313</v>
      </c>
      <c r="B502" s="27">
        <v>2000</v>
      </c>
      <c r="D502" s="27">
        <v>2093028.9333333301</v>
      </c>
    </row>
    <row r="503" spans="1:5" x14ac:dyDescent="0.25">
      <c r="A503" s="27" t="s">
        <v>313</v>
      </c>
      <c r="B503" s="27">
        <v>2001</v>
      </c>
      <c r="D503" s="27">
        <v>2116640.5666666701</v>
      </c>
    </row>
    <row r="504" spans="1:5" x14ac:dyDescent="0.25">
      <c r="A504" s="27" t="s">
        <v>313</v>
      </c>
      <c r="B504" s="27">
        <v>2002</v>
      </c>
      <c r="C504" s="27">
        <v>2140252.2000000002</v>
      </c>
      <c r="D504" s="27">
        <v>2140252.2000000002</v>
      </c>
      <c r="E504" s="27">
        <v>1856117</v>
      </c>
    </row>
    <row r="505" spans="1:5" x14ac:dyDescent="0.25">
      <c r="A505" s="27" t="s">
        <v>313</v>
      </c>
      <c r="B505" s="27">
        <v>2003</v>
      </c>
      <c r="D505" s="27">
        <v>2014925.49</v>
      </c>
    </row>
    <row r="506" spans="1:5" x14ac:dyDescent="0.25">
      <c r="A506" s="27" t="s">
        <v>313</v>
      </c>
      <c r="B506" s="27">
        <v>2004</v>
      </c>
      <c r="D506" s="27">
        <v>1889598.78</v>
      </c>
    </row>
    <row r="507" spans="1:5" x14ac:dyDescent="0.25">
      <c r="A507" s="27" t="s">
        <v>313</v>
      </c>
      <c r="B507" s="27">
        <v>2005</v>
      </c>
      <c r="C507" s="27">
        <v>1764272.07</v>
      </c>
      <c r="D507" s="27">
        <v>1764272.07</v>
      </c>
      <c r="E507" s="27">
        <v>1640277.54</v>
      </c>
    </row>
    <row r="508" spans="1:5" x14ac:dyDescent="0.25">
      <c r="A508" s="27" t="s">
        <v>313</v>
      </c>
      <c r="B508" s="27">
        <v>2006</v>
      </c>
      <c r="D508" s="27">
        <v>1529816.58</v>
      </c>
    </row>
    <row r="509" spans="1:5" x14ac:dyDescent="0.25">
      <c r="A509" s="27" t="s">
        <v>313</v>
      </c>
      <c r="B509" s="27">
        <v>2007</v>
      </c>
      <c r="D509" s="27">
        <v>1295361.0900000001</v>
      </c>
    </row>
    <row r="510" spans="1:5" x14ac:dyDescent="0.25">
      <c r="A510" s="27" t="s">
        <v>313</v>
      </c>
      <c r="B510" s="27">
        <v>2008</v>
      </c>
      <c r="C510" s="27">
        <v>1060905.6000000001</v>
      </c>
      <c r="D510" s="27">
        <v>1060905.6000000001</v>
      </c>
      <c r="E510" s="27">
        <v>1111910.3999999999</v>
      </c>
    </row>
    <row r="511" spans="1:5" x14ac:dyDescent="0.25">
      <c r="A511" s="27" t="s">
        <v>313</v>
      </c>
      <c r="B511" s="27">
        <v>2009</v>
      </c>
      <c r="D511" s="27">
        <v>971720.19200000004</v>
      </c>
    </row>
    <row r="512" spans="1:5" x14ac:dyDescent="0.25">
      <c r="A512" s="27" t="s">
        <v>313</v>
      </c>
      <c r="B512" s="27">
        <v>2010</v>
      </c>
      <c r="C512" s="27">
        <v>882534.78399999999</v>
      </c>
      <c r="D512" s="27">
        <v>882534.78399999999</v>
      </c>
      <c r="E512" s="27">
        <v>991859.13600000006</v>
      </c>
    </row>
    <row r="513" spans="1:5" x14ac:dyDescent="0.25">
      <c r="A513" s="27" t="s">
        <v>313</v>
      </c>
      <c r="B513" s="27">
        <v>2011</v>
      </c>
      <c r="C513" s="27">
        <v>734762.44799999997</v>
      </c>
      <c r="D513" s="27">
        <v>734762.44799999997</v>
      </c>
      <c r="E513" s="27">
        <v>900677.23199999996</v>
      </c>
    </row>
    <row r="514" spans="1:5" x14ac:dyDescent="0.25">
      <c r="A514" s="27" t="s">
        <v>313</v>
      </c>
      <c r="B514" s="27">
        <v>2012</v>
      </c>
      <c r="C514" s="27">
        <v>839438.33600000001</v>
      </c>
      <c r="D514" s="27">
        <v>839438.33600000001</v>
      </c>
      <c r="E514" s="27">
        <v>1045391.36</v>
      </c>
    </row>
    <row r="515" spans="1:5" x14ac:dyDescent="0.25">
      <c r="A515" s="27" t="s">
        <v>313</v>
      </c>
      <c r="B515" s="27">
        <v>2013</v>
      </c>
      <c r="C515" s="27">
        <v>713197.68</v>
      </c>
      <c r="D515" s="27">
        <v>713197.68</v>
      </c>
      <c r="E515" s="27">
        <v>971865.44</v>
      </c>
    </row>
    <row r="516" spans="1:5" x14ac:dyDescent="0.25">
      <c r="A516" s="27" t="s">
        <v>313</v>
      </c>
      <c r="B516" s="27">
        <v>2014</v>
      </c>
      <c r="D516" s="27">
        <v>713197.68</v>
      </c>
    </row>
    <row r="517" spans="1:5" x14ac:dyDescent="0.25">
      <c r="A517" s="27" t="s">
        <v>313</v>
      </c>
      <c r="B517" s="27">
        <v>2015</v>
      </c>
      <c r="D517" s="27">
        <v>713197.68</v>
      </c>
    </row>
    <row r="518" spans="1:5" x14ac:dyDescent="0.25">
      <c r="A518" s="27" t="s">
        <v>313</v>
      </c>
      <c r="B518" s="27">
        <v>2016</v>
      </c>
      <c r="D518" s="27">
        <v>713197.68</v>
      </c>
    </row>
    <row r="519" spans="1:5" x14ac:dyDescent="0.25">
      <c r="A519" s="27" t="s">
        <v>313</v>
      </c>
      <c r="B519" s="27">
        <v>2017</v>
      </c>
      <c r="D519" s="27">
        <v>713197.68</v>
      </c>
    </row>
    <row r="520" spans="1:5" x14ac:dyDescent="0.25">
      <c r="A520" s="27" t="s">
        <v>322</v>
      </c>
      <c r="B520" s="27">
        <v>1981</v>
      </c>
      <c r="C520" s="27">
        <v>562813.68000000005</v>
      </c>
      <c r="D520" s="27">
        <v>562813.68000000005</v>
      </c>
      <c r="E520" s="27">
        <v>308575.28000000003</v>
      </c>
    </row>
    <row r="521" spans="1:5" x14ac:dyDescent="0.25">
      <c r="A521" s="27" t="s">
        <v>322</v>
      </c>
      <c r="B521" s="27">
        <v>1982</v>
      </c>
      <c r="D521" s="27">
        <v>548342.77</v>
      </c>
    </row>
    <row r="522" spans="1:5" x14ac:dyDescent="0.25">
      <c r="A522" s="27" t="s">
        <v>322</v>
      </c>
      <c r="B522" s="27">
        <v>1983</v>
      </c>
      <c r="D522" s="27">
        <v>533871.86</v>
      </c>
    </row>
    <row r="523" spans="1:5" x14ac:dyDescent="0.25">
      <c r="A523" s="27" t="s">
        <v>322</v>
      </c>
      <c r="B523" s="27">
        <v>1984</v>
      </c>
      <c r="C523" s="27">
        <v>519400.95</v>
      </c>
      <c r="D523" s="27">
        <v>519400.95</v>
      </c>
      <c r="E523" s="27">
        <v>317915.2</v>
      </c>
    </row>
    <row r="524" spans="1:5" x14ac:dyDescent="0.25">
      <c r="A524" s="27" t="s">
        <v>322</v>
      </c>
      <c r="B524" s="27">
        <v>1985</v>
      </c>
      <c r="D524" s="27">
        <v>515961.16</v>
      </c>
    </row>
    <row r="525" spans="1:5" x14ac:dyDescent="0.25">
      <c r="A525" s="27" t="s">
        <v>322</v>
      </c>
      <c r="B525" s="27">
        <v>1986</v>
      </c>
      <c r="D525" s="27">
        <v>512521.37</v>
      </c>
    </row>
    <row r="526" spans="1:5" x14ac:dyDescent="0.25">
      <c r="A526" s="27" t="s">
        <v>322</v>
      </c>
      <c r="B526" s="27">
        <v>1987</v>
      </c>
      <c r="C526" s="27">
        <v>509081.58</v>
      </c>
      <c r="D526" s="27">
        <v>509081.58</v>
      </c>
      <c r="E526" s="27">
        <v>341899.74</v>
      </c>
    </row>
    <row r="527" spans="1:5" x14ac:dyDescent="0.25">
      <c r="A527" s="27" t="s">
        <v>322</v>
      </c>
      <c r="B527" s="27">
        <v>1988</v>
      </c>
      <c r="D527" s="27">
        <v>494122.98</v>
      </c>
    </row>
    <row r="528" spans="1:5" x14ac:dyDescent="0.25">
      <c r="A528" s="27" t="s">
        <v>322</v>
      </c>
      <c r="B528" s="27">
        <v>1989</v>
      </c>
      <c r="D528" s="27">
        <v>479164.38</v>
      </c>
    </row>
    <row r="529" spans="1:5" x14ac:dyDescent="0.25">
      <c r="A529" s="27" t="s">
        <v>322</v>
      </c>
      <c r="B529" s="27">
        <v>1990</v>
      </c>
      <c r="C529" s="27">
        <v>464205.78</v>
      </c>
      <c r="D529" s="27">
        <v>464205.78</v>
      </c>
      <c r="E529" s="27">
        <v>290826.71999999997</v>
      </c>
    </row>
    <row r="530" spans="1:5" x14ac:dyDescent="0.25">
      <c r="A530" s="27" t="s">
        <v>322</v>
      </c>
      <c r="B530" s="27">
        <v>1991</v>
      </c>
      <c r="D530" s="27">
        <v>481754.25333333301</v>
      </c>
    </row>
    <row r="531" spans="1:5" x14ac:dyDescent="0.25">
      <c r="A531" s="27" t="s">
        <v>322</v>
      </c>
      <c r="B531" s="27">
        <v>1992</v>
      </c>
      <c r="D531" s="27">
        <v>499302.72666666697</v>
      </c>
    </row>
    <row r="532" spans="1:5" x14ac:dyDescent="0.25">
      <c r="A532" s="27" t="s">
        <v>322</v>
      </c>
      <c r="B532" s="27">
        <v>1993</v>
      </c>
      <c r="C532" s="27">
        <v>516851.20000000001</v>
      </c>
      <c r="D532" s="27">
        <v>516851.20000000001</v>
      </c>
      <c r="E532" s="27">
        <v>341516.94</v>
      </c>
    </row>
    <row r="533" spans="1:5" x14ac:dyDescent="0.25">
      <c r="A533" s="27" t="s">
        <v>322</v>
      </c>
      <c r="B533" s="27">
        <v>1994</v>
      </c>
      <c r="D533" s="27">
        <v>519242.13333333301</v>
      </c>
    </row>
    <row r="534" spans="1:5" x14ac:dyDescent="0.25">
      <c r="A534" s="27" t="s">
        <v>322</v>
      </c>
      <c r="B534" s="27">
        <v>1995</v>
      </c>
      <c r="D534" s="27">
        <v>521633.066666667</v>
      </c>
    </row>
    <row r="535" spans="1:5" x14ac:dyDescent="0.25">
      <c r="A535" s="27" t="s">
        <v>322</v>
      </c>
      <c r="B535" s="27">
        <v>1996</v>
      </c>
      <c r="C535" s="27">
        <v>524024</v>
      </c>
      <c r="D535" s="27">
        <v>524024</v>
      </c>
      <c r="E535" s="27">
        <v>393480</v>
      </c>
    </row>
    <row r="536" spans="1:5" x14ac:dyDescent="0.25">
      <c r="A536" s="27" t="s">
        <v>322</v>
      </c>
      <c r="B536" s="27">
        <v>1997</v>
      </c>
      <c r="D536" s="27">
        <v>514018.13333333301</v>
      </c>
    </row>
    <row r="537" spans="1:5" x14ac:dyDescent="0.25">
      <c r="A537" s="27" t="s">
        <v>322</v>
      </c>
      <c r="B537" s="27">
        <v>1998</v>
      </c>
      <c r="D537" s="27">
        <v>504012.26666666701</v>
      </c>
    </row>
    <row r="538" spans="1:5" x14ac:dyDescent="0.25">
      <c r="A538" s="27" t="s">
        <v>322</v>
      </c>
      <c r="B538" s="27">
        <v>1999</v>
      </c>
      <c r="C538" s="27">
        <v>494006.4</v>
      </c>
      <c r="D538" s="27">
        <v>494006.4</v>
      </c>
      <c r="E538" s="27">
        <v>379752.8</v>
      </c>
    </row>
    <row r="539" spans="1:5" x14ac:dyDescent="0.25">
      <c r="A539" s="27" t="s">
        <v>322</v>
      </c>
      <c r="B539" s="27">
        <v>2000</v>
      </c>
      <c r="D539" s="27">
        <v>508304.73333333299</v>
      </c>
    </row>
    <row r="540" spans="1:5" x14ac:dyDescent="0.25">
      <c r="A540" s="27" t="s">
        <v>322</v>
      </c>
      <c r="B540" s="27">
        <v>2001</v>
      </c>
      <c r="D540" s="27">
        <v>522603.066666667</v>
      </c>
    </row>
    <row r="541" spans="1:5" x14ac:dyDescent="0.25">
      <c r="A541" s="27" t="s">
        <v>322</v>
      </c>
      <c r="B541" s="27">
        <v>2002</v>
      </c>
      <c r="C541" s="27">
        <v>536901.4</v>
      </c>
      <c r="D541" s="27">
        <v>536901.4</v>
      </c>
      <c r="E541" s="27">
        <v>461269.2</v>
      </c>
    </row>
    <row r="542" spans="1:5" x14ac:dyDescent="0.25">
      <c r="A542" s="27" t="s">
        <v>322</v>
      </c>
      <c r="B542" s="27">
        <v>2003</v>
      </c>
      <c r="D542" s="27">
        <v>514812.24666666699</v>
      </c>
    </row>
    <row r="543" spans="1:5" x14ac:dyDescent="0.25">
      <c r="A543" s="27" t="s">
        <v>322</v>
      </c>
      <c r="B543" s="27">
        <v>2004</v>
      </c>
      <c r="D543" s="27">
        <v>492723.09333333297</v>
      </c>
    </row>
    <row r="544" spans="1:5" x14ac:dyDescent="0.25">
      <c r="A544" s="27" t="s">
        <v>322</v>
      </c>
      <c r="B544" s="27">
        <v>2005</v>
      </c>
      <c r="C544" s="27">
        <v>470633.94</v>
      </c>
      <c r="D544" s="27">
        <v>470633.94</v>
      </c>
      <c r="E544" s="27">
        <v>435654.78</v>
      </c>
    </row>
    <row r="545" spans="1:5" x14ac:dyDescent="0.25">
      <c r="A545" s="27" t="s">
        <v>322</v>
      </c>
      <c r="B545" s="27">
        <v>2006</v>
      </c>
      <c r="D545" s="27">
        <v>424829.91</v>
      </c>
    </row>
    <row r="546" spans="1:5" x14ac:dyDescent="0.25">
      <c r="A546" s="27" t="s">
        <v>322</v>
      </c>
      <c r="B546" s="27">
        <v>2007</v>
      </c>
      <c r="D546" s="27">
        <v>379025.88</v>
      </c>
    </row>
    <row r="547" spans="1:5" x14ac:dyDescent="0.25">
      <c r="A547" s="27" t="s">
        <v>322</v>
      </c>
      <c r="B547" s="27">
        <v>2008</v>
      </c>
      <c r="C547" s="27">
        <v>333221.84999999998</v>
      </c>
      <c r="D547" s="27">
        <v>333221.84999999998</v>
      </c>
      <c r="E547" s="27">
        <v>363361.05</v>
      </c>
    </row>
    <row r="548" spans="1:5" x14ac:dyDescent="0.25">
      <c r="A548" s="27" t="s">
        <v>322</v>
      </c>
      <c r="B548" s="27">
        <v>2009</v>
      </c>
      <c r="D548" s="27">
        <v>337883.02500000002</v>
      </c>
    </row>
    <row r="549" spans="1:5" x14ac:dyDescent="0.25">
      <c r="A549" s="27" t="s">
        <v>322</v>
      </c>
      <c r="B549" s="27">
        <v>2010</v>
      </c>
      <c r="C549" s="27">
        <v>342544.2</v>
      </c>
      <c r="D549" s="27">
        <v>342544.2</v>
      </c>
      <c r="E549" s="27">
        <v>412257.03</v>
      </c>
    </row>
    <row r="550" spans="1:5" x14ac:dyDescent="0.25">
      <c r="A550" s="27" t="s">
        <v>322</v>
      </c>
      <c r="B550" s="27">
        <v>2011</v>
      </c>
      <c r="C550" s="27">
        <v>319562.2</v>
      </c>
      <c r="D550" s="27">
        <v>319562.2</v>
      </c>
      <c r="E550" s="27">
        <v>431758.7</v>
      </c>
    </row>
    <row r="551" spans="1:5" x14ac:dyDescent="0.25">
      <c r="A551" s="27" t="s">
        <v>322</v>
      </c>
      <c r="B551" s="27">
        <v>2012</v>
      </c>
      <c r="C551" s="27">
        <v>309062.93</v>
      </c>
      <c r="D551" s="27">
        <v>309062.93</v>
      </c>
      <c r="E551" s="27">
        <v>447962.24</v>
      </c>
    </row>
    <row r="552" spans="1:5" x14ac:dyDescent="0.25">
      <c r="A552" s="27" t="s">
        <v>322</v>
      </c>
      <c r="B552" s="27">
        <v>2013</v>
      </c>
      <c r="C552" s="27">
        <v>262341.45</v>
      </c>
      <c r="D552" s="27">
        <v>262341.45</v>
      </c>
      <c r="E552" s="27">
        <v>444739.74</v>
      </c>
    </row>
    <row r="553" spans="1:5" x14ac:dyDescent="0.25">
      <c r="A553" s="27" t="s">
        <v>322</v>
      </c>
      <c r="B553" s="27">
        <v>2014</v>
      </c>
      <c r="D553" s="27">
        <v>262341.45</v>
      </c>
    </row>
    <row r="554" spans="1:5" x14ac:dyDescent="0.25">
      <c r="A554" s="27" t="s">
        <v>322</v>
      </c>
      <c r="B554" s="27">
        <v>2015</v>
      </c>
      <c r="D554" s="27">
        <v>262341.45</v>
      </c>
    </row>
    <row r="555" spans="1:5" x14ac:dyDescent="0.25">
      <c r="A555" s="27" t="s">
        <v>322</v>
      </c>
      <c r="B555" s="27">
        <v>2016</v>
      </c>
      <c r="D555" s="27">
        <v>262341.45</v>
      </c>
    </row>
    <row r="556" spans="1:5" x14ac:dyDescent="0.25">
      <c r="A556" s="27" t="s">
        <v>322</v>
      </c>
      <c r="B556" s="27">
        <v>2017</v>
      </c>
      <c r="D556" s="27">
        <v>262341.45</v>
      </c>
    </row>
    <row r="557" spans="1:5" x14ac:dyDescent="0.25">
      <c r="A557" s="27" t="s">
        <v>327</v>
      </c>
      <c r="B557" s="27">
        <v>1981</v>
      </c>
      <c r="C557" s="27">
        <v>26534606.109999999</v>
      </c>
      <c r="D557" s="27">
        <v>26534606.109999999</v>
      </c>
      <c r="E557" s="27">
        <v>10313516.202</v>
      </c>
    </row>
    <row r="558" spans="1:5" x14ac:dyDescent="0.25">
      <c r="A558" s="27" t="s">
        <v>327</v>
      </c>
      <c r="B558" s="27">
        <v>1982</v>
      </c>
      <c r="D558" s="27">
        <v>29596098.473333299</v>
      </c>
    </row>
    <row r="559" spans="1:5" x14ac:dyDescent="0.25">
      <c r="A559" s="27" t="s">
        <v>327</v>
      </c>
      <c r="B559" s="27">
        <v>1983</v>
      </c>
      <c r="D559" s="27">
        <v>32657590.836666699</v>
      </c>
    </row>
    <row r="560" spans="1:5" x14ac:dyDescent="0.25">
      <c r="A560" s="27" t="s">
        <v>327</v>
      </c>
      <c r="B560" s="27">
        <v>1984</v>
      </c>
      <c r="C560" s="27">
        <v>35719083.200000003</v>
      </c>
      <c r="D560" s="27">
        <v>35719083.200000003</v>
      </c>
      <c r="E560" s="27">
        <v>17972753.600000001</v>
      </c>
    </row>
    <row r="561" spans="1:5" x14ac:dyDescent="0.25">
      <c r="A561" s="27" t="s">
        <v>327</v>
      </c>
      <c r="B561" s="27">
        <v>1985</v>
      </c>
      <c r="D561" s="27">
        <v>32177036.293333299</v>
      </c>
    </row>
    <row r="562" spans="1:5" x14ac:dyDescent="0.25">
      <c r="A562" s="27" t="s">
        <v>327</v>
      </c>
      <c r="B562" s="27">
        <v>1986</v>
      </c>
      <c r="D562" s="27">
        <v>28634989.3866667</v>
      </c>
    </row>
    <row r="563" spans="1:5" x14ac:dyDescent="0.25">
      <c r="A563" s="27" t="s">
        <v>327</v>
      </c>
      <c r="B563" s="27">
        <v>1987</v>
      </c>
      <c r="C563" s="27">
        <v>25092942.48</v>
      </c>
      <c r="D563" s="27">
        <v>25092942.48</v>
      </c>
      <c r="E563" s="27">
        <v>15123942.390000001</v>
      </c>
    </row>
    <row r="564" spans="1:5" x14ac:dyDescent="0.25">
      <c r="A564" s="27" t="s">
        <v>327</v>
      </c>
      <c r="B564" s="27">
        <v>1988</v>
      </c>
      <c r="D564" s="27">
        <v>27499451.620000001</v>
      </c>
    </row>
    <row r="565" spans="1:5" x14ac:dyDescent="0.25">
      <c r="A565" s="27" t="s">
        <v>327</v>
      </c>
      <c r="B565" s="27">
        <v>1989</v>
      </c>
      <c r="D565" s="27">
        <v>29905960.760000002</v>
      </c>
    </row>
    <row r="566" spans="1:5" x14ac:dyDescent="0.25">
      <c r="A566" s="27" t="s">
        <v>327</v>
      </c>
      <c r="B566" s="27">
        <v>1990</v>
      </c>
      <c r="C566" s="27">
        <v>32312469.899999999</v>
      </c>
      <c r="D566" s="27">
        <v>32312469.899999999</v>
      </c>
      <c r="E566" s="27">
        <v>19704641.600000001</v>
      </c>
    </row>
    <row r="567" spans="1:5" x14ac:dyDescent="0.25">
      <c r="A567" s="27" t="s">
        <v>327</v>
      </c>
      <c r="B567" s="27">
        <v>1991</v>
      </c>
      <c r="D567" s="27">
        <v>31977645.056666698</v>
      </c>
    </row>
    <row r="568" spans="1:5" x14ac:dyDescent="0.25">
      <c r="A568" s="27" t="s">
        <v>327</v>
      </c>
      <c r="B568" s="27">
        <v>1992</v>
      </c>
      <c r="D568" s="27">
        <v>31642820.213333301</v>
      </c>
    </row>
    <row r="569" spans="1:5" x14ac:dyDescent="0.25">
      <c r="A569" s="27" t="s">
        <v>327</v>
      </c>
      <c r="B569" s="27">
        <v>1993</v>
      </c>
      <c r="C569" s="27">
        <v>31307995.370000001</v>
      </c>
      <c r="D569" s="27">
        <v>31307995.370000001</v>
      </c>
      <c r="E569" s="27">
        <v>20156007.879999999</v>
      </c>
    </row>
    <row r="570" spans="1:5" x14ac:dyDescent="0.25">
      <c r="A570" s="27" t="s">
        <v>327</v>
      </c>
      <c r="B570" s="27">
        <v>1994</v>
      </c>
      <c r="D570" s="27">
        <v>28659541.8433333</v>
      </c>
    </row>
    <row r="571" spans="1:5" x14ac:dyDescent="0.25">
      <c r="A571" s="27" t="s">
        <v>327</v>
      </c>
      <c r="B571" s="27">
        <v>1995</v>
      </c>
      <c r="D571" s="27">
        <v>26011088.3166667</v>
      </c>
    </row>
    <row r="572" spans="1:5" x14ac:dyDescent="0.25">
      <c r="A572" s="27" t="s">
        <v>327</v>
      </c>
      <c r="B572" s="27">
        <v>1996</v>
      </c>
      <c r="C572" s="27">
        <v>23362634.789999999</v>
      </c>
      <c r="D572" s="27">
        <v>23362634.789999999</v>
      </c>
      <c r="E572" s="27">
        <v>17247112.350000001</v>
      </c>
    </row>
    <row r="573" spans="1:5" x14ac:dyDescent="0.25">
      <c r="A573" s="27" t="s">
        <v>327</v>
      </c>
      <c r="B573" s="27">
        <v>1997</v>
      </c>
      <c r="D573" s="27">
        <v>23268610.940000001</v>
      </c>
    </row>
    <row r="574" spans="1:5" x14ac:dyDescent="0.25">
      <c r="A574" s="27" t="s">
        <v>327</v>
      </c>
      <c r="B574" s="27">
        <v>1998</v>
      </c>
      <c r="D574" s="27">
        <v>23174587.09</v>
      </c>
    </row>
    <row r="575" spans="1:5" x14ac:dyDescent="0.25">
      <c r="A575" s="27" t="s">
        <v>327</v>
      </c>
      <c r="B575" s="27">
        <v>1999</v>
      </c>
      <c r="C575" s="27">
        <v>23080563.239999998</v>
      </c>
      <c r="D575" s="27">
        <v>23080563.239999998</v>
      </c>
      <c r="E575" s="27">
        <v>16469815.460000001</v>
      </c>
    </row>
    <row r="576" spans="1:5" x14ac:dyDescent="0.25">
      <c r="A576" s="27" t="s">
        <v>327</v>
      </c>
      <c r="B576" s="27">
        <v>2000</v>
      </c>
      <c r="D576" s="27">
        <v>21580839.359999999</v>
      </c>
    </row>
    <row r="577" spans="1:5" x14ac:dyDescent="0.25">
      <c r="A577" s="27" t="s">
        <v>327</v>
      </c>
      <c r="B577" s="27">
        <v>2001</v>
      </c>
      <c r="D577" s="27">
        <v>20081115.48</v>
      </c>
    </row>
    <row r="578" spans="1:5" x14ac:dyDescent="0.25">
      <c r="A578" s="27" t="s">
        <v>327</v>
      </c>
      <c r="B578" s="27">
        <v>2002</v>
      </c>
      <c r="C578" s="27">
        <v>18581391.600000001</v>
      </c>
      <c r="D578" s="27">
        <v>18581391.600000001</v>
      </c>
      <c r="E578" s="27">
        <v>14692727.744999999</v>
      </c>
    </row>
    <row r="579" spans="1:5" x14ac:dyDescent="0.25">
      <c r="A579" s="27" t="s">
        <v>327</v>
      </c>
      <c r="B579" s="27">
        <v>2003</v>
      </c>
      <c r="D579" s="27">
        <v>17773158.3626667</v>
      </c>
    </row>
    <row r="580" spans="1:5" x14ac:dyDescent="0.25">
      <c r="A580" s="27" t="s">
        <v>327</v>
      </c>
      <c r="B580" s="27">
        <v>2004</v>
      </c>
      <c r="D580" s="27">
        <v>16964925.125333302</v>
      </c>
    </row>
    <row r="581" spans="1:5" x14ac:dyDescent="0.25">
      <c r="A581" s="27" t="s">
        <v>327</v>
      </c>
      <c r="B581" s="27">
        <v>2005</v>
      </c>
      <c r="C581" s="27">
        <v>16156691.888</v>
      </c>
      <c r="D581" s="27">
        <v>16156691.888</v>
      </c>
      <c r="E581" s="27">
        <v>14318352.380000001</v>
      </c>
    </row>
    <row r="582" spans="1:5" x14ac:dyDescent="0.25">
      <c r="A582" s="27" t="s">
        <v>327</v>
      </c>
      <c r="B582" s="27">
        <v>2006</v>
      </c>
      <c r="D582" s="27">
        <v>14367908.463333299</v>
      </c>
    </row>
    <row r="583" spans="1:5" x14ac:dyDescent="0.25">
      <c r="A583" s="27" t="s">
        <v>327</v>
      </c>
      <c r="B583" s="27">
        <v>2007</v>
      </c>
      <c r="D583" s="27">
        <v>12579125.038666699</v>
      </c>
    </row>
    <row r="584" spans="1:5" x14ac:dyDescent="0.25">
      <c r="A584" s="27" t="s">
        <v>327</v>
      </c>
      <c r="B584" s="27">
        <v>2008</v>
      </c>
      <c r="C584" s="27">
        <v>10790341.614</v>
      </c>
      <c r="D584" s="27">
        <v>10790341.614</v>
      </c>
      <c r="E584" s="27">
        <v>11935311.252</v>
      </c>
    </row>
    <row r="585" spans="1:5" x14ac:dyDescent="0.25">
      <c r="A585" s="27" t="s">
        <v>327</v>
      </c>
      <c r="B585" s="27">
        <v>2009</v>
      </c>
      <c r="D585" s="27">
        <v>10288868.487</v>
      </c>
    </row>
    <row r="586" spans="1:5" x14ac:dyDescent="0.25">
      <c r="A586" s="27" t="s">
        <v>327</v>
      </c>
      <c r="B586" s="27">
        <v>2010</v>
      </c>
      <c r="C586" s="27">
        <v>9787395.3599999994</v>
      </c>
      <c r="D586" s="27">
        <v>9787395.3599999994</v>
      </c>
      <c r="E586" s="27">
        <v>11752659.84</v>
      </c>
    </row>
    <row r="587" spans="1:5" x14ac:dyDescent="0.25">
      <c r="A587" s="27" t="s">
        <v>327</v>
      </c>
      <c r="B587" s="27">
        <v>2011</v>
      </c>
      <c r="C587" s="27">
        <v>9392354.466</v>
      </c>
      <c r="D587" s="27">
        <v>9392354.466</v>
      </c>
      <c r="E587" s="27">
        <v>12227223.648</v>
      </c>
    </row>
    <row r="588" spans="1:5" x14ac:dyDescent="0.25">
      <c r="A588" s="27" t="s">
        <v>327</v>
      </c>
      <c r="B588" s="27">
        <v>2012</v>
      </c>
      <c r="C588" s="27">
        <v>7567910.9840000002</v>
      </c>
      <c r="D588" s="27">
        <v>7567910.9840000002</v>
      </c>
      <c r="E588" s="27">
        <v>10572039.056</v>
      </c>
    </row>
    <row r="589" spans="1:5" x14ac:dyDescent="0.25">
      <c r="A589" s="27" t="s">
        <v>327</v>
      </c>
      <c r="B589" s="27">
        <v>2013</v>
      </c>
      <c r="C589" s="27">
        <v>7748194.0769999996</v>
      </c>
      <c r="D589" s="27">
        <v>7748194.0769999996</v>
      </c>
      <c r="E589" s="27">
        <v>11759798.348999999</v>
      </c>
    </row>
    <row r="590" spans="1:5" x14ac:dyDescent="0.25">
      <c r="A590" s="27" t="s">
        <v>327</v>
      </c>
      <c r="B590" s="27">
        <v>2014</v>
      </c>
      <c r="D590" s="27">
        <v>7748194.0769999996</v>
      </c>
    </row>
    <row r="591" spans="1:5" x14ac:dyDescent="0.25">
      <c r="A591" s="27" t="s">
        <v>327</v>
      </c>
      <c r="B591" s="27">
        <v>2015</v>
      </c>
      <c r="D591" s="27">
        <v>7748194.0769999996</v>
      </c>
    </row>
    <row r="592" spans="1:5" x14ac:dyDescent="0.25">
      <c r="A592" s="27" t="s">
        <v>327</v>
      </c>
      <c r="B592" s="27">
        <v>2016</v>
      </c>
      <c r="D592" s="27">
        <v>7748194.0769999996</v>
      </c>
    </row>
    <row r="593" spans="1:5" x14ac:dyDescent="0.25">
      <c r="A593" s="27" t="s">
        <v>327</v>
      </c>
      <c r="B593" s="27">
        <v>2017</v>
      </c>
      <c r="D593" s="27">
        <v>7748194.0769999996</v>
      </c>
    </row>
    <row r="594" spans="1:5" x14ac:dyDescent="0.25">
      <c r="A594" s="27" t="s">
        <v>338</v>
      </c>
      <c r="B594" s="27">
        <v>1981</v>
      </c>
      <c r="C594" s="27">
        <v>5301.7470800000001</v>
      </c>
      <c r="D594" s="27">
        <v>5301.7470800000001</v>
      </c>
      <c r="E594" s="27">
        <v>3208.9610699999998</v>
      </c>
    </row>
    <row r="595" spans="1:5" x14ac:dyDescent="0.25">
      <c r="A595" s="27" t="s">
        <v>338</v>
      </c>
      <c r="B595" s="27">
        <v>1982</v>
      </c>
      <c r="D595" s="27">
        <v>5101.3810400000002</v>
      </c>
    </row>
    <row r="596" spans="1:5" x14ac:dyDescent="0.25">
      <c r="A596" s="27" t="s">
        <v>338</v>
      </c>
      <c r="B596" s="27">
        <v>1983</v>
      </c>
      <c r="D596" s="27">
        <v>4901.0150000000003</v>
      </c>
    </row>
    <row r="597" spans="1:5" x14ac:dyDescent="0.25">
      <c r="A597" s="27" t="s">
        <v>338</v>
      </c>
      <c r="B597" s="27">
        <v>1984</v>
      </c>
      <c r="C597" s="27">
        <v>4700.6489600000004</v>
      </c>
      <c r="D597" s="27">
        <v>4700.6489600000004</v>
      </c>
      <c r="E597" s="27">
        <v>3331.1846399999999</v>
      </c>
    </row>
    <row r="598" spans="1:5" x14ac:dyDescent="0.25">
      <c r="A598" s="27" t="s">
        <v>338</v>
      </c>
      <c r="B598" s="27">
        <v>1985</v>
      </c>
      <c r="D598" s="27">
        <v>4572.7273933333299</v>
      </c>
    </row>
    <row r="599" spans="1:5" x14ac:dyDescent="0.25">
      <c r="A599" s="27" t="s">
        <v>338</v>
      </c>
      <c r="B599" s="27">
        <v>1986</v>
      </c>
      <c r="D599" s="27">
        <v>4444.8058266666703</v>
      </c>
    </row>
    <row r="600" spans="1:5" x14ac:dyDescent="0.25">
      <c r="A600" s="27" t="s">
        <v>338</v>
      </c>
      <c r="B600" s="27">
        <v>1987</v>
      </c>
      <c r="C600" s="27">
        <v>4316.8842599999998</v>
      </c>
      <c r="D600" s="27">
        <v>4316.8842599999998</v>
      </c>
      <c r="E600" s="27">
        <v>3402.9847799999998</v>
      </c>
    </row>
    <row r="601" spans="1:5" x14ac:dyDescent="0.25">
      <c r="A601" s="27" t="s">
        <v>338</v>
      </c>
      <c r="B601" s="27">
        <v>1988</v>
      </c>
      <c r="D601" s="27">
        <v>4910.9443333333302</v>
      </c>
    </row>
    <row r="602" spans="1:5" x14ac:dyDescent="0.25">
      <c r="A602" s="27" t="s">
        <v>338</v>
      </c>
      <c r="B602" s="27">
        <v>1989</v>
      </c>
      <c r="D602" s="27">
        <v>5505.0044066666696</v>
      </c>
    </row>
    <row r="603" spans="1:5" x14ac:dyDescent="0.25">
      <c r="A603" s="27" t="s">
        <v>338</v>
      </c>
      <c r="B603" s="27">
        <v>1990</v>
      </c>
      <c r="C603" s="27">
        <v>6099.06448</v>
      </c>
      <c r="D603" s="27">
        <v>6099.06448</v>
      </c>
      <c r="E603" s="27">
        <v>4782.9984800000002</v>
      </c>
    </row>
    <row r="604" spans="1:5" x14ac:dyDescent="0.25">
      <c r="A604" s="27" t="s">
        <v>338</v>
      </c>
      <c r="B604" s="27">
        <v>1991</v>
      </c>
      <c r="D604" s="27">
        <v>9451.3254533333293</v>
      </c>
    </row>
    <row r="605" spans="1:5" x14ac:dyDescent="0.25">
      <c r="A605" s="27" t="s">
        <v>338</v>
      </c>
      <c r="B605" s="27">
        <v>1992</v>
      </c>
      <c r="D605" s="27">
        <v>12803.586426666699</v>
      </c>
    </row>
    <row r="606" spans="1:5" x14ac:dyDescent="0.25">
      <c r="A606" s="27" t="s">
        <v>338</v>
      </c>
      <c r="B606" s="27">
        <v>1993</v>
      </c>
      <c r="C606" s="27">
        <v>16155.847400000001</v>
      </c>
      <c r="D606" s="27">
        <v>16155.847400000001</v>
      </c>
      <c r="E606" s="27">
        <v>11887.306200000001</v>
      </c>
    </row>
    <row r="607" spans="1:5" x14ac:dyDescent="0.25">
      <c r="A607" s="27" t="s">
        <v>338</v>
      </c>
      <c r="B607" s="27">
        <v>1994</v>
      </c>
      <c r="D607" s="27">
        <v>28384.221066666702</v>
      </c>
    </row>
    <row r="608" spans="1:5" x14ac:dyDescent="0.25">
      <c r="A608" s="27" t="s">
        <v>338</v>
      </c>
      <c r="B608" s="27">
        <v>1995</v>
      </c>
      <c r="D608" s="27">
        <v>40612.594733333302</v>
      </c>
    </row>
    <row r="609" spans="1:5" x14ac:dyDescent="0.25">
      <c r="A609" s="27" t="s">
        <v>338</v>
      </c>
      <c r="B609" s="27">
        <v>1996</v>
      </c>
      <c r="C609" s="27">
        <v>52840.968399999998</v>
      </c>
      <c r="D609" s="27">
        <v>52840.968399999998</v>
      </c>
      <c r="E609" s="27">
        <v>20995.053199999998</v>
      </c>
    </row>
    <row r="610" spans="1:5" x14ac:dyDescent="0.25">
      <c r="A610" s="27" t="s">
        <v>338</v>
      </c>
      <c r="B610" s="27">
        <v>1997</v>
      </c>
      <c r="D610" s="27">
        <v>100735.175933333</v>
      </c>
    </row>
    <row r="611" spans="1:5" x14ac:dyDescent="0.25">
      <c r="A611" s="27" t="s">
        <v>338</v>
      </c>
      <c r="B611" s="27">
        <v>1998</v>
      </c>
      <c r="D611" s="27">
        <v>148629.383466667</v>
      </c>
    </row>
    <row r="612" spans="1:5" x14ac:dyDescent="0.25">
      <c r="A612" s="27" t="s">
        <v>338</v>
      </c>
      <c r="B612" s="27">
        <v>1999</v>
      </c>
      <c r="C612" s="27">
        <v>196523.59099999999</v>
      </c>
      <c r="D612" s="27">
        <v>196523.59099999999</v>
      </c>
      <c r="E612" s="27">
        <v>112961.39</v>
      </c>
    </row>
    <row r="613" spans="1:5" x14ac:dyDescent="0.25">
      <c r="A613" s="27" t="s">
        <v>338</v>
      </c>
      <c r="B613" s="27">
        <v>2000</v>
      </c>
      <c r="D613" s="27">
        <v>164073.60999999999</v>
      </c>
    </row>
    <row r="614" spans="1:5" x14ac:dyDescent="0.25">
      <c r="A614" s="27" t="s">
        <v>338</v>
      </c>
      <c r="B614" s="27">
        <v>2001</v>
      </c>
      <c r="D614" s="27">
        <v>131623.62899999999</v>
      </c>
    </row>
    <row r="615" spans="1:5" x14ac:dyDescent="0.25">
      <c r="A615" s="27" t="s">
        <v>338</v>
      </c>
      <c r="B615" s="27">
        <v>2002</v>
      </c>
      <c r="C615" s="27">
        <v>99173.648000000001</v>
      </c>
      <c r="D615" s="27">
        <v>99173.648000000001</v>
      </c>
      <c r="E615" s="27">
        <v>62840.422400000003</v>
      </c>
    </row>
    <row r="616" spans="1:5" x14ac:dyDescent="0.25">
      <c r="A616" s="27" t="s">
        <v>338</v>
      </c>
      <c r="B616" s="27">
        <v>2003</v>
      </c>
      <c r="D616" s="27">
        <v>83967.880466666698</v>
      </c>
    </row>
    <row r="617" spans="1:5" x14ac:dyDescent="0.25">
      <c r="A617" s="27" t="s">
        <v>338</v>
      </c>
      <c r="B617" s="27">
        <v>2004</v>
      </c>
      <c r="D617" s="27">
        <v>68762.112933333294</v>
      </c>
    </row>
    <row r="618" spans="1:5" x14ac:dyDescent="0.25">
      <c r="A618" s="27" t="s">
        <v>338</v>
      </c>
      <c r="B618" s="27">
        <v>2005</v>
      </c>
      <c r="C618" s="27">
        <v>53556.345399999998</v>
      </c>
      <c r="D618" s="27">
        <v>53556.345399999998</v>
      </c>
      <c r="E618" s="27">
        <v>32260.473000000002</v>
      </c>
    </row>
    <row r="619" spans="1:5" x14ac:dyDescent="0.25">
      <c r="A619" s="27" t="s">
        <v>338</v>
      </c>
      <c r="B619" s="27">
        <v>2006</v>
      </c>
      <c r="D619" s="27">
        <v>66049.715599999996</v>
      </c>
    </row>
    <row r="620" spans="1:5" x14ac:dyDescent="0.25">
      <c r="A620" s="27" t="s">
        <v>338</v>
      </c>
      <c r="B620" s="27">
        <v>2007</v>
      </c>
      <c r="D620" s="27">
        <v>78543.085800000001</v>
      </c>
    </row>
    <row r="621" spans="1:5" x14ac:dyDescent="0.25">
      <c r="A621" s="27" t="s">
        <v>338</v>
      </c>
      <c r="B621" s="27">
        <v>2008</v>
      </c>
      <c r="C621" s="27">
        <v>91036.456000000006</v>
      </c>
      <c r="D621" s="27">
        <v>91036.456000000006</v>
      </c>
      <c r="E621" s="27">
        <v>91036.456000000006</v>
      </c>
    </row>
    <row r="622" spans="1:5" x14ac:dyDescent="0.25">
      <c r="A622" s="27" t="s">
        <v>338</v>
      </c>
      <c r="B622" s="27">
        <v>2009</v>
      </c>
      <c r="D622" s="27">
        <v>118709.408</v>
      </c>
    </row>
    <row r="623" spans="1:5" x14ac:dyDescent="0.25">
      <c r="A623" s="27" t="s">
        <v>338</v>
      </c>
      <c r="B623" s="27">
        <v>2010</v>
      </c>
      <c r="C623" s="27">
        <v>146382.35999999999</v>
      </c>
      <c r="D623" s="27">
        <v>146382.35999999999</v>
      </c>
      <c r="E623" s="27">
        <v>165845.84</v>
      </c>
    </row>
    <row r="624" spans="1:5" x14ac:dyDescent="0.25">
      <c r="A624" s="27" t="s">
        <v>338</v>
      </c>
      <c r="B624" s="27">
        <v>2011</v>
      </c>
      <c r="C624" s="27">
        <v>160944.42000000001</v>
      </c>
      <c r="D624" s="27">
        <v>160944.42000000001</v>
      </c>
      <c r="E624" s="27">
        <v>218316.315</v>
      </c>
    </row>
    <row r="625" spans="1:5" x14ac:dyDescent="0.25">
      <c r="A625" s="27" t="s">
        <v>338</v>
      </c>
      <c r="B625" s="27">
        <v>2012</v>
      </c>
      <c r="C625" s="27">
        <v>145022.359</v>
      </c>
      <c r="D625" s="27">
        <v>145022.359</v>
      </c>
      <c r="E625" s="27">
        <v>200285.959</v>
      </c>
    </row>
    <row r="626" spans="1:5" x14ac:dyDescent="0.25">
      <c r="A626" s="27" t="s">
        <v>338</v>
      </c>
      <c r="B626" s="27">
        <v>2013</v>
      </c>
      <c r="C626" s="27">
        <v>124917.50199999999</v>
      </c>
      <c r="D626" s="27">
        <v>124917.50199999999</v>
      </c>
      <c r="E626" s="27">
        <v>233889.71299999999</v>
      </c>
    </row>
    <row r="627" spans="1:5" x14ac:dyDescent="0.25">
      <c r="A627" s="27" t="s">
        <v>338</v>
      </c>
      <c r="B627" s="27">
        <v>2014</v>
      </c>
      <c r="D627" s="27">
        <v>124917.50199999999</v>
      </c>
    </row>
    <row r="628" spans="1:5" x14ac:dyDescent="0.25">
      <c r="A628" s="27" t="s">
        <v>338</v>
      </c>
      <c r="B628" s="27">
        <v>2015</v>
      </c>
      <c r="D628" s="27">
        <v>124917.50199999999</v>
      </c>
    </row>
    <row r="629" spans="1:5" x14ac:dyDescent="0.25">
      <c r="A629" s="27" t="s">
        <v>338</v>
      </c>
      <c r="B629" s="27">
        <v>2016</v>
      </c>
      <c r="D629" s="27">
        <v>124917.50199999999</v>
      </c>
    </row>
    <row r="630" spans="1:5" x14ac:dyDescent="0.25">
      <c r="A630" s="27" t="s">
        <v>338</v>
      </c>
      <c r="B630" s="27">
        <v>2017</v>
      </c>
      <c r="D630" s="27">
        <v>124917.50199999999</v>
      </c>
    </row>
    <row r="631" spans="1:5" x14ac:dyDescent="0.25">
      <c r="A631" s="27" t="s">
        <v>340</v>
      </c>
      <c r="B631" s="27">
        <v>1981</v>
      </c>
      <c r="C631" s="27">
        <v>5984984.79</v>
      </c>
      <c r="D631" s="27">
        <v>5984984.79</v>
      </c>
      <c r="E631" s="27">
        <v>4686487.4400000004</v>
      </c>
    </row>
    <row r="632" spans="1:5" x14ac:dyDescent="0.25">
      <c r="A632" s="27" t="s">
        <v>340</v>
      </c>
      <c r="B632" s="27">
        <v>1982</v>
      </c>
      <c r="D632" s="27">
        <v>6137706.5</v>
      </c>
    </row>
    <row r="633" spans="1:5" x14ac:dyDescent="0.25">
      <c r="A633" s="27" t="s">
        <v>340</v>
      </c>
      <c r="B633" s="27">
        <v>1983</v>
      </c>
      <c r="D633" s="27">
        <v>6290428.21</v>
      </c>
    </row>
    <row r="634" spans="1:5" x14ac:dyDescent="0.25">
      <c r="A634" s="27" t="s">
        <v>340</v>
      </c>
      <c r="B634" s="27">
        <v>1984</v>
      </c>
      <c r="C634" s="27">
        <v>6443149.9199999999</v>
      </c>
      <c r="D634" s="27">
        <v>6443149.9199999999</v>
      </c>
      <c r="E634" s="27">
        <v>5535054.5099999998</v>
      </c>
    </row>
    <row r="635" spans="1:5" x14ac:dyDescent="0.25">
      <c r="A635" s="27" t="s">
        <v>340</v>
      </c>
      <c r="B635" s="27">
        <v>1985</v>
      </c>
      <c r="D635" s="27">
        <v>6573037.8399999999</v>
      </c>
    </row>
    <row r="636" spans="1:5" x14ac:dyDescent="0.25">
      <c r="A636" s="27" t="s">
        <v>340</v>
      </c>
      <c r="B636" s="27">
        <v>1986</v>
      </c>
      <c r="D636" s="27">
        <v>6702925.7599999998</v>
      </c>
    </row>
    <row r="637" spans="1:5" x14ac:dyDescent="0.25">
      <c r="A637" s="27" t="s">
        <v>340</v>
      </c>
      <c r="B637" s="27">
        <v>1987</v>
      </c>
      <c r="C637" s="27">
        <v>6832813.6799999997</v>
      </c>
      <c r="D637" s="27">
        <v>6832813.6799999997</v>
      </c>
      <c r="E637" s="27">
        <v>6040856.7999999998</v>
      </c>
    </row>
    <row r="638" spans="1:5" x14ac:dyDescent="0.25">
      <c r="A638" s="27" t="s">
        <v>340</v>
      </c>
      <c r="B638" s="27">
        <v>1988</v>
      </c>
      <c r="D638" s="27">
        <v>7026287.84333333</v>
      </c>
    </row>
    <row r="639" spans="1:5" x14ac:dyDescent="0.25">
      <c r="A639" s="27" t="s">
        <v>340</v>
      </c>
      <c r="B639" s="27">
        <v>1989</v>
      </c>
      <c r="D639" s="27">
        <v>7219762.0066666696</v>
      </c>
    </row>
    <row r="640" spans="1:5" x14ac:dyDescent="0.25">
      <c r="A640" s="27" t="s">
        <v>340</v>
      </c>
      <c r="B640" s="27">
        <v>1990</v>
      </c>
      <c r="C640" s="27">
        <v>7413236.1699999999</v>
      </c>
      <c r="D640" s="27">
        <v>7413236.1699999999</v>
      </c>
      <c r="E640" s="27">
        <v>6538940.5800000001</v>
      </c>
    </row>
    <row r="641" spans="1:5" x14ac:dyDescent="0.25">
      <c r="A641" s="27" t="s">
        <v>340</v>
      </c>
      <c r="B641" s="27">
        <v>1991</v>
      </c>
      <c r="D641" s="27">
        <v>7584690.19666667</v>
      </c>
    </row>
    <row r="642" spans="1:5" x14ac:dyDescent="0.25">
      <c r="A642" s="27" t="s">
        <v>340</v>
      </c>
      <c r="B642" s="27">
        <v>1992</v>
      </c>
      <c r="D642" s="27">
        <v>7756144.2233333299</v>
      </c>
    </row>
    <row r="643" spans="1:5" x14ac:dyDescent="0.25">
      <c r="A643" s="27" t="s">
        <v>340</v>
      </c>
      <c r="B643" s="27">
        <v>1993</v>
      </c>
      <c r="C643" s="27">
        <v>7927598.25</v>
      </c>
      <c r="D643" s="27">
        <v>7927598.25</v>
      </c>
      <c r="E643" s="27">
        <v>7049552.1500000004</v>
      </c>
    </row>
    <row r="644" spans="1:5" x14ac:dyDescent="0.25">
      <c r="A644" s="27" t="s">
        <v>340</v>
      </c>
      <c r="B644" s="27">
        <v>1994</v>
      </c>
      <c r="D644" s="27">
        <v>8122190.34333333</v>
      </c>
    </row>
    <row r="645" spans="1:5" x14ac:dyDescent="0.25">
      <c r="A645" s="27" t="s">
        <v>340</v>
      </c>
      <c r="B645" s="27">
        <v>1995</v>
      </c>
      <c r="D645" s="27">
        <v>8316782.4366666703</v>
      </c>
    </row>
    <row r="646" spans="1:5" x14ac:dyDescent="0.25">
      <c r="A646" s="27" t="s">
        <v>340</v>
      </c>
      <c r="B646" s="27">
        <v>1996</v>
      </c>
      <c r="C646" s="27">
        <v>8511374.5299999993</v>
      </c>
      <c r="D646" s="27">
        <v>8511374.5299999993</v>
      </c>
      <c r="E646" s="27">
        <v>7823905.75</v>
      </c>
    </row>
    <row r="647" spans="1:5" x14ac:dyDescent="0.25">
      <c r="A647" s="27" t="s">
        <v>340</v>
      </c>
      <c r="B647" s="27">
        <v>1997</v>
      </c>
      <c r="D647" s="27">
        <v>8536414.3266666699</v>
      </c>
    </row>
    <row r="648" spans="1:5" x14ac:dyDescent="0.25">
      <c r="A648" s="27" t="s">
        <v>340</v>
      </c>
      <c r="B648" s="27">
        <v>1998</v>
      </c>
      <c r="D648" s="27">
        <v>8561454.1233333293</v>
      </c>
    </row>
    <row r="649" spans="1:5" x14ac:dyDescent="0.25">
      <c r="A649" s="27" t="s">
        <v>340</v>
      </c>
      <c r="B649" s="27">
        <v>1999</v>
      </c>
      <c r="C649" s="27">
        <v>8586493.9199999999</v>
      </c>
      <c r="D649" s="27">
        <v>8586493.9199999999</v>
      </c>
      <c r="E649" s="27">
        <v>7480106.4000000004</v>
      </c>
    </row>
    <row r="650" spans="1:5" x14ac:dyDescent="0.25">
      <c r="A650" s="27" t="s">
        <v>340</v>
      </c>
      <c r="B650" s="27">
        <v>2000</v>
      </c>
      <c r="D650" s="27">
        <v>8415253.4566666707</v>
      </c>
    </row>
    <row r="651" spans="1:5" x14ac:dyDescent="0.25">
      <c r="A651" s="27" t="s">
        <v>340</v>
      </c>
      <c r="B651" s="27">
        <v>2001</v>
      </c>
      <c r="D651" s="27">
        <v>8244012.9933333304</v>
      </c>
    </row>
    <row r="652" spans="1:5" x14ac:dyDescent="0.25">
      <c r="A652" s="27" t="s">
        <v>340</v>
      </c>
      <c r="B652" s="27">
        <v>2002</v>
      </c>
      <c r="C652" s="27">
        <v>8072772.5300000003</v>
      </c>
      <c r="D652" s="27">
        <v>8072772.5300000003</v>
      </c>
      <c r="E652" s="27">
        <v>7142419.5300000003</v>
      </c>
    </row>
    <row r="653" spans="1:5" x14ac:dyDescent="0.25">
      <c r="A653" s="27" t="s">
        <v>340</v>
      </c>
      <c r="B653" s="27">
        <v>2003</v>
      </c>
      <c r="D653" s="27">
        <v>7914707.8399999999</v>
      </c>
    </row>
    <row r="654" spans="1:5" x14ac:dyDescent="0.25">
      <c r="A654" s="27" t="s">
        <v>340</v>
      </c>
      <c r="B654" s="27">
        <v>2004</v>
      </c>
      <c r="D654" s="27">
        <v>7756643.1500000004</v>
      </c>
    </row>
    <row r="655" spans="1:5" x14ac:dyDescent="0.25">
      <c r="A655" s="27" t="s">
        <v>340</v>
      </c>
      <c r="B655" s="27">
        <v>2005</v>
      </c>
      <c r="C655" s="27">
        <v>7598578.46</v>
      </c>
      <c r="D655" s="27">
        <v>7598578.46</v>
      </c>
      <c r="E655" s="27">
        <v>7133951.2199999997</v>
      </c>
    </row>
    <row r="656" spans="1:5" x14ac:dyDescent="0.25">
      <c r="A656" s="27" t="s">
        <v>340</v>
      </c>
      <c r="B656" s="27">
        <v>2006</v>
      </c>
      <c r="D656" s="27">
        <v>7729716.19666667</v>
      </c>
    </row>
    <row r="657" spans="1:5" x14ac:dyDescent="0.25">
      <c r="A657" s="27" t="s">
        <v>340</v>
      </c>
      <c r="B657" s="27">
        <v>2007</v>
      </c>
      <c r="D657" s="27">
        <v>7860853.9333333299</v>
      </c>
    </row>
    <row r="658" spans="1:5" x14ac:dyDescent="0.25">
      <c r="A658" s="27" t="s">
        <v>340</v>
      </c>
      <c r="B658" s="27">
        <v>2008</v>
      </c>
      <c r="C658" s="27">
        <v>7991991.6699999999</v>
      </c>
      <c r="D658" s="27">
        <v>7991991.6699999999</v>
      </c>
      <c r="E658" s="27">
        <v>8438420.7699999996</v>
      </c>
    </row>
    <row r="659" spans="1:5" x14ac:dyDescent="0.25">
      <c r="A659" s="27" t="s">
        <v>340</v>
      </c>
      <c r="B659" s="27">
        <v>2009</v>
      </c>
      <c r="D659" s="27">
        <v>8190168.6849999996</v>
      </c>
    </row>
    <row r="660" spans="1:5" x14ac:dyDescent="0.25">
      <c r="A660" s="27" t="s">
        <v>340</v>
      </c>
      <c r="B660" s="27">
        <v>2010</v>
      </c>
      <c r="C660" s="27">
        <v>8388345.7000000002</v>
      </c>
      <c r="D660" s="27">
        <v>8388345.7000000002</v>
      </c>
      <c r="E660" s="27">
        <v>9546108.1799999997</v>
      </c>
    </row>
    <row r="661" spans="1:5" x14ac:dyDescent="0.25">
      <c r="A661" s="27" t="s">
        <v>340</v>
      </c>
      <c r="B661" s="27">
        <v>2011</v>
      </c>
      <c r="C661" s="27">
        <v>8226913.9199999999</v>
      </c>
      <c r="D661" s="27">
        <v>8226913.9199999999</v>
      </c>
      <c r="E661" s="27">
        <v>10086437.279999999</v>
      </c>
    </row>
    <row r="662" spans="1:5" x14ac:dyDescent="0.25">
      <c r="A662" s="27" t="s">
        <v>340</v>
      </c>
      <c r="B662" s="27">
        <v>2012</v>
      </c>
      <c r="C662" s="27">
        <v>7970683.6699999999</v>
      </c>
      <c r="D662" s="27">
        <v>7970683.6699999999</v>
      </c>
      <c r="E662" s="27">
        <v>10407650.140000001</v>
      </c>
    </row>
    <row r="663" spans="1:5" x14ac:dyDescent="0.25">
      <c r="A663" s="27" t="s">
        <v>340</v>
      </c>
      <c r="B663" s="27">
        <v>2013</v>
      </c>
      <c r="C663" s="27">
        <v>7749489.8099999996</v>
      </c>
      <c r="D663" s="27">
        <v>7749489.8099999996</v>
      </c>
      <c r="E663" s="27">
        <v>11107534.35</v>
      </c>
    </row>
    <row r="664" spans="1:5" x14ac:dyDescent="0.25">
      <c r="A664" s="27" t="s">
        <v>340</v>
      </c>
      <c r="B664" s="27">
        <v>2014</v>
      </c>
      <c r="D664" s="27">
        <v>7749489.8099999996</v>
      </c>
    </row>
    <row r="665" spans="1:5" x14ac:dyDescent="0.25">
      <c r="A665" s="27" t="s">
        <v>340</v>
      </c>
      <c r="B665" s="27">
        <v>2015</v>
      </c>
      <c r="D665" s="27">
        <v>7749489.8099999996</v>
      </c>
    </row>
    <row r="666" spans="1:5" x14ac:dyDescent="0.25">
      <c r="A666" s="27" t="s">
        <v>340</v>
      </c>
      <c r="B666" s="27">
        <v>2016</v>
      </c>
      <c r="D666" s="27">
        <v>7749489.8099999996</v>
      </c>
    </row>
    <row r="667" spans="1:5" x14ac:dyDescent="0.25">
      <c r="A667" s="27" t="s">
        <v>340</v>
      </c>
      <c r="B667" s="27">
        <v>2017</v>
      </c>
      <c r="D667" s="27">
        <v>7749489.8099999996</v>
      </c>
    </row>
    <row r="668" spans="1:5" x14ac:dyDescent="0.25">
      <c r="A668" s="27" t="s">
        <v>342</v>
      </c>
      <c r="B668" s="27">
        <v>1981</v>
      </c>
      <c r="C668" s="27">
        <v>3570520.9</v>
      </c>
      <c r="D668" s="27">
        <v>3570520.9</v>
      </c>
      <c r="E668" s="27">
        <v>2059224.96</v>
      </c>
    </row>
    <row r="669" spans="1:5" x14ac:dyDescent="0.25">
      <c r="A669" s="27" t="s">
        <v>342</v>
      </c>
      <c r="B669" s="27">
        <v>1982</v>
      </c>
      <c r="D669" s="27">
        <v>3696706.82333333</v>
      </c>
    </row>
    <row r="670" spans="1:5" x14ac:dyDescent="0.25">
      <c r="A670" s="27" t="s">
        <v>342</v>
      </c>
      <c r="B670" s="27">
        <v>1983</v>
      </c>
      <c r="D670" s="27">
        <v>3822892.7466666698</v>
      </c>
    </row>
    <row r="671" spans="1:5" x14ac:dyDescent="0.25">
      <c r="A671" s="27" t="s">
        <v>342</v>
      </c>
      <c r="B671" s="27">
        <v>1984</v>
      </c>
      <c r="C671" s="27">
        <v>3949078.67</v>
      </c>
      <c r="D671" s="27">
        <v>3949078.67</v>
      </c>
      <c r="E671" s="27">
        <v>2910879.78</v>
      </c>
    </row>
    <row r="672" spans="1:5" x14ac:dyDescent="0.25">
      <c r="A672" s="27" t="s">
        <v>342</v>
      </c>
      <c r="B672" s="27">
        <v>1985</v>
      </c>
      <c r="D672" s="27">
        <v>4002464.13333333</v>
      </c>
    </row>
    <row r="673" spans="1:5" x14ac:dyDescent="0.25">
      <c r="A673" s="27" t="s">
        <v>342</v>
      </c>
      <c r="B673" s="27">
        <v>1986</v>
      </c>
      <c r="D673" s="27">
        <v>4055849.5966666699</v>
      </c>
    </row>
    <row r="674" spans="1:5" x14ac:dyDescent="0.25">
      <c r="A674" s="27" t="s">
        <v>342</v>
      </c>
      <c r="B674" s="27">
        <v>1987</v>
      </c>
      <c r="C674" s="27">
        <v>4109235.06</v>
      </c>
      <c r="D674" s="27">
        <v>4109235.06</v>
      </c>
      <c r="E674" s="27">
        <v>3152736.89</v>
      </c>
    </row>
    <row r="675" spans="1:5" x14ac:dyDescent="0.25">
      <c r="A675" s="27" t="s">
        <v>342</v>
      </c>
      <c r="B675" s="27">
        <v>1988</v>
      </c>
      <c r="D675" s="27">
        <v>4216225.0466666697</v>
      </c>
    </row>
    <row r="676" spans="1:5" x14ac:dyDescent="0.25">
      <c r="A676" s="27" t="s">
        <v>342</v>
      </c>
      <c r="B676" s="27">
        <v>1989</v>
      </c>
      <c r="D676" s="27">
        <v>4323215.0333333304</v>
      </c>
    </row>
    <row r="677" spans="1:5" x14ac:dyDescent="0.25">
      <c r="A677" s="27" t="s">
        <v>342</v>
      </c>
      <c r="B677" s="27">
        <v>1990</v>
      </c>
      <c r="C677" s="27">
        <v>4430205.0199999996</v>
      </c>
      <c r="D677" s="27">
        <v>4430205.0199999996</v>
      </c>
      <c r="E677" s="27">
        <v>3343614.26</v>
      </c>
    </row>
    <row r="678" spans="1:5" x14ac:dyDescent="0.25">
      <c r="A678" s="27" t="s">
        <v>342</v>
      </c>
      <c r="B678" s="27">
        <v>1991</v>
      </c>
      <c r="D678" s="27">
        <v>4530918.7733333297</v>
      </c>
    </row>
    <row r="679" spans="1:5" x14ac:dyDescent="0.25">
      <c r="A679" s="27" t="s">
        <v>342</v>
      </c>
      <c r="B679" s="27">
        <v>1992</v>
      </c>
      <c r="D679" s="27">
        <v>4631632.5266666701</v>
      </c>
    </row>
    <row r="680" spans="1:5" x14ac:dyDescent="0.25">
      <c r="A680" s="27" t="s">
        <v>342</v>
      </c>
      <c r="B680" s="27">
        <v>1993</v>
      </c>
      <c r="C680" s="27">
        <v>4732346.28</v>
      </c>
      <c r="D680" s="27">
        <v>4732346.28</v>
      </c>
      <c r="E680" s="27">
        <v>3725839.02</v>
      </c>
    </row>
    <row r="681" spans="1:5" x14ac:dyDescent="0.25">
      <c r="A681" s="27" t="s">
        <v>342</v>
      </c>
      <c r="B681" s="27">
        <v>1994</v>
      </c>
      <c r="D681" s="27">
        <v>4850722.1466666702</v>
      </c>
    </row>
    <row r="682" spans="1:5" x14ac:dyDescent="0.25">
      <c r="A682" s="27" t="s">
        <v>342</v>
      </c>
      <c r="B682" s="27">
        <v>1995</v>
      </c>
      <c r="D682" s="27">
        <v>4969098.0133333299</v>
      </c>
    </row>
    <row r="683" spans="1:5" x14ac:dyDescent="0.25">
      <c r="A683" s="27" t="s">
        <v>342</v>
      </c>
      <c r="B683" s="27">
        <v>1996</v>
      </c>
      <c r="C683" s="27">
        <v>5087473.88</v>
      </c>
      <c r="D683" s="27">
        <v>5087473.88</v>
      </c>
      <c r="E683" s="27">
        <v>4522353.3600000003</v>
      </c>
    </row>
    <row r="684" spans="1:5" x14ac:dyDescent="0.25">
      <c r="A684" s="27" t="s">
        <v>342</v>
      </c>
      <c r="B684" s="27">
        <v>1997</v>
      </c>
      <c r="D684" s="27">
        <v>5147587.4933333304</v>
      </c>
    </row>
    <row r="685" spans="1:5" x14ac:dyDescent="0.25">
      <c r="A685" s="27" t="s">
        <v>342</v>
      </c>
      <c r="B685" s="27">
        <v>1998</v>
      </c>
      <c r="D685" s="27">
        <v>5207701.1066666702</v>
      </c>
    </row>
    <row r="686" spans="1:5" x14ac:dyDescent="0.25">
      <c r="A686" s="27" t="s">
        <v>342</v>
      </c>
      <c r="B686" s="27">
        <v>1999</v>
      </c>
      <c r="C686" s="27">
        <v>5267814.72</v>
      </c>
      <c r="D686" s="27">
        <v>5267814.72</v>
      </c>
      <c r="E686" s="27">
        <v>4733047.5999999996</v>
      </c>
    </row>
    <row r="687" spans="1:5" x14ac:dyDescent="0.25">
      <c r="A687" s="27" t="s">
        <v>342</v>
      </c>
      <c r="B687" s="27">
        <v>2000</v>
      </c>
      <c r="D687" s="27">
        <v>5329463.5133333299</v>
      </c>
    </row>
    <row r="688" spans="1:5" x14ac:dyDescent="0.25">
      <c r="A688" s="27" t="s">
        <v>342</v>
      </c>
      <c r="B688" s="27">
        <v>2001</v>
      </c>
      <c r="D688" s="27">
        <v>5391112.3066666704</v>
      </c>
    </row>
    <row r="689" spans="1:5" x14ac:dyDescent="0.25">
      <c r="A689" s="27" t="s">
        <v>342</v>
      </c>
      <c r="B689" s="27">
        <v>2002</v>
      </c>
      <c r="C689" s="27">
        <v>5452761.0999999996</v>
      </c>
      <c r="D689" s="27">
        <v>5452761.0999999996</v>
      </c>
      <c r="E689" s="27">
        <v>5039403.6399999997</v>
      </c>
    </row>
    <row r="690" spans="1:5" x14ac:dyDescent="0.25">
      <c r="A690" s="27" t="s">
        <v>342</v>
      </c>
      <c r="B690" s="27">
        <v>2003</v>
      </c>
      <c r="D690" s="27">
        <v>5606954.9733333299</v>
      </c>
    </row>
    <row r="691" spans="1:5" x14ac:dyDescent="0.25">
      <c r="A691" s="27" t="s">
        <v>342</v>
      </c>
      <c r="B691" s="27">
        <v>2004</v>
      </c>
      <c r="D691" s="27">
        <v>5761148.8466666704</v>
      </c>
    </row>
    <row r="692" spans="1:5" x14ac:dyDescent="0.25">
      <c r="A692" s="27" t="s">
        <v>342</v>
      </c>
      <c r="B692" s="27">
        <v>2005</v>
      </c>
      <c r="C692" s="27">
        <v>5915342.7199999997</v>
      </c>
      <c r="D692" s="27">
        <v>5915342.7199999997</v>
      </c>
      <c r="E692" s="27">
        <v>5670927.9199999999</v>
      </c>
    </row>
    <row r="693" spans="1:5" x14ac:dyDescent="0.25">
      <c r="A693" s="27" t="s">
        <v>342</v>
      </c>
      <c r="B693" s="27">
        <v>2006</v>
      </c>
      <c r="D693" s="27">
        <v>6005341.8499999996</v>
      </c>
    </row>
    <row r="694" spans="1:5" x14ac:dyDescent="0.25">
      <c r="A694" s="27" t="s">
        <v>342</v>
      </c>
      <c r="B694" s="27">
        <v>2007</v>
      </c>
      <c r="D694" s="27">
        <v>6095340.9800000004</v>
      </c>
    </row>
    <row r="695" spans="1:5" x14ac:dyDescent="0.25">
      <c r="A695" s="27" t="s">
        <v>342</v>
      </c>
      <c r="B695" s="27">
        <v>2008</v>
      </c>
      <c r="C695" s="27">
        <v>6185340.1100000003</v>
      </c>
      <c r="D695" s="27">
        <v>6185340.1100000003</v>
      </c>
      <c r="E695" s="27">
        <v>6379818.5899999999</v>
      </c>
    </row>
    <row r="696" spans="1:5" x14ac:dyDescent="0.25">
      <c r="A696" s="27" t="s">
        <v>342</v>
      </c>
      <c r="B696" s="27">
        <v>2009</v>
      </c>
      <c r="D696" s="27">
        <v>6380613.2149999999</v>
      </c>
    </row>
    <row r="697" spans="1:5" x14ac:dyDescent="0.25">
      <c r="A697" s="27" t="s">
        <v>342</v>
      </c>
      <c r="B697" s="27">
        <v>2010</v>
      </c>
      <c r="C697" s="27">
        <v>6575886.3200000003</v>
      </c>
      <c r="D697" s="27">
        <v>6575886.3200000003</v>
      </c>
      <c r="E697" s="27">
        <v>7022559.96</v>
      </c>
    </row>
    <row r="698" spans="1:5" x14ac:dyDescent="0.25">
      <c r="A698" s="27" t="s">
        <v>342</v>
      </c>
      <c r="B698" s="27">
        <v>2011</v>
      </c>
      <c r="C698" s="27">
        <v>6729303.6799999997</v>
      </c>
      <c r="D698" s="27">
        <v>6729303.6799999997</v>
      </c>
      <c r="E698" s="27">
        <v>7375175.5199999996</v>
      </c>
    </row>
    <row r="699" spans="1:5" x14ac:dyDescent="0.25">
      <c r="A699" s="27" t="s">
        <v>342</v>
      </c>
      <c r="B699" s="27">
        <v>2012</v>
      </c>
      <c r="C699" s="27">
        <v>6865475.4800000004</v>
      </c>
      <c r="D699" s="27">
        <v>6865475.4800000004</v>
      </c>
      <c r="E699" s="27">
        <v>7668402.7999999998</v>
      </c>
    </row>
    <row r="700" spans="1:5" x14ac:dyDescent="0.25">
      <c r="A700" s="27" t="s">
        <v>342</v>
      </c>
      <c r="B700" s="27">
        <v>2013</v>
      </c>
      <c r="C700" s="27">
        <v>6944985.5999999996</v>
      </c>
      <c r="D700" s="27">
        <v>6944985.5999999996</v>
      </c>
      <c r="E700" s="27">
        <v>8007196.7999999998</v>
      </c>
    </row>
    <row r="701" spans="1:5" x14ac:dyDescent="0.25">
      <c r="A701" s="27" t="s">
        <v>342</v>
      </c>
      <c r="B701" s="27">
        <v>2014</v>
      </c>
      <c r="D701" s="27">
        <v>6944985.5999999996</v>
      </c>
    </row>
    <row r="702" spans="1:5" x14ac:dyDescent="0.25">
      <c r="A702" s="27" t="s">
        <v>342</v>
      </c>
      <c r="B702" s="27">
        <v>2015</v>
      </c>
      <c r="D702" s="27">
        <v>6944985.5999999996</v>
      </c>
    </row>
    <row r="703" spans="1:5" x14ac:dyDescent="0.25">
      <c r="A703" s="27" t="s">
        <v>342</v>
      </c>
      <c r="B703" s="27">
        <v>2016</v>
      </c>
      <c r="D703" s="27">
        <v>6944985.5999999996</v>
      </c>
    </row>
    <row r="704" spans="1:5" x14ac:dyDescent="0.25">
      <c r="A704" s="27" t="s">
        <v>342</v>
      </c>
      <c r="B704" s="27">
        <v>2017</v>
      </c>
      <c r="D704" s="27">
        <v>6944985.5999999996</v>
      </c>
    </row>
    <row r="705" spans="1:5" x14ac:dyDescent="0.25">
      <c r="A705" s="27" t="s">
        <v>352</v>
      </c>
      <c r="B705" s="27">
        <v>1981</v>
      </c>
      <c r="C705" s="27">
        <v>190740.54</v>
      </c>
      <c r="D705" s="27">
        <v>190740.54</v>
      </c>
      <c r="E705" s="27">
        <v>108556.28</v>
      </c>
    </row>
    <row r="706" spans="1:5" x14ac:dyDescent="0.25">
      <c r="A706" s="27" t="s">
        <v>352</v>
      </c>
      <c r="B706" s="27">
        <v>1982</v>
      </c>
      <c r="D706" s="27">
        <v>190940.58666666699</v>
      </c>
    </row>
    <row r="707" spans="1:5" x14ac:dyDescent="0.25">
      <c r="A707" s="27" t="s">
        <v>352</v>
      </c>
      <c r="B707" s="27">
        <v>1983</v>
      </c>
      <c r="D707" s="27">
        <v>191140.63333333301</v>
      </c>
    </row>
    <row r="708" spans="1:5" x14ac:dyDescent="0.25">
      <c r="A708" s="27" t="s">
        <v>352</v>
      </c>
      <c r="B708" s="27">
        <v>1984</v>
      </c>
      <c r="C708" s="27">
        <v>191340.68</v>
      </c>
      <c r="D708" s="27">
        <v>191340.68</v>
      </c>
      <c r="E708" s="27">
        <v>125731.04</v>
      </c>
    </row>
    <row r="709" spans="1:5" x14ac:dyDescent="0.25">
      <c r="A709" s="27" t="s">
        <v>352</v>
      </c>
      <c r="B709" s="27">
        <v>1985</v>
      </c>
      <c r="D709" s="27">
        <v>187927.493333333</v>
      </c>
    </row>
    <row r="710" spans="1:5" x14ac:dyDescent="0.25">
      <c r="A710" s="27" t="s">
        <v>352</v>
      </c>
      <c r="B710" s="27">
        <v>1986</v>
      </c>
      <c r="D710" s="27">
        <v>184514.30666666699</v>
      </c>
    </row>
    <row r="711" spans="1:5" x14ac:dyDescent="0.25">
      <c r="A711" s="27" t="s">
        <v>352</v>
      </c>
      <c r="B711" s="27">
        <v>1987</v>
      </c>
      <c r="C711" s="27">
        <v>181101.12</v>
      </c>
      <c r="D711" s="27">
        <v>181101.12</v>
      </c>
      <c r="E711" s="27">
        <v>129652.8</v>
      </c>
    </row>
    <row r="712" spans="1:5" x14ac:dyDescent="0.25">
      <c r="A712" s="27" t="s">
        <v>352</v>
      </c>
      <c r="B712" s="27">
        <v>1988</v>
      </c>
      <c r="D712" s="27">
        <v>181369.45333333299</v>
      </c>
    </row>
    <row r="713" spans="1:5" x14ac:dyDescent="0.25">
      <c r="A713" s="27" t="s">
        <v>352</v>
      </c>
      <c r="B713" s="27">
        <v>1989</v>
      </c>
      <c r="D713" s="27">
        <v>181637.786666667</v>
      </c>
    </row>
    <row r="714" spans="1:5" x14ac:dyDescent="0.25">
      <c r="A714" s="27" t="s">
        <v>352</v>
      </c>
      <c r="B714" s="27">
        <v>1990</v>
      </c>
      <c r="C714" s="27">
        <v>181906.12</v>
      </c>
      <c r="D714" s="27">
        <v>181906.12</v>
      </c>
      <c r="E714" s="27">
        <v>125252.26</v>
      </c>
    </row>
    <row r="715" spans="1:5" x14ac:dyDescent="0.25">
      <c r="A715" s="27" t="s">
        <v>352</v>
      </c>
      <c r="B715" s="27">
        <v>1991</v>
      </c>
      <c r="D715" s="27">
        <v>180604.933333333</v>
      </c>
    </row>
    <row r="716" spans="1:5" x14ac:dyDescent="0.25">
      <c r="A716" s="27" t="s">
        <v>352</v>
      </c>
      <c r="B716" s="27">
        <v>1992</v>
      </c>
      <c r="D716" s="27">
        <v>179303.74666666699</v>
      </c>
    </row>
    <row r="717" spans="1:5" x14ac:dyDescent="0.25">
      <c r="A717" s="27" t="s">
        <v>352</v>
      </c>
      <c r="B717" s="27">
        <v>1993</v>
      </c>
      <c r="C717" s="27">
        <v>178002.56</v>
      </c>
      <c r="D717" s="27">
        <v>178002.56</v>
      </c>
      <c r="E717" s="27">
        <v>119823.02</v>
      </c>
    </row>
    <row r="718" spans="1:5" x14ac:dyDescent="0.25">
      <c r="A718" s="27" t="s">
        <v>352</v>
      </c>
      <c r="B718" s="27">
        <v>1994</v>
      </c>
      <c r="D718" s="27">
        <v>161384.10666666701</v>
      </c>
    </row>
    <row r="719" spans="1:5" x14ac:dyDescent="0.25">
      <c r="A719" s="27" t="s">
        <v>352</v>
      </c>
      <c r="B719" s="27">
        <v>1995</v>
      </c>
      <c r="D719" s="27">
        <v>144765.653333333</v>
      </c>
    </row>
    <row r="720" spans="1:5" x14ac:dyDescent="0.25">
      <c r="A720" s="27" t="s">
        <v>352</v>
      </c>
      <c r="B720" s="27">
        <v>1996</v>
      </c>
      <c r="C720" s="27">
        <v>128147.2</v>
      </c>
      <c r="D720" s="27">
        <v>128147.2</v>
      </c>
      <c r="E720" s="27">
        <v>90303.6</v>
      </c>
    </row>
    <row r="721" spans="1:5" x14ac:dyDescent="0.25">
      <c r="A721" s="27" t="s">
        <v>352</v>
      </c>
      <c r="B721" s="27">
        <v>1997</v>
      </c>
      <c r="D721" s="27">
        <v>115601.126666667</v>
      </c>
    </row>
    <row r="722" spans="1:5" x14ac:dyDescent="0.25">
      <c r="A722" s="27" t="s">
        <v>352</v>
      </c>
      <c r="B722" s="27">
        <v>1998</v>
      </c>
      <c r="D722" s="27">
        <v>103055.05333333299</v>
      </c>
    </row>
    <row r="723" spans="1:5" x14ac:dyDescent="0.25">
      <c r="A723" s="27" t="s">
        <v>352</v>
      </c>
      <c r="B723" s="27">
        <v>1999</v>
      </c>
      <c r="C723" s="27">
        <v>90508.98</v>
      </c>
      <c r="D723" s="27">
        <v>90508.98</v>
      </c>
      <c r="E723" s="27">
        <v>58412.06</v>
      </c>
    </row>
    <row r="724" spans="1:5" x14ac:dyDescent="0.25">
      <c r="A724" s="27" t="s">
        <v>352</v>
      </c>
      <c r="B724" s="27">
        <v>2000</v>
      </c>
      <c r="D724" s="27">
        <v>83924.87</v>
      </c>
    </row>
    <row r="725" spans="1:5" x14ac:dyDescent="0.25">
      <c r="A725" s="27" t="s">
        <v>352</v>
      </c>
      <c r="B725" s="27">
        <v>2001</v>
      </c>
      <c r="D725" s="27">
        <v>77340.759999999995</v>
      </c>
    </row>
    <row r="726" spans="1:5" x14ac:dyDescent="0.25">
      <c r="A726" s="27" t="s">
        <v>352</v>
      </c>
      <c r="B726" s="27">
        <v>2002</v>
      </c>
      <c r="C726" s="27">
        <v>70756.649999999994</v>
      </c>
      <c r="D726" s="27">
        <v>70756.649999999994</v>
      </c>
      <c r="E726" s="27">
        <v>50159.25</v>
      </c>
    </row>
    <row r="727" spans="1:5" x14ac:dyDescent="0.25">
      <c r="A727" s="27" t="s">
        <v>352</v>
      </c>
      <c r="B727" s="27">
        <v>2003</v>
      </c>
      <c r="D727" s="27">
        <v>65458.956666666701</v>
      </c>
    </row>
    <row r="728" spans="1:5" x14ac:dyDescent="0.25">
      <c r="A728" s="27" t="s">
        <v>352</v>
      </c>
      <c r="B728" s="27">
        <v>2004</v>
      </c>
      <c r="D728" s="27">
        <v>60161.2633333333</v>
      </c>
    </row>
    <row r="729" spans="1:5" x14ac:dyDescent="0.25">
      <c r="A729" s="27" t="s">
        <v>352</v>
      </c>
      <c r="B729" s="27">
        <v>2005</v>
      </c>
      <c r="C729" s="27">
        <v>54863.57</v>
      </c>
      <c r="D729" s="27">
        <v>54863.57</v>
      </c>
      <c r="E729" s="27">
        <v>45679.159</v>
      </c>
    </row>
    <row r="730" spans="1:5" x14ac:dyDescent="0.25">
      <c r="A730" s="27" t="s">
        <v>352</v>
      </c>
      <c r="B730" s="27">
        <v>2006</v>
      </c>
      <c r="D730" s="27">
        <v>48238.285000000003</v>
      </c>
    </row>
    <row r="731" spans="1:5" x14ac:dyDescent="0.25">
      <c r="A731" s="27" t="s">
        <v>352</v>
      </c>
      <c r="B731" s="27">
        <v>2007</v>
      </c>
      <c r="D731" s="27">
        <v>41613</v>
      </c>
    </row>
    <row r="732" spans="1:5" x14ac:dyDescent="0.25">
      <c r="A732" s="27" t="s">
        <v>352</v>
      </c>
      <c r="B732" s="27">
        <v>2008</v>
      </c>
      <c r="C732" s="27">
        <v>34987.714999999997</v>
      </c>
      <c r="D732" s="27">
        <v>34987.714999999997</v>
      </c>
      <c r="E732" s="27">
        <v>42034.894999999997</v>
      </c>
    </row>
    <row r="733" spans="1:5" x14ac:dyDescent="0.25">
      <c r="A733" s="27" t="s">
        <v>352</v>
      </c>
      <c r="B733" s="27">
        <v>2009</v>
      </c>
      <c r="D733" s="27">
        <v>36812.807500000003</v>
      </c>
    </row>
    <row r="734" spans="1:5" x14ac:dyDescent="0.25">
      <c r="A734" s="27" t="s">
        <v>352</v>
      </c>
      <c r="B734" s="27">
        <v>2010</v>
      </c>
      <c r="C734" s="27">
        <v>38637.9</v>
      </c>
      <c r="D734" s="27">
        <v>38637.9</v>
      </c>
      <c r="E734" s="27">
        <v>53633.5</v>
      </c>
    </row>
    <row r="735" spans="1:5" x14ac:dyDescent="0.25">
      <c r="A735" s="27" t="s">
        <v>352</v>
      </c>
      <c r="B735" s="27">
        <v>2011</v>
      </c>
      <c r="C735" s="27">
        <v>35347.589999999997</v>
      </c>
      <c r="D735" s="27">
        <v>35347.589999999997</v>
      </c>
      <c r="E735" s="27">
        <v>58259.34</v>
      </c>
    </row>
    <row r="736" spans="1:5" x14ac:dyDescent="0.25">
      <c r="A736" s="27" t="s">
        <v>352</v>
      </c>
      <c r="B736" s="27">
        <v>2012</v>
      </c>
      <c r="C736" s="27">
        <v>35812.506000000001</v>
      </c>
      <c r="D736" s="27">
        <v>35812.506000000001</v>
      </c>
      <c r="E736" s="27">
        <v>65793.06</v>
      </c>
    </row>
    <row r="737" spans="1:5" x14ac:dyDescent="0.25">
      <c r="A737" s="27" t="s">
        <v>352</v>
      </c>
      <c r="B737" s="27">
        <v>2013</v>
      </c>
      <c r="C737" s="27">
        <v>36989.732000000004</v>
      </c>
      <c r="D737" s="27">
        <v>36989.732000000004</v>
      </c>
      <c r="E737" s="27">
        <v>79745.64</v>
      </c>
    </row>
    <row r="738" spans="1:5" x14ac:dyDescent="0.25">
      <c r="A738" s="27" t="s">
        <v>352</v>
      </c>
      <c r="B738" s="27">
        <v>2014</v>
      </c>
      <c r="D738" s="27">
        <v>36989.732000000004</v>
      </c>
    </row>
    <row r="739" spans="1:5" x14ac:dyDescent="0.25">
      <c r="A739" s="27" t="s">
        <v>352</v>
      </c>
      <c r="B739" s="27">
        <v>2015</v>
      </c>
      <c r="D739" s="27">
        <v>36989.732000000004</v>
      </c>
    </row>
    <row r="740" spans="1:5" x14ac:dyDescent="0.25">
      <c r="A740" s="27" t="s">
        <v>352</v>
      </c>
      <c r="B740" s="27">
        <v>2016</v>
      </c>
      <c r="D740" s="27">
        <v>36989.732000000004</v>
      </c>
    </row>
    <row r="741" spans="1:5" x14ac:dyDescent="0.25">
      <c r="A741" s="27" t="s">
        <v>352</v>
      </c>
      <c r="B741" s="27">
        <v>2017</v>
      </c>
      <c r="D741" s="27">
        <v>36989.732000000004</v>
      </c>
    </row>
    <row r="742" spans="1:5" x14ac:dyDescent="0.25">
      <c r="A742" s="27" t="s">
        <v>346</v>
      </c>
      <c r="B742" s="27">
        <v>1981</v>
      </c>
      <c r="C742" s="27">
        <v>2214236.88</v>
      </c>
      <c r="D742" s="27">
        <v>2214236.88</v>
      </c>
      <c r="E742" s="27">
        <v>367580.49599999998</v>
      </c>
    </row>
    <row r="743" spans="1:5" x14ac:dyDescent="0.25">
      <c r="A743" s="27" t="s">
        <v>346</v>
      </c>
      <c r="B743" s="27">
        <v>1982</v>
      </c>
      <c r="D743" s="27">
        <v>2081404.7666666701</v>
      </c>
    </row>
    <row r="744" spans="1:5" x14ac:dyDescent="0.25">
      <c r="A744" s="27" t="s">
        <v>346</v>
      </c>
      <c r="B744" s="27">
        <v>1983</v>
      </c>
      <c r="D744" s="27">
        <v>1948572.6533333301</v>
      </c>
    </row>
    <row r="745" spans="1:5" x14ac:dyDescent="0.25">
      <c r="A745" s="27" t="s">
        <v>346</v>
      </c>
      <c r="B745" s="27">
        <v>1984</v>
      </c>
      <c r="C745" s="27">
        <v>1815740.54</v>
      </c>
      <c r="D745" s="27">
        <v>1815740.54</v>
      </c>
      <c r="E745" s="27">
        <v>484330.266</v>
      </c>
    </row>
    <row r="746" spans="1:5" x14ac:dyDescent="0.25">
      <c r="A746" s="27" t="s">
        <v>346</v>
      </c>
      <c r="B746" s="27">
        <v>1985</v>
      </c>
      <c r="D746" s="27">
        <v>1846494.56</v>
      </c>
    </row>
    <row r="747" spans="1:5" x14ac:dyDescent="0.25">
      <c r="A747" s="27" t="s">
        <v>346</v>
      </c>
      <c r="B747" s="27">
        <v>1986</v>
      </c>
      <c r="D747" s="27">
        <v>1877248.58</v>
      </c>
    </row>
    <row r="748" spans="1:5" x14ac:dyDescent="0.25">
      <c r="A748" s="27" t="s">
        <v>346</v>
      </c>
      <c r="B748" s="27">
        <v>1987</v>
      </c>
      <c r="C748" s="27">
        <v>1908002.6</v>
      </c>
      <c r="D748" s="27">
        <v>1908002.6</v>
      </c>
      <c r="E748" s="27">
        <v>752835.95</v>
      </c>
    </row>
    <row r="749" spans="1:5" x14ac:dyDescent="0.25">
      <c r="A749" s="27" t="s">
        <v>346</v>
      </c>
      <c r="B749" s="27">
        <v>1988</v>
      </c>
      <c r="D749" s="27">
        <v>2564846.6533333301</v>
      </c>
    </row>
    <row r="750" spans="1:5" x14ac:dyDescent="0.25">
      <c r="A750" s="27" t="s">
        <v>346</v>
      </c>
      <c r="B750" s="27">
        <v>1989</v>
      </c>
      <c r="D750" s="27">
        <v>3221690.7066666698</v>
      </c>
    </row>
    <row r="751" spans="1:5" x14ac:dyDescent="0.25">
      <c r="A751" s="27" t="s">
        <v>346</v>
      </c>
      <c r="B751" s="27">
        <v>1990</v>
      </c>
      <c r="C751" s="27">
        <v>3878534.76</v>
      </c>
      <c r="D751" s="27">
        <v>3878534.76</v>
      </c>
      <c r="E751" s="27">
        <v>1579246.56</v>
      </c>
    </row>
    <row r="752" spans="1:5" x14ac:dyDescent="0.25">
      <c r="A752" s="27" t="s">
        <v>346</v>
      </c>
      <c r="B752" s="27">
        <v>1991</v>
      </c>
      <c r="D752" s="27">
        <v>4671158.72</v>
      </c>
    </row>
    <row r="753" spans="1:5" x14ac:dyDescent="0.25">
      <c r="A753" s="27" t="s">
        <v>346</v>
      </c>
      <c r="B753" s="27">
        <v>1992</v>
      </c>
      <c r="D753" s="27">
        <v>5463782.6799999997</v>
      </c>
    </row>
    <row r="754" spans="1:5" x14ac:dyDescent="0.25">
      <c r="A754" s="27" t="s">
        <v>346</v>
      </c>
      <c r="B754" s="27">
        <v>1993</v>
      </c>
      <c r="C754" s="27">
        <v>6256406.6399999997</v>
      </c>
      <c r="D754" s="27">
        <v>6256406.6399999997</v>
      </c>
      <c r="E754" s="27">
        <v>3597554.4</v>
      </c>
    </row>
    <row r="755" spans="1:5" x14ac:dyDescent="0.25">
      <c r="A755" s="27" t="s">
        <v>346</v>
      </c>
      <c r="B755" s="27">
        <v>1994</v>
      </c>
      <c r="D755" s="27">
        <v>6384027.0866666697</v>
      </c>
    </row>
    <row r="756" spans="1:5" x14ac:dyDescent="0.25">
      <c r="A756" s="27" t="s">
        <v>346</v>
      </c>
      <c r="B756" s="27">
        <v>1995</v>
      </c>
      <c r="D756" s="27">
        <v>6511647.5333333304</v>
      </c>
    </row>
    <row r="757" spans="1:5" x14ac:dyDescent="0.25">
      <c r="A757" s="27" t="s">
        <v>346</v>
      </c>
      <c r="B757" s="27">
        <v>1996</v>
      </c>
      <c r="C757" s="27">
        <v>6639267.9800000004</v>
      </c>
      <c r="D757" s="27">
        <v>6639267.9800000004</v>
      </c>
      <c r="E757" s="27">
        <v>4570184.7300000004</v>
      </c>
    </row>
    <row r="758" spans="1:5" x14ac:dyDescent="0.25">
      <c r="A758" s="27" t="s">
        <v>346</v>
      </c>
      <c r="B758" s="27">
        <v>1997</v>
      </c>
      <c r="D758" s="27">
        <v>5906294.2866666699</v>
      </c>
    </row>
    <row r="759" spans="1:5" x14ac:dyDescent="0.25">
      <c r="A759" s="27" t="s">
        <v>346</v>
      </c>
      <c r="B759" s="27">
        <v>1998</v>
      </c>
      <c r="D759" s="27">
        <v>5173320.59333333</v>
      </c>
    </row>
    <row r="760" spans="1:5" x14ac:dyDescent="0.25">
      <c r="A760" s="27" t="s">
        <v>346</v>
      </c>
      <c r="B760" s="27">
        <v>1999</v>
      </c>
      <c r="C760" s="27">
        <v>4440346.9000000004</v>
      </c>
      <c r="D760" s="27">
        <v>4440346.9000000004</v>
      </c>
      <c r="E760" s="27">
        <v>2655259.25</v>
      </c>
    </row>
    <row r="761" spans="1:5" x14ac:dyDescent="0.25">
      <c r="A761" s="27" t="s">
        <v>346</v>
      </c>
      <c r="B761" s="27">
        <v>2000</v>
      </c>
      <c r="D761" s="27">
        <v>4255963.0266666701</v>
      </c>
    </row>
    <row r="762" spans="1:5" x14ac:dyDescent="0.25">
      <c r="A762" s="27" t="s">
        <v>346</v>
      </c>
      <c r="B762" s="27">
        <v>2001</v>
      </c>
      <c r="D762" s="27">
        <v>4071579.1533333301</v>
      </c>
    </row>
    <row r="763" spans="1:5" x14ac:dyDescent="0.25">
      <c r="A763" s="27" t="s">
        <v>346</v>
      </c>
      <c r="B763" s="27">
        <v>2002</v>
      </c>
      <c r="C763" s="27">
        <v>3887195.28</v>
      </c>
      <c r="D763" s="27">
        <v>3887195.28</v>
      </c>
      <c r="E763" s="27">
        <v>2814900.48</v>
      </c>
    </row>
    <row r="764" spans="1:5" x14ac:dyDescent="0.25">
      <c r="A764" s="27" t="s">
        <v>346</v>
      </c>
      <c r="B764" s="27">
        <v>2003</v>
      </c>
      <c r="D764" s="27">
        <v>4158648.0133333299</v>
      </c>
    </row>
    <row r="765" spans="1:5" x14ac:dyDescent="0.25">
      <c r="A765" s="27" t="s">
        <v>346</v>
      </c>
      <c r="B765" s="27">
        <v>2004</v>
      </c>
      <c r="D765" s="27">
        <v>4430100.7466666698</v>
      </c>
    </row>
    <row r="766" spans="1:5" x14ac:dyDescent="0.25">
      <c r="A766" s="27" t="s">
        <v>346</v>
      </c>
      <c r="B766" s="27">
        <v>2005</v>
      </c>
      <c r="C766" s="27">
        <v>4701553.4800000004</v>
      </c>
      <c r="D766" s="27">
        <v>4701553.4800000004</v>
      </c>
      <c r="E766" s="27">
        <v>4089867.6</v>
      </c>
    </row>
    <row r="767" spans="1:5" x14ac:dyDescent="0.25">
      <c r="A767" s="27" t="s">
        <v>346</v>
      </c>
      <c r="B767" s="27">
        <v>2006</v>
      </c>
      <c r="D767" s="27">
        <v>4948134.2433333304</v>
      </c>
    </row>
    <row r="768" spans="1:5" x14ac:dyDescent="0.25">
      <c r="A768" s="27" t="s">
        <v>346</v>
      </c>
      <c r="B768" s="27">
        <v>2007</v>
      </c>
      <c r="D768" s="27">
        <v>5194715.0066666696</v>
      </c>
    </row>
    <row r="769" spans="1:5" x14ac:dyDescent="0.25">
      <c r="A769" s="27" t="s">
        <v>346</v>
      </c>
      <c r="B769" s="27">
        <v>2008</v>
      </c>
      <c r="C769" s="27">
        <v>5441295.7699999996</v>
      </c>
      <c r="D769" s="27">
        <v>5441295.7699999996</v>
      </c>
      <c r="E769" s="27">
        <v>5962493.1900000004</v>
      </c>
    </row>
    <row r="770" spans="1:5" x14ac:dyDescent="0.25">
      <c r="A770" s="27" t="s">
        <v>346</v>
      </c>
      <c r="B770" s="27">
        <v>2009</v>
      </c>
      <c r="D770" s="27">
        <v>5735438.9050000003</v>
      </c>
    </row>
    <row r="771" spans="1:5" x14ac:dyDescent="0.25">
      <c r="A771" s="27" t="s">
        <v>346</v>
      </c>
      <c r="B771" s="27">
        <v>2010</v>
      </c>
      <c r="C771" s="27">
        <v>6029582.04</v>
      </c>
      <c r="D771" s="27">
        <v>6029582.04</v>
      </c>
      <c r="E771" s="27">
        <v>7166034.7999999998</v>
      </c>
    </row>
    <row r="772" spans="1:5" x14ac:dyDescent="0.25">
      <c r="A772" s="27" t="s">
        <v>346</v>
      </c>
      <c r="B772" s="27">
        <v>2011</v>
      </c>
      <c r="C772" s="27">
        <v>6026477.7599999998</v>
      </c>
      <c r="D772" s="27">
        <v>6026477.7599999998</v>
      </c>
      <c r="E772" s="27">
        <v>7685191.4400000004</v>
      </c>
    </row>
    <row r="773" spans="1:5" x14ac:dyDescent="0.25">
      <c r="A773" s="27" t="s">
        <v>346</v>
      </c>
      <c r="B773" s="27">
        <v>2012</v>
      </c>
      <c r="C773" s="27">
        <v>5941440.1600000001</v>
      </c>
      <c r="D773" s="27">
        <v>5941440.1600000001</v>
      </c>
      <c r="E773" s="27">
        <v>7894396.7599999998</v>
      </c>
    </row>
    <row r="774" spans="1:5" x14ac:dyDescent="0.25">
      <c r="A774" s="27" t="s">
        <v>346</v>
      </c>
      <c r="B774" s="27">
        <v>2013</v>
      </c>
      <c r="C774" s="27">
        <v>5677324.2599999998</v>
      </c>
      <c r="D774" s="27">
        <v>5677324.2599999998</v>
      </c>
      <c r="E774" s="27">
        <v>8209529.8799999999</v>
      </c>
    </row>
    <row r="775" spans="1:5" x14ac:dyDescent="0.25">
      <c r="A775" s="27" t="s">
        <v>346</v>
      </c>
      <c r="B775" s="27">
        <v>2014</v>
      </c>
      <c r="D775" s="27">
        <v>5677324.2599999998</v>
      </c>
    </row>
    <row r="776" spans="1:5" x14ac:dyDescent="0.25">
      <c r="A776" s="27" t="s">
        <v>346</v>
      </c>
      <c r="B776" s="27">
        <v>2015</v>
      </c>
      <c r="D776" s="27">
        <v>5677324.2599999998</v>
      </c>
    </row>
    <row r="777" spans="1:5" x14ac:dyDescent="0.25">
      <c r="A777" s="27" t="s">
        <v>346</v>
      </c>
      <c r="B777" s="27">
        <v>2016</v>
      </c>
      <c r="D777" s="27">
        <v>5677324.2599999998</v>
      </c>
    </row>
    <row r="778" spans="1:5" x14ac:dyDescent="0.25">
      <c r="A778" s="27" t="s">
        <v>346</v>
      </c>
      <c r="B778" s="27">
        <v>2017</v>
      </c>
      <c r="D778" s="27">
        <v>5677324.2599999998</v>
      </c>
    </row>
    <row r="779" spans="1:5" x14ac:dyDescent="0.25">
      <c r="A779" s="27" t="s">
        <v>349</v>
      </c>
      <c r="B779" s="27">
        <v>1981</v>
      </c>
      <c r="C779" s="27">
        <v>167077.25700000001</v>
      </c>
      <c r="D779" s="27">
        <v>167077.25700000001</v>
      </c>
      <c r="E779" s="27">
        <v>83165.252999999997</v>
      </c>
    </row>
    <row r="780" spans="1:5" x14ac:dyDescent="0.25">
      <c r="A780" s="27" t="s">
        <v>349</v>
      </c>
      <c r="B780" s="27">
        <v>1982</v>
      </c>
      <c r="D780" s="27">
        <v>154559.381666667</v>
      </c>
    </row>
    <row r="781" spans="1:5" x14ac:dyDescent="0.25">
      <c r="A781" s="27" t="s">
        <v>349</v>
      </c>
      <c r="B781" s="27">
        <v>1983</v>
      </c>
      <c r="D781" s="27">
        <v>142041.506333333</v>
      </c>
    </row>
    <row r="782" spans="1:5" x14ac:dyDescent="0.25">
      <c r="A782" s="27" t="s">
        <v>349</v>
      </c>
      <c r="B782" s="27">
        <v>1984</v>
      </c>
      <c r="C782" s="27">
        <v>129523.63099999999</v>
      </c>
      <c r="D782" s="27">
        <v>129523.63099999999</v>
      </c>
      <c r="E782" s="27">
        <v>42918.485999999997</v>
      </c>
    </row>
    <row r="783" spans="1:5" x14ac:dyDescent="0.25">
      <c r="A783" s="27" t="s">
        <v>349</v>
      </c>
      <c r="B783" s="27">
        <v>1985</v>
      </c>
      <c r="D783" s="27">
        <v>116171.197833333</v>
      </c>
    </row>
    <row r="784" spans="1:5" x14ac:dyDescent="0.25">
      <c r="A784" s="27" t="s">
        <v>349</v>
      </c>
      <c r="B784" s="27">
        <v>1986</v>
      </c>
      <c r="D784" s="27">
        <v>102818.764666667</v>
      </c>
    </row>
    <row r="785" spans="1:5" x14ac:dyDescent="0.25">
      <c r="A785" s="27" t="s">
        <v>349</v>
      </c>
      <c r="B785" s="27">
        <v>1987</v>
      </c>
      <c r="C785" s="27">
        <v>89466.3315</v>
      </c>
      <c r="D785" s="27">
        <v>89466.3315</v>
      </c>
      <c r="E785" s="27">
        <v>0</v>
      </c>
    </row>
    <row r="786" spans="1:5" x14ac:dyDescent="0.25">
      <c r="A786" s="27" t="s">
        <v>349</v>
      </c>
      <c r="B786" s="27">
        <v>1988</v>
      </c>
      <c r="D786" s="27">
        <v>83889.050700000007</v>
      </c>
    </row>
    <row r="787" spans="1:5" x14ac:dyDescent="0.25">
      <c r="A787" s="27" t="s">
        <v>349</v>
      </c>
      <c r="B787" s="27">
        <v>1989</v>
      </c>
      <c r="D787" s="27">
        <v>78311.769899999999</v>
      </c>
    </row>
    <row r="788" spans="1:5" x14ac:dyDescent="0.25">
      <c r="A788" s="27" t="s">
        <v>349</v>
      </c>
      <c r="B788" s="27">
        <v>1990</v>
      </c>
      <c r="C788" s="27">
        <v>72734.489100000006</v>
      </c>
      <c r="D788" s="27">
        <v>72734.489100000006</v>
      </c>
      <c r="E788" s="27">
        <v>0</v>
      </c>
    </row>
    <row r="789" spans="1:5" x14ac:dyDescent="0.25">
      <c r="A789" s="27" t="s">
        <v>349</v>
      </c>
      <c r="B789" s="27">
        <v>1991</v>
      </c>
      <c r="D789" s="27">
        <v>81066.214000000007</v>
      </c>
    </row>
    <row r="790" spans="1:5" x14ac:dyDescent="0.25">
      <c r="A790" s="27" t="s">
        <v>349</v>
      </c>
      <c r="B790" s="27">
        <v>1992</v>
      </c>
      <c r="D790" s="27">
        <v>89397.938899999994</v>
      </c>
    </row>
    <row r="791" spans="1:5" x14ac:dyDescent="0.25">
      <c r="A791" s="27" t="s">
        <v>349</v>
      </c>
      <c r="B791" s="27">
        <v>1993</v>
      </c>
      <c r="C791" s="27">
        <v>97729.663799999995</v>
      </c>
      <c r="D791" s="27">
        <v>97729.663799999995</v>
      </c>
      <c r="E791" s="27">
        <v>64193.454599999997</v>
      </c>
    </row>
    <row r="792" spans="1:5" x14ac:dyDescent="0.25">
      <c r="A792" s="27" t="s">
        <v>349</v>
      </c>
      <c r="B792" s="27">
        <v>1994</v>
      </c>
      <c r="D792" s="27">
        <v>98185.709199999998</v>
      </c>
    </row>
    <row r="793" spans="1:5" x14ac:dyDescent="0.25">
      <c r="A793" s="27" t="s">
        <v>349</v>
      </c>
      <c r="B793" s="27">
        <v>1995</v>
      </c>
      <c r="D793" s="27">
        <v>98641.7546</v>
      </c>
    </row>
    <row r="794" spans="1:5" x14ac:dyDescent="0.25">
      <c r="A794" s="27" t="s">
        <v>349</v>
      </c>
      <c r="B794" s="27">
        <v>1996</v>
      </c>
      <c r="C794" s="27">
        <v>99097.8</v>
      </c>
      <c r="D794" s="27">
        <v>99097.8</v>
      </c>
      <c r="E794" s="27">
        <v>99097.8</v>
      </c>
    </row>
    <row r="795" spans="1:5" x14ac:dyDescent="0.25">
      <c r="A795" s="27" t="s">
        <v>349</v>
      </c>
      <c r="B795" s="27">
        <v>1997</v>
      </c>
      <c r="D795" s="27">
        <v>100479.57</v>
      </c>
    </row>
    <row r="796" spans="1:5" x14ac:dyDescent="0.25">
      <c r="A796" s="27" t="s">
        <v>349</v>
      </c>
      <c r="B796" s="27">
        <v>1998</v>
      </c>
      <c r="D796" s="27">
        <v>101861.34</v>
      </c>
    </row>
    <row r="797" spans="1:5" x14ac:dyDescent="0.25">
      <c r="A797" s="27" t="s">
        <v>349</v>
      </c>
      <c r="B797" s="27">
        <v>1999</v>
      </c>
      <c r="C797" s="27">
        <v>103243.11</v>
      </c>
      <c r="D797" s="27">
        <v>103243.11</v>
      </c>
      <c r="E797" s="27">
        <v>103243.11</v>
      </c>
    </row>
    <row r="798" spans="1:5" x14ac:dyDescent="0.25">
      <c r="A798" s="27" t="s">
        <v>349</v>
      </c>
      <c r="B798" s="27">
        <v>2000</v>
      </c>
      <c r="D798" s="27">
        <v>103898.83706666699</v>
      </c>
    </row>
    <row r="799" spans="1:5" x14ac:dyDescent="0.25">
      <c r="A799" s="27" t="s">
        <v>349</v>
      </c>
      <c r="B799" s="27">
        <v>2001</v>
      </c>
      <c r="D799" s="27">
        <v>104554.564133333</v>
      </c>
    </row>
    <row r="800" spans="1:5" x14ac:dyDescent="0.25">
      <c r="A800" s="27" t="s">
        <v>349</v>
      </c>
      <c r="B800" s="27">
        <v>2002</v>
      </c>
      <c r="C800" s="27">
        <v>105210.29120000001</v>
      </c>
      <c r="D800" s="27">
        <v>105210.29120000001</v>
      </c>
      <c r="E800" s="27">
        <v>105210.29120000001</v>
      </c>
    </row>
    <row r="801" spans="1:5" x14ac:dyDescent="0.25">
      <c r="A801" s="27" t="s">
        <v>349</v>
      </c>
      <c r="B801" s="27">
        <v>2003</v>
      </c>
      <c r="D801" s="27">
        <v>106182.96843333299</v>
      </c>
    </row>
    <row r="802" spans="1:5" x14ac:dyDescent="0.25">
      <c r="A802" s="27" t="s">
        <v>349</v>
      </c>
      <c r="B802" s="27">
        <v>2004</v>
      </c>
      <c r="D802" s="27">
        <v>107155.645666667</v>
      </c>
    </row>
    <row r="803" spans="1:5" x14ac:dyDescent="0.25">
      <c r="A803" s="27" t="s">
        <v>349</v>
      </c>
      <c r="B803" s="27">
        <v>2005</v>
      </c>
      <c r="C803" s="27">
        <v>108128.3229</v>
      </c>
      <c r="D803" s="27">
        <v>108128.3229</v>
      </c>
      <c r="E803" s="27">
        <v>108128.3229</v>
      </c>
    </row>
    <row r="804" spans="1:5" x14ac:dyDescent="0.25">
      <c r="A804" s="27" t="s">
        <v>349</v>
      </c>
      <c r="B804" s="27">
        <v>2006</v>
      </c>
      <c r="D804" s="27">
        <v>109769.65776666701</v>
      </c>
    </row>
    <row r="805" spans="1:5" x14ac:dyDescent="0.25">
      <c r="A805" s="27" t="s">
        <v>349</v>
      </c>
      <c r="B805" s="27">
        <v>2007</v>
      </c>
      <c r="D805" s="27">
        <v>111410.99263333299</v>
      </c>
    </row>
    <row r="806" spans="1:5" x14ac:dyDescent="0.25">
      <c r="A806" s="27" t="s">
        <v>349</v>
      </c>
      <c r="B806" s="27">
        <v>2008</v>
      </c>
      <c r="C806" s="27">
        <v>113052.3275</v>
      </c>
      <c r="D806" s="27">
        <v>113052.3275</v>
      </c>
      <c r="E806" s="27">
        <v>113052.3275</v>
      </c>
    </row>
    <row r="807" spans="1:5" x14ac:dyDescent="0.25">
      <c r="A807" s="27" t="s">
        <v>349</v>
      </c>
      <c r="B807" s="27">
        <v>2009</v>
      </c>
      <c r="D807" s="27">
        <v>116388.52515</v>
      </c>
    </row>
    <row r="808" spans="1:5" x14ac:dyDescent="0.25">
      <c r="A808" s="27" t="s">
        <v>349</v>
      </c>
      <c r="B808" s="27">
        <v>2010</v>
      </c>
      <c r="C808" s="27">
        <v>119724.7228</v>
      </c>
      <c r="D808" s="27">
        <v>119724.7228</v>
      </c>
      <c r="E808" s="27">
        <v>119724.7228</v>
      </c>
    </row>
    <row r="809" spans="1:5" x14ac:dyDescent="0.25">
      <c r="A809" s="27" t="s">
        <v>349</v>
      </c>
      <c r="B809" s="27">
        <v>2011</v>
      </c>
      <c r="C809" s="27">
        <v>118822.5812</v>
      </c>
      <c r="D809" s="27">
        <v>118822.5812</v>
      </c>
      <c r="E809" s="27">
        <v>118822.5812</v>
      </c>
    </row>
    <row r="810" spans="1:5" x14ac:dyDescent="0.25">
      <c r="A810" s="27" t="s">
        <v>349</v>
      </c>
      <c r="B810" s="27">
        <v>2012</v>
      </c>
      <c r="C810" s="27">
        <v>118152.4325</v>
      </c>
      <c r="D810" s="27">
        <v>118152.4325</v>
      </c>
      <c r="E810" s="27">
        <v>118152.4325</v>
      </c>
    </row>
    <row r="811" spans="1:5" x14ac:dyDescent="0.25">
      <c r="A811" s="27" t="s">
        <v>349</v>
      </c>
      <c r="B811" s="27">
        <v>2013</v>
      </c>
      <c r="C811" s="27">
        <v>117433.3452</v>
      </c>
      <c r="D811" s="27">
        <v>117433.3452</v>
      </c>
      <c r="E811" s="27">
        <v>238030.73879999999</v>
      </c>
    </row>
    <row r="812" spans="1:5" x14ac:dyDescent="0.25">
      <c r="A812" s="27" t="s">
        <v>349</v>
      </c>
      <c r="B812" s="27">
        <v>2014</v>
      </c>
      <c r="D812" s="27">
        <v>117433.3452</v>
      </c>
    </row>
    <row r="813" spans="1:5" x14ac:dyDescent="0.25">
      <c r="A813" s="27" t="s">
        <v>349</v>
      </c>
      <c r="B813" s="27">
        <v>2015</v>
      </c>
      <c r="D813" s="27">
        <v>117433.3452</v>
      </c>
    </row>
    <row r="814" spans="1:5" x14ac:dyDescent="0.25">
      <c r="A814" s="27" t="s">
        <v>349</v>
      </c>
      <c r="B814" s="27">
        <v>2016</v>
      </c>
      <c r="D814" s="27">
        <v>117433.3452</v>
      </c>
    </row>
    <row r="815" spans="1:5" x14ac:dyDescent="0.25">
      <c r="A815" s="27" t="s">
        <v>349</v>
      </c>
      <c r="B815" s="27">
        <v>2017</v>
      </c>
      <c r="D815" s="27">
        <v>117433.3452</v>
      </c>
    </row>
    <row r="816" spans="1:5" x14ac:dyDescent="0.25">
      <c r="A816" s="27" t="s">
        <v>356</v>
      </c>
      <c r="B816" s="27">
        <v>1981</v>
      </c>
      <c r="C816" s="27">
        <v>1858652.6</v>
      </c>
      <c r="D816" s="27">
        <v>1858652.6</v>
      </c>
      <c r="E816" s="27">
        <v>1461918.55</v>
      </c>
    </row>
    <row r="817" spans="1:5" x14ac:dyDescent="0.25">
      <c r="A817" s="27" t="s">
        <v>356</v>
      </c>
      <c r="B817" s="27">
        <v>1982</v>
      </c>
      <c r="D817" s="27">
        <v>1918465.81333333</v>
      </c>
    </row>
    <row r="818" spans="1:5" x14ac:dyDescent="0.25">
      <c r="A818" s="27" t="s">
        <v>356</v>
      </c>
      <c r="B818" s="27">
        <v>1983</v>
      </c>
      <c r="D818" s="27">
        <v>1978279.0266666701</v>
      </c>
    </row>
    <row r="819" spans="1:5" x14ac:dyDescent="0.25">
      <c r="A819" s="27" t="s">
        <v>356</v>
      </c>
      <c r="B819" s="27">
        <v>1984</v>
      </c>
      <c r="C819" s="27">
        <v>2038092.24</v>
      </c>
      <c r="D819" s="27">
        <v>2038092.24</v>
      </c>
      <c r="E819" s="27">
        <v>1730545.48</v>
      </c>
    </row>
    <row r="820" spans="1:5" x14ac:dyDescent="0.25">
      <c r="A820" s="27" t="s">
        <v>356</v>
      </c>
      <c r="B820" s="27">
        <v>1985</v>
      </c>
      <c r="D820" s="27">
        <v>2098469.7999999998</v>
      </c>
    </row>
    <row r="821" spans="1:5" x14ac:dyDescent="0.25">
      <c r="A821" s="27" t="s">
        <v>356</v>
      </c>
      <c r="B821" s="27">
        <v>1986</v>
      </c>
      <c r="D821" s="27">
        <v>2158847.36</v>
      </c>
    </row>
    <row r="822" spans="1:5" x14ac:dyDescent="0.25">
      <c r="A822" s="27" t="s">
        <v>356</v>
      </c>
      <c r="B822" s="27">
        <v>1987</v>
      </c>
      <c r="C822" s="27">
        <v>2219224.92</v>
      </c>
      <c r="D822" s="27">
        <v>2219224.92</v>
      </c>
      <c r="E822" s="27">
        <v>1976745.12</v>
      </c>
    </row>
    <row r="823" spans="1:5" x14ac:dyDescent="0.25">
      <c r="A823" s="27" t="s">
        <v>356</v>
      </c>
      <c r="B823" s="27">
        <v>1988</v>
      </c>
      <c r="D823" s="27">
        <v>2278298.92</v>
      </c>
    </row>
    <row r="824" spans="1:5" x14ac:dyDescent="0.25">
      <c r="A824" s="27" t="s">
        <v>356</v>
      </c>
      <c r="B824" s="27">
        <v>1989</v>
      </c>
      <c r="D824" s="27">
        <v>2337372.92</v>
      </c>
    </row>
    <row r="825" spans="1:5" x14ac:dyDescent="0.25">
      <c r="A825" s="27" t="s">
        <v>356</v>
      </c>
      <c r="B825" s="27">
        <v>1990</v>
      </c>
      <c r="C825" s="27">
        <v>2396446.92</v>
      </c>
      <c r="D825" s="27">
        <v>2396446.92</v>
      </c>
      <c r="E825" s="27">
        <v>2139837.84</v>
      </c>
    </row>
    <row r="826" spans="1:5" x14ac:dyDescent="0.25">
      <c r="A826" s="27" t="s">
        <v>356</v>
      </c>
      <c r="B826" s="27">
        <v>1991</v>
      </c>
      <c r="D826" s="27">
        <v>2481992.46</v>
      </c>
    </row>
    <row r="827" spans="1:5" x14ac:dyDescent="0.25">
      <c r="A827" s="27" t="s">
        <v>356</v>
      </c>
      <c r="B827" s="27">
        <v>1992</v>
      </c>
      <c r="D827" s="27">
        <v>2567538</v>
      </c>
    </row>
    <row r="828" spans="1:5" x14ac:dyDescent="0.25">
      <c r="A828" s="27" t="s">
        <v>356</v>
      </c>
      <c r="B828" s="27">
        <v>1993</v>
      </c>
      <c r="C828" s="27">
        <v>2653083.54</v>
      </c>
      <c r="D828" s="27">
        <v>2653083.54</v>
      </c>
      <c r="E828" s="27">
        <v>2410290.54</v>
      </c>
    </row>
    <row r="829" spans="1:5" x14ac:dyDescent="0.25">
      <c r="A829" s="27" t="s">
        <v>356</v>
      </c>
      <c r="B829" s="27">
        <v>1994</v>
      </c>
      <c r="D829" s="27">
        <v>2658831.5333333299</v>
      </c>
    </row>
    <row r="830" spans="1:5" x14ac:dyDescent="0.25">
      <c r="A830" s="27" t="s">
        <v>356</v>
      </c>
      <c r="B830" s="27">
        <v>1995</v>
      </c>
      <c r="D830" s="27">
        <v>2664579.5266666701</v>
      </c>
    </row>
    <row r="831" spans="1:5" x14ac:dyDescent="0.25">
      <c r="A831" s="27" t="s">
        <v>356</v>
      </c>
      <c r="B831" s="27">
        <v>1996</v>
      </c>
      <c r="C831" s="27">
        <v>2670327.52</v>
      </c>
      <c r="D831" s="27">
        <v>2670327.52</v>
      </c>
      <c r="E831" s="27">
        <v>2444030.56</v>
      </c>
    </row>
    <row r="832" spans="1:5" x14ac:dyDescent="0.25">
      <c r="A832" s="27" t="s">
        <v>356</v>
      </c>
      <c r="B832" s="27">
        <v>1997</v>
      </c>
      <c r="D832" s="27">
        <v>2634456.7466666698</v>
      </c>
    </row>
    <row r="833" spans="1:5" x14ac:dyDescent="0.25">
      <c r="A833" s="27" t="s">
        <v>356</v>
      </c>
      <c r="B833" s="27">
        <v>1998</v>
      </c>
      <c r="D833" s="27">
        <v>2598585.9733333299</v>
      </c>
    </row>
    <row r="834" spans="1:5" x14ac:dyDescent="0.25">
      <c r="A834" s="27" t="s">
        <v>356</v>
      </c>
      <c r="B834" s="27">
        <v>1999</v>
      </c>
      <c r="C834" s="27">
        <v>2562715.2000000002</v>
      </c>
      <c r="D834" s="27">
        <v>2562715.2000000002</v>
      </c>
      <c r="E834" s="27">
        <v>2262843.04</v>
      </c>
    </row>
    <row r="835" spans="1:5" x14ac:dyDescent="0.25">
      <c r="A835" s="27" t="s">
        <v>356</v>
      </c>
      <c r="B835" s="27">
        <v>2000</v>
      </c>
      <c r="D835" s="27">
        <v>2537323.8133333302</v>
      </c>
    </row>
    <row r="836" spans="1:5" x14ac:dyDescent="0.25">
      <c r="A836" s="27" t="s">
        <v>356</v>
      </c>
      <c r="B836" s="27">
        <v>2001</v>
      </c>
      <c r="D836" s="27">
        <v>2511932.42666667</v>
      </c>
    </row>
    <row r="837" spans="1:5" x14ac:dyDescent="0.25">
      <c r="A837" s="27" t="s">
        <v>356</v>
      </c>
      <c r="B837" s="27">
        <v>2002</v>
      </c>
      <c r="C837" s="27">
        <v>2486541.04</v>
      </c>
      <c r="D837" s="27">
        <v>2486541.04</v>
      </c>
      <c r="E837" s="27">
        <v>2248570.62</v>
      </c>
    </row>
    <row r="838" spans="1:5" x14ac:dyDescent="0.25">
      <c r="A838" s="27" t="s">
        <v>356</v>
      </c>
      <c r="B838" s="27">
        <v>2003</v>
      </c>
      <c r="D838" s="27">
        <v>2557358.0833333302</v>
      </c>
    </row>
    <row r="839" spans="1:5" x14ac:dyDescent="0.25">
      <c r="A839" s="27" t="s">
        <v>356</v>
      </c>
      <c r="B839" s="27">
        <v>2004</v>
      </c>
      <c r="D839" s="27">
        <v>2628175.1266666702</v>
      </c>
    </row>
    <row r="840" spans="1:5" x14ac:dyDescent="0.25">
      <c r="A840" s="27" t="s">
        <v>356</v>
      </c>
      <c r="B840" s="27">
        <v>2005</v>
      </c>
      <c r="C840" s="27">
        <v>2698992.17</v>
      </c>
      <c r="D840" s="27">
        <v>2698992.17</v>
      </c>
      <c r="E840" s="27">
        <v>2579870.58</v>
      </c>
    </row>
    <row r="841" spans="1:5" x14ac:dyDescent="0.25">
      <c r="A841" s="27" t="s">
        <v>356</v>
      </c>
      <c r="B841" s="27">
        <v>2006</v>
      </c>
      <c r="D841" s="27">
        <v>2760167.7133333301</v>
      </c>
    </row>
    <row r="842" spans="1:5" x14ac:dyDescent="0.25">
      <c r="A842" s="27" t="s">
        <v>356</v>
      </c>
      <c r="B842" s="27">
        <v>2007</v>
      </c>
      <c r="D842" s="27">
        <v>2821343.2566666701</v>
      </c>
    </row>
    <row r="843" spans="1:5" x14ac:dyDescent="0.25">
      <c r="A843" s="27" t="s">
        <v>356</v>
      </c>
      <c r="B843" s="27">
        <v>2008</v>
      </c>
      <c r="C843" s="27">
        <v>2882518.8</v>
      </c>
      <c r="D843" s="27">
        <v>2882518.8</v>
      </c>
      <c r="E843" s="27">
        <v>2968374.75</v>
      </c>
    </row>
    <row r="844" spans="1:5" x14ac:dyDescent="0.25">
      <c r="A844" s="27" t="s">
        <v>356</v>
      </c>
      <c r="B844" s="27">
        <v>2009</v>
      </c>
      <c r="D844" s="27">
        <v>2892302.05</v>
      </c>
    </row>
    <row r="845" spans="1:5" x14ac:dyDescent="0.25">
      <c r="A845" s="27" t="s">
        <v>356</v>
      </c>
      <c r="B845" s="27">
        <v>2010</v>
      </c>
      <c r="C845" s="27">
        <v>2902085.3</v>
      </c>
      <c r="D845" s="27">
        <v>2902085.3</v>
      </c>
      <c r="E845" s="27">
        <v>3100141.45</v>
      </c>
    </row>
    <row r="846" spans="1:5" x14ac:dyDescent="0.25">
      <c r="A846" s="27" t="s">
        <v>356</v>
      </c>
      <c r="B846" s="27">
        <v>2011</v>
      </c>
      <c r="C846" s="27">
        <v>2868588.8</v>
      </c>
      <c r="D846" s="27">
        <v>2868588.8</v>
      </c>
      <c r="E846" s="27">
        <v>3173215.36</v>
      </c>
    </row>
    <row r="847" spans="1:5" x14ac:dyDescent="0.25">
      <c r="A847" s="27" t="s">
        <v>356</v>
      </c>
      <c r="B847" s="27">
        <v>2012</v>
      </c>
      <c r="C847" s="27">
        <v>2806308.37</v>
      </c>
      <c r="D847" s="27">
        <v>2806308.37</v>
      </c>
      <c r="E847" s="27">
        <v>3182040.55</v>
      </c>
    </row>
    <row r="848" spans="1:5" x14ac:dyDescent="0.25">
      <c r="A848" s="27" t="s">
        <v>356</v>
      </c>
      <c r="B848" s="27">
        <v>2013</v>
      </c>
      <c r="C848" s="27">
        <v>3570201</v>
      </c>
      <c r="D848" s="27">
        <v>3570201</v>
      </c>
      <c r="E848" s="27">
        <v>3878122.5</v>
      </c>
    </row>
    <row r="849" spans="1:5" x14ac:dyDescent="0.25">
      <c r="A849" s="27" t="s">
        <v>356</v>
      </c>
      <c r="B849" s="27">
        <v>2014</v>
      </c>
      <c r="D849" s="27">
        <v>3570201</v>
      </c>
    </row>
    <row r="850" spans="1:5" x14ac:dyDescent="0.25">
      <c r="A850" s="27" t="s">
        <v>356</v>
      </c>
      <c r="B850" s="27">
        <v>2015</v>
      </c>
      <c r="D850" s="27">
        <v>3570201</v>
      </c>
    </row>
    <row r="851" spans="1:5" x14ac:dyDescent="0.25">
      <c r="A851" s="27" t="s">
        <v>356</v>
      </c>
      <c r="B851" s="27">
        <v>2016</v>
      </c>
      <c r="D851" s="27">
        <v>3570201</v>
      </c>
    </row>
    <row r="852" spans="1:5" x14ac:dyDescent="0.25">
      <c r="A852" s="27" t="s">
        <v>356</v>
      </c>
      <c r="B852" s="27">
        <v>2017</v>
      </c>
      <c r="D852" s="27">
        <v>3570201</v>
      </c>
    </row>
    <row r="853" spans="1:5" x14ac:dyDescent="0.25">
      <c r="A853" s="27" t="s">
        <v>360</v>
      </c>
      <c r="B853" s="27">
        <v>1981</v>
      </c>
      <c r="C853" s="27">
        <v>3665890.44</v>
      </c>
      <c r="D853" s="27">
        <v>3665890.44</v>
      </c>
      <c r="E853" s="27">
        <v>2276058.42</v>
      </c>
    </row>
    <row r="854" spans="1:5" x14ac:dyDescent="0.25">
      <c r="A854" s="27" t="s">
        <v>360</v>
      </c>
      <c r="B854" s="27">
        <v>1982</v>
      </c>
      <c r="D854" s="27">
        <v>3651225.36</v>
      </c>
    </row>
    <row r="855" spans="1:5" x14ac:dyDescent="0.25">
      <c r="A855" s="27" t="s">
        <v>360</v>
      </c>
      <c r="B855" s="27">
        <v>1983</v>
      </c>
      <c r="D855" s="27">
        <v>3636560.28</v>
      </c>
    </row>
    <row r="856" spans="1:5" x14ac:dyDescent="0.25">
      <c r="A856" s="27" t="s">
        <v>360</v>
      </c>
      <c r="B856" s="27">
        <v>1984</v>
      </c>
      <c r="C856" s="27">
        <v>3621895.2</v>
      </c>
      <c r="D856" s="27">
        <v>3621895.2</v>
      </c>
      <c r="E856" s="27">
        <v>2476524.6</v>
      </c>
    </row>
    <row r="857" spans="1:5" x14ac:dyDescent="0.25">
      <c r="A857" s="27" t="s">
        <v>360</v>
      </c>
      <c r="B857" s="27">
        <v>1985</v>
      </c>
      <c r="D857" s="27">
        <v>3693057.34333333</v>
      </c>
    </row>
    <row r="858" spans="1:5" x14ac:dyDescent="0.25">
      <c r="A858" s="27" t="s">
        <v>360</v>
      </c>
      <c r="B858" s="27">
        <v>1986</v>
      </c>
      <c r="D858" s="27">
        <v>3764219.4866666701</v>
      </c>
    </row>
    <row r="859" spans="1:5" x14ac:dyDescent="0.25">
      <c r="A859" s="27" t="s">
        <v>360</v>
      </c>
      <c r="B859" s="27">
        <v>1987</v>
      </c>
      <c r="C859" s="27">
        <v>3835381.63</v>
      </c>
      <c r="D859" s="27">
        <v>3835381.63</v>
      </c>
      <c r="E859" s="27">
        <v>2858871.22</v>
      </c>
    </row>
    <row r="860" spans="1:5" x14ac:dyDescent="0.25">
      <c r="A860" s="27" t="s">
        <v>360</v>
      </c>
      <c r="B860" s="27">
        <v>1988</v>
      </c>
      <c r="D860" s="27">
        <v>3911895.3</v>
      </c>
    </row>
    <row r="861" spans="1:5" x14ac:dyDescent="0.25">
      <c r="A861" s="27" t="s">
        <v>360</v>
      </c>
      <c r="B861" s="27">
        <v>1989</v>
      </c>
      <c r="D861" s="27">
        <v>3988408.97</v>
      </c>
    </row>
    <row r="862" spans="1:5" x14ac:dyDescent="0.25">
      <c r="A862" s="27" t="s">
        <v>360</v>
      </c>
      <c r="B862" s="27">
        <v>1990</v>
      </c>
      <c r="C862" s="27">
        <v>4064922.64</v>
      </c>
      <c r="D862" s="27">
        <v>4064922.64</v>
      </c>
      <c r="E862" s="27">
        <v>2977526.6</v>
      </c>
    </row>
    <row r="863" spans="1:5" x14ac:dyDescent="0.25">
      <c r="A863" s="27" t="s">
        <v>360</v>
      </c>
      <c r="B863" s="27">
        <v>1991</v>
      </c>
      <c r="D863" s="27">
        <v>4320476.5333333304</v>
      </c>
    </row>
    <row r="864" spans="1:5" x14ac:dyDescent="0.25">
      <c r="A864" s="27" t="s">
        <v>360</v>
      </c>
      <c r="B864" s="27">
        <v>1992</v>
      </c>
      <c r="D864" s="27">
        <v>4576030.4266666695</v>
      </c>
    </row>
    <row r="865" spans="1:5" x14ac:dyDescent="0.25">
      <c r="A865" s="27" t="s">
        <v>360</v>
      </c>
      <c r="B865" s="27">
        <v>1993</v>
      </c>
      <c r="C865" s="27">
        <v>4831584.32</v>
      </c>
      <c r="D865" s="27">
        <v>4831584.32</v>
      </c>
      <c r="E865" s="27">
        <v>3723410.08</v>
      </c>
    </row>
    <row r="866" spans="1:5" x14ac:dyDescent="0.25">
      <c r="A866" s="27" t="s">
        <v>360</v>
      </c>
      <c r="B866" s="27">
        <v>1994</v>
      </c>
      <c r="D866" s="27">
        <v>4959037.5199999996</v>
      </c>
    </row>
    <row r="867" spans="1:5" x14ac:dyDescent="0.25">
      <c r="A867" s="27" t="s">
        <v>360</v>
      </c>
      <c r="B867" s="27">
        <v>1995</v>
      </c>
      <c r="D867" s="27">
        <v>5086490.72</v>
      </c>
    </row>
    <row r="868" spans="1:5" x14ac:dyDescent="0.25">
      <c r="A868" s="27" t="s">
        <v>360</v>
      </c>
      <c r="B868" s="27">
        <v>1996</v>
      </c>
      <c r="C868" s="27">
        <v>5213943.92</v>
      </c>
      <c r="D868" s="27">
        <v>5213943.92</v>
      </c>
      <c r="E868" s="27">
        <v>4408617</v>
      </c>
    </row>
    <row r="869" spans="1:5" x14ac:dyDescent="0.25">
      <c r="A869" s="27" t="s">
        <v>360</v>
      </c>
      <c r="B869" s="27">
        <v>1997</v>
      </c>
      <c r="D869" s="27">
        <v>5394231.5733333305</v>
      </c>
    </row>
    <row r="870" spans="1:5" x14ac:dyDescent="0.25">
      <c r="A870" s="27" t="s">
        <v>360</v>
      </c>
      <c r="B870" s="27">
        <v>1998</v>
      </c>
      <c r="D870" s="27">
        <v>5574519.2266666703</v>
      </c>
    </row>
    <row r="871" spans="1:5" x14ac:dyDescent="0.25">
      <c r="A871" s="27" t="s">
        <v>360</v>
      </c>
      <c r="B871" s="27">
        <v>1999</v>
      </c>
      <c r="C871" s="27">
        <v>5754806.8799999999</v>
      </c>
      <c r="D871" s="27">
        <v>5754806.8799999999</v>
      </c>
      <c r="E871" s="27">
        <v>4911354.5999999996</v>
      </c>
    </row>
    <row r="872" spans="1:5" x14ac:dyDescent="0.25">
      <c r="A872" s="27" t="s">
        <v>360</v>
      </c>
      <c r="B872" s="27">
        <v>2000</v>
      </c>
      <c r="D872" s="27">
        <v>5877647.9199999999</v>
      </c>
    </row>
    <row r="873" spans="1:5" x14ac:dyDescent="0.25">
      <c r="A873" s="27" t="s">
        <v>360</v>
      </c>
      <c r="B873" s="27">
        <v>2001</v>
      </c>
      <c r="D873" s="27">
        <v>6000488.96</v>
      </c>
    </row>
    <row r="874" spans="1:5" x14ac:dyDescent="0.25">
      <c r="A874" s="27" t="s">
        <v>360</v>
      </c>
      <c r="B874" s="27">
        <v>2002</v>
      </c>
      <c r="C874" s="27">
        <v>6123330</v>
      </c>
      <c r="D874" s="27">
        <v>6123330</v>
      </c>
      <c r="E874" s="27">
        <v>5482656</v>
      </c>
    </row>
    <row r="875" spans="1:5" x14ac:dyDescent="0.25">
      <c r="A875" s="27" t="s">
        <v>360</v>
      </c>
      <c r="B875" s="27">
        <v>2003</v>
      </c>
      <c r="D875" s="27">
        <v>5418542.5666666701</v>
      </c>
    </row>
    <row r="876" spans="1:5" x14ac:dyDescent="0.25">
      <c r="A876" s="27" t="s">
        <v>360</v>
      </c>
      <c r="B876" s="27">
        <v>2004</v>
      </c>
      <c r="D876" s="27">
        <v>4713755.13333333</v>
      </c>
    </row>
    <row r="877" spans="1:5" x14ac:dyDescent="0.25">
      <c r="A877" s="27" t="s">
        <v>360</v>
      </c>
      <c r="B877" s="27">
        <v>2005</v>
      </c>
      <c r="C877" s="27">
        <v>4008967.7</v>
      </c>
      <c r="D877" s="27">
        <v>4008967.7</v>
      </c>
      <c r="E877" s="27">
        <v>3610256.12</v>
      </c>
    </row>
    <row r="878" spans="1:5" x14ac:dyDescent="0.25">
      <c r="A878" s="27" t="s">
        <v>360</v>
      </c>
      <c r="B878" s="27">
        <v>2006</v>
      </c>
      <c r="D878" s="27">
        <v>4238339.3333333302</v>
      </c>
    </row>
    <row r="879" spans="1:5" x14ac:dyDescent="0.25">
      <c r="A879" s="27" t="s">
        <v>360</v>
      </c>
      <c r="B879" s="27">
        <v>2007</v>
      </c>
      <c r="D879" s="27">
        <v>4467710.9666666696</v>
      </c>
    </row>
    <row r="880" spans="1:5" x14ac:dyDescent="0.25">
      <c r="A880" s="27" t="s">
        <v>360</v>
      </c>
      <c r="B880" s="27">
        <v>2008</v>
      </c>
      <c r="C880" s="27">
        <v>4697082.5999999996</v>
      </c>
      <c r="D880" s="27">
        <v>4697082.5999999996</v>
      </c>
      <c r="E880" s="27">
        <v>5039942.25</v>
      </c>
    </row>
    <row r="881" spans="1:5" x14ac:dyDescent="0.25">
      <c r="A881" s="27" t="s">
        <v>360</v>
      </c>
      <c r="B881" s="27">
        <v>2009</v>
      </c>
      <c r="D881" s="27">
        <v>4553381.2850000001</v>
      </c>
    </row>
    <row r="882" spans="1:5" x14ac:dyDescent="0.25">
      <c r="A882" s="27" t="s">
        <v>360</v>
      </c>
      <c r="B882" s="27">
        <v>2010</v>
      </c>
      <c r="C882" s="27">
        <v>4409679.97</v>
      </c>
      <c r="D882" s="27">
        <v>4409679.97</v>
      </c>
      <c r="E882" s="27">
        <v>5145195.37</v>
      </c>
    </row>
    <row r="883" spans="1:5" x14ac:dyDescent="0.25">
      <c r="A883" s="27" t="s">
        <v>360</v>
      </c>
      <c r="B883" s="27">
        <v>2011</v>
      </c>
      <c r="C883" s="27">
        <v>4723563.18</v>
      </c>
      <c r="D883" s="27">
        <v>4723563.18</v>
      </c>
      <c r="E883" s="27">
        <v>5831801.6399999997</v>
      </c>
    </row>
    <row r="884" spans="1:5" x14ac:dyDescent="0.25">
      <c r="A884" s="27" t="s">
        <v>360</v>
      </c>
      <c r="B884" s="27">
        <v>2012</v>
      </c>
      <c r="C884" s="27">
        <v>4568190.07</v>
      </c>
      <c r="D884" s="27">
        <v>4568190.07</v>
      </c>
      <c r="E884" s="27">
        <v>5927816.9000000004</v>
      </c>
    </row>
    <row r="885" spans="1:5" x14ac:dyDescent="0.25">
      <c r="A885" s="27" t="s">
        <v>360</v>
      </c>
      <c r="B885" s="27">
        <v>2013</v>
      </c>
      <c r="C885" s="27">
        <v>4583000.24</v>
      </c>
      <c r="D885" s="27">
        <v>4583000.24</v>
      </c>
      <c r="E885" s="27">
        <v>6460984.1399999997</v>
      </c>
    </row>
    <row r="886" spans="1:5" x14ac:dyDescent="0.25">
      <c r="A886" s="27" t="s">
        <v>360</v>
      </c>
      <c r="B886" s="27">
        <v>2014</v>
      </c>
      <c r="D886" s="27">
        <v>4583000.24</v>
      </c>
    </row>
    <row r="887" spans="1:5" x14ac:dyDescent="0.25">
      <c r="A887" s="27" t="s">
        <v>360</v>
      </c>
      <c r="B887" s="27">
        <v>2015</v>
      </c>
      <c r="D887" s="27">
        <v>4583000.24</v>
      </c>
    </row>
    <row r="888" spans="1:5" x14ac:dyDescent="0.25">
      <c r="A888" s="27" t="s">
        <v>360</v>
      </c>
      <c r="B888" s="27">
        <v>2016</v>
      </c>
      <c r="D888" s="27">
        <v>4583000.24</v>
      </c>
    </row>
    <row r="889" spans="1:5" x14ac:dyDescent="0.25">
      <c r="A889" s="27" t="s">
        <v>360</v>
      </c>
      <c r="B889" s="27">
        <v>2017</v>
      </c>
      <c r="D889" s="27">
        <v>4583000.24</v>
      </c>
    </row>
    <row r="890" spans="1:5" x14ac:dyDescent="0.25">
      <c r="A890" s="27" t="s">
        <v>362</v>
      </c>
      <c r="B890" s="27">
        <v>1981</v>
      </c>
      <c r="C890" s="27">
        <v>871442</v>
      </c>
      <c r="D890" s="27">
        <v>871442</v>
      </c>
      <c r="E890" s="27">
        <v>272206.79200000002</v>
      </c>
    </row>
    <row r="891" spans="1:5" x14ac:dyDescent="0.25">
      <c r="A891" s="27" t="s">
        <v>362</v>
      </c>
      <c r="B891" s="27">
        <v>1982</v>
      </c>
      <c r="D891" s="27">
        <v>1094413.1000000001</v>
      </c>
    </row>
    <row r="892" spans="1:5" x14ac:dyDescent="0.25">
      <c r="A892" s="27" t="s">
        <v>362</v>
      </c>
      <c r="B892" s="27">
        <v>1983</v>
      </c>
      <c r="D892" s="27">
        <v>1317384.2</v>
      </c>
    </row>
    <row r="893" spans="1:5" x14ac:dyDescent="0.25">
      <c r="A893" s="27" t="s">
        <v>362</v>
      </c>
      <c r="B893" s="27">
        <v>1984</v>
      </c>
      <c r="C893" s="27">
        <v>1540355.3</v>
      </c>
      <c r="D893" s="27">
        <v>1540355.3</v>
      </c>
      <c r="E893" s="27">
        <v>629584.10900000005</v>
      </c>
    </row>
    <row r="894" spans="1:5" x14ac:dyDescent="0.25">
      <c r="A894" s="27" t="s">
        <v>362</v>
      </c>
      <c r="B894" s="27">
        <v>1985</v>
      </c>
      <c r="D894" s="27">
        <v>1505709.62666667</v>
      </c>
    </row>
    <row r="895" spans="1:5" x14ac:dyDescent="0.25">
      <c r="A895" s="27" t="s">
        <v>362</v>
      </c>
      <c r="B895" s="27">
        <v>1986</v>
      </c>
      <c r="D895" s="27">
        <v>1471063.9533333301</v>
      </c>
    </row>
    <row r="896" spans="1:5" x14ac:dyDescent="0.25">
      <c r="A896" s="27" t="s">
        <v>362</v>
      </c>
      <c r="B896" s="27">
        <v>1987</v>
      </c>
      <c r="C896" s="27">
        <v>1436418.28</v>
      </c>
      <c r="D896" s="27">
        <v>1436418.28</v>
      </c>
      <c r="E896" s="27">
        <v>711114.67500000005</v>
      </c>
    </row>
    <row r="897" spans="1:5" x14ac:dyDescent="0.25">
      <c r="A897" s="27" t="s">
        <v>362</v>
      </c>
      <c r="B897" s="27">
        <v>1988</v>
      </c>
      <c r="D897" s="27">
        <v>1307329.5746666701</v>
      </c>
    </row>
    <row r="898" spans="1:5" x14ac:dyDescent="0.25">
      <c r="A898" s="27" t="s">
        <v>362</v>
      </c>
      <c r="B898" s="27">
        <v>1989</v>
      </c>
      <c r="D898" s="27">
        <v>1178240.8693333301</v>
      </c>
    </row>
    <row r="899" spans="1:5" x14ac:dyDescent="0.25">
      <c r="A899" s="27" t="s">
        <v>362</v>
      </c>
      <c r="B899" s="27">
        <v>1990</v>
      </c>
      <c r="C899" s="27">
        <v>1049152.1640000001</v>
      </c>
      <c r="D899" s="27">
        <v>1049152.1640000001</v>
      </c>
      <c r="E899" s="27">
        <v>477574.74400000001</v>
      </c>
    </row>
    <row r="900" spans="1:5" x14ac:dyDescent="0.25">
      <c r="A900" s="27" t="s">
        <v>362</v>
      </c>
      <c r="B900" s="27">
        <v>1991</v>
      </c>
      <c r="D900" s="27">
        <v>919737.67333333299</v>
      </c>
    </row>
    <row r="901" spans="1:5" x14ac:dyDescent="0.25">
      <c r="A901" s="27" t="s">
        <v>362</v>
      </c>
      <c r="B901" s="27">
        <v>1992</v>
      </c>
      <c r="D901" s="27">
        <v>790323.18266666704</v>
      </c>
    </row>
    <row r="902" spans="1:5" x14ac:dyDescent="0.25">
      <c r="A902" s="27" t="s">
        <v>362</v>
      </c>
      <c r="B902" s="27">
        <v>1993</v>
      </c>
      <c r="C902" s="27">
        <v>660908.69200000004</v>
      </c>
      <c r="D902" s="27">
        <v>660908.69200000004</v>
      </c>
      <c r="E902" s="27">
        <v>320006.17599999998</v>
      </c>
    </row>
    <row r="903" spans="1:5" x14ac:dyDescent="0.25">
      <c r="A903" s="27" t="s">
        <v>362</v>
      </c>
      <c r="B903" s="27">
        <v>1994</v>
      </c>
      <c r="D903" s="27">
        <v>602733.67799999996</v>
      </c>
    </row>
    <row r="904" spans="1:5" x14ac:dyDescent="0.25">
      <c r="A904" s="27" t="s">
        <v>362</v>
      </c>
      <c r="B904" s="27">
        <v>1995</v>
      </c>
      <c r="D904" s="27">
        <v>544558.66399999999</v>
      </c>
    </row>
    <row r="905" spans="1:5" x14ac:dyDescent="0.25">
      <c r="A905" s="27" t="s">
        <v>362</v>
      </c>
      <c r="B905" s="27">
        <v>1996</v>
      </c>
      <c r="C905" s="27">
        <v>486383.65</v>
      </c>
      <c r="D905" s="27">
        <v>486383.65</v>
      </c>
      <c r="E905" s="27">
        <v>309602.55</v>
      </c>
    </row>
    <row r="906" spans="1:5" x14ac:dyDescent="0.25">
      <c r="A906" s="27" t="s">
        <v>362</v>
      </c>
      <c r="B906" s="27">
        <v>1997</v>
      </c>
      <c r="D906" s="27">
        <v>528680.24666666705</v>
      </c>
    </row>
    <row r="907" spans="1:5" x14ac:dyDescent="0.25">
      <c r="A907" s="27" t="s">
        <v>362</v>
      </c>
      <c r="B907" s="27">
        <v>1998</v>
      </c>
      <c r="D907" s="27">
        <v>570976.84333333303</v>
      </c>
    </row>
    <row r="908" spans="1:5" x14ac:dyDescent="0.25">
      <c r="A908" s="27" t="s">
        <v>362</v>
      </c>
      <c r="B908" s="27">
        <v>1999</v>
      </c>
      <c r="C908" s="27">
        <v>613273.43999999994</v>
      </c>
      <c r="D908" s="27">
        <v>613273.43999999994</v>
      </c>
      <c r="E908" s="27">
        <v>426415.652</v>
      </c>
    </row>
    <row r="909" spans="1:5" x14ac:dyDescent="0.25">
      <c r="A909" s="27" t="s">
        <v>362</v>
      </c>
      <c r="B909" s="27">
        <v>2000</v>
      </c>
      <c r="D909" s="27">
        <v>629006.09133333305</v>
      </c>
    </row>
    <row r="910" spans="1:5" x14ac:dyDescent="0.25">
      <c r="A910" s="27" t="s">
        <v>362</v>
      </c>
      <c r="B910" s="27">
        <v>2001</v>
      </c>
      <c r="D910" s="27">
        <v>644738.74266666698</v>
      </c>
    </row>
    <row r="911" spans="1:5" x14ac:dyDescent="0.25">
      <c r="A911" s="27" t="s">
        <v>362</v>
      </c>
      <c r="B911" s="27">
        <v>2002</v>
      </c>
      <c r="C911" s="27">
        <v>660471.39399999997</v>
      </c>
      <c r="D911" s="27">
        <v>660471.39399999997</v>
      </c>
      <c r="E911" s="27">
        <v>518026.36599999998</v>
      </c>
    </row>
    <row r="912" spans="1:5" x14ac:dyDescent="0.25">
      <c r="A912" s="27" t="s">
        <v>362</v>
      </c>
      <c r="B912" s="27">
        <v>2003</v>
      </c>
      <c r="D912" s="27">
        <v>591417.96933333296</v>
      </c>
    </row>
    <row r="913" spans="1:5" x14ac:dyDescent="0.25">
      <c r="A913" s="27" t="s">
        <v>362</v>
      </c>
      <c r="B913" s="27">
        <v>2004</v>
      </c>
      <c r="D913" s="27">
        <v>522364.544666667</v>
      </c>
    </row>
    <row r="914" spans="1:5" x14ac:dyDescent="0.25">
      <c r="A914" s="27" t="s">
        <v>362</v>
      </c>
      <c r="B914" s="27">
        <v>2005</v>
      </c>
      <c r="C914" s="27">
        <v>453311.12</v>
      </c>
      <c r="D914" s="27">
        <v>453311.12</v>
      </c>
      <c r="E914" s="27">
        <v>396703.755</v>
      </c>
    </row>
    <row r="915" spans="1:5" x14ac:dyDescent="0.25">
      <c r="A915" s="27" t="s">
        <v>362</v>
      </c>
      <c r="B915" s="27">
        <v>2006</v>
      </c>
      <c r="D915" s="27">
        <v>430390.56400000001</v>
      </c>
    </row>
    <row r="916" spans="1:5" x14ac:dyDescent="0.25">
      <c r="A916" s="27" t="s">
        <v>362</v>
      </c>
      <c r="B916" s="27">
        <v>2007</v>
      </c>
      <c r="D916" s="27">
        <v>407470.00799999997</v>
      </c>
    </row>
    <row r="917" spans="1:5" x14ac:dyDescent="0.25">
      <c r="A917" s="27" t="s">
        <v>362</v>
      </c>
      <c r="B917" s="27">
        <v>2008</v>
      </c>
      <c r="C917" s="27">
        <v>384549.45199999999</v>
      </c>
      <c r="D917" s="27">
        <v>384549.45199999999</v>
      </c>
      <c r="E917" s="27">
        <v>419328.86800000002</v>
      </c>
    </row>
    <row r="918" spans="1:5" x14ac:dyDescent="0.25">
      <c r="A918" s="27" t="s">
        <v>362</v>
      </c>
      <c r="B918" s="27">
        <v>2009</v>
      </c>
      <c r="D918" s="27">
        <v>369390.37900000002</v>
      </c>
    </row>
    <row r="919" spans="1:5" x14ac:dyDescent="0.25">
      <c r="A919" s="27" t="s">
        <v>362</v>
      </c>
      <c r="B919" s="27">
        <v>2010</v>
      </c>
      <c r="C919" s="27">
        <v>354231.30599999998</v>
      </c>
      <c r="D919" s="27">
        <v>354231.30599999998</v>
      </c>
      <c r="E919" s="27">
        <v>435506.36900000001</v>
      </c>
    </row>
    <row r="920" spans="1:5" x14ac:dyDescent="0.25">
      <c r="A920" s="27" t="s">
        <v>362</v>
      </c>
      <c r="B920" s="27">
        <v>2011</v>
      </c>
      <c r="C920" s="27">
        <v>267924.15999999997</v>
      </c>
      <c r="D920" s="27">
        <v>267924.15999999997</v>
      </c>
      <c r="E920" s="27">
        <v>392596.08500000002</v>
      </c>
    </row>
    <row r="921" spans="1:5" x14ac:dyDescent="0.25">
      <c r="A921" s="27" t="s">
        <v>362</v>
      </c>
      <c r="B921" s="27">
        <v>2012</v>
      </c>
      <c r="C921" s="27">
        <v>206420.019</v>
      </c>
      <c r="D921" s="27">
        <v>206420.019</v>
      </c>
      <c r="E921" s="27">
        <v>305256.65700000001</v>
      </c>
    </row>
    <row r="922" spans="1:5" x14ac:dyDescent="0.25">
      <c r="A922" s="27" t="s">
        <v>362</v>
      </c>
      <c r="B922" s="27">
        <v>2013</v>
      </c>
      <c r="C922" s="27">
        <v>160040.97899999999</v>
      </c>
      <c r="D922" s="27">
        <v>160040.97899999999</v>
      </c>
      <c r="E922" s="27">
        <v>270947.772</v>
      </c>
    </row>
    <row r="923" spans="1:5" x14ac:dyDescent="0.25">
      <c r="A923" s="27" t="s">
        <v>362</v>
      </c>
      <c r="B923" s="27">
        <v>2014</v>
      </c>
      <c r="D923" s="27">
        <v>160040.97899999999</v>
      </c>
    </row>
    <row r="924" spans="1:5" x14ac:dyDescent="0.25">
      <c r="A924" s="27" t="s">
        <v>362</v>
      </c>
      <c r="B924" s="27">
        <v>2015</v>
      </c>
      <c r="D924" s="27">
        <v>160040.97899999999</v>
      </c>
    </row>
    <row r="925" spans="1:5" x14ac:dyDescent="0.25">
      <c r="A925" s="27" t="s">
        <v>362</v>
      </c>
      <c r="B925" s="27">
        <v>2016</v>
      </c>
      <c r="D925" s="27">
        <v>160040.97899999999</v>
      </c>
    </row>
    <row r="926" spans="1:5" x14ac:dyDescent="0.25">
      <c r="A926" s="27" t="s">
        <v>362</v>
      </c>
      <c r="B926" s="27">
        <v>2017</v>
      </c>
      <c r="D926" s="27">
        <v>160040.97899999999</v>
      </c>
    </row>
    <row r="927" spans="1:5" x14ac:dyDescent="0.25">
      <c r="A927" s="27" t="s">
        <v>365</v>
      </c>
      <c r="B927" s="27">
        <v>1981</v>
      </c>
      <c r="C927" s="27">
        <v>877758922.95000005</v>
      </c>
      <c r="D927" s="27">
        <v>877758922.95000005</v>
      </c>
      <c r="E927" s="27">
        <v>531536347.56</v>
      </c>
    </row>
    <row r="928" spans="1:5" x14ac:dyDescent="0.25">
      <c r="A928" s="27" t="s">
        <v>365</v>
      </c>
      <c r="B928" s="27">
        <v>1982</v>
      </c>
      <c r="D928" s="27">
        <v>846986705.91999996</v>
      </c>
    </row>
    <row r="929" spans="1:5" x14ac:dyDescent="0.25">
      <c r="A929" s="27" t="s">
        <v>365</v>
      </c>
      <c r="B929" s="27">
        <v>1983</v>
      </c>
      <c r="D929" s="27">
        <v>816214488.88999999</v>
      </c>
    </row>
    <row r="930" spans="1:5" x14ac:dyDescent="0.25">
      <c r="A930" s="27" t="s">
        <v>365</v>
      </c>
      <c r="B930" s="27">
        <v>1984</v>
      </c>
      <c r="C930" s="27">
        <v>785442271.86000001</v>
      </c>
      <c r="D930" s="27">
        <v>785442271.86000001</v>
      </c>
      <c r="E930" s="27">
        <v>428724020.85000002</v>
      </c>
    </row>
    <row r="931" spans="1:5" x14ac:dyDescent="0.25">
      <c r="A931" s="27" t="s">
        <v>365</v>
      </c>
      <c r="B931" s="27">
        <v>1985</v>
      </c>
      <c r="D931" s="27">
        <v>743469325.15999997</v>
      </c>
    </row>
    <row r="932" spans="1:5" x14ac:dyDescent="0.25">
      <c r="A932" s="27" t="s">
        <v>365</v>
      </c>
      <c r="B932" s="27">
        <v>1986</v>
      </c>
      <c r="D932" s="27">
        <v>701496378.46000004</v>
      </c>
    </row>
    <row r="933" spans="1:5" x14ac:dyDescent="0.25">
      <c r="A933" s="27" t="s">
        <v>365</v>
      </c>
      <c r="B933" s="27">
        <v>1987</v>
      </c>
      <c r="C933" s="27">
        <v>659523431.75999999</v>
      </c>
      <c r="D933" s="27">
        <v>659523431.75999999</v>
      </c>
      <c r="E933" s="27">
        <v>382314891.04000002</v>
      </c>
    </row>
    <row r="934" spans="1:5" x14ac:dyDescent="0.25">
      <c r="A934" s="27" t="s">
        <v>365</v>
      </c>
      <c r="B934" s="27">
        <v>1988</v>
      </c>
      <c r="D934" s="27">
        <v>691607058.21000004</v>
      </c>
    </row>
    <row r="935" spans="1:5" x14ac:dyDescent="0.25">
      <c r="A935" s="27" t="s">
        <v>365</v>
      </c>
      <c r="B935" s="27">
        <v>1989</v>
      </c>
      <c r="D935" s="27">
        <v>723690684.65999997</v>
      </c>
    </row>
    <row r="936" spans="1:5" x14ac:dyDescent="0.25">
      <c r="A936" s="27" t="s">
        <v>365</v>
      </c>
      <c r="B936" s="27">
        <v>1990</v>
      </c>
      <c r="C936" s="27">
        <v>755774311.11000001</v>
      </c>
      <c r="D936" s="27">
        <v>755774311.11000001</v>
      </c>
      <c r="E936" s="27">
        <v>460842867.58999997</v>
      </c>
    </row>
    <row r="937" spans="1:5" x14ac:dyDescent="0.25">
      <c r="A937" s="27" t="s">
        <v>365</v>
      </c>
      <c r="B937" s="27">
        <v>1991</v>
      </c>
      <c r="D937" s="27">
        <v>727747641.353333</v>
      </c>
    </row>
    <row r="938" spans="1:5" x14ac:dyDescent="0.25">
      <c r="A938" s="27" t="s">
        <v>365</v>
      </c>
      <c r="B938" s="27">
        <v>1992</v>
      </c>
      <c r="D938" s="27">
        <v>699720971.59666705</v>
      </c>
    </row>
    <row r="939" spans="1:5" x14ac:dyDescent="0.25">
      <c r="A939" s="27" t="s">
        <v>365</v>
      </c>
      <c r="B939" s="27">
        <v>1993</v>
      </c>
      <c r="C939" s="27">
        <v>671694301.84000003</v>
      </c>
      <c r="D939" s="27">
        <v>671694301.84000003</v>
      </c>
      <c r="E939" s="27">
        <v>429530774.04000002</v>
      </c>
    </row>
    <row r="940" spans="1:5" x14ac:dyDescent="0.25">
      <c r="A940" s="27" t="s">
        <v>365</v>
      </c>
      <c r="B940" s="27">
        <v>1994</v>
      </c>
      <c r="D940" s="27">
        <v>618436239.57666695</v>
      </c>
    </row>
    <row r="941" spans="1:5" x14ac:dyDescent="0.25">
      <c r="A941" s="27" t="s">
        <v>365</v>
      </c>
      <c r="B941" s="27">
        <v>1995</v>
      </c>
      <c r="D941" s="27">
        <v>565178177.31333303</v>
      </c>
    </row>
    <row r="942" spans="1:5" x14ac:dyDescent="0.25">
      <c r="A942" s="27" t="s">
        <v>365</v>
      </c>
      <c r="B942" s="27">
        <v>1996</v>
      </c>
      <c r="C942" s="27">
        <v>511920115.05000001</v>
      </c>
      <c r="D942" s="27">
        <v>511920115.05000001</v>
      </c>
      <c r="E942" s="27">
        <v>344390105.25</v>
      </c>
    </row>
    <row r="943" spans="1:5" x14ac:dyDescent="0.25">
      <c r="A943" s="27" t="s">
        <v>365</v>
      </c>
      <c r="B943" s="27">
        <v>1997</v>
      </c>
      <c r="D943" s="27">
        <v>510583711.89999998</v>
      </c>
    </row>
    <row r="944" spans="1:5" x14ac:dyDescent="0.25">
      <c r="A944" s="27" t="s">
        <v>365</v>
      </c>
      <c r="B944" s="27">
        <v>1998</v>
      </c>
      <c r="D944" s="27">
        <v>509247308.75</v>
      </c>
    </row>
    <row r="945" spans="1:5" x14ac:dyDescent="0.25">
      <c r="A945" s="27" t="s">
        <v>365</v>
      </c>
      <c r="B945" s="27">
        <v>1999</v>
      </c>
      <c r="C945" s="27">
        <v>507910905.60000002</v>
      </c>
      <c r="D945" s="27">
        <v>507910905.60000002</v>
      </c>
      <c r="E945" s="27">
        <v>361863970.92000002</v>
      </c>
    </row>
    <row r="946" spans="1:5" x14ac:dyDescent="0.25">
      <c r="A946" s="27" t="s">
        <v>365</v>
      </c>
      <c r="B946" s="27">
        <v>2000</v>
      </c>
      <c r="D946" s="27">
        <v>474966029.19999999</v>
      </c>
    </row>
    <row r="947" spans="1:5" x14ac:dyDescent="0.25">
      <c r="A947" s="27" t="s">
        <v>365</v>
      </c>
      <c r="B947" s="27">
        <v>2001</v>
      </c>
      <c r="D947" s="27">
        <v>442021152.80000001</v>
      </c>
    </row>
    <row r="948" spans="1:5" x14ac:dyDescent="0.25">
      <c r="A948" s="27" t="s">
        <v>365</v>
      </c>
      <c r="B948" s="27">
        <v>2002</v>
      </c>
      <c r="C948" s="27">
        <v>409076276.39999998</v>
      </c>
      <c r="D948" s="27">
        <v>409076276.39999998</v>
      </c>
      <c r="E948" s="27">
        <v>326459746.80000001</v>
      </c>
    </row>
    <row r="949" spans="1:5" x14ac:dyDescent="0.25">
      <c r="A949" s="27" t="s">
        <v>365</v>
      </c>
      <c r="B949" s="27">
        <v>2003</v>
      </c>
      <c r="D949" s="27">
        <v>373249288.95666701</v>
      </c>
    </row>
    <row r="950" spans="1:5" x14ac:dyDescent="0.25">
      <c r="A950" s="27" t="s">
        <v>365</v>
      </c>
      <c r="B950" s="27">
        <v>2004</v>
      </c>
      <c r="D950" s="27">
        <v>337422301.51333302</v>
      </c>
    </row>
    <row r="951" spans="1:5" x14ac:dyDescent="0.25">
      <c r="A951" s="27" t="s">
        <v>365</v>
      </c>
      <c r="B951" s="27">
        <v>2005</v>
      </c>
      <c r="D951" s="27">
        <v>301595314.06999999</v>
      </c>
    </row>
    <row r="952" spans="1:5" x14ac:dyDescent="0.25">
      <c r="A952" s="27" t="s">
        <v>365</v>
      </c>
      <c r="B952" s="27">
        <v>2006</v>
      </c>
      <c r="D952" s="27">
        <v>265768326.62666699</v>
      </c>
    </row>
    <row r="953" spans="1:5" x14ac:dyDescent="0.25">
      <c r="A953" s="27" t="s">
        <v>365</v>
      </c>
      <c r="B953" s="27">
        <v>2007</v>
      </c>
      <c r="D953" s="27">
        <v>229941339.18333301</v>
      </c>
    </row>
    <row r="954" spans="1:5" x14ac:dyDescent="0.25">
      <c r="A954" s="27" t="s">
        <v>365</v>
      </c>
      <c r="B954" s="27">
        <v>2008</v>
      </c>
      <c r="C954" s="27">
        <v>194114351.74000001</v>
      </c>
      <c r="D954" s="27">
        <v>194114351.74000001</v>
      </c>
      <c r="E954" s="27">
        <v>214927409.66</v>
      </c>
    </row>
    <row r="955" spans="1:5" x14ac:dyDescent="0.25">
      <c r="A955" s="27" t="s">
        <v>365</v>
      </c>
      <c r="B955" s="27">
        <v>2009</v>
      </c>
      <c r="D955" s="27">
        <v>171849879.68000001</v>
      </c>
    </row>
    <row r="956" spans="1:5" x14ac:dyDescent="0.25">
      <c r="A956" s="27" t="s">
        <v>365</v>
      </c>
      <c r="B956" s="27">
        <v>2010</v>
      </c>
      <c r="C956" s="27">
        <v>149585407.62</v>
      </c>
      <c r="D956" s="27">
        <v>149585407.62</v>
      </c>
      <c r="E956" s="27">
        <v>193557273.03</v>
      </c>
    </row>
    <row r="957" spans="1:5" x14ac:dyDescent="0.25">
      <c r="A957" s="27" t="s">
        <v>365</v>
      </c>
      <c r="B957" s="27">
        <v>2011</v>
      </c>
      <c r="C957" s="27">
        <v>106206969.602</v>
      </c>
      <c r="D957" s="27">
        <v>106206969.602</v>
      </c>
      <c r="E957" s="27">
        <v>166384476.18000001</v>
      </c>
    </row>
    <row r="958" spans="1:5" x14ac:dyDescent="0.25">
      <c r="A958" s="27" t="s">
        <v>365</v>
      </c>
      <c r="B958" s="27">
        <v>2012</v>
      </c>
      <c r="C958" s="27">
        <v>87340314.099999994</v>
      </c>
      <c r="D958" s="27">
        <v>87340314.099999994</v>
      </c>
      <c r="E958" s="27">
        <v>152912747</v>
      </c>
    </row>
    <row r="959" spans="1:5" x14ac:dyDescent="0.25">
      <c r="A959" s="27" t="s">
        <v>365</v>
      </c>
      <c r="B959" s="27">
        <v>2013</v>
      </c>
      <c r="C959" s="27">
        <v>25170304.554000001</v>
      </c>
      <c r="D959" s="27">
        <v>25170304.554000001</v>
      </c>
      <c r="E959" s="27">
        <v>81500352.912</v>
      </c>
    </row>
    <row r="960" spans="1:5" x14ac:dyDescent="0.25">
      <c r="A960" s="27" t="s">
        <v>365</v>
      </c>
      <c r="B960" s="27">
        <v>2014</v>
      </c>
      <c r="D960" s="27">
        <v>25170304.554000001</v>
      </c>
    </row>
    <row r="961" spans="1:5" x14ac:dyDescent="0.25">
      <c r="A961" s="27" t="s">
        <v>365</v>
      </c>
      <c r="B961" s="27">
        <v>2015</v>
      </c>
      <c r="D961" s="27">
        <v>25170304.554000001</v>
      </c>
    </row>
    <row r="962" spans="1:5" x14ac:dyDescent="0.25">
      <c r="A962" s="27" t="s">
        <v>365</v>
      </c>
      <c r="B962" s="27">
        <v>2016</v>
      </c>
      <c r="D962" s="27">
        <v>25170304.554000001</v>
      </c>
    </row>
    <row r="963" spans="1:5" x14ac:dyDescent="0.25">
      <c r="A963" s="27" t="s">
        <v>365</v>
      </c>
      <c r="B963" s="27">
        <v>2017</v>
      </c>
      <c r="D963" s="27">
        <v>25170304.554000001</v>
      </c>
    </row>
    <row r="964" spans="1:5" x14ac:dyDescent="0.25">
      <c r="A964" s="27" t="s">
        <v>392</v>
      </c>
      <c r="B964" s="27">
        <v>1981</v>
      </c>
      <c r="C964" s="27">
        <v>2712421.338</v>
      </c>
      <c r="D964" s="27">
        <v>2712421.338</v>
      </c>
      <c r="E964" s="27">
        <v>1316905.7879999999</v>
      </c>
    </row>
    <row r="965" spans="1:5" x14ac:dyDescent="0.25">
      <c r="A965" s="27" t="s">
        <v>392</v>
      </c>
      <c r="B965" s="27">
        <v>1982</v>
      </c>
      <c r="D965" s="27">
        <v>2815973.7319999998</v>
      </c>
    </row>
    <row r="966" spans="1:5" x14ac:dyDescent="0.25">
      <c r="A966" s="27" t="s">
        <v>392</v>
      </c>
      <c r="B966" s="27">
        <v>1983</v>
      </c>
      <c r="D966" s="27">
        <v>2919526.1260000002</v>
      </c>
    </row>
    <row r="967" spans="1:5" x14ac:dyDescent="0.25">
      <c r="A967" s="27" t="s">
        <v>392</v>
      </c>
      <c r="B967" s="27">
        <v>1984</v>
      </c>
      <c r="C967" s="27">
        <v>3023078.52</v>
      </c>
      <c r="D967" s="27">
        <v>3023078.52</v>
      </c>
      <c r="E967" s="27">
        <v>1665914.5349999999</v>
      </c>
    </row>
    <row r="968" spans="1:5" x14ac:dyDescent="0.25">
      <c r="A968" s="27" t="s">
        <v>392</v>
      </c>
      <c r="B968" s="27">
        <v>1985</v>
      </c>
      <c r="D968" s="27">
        <v>3044582.6826666701</v>
      </c>
    </row>
    <row r="969" spans="1:5" x14ac:dyDescent="0.25">
      <c r="A969" s="27" t="s">
        <v>392</v>
      </c>
      <c r="B969" s="27">
        <v>1986</v>
      </c>
      <c r="D969" s="27">
        <v>3066086.8453333299</v>
      </c>
    </row>
    <row r="970" spans="1:5" x14ac:dyDescent="0.25">
      <c r="A970" s="27" t="s">
        <v>392</v>
      </c>
      <c r="B970" s="27">
        <v>1987</v>
      </c>
      <c r="C970" s="27">
        <v>3087591.0079999999</v>
      </c>
      <c r="D970" s="27">
        <v>3087591.0079999999</v>
      </c>
      <c r="E970" s="27">
        <v>1902843.2320000001</v>
      </c>
    </row>
    <row r="971" spans="1:5" x14ac:dyDescent="0.25">
      <c r="A971" s="27" t="s">
        <v>392</v>
      </c>
      <c r="B971" s="27">
        <v>1988</v>
      </c>
      <c r="D971" s="27">
        <v>3081315.8083333299</v>
      </c>
    </row>
    <row r="972" spans="1:5" x14ac:dyDescent="0.25">
      <c r="A972" s="27" t="s">
        <v>392</v>
      </c>
      <c r="B972" s="27">
        <v>1989</v>
      </c>
      <c r="D972" s="27">
        <v>3075040.60866667</v>
      </c>
    </row>
    <row r="973" spans="1:5" x14ac:dyDescent="0.25">
      <c r="A973" s="27" t="s">
        <v>392</v>
      </c>
      <c r="B973" s="27">
        <v>1990</v>
      </c>
      <c r="C973" s="27">
        <v>3068765.409</v>
      </c>
      <c r="D973" s="27">
        <v>3068765.409</v>
      </c>
      <c r="E973" s="27">
        <v>1899452.4469999999</v>
      </c>
    </row>
    <row r="974" spans="1:5" x14ac:dyDescent="0.25">
      <c r="A974" s="27" t="s">
        <v>392</v>
      </c>
      <c r="B974" s="27">
        <v>1991</v>
      </c>
      <c r="D974" s="27">
        <v>3264239.0726666702</v>
      </c>
    </row>
    <row r="975" spans="1:5" x14ac:dyDescent="0.25">
      <c r="A975" s="27" t="s">
        <v>392</v>
      </c>
      <c r="B975" s="27">
        <v>1992</v>
      </c>
      <c r="D975" s="27">
        <v>3459712.7363333302</v>
      </c>
    </row>
    <row r="976" spans="1:5" x14ac:dyDescent="0.25">
      <c r="A976" s="27" t="s">
        <v>392</v>
      </c>
      <c r="B976" s="27">
        <v>1993</v>
      </c>
      <c r="C976" s="27">
        <v>3655186.4</v>
      </c>
      <c r="D976" s="27">
        <v>3655186.4</v>
      </c>
      <c r="E976" s="27">
        <v>2456246.02</v>
      </c>
    </row>
    <row r="977" spans="1:5" x14ac:dyDescent="0.25">
      <c r="A977" s="27" t="s">
        <v>392</v>
      </c>
      <c r="B977" s="27">
        <v>1994</v>
      </c>
      <c r="D977" s="27">
        <v>4535819.1833333299</v>
      </c>
    </row>
    <row r="978" spans="1:5" x14ac:dyDescent="0.25">
      <c r="A978" s="27" t="s">
        <v>392</v>
      </c>
      <c r="B978" s="27">
        <v>1995</v>
      </c>
      <c r="D978" s="27">
        <v>5416451.9666666696</v>
      </c>
    </row>
    <row r="979" spans="1:5" x14ac:dyDescent="0.25">
      <c r="A979" s="27" t="s">
        <v>392</v>
      </c>
      <c r="B979" s="27">
        <v>1996</v>
      </c>
      <c r="C979" s="27">
        <v>6297084.75</v>
      </c>
      <c r="D979" s="27">
        <v>6297084.75</v>
      </c>
      <c r="E979" s="27">
        <v>5018034</v>
      </c>
    </row>
    <row r="980" spans="1:5" x14ac:dyDescent="0.25">
      <c r="A980" s="27" t="s">
        <v>392</v>
      </c>
      <c r="B980" s="27">
        <v>1997</v>
      </c>
      <c r="D980" s="27">
        <v>6862279.9666666696</v>
      </c>
    </row>
    <row r="981" spans="1:5" x14ac:dyDescent="0.25">
      <c r="A981" s="27" t="s">
        <v>392</v>
      </c>
      <c r="B981" s="27">
        <v>1998</v>
      </c>
      <c r="D981" s="27">
        <v>7427475.1833333299</v>
      </c>
    </row>
    <row r="982" spans="1:5" x14ac:dyDescent="0.25">
      <c r="A982" s="27" t="s">
        <v>392</v>
      </c>
      <c r="B982" s="27">
        <v>1999</v>
      </c>
      <c r="C982" s="27">
        <v>7992670.4000000004</v>
      </c>
      <c r="D982" s="27">
        <v>7992670.4000000004</v>
      </c>
      <c r="E982" s="27">
        <v>6382469.0599999996</v>
      </c>
    </row>
    <row r="983" spans="1:5" x14ac:dyDescent="0.25">
      <c r="A983" s="27" t="s">
        <v>392</v>
      </c>
      <c r="B983" s="27">
        <v>2000</v>
      </c>
      <c r="D983" s="27">
        <v>7309894.8399999999</v>
      </c>
    </row>
    <row r="984" spans="1:5" x14ac:dyDescent="0.25">
      <c r="A984" s="27" t="s">
        <v>392</v>
      </c>
      <c r="B984" s="27">
        <v>2001</v>
      </c>
      <c r="D984" s="27">
        <v>6627119.2800000003</v>
      </c>
    </row>
    <row r="985" spans="1:5" x14ac:dyDescent="0.25">
      <c r="A985" s="27" t="s">
        <v>392</v>
      </c>
      <c r="B985" s="27">
        <v>2002</v>
      </c>
      <c r="C985" s="27">
        <v>5944343.7199999997</v>
      </c>
      <c r="D985" s="27">
        <v>5944343.7199999997</v>
      </c>
      <c r="E985" s="27">
        <v>4753030.66</v>
      </c>
    </row>
    <row r="986" spans="1:5" x14ac:dyDescent="0.25">
      <c r="A986" s="27" t="s">
        <v>392</v>
      </c>
      <c r="B986" s="27">
        <v>2003</v>
      </c>
      <c r="D986" s="27">
        <v>5363566.8513333304</v>
      </c>
    </row>
    <row r="987" spans="1:5" x14ac:dyDescent="0.25">
      <c r="A987" s="27" t="s">
        <v>392</v>
      </c>
      <c r="B987" s="27">
        <v>2004</v>
      </c>
      <c r="D987" s="27">
        <v>4782789.9826666703</v>
      </c>
    </row>
    <row r="988" spans="1:5" x14ac:dyDescent="0.25">
      <c r="A988" s="27" t="s">
        <v>392</v>
      </c>
      <c r="B988" s="27">
        <v>2005</v>
      </c>
      <c r="C988" s="27">
        <v>4202013.1140000001</v>
      </c>
      <c r="D988" s="27">
        <v>4202013.1140000001</v>
      </c>
      <c r="E988" s="27">
        <v>3602979.0809999998</v>
      </c>
    </row>
    <row r="989" spans="1:5" x14ac:dyDescent="0.25">
      <c r="A989" s="27" t="s">
        <v>392</v>
      </c>
      <c r="B989" s="27">
        <v>2006</v>
      </c>
      <c r="D989" s="27">
        <v>4358040.0426666699</v>
      </c>
    </row>
    <row r="990" spans="1:5" x14ac:dyDescent="0.25">
      <c r="A990" s="27" t="s">
        <v>392</v>
      </c>
      <c r="B990" s="27">
        <v>2007</v>
      </c>
      <c r="D990" s="27">
        <v>4514066.9713333296</v>
      </c>
    </row>
    <row r="991" spans="1:5" x14ac:dyDescent="0.25">
      <c r="A991" s="27" t="s">
        <v>392</v>
      </c>
      <c r="B991" s="27">
        <v>2008</v>
      </c>
      <c r="C991" s="27">
        <v>4670093.9000000004</v>
      </c>
      <c r="D991" s="27">
        <v>4670093.9000000004</v>
      </c>
      <c r="E991" s="27">
        <v>5067952.8</v>
      </c>
    </row>
    <row r="992" spans="1:5" x14ac:dyDescent="0.25">
      <c r="A992" s="27" t="s">
        <v>392</v>
      </c>
      <c r="B992" s="27">
        <v>2009</v>
      </c>
      <c r="D992" s="27">
        <v>4136465.59</v>
      </c>
    </row>
    <row r="993" spans="1:5" x14ac:dyDescent="0.25">
      <c r="A993" s="27" t="s">
        <v>392</v>
      </c>
      <c r="B993" s="27">
        <v>2010</v>
      </c>
      <c r="C993" s="27">
        <v>3602837.28</v>
      </c>
      <c r="D993" s="27">
        <v>3602837.28</v>
      </c>
      <c r="E993" s="27">
        <v>4438420.5599999996</v>
      </c>
    </row>
    <row r="994" spans="1:5" x14ac:dyDescent="0.25">
      <c r="A994" s="27" t="s">
        <v>392</v>
      </c>
      <c r="B994" s="27">
        <v>2011</v>
      </c>
      <c r="C994" s="27">
        <v>2952794.4810000001</v>
      </c>
      <c r="D994" s="27">
        <v>2952794.4810000001</v>
      </c>
      <c r="E994" s="27">
        <v>4187639.2740000002</v>
      </c>
    </row>
    <row r="995" spans="1:5" x14ac:dyDescent="0.25">
      <c r="A995" s="27" t="s">
        <v>392</v>
      </c>
      <c r="B995" s="27">
        <v>2012</v>
      </c>
      <c r="C995" s="27">
        <v>2976458.08</v>
      </c>
      <c r="D995" s="27">
        <v>2976458.08</v>
      </c>
      <c r="E995" s="27">
        <v>4431796.1119999997</v>
      </c>
    </row>
    <row r="996" spans="1:5" x14ac:dyDescent="0.25">
      <c r="A996" s="27" t="s">
        <v>392</v>
      </c>
      <c r="B996" s="27">
        <v>2013</v>
      </c>
      <c r="C996" s="27">
        <v>2718584.7119999998</v>
      </c>
      <c r="D996" s="27">
        <v>2718584.7119999998</v>
      </c>
      <c r="E996" s="27">
        <v>4533216.858</v>
      </c>
    </row>
    <row r="997" spans="1:5" x14ac:dyDescent="0.25">
      <c r="A997" s="27" t="s">
        <v>392</v>
      </c>
      <c r="B997" s="27">
        <v>2014</v>
      </c>
      <c r="D997" s="27">
        <v>2718584.7119999998</v>
      </c>
    </row>
    <row r="998" spans="1:5" x14ac:dyDescent="0.25">
      <c r="A998" s="27" t="s">
        <v>392</v>
      </c>
      <c r="B998" s="27">
        <v>2015</v>
      </c>
      <c r="D998" s="27">
        <v>2718584.7119999998</v>
      </c>
    </row>
    <row r="999" spans="1:5" x14ac:dyDescent="0.25">
      <c r="A999" s="27" t="s">
        <v>392</v>
      </c>
      <c r="B999" s="27">
        <v>2016</v>
      </c>
      <c r="D999" s="27">
        <v>2718584.7119999998</v>
      </c>
    </row>
    <row r="1000" spans="1:5" x14ac:dyDescent="0.25">
      <c r="A1000" s="27" t="s">
        <v>392</v>
      </c>
      <c r="B1000" s="27">
        <v>2017</v>
      </c>
      <c r="D1000" s="27">
        <v>2718584.7119999998</v>
      </c>
    </row>
    <row r="1001" spans="1:5" x14ac:dyDescent="0.25">
      <c r="A1001" s="27" t="s">
        <v>394</v>
      </c>
      <c r="B1001" s="27">
        <v>1981</v>
      </c>
      <c r="C1001" s="27">
        <v>35496.959999999999</v>
      </c>
      <c r="D1001" s="27">
        <v>35496.959999999999</v>
      </c>
      <c r="E1001" s="27">
        <v>4806.3040000000001</v>
      </c>
    </row>
    <row r="1002" spans="1:5" x14ac:dyDescent="0.25">
      <c r="A1002" s="27" t="s">
        <v>394</v>
      </c>
      <c r="B1002" s="27">
        <v>1982</v>
      </c>
      <c r="D1002" s="27">
        <v>34498.621666666702</v>
      </c>
    </row>
    <row r="1003" spans="1:5" x14ac:dyDescent="0.25">
      <c r="A1003" s="27" t="s">
        <v>394</v>
      </c>
      <c r="B1003" s="27">
        <v>1983</v>
      </c>
      <c r="D1003" s="27">
        <v>33500.283333333296</v>
      </c>
    </row>
    <row r="1004" spans="1:5" x14ac:dyDescent="0.25">
      <c r="A1004" s="27" t="s">
        <v>394</v>
      </c>
      <c r="B1004" s="27">
        <v>1984</v>
      </c>
      <c r="C1004" s="27">
        <v>32501.945</v>
      </c>
      <c r="D1004" s="27">
        <v>32501.945</v>
      </c>
      <c r="E1004" s="27">
        <v>6487.3549999999996</v>
      </c>
    </row>
    <row r="1005" spans="1:5" x14ac:dyDescent="0.25">
      <c r="A1005" s="27" t="s">
        <v>394</v>
      </c>
      <c r="B1005" s="27">
        <v>1985</v>
      </c>
      <c r="D1005" s="27">
        <v>34659.53</v>
      </c>
    </row>
    <row r="1006" spans="1:5" x14ac:dyDescent="0.25">
      <c r="A1006" s="27" t="s">
        <v>394</v>
      </c>
      <c r="B1006" s="27">
        <v>1986</v>
      </c>
      <c r="D1006" s="27">
        <v>36817.114999999998</v>
      </c>
    </row>
    <row r="1007" spans="1:5" x14ac:dyDescent="0.25">
      <c r="A1007" s="27" t="s">
        <v>394</v>
      </c>
      <c r="B1007" s="27">
        <v>1987</v>
      </c>
      <c r="C1007" s="27">
        <v>38974.699999999997</v>
      </c>
      <c r="D1007" s="27">
        <v>38974.699999999997</v>
      </c>
      <c r="E1007" s="27">
        <v>13203.974</v>
      </c>
    </row>
    <row r="1008" spans="1:5" x14ac:dyDescent="0.25">
      <c r="A1008" s="27" t="s">
        <v>394</v>
      </c>
      <c r="B1008" s="27">
        <v>1988</v>
      </c>
      <c r="D1008" s="27">
        <v>41357.723333333299</v>
      </c>
    </row>
    <row r="1009" spans="1:5" x14ac:dyDescent="0.25">
      <c r="A1009" s="27" t="s">
        <v>394</v>
      </c>
      <c r="B1009" s="27">
        <v>1989</v>
      </c>
      <c r="D1009" s="27">
        <v>43740.746666666702</v>
      </c>
    </row>
    <row r="1010" spans="1:5" x14ac:dyDescent="0.25">
      <c r="A1010" s="27" t="s">
        <v>394</v>
      </c>
      <c r="B1010" s="27">
        <v>1990</v>
      </c>
      <c r="C1010" s="27">
        <v>46123.77</v>
      </c>
      <c r="D1010" s="27">
        <v>46123.77</v>
      </c>
      <c r="E1010" s="27">
        <v>16378.023999999999</v>
      </c>
    </row>
    <row r="1011" spans="1:5" x14ac:dyDescent="0.25">
      <c r="A1011" s="27" t="s">
        <v>394</v>
      </c>
      <c r="B1011" s="27">
        <v>1991</v>
      </c>
      <c r="D1011" s="27">
        <v>48753.08</v>
      </c>
    </row>
    <row r="1012" spans="1:5" x14ac:dyDescent="0.25">
      <c r="A1012" s="27" t="s">
        <v>394</v>
      </c>
      <c r="B1012" s="27">
        <v>1992</v>
      </c>
      <c r="D1012" s="27">
        <v>51382.39</v>
      </c>
    </row>
    <row r="1013" spans="1:5" x14ac:dyDescent="0.25">
      <c r="A1013" s="27" t="s">
        <v>394</v>
      </c>
      <c r="B1013" s="27">
        <v>1993</v>
      </c>
      <c r="C1013" s="27">
        <v>54011.7</v>
      </c>
      <c r="D1013" s="27">
        <v>54011.7</v>
      </c>
      <c r="E1013" s="27">
        <v>20987.73</v>
      </c>
    </row>
    <row r="1014" spans="1:5" x14ac:dyDescent="0.25">
      <c r="A1014" s="27" t="s">
        <v>394</v>
      </c>
      <c r="B1014" s="27">
        <v>1994</v>
      </c>
      <c r="D1014" s="27">
        <v>60228.663333333301</v>
      </c>
    </row>
    <row r="1015" spans="1:5" x14ac:dyDescent="0.25">
      <c r="A1015" s="27" t="s">
        <v>394</v>
      </c>
      <c r="B1015" s="27">
        <v>1995</v>
      </c>
      <c r="D1015" s="27">
        <v>66445.626666666707</v>
      </c>
    </row>
    <row r="1016" spans="1:5" x14ac:dyDescent="0.25">
      <c r="A1016" s="27" t="s">
        <v>394</v>
      </c>
      <c r="B1016" s="27">
        <v>1996</v>
      </c>
      <c r="C1016" s="27">
        <v>72662.59</v>
      </c>
      <c r="D1016" s="27">
        <v>72662.59</v>
      </c>
      <c r="E1016" s="27">
        <v>45502.722999999998</v>
      </c>
    </row>
    <row r="1017" spans="1:5" x14ac:dyDescent="0.25">
      <c r="A1017" s="27" t="s">
        <v>394</v>
      </c>
      <c r="B1017" s="27">
        <v>1997</v>
      </c>
      <c r="D1017" s="27">
        <v>75021.756666666697</v>
      </c>
    </row>
    <row r="1018" spans="1:5" x14ac:dyDescent="0.25">
      <c r="A1018" s="27" t="s">
        <v>394</v>
      </c>
      <c r="B1018" s="27">
        <v>1998</v>
      </c>
      <c r="D1018" s="27">
        <v>77380.923333333296</v>
      </c>
    </row>
    <row r="1019" spans="1:5" x14ac:dyDescent="0.25">
      <c r="A1019" s="27" t="s">
        <v>394</v>
      </c>
      <c r="B1019" s="27">
        <v>1999</v>
      </c>
      <c r="C1019" s="27">
        <v>79740.09</v>
      </c>
      <c r="D1019" s="27">
        <v>79740.09</v>
      </c>
      <c r="E1019" s="27">
        <v>52940.639999999999</v>
      </c>
    </row>
    <row r="1020" spans="1:5" x14ac:dyDescent="0.25">
      <c r="A1020" s="27" t="s">
        <v>394</v>
      </c>
      <c r="B1020" s="27">
        <v>2000</v>
      </c>
      <c r="D1020" s="27">
        <v>78314.92</v>
      </c>
    </row>
    <row r="1021" spans="1:5" x14ac:dyDescent="0.25">
      <c r="A1021" s="27" t="s">
        <v>394</v>
      </c>
      <c r="B1021" s="27">
        <v>2001</v>
      </c>
      <c r="D1021" s="27">
        <v>76889.75</v>
      </c>
    </row>
    <row r="1022" spans="1:5" x14ac:dyDescent="0.25">
      <c r="A1022" s="27" t="s">
        <v>394</v>
      </c>
      <c r="B1022" s="27">
        <v>2002</v>
      </c>
      <c r="C1022" s="27">
        <v>75464.58</v>
      </c>
      <c r="D1022" s="27">
        <v>75464.58</v>
      </c>
      <c r="E1022" s="27">
        <v>56046.618000000002</v>
      </c>
    </row>
    <row r="1023" spans="1:5" x14ac:dyDescent="0.25">
      <c r="A1023" s="27" t="s">
        <v>394</v>
      </c>
      <c r="B1023" s="27">
        <v>2003</v>
      </c>
      <c r="D1023" s="27">
        <v>78379.276666666701</v>
      </c>
    </row>
    <row r="1024" spans="1:5" x14ac:dyDescent="0.25">
      <c r="A1024" s="27" t="s">
        <v>394</v>
      </c>
      <c r="B1024" s="27">
        <v>2004</v>
      </c>
      <c r="D1024" s="27">
        <v>81293.973333333299</v>
      </c>
    </row>
    <row r="1025" spans="1:5" x14ac:dyDescent="0.25">
      <c r="A1025" s="27" t="s">
        <v>394</v>
      </c>
      <c r="B1025" s="27">
        <v>2005</v>
      </c>
      <c r="C1025" s="27">
        <v>84208.67</v>
      </c>
      <c r="D1025" s="27">
        <v>84208.67</v>
      </c>
      <c r="E1025" s="27">
        <v>73541.600000000006</v>
      </c>
    </row>
    <row r="1026" spans="1:5" x14ac:dyDescent="0.25">
      <c r="A1026" s="27" t="s">
        <v>394</v>
      </c>
      <c r="B1026" s="27">
        <v>2006</v>
      </c>
      <c r="D1026" s="27">
        <v>90954.333333333299</v>
      </c>
    </row>
    <row r="1027" spans="1:5" x14ac:dyDescent="0.25">
      <c r="A1027" s="27" t="s">
        <v>394</v>
      </c>
      <c r="B1027" s="27">
        <v>2007</v>
      </c>
      <c r="D1027" s="27">
        <v>97699.996666666702</v>
      </c>
    </row>
    <row r="1028" spans="1:5" x14ac:dyDescent="0.25">
      <c r="A1028" s="27" t="s">
        <v>394</v>
      </c>
      <c r="B1028" s="27">
        <v>2008</v>
      </c>
      <c r="C1028" s="27">
        <v>104445.66</v>
      </c>
      <c r="D1028" s="27">
        <v>104445.66</v>
      </c>
      <c r="E1028" s="27">
        <v>114442.68</v>
      </c>
    </row>
    <row r="1029" spans="1:5" x14ac:dyDescent="0.25">
      <c r="A1029" s="27" t="s">
        <v>394</v>
      </c>
      <c r="B1029" s="27">
        <v>2009</v>
      </c>
      <c r="D1029" s="27">
        <v>110356.71</v>
      </c>
    </row>
    <row r="1030" spans="1:5" x14ac:dyDescent="0.25">
      <c r="A1030" s="27" t="s">
        <v>394</v>
      </c>
      <c r="B1030" s="27">
        <v>2010</v>
      </c>
      <c r="C1030" s="27">
        <v>116267.76</v>
      </c>
      <c r="D1030" s="27">
        <v>116267.76</v>
      </c>
      <c r="E1030" s="27">
        <v>144198.96</v>
      </c>
    </row>
    <row r="1031" spans="1:5" x14ac:dyDescent="0.25">
      <c r="A1031" s="27" t="s">
        <v>394</v>
      </c>
      <c r="B1031" s="27">
        <v>2011</v>
      </c>
      <c r="C1031" s="27">
        <v>122457.25</v>
      </c>
      <c r="D1031" s="27">
        <v>122457.25</v>
      </c>
      <c r="E1031" s="27">
        <v>169673.67</v>
      </c>
    </row>
    <row r="1032" spans="1:5" x14ac:dyDescent="0.25">
      <c r="A1032" s="27" t="s">
        <v>394</v>
      </c>
      <c r="B1032" s="27">
        <v>2012</v>
      </c>
      <c r="C1032" s="27">
        <v>125951.03999999999</v>
      </c>
      <c r="D1032" s="27">
        <v>125951.03999999999</v>
      </c>
      <c r="E1032" s="27">
        <v>186009.84</v>
      </c>
    </row>
    <row r="1033" spans="1:5" x14ac:dyDescent="0.25">
      <c r="A1033" s="27" t="s">
        <v>394</v>
      </c>
      <c r="B1033" s="27">
        <v>2013</v>
      </c>
      <c r="C1033" s="27">
        <v>131704.46</v>
      </c>
      <c r="D1033" s="27">
        <v>131704.46</v>
      </c>
      <c r="E1033" s="27">
        <v>209499.18</v>
      </c>
    </row>
    <row r="1034" spans="1:5" x14ac:dyDescent="0.25">
      <c r="A1034" s="27" t="s">
        <v>394</v>
      </c>
      <c r="B1034" s="27">
        <v>2014</v>
      </c>
      <c r="D1034" s="27">
        <v>131704.46</v>
      </c>
    </row>
    <row r="1035" spans="1:5" x14ac:dyDescent="0.25">
      <c r="A1035" s="27" t="s">
        <v>394</v>
      </c>
      <c r="B1035" s="27">
        <v>2015</v>
      </c>
      <c r="D1035" s="27">
        <v>131704.46</v>
      </c>
    </row>
    <row r="1036" spans="1:5" x14ac:dyDescent="0.25">
      <c r="A1036" s="27" t="s">
        <v>394</v>
      </c>
      <c r="B1036" s="27">
        <v>2016</v>
      </c>
      <c r="D1036" s="27">
        <v>131704.46</v>
      </c>
    </row>
    <row r="1037" spans="1:5" x14ac:dyDescent="0.25">
      <c r="A1037" s="27" t="s">
        <v>394</v>
      </c>
      <c r="B1037" s="27">
        <v>2017</v>
      </c>
      <c r="D1037" s="27">
        <v>131704.46</v>
      </c>
    </row>
    <row r="1038" spans="1:5" x14ac:dyDescent="0.25">
      <c r="A1038" s="27" t="s">
        <v>404</v>
      </c>
      <c r="B1038" s="27">
        <v>1981</v>
      </c>
      <c r="C1038" s="27">
        <v>16693603.68</v>
      </c>
      <c r="D1038" s="27">
        <v>16693603.68</v>
      </c>
      <c r="E1038" s="27">
        <v>7842465.2800000003</v>
      </c>
    </row>
    <row r="1039" spans="1:5" x14ac:dyDescent="0.25">
      <c r="A1039" s="27" t="s">
        <v>404</v>
      </c>
      <c r="B1039" s="27">
        <v>1982</v>
      </c>
      <c r="D1039" s="27">
        <v>17170314.026666701</v>
      </c>
    </row>
    <row r="1040" spans="1:5" x14ac:dyDescent="0.25">
      <c r="A1040" s="27" t="s">
        <v>404</v>
      </c>
      <c r="B1040" s="27">
        <v>1983</v>
      </c>
      <c r="D1040" s="27">
        <v>17647024.373333301</v>
      </c>
    </row>
    <row r="1041" spans="1:5" x14ac:dyDescent="0.25">
      <c r="A1041" s="27" t="s">
        <v>404</v>
      </c>
      <c r="B1041" s="27">
        <v>1984</v>
      </c>
      <c r="C1041" s="27">
        <v>18123734.719999999</v>
      </c>
      <c r="D1041" s="27">
        <v>18123734.719999999</v>
      </c>
      <c r="E1041" s="27">
        <v>11129809.6</v>
      </c>
    </row>
    <row r="1042" spans="1:5" x14ac:dyDescent="0.25">
      <c r="A1042" s="27" t="s">
        <v>404</v>
      </c>
      <c r="B1042" s="27">
        <v>1985</v>
      </c>
      <c r="D1042" s="27">
        <v>18632500.483333301</v>
      </c>
    </row>
    <row r="1043" spans="1:5" x14ac:dyDescent="0.25">
      <c r="A1043" s="27" t="s">
        <v>404</v>
      </c>
      <c r="B1043" s="27">
        <v>1986</v>
      </c>
      <c r="D1043" s="27">
        <v>19141266.2466667</v>
      </c>
    </row>
    <row r="1044" spans="1:5" x14ac:dyDescent="0.25">
      <c r="A1044" s="27" t="s">
        <v>404</v>
      </c>
      <c r="B1044" s="27">
        <v>1987</v>
      </c>
      <c r="C1044" s="27">
        <v>19650032.010000002</v>
      </c>
      <c r="D1044" s="27">
        <v>19650032.010000002</v>
      </c>
      <c r="E1044" s="27">
        <v>13876321.470000001</v>
      </c>
    </row>
    <row r="1045" spans="1:5" x14ac:dyDescent="0.25">
      <c r="A1045" s="27" t="s">
        <v>404</v>
      </c>
      <c r="B1045" s="27">
        <v>1988</v>
      </c>
      <c r="D1045" s="27">
        <v>21231963.866666701</v>
      </c>
    </row>
    <row r="1046" spans="1:5" x14ac:dyDescent="0.25">
      <c r="A1046" s="27" t="s">
        <v>404</v>
      </c>
      <c r="B1046" s="27">
        <v>1989</v>
      </c>
      <c r="D1046" s="27">
        <v>22813895.723333299</v>
      </c>
    </row>
    <row r="1047" spans="1:5" x14ac:dyDescent="0.25">
      <c r="A1047" s="27" t="s">
        <v>404</v>
      </c>
      <c r="B1047" s="27">
        <v>1990</v>
      </c>
      <c r="C1047" s="27">
        <v>24395827.579999998</v>
      </c>
      <c r="D1047" s="27">
        <v>24395827.579999998</v>
      </c>
      <c r="E1047" s="27">
        <v>18320907.329999998</v>
      </c>
    </row>
    <row r="1048" spans="1:5" x14ac:dyDescent="0.25">
      <c r="A1048" s="27" t="s">
        <v>404</v>
      </c>
      <c r="B1048" s="27">
        <v>1991</v>
      </c>
      <c r="D1048" s="27">
        <v>27499953.890000001</v>
      </c>
    </row>
    <row r="1049" spans="1:5" x14ac:dyDescent="0.25">
      <c r="A1049" s="27" t="s">
        <v>404</v>
      </c>
      <c r="B1049" s="27">
        <v>1992</v>
      </c>
      <c r="D1049" s="27">
        <v>30604080.199999999</v>
      </c>
    </row>
    <row r="1050" spans="1:5" x14ac:dyDescent="0.25">
      <c r="A1050" s="27" t="s">
        <v>404</v>
      </c>
      <c r="B1050" s="27">
        <v>1993</v>
      </c>
      <c r="C1050" s="27">
        <v>33708206.509999998</v>
      </c>
      <c r="D1050" s="27">
        <v>33708206.509999998</v>
      </c>
      <c r="E1050" s="27">
        <v>29515110.129999999</v>
      </c>
    </row>
    <row r="1051" spans="1:5" x14ac:dyDescent="0.25">
      <c r="A1051" s="27" t="s">
        <v>404</v>
      </c>
      <c r="B1051" s="27">
        <v>1994</v>
      </c>
      <c r="D1051" s="27">
        <v>35283962.456666701</v>
      </c>
    </row>
    <row r="1052" spans="1:5" x14ac:dyDescent="0.25">
      <c r="A1052" s="27" t="s">
        <v>404</v>
      </c>
      <c r="B1052" s="27">
        <v>1995</v>
      </c>
      <c r="D1052" s="27">
        <v>36859718.403333299</v>
      </c>
    </row>
    <row r="1053" spans="1:5" x14ac:dyDescent="0.25">
      <c r="A1053" s="27" t="s">
        <v>404</v>
      </c>
      <c r="B1053" s="27">
        <v>1996</v>
      </c>
      <c r="C1053" s="27">
        <v>38435474.350000001</v>
      </c>
      <c r="D1053" s="27">
        <v>38435474.350000001</v>
      </c>
      <c r="E1053" s="27">
        <v>36177389.43</v>
      </c>
    </row>
    <row r="1054" spans="1:5" x14ac:dyDescent="0.25">
      <c r="A1054" s="27" t="s">
        <v>404</v>
      </c>
      <c r="B1054" s="27">
        <v>1997</v>
      </c>
      <c r="D1054" s="27">
        <v>39876303.366666697</v>
      </c>
    </row>
    <row r="1055" spans="1:5" x14ac:dyDescent="0.25">
      <c r="A1055" s="27" t="s">
        <v>404</v>
      </c>
      <c r="B1055" s="27">
        <v>1998</v>
      </c>
      <c r="D1055" s="27">
        <v>41317132.383333303</v>
      </c>
    </row>
    <row r="1056" spans="1:5" x14ac:dyDescent="0.25">
      <c r="A1056" s="27" t="s">
        <v>404</v>
      </c>
      <c r="B1056" s="27">
        <v>1999</v>
      </c>
      <c r="C1056" s="27">
        <v>42757961.399999999</v>
      </c>
      <c r="D1056" s="27">
        <v>42757961.399999999</v>
      </c>
      <c r="E1056" s="27">
        <v>41073477.299999997</v>
      </c>
    </row>
    <row r="1057" spans="1:5" x14ac:dyDescent="0.25">
      <c r="A1057" s="27" t="s">
        <v>404</v>
      </c>
      <c r="B1057" s="27">
        <v>2000</v>
      </c>
      <c r="D1057" s="27">
        <v>44297610</v>
      </c>
    </row>
    <row r="1058" spans="1:5" x14ac:dyDescent="0.25">
      <c r="A1058" s="27" t="s">
        <v>404</v>
      </c>
      <c r="B1058" s="27">
        <v>2001</v>
      </c>
      <c r="D1058" s="27">
        <v>45837258.600000001</v>
      </c>
    </row>
    <row r="1059" spans="1:5" x14ac:dyDescent="0.25">
      <c r="A1059" s="27" t="s">
        <v>404</v>
      </c>
      <c r="B1059" s="27">
        <v>2002</v>
      </c>
      <c r="C1059" s="27">
        <v>47376907.200000003</v>
      </c>
      <c r="D1059" s="27">
        <v>47376907.200000003</v>
      </c>
      <c r="E1059" s="27">
        <v>46452674.240000002</v>
      </c>
    </row>
    <row r="1060" spans="1:5" x14ac:dyDescent="0.25">
      <c r="A1060" s="27" t="s">
        <v>404</v>
      </c>
      <c r="B1060" s="27">
        <v>2003</v>
      </c>
      <c r="D1060" s="27">
        <v>48708616.299999997</v>
      </c>
    </row>
    <row r="1061" spans="1:5" x14ac:dyDescent="0.25">
      <c r="A1061" s="27" t="s">
        <v>404</v>
      </c>
      <c r="B1061" s="27">
        <v>2004</v>
      </c>
      <c r="D1061" s="27">
        <v>50040325.399999999</v>
      </c>
    </row>
    <row r="1062" spans="1:5" x14ac:dyDescent="0.25">
      <c r="A1062" s="27" t="s">
        <v>404</v>
      </c>
      <c r="B1062" s="27">
        <v>2005</v>
      </c>
      <c r="C1062" s="27">
        <v>51372034.5</v>
      </c>
      <c r="D1062" s="27">
        <v>51372034.5</v>
      </c>
      <c r="E1062" s="27">
        <v>50723082.75</v>
      </c>
    </row>
    <row r="1063" spans="1:5" x14ac:dyDescent="0.25">
      <c r="A1063" s="27" t="s">
        <v>404</v>
      </c>
      <c r="B1063" s="27">
        <v>2006</v>
      </c>
      <c r="D1063" s="27">
        <v>52047091.210000001</v>
      </c>
    </row>
    <row r="1064" spans="1:5" x14ac:dyDescent="0.25">
      <c r="A1064" s="27" t="s">
        <v>404</v>
      </c>
      <c r="B1064" s="27">
        <v>2007</v>
      </c>
      <c r="D1064" s="27">
        <v>52722147.920000002</v>
      </c>
    </row>
    <row r="1065" spans="1:5" x14ac:dyDescent="0.25">
      <c r="A1065" s="27" t="s">
        <v>404</v>
      </c>
      <c r="B1065" s="27">
        <v>2008</v>
      </c>
      <c r="C1065" s="27">
        <v>53397204.630000003</v>
      </c>
      <c r="D1065" s="27">
        <v>53397204.630000003</v>
      </c>
      <c r="E1065" s="27">
        <v>54055539.479999997</v>
      </c>
    </row>
    <row r="1066" spans="1:5" x14ac:dyDescent="0.25">
      <c r="A1066" s="27" t="s">
        <v>404</v>
      </c>
      <c r="B1066" s="27">
        <v>2009</v>
      </c>
      <c r="D1066" s="27">
        <v>54342873.774999999</v>
      </c>
    </row>
    <row r="1067" spans="1:5" x14ac:dyDescent="0.25">
      <c r="A1067" s="27" t="s">
        <v>404</v>
      </c>
      <c r="B1067" s="27">
        <v>2010</v>
      </c>
      <c r="C1067" s="27">
        <v>55288542.920000002</v>
      </c>
      <c r="D1067" s="27">
        <v>55288542.920000002</v>
      </c>
      <c r="E1067" s="27">
        <v>57238143.759999998</v>
      </c>
    </row>
    <row r="1068" spans="1:5" x14ac:dyDescent="0.25">
      <c r="A1068" s="27" t="s">
        <v>404</v>
      </c>
      <c r="B1068" s="27">
        <v>2011</v>
      </c>
      <c r="C1068" s="27">
        <v>55101592.770000003</v>
      </c>
      <c r="D1068" s="27">
        <v>55101592.770000003</v>
      </c>
      <c r="E1068" s="27">
        <v>58476318.25</v>
      </c>
    </row>
    <row r="1069" spans="1:5" x14ac:dyDescent="0.25">
      <c r="A1069" s="27" t="s">
        <v>404</v>
      </c>
      <c r="B1069" s="27">
        <v>2012</v>
      </c>
      <c r="C1069" s="27">
        <v>54594979.780000001</v>
      </c>
      <c r="D1069" s="27">
        <v>54594979.780000001</v>
      </c>
      <c r="E1069" s="27">
        <v>59122964.939999998</v>
      </c>
    </row>
    <row r="1070" spans="1:5" x14ac:dyDescent="0.25">
      <c r="A1070" s="27" t="s">
        <v>404</v>
      </c>
      <c r="B1070" s="27">
        <v>2013</v>
      </c>
      <c r="C1070" s="27">
        <v>54147285.119999997</v>
      </c>
      <c r="D1070" s="27">
        <v>54147285.119999997</v>
      </c>
      <c r="E1070" s="27">
        <v>60814278.719999999</v>
      </c>
    </row>
    <row r="1071" spans="1:5" x14ac:dyDescent="0.25">
      <c r="A1071" s="27" t="s">
        <v>404</v>
      </c>
      <c r="B1071" s="27">
        <v>2014</v>
      </c>
      <c r="D1071" s="27">
        <v>54147285.119999997</v>
      </c>
    </row>
    <row r="1072" spans="1:5" x14ac:dyDescent="0.25">
      <c r="A1072" s="27" t="s">
        <v>404</v>
      </c>
      <c r="B1072" s="27">
        <v>2015</v>
      </c>
      <c r="D1072" s="27">
        <v>54147285.119999997</v>
      </c>
    </row>
    <row r="1073" spans="1:5" x14ac:dyDescent="0.25">
      <c r="A1073" s="27" t="s">
        <v>404</v>
      </c>
      <c r="B1073" s="27">
        <v>2016</v>
      </c>
      <c r="D1073" s="27">
        <v>54147285.119999997</v>
      </c>
    </row>
    <row r="1074" spans="1:5" x14ac:dyDescent="0.25">
      <c r="A1074" s="27" t="s">
        <v>404</v>
      </c>
      <c r="B1074" s="27">
        <v>2017</v>
      </c>
      <c r="D1074" s="27">
        <v>54147285.119999997</v>
      </c>
    </row>
    <row r="1075" spans="1:5" x14ac:dyDescent="0.25">
      <c r="A1075" s="27" t="s">
        <v>396</v>
      </c>
      <c r="B1075" s="27">
        <v>1981</v>
      </c>
      <c r="C1075" s="27">
        <v>953240.4</v>
      </c>
      <c r="D1075" s="27">
        <v>953240.4</v>
      </c>
      <c r="E1075" s="27">
        <v>398345.85</v>
      </c>
    </row>
    <row r="1076" spans="1:5" x14ac:dyDescent="0.25">
      <c r="A1076" s="27" t="s">
        <v>396</v>
      </c>
      <c r="B1076" s="27">
        <v>1982</v>
      </c>
      <c r="D1076" s="27">
        <v>899282.67</v>
      </c>
    </row>
    <row r="1077" spans="1:5" x14ac:dyDescent="0.25">
      <c r="A1077" s="27" t="s">
        <v>396</v>
      </c>
      <c r="B1077" s="27">
        <v>1983</v>
      </c>
      <c r="D1077" s="27">
        <v>845324.94</v>
      </c>
    </row>
    <row r="1078" spans="1:5" x14ac:dyDescent="0.25">
      <c r="A1078" s="27" t="s">
        <v>396</v>
      </c>
      <c r="B1078" s="27">
        <v>1984</v>
      </c>
      <c r="C1078" s="27">
        <v>791367.21</v>
      </c>
      <c r="D1078" s="27">
        <v>791367.21</v>
      </c>
      <c r="E1078" s="27">
        <v>367249.05</v>
      </c>
    </row>
    <row r="1079" spans="1:5" x14ac:dyDescent="0.25">
      <c r="A1079" s="27" t="s">
        <v>396</v>
      </c>
      <c r="B1079" s="27">
        <v>1985</v>
      </c>
      <c r="D1079" s="27">
        <v>874920.39</v>
      </c>
    </row>
    <row r="1080" spans="1:5" x14ac:dyDescent="0.25">
      <c r="A1080" s="27" t="s">
        <v>396</v>
      </c>
      <c r="B1080" s="27">
        <v>1986</v>
      </c>
      <c r="D1080" s="27">
        <v>958473.57</v>
      </c>
    </row>
    <row r="1081" spans="1:5" x14ac:dyDescent="0.25">
      <c r="A1081" s="27" t="s">
        <v>396</v>
      </c>
      <c r="B1081" s="27">
        <v>1987</v>
      </c>
      <c r="C1081" s="27">
        <v>1042026.75</v>
      </c>
      <c r="D1081" s="27">
        <v>1042026.75</v>
      </c>
      <c r="E1081" s="27">
        <v>636063.75</v>
      </c>
    </row>
    <row r="1082" spans="1:5" x14ac:dyDescent="0.25">
      <c r="A1082" s="27" t="s">
        <v>396</v>
      </c>
      <c r="B1082" s="27">
        <v>1988</v>
      </c>
      <c r="D1082" s="27">
        <v>1080839.7133333299</v>
      </c>
    </row>
    <row r="1083" spans="1:5" x14ac:dyDescent="0.25">
      <c r="A1083" s="27" t="s">
        <v>396</v>
      </c>
      <c r="B1083" s="27">
        <v>1989</v>
      </c>
      <c r="D1083" s="27">
        <v>1119652.67666667</v>
      </c>
    </row>
    <row r="1084" spans="1:5" x14ac:dyDescent="0.25">
      <c r="A1084" s="27" t="s">
        <v>396</v>
      </c>
      <c r="B1084" s="27">
        <v>1990</v>
      </c>
      <c r="C1084" s="27">
        <v>1158465.6399999999</v>
      </c>
      <c r="D1084" s="27">
        <v>1158465.6399999999</v>
      </c>
      <c r="E1084" s="27">
        <v>714724.8</v>
      </c>
    </row>
    <row r="1085" spans="1:5" x14ac:dyDescent="0.25">
      <c r="A1085" s="27" t="s">
        <v>396</v>
      </c>
      <c r="B1085" s="27">
        <v>1991</v>
      </c>
      <c r="D1085" s="27">
        <v>1212354.4099999999</v>
      </c>
    </row>
    <row r="1086" spans="1:5" x14ac:dyDescent="0.25">
      <c r="A1086" s="27" t="s">
        <v>396</v>
      </c>
      <c r="B1086" s="27">
        <v>1992</v>
      </c>
      <c r="D1086" s="27">
        <v>1266243.18</v>
      </c>
    </row>
    <row r="1087" spans="1:5" x14ac:dyDescent="0.25">
      <c r="A1087" s="27" t="s">
        <v>396</v>
      </c>
      <c r="B1087" s="27">
        <v>1993</v>
      </c>
      <c r="C1087" s="27">
        <v>1320131.95</v>
      </c>
      <c r="D1087" s="27">
        <v>1320131.95</v>
      </c>
      <c r="E1087" s="27">
        <v>882312.2</v>
      </c>
    </row>
    <row r="1088" spans="1:5" x14ac:dyDescent="0.25">
      <c r="A1088" s="27" t="s">
        <v>396</v>
      </c>
      <c r="B1088" s="27">
        <v>1994</v>
      </c>
      <c r="D1088" s="27">
        <v>1385927.3266666699</v>
      </c>
    </row>
    <row r="1089" spans="1:5" x14ac:dyDescent="0.25">
      <c r="A1089" s="27" t="s">
        <v>396</v>
      </c>
      <c r="B1089" s="27">
        <v>1995</v>
      </c>
      <c r="D1089" s="27">
        <v>1451722.7033333301</v>
      </c>
    </row>
    <row r="1090" spans="1:5" x14ac:dyDescent="0.25">
      <c r="A1090" s="27" t="s">
        <v>396</v>
      </c>
      <c r="B1090" s="27">
        <v>1996</v>
      </c>
      <c r="C1090" s="27">
        <v>1517518.08</v>
      </c>
      <c r="D1090" s="27">
        <v>1517518.08</v>
      </c>
      <c r="E1090" s="27">
        <v>1202820.48</v>
      </c>
    </row>
    <row r="1091" spans="1:5" x14ac:dyDescent="0.25">
      <c r="A1091" s="27" t="s">
        <v>396</v>
      </c>
      <c r="B1091" s="27">
        <v>1997</v>
      </c>
      <c r="D1091" s="27">
        <v>1607229.96</v>
      </c>
    </row>
    <row r="1092" spans="1:5" x14ac:dyDescent="0.25">
      <c r="A1092" s="27" t="s">
        <v>396</v>
      </c>
      <c r="B1092" s="27">
        <v>1998</v>
      </c>
      <c r="D1092" s="27">
        <v>1696941.84</v>
      </c>
    </row>
    <row r="1093" spans="1:5" x14ac:dyDescent="0.25">
      <c r="A1093" s="27" t="s">
        <v>396</v>
      </c>
      <c r="B1093" s="27">
        <v>1999</v>
      </c>
      <c r="C1093" s="27">
        <v>1786653.72</v>
      </c>
      <c r="D1093" s="27">
        <v>1786653.72</v>
      </c>
      <c r="E1093" s="27">
        <v>1455575.26</v>
      </c>
    </row>
    <row r="1094" spans="1:5" x14ac:dyDescent="0.25">
      <c r="A1094" s="27" t="s">
        <v>396</v>
      </c>
      <c r="B1094" s="27">
        <v>2000</v>
      </c>
      <c r="D1094" s="27">
        <v>1794299.6533333301</v>
      </c>
    </row>
    <row r="1095" spans="1:5" x14ac:dyDescent="0.25">
      <c r="A1095" s="27" t="s">
        <v>396</v>
      </c>
      <c r="B1095" s="27">
        <v>2001</v>
      </c>
      <c r="D1095" s="27">
        <v>1801945.5866666699</v>
      </c>
    </row>
    <row r="1096" spans="1:5" x14ac:dyDescent="0.25">
      <c r="A1096" s="27" t="s">
        <v>396</v>
      </c>
      <c r="B1096" s="27">
        <v>2002</v>
      </c>
      <c r="C1096" s="27">
        <v>1809591.52</v>
      </c>
      <c r="D1096" s="27">
        <v>1809591.52</v>
      </c>
      <c r="E1096" s="27">
        <v>1575713.26</v>
      </c>
    </row>
    <row r="1097" spans="1:5" x14ac:dyDescent="0.25">
      <c r="A1097" s="27" t="s">
        <v>396</v>
      </c>
      <c r="B1097" s="27">
        <v>2003</v>
      </c>
      <c r="D1097" s="27">
        <v>1846033.4666666701</v>
      </c>
    </row>
    <row r="1098" spans="1:5" x14ac:dyDescent="0.25">
      <c r="A1098" s="27" t="s">
        <v>396</v>
      </c>
      <c r="B1098" s="27">
        <v>2004</v>
      </c>
      <c r="D1098" s="27">
        <v>1882475.4133333301</v>
      </c>
    </row>
    <row r="1099" spans="1:5" x14ac:dyDescent="0.25">
      <c r="A1099" s="27" t="s">
        <v>396</v>
      </c>
      <c r="B1099" s="27">
        <v>2005</v>
      </c>
      <c r="C1099" s="27">
        <v>1918917.36</v>
      </c>
      <c r="D1099" s="27">
        <v>1918917.36</v>
      </c>
      <c r="E1099" s="27">
        <v>1793780.28</v>
      </c>
    </row>
    <row r="1100" spans="1:5" x14ac:dyDescent="0.25">
      <c r="A1100" s="27" t="s">
        <v>396</v>
      </c>
      <c r="B1100" s="27">
        <v>2006</v>
      </c>
      <c r="D1100" s="27">
        <v>1919217.24</v>
      </c>
    </row>
    <row r="1101" spans="1:5" x14ac:dyDescent="0.25">
      <c r="A1101" s="27" t="s">
        <v>396</v>
      </c>
      <c r="B1101" s="27">
        <v>2007</v>
      </c>
      <c r="D1101" s="27">
        <v>1919517.12</v>
      </c>
    </row>
    <row r="1102" spans="1:5" x14ac:dyDescent="0.25">
      <c r="A1102" s="27" t="s">
        <v>396</v>
      </c>
      <c r="B1102" s="27">
        <v>2008</v>
      </c>
      <c r="C1102" s="27">
        <v>1919817</v>
      </c>
      <c r="D1102" s="27">
        <v>1919817</v>
      </c>
      <c r="E1102" s="27">
        <v>2010370.48</v>
      </c>
    </row>
    <row r="1103" spans="1:5" x14ac:dyDescent="0.25">
      <c r="A1103" s="27" t="s">
        <v>396</v>
      </c>
      <c r="B1103" s="27">
        <v>2009</v>
      </c>
      <c r="D1103" s="27">
        <v>1784673.165</v>
      </c>
    </row>
    <row r="1104" spans="1:5" x14ac:dyDescent="0.25">
      <c r="A1104" s="27" t="s">
        <v>396</v>
      </c>
      <c r="B1104" s="27">
        <v>2010</v>
      </c>
      <c r="C1104" s="27">
        <v>1649529.33</v>
      </c>
      <c r="D1104" s="27">
        <v>1649529.33</v>
      </c>
      <c r="E1104" s="27">
        <v>1886505.92</v>
      </c>
    </row>
    <row r="1105" spans="1:5" x14ac:dyDescent="0.25">
      <c r="A1105" s="27" t="s">
        <v>396</v>
      </c>
      <c r="B1105" s="27">
        <v>2011</v>
      </c>
      <c r="C1105" s="27">
        <v>1667121.5</v>
      </c>
      <c r="D1105" s="27">
        <v>1667121.5</v>
      </c>
      <c r="E1105" s="27">
        <v>2023709.16</v>
      </c>
    </row>
    <row r="1106" spans="1:5" x14ac:dyDescent="0.25">
      <c r="A1106" s="27" t="s">
        <v>396</v>
      </c>
      <c r="B1106" s="27">
        <v>2012</v>
      </c>
      <c r="C1106" s="27">
        <v>1695140.23</v>
      </c>
      <c r="D1106" s="27">
        <v>1695140.23</v>
      </c>
      <c r="E1106" s="27">
        <v>2148458.9</v>
      </c>
    </row>
    <row r="1107" spans="1:5" x14ac:dyDescent="0.25">
      <c r="A1107" s="27" t="s">
        <v>396</v>
      </c>
      <c r="B1107" s="27">
        <v>2013</v>
      </c>
      <c r="C1107" s="27">
        <v>1727627.25</v>
      </c>
      <c r="D1107" s="27">
        <v>1727627.25</v>
      </c>
      <c r="E1107" s="27">
        <v>2349991.25</v>
      </c>
    </row>
    <row r="1108" spans="1:5" x14ac:dyDescent="0.25">
      <c r="A1108" s="27" t="s">
        <v>396</v>
      </c>
      <c r="B1108" s="27">
        <v>2014</v>
      </c>
      <c r="D1108" s="27">
        <v>1727627.25</v>
      </c>
    </row>
    <row r="1109" spans="1:5" x14ac:dyDescent="0.25">
      <c r="A1109" s="27" t="s">
        <v>396</v>
      </c>
      <c r="B1109" s="27">
        <v>2015</v>
      </c>
      <c r="D1109" s="27">
        <v>1727627.25</v>
      </c>
    </row>
    <row r="1110" spans="1:5" x14ac:dyDescent="0.25">
      <c r="A1110" s="27" t="s">
        <v>396</v>
      </c>
      <c r="B1110" s="27">
        <v>2016</v>
      </c>
      <c r="D1110" s="27">
        <v>1727627.25</v>
      </c>
    </row>
    <row r="1111" spans="1:5" x14ac:dyDescent="0.25">
      <c r="A1111" s="27" t="s">
        <v>396</v>
      </c>
      <c r="B1111" s="27">
        <v>2017</v>
      </c>
      <c r="D1111" s="27">
        <v>1727627.25</v>
      </c>
    </row>
    <row r="1112" spans="1:5" x14ac:dyDescent="0.25">
      <c r="A1112" s="27" t="s">
        <v>418</v>
      </c>
      <c r="B1112" s="27">
        <v>1981</v>
      </c>
      <c r="C1112" s="27">
        <v>605034.85</v>
      </c>
      <c r="D1112" s="27">
        <v>605034.85</v>
      </c>
      <c r="E1112" s="27">
        <v>296222.15000000002</v>
      </c>
    </row>
    <row r="1113" spans="1:5" x14ac:dyDescent="0.25">
      <c r="A1113" s="27" t="s">
        <v>418</v>
      </c>
      <c r="B1113" s="27">
        <v>1982</v>
      </c>
      <c r="D1113" s="27">
        <v>560828.566666667</v>
      </c>
    </row>
    <row r="1114" spans="1:5" x14ac:dyDescent="0.25">
      <c r="A1114" s="27" t="s">
        <v>418</v>
      </c>
      <c r="B1114" s="27">
        <v>1983</v>
      </c>
      <c r="D1114" s="27">
        <v>516622.28333333298</v>
      </c>
    </row>
    <row r="1115" spans="1:5" x14ac:dyDescent="0.25">
      <c r="A1115" s="27" t="s">
        <v>418</v>
      </c>
      <c r="B1115" s="27">
        <v>1984</v>
      </c>
      <c r="C1115" s="27">
        <v>472416</v>
      </c>
      <c r="D1115" s="27">
        <v>472416</v>
      </c>
      <c r="E1115" s="27">
        <v>274639.68</v>
      </c>
    </row>
    <row r="1116" spans="1:5" x14ac:dyDescent="0.25">
      <c r="A1116" s="27" t="s">
        <v>418</v>
      </c>
      <c r="B1116" s="27">
        <v>1985</v>
      </c>
      <c r="D1116" s="27">
        <v>439316.40666666703</v>
      </c>
    </row>
    <row r="1117" spans="1:5" x14ac:dyDescent="0.25">
      <c r="A1117" s="27" t="s">
        <v>418</v>
      </c>
      <c r="B1117" s="27">
        <v>1986</v>
      </c>
      <c r="D1117" s="27">
        <v>406216.813333333</v>
      </c>
    </row>
    <row r="1118" spans="1:5" x14ac:dyDescent="0.25">
      <c r="A1118" s="27" t="s">
        <v>418</v>
      </c>
      <c r="B1118" s="27">
        <v>1987</v>
      </c>
      <c r="C1118" s="27">
        <v>373117.22</v>
      </c>
      <c r="D1118" s="27">
        <v>373117.22</v>
      </c>
      <c r="E1118" s="27">
        <v>245637.27299999999</v>
      </c>
    </row>
    <row r="1119" spans="1:5" x14ac:dyDescent="0.25">
      <c r="A1119" s="27" t="s">
        <v>418</v>
      </c>
      <c r="B1119" s="27">
        <v>1988</v>
      </c>
      <c r="D1119" s="27">
        <v>351222.54666666698</v>
      </c>
    </row>
    <row r="1120" spans="1:5" x14ac:dyDescent="0.25">
      <c r="A1120" s="27" t="s">
        <v>418</v>
      </c>
      <c r="B1120" s="27">
        <v>1989</v>
      </c>
      <c r="D1120" s="27">
        <v>329327.873333333</v>
      </c>
    </row>
    <row r="1121" spans="1:5" x14ac:dyDescent="0.25">
      <c r="A1121" s="27" t="s">
        <v>418</v>
      </c>
      <c r="B1121" s="27">
        <v>1990</v>
      </c>
      <c r="C1121" s="27">
        <v>307433.2</v>
      </c>
      <c r="D1121" s="27">
        <v>307433.2</v>
      </c>
      <c r="E1121" s="27">
        <v>204544.51</v>
      </c>
    </row>
    <row r="1122" spans="1:5" x14ac:dyDescent="0.25">
      <c r="A1122" s="27" t="s">
        <v>418</v>
      </c>
      <c r="B1122" s="27">
        <v>1991</v>
      </c>
      <c r="D1122" s="27">
        <v>294104.18599999999</v>
      </c>
    </row>
    <row r="1123" spans="1:5" x14ac:dyDescent="0.25">
      <c r="A1123" s="27" t="s">
        <v>418</v>
      </c>
      <c r="B1123" s="27">
        <v>1992</v>
      </c>
      <c r="D1123" s="27">
        <v>280775.17200000002</v>
      </c>
    </row>
    <row r="1124" spans="1:5" x14ac:dyDescent="0.25">
      <c r="A1124" s="27" t="s">
        <v>418</v>
      </c>
      <c r="B1124" s="27">
        <v>1993</v>
      </c>
      <c r="C1124" s="27">
        <v>267446.158</v>
      </c>
      <c r="D1124" s="27">
        <v>267446.158</v>
      </c>
      <c r="E1124" s="27">
        <v>190616.80600000001</v>
      </c>
    </row>
    <row r="1125" spans="1:5" x14ac:dyDescent="0.25">
      <c r="A1125" s="27" t="s">
        <v>418</v>
      </c>
      <c r="B1125" s="27">
        <v>1994</v>
      </c>
      <c r="D1125" s="27">
        <v>273827.75866666698</v>
      </c>
    </row>
    <row r="1126" spans="1:5" x14ac:dyDescent="0.25">
      <c r="A1126" s="27" t="s">
        <v>418</v>
      </c>
      <c r="B1126" s="27">
        <v>1995</v>
      </c>
      <c r="D1126" s="27">
        <v>280209.35933333298</v>
      </c>
    </row>
    <row r="1127" spans="1:5" x14ac:dyDescent="0.25">
      <c r="A1127" s="27" t="s">
        <v>418</v>
      </c>
      <c r="B1127" s="27">
        <v>1996</v>
      </c>
      <c r="C1127" s="27">
        <v>286590.96000000002</v>
      </c>
      <c r="D1127" s="27">
        <v>286590.96000000002</v>
      </c>
      <c r="E1127" s="27">
        <v>228679.56</v>
      </c>
    </row>
    <row r="1128" spans="1:5" x14ac:dyDescent="0.25">
      <c r="A1128" s="27" t="s">
        <v>418</v>
      </c>
      <c r="B1128" s="27">
        <v>1997</v>
      </c>
      <c r="D1128" s="27">
        <v>272806.15000000002</v>
      </c>
    </row>
    <row r="1129" spans="1:5" x14ac:dyDescent="0.25">
      <c r="A1129" s="27" t="s">
        <v>418</v>
      </c>
      <c r="B1129" s="27">
        <v>1998</v>
      </c>
      <c r="D1129" s="27">
        <v>259021.34</v>
      </c>
    </row>
    <row r="1130" spans="1:5" x14ac:dyDescent="0.25">
      <c r="A1130" s="27" t="s">
        <v>418</v>
      </c>
      <c r="B1130" s="27">
        <v>1999</v>
      </c>
      <c r="C1130" s="27">
        <v>245236.53</v>
      </c>
      <c r="D1130" s="27">
        <v>245236.53</v>
      </c>
      <c r="E1130" s="27">
        <v>178302.74</v>
      </c>
    </row>
    <row r="1131" spans="1:5" x14ac:dyDescent="0.25">
      <c r="A1131" s="27" t="s">
        <v>418</v>
      </c>
      <c r="B1131" s="27">
        <v>2000</v>
      </c>
      <c r="D1131" s="27">
        <v>224002.34266666701</v>
      </c>
    </row>
    <row r="1132" spans="1:5" x14ac:dyDescent="0.25">
      <c r="A1132" s="27" t="s">
        <v>418</v>
      </c>
      <c r="B1132" s="27">
        <v>2001</v>
      </c>
      <c r="D1132" s="27">
        <v>202768.15533333301</v>
      </c>
    </row>
    <row r="1133" spans="1:5" x14ac:dyDescent="0.25">
      <c r="A1133" s="27" t="s">
        <v>418</v>
      </c>
      <c r="B1133" s="27">
        <v>2002</v>
      </c>
      <c r="C1133" s="27">
        <v>181533.96799999999</v>
      </c>
      <c r="D1133" s="27">
        <v>181533.96799999999</v>
      </c>
      <c r="E1133" s="27">
        <v>149258.592</v>
      </c>
    </row>
    <row r="1134" spans="1:5" x14ac:dyDescent="0.25">
      <c r="A1134" s="27" t="s">
        <v>418</v>
      </c>
      <c r="B1134" s="27">
        <v>2003</v>
      </c>
      <c r="D1134" s="27">
        <v>165452.28700000001</v>
      </c>
    </row>
    <row r="1135" spans="1:5" x14ac:dyDescent="0.25">
      <c r="A1135" s="27" t="s">
        <v>418</v>
      </c>
      <c r="B1135" s="27">
        <v>2004</v>
      </c>
      <c r="D1135" s="27">
        <v>149370.606</v>
      </c>
    </row>
    <row r="1136" spans="1:5" x14ac:dyDescent="0.25">
      <c r="A1136" s="27" t="s">
        <v>418</v>
      </c>
      <c r="B1136" s="27">
        <v>2005</v>
      </c>
      <c r="C1136" s="27">
        <v>133288.92499999999</v>
      </c>
      <c r="D1136" s="27">
        <v>133288.92499999999</v>
      </c>
      <c r="E1136" s="27">
        <v>112651.35</v>
      </c>
    </row>
    <row r="1137" spans="1:5" x14ac:dyDescent="0.25">
      <c r="A1137" s="27" t="s">
        <v>418</v>
      </c>
      <c r="B1137" s="27">
        <v>2006</v>
      </c>
      <c r="D1137" s="27">
        <v>121204.19</v>
      </c>
    </row>
    <row r="1138" spans="1:5" x14ac:dyDescent="0.25">
      <c r="A1138" s="27" t="s">
        <v>418</v>
      </c>
      <c r="B1138" s="27">
        <v>2007</v>
      </c>
      <c r="D1138" s="27">
        <v>109119.455</v>
      </c>
    </row>
    <row r="1139" spans="1:5" x14ac:dyDescent="0.25">
      <c r="A1139" s="27" t="s">
        <v>418</v>
      </c>
      <c r="B1139" s="27">
        <v>2008</v>
      </c>
      <c r="C1139" s="27">
        <v>97034.72</v>
      </c>
      <c r="D1139" s="27">
        <v>97034.72</v>
      </c>
      <c r="E1139" s="27">
        <v>108592.59</v>
      </c>
    </row>
    <row r="1140" spans="1:5" x14ac:dyDescent="0.25">
      <c r="A1140" s="27" t="s">
        <v>418</v>
      </c>
      <c r="B1140" s="27">
        <v>2009</v>
      </c>
      <c r="D1140" s="27">
        <v>82581.162500000006</v>
      </c>
    </row>
    <row r="1141" spans="1:5" x14ac:dyDescent="0.25">
      <c r="A1141" s="27" t="s">
        <v>418</v>
      </c>
      <c r="B1141" s="27">
        <v>2010</v>
      </c>
      <c r="C1141" s="27">
        <v>68127.604999999996</v>
      </c>
      <c r="D1141" s="27">
        <v>68127.604999999996</v>
      </c>
      <c r="E1141" s="27">
        <v>83578.494999999995</v>
      </c>
    </row>
    <row r="1142" spans="1:5" x14ac:dyDescent="0.25">
      <c r="A1142" s="27" t="s">
        <v>418</v>
      </c>
      <c r="B1142" s="27">
        <v>2011</v>
      </c>
      <c r="C1142" s="27">
        <v>74754.600000000006</v>
      </c>
      <c r="D1142" s="27">
        <v>74754.600000000006</v>
      </c>
      <c r="E1142" s="27">
        <v>109125.34</v>
      </c>
    </row>
    <row r="1143" spans="1:5" x14ac:dyDescent="0.25">
      <c r="A1143" s="27" t="s">
        <v>418</v>
      </c>
      <c r="B1143" s="27">
        <v>2012</v>
      </c>
      <c r="C1143" s="27">
        <v>75643.875</v>
      </c>
      <c r="D1143" s="27">
        <v>75643.875</v>
      </c>
      <c r="E1143" s="27">
        <v>111866.91</v>
      </c>
    </row>
    <row r="1144" spans="1:5" x14ac:dyDescent="0.25">
      <c r="A1144" s="27" t="s">
        <v>418</v>
      </c>
      <c r="B1144" s="27">
        <v>2013</v>
      </c>
      <c r="C1144" s="27">
        <v>76396.2</v>
      </c>
      <c r="D1144" s="27">
        <v>76396.2</v>
      </c>
      <c r="E1144" s="27">
        <v>128014.03200000001</v>
      </c>
    </row>
    <row r="1145" spans="1:5" x14ac:dyDescent="0.25">
      <c r="A1145" s="27" t="s">
        <v>418</v>
      </c>
      <c r="B1145" s="27">
        <v>2014</v>
      </c>
      <c r="D1145" s="27">
        <v>76396.2</v>
      </c>
    </row>
    <row r="1146" spans="1:5" x14ac:dyDescent="0.25">
      <c r="A1146" s="27" t="s">
        <v>418</v>
      </c>
      <c r="B1146" s="27">
        <v>2015</v>
      </c>
      <c r="D1146" s="27">
        <v>76396.2</v>
      </c>
    </row>
    <row r="1147" spans="1:5" x14ac:dyDescent="0.25">
      <c r="A1147" s="27" t="s">
        <v>418</v>
      </c>
      <c r="B1147" s="27">
        <v>2016</v>
      </c>
      <c r="D1147" s="27">
        <v>76396.2</v>
      </c>
    </row>
    <row r="1148" spans="1:5" x14ac:dyDescent="0.25">
      <c r="A1148" s="27" t="s">
        <v>418</v>
      </c>
      <c r="B1148" s="27">
        <v>2017</v>
      </c>
      <c r="D1148" s="27">
        <v>76396.2</v>
      </c>
    </row>
    <row r="1149" spans="1:5" x14ac:dyDescent="0.25">
      <c r="A1149" s="27" t="s">
        <v>420</v>
      </c>
      <c r="B1149" s="27">
        <v>1981</v>
      </c>
      <c r="C1149" s="27">
        <v>369704.06</v>
      </c>
      <c r="D1149" s="27">
        <v>369704.06</v>
      </c>
      <c r="E1149" s="27">
        <v>103814.348</v>
      </c>
    </row>
    <row r="1150" spans="1:5" x14ac:dyDescent="0.25">
      <c r="A1150" s="27" t="s">
        <v>420</v>
      </c>
      <c r="B1150" s="27">
        <v>1982</v>
      </c>
      <c r="D1150" s="27">
        <v>474862.21466666699</v>
      </c>
    </row>
    <row r="1151" spans="1:5" x14ac:dyDescent="0.25">
      <c r="A1151" s="27" t="s">
        <v>420</v>
      </c>
      <c r="B1151" s="27">
        <v>1983</v>
      </c>
      <c r="D1151" s="27">
        <v>580020.36933333299</v>
      </c>
    </row>
    <row r="1152" spans="1:5" x14ac:dyDescent="0.25">
      <c r="A1152" s="27" t="s">
        <v>420</v>
      </c>
      <c r="B1152" s="27">
        <v>1984</v>
      </c>
      <c r="C1152" s="27">
        <v>685178.52399999998</v>
      </c>
      <c r="D1152" s="27">
        <v>685178.52399999998</v>
      </c>
      <c r="E1152" s="27">
        <v>197276.304</v>
      </c>
    </row>
    <row r="1153" spans="1:5" x14ac:dyDescent="0.25">
      <c r="A1153" s="27" t="s">
        <v>420</v>
      </c>
      <c r="B1153" s="27">
        <v>1985</v>
      </c>
      <c r="D1153" s="27">
        <v>685364.35933333298</v>
      </c>
    </row>
    <row r="1154" spans="1:5" x14ac:dyDescent="0.25">
      <c r="A1154" s="27" t="s">
        <v>420</v>
      </c>
      <c r="B1154" s="27">
        <v>1986</v>
      </c>
      <c r="D1154" s="27">
        <v>685550.19466666703</v>
      </c>
    </row>
    <row r="1155" spans="1:5" x14ac:dyDescent="0.25">
      <c r="A1155" s="27" t="s">
        <v>420</v>
      </c>
      <c r="B1155" s="27">
        <v>1987</v>
      </c>
      <c r="C1155" s="27">
        <v>685736.03</v>
      </c>
      <c r="D1155" s="27">
        <v>685736.03</v>
      </c>
      <c r="E1155" s="27">
        <v>204510.26199999999</v>
      </c>
    </row>
    <row r="1156" spans="1:5" x14ac:dyDescent="0.25">
      <c r="A1156" s="27" t="s">
        <v>420</v>
      </c>
      <c r="B1156" s="27">
        <v>1988</v>
      </c>
      <c r="D1156" s="27">
        <v>1046939.44333333</v>
      </c>
    </row>
    <row r="1157" spans="1:5" x14ac:dyDescent="0.25">
      <c r="A1157" s="27" t="s">
        <v>420</v>
      </c>
      <c r="B1157" s="27">
        <v>1989</v>
      </c>
      <c r="D1157" s="27">
        <v>1408142.8566666699</v>
      </c>
    </row>
    <row r="1158" spans="1:5" x14ac:dyDescent="0.25">
      <c r="A1158" s="27" t="s">
        <v>420</v>
      </c>
      <c r="B1158" s="27">
        <v>1990</v>
      </c>
      <c r="C1158" s="27">
        <v>1769346.27</v>
      </c>
      <c r="D1158" s="27">
        <v>1769346.27</v>
      </c>
      <c r="E1158" s="27">
        <v>681740.83200000005</v>
      </c>
    </row>
    <row r="1159" spans="1:5" x14ac:dyDescent="0.25">
      <c r="A1159" s="27" t="s">
        <v>420</v>
      </c>
      <c r="B1159" s="27">
        <v>1991</v>
      </c>
      <c r="D1159" s="27">
        <v>2203747.3199999998</v>
      </c>
    </row>
    <row r="1160" spans="1:5" x14ac:dyDescent="0.25">
      <c r="A1160" s="27" t="s">
        <v>420</v>
      </c>
      <c r="B1160" s="27">
        <v>1992</v>
      </c>
      <c r="D1160" s="27">
        <v>2638148.37</v>
      </c>
    </row>
    <row r="1161" spans="1:5" x14ac:dyDescent="0.25">
      <c r="A1161" s="27" t="s">
        <v>420</v>
      </c>
      <c r="B1161" s="27">
        <v>1993</v>
      </c>
      <c r="C1161" s="27">
        <v>3072549.42</v>
      </c>
      <c r="D1161" s="27">
        <v>3072549.42</v>
      </c>
      <c r="E1161" s="27">
        <v>1432347.3</v>
      </c>
    </row>
    <row r="1162" spans="1:5" x14ac:dyDescent="0.25">
      <c r="A1162" s="27" t="s">
        <v>420</v>
      </c>
      <c r="B1162" s="27">
        <v>1994</v>
      </c>
      <c r="D1162" s="27">
        <v>3092206.28</v>
      </c>
    </row>
    <row r="1163" spans="1:5" x14ac:dyDescent="0.25">
      <c r="A1163" s="27" t="s">
        <v>420</v>
      </c>
      <c r="B1163" s="27">
        <v>1995</v>
      </c>
      <c r="D1163" s="27">
        <v>3111863.14</v>
      </c>
    </row>
    <row r="1164" spans="1:5" x14ac:dyDescent="0.25">
      <c r="A1164" s="27" t="s">
        <v>420</v>
      </c>
      <c r="B1164" s="27">
        <v>1996</v>
      </c>
      <c r="C1164" s="27">
        <v>3131520</v>
      </c>
      <c r="D1164" s="27">
        <v>3131520</v>
      </c>
      <c r="E1164" s="27">
        <v>1724280</v>
      </c>
    </row>
    <row r="1165" spans="1:5" x14ac:dyDescent="0.25">
      <c r="A1165" s="27" t="s">
        <v>420</v>
      </c>
      <c r="B1165" s="27">
        <v>1997</v>
      </c>
      <c r="D1165" s="27">
        <v>3419504.1</v>
      </c>
    </row>
    <row r="1166" spans="1:5" x14ac:dyDescent="0.25">
      <c r="A1166" s="27" t="s">
        <v>420</v>
      </c>
      <c r="B1166" s="27">
        <v>1998</v>
      </c>
      <c r="D1166" s="27">
        <v>3707488.2</v>
      </c>
    </row>
    <row r="1167" spans="1:5" x14ac:dyDescent="0.25">
      <c r="A1167" s="27" t="s">
        <v>420</v>
      </c>
      <c r="B1167" s="27">
        <v>1999</v>
      </c>
      <c r="C1167" s="27">
        <v>3995472.3</v>
      </c>
      <c r="D1167" s="27">
        <v>3995472.3</v>
      </c>
      <c r="E1167" s="27">
        <v>2672548</v>
      </c>
    </row>
    <row r="1168" spans="1:5" x14ac:dyDescent="0.25">
      <c r="A1168" s="27" t="s">
        <v>420</v>
      </c>
      <c r="B1168" s="27">
        <v>2000</v>
      </c>
      <c r="D1168" s="27">
        <v>4007159.8</v>
      </c>
    </row>
    <row r="1169" spans="1:5" x14ac:dyDescent="0.25">
      <c r="A1169" s="27" t="s">
        <v>420</v>
      </c>
      <c r="B1169" s="27">
        <v>2001</v>
      </c>
      <c r="D1169" s="27">
        <v>4018847.3</v>
      </c>
    </row>
    <row r="1170" spans="1:5" x14ac:dyDescent="0.25">
      <c r="A1170" s="27" t="s">
        <v>420</v>
      </c>
      <c r="B1170" s="27">
        <v>2002</v>
      </c>
      <c r="C1170" s="27">
        <v>4030534.8</v>
      </c>
      <c r="D1170" s="27">
        <v>4030534.8</v>
      </c>
      <c r="E1170" s="27">
        <v>3040201.62</v>
      </c>
    </row>
    <row r="1171" spans="1:5" x14ac:dyDescent="0.25">
      <c r="A1171" s="27" t="s">
        <v>420</v>
      </c>
      <c r="B1171" s="27">
        <v>2003</v>
      </c>
      <c r="D1171" s="27">
        <v>4347141.66</v>
      </c>
    </row>
    <row r="1172" spans="1:5" x14ac:dyDescent="0.25">
      <c r="A1172" s="27" t="s">
        <v>420</v>
      </c>
      <c r="B1172" s="27">
        <v>2004</v>
      </c>
      <c r="D1172" s="27">
        <v>4663748.5199999996</v>
      </c>
    </row>
    <row r="1173" spans="1:5" x14ac:dyDescent="0.25">
      <c r="A1173" s="27" t="s">
        <v>420</v>
      </c>
      <c r="B1173" s="27">
        <v>2005</v>
      </c>
      <c r="C1173" s="27">
        <v>4980355.38</v>
      </c>
      <c r="D1173" s="27">
        <v>4980355.38</v>
      </c>
      <c r="E1173" s="27">
        <v>4348579.0599999996</v>
      </c>
    </row>
    <row r="1174" spans="1:5" x14ac:dyDescent="0.25">
      <c r="A1174" s="27" t="s">
        <v>420</v>
      </c>
      <c r="B1174" s="27">
        <v>2006</v>
      </c>
      <c r="D1174" s="27">
        <v>5214544.92</v>
      </c>
    </row>
    <row r="1175" spans="1:5" x14ac:dyDescent="0.25">
      <c r="A1175" s="27" t="s">
        <v>420</v>
      </c>
      <c r="B1175" s="27">
        <v>2007</v>
      </c>
      <c r="D1175" s="27">
        <v>5448734.46</v>
      </c>
    </row>
    <row r="1176" spans="1:5" x14ac:dyDescent="0.25">
      <c r="A1176" s="27" t="s">
        <v>420</v>
      </c>
      <c r="B1176" s="27">
        <v>2008</v>
      </c>
      <c r="C1176" s="27">
        <v>5682924</v>
      </c>
      <c r="D1176" s="27">
        <v>5682924</v>
      </c>
      <c r="E1176" s="27">
        <v>6105508.5</v>
      </c>
    </row>
    <row r="1177" spans="1:5" x14ac:dyDescent="0.25">
      <c r="A1177" s="27" t="s">
        <v>420</v>
      </c>
      <c r="B1177" s="27">
        <v>2009</v>
      </c>
      <c r="D1177" s="27">
        <v>6063621.5999999996</v>
      </c>
    </row>
    <row r="1178" spans="1:5" x14ac:dyDescent="0.25">
      <c r="A1178" s="27" t="s">
        <v>420</v>
      </c>
      <c r="B1178" s="27">
        <v>2010</v>
      </c>
      <c r="C1178" s="27">
        <v>6444319.2000000002</v>
      </c>
      <c r="D1178" s="27">
        <v>6444319.2000000002</v>
      </c>
      <c r="E1178" s="27">
        <v>7992536.4000000004</v>
      </c>
    </row>
    <row r="1179" spans="1:5" x14ac:dyDescent="0.25">
      <c r="A1179" s="27" t="s">
        <v>420</v>
      </c>
      <c r="B1179" s="27">
        <v>2011</v>
      </c>
      <c r="C1179" s="27">
        <v>7578611.7000000002</v>
      </c>
      <c r="D1179" s="27">
        <v>7578611.7000000002</v>
      </c>
      <c r="E1179" s="27">
        <v>9865615.0999999996</v>
      </c>
    </row>
    <row r="1180" spans="1:5" x14ac:dyDescent="0.25">
      <c r="A1180" s="27" t="s">
        <v>420</v>
      </c>
      <c r="B1180" s="27">
        <v>2012</v>
      </c>
      <c r="C1180" s="27">
        <v>7251826.6799999997</v>
      </c>
      <c r="D1180" s="27">
        <v>7251826.6799999997</v>
      </c>
      <c r="E1180" s="27">
        <v>10019354.939999999</v>
      </c>
    </row>
    <row r="1181" spans="1:5" x14ac:dyDescent="0.25">
      <c r="A1181" s="27" t="s">
        <v>420</v>
      </c>
      <c r="B1181" s="27">
        <v>2013</v>
      </c>
      <c r="C1181" s="27">
        <v>7036617.5099999998</v>
      </c>
      <c r="D1181" s="27">
        <v>7036617.5099999998</v>
      </c>
      <c r="E1181" s="27">
        <v>10659712.18</v>
      </c>
    </row>
    <row r="1182" spans="1:5" x14ac:dyDescent="0.25">
      <c r="A1182" s="27" t="s">
        <v>420</v>
      </c>
      <c r="B1182" s="27">
        <v>2014</v>
      </c>
      <c r="D1182" s="27">
        <v>7036617.5099999998</v>
      </c>
    </row>
    <row r="1183" spans="1:5" x14ac:dyDescent="0.25">
      <c r="A1183" s="27" t="s">
        <v>420</v>
      </c>
      <c r="B1183" s="27">
        <v>2015</v>
      </c>
      <c r="D1183" s="27">
        <v>7036617.5099999998</v>
      </c>
    </row>
    <row r="1184" spans="1:5" x14ac:dyDescent="0.25">
      <c r="A1184" s="27" t="s">
        <v>420</v>
      </c>
      <c r="B1184" s="27">
        <v>2016</v>
      </c>
      <c r="D1184" s="27">
        <v>7036617.5099999998</v>
      </c>
    </row>
    <row r="1185" spans="1:5" x14ac:dyDescent="0.25">
      <c r="A1185" s="27" t="s">
        <v>420</v>
      </c>
      <c r="B1185" s="27">
        <v>2017</v>
      </c>
      <c r="D1185" s="27">
        <v>7036617.5099999998</v>
      </c>
    </row>
    <row r="1186" spans="1:5" x14ac:dyDescent="0.25">
      <c r="A1186" s="27" t="s">
        <v>425</v>
      </c>
      <c r="B1186" s="27">
        <v>1981</v>
      </c>
      <c r="C1186" s="27">
        <v>2085.20903</v>
      </c>
      <c r="D1186" s="27">
        <v>2085.20903</v>
      </c>
      <c r="E1186" s="27">
        <v>1098.4708000000001</v>
      </c>
    </row>
    <row r="1187" spans="1:5" x14ac:dyDescent="0.25">
      <c r="A1187" s="27" t="s">
        <v>425</v>
      </c>
      <c r="B1187" s="27">
        <v>1982</v>
      </c>
      <c r="D1187" s="27">
        <v>2132.8569133333299</v>
      </c>
    </row>
    <row r="1188" spans="1:5" x14ac:dyDescent="0.25">
      <c r="A1188" s="27" t="s">
        <v>425</v>
      </c>
      <c r="B1188" s="27">
        <v>1983</v>
      </c>
      <c r="D1188" s="27">
        <v>2180.5047966666698</v>
      </c>
    </row>
    <row r="1189" spans="1:5" x14ac:dyDescent="0.25">
      <c r="A1189" s="27" t="s">
        <v>425</v>
      </c>
      <c r="B1189" s="27">
        <v>1984</v>
      </c>
      <c r="C1189" s="27">
        <v>2228.1526800000001</v>
      </c>
      <c r="D1189" s="27">
        <v>2228.1526800000001</v>
      </c>
      <c r="E1189" s="27">
        <v>1414.94184</v>
      </c>
    </row>
    <row r="1190" spans="1:5" x14ac:dyDescent="0.25">
      <c r="A1190" s="27" t="s">
        <v>425</v>
      </c>
      <c r="B1190" s="27">
        <v>1985</v>
      </c>
      <c r="D1190" s="27">
        <v>2200.0059200000001</v>
      </c>
    </row>
    <row r="1191" spans="1:5" x14ac:dyDescent="0.25">
      <c r="A1191" s="27" t="s">
        <v>425</v>
      </c>
      <c r="B1191" s="27">
        <v>1986</v>
      </c>
      <c r="D1191" s="27">
        <v>2171.85916</v>
      </c>
    </row>
    <row r="1192" spans="1:5" x14ac:dyDescent="0.25">
      <c r="A1192" s="27" t="s">
        <v>425</v>
      </c>
      <c r="B1192" s="27">
        <v>1987</v>
      </c>
      <c r="C1192" s="27">
        <v>2143.7123999999999</v>
      </c>
      <c r="D1192" s="27">
        <v>2143.7123999999999</v>
      </c>
      <c r="E1192" s="27">
        <v>1523.3838599999999</v>
      </c>
    </row>
    <row r="1193" spans="1:5" x14ac:dyDescent="0.25">
      <c r="A1193" s="27" t="s">
        <v>425</v>
      </c>
      <c r="B1193" s="27">
        <v>1988</v>
      </c>
      <c r="D1193" s="27">
        <v>3585.6067333333299</v>
      </c>
    </row>
    <row r="1194" spans="1:5" x14ac:dyDescent="0.25">
      <c r="A1194" s="27" t="s">
        <v>425</v>
      </c>
      <c r="B1194" s="27">
        <v>1989</v>
      </c>
      <c r="D1194" s="27">
        <v>5027.5010666666703</v>
      </c>
    </row>
    <row r="1195" spans="1:5" x14ac:dyDescent="0.25">
      <c r="A1195" s="27" t="s">
        <v>425</v>
      </c>
      <c r="B1195" s="27">
        <v>1990</v>
      </c>
      <c r="C1195" s="27">
        <v>6469.3954000000003</v>
      </c>
      <c r="D1195" s="27">
        <v>6469.3954000000003</v>
      </c>
      <c r="E1195" s="27">
        <v>4616.7008599999999</v>
      </c>
    </row>
    <row r="1196" spans="1:5" x14ac:dyDescent="0.25">
      <c r="A1196" s="27" t="s">
        <v>425</v>
      </c>
      <c r="B1196" s="27">
        <v>1991</v>
      </c>
      <c r="D1196" s="27">
        <v>9300.3734666666605</v>
      </c>
    </row>
    <row r="1197" spans="1:5" x14ac:dyDescent="0.25">
      <c r="A1197" s="27" t="s">
        <v>425</v>
      </c>
      <c r="B1197" s="27">
        <v>1992</v>
      </c>
      <c r="D1197" s="27">
        <v>12131.3515333333</v>
      </c>
    </row>
    <row r="1198" spans="1:5" x14ac:dyDescent="0.25">
      <c r="A1198" s="27" t="s">
        <v>425</v>
      </c>
      <c r="B1198" s="27">
        <v>1993</v>
      </c>
      <c r="C1198" s="27">
        <v>14962.329599999999</v>
      </c>
      <c r="D1198" s="27">
        <v>14962.329599999999</v>
      </c>
      <c r="E1198" s="27">
        <v>12196.24</v>
      </c>
    </row>
    <row r="1199" spans="1:5" x14ac:dyDescent="0.25">
      <c r="A1199" s="27" t="s">
        <v>425</v>
      </c>
      <c r="B1199" s="27">
        <v>1994</v>
      </c>
      <c r="D1199" s="27">
        <v>17243.986866666699</v>
      </c>
    </row>
    <row r="1200" spans="1:5" x14ac:dyDescent="0.25">
      <c r="A1200" s="27" t="s">
        <v>425</v>
      </c>
      <c r="B1200" s="27">
        <v>1995</v>
      </c>
      <c r="D1200" s="27">
        <v>19525.644133333299</v>
      </c>
    </row>
    <row r="1201" spans="1:5" x14ac:dyDescent="0.25">
      <c r="A1201" s="27" t="s">
        <v>425</v>
      </c>
      <c r="B1201" s="27">
        <v>1996</v>
      </c>
      <c r="C1201" s="27">
        <v>21807.3014</v>
      </c>
      <c r="D1201" s="27">
        <v>21807.3014</v>
      </c>
      <c r="E1201" s="27">
        <v>18015.990300000001</v>
      </c>
    </row>
    <row r="1202" spans="1:5" x14ac:dyDescent="0.25">
      <c r="A1202" s="27" t="s">
        <v>425</v>
      </c>
      <c r="B1202" s="27">
        <v>1997</v>
      </c>
      <c r="D1202" s="27">
        <v>18213.357266666699</v>
      </c>
    </row>
    <row r="1203" spans="1:5" x14ac:dyDescent="0.25">
      <c r="A1203" s="27" t="s">
        <v>425</v>
      </c>
      <c r="B1203" s="27">
        <v>1998</v>
      </c>
      <c r="D1203" s="27">
        <v>14619.413133333301</v>
      </c>
    </row>
    <row r="1204" spans="1:5" x14ac:dyDescent="0.25">
      <c r="A1204" s="27" t="s">
        <v>425</v>
      </c>
      <c r="B1204" s="27">
        <v>1999</v>
      </c>
      <c r="C1204" s="27">
        <v>11025.468999999999</v>
      </c>
      <c r="D1204" s="27">
        <v>11025.468999999999</v>
      </c>
      <c r="E1204" s="27">
        <v>8893.0660000000007</v>
      </c>
    </row>
    <row r="1205" spans="1:5" x14ac:dyDescent="0.25">
      <c r="A1205" s="27" t="s">
        <v>425</v>
      </c>
      <c r="B1205" s="27">
        <v>2000</v>
      </c>
      <c r="D1205" s="27">
        <v>8373.8421866666704</v>
      </c>
    </row>
    <row r="1206" spans="1:5" x14ac:dyDescent="0.25">
      <c r="A1206" s="27" t="s">
        <v>425</v>
      </c>
      <c r="B1206" s="27">
        <v>2001</v>
      </c>
      <c r="D1206" s="27">
        <v>5722.2153733333298</v>
      </c>
    </row>
    <row r="1207" spans="1:5" x14ac:dyDescent="0.25">
      <c r="A1207" s="27" t="s">
        <v>425</v>
      </c>
      <c r="B1207" s="27">
        <v>2002</v>
      </c>
      <c r="C1207" s="27">
        <v>3070.5885600000001</v>
      </c>
      <c r="D1207" s="27">
        <v>3070.5885600000001</v>
      </c>
      <c r="E1207" s="27">
        <v>1442.9156399999999</v>
      </c>
    </row>
    <row r="1208" spans="1:5" x14ac:dyDescent="0.25">
      <c r="A1208" s="27" t="s">
        <v>425</v>
      </c>
      <c r="B1208" s="27">
        <v>2003</v>
      </c>
      <c r="D1208" s="27">
        <v>2047.0590400000001</v>
      </c>
    </row>
    <row r="1209" spans="1:5" x14ac:dyDescent="0.25">
      <c r="A1209" s="27" t="s">
        <v>425</v>
      </c>
      <c r="B1209" s="27">
        <v>2004</v>
      </c>
      <c r="D1209" s="27">
        <v>1023.52952</v>
      </c>
    </row>
    <row r="1210" spans="1:5" x14ac:dyDescent="0.25">
      <c r="A1210" s="27" t="s">
        <v>425</v>
      </c>
      <c r="B1210" s="27">
        <v>2005</v>
      </c>
      <c r="C1210" s="27">
        <v>0</v>
      </c>
      <c r="D1210" s="27">
        <v>0</v>
      </c>
      <c r="E1210" s="27">
        <v>0</v>
      </c>
    </row>
    <row r="1211" spans="1:5" x14ac:dyDescent="0.25">
      <c r="A1211" s="27" t="s">
        <v>425</v>
      </c>
      <c r="B1211" s="27">
        <v>2006</v>
      </c>
      <c r="D1211" s="27">
        <v>0</v>
      </c>
    </row>
    <row r="1212" spans="1:5" x14ac:dyDescent="0.25">
      <c r="A1212" s="27" t="s">
        <v>425</v>
      </c>
      <c r="B1212" s="27">
        <v>2007</v>
      </c>
      <c r="D1212" s="27">
        <v>0</v>
      </c>
    </row>
    <row r="1213" spans="1:5" x14ac:dyDescent="0.25">
      <c r="A1213" s="27" t="s">
        <v>425</v>
      </c>
      <c r="B1213" s="27">
        <v>2008</v>
      </c>
      <c r="C1213" s="27">
        <v>0</v>
      </c>
      <c r="D1213" s="27">
        <v>0</v>
      </c>
      <c r="E1213" s="27">
        <v>0</v>
      </c>
    </row>
    <row r="1214" spans="1:5" x14ac:dyDescent="0.25">
      <c r="A1214" s="27" t="s">
        <v>425</v>
      </c>
      <c r="B1214" s="27">
        <v>2009</v>
      </c>
      <c r="D1214" s="27">
        <v>0</v>
      </c>
    </row>
    <row r="1215" spans="1:5" x14ac:dyDescent="0.25">
      <c r="A1215" s="27" t="s">
        <v>425</v>
      </c>
      <c r="B1215" s="27">
        <v>2010</v>
      </c>
      <c r="C1215" s="27">
        <v>0</v>
      </c>
      <c r="D1215" s="27">
        <v>0</v>
      </c>
      <c r="E1215" s="27">
        <v>0</v>
      </c>
    </row>
    <row r="1216" spans="1:5" x14ac:dyDescent="0.25">
      <c r="A1216" s="27" t="s">
        <v>425</v>
      </c>
      <c r="B1216" s="27">
        <v>2011</v>
      </c>
      <c r="C1216" s="27">
        <v>31774.420399999999</v>
      </c>
      <c r="D1216" s="27">
        <v>31774.420399999999</v>
      </c>
      <c r="E1216" s="27">
        <v>42492.011200000001</v>
      </c>
    </row>
    <row r="1217" spans="1:5" x14ac:dyDescent="0.25">
      <c r="A1217" s="27" t="s">
        <v>425</v>
      </c>
      <c r="B1217" s="27">
        <v>2012</v>
      </c>
      <c r="C1217" s="27">
        <v>31991.6086</v>
      </c>
      <c r="D1217" s="27">
        <v>31991.6086</v>
      </c>
      <c r="E1217" s="27">
        <v>53244.338000000003</v>
      </c>
    </row>
    <row r="1218" spans="1:5" x14ac:dyDescent="0.25">
      <c r="A1218" s="27" t="s">
        <v>425</v>
      </c>
      <c r="B1218" s="27">
        <v>2013</v>
      </c>
      <c r="C1218" s="27">
        <v>31780.963199999998</v>
      </c>
      <c r="D1218" s="27">
        <v>31780.963199999998</v>
      </c>
      <c r="E1218" s="27">
        <v>72038.73</v>
      </c>
    </row>
    <row r="1219" spans="1:5" x14ac:dyDescent="0.25">
      <c r="A1219" s="27" t="s">
        <v>425</v>
      </c>
      <c r="B1219" s="27">
        <v>2014</v>
      </c>
      <c r="D1219" s="27">
        <v>31780.963199999998</v>
      </c>
    </row>
    <row r="1220" spans="1:5" x14ac:dyDescent="0.25">
      <c r="A1220" s="27" t="s">
        <v>425</v>
      </c>
      <c r="B1220" s="27">
        <v>2015</v>
      </c>
      <c r="D1220" s="27">
        <v>31780.963199999998</v>
      </c>
    </row>
    <row r="1221" spans="1:5" x14ac:dyDescent="0.25">
      <c r="A1221" s="27" t="s">
        <v>425</v>
      </c>
      <c r="B1221" s="27">
        <v>2016</v>
      </c>
      <c r="D1221" s="27">
        <v>31780.963199999998</v>
      </c>
    </row>
    <row r="1222" spans="1:5" x14ac:dyDescent="0.25">
      <c r="A1222" s="27" t="s">
        <v>425</v>
      </c>
      <c r="B1222" s="27">
        <v>2017</v>
      </c>
      <c r="D1222" s="27">
        <v>31780.963199999998</v>
      </c>
    </row>
    <row r="1223" spans="1:5" x14ac:dyDescent="0.25">
      <c r="A1223" s="27" t="s">
        <v>433</v>
      </c>
      <c r="B1223" s="27">
        <v>1981</v>
      </c>
      <c r="C1223" s="27">
        <v>1691.0106000000001</v>
      </c>
      <c r="D1223" s="27">
        <v>1691.0106000000001</v>
      </c>
      <c r="E1223" s="27">
        <v>0</v>
      </c>
    </row>
    <row r="1224" spans="1:5" x14ac:dyDescent="0.25">
      <c r="A1224" s="27" t="s">
        <v>433</v>
      </c>
      <c r="B1224" s="27">
        <v>1982</v>
      </c>
      <c r="D1224" s="27">
        <v>1699.17973333333</v>
      </c>
    </row>
    <row r="1225" spans="1:5" x14ac:dyDescent="0.25">
      <c r="A1225" s="27" t="s">
        <v>433</v>
      </c>
      <c r="B1225" s="27">
        <v>1983</v>
      </c>
      <c r="D1225" s="27">
        <v>1707.3488666666699</v>
      </c>
    </row>
    <row r="1226" spans="1:5" x14ac:dyDescent="0.25">
      <c r="A1226" s="27" t="s">
        <v>433</v>
      </c>
      <c r="B1226" s="27">
        <v>1984</v>
      </c>
      <c r="C1226" s="27">
        <v>1715.518</v>
      </c>
      <c r="D1226" s="27">
        <v>1715.518</v>
      </c>
      <c r="E1226" s="27">
        <v>0</v>
      </c>
    </row>
    <row r="1227" spans="1:5" x14ac:dyDescent="0.25">
      <c r="A1227" s="27" t="s">
        <v>433</v>
      </c>
      <c r="B1227" s="27">
        <v>1985</v>
      </c>
      <c r="D1227" s="27">
        <v>1731.8562666666701</v>
      </c>
    </row>
    <row r="1228" spans="1:5" x14ac:dyDescent="0.25">
      <c r="A1228" s="27" t="s">
        <v>433</v>
      </c>
      <c r="B1228" s="27">
        <v>1986</v>
      </c>
      <c r="D1228" s="27">
        <v>1748.1945333333299</v>
      </c>
    </row>
    <row r="1229" spans="1:5" x14ac:dyDescent="0.25">
      <c r="A1229" s="27" t="s">
        <v>433</v>
      </c>
      <c r="B1229" s="27">
        <v>1987</v>
      </c>
      <c r="C1229" s="27">
        <v>1764.5328</v>
      </c>
      <c r="D1229" s="27">
        <v>1764.5328</v>
      </c>
      <c r="E1229" s="27">
        <v>0</v>
      </c>
    </row>
    <row r="1230" spans="1:5" x14ac:dyDescent="0.25">
      <c r="A1230" s="27" t="s">
        <v>433</v>
      </c>
      <c r="B1230" s="27">
        <v>1988</v>
      </c>
      <c r="D1230" s="27">
        <v>1176.3552</v>
      </c>
    </row>
    <row r="1231" spans="1:5" x14ac:dyDescent="0.25">
      <c r="A1231" s="27" t="s">
        <v>433</v>
      </c>
      <c r="B1231" s="27">
        <v>1989</v>
      </c>
      <c r="D1231" s="27">
        <v>588.17759999999998</v>
      </c>
    </row>
    <row r="1232" spans="1:5" x14ac:dyDescent="0.25">
      <c r="A1232" s="27" t="s">
        <v>433</v>
      </c>
      <c r="B1232" s="27">
        <v>1990</v>
      </c>
      <c r="C1232" s="27">
        <v>0</v>
      </c>
      <c r="D1232" s="27">
        <v>0</v>
      </c>
      <c r="E1232" s="27">
        <v>0</v>
      </c>
    </row>
    <row r="1233" spans="1:5" x14ac:dyDescent="0.25">
      <c r="A1233" s="27" t="s">
        <v>433</v>
      </c>
      <c r="B1233" s="27">
        <v>1991</v>
      </c>
      <c r="D1233" s="27">
        <v>0</v>
      </c>
    </row>
    <row r="1234" spans="1:5" x14ac:dyDescent="0.25">
      <c r="A1234" s="27" t="s">
        <v>433</v>
      </c>
      <c r="B1234" s="27">
        <v>1992</v>
      </c>
      <c r="D1234" s="27">
        <v>0</v>
      </c>
    </row>
    <row r="1235" spans="1:5" x14ac:dyDescent="0.25">
      <c r="A1235" s="27" t="s">
        <v>433</v>
      </c>
      <c r="B1235" s="27">
        <v>1993</v>
      </c>
      <c r="C1235" s="27">
        <v>0</v>
      </c>
      <c r="D1235" s="27">
        <v>0</v>
      </c>
      <c r="E1235" s="27">
        <v>0</v>
      </c>
    </row>
    <row r="1236" spans="1:5" x14ac:dyDescent="0.25">
      <c r="A1236" s="27" t="s">
        <v>433</v>
      </c>
      <c r="B1236" s="27">
        <v>1994</v>
      </c>
      <c r="D1236" s="27">
        <v>0</v>
      </c>
    </row>
    <row r="1237" spans="1:5" x14ac:dyDescent="0.25">
      <c r="A1237" s="27" t="s">
        <v>433</v>
      </c>
      <c r="B1237" s="27">
        <v>1995</v>
      </c>
      <c r="D1237" s="27">
        <v>0</v>
      </c>
    </row>
    <row r="1238" spans="1:5" x14ac:dyDescent="0.25">
      <c r="A1238" s="27" t="s">
        <v>433</v>
      </c>
      <c r="B1238" s="27">
        <v>1996</v>
      </c>
      <c r="C1238" s="27">
        <v>0</v>
      </c>
      <c r="D1238" s="27">
        <v>0</v>
      </c>
      <c r="E1238" s="27">
        <v>0</v>
      </c>
    </row>
    <row r="1239" spans="1:5" x14ac:dyDescent="0.25">
      <c r="A1239" s="27" t="s">
        <v>433</v>
      </c>
      <c r="B1239" s="27">
        <v>1997</v>
      </c>
      <c r="D1239" s="27">
        <v>0</v>
      </c>
    </row>
    <row r="1240" spans="1:5" x14ac:dyDescent="0.25">
      <c r="A1240" s="27" t="s">
        <v>433</v>
      </c>
      <c r="B1240" s="27">
        <v>1998</v>
      </c>
      <c r="D1240" s="27">
        <v>0</v>
      </c>
    </row>
    <row r="1241" spans="1:5" x14ac:dyDescent="0.25">
      <c r="A1241" s="27" t="s">
        <v>433</v>
      </c>
      <c r="B1241" s="27">
        <v>1999</v>
      </c>
      <c r="C1241" s="27">
        <v>0</v>
      </c>
      <c r="D1241" s="27">
        <v>0</v>
      </c>
      <c r="E1241" s="27">
        <v>0</v>
      </c>
    </row>
    <row r="1242" spans="1:5" x14ac:dyDescent="0.25">
      <c r="A1242" s="27" t="s">
        <v>433</v>
      </c>
      <c r="B1242" s="27">
        <v>2000</v>
      </c>
      <c r="D1242" s="27">
        <v>0</v>
      </c>
    </row>
    <row r="1243" spans="1:5" x14ac:dyDescent="0.25">
      <c r="A1243" s="27" t="s">
        <v>433</v>
      </c>
      <c r="B1243" s="27">
        <v>2001</v>
      </c>
      <c r="D1243" s="27">
        <v>0</v>
      </c>
    </row>
    <row r="1244" spans="1:5" x14ac:dyDescent="0.25">
      <c r="A1244" s="27" t="s">
        <v>433</v>
      </c>
      <c r="B1244" s="27">
        <v>2002</v>
      </c>
      <c r="C1244" s="27">
        <v>0</v>
      </c>
      <c r="D1244" s="27">
        <v>0</v>
      </c>
      <c r="E1244" s="27">
        <v>0</v>
      </c>
    </row>
    <row r="1245" spans="1:5" x14ac:dyDescent="0.25">
      <c r="A1245" s="27" t="s">
        <v>433</v>
      </c>
      <c r="B1245" s="27">
        <v>2003</v>
      </c>
      <c r="D1245" s="27">
        <v>0</v>
      </c>
    </row>
    <row r="1246" spans="1:5" x14ac:dyDescent="0.25">
      <c r="A1246" s="27" t="s">
        <v>433</v>
      </c>
      <c r="B1246" s="27">
        <v>2004</v>
      </c>
      <c r="D1246" s="27">
        <v>0</v>
      </c>
    </row>
    <row r="1247" spans="1:5" x14ac:dyDescent="0.25">
      <c r="A1247" s="27" t="s">
        <v>433</v>
      </c>
      <c r="B1247" s="27">
        <v>2005</v>
      </c>
      <c r="C1247" s="27">
        <v>0</v>
      </c>
      <c r="D1247" s="27">
        <v>0</v>
      </c>
      <c r="E1247" s="27">
        <v>0</v>
      </c>
    </row>
    <row r="1248" spans="1:5" x14ac:dyDescent="0.25">
      <c r="A1248" s="27" t="s">
        <v>433</v>
      </c>
      <c r="B1248" s="27">
        <v>2006</v>
      </c>
      <c r="D1248" s="27">
        <v>0</v>
      </c>
    </row>
    <row r="1249" spans="1:5" x14ac:dyDescent="0.25">
      <c r="A1249" s="27" t="s">
        <v>433</v>
      </c>
      <c r="B1249" s="27">
        <v>2007</v>
      </c>
      <c r="D1249" s="27">
        <v>0</v>
      </c>
    </row>
    <row r="1250" spans="1:5" x14ac:dyDescent="0.25">
      <c r="A1250" s="27" t="s">
        <v>433</v>
      </c>
      <c r="B1250" s="27">
        <v>2008</v>
      </c>
      <c r="C1250" s="27">
        <v>0</v>
      </c>
      <c r="D1250" s="27">
        <v>0</v>
      </c>
      <c r="E1250" s="27">
        <v>0</v>
      </c>
    </row>
    <row r="1251" spans="1:5" x14ac:dyDescent="0.25">
      <c r="A1251" s="27" t="s">
        <v>433</v>
      </c>
      <c r="B1251" s="27">
        <v>2009</v>
      </c>
      <c r="D1251" s="27">
        <v>0</v>
      </c>
    </row>
    <row r="1252" spans="1:5" x14ac:dyDescent="0.25">
      <c r="A1252" s="27" t="s">
        <v>433</v>
      </c>
      <c r="B1252" s="27">
        <v>2010</v>
      </c>
      <c r="C1252" s="27">
        <v>0</v>
      </c>
      <c r="D1252" s="27">
        <v>0</v>
      </c>
      <c r="E1252" s="27">
        <v>0</v>
      </c>
    </row>
    <row r="1253" spans="1:5" x14ac:dyDescent="0.25">
      <c r="A1253" s="27" t="s">
        <v>433</v>
      </c>
      <c r="B1253" s="27">
        <v>2011</v>
      </c>
      <c r="C1253" s="27">
        <v>0</v>
      </c>
      <c r="D1253" s="27">
        <v>0</v>
      </c>
      <c r="E1253" s="27">
        <v>0</v>
      </c>
    </row>
    <row r="1254" spans="1:5" x14ac:dyDescent="0.25">
      <c r="A1254" s="27" t="s">
        <v>433</v>
      </c>
      <c r="B1254" s="27">
        <v>2012</v>
      </c>
      <c r="C1254" s="27">
        <v>0</v>
      </c>
      <c r="D1254" s="27">
        <v>0</v>
      </c>
      <c r="E1254" s="27">
        <v>0</v>
      </c>
    </row>
    <row r="1255" spans="1:5" x14ac:dyDescent="0.25">
      <c r="A1255" s="27" t="s">
        <v>433</v>
      </c>
      <c r="B1255" s="27">
        <v>2013</v>
      </c>
      <c r="C1255" s="27">
        <v>0</v>
      </c>
      <c r="D1255" s="27">
        <v>0</v>
      </c>
      <c r="E1255" s="27">
        <v>0</v>
      </c>
    </row>
    <row r="1256" spans="1:5" x14ac:dyDescent="0.25">
      <c r="A1256" s="27" t="s">
        <v>433</v>
      </c>
      <c r="B1256" s="27">
        <v>2014</v>
      </c>
      <c r="D1256" s="27">
        <v>0</v>
      </c>
    </row>
    <row r="1257" spans="1:5" x14ac:dyDescent="0.25">
      <c r="A1257" s="27" t="s">
        <v>433</v>
      </c>
      <c r="B1257" s="27">
        <v>2015</v>
      </c>
      <c r="D1257" s="27">
        <v>0</v>
      </c>
    </row>
    <row r="1258" spans="1:5" x14ac:dyDescent="0.25">
      <c r="A1258" s="27" t="s">
        <v>433</v>
      </c>
      <c r="B1258" s="27">
        <v>2016</v>
      </c>
      <c r="D1258" s="27">
        <v>0</v>
      </c>
    </row>
    <row r="1259" spans="1:5" x14ac:dyDescent="0.25">
      <c r="A1259" s="27" t="s">
        <v>433</v>
      </c>
      <c r="B1259" s="27">
        <v>2017</v>
      </c>
      <c r="D1259" s="27">
        <v>0</v>
      </c>
    </row>
    <row r="1260" spans="1:5" x14ac:dyDescent="0.25">
      <c r="A1260" s="27" t="s">
        <v>436</v>
      </c>
      <c r="B1260" s="27">
        <v>1981</v>
      </c>
      <c r="C1260" s="27">
        <v>1658.5369000000001</v>
      </c>
      <c r="D1260" s="27">
        <v>1658.5369000000001</v>
      </c>
      <c r="E1260" s="27">
        <v>0</v>
      </c>
    </row>
    <row r="1261" spans="1:5" x14ac:dyDescent="0.25">
      <c r="A1261" s="27" t="s">
        <v>436</v>
      </c>
      <c r="B1261" s="27">
        <v>1982</v>
      </c>
      <c r="D1261" s="27">
        <v>1660.1471300000001</v>
      </c>
    </row>
    <row r="1262" spans="1:5" x14ac:dyDescent="0.25">
      <c r="A1262" s="27" t="s">
        <v>436</v>
      </c>
      <c r="B1262" s="27">
        <v>1983</v>
      </c>
      <c r="D1262" s="27">
        <v>1661.7573600000001</v>
      </c>
    </row>
    <row r="1263" spans="1:5" x14ac:dyDescent="0.25">
      <c r="A1263" s="27" t="s">
        <v>436</v>
      </c>
      <c r="B1263" s="27">
        <v>1984</v>
      </c>
      <c r="C1263" s="27">
        <v>1663.3675900000001</v>
      </c>
      <c r="D1263" s="27">
        <v>1663.3675900000001</v>
      </c>
      <c r="E1263" s="27">
        <v>0</v>
      </c>
    </row>
    <row r="1264" spans="1:5" x14ac:dyDescent="0.25">
      <c r="A1264" s="27" t="s">
        <v>436</v>
      </c>
      <c r="B1264" s="27">
        <v>1985</v>
      </c>
      <c r="D1264" s="27">
        <v>1664.4410766666699</v>
      </c>
    </row>
    <row r="1265" spans="1:5" x14ac:dyDescent="0.25">
      <c r="A1265" s="27" t="s">
        <v>436</v>
      </c>
      <c r="B1265" s="27">
        <v>1986</v>
      </c>
      <c r="D1265" s="27">
        <v>1665.51456333333</v>
      </c>
    </row>
    <row r="1266" spans="1:5" x14ac:dyDescent="0.25">
      <c r="A1266" s="27" t="s">
        <v>436</v>
      </c>
      <c r="B1266" s="27">
        <v>1987</v>
      </c>
      <c r="C1266" s="27">
        <v>1666.5880500000001</v>
      </c>
      <c r="D1266" s="27">
        <v>1666.5880500000001</v>
      </c>
      <c r="E1266" s="27">
        <v>0</v>
      </c>
    </row>
    <row r="1267" spans="1:5" x14ac:dyDescent="0.25">
      <c r="A1267" s="27" t="s">
        <v>436</v>
      </c>
      <c r="B1267" s="27">
        <v>1988</v>
      </c>
      <c r="D1267" s="27">
        <v>1111.0587</v>
      </c>
    </row>
    <row r="1268" spans="1:5" x14ac:dyDescent="0.25">
      <c r="A1268" s="27" t="s">
        <v>436</v>
      </c>
      <c r="B1268" s="27">
        <v>1989</v>
      </c>
      <c r="D1268" s="27">
        <v>555.52935000000002</v>
      </c>
    </row>
    <row r="1269" spans="1:5" x14ac:dyDescent="0.25">
      <c r="A1269" s="27" t="s">
        <v>436</v>
      </c>
      <c r="B1269" s="27">
        <v>1990</v>
      </c>
      <c r="C1269" s="27">
        <v>0</v>
      </c>
      <c r="D1269" s="27">
        <v>0</v>
      </c>
      <c r="E1269" s="27">
        <v>0</v>
      </c>
    </row>
    <row r="1270" spans="1:5" x14ac:dyDescent="0.25">
      <c r="A1270" s="27" t="s">
        <v>436</v>
      </c>
      <c r="B1270" s="27">
        <v>1991</v>
      </c>
      <c r="D1270" s="27">
        <v>554.45586333333301</v>
      </c>
    </row>
    <row r="1271" spans="1:5" x14ac:dyDescent="0.25">
      <c r="A1271" s="27" t="s">
        <v>436</v>
      </c>
      <c r="B1271" s="27">
        <v>1992</v>
      </c>
      <c r="D1271" s="27">
        <v>1108.9117266666699</v>
      </c>
    </row>
    <row r="1272" spans="1:5" x14ac:dyDescent="0.25">
      <c r="A1272" s="27" t="s">
        <v>436</v>
      </c>
      <c r="B1272" s="27">
        <v>1993</v>
      </c>
      <c r="C1272" s="27">
        <v>1663.3675900000001</v>
      </c>
      <c r="D1272" s="27">
        <v>1663.3675900000001</v>
      </c>
      <c r="E1272" s="27">
        <v>0</v>
      </c>
    </row>
    <row r="1273" spans="1:5" x14ac:dyDescent="0.25">
      <c r="A1273" s="27" t="s">
        <v>436</v>
      </c>
      <c r="B1273" s="27">
        <v>1994</v>
      </c>
      <c r="D1273" s="27">
        <v>6286.2493266666697</v>
      </c>
    </row>
    <row r="1274" spans="1:5" x14ac:dyDescent="0.25">
      <c r="A1274" s="27" t="s">
        <v>436</v>
      </c>
      <c r="B1274" s="27">
        <v>1995</v>
      </c>
      <c r="D1274" s="27">
        <v>10909.1310633333</v>
      </c>
    </row>
    <row r="1275" spans="1:5" x14ac:dyDescent="0.25">
      <c r="A1275" s="27" t="s">
        <v>436</v>
      </c>
      <c r="B1275" s="27">
        <v>1996</v>
      </c>
      <c r="C1275" s="27">
        <v>15532.0128</v>
      </c>
      <c r="D1275" s="27">
        <v>15532.0128</v>
      </c>
      <c r="E1275" s="27">
        <v>13255.8336</v>
      </c>
    </row>
    <row r="1276" spans="1:5" x14ac:dyDescent="0.25">
      <c r="A1276" s="27" t="s">
        <v>436</v>
      </c>
      <c r="B1276" s="27">
        <v>1997</v>
      </c>
      <c r="D1276" s="27">
        <v>13490.791373333301</v>
      </c>
    </row>
    <row r="1277" spans="1:5" x14ac:dyDescent="0.25">
      <c r="A1277" s="27" t="s">
        <v>436</v>
      </c>
      <c r="B1277" s="27">
        <v>1998</v>
      </c>
      <c r="D1277" s="27">
        <v>11449.569946666699</v>
      </c>
    </row>
    <row r="1278" spans="1:5" x14ac:dyDescent="0.25">
      <c r="A1278" s="27" t="s">
        <v>436</v>
      </c>
      <c r="B1278" s="27">
        <v>1999</v>
      </c>
      <c r="C1278" s="27">
        <v>9408.3485199999996</v>
      </c>
      <c r="D1278" s="27">
        <v>9408.3485199999996</v>
      </c>
      <c r="E1278" s="27">
        <v>8125.95964</v>
      </c>
    </row>
    <row r="1279" spans="1:5" x14ac:dyDescent="0.25">
      <c r="A1279" s="27" t="s">
        <v>436</v>
      </c>
      <c r="B1279" s="27">
        <v>2000</v>
      </c>
      <c r="D1279" s="27">
        <v>7464.9251466666701</v>
      </c>
    </row>
    <row r="1280" spans="1:5" x14ac:dyDescent="0.25">
      <c r="A1280" s="27" t="s">
        <v>436</v>
      </c>
      <c r="B1280" s="27">
        <v>2001</v>
      </c>
      <c r="D1280" s="27">
        <v>5521.5017733333298</v>
      </c>
    </row>
    <row r="1281" spans="1:5" x14ac:dyDescent="0.25">
      <c r="A1281" s="27" t="s">
        <v>436</v>
      </c>
      <c r="B1281" s="27">
        <v>2002</v>
      </c>
      <c r="C1281" s="27">
        <v>3578.0783999999999</v>
      </c>
      <c r="D1281" s="27">
        <v>3578.0783999999999</v>
      </c>
      <c r="E1281" s="27">
        <v>3250.5563999999999</v>
      </c>
    </row>
    <row r="1282" spans="1:5" x14ac:dyDescent="0.25">
      <c r="A1282" s="27" t="s">
        <v>436</v>
      </c>
      <c r="B1282" s="27">
        <v>2003</v>
      </c>
      <c r="D1282" s="27">
        <v>2385.3856000000001</v>
      </c>
    </row>
    <row r="1283" spans="1:5" x14ac:dyDescent="0.25">
      <c r="A1283" s="27" t="s">
        <v>436</v>
      </c>
      <c r="B1283" s="27">
        <v>2004</v>
      </c>
      <c r="D1283" s="27">
        <v>1192.6928</v>
      </c>
    </row>
    <row r="1284" spans="1:5" x14ac:dyDescent="0.25">
      <c r="A1284" s="27" t="s">
        <v>436</v>
      </c>
      <c r="B1284" s="27">
        <v>2005</v>
      </c>
      <c r="C1284" s="27">
        <v>0</v>
      </c>
      <c r="D1284" s="27">
        <v>0</v>
      </c>
      <c r="E1284" s="27">
        <v>0</v>
      </c>
    </row>
    <row r="1285" spans="1:5" x14ac:dyDescent="0.25">
      <c r="A1285" s="27" t="s">
        <v>436</v>
      </c>
      <c r="B1285" s="27">
        <v>2006</v>
      </c>
      <c r="D1285" s="27">
        <v>0</v>
      </c>
    </row>
    <row r="1286" spans="1:5" x14ac:dyDescent="0.25">
      <c r="A1286" s="27" t="s">
        <v>436</v>
      </c>
      <c r="B1286" s="27">
        <v>2007</v>
      </c>
      <c r="D1286" s="27">
        <v>0</v>
      </c>
    </row>
    <row r="1287" spans="1:5" x14ac:dyDescent="0.25">
      <c r="A1287" s="27" t="s">
        <v>436</v>
      </c>
      <c r="B1287" s="27">
        <v>2008</v>
      </c>
      <c r="C1287" s="27">
        <v>0</v>
      </c>
      <c r="D1287" s="27">
        <v>0</v>
      </c>
      <c r="E1287" s="27">
        <v>0</v>
      </c>
    </row>
    <row r="1288" spans="1:5" x14ac:dyDescent="0.25">
      <c r="A1288" s="27" t="s">
        <v>436</v>
      </c>
      <c r="B1288" s="27">
        <v>2009</v>
      </c>
      <c r="D1288" s="27">
        <v>0</v>
      </c>
    </row>
    <row r="1289" spans="1:5" x14ac:dyDescent="0.25">
      <c r="A1289" s="27" t="s">
        <v>436</v>
      </c>
      <c r="B1289" s="27">
        <v>2010</v>
      </c>
      <c r="C1289" s="27">
        <v>0</v>
      </c>
      <c r="D1289" s="27">
        <v>0</v>
      </c>
      <c r="E1289" s="27">
        <v>0</v>
      </c>
    </row>
    <row r="1290" spans="1:5" x14ac:dyDescent="0.25">
      <c r="A1290" s="27" t="s">
        <v>436</v>
      </c>
      <c r="B1290" s="27">
        <v>2011</v>
      </c>
      <c r="C1290" s="27">
        <v>0</v>
      </c>
      <c r="D1290" s="27">
        <v>0</v>
      </c>
      <c r="E1290" s="27">
        <v>0</v>
      </c>
    </row>
    <row r="1291" spans="1:5" x14ac:dyDescent="0.25">
      <c r="A1291" s="27" t="s">
        <v>436</v>
      </c>
      <c r="B1291" s="27">
        <v>2012</v>
      </c>
      <c r="C1291" s="27">
        <v>0</v>
      </c>
      <c r="D1291" s="27">
        <v>0</v>
      </c>
      <c r="E1291" s="27">
        <v>16997.823</v>
      </c>
    </row>
    <row r="1292" spans="1:5" x14ac:dyDescent="0.25">
      <c r="A1292" s="27" t="s">
        <v>436</v>
      </c>
      <c r="B1292" s="27">
        <v>2013</v>
      </c>
      <c r="C1292" s="27">
        <v>0</v>
      </c>
      <c r="D1292" s="27">
        <v>0</v>
      </c>
      <c r="E1292" s="27">
        <v>0</v>
      </c>
    </row>
    <row r="1293" spans="1:5" x14ac:dyDescent="0.25">
      <c r="A1293" s="27" t="s">
        <v>436</v>
      </c>
      <c r="B1293" s="27">
        <v>2014</v>
      </c>
      <c r="D1293" s="27">
        <v>0</v>
      </c>
    </row>
    <row r="1294" spans="1:5" x14ac:dyDescent="0.25">
      <c r="A1294" s="27" t="s">
        <v>436</v>
      </c>
      <c r="B1294" s="27">
        <v>2015</v>
      </c>
      <c r="D1294" s="27">
        <v>0</v>
      </c>
    </row>
    <row r="1295" spans="1:5" x14ac:dyDescent="0.25">
      <c r="A1295" s="27" t="s">
        <v>436</v>
      </c>
      <c r="B1295" s="27">
        <v>2016</v>
      </c>
      <c r="D1295" s="27">
        <v>0</v>
      </c>
    </row>
    <row r="1296" spans="1:5" x14ac:dyDescent="0.25">
      <c r="A1296" s="27" t="s">
        <v>436</v>
      </c>
      <c r="B1296" s="27">
        <v>2017</v>
      </c>
      <c r="D1296" s="27">
        <v>0</v>
      </c>
    </row>
    <row r="1297" spans="1:5" x14ac:dyDescent="0.25">
      <c r="A1297" s="27" t="s">
        <v>440</v>
      </c>
      <c r="B1297" s="27">
        <v>1981</v>
      </c>
      <c r="C1297" s="27">
        <v>11461.5296</v>
      </c>
      <c r="D1297" s="27">
        <v>11461.5296</v>
      </c>
      <c r="E1297" s="27">
        <v>11461.5296</v>
      </c>
    </row>
    <row r="1298" spans="1:5" x14ac:dyDescent="0.25">
      <c r="A1298" s="27" t="s">
        <v>440</v>
      </c>
      <c r="B1298" s="27">
        <v>1982</v>
      </c>
      <c r="D1298" s="27">
        <v>11454.0676666667</v>
      </c>
    </row>
    <row r="1299" spans="1:5" x14ac:dyDescent="0.25">
      <c r="A1299" s="27" t="s">
        <v>440</v>
      </c>
      <c r="B1299" s="27">
        <v>1983</v>
      </c>
      <c r="D1299" s="27">
        <v>11446.605733333299</v>
      </c>
    </row>
    <row r="1300" spans="1:5" x14ac:dyDescent="0.25">
      <c r="A1300" s="27" t="s">
        <v>440</v>
      </c>
      <c r="B1300" s="27">
        <v>1984</v>
      </c>
      <c r="C1300" s="27">
        <v>11439.1438</v>
      </c>
      <c r="D1300" s="27">
        <v>11439.1438</v>
      </c>
      <c r="E1300" s="27">
        <v>11439.1438</v>
      </c>
    </row>
    <row r="1301" spans="1:5" x14ac:dyDescent="0.25">
      <c r="A1301" s="27" t="s">
        <v>440</v>
      </c>
      <c r="B1301" s="27">
        <v>1985</v>
      </c>
      <c r="D1301" s="27">
        <v>11454.0676666667</v>
      </c>
    </row>
    <row r="1302" spans="1:5" x14ac:dyDescent="0.25">
      <c r="A1302" s="27" t="s">
        <v>440</v>
      </c>
      <c r="B1302" s="27">
        <v>1986</v>
      </c>
      <c r="D1302" s="27">
        <v>11468.991533333299</v>
      </c>
    </row>
    <row r="1303" spans="1:5" x14ac:dyDescent="0.25">
      <c r="A1303" s="27" t="s">
        <v>440</v>
      </c>
      <c r="B1303" s="27">
        <v>1987</v>
      </c>
      <c r="C1303" s="27">
        <v>11483.9154</v>
      </c>
      <c r="D1303" s="27">
        <v>11483.9154</v>
      </c>
      <c r="E1303" s="27">
        <v>11483.9154</v>
      </c>
    </row>
    <row r="1304" spans="1:5" x14ac:dyDescent="0.25">
      <c r="A1304" s="27" t="s">
        <v>440</v>
      </c>
      <c r="B1304" s="27">
        <v>1988</v>
      </c>
      <c r="D1304" s="27">
        <v>11491.377333333299</v>
      </c>
    </row>
    <row r="1305" spans="1:5" x14ac:dyDescent="0.25">
      <c r="A1305" s="27" t="s">
        <v>440</v>
      </c>
      <c r="B1305" s="27">
        <v>1989</v>
      </c>
      <c r="D1305" s="27">
        <v>11498.8392666667</v>
      </c>
    </row>
    <row r="1306" spans="1:5" x14ac:dyDescent="0.25">
      <c r="A1306" s="27" t="s">
        <v>440</v>
      </c>
      <c r="B1306" s="27">
        <v>1990</v>
      </c>
      <c r="C1306" s="27">
        <v>11506.3012</v>
      </c>
      <c r="D1306" s="27">
        <v>11506.3012</v>
      </c>
      <c r="E1306" s="27">
        <v>11506.3012</v>
      </c>
    </row>
    <row r="1307" spans="1:5" x14ac:dyDescent="0.25">
      <c r="A1307" s="27" t="s">
        <v>440</v>
      </c>
      <c r="B1307" s="27">
        <v>1991</v>
      </c>
      <c r="D1307" s="27">
        <v>11543.610866666701</v>
      </c>
    </row>
    <row r="1308" spans="1:5" x14ac:dyDescent="0.25">
      <c r="A1308" s="27" t="s">
        <v>440</v>
      </c>
      <c r="B1308" s="27">
        <v>1992</v>
      </c>
      <c r="D1308" s="27">
        <v>11580.920533333299</v>
      </c>
    </row>
    <row r="1309" spans="1:5" x14ac:dyDescent="0.25">
      <c r="A1309" s="27" t="s">
        <v>440</v>
      </c>
      <c r="B1309" s="27">
        <v>1993</v>
      </c>
      <c r="C1309" s="27">
        <v>11618.2302</v>
      </c>
      <c r="D1309" s="27">
        <v>11618.2302</v>
      </c>
      <c r="E1309" s="27">
        <v>11618.2302</v>
      </c>
    </row>
    <row r="1310" spans="1:5" x14ac:dyDescent="0.25">
      <c r="A1310" s="27" t="s">
        <v>440</v>
      </c>
      <c r="B1310" s="27">
        <v>1994</v>
      </c>
      <c r="D1310" s="27">
        <v>11670.463733333299</v>
      </c>
    </row>
    <row r="1311" spans="1:5" x14ac:dyDescent="0.25">
      <c r="A1311" s="27" t="s">
        <v>440</v>
      </c>
      <c r="B1311" s="27">
        <v>1995</v>
      </c>
      <c r="D1311" s="27">
        <v>11722.697266666701</v>
      </c>
    </row>
    <row r="1312" spans="1:5" x14ac:dyDescent="0.25">
      <c r="A1312" s="27" t="s">
        <v>440</v>
      </c>
      <c r="B1312" s="27">
        <v>1996</v>
      </c>
      <c r="C1312" s="27">
        <v>11774.9308</v>
      </c>
      <c r="D1312" s="27">
        <v>11774.9308</v>
      </c>
      <c r="E1312" s="27">
        <v>11774.9308</v>
      </c>
    </row>
    <row r="1313" spans="1:5" x14ac:dyDescent="0.25">
      <c r="A1313" s="27" t="s">
        <v>440</v>
      </c>
      <c r="B1313" s="27">
        <v>1997</v>
      </c>
      <c r="D1313" s="27">
        <v>11819.7024</v>
      </c>
    </row>
    <row r="1314" spans="1:5" x14ac:dyDescent="0.25">
      <c r="A1314" s="27" t="s">
        <v>440</v>
      </c>
      <c r="B1314" s="27">
        <v>1998</v>
      </c>
      <c r="D1314" s="27">
        <v>11864.474</v>
      </c>
    </row>
    <row r="1315" spans="1:5" x14ac:dyDescent="0.25">
      <c r="A1315" s="27" t="s">
        <v>440</v>
      </c>
      <c r="B1315" s="27">
        <v>1999</v>
      </c>
      <c r="C1315" s="27">
        <v>11909.2456</v>
      </c>
      <c r="D1315" s="27">
        <v>11909.2456</v>
      </c>
      <c r="E1315" s="27">
        <v>11909.2456</v>
      </c>
    </row>
    <row r="1316" spans="1:5" x14ac:dyDescent="0.25">
      <c r="A1316" s="27" t="s">
        <v>440</v>
      </c>
      <c r="B1316" s="27">
        <v>2000</v>
      </c>
      <c r="D1316" s="27">
        <v>11954.0172</v>
      </c>
    </row>
    <row r="1317" spans="1:5" x14ac:dyDescent="0.25">
      <c r="A1317" s="27" t="s">
        <v>440</v>
      </c>
      <c r="B1317" s="27">
        <v>2001</v>
      </c>
      <c r="D1317" s="27">
        <v>11998.7888</v>
      </c>
    </row>
    <row r="1318" spans="1:5" x14ac:dyDescent="0.25">
      <c r="A1318" s="27" t="s">
        <v>440</v>
      </c>
      <c r="B1318" s="27">
        <v>2002</v>
      </c>
      <c r="C1318" s="27">
        <v>12043.5604</v>
      </c>
      <c r="D1318" s="27">
        <v>12043.5604</v>
      </c>
      <c r="E1318" s="27">
        <v>12043.5604</v>
      </c>
    </row>
    <row r="1319" spans="1:5" x14ac:dyDescent="0.25">
      <c r="A1319" s="27" t="s">
        <v>440</v>
      </c>
      <c r="B1319" s="27">
        <v>2003</v>
      </c>
      <c r="D1319" s="27">
        <v>12085.2237333333</v>
      </c>
    </row>
    <row r="1320" spans="1:5" x14ac:dyDescent="0.25">
      <c r="A1320" s="27" t="s">
        <v>440</v>
      </c>
      <c r="B1320" s="27">
        <v>2004</v>
      </c>
      <c r="D1320" s="27">
        <v>12126.887066666701</v>
      </c>
    </row>
    <row r="1321" spans="1:5" x14ac:dyDescent="0.25">
      <c r="A1321" s="27" t="s">
        <v>440</v>
      </c>
      <c r="B1321" s="27">
        <v>2005</v>
      </c>
      <c r="C1321" s="27">
        <v>12168.5504</v>
      </c>
      <c r="D1321" s="27">
        <v>12168.5504</v>
      </c>
      <c r="E1321" s="27">
        <v>12168.5504</v>
      </c>
    </row>
    <row r="1322" spans="1:5" x14ac:dyDescent="0.25">
      <c r="A1322" s="27" t="s">
        <v>440</v>
      </c>
      <c r="B1322" s="27">
        <v>2006</v>
      </c>
      <c r="D1322" s="27">
        <v>12672.5256333333</v>
      </c>
    </row>
    <row r="1323" spans="1:5" x14ac:dyDescent="0.25">
      <c r="A1323" s="27" t="s">
        <v>440</v>
      </c>
      <c r="B1323" s="27">
        <v>2007</v>
      </c>
      <c r="D1323" s="27">
        <v>13176.5008666667</v>
      </c>
    </row>
    <row r="1324" spans="1:5" x14ac:dyDescent="0.25">
      <c r="A1324" s="27" t="s">
        <v>440</v>
      </c>
      <c r="B1324" s="27">
        <v>2008</v>
      </c>
      <c r="C1324" s="27">
        <v>13680.4761</v>
      </c>
      <c r="D1324" s="27">
        <v>13680.4761</v>
      </c>
      <c r="E1324" s="27">
        <v>13680.4761</v>
      </c>
    </row>
    <row r="1325" spans="1:5" x14ac:dyDescent="0.25">
      <c r="A1325" s="27" t="s">
        <v>440</v>
      </c>
      <c r="B1325" s="27">
        <v>2009</v>
      </c>
      <c r="D1325" s="27">
        <v>6840.2380499999999</v>
      </c>
    </row>
    <row r="1326" spans="1:5" x14ac:dyDescent="0.25">
      <c r="A1326" s="27" t="s">
        <v>440</v>
      </c>
      <c r="B1326" s="27">
        <v>2010</v>
      </c>
      <c r="C1326" s="27">
        <v>0</v>
      </c>
      <c r="D1326" s="27">
        <v>0</v>
      </c>
      <c r="E1326" s="27">
        <v>0</v>
      </c>
    </row>
    <row r="1327" spans="1:5" x14ac:dyDescent="0.25">
      <c r="A1327" s="27" t="s">
        <v>440</v>
      </c>
      <c r="B1327" s="27">
        <v>2011</v>
      </c>
      <c r="C1327" s="27">
        <v>0</v>
      </c>
      <c r="D1327" s="27">
        <v>0</v>
      </c>
      <c r="E1327" s="27">
        <v>0</v>
      </c>
    </row>
    <row r="1328" spans="1:5" x14ac:dyDescent="0.25">
      <c r="A1328" s="27" t="s">
        <v>440</v>
      </c>
      <c r="B1328" s="27">
        <v>2012</v>
      </c>
      <c r="C1328" s="27">
        <v>0</v>
      </c>
      <c r="D1328" s="27">
        <v>0</v>
      </c>
      <c r="E1328" s="27">
        <v>0</v>
      </c>
    </row>
    <row r="1329" spans="1:5" x14ac:dyDescent="0.25">
      <c r="A1329" s="27" t="s">
        <v>440</v>
      </c>
      <c r="B1329" s="27">
        <v>2013</v>
      </c>
      <c r="C1329" s="27">
        <v>13607.616</v>
      </c>
      <c r="D1329" s="27">
        <v>13607.616</v>
      </c>
      <c r="E1329" s="27">
        <v>13607.616</v>
      </c>
    </row>
    <row r="1330" spans="1:5" x14ac:dyDescent="0.25">
      <c r="A1330" s="27" t="s">
        <v>440</v>
      </c>
      <c r="B1330" s="27">
        <v>2014</v>
      </c>
      <c r="D1330" s="27">
        <v>13607.616</v>
      </c>
    </row>
    <row r="1331" spans="1:5" x14ac:dyDescent="0.25">
      <c r="A1331" s="27" t="s">
        <v>440</v>
      </c>
      <c r="B1331" s="27">
        <v>2015</v>
      </c>
      <c r="D1331" s="27">
        <v>13607.616</v>
      </c>
    </row>
    <row r="1332" spans="1:5" x14ac:dyDescent="0.25">
      <c r="A1332" s="27" t="s">
        <v>440</v>
      </c>
      <c r="B1332" s="27">
        <v>2016</v>
      </c>
      <c r="D1332" s="27">
        <v>13607.616</v>
      </c>
    </row>
    <row r="1333" spans="1:5" x14ac:dyDescent="0.25">
      <c r="A1333" s="27" t="s">
        <v>440</v>
      </c>
      <c r="B1333" s="27">
        <v>2017</v>
      </c>
      <c r="D1333" s="27">
        <v>13607.616</v>
      </c>
    </row>
    <row r="1334" spans="1:5" x14ac:dyDescent="0.25">
      <c r="A1334" s="27" t="s">
        <v>446</v>
      </c>
      <c r="B1334" s="27">
        <v>1981</v>
      </c>
      <c r="C1334" s="27">
        <v>313459.14600000001</v>
      </c>
      <c r="D1334" s="27">
        <v>313459.14600000001</v>
      </c>
      <c r="E1334" s="27">
        <v>82420.47</v>
      </c>
    </row>
    <row r="1335" spans="1:5" x14ac:dyDescent="0.25">
      <c r="A1335" s="27" t="s">
        <v>446</v>
      </c>
      <c r="B1335" s="27">
        <v>1982</v>
      </c>
      <c r="D1335" s="27">
        <v>314877.21733333298</v>
      </c>
    </row>
    <row r="1336" spans="1:5" x14ac:dyDescent="0.25">
      <c r="A1336" s="27" t="s">
        <v>446</v>
      </c>
      <c r="B1336" s="27">
        <v>1983</v>
      </c>
      <c r="D1336" s="27">
        <v>316295.28866666701</v>
      </c>
    </row>
    <row r="1337" spans="1:5" x14ac:dyDescent="0.25">
      <c r="A1337" s="27" t="s">
        <v>446</v>
      </c>
      <c r="B1337" s="27">
        <v>1984</v>
      </c>
      <c r="C1337" s="27">
        <v>317713.36</v>
      </c>
      <c r="D1337" s="27">
        <v>317713.36</v>
      </c>
      <c r="E1337" s="27">
        <v>118598.315</v>
      </c>
    </row>
    <row r="1338" spans="1:5" x14ac:dyDescent="0.25">
      <c r="A1338" s="27" t="s">
        <v>446</v>
      </c>
      <c r="B1338" s="27">
        <v>1985</v>
      </c>
      <c r="D1338" s="27">
        <v>394491.59733333299</v>
      </c>
    </row>
    <row r="1339" spans="1:5" x14ac:dyDescent="0.25">
      <c r="A1339" s="27" t="s">
        <v>446</v>
      </c>
      <c r="B1339" s="27">
        <v>1986</v>
      </c>
      <c r="D1339" s="27">
        <v>471269.83466666698</v>
      </c>
    </row>
    <row r="1340" spans="1:5" x14ac:dyDescent="0.25">
      <c r="A1340" s="27" t="s">
        <v>446</v>
      </c>
      <c r="B1340" s="27">
        <v>1987</v>
      </c>
      <c r="C1340" s="27">
        <v>548048.07200000004</v>
      </c>
      <c r="D1340" s="27">
        <v>548048.07200000004</v>
      </c>
      <c r="E1340" s="27">
        <v>246135.65599999999</v>
      </c>
    </row>
    <row r="1341" spans="1:5" x14ac:dyDescent="0.25">
      <c r="A1341" s="27" t="s">
        <v>446</v>
      </c>
      <c r="B1341" s="27">
        <v>1988</v>
      </c>
      <c r="D1341" s="27">
        <v>689169.02133333299</v>
      </c>
    </row>
    <row r="1342" spans="1:5" x14ac:dyDescent="0.25">
      <c r="A1342" s="27" t="s">
        <v>446</v>
      </c>
      <c r="B1342" s="27">
        <v>1989</v>
      </c>
      <c r="D1342" s="27">
        <v>830289.97066666698</v>
      </c>
    </row>
    <row r="1343" spans="1:5" x14ac:dyDescent="0.25">
      <c r="A1343" s="27" t="s">
        <v>446</v>
      </c>
      <c r="B1343" s="27">
        <v>1990</v>
      </c>
      <c r="C1343" s="27">
        <v>971410.92</v>
      </c>
      <c r="D1343" s="27">
        <v>971410.92</v>
      </c>
      <c r="E1343" s="27">
        <v>422337.652</v>
      </c>
    </row>
    <row r="1344" spans="1:5" x14ac:dyDescent="0.25">
      <c r="A1344" s="27" t="s">
        <v>446</v>
      </c>
      <c r="B1344" s="27">
        <v>1991</v>
      </c>
      <c r="D1344" s="27">
        <v>776184.82533333299</v>
      </c>
    </row>
    <row r="1345" spans="1:5" x14ac:dyDescent="0.25">
      <c r="A1345" s="27" t="s">
        <v>446</v>
      </c>
      <c r="B1345" s="27">
        <v>1992</v>
      </c>
      <c r="D1345" s="27">
        <v>580958.73066666699</v>
      </c>
    </row>
    <row r="1346" spans="1:5" x14ac:dyDescent="0.25">
      <c r="A1346" s="27" t="s">
        <v>446</v>
      </c>
      <c r="B1346" s="27">
        <v>1993</v>
      </c>
      <c r="C1346" s="27">
        <v>385732.636</v>
      </c>
      <c r="D1346" s="27">
        <v>385732.636</v>
      </c>
      <c r="E1346" s="27">
        <v>168585.85200000001</v>
      </c>
    </row>
    <row r="1347" spans="1:5" x14ac:dyDescent="0.25">
      <c r="A1347" s="27" t="s">
        <v>446</v>
      </c>
      <c r="B1347" s="27">
        <v>1994</v>
      </c>
      <c r="D1347" s="27">
        <v>389123.59033333301</v>
      </c>
    </row>
    <row r="1348" spans="1:5" x14ac:dyDescent="0.25">
      <c r="A1348" s="27" t="s">
        <v>446</v>
      </c>
      <c r="B1348" s="27">
        <v>1995</v>
      </c>
      <c r="D1348" s="27">
        <v>392514.544666667</v>
      </c>
    </row>
    <row r="1349" spans="1:5" x14ac:dyDescent="0.25">
      <c r="A1349" s="27" t="s">
        <v>446</v>
      </c>
      <c r="B1349" s="27">
        <v>1996</v>
      </c>
      <c r="C1349" s="27">
        <v>395905.49900000001</v>
      </c>
      <c r="D1349" s="27">
        <v>395905.49900000001</v>
      </c>
      <c r="E1349" s="27">
        <v>260068.413</v>
      </c>
    </row>
    <row r="1350" spans="1:5" x14ac:dyDescent="0.25">
      <c r="A1350" s="27" t="s">
        <v>446</v>
      </c>
      <c r="B1350" s="27">
        <v>1997</v>
      </c>
      <c r="D1350" s="27">
        <v>413396.12233333301</v>
      </c>
    </row>
    <row r="1351" spans="1:5" x14ac:dyDescent="0.25">
      <c r="A1351" s="27" t="s">
        <v>446</v>
      </c>
      <c r="B1351" s="27">
        <v>1998</v>
      </c>
      <c r="D1351" s="27">
        <v>430886.745666667</v>
      </c>
    </row>
    <row r="1352" spans="1:5" x14ac:dyDescent="0.25">
      <c r="A1352" s="27" t="s">
        <v>446</v>
      </c>
      <c r="B1352" s="27">
        <v>1999</v>
      </c>
      <c r="C1352" s="27">
        <v>448377.36900000001</v>
      </c>
      <c r="D1352" s="27">
        <v>448377.36900000001</v>
      </c>
      <c r="E1352" s="27">
        <v>297263.71799999999</v>
      </c>
    </row>
    <row r="1353" spans="1:5" x14ac:dyDescent="0.25">
      <c r="A1353" s="27" t="s">
        <v>446</v>
      </c>
      <c r="B1353" s="27">
        <v>2000</v>
      </c>
      <c r="D1353" s="27">
        <v>475320.15966666699</v>
      </c>
    </row>
    <row r="1354" spans="1:5" x14ac:dyDescent="0.25">
      <c r="A1354" s="27" t="s">
        <v>446</v>
      </c>
      <c r="B1354" s="27">
        <v>2001</v>
      </c>
      <c r="D1354" s="27">
        <v>502262.95033333299</v>
      </c>
    </row>
    <row r="1355" spans="1:5" x14ac:dyDescent="0.25">
      <c r="A1355" s="27" t="s">
        <v>446</v>
      </c>
      <c r="B1355" s="27">
        <v>2002</v>
      </c>
      <c r="C1355" s="27">
        <v>529205.74100000004</v>
      </c>
      <c r="D1355" s="27">
        <v>529205.74100000004</v>
      </c>
      <c r="E1355" s="27">
        <v>395837.42099999997</v>
      </c>
    </row>
    <row r="1356" spans="1:5" x14ac:dyDescent="0.25">
      <c r="A1356" s="27" t="s">
        <v>446</v>
      </c>
      <c r="B1356" s="27">
        <v>2003</v>
      </c>
      <c r="D1356" s="27">
        <v>531436.43533333298</v>
      </c>
    </row>
    <row r="1357" spans="1:5" x14ac:dyDescent="0.25">
      <c r="A1357" s="27" t="s">
        <v>446</v>
      </c>
      <c r="B1357" s="27">
        <v>2004</v>
      </c>
      <c r="D1357" s="27">
        <v>533667.12966666697</v>
      </c>
    </row>
    <row r="1358" spans="1:5" x14ac:dyDescent="0.25">
      <c r="A1358" s="27" t="s">
        <v>446</v>
      </c>
      <c r="B1358" s="27">
        <v>2005</v>
      </c>
      <c r="C1358" s="27">
        <v>535897.82400000002</v>
      </c>
      <c r="D1358" s="27">
        <v>535897.82400000002</v>
      </c>
      <c r="E1358" s="27">
        <v>462177.408</v>
      </c>
    </row>
    <row r="1359" spans="1:5" x14ac:dyDescent="0.25">
      <c r="A1359" s="27" t="s">
        <v>446</v>
      </c>
      <c r="B1359" s="27">
        <v>2006</v>
      </c>
      <c r="D1359" s="27">
        <v>480942.23866666702</v>
      </c>
    </row>
    <row r="1360" spans="1:5" x14ac:dyDescent="0.25">
      <c r="A1360" s="27" t="s">
        <v>446</v>
      </c>
      <c r="B1360" s="27">
        <v>2007</v>
      </c>
      <c r="D1360" s="27">
        <v>425986.65333333297</v>
      </c>
    </row>
    <row r="1361" spans="1:5" x14ac:dyDescent="0.25">
      <c r="A1361" s="27" t="s">
        <v>446</v>
      </c>
      <c r="B1361" s="27">
        <v>2008</v>
      </c>
      <c r="C1361" s="27">
        <v>371031.06800000003</v>
      </c>
      <c r="D1361" s="27">
        <v>371031.06800000003</v>
      </c>
      <c r="E1361" s="27">
        <v>430824.13199999998</v>
      </c>
    </row>
    <row r="1362" spans="1:5" x14ac:dyDescent="0.25">
      <c r="A1362" s="27" t="s">
        <v>446</v>
      </c>
      <c r="B1362" s="27">
        <v>2009</v>
      </c>
      <c r="D1362" s="27">
        <v>316148.01400000002</v>
      </c>
    </row>
    <row r="1363" spans="1:5" x14ac:dyDescent="0.25">
      <c r="A1363" s="27" t="s">
        <v>446</v>
      </c>
      <c r="B1363" s="27">
        <v>2010</v>
      </c>
      <c r="C1363" s="27">
        <v>261264.96</v>
      </c>
      <c r="D1363" s="27">
        <v>261264.96</v>
      </c>
      <c r="E1363" s="27">
        <v>387134.55</v>
      </c>
    </row>
    <row r="1364" spans="1:5" x14ac:dyDescent="0.25">
      <c r="A1364" s="27" t="s">
        <v>446</v>
      </c>
      <c r="B1364" s="27">
        <v>2011</v>
      </c>
      <c r="C1364" s="27">
        <v>290811.826</v>
      </c>
      <c r="D1364" s="27">
        <v>290811.826</v>
      </c>
      <c r="E1364" s="27">
        <v>489617.45899999997</v>
      </c>
    </row>
    <row r="1365" spans="1:5" x14ac:dyDescent="0.25">
      <c r="A1365" s="27" t="s">
        <v>446</v>
      </c>
      <c r="B1365" s="27">
        <v>2012</v>
      </c>
      <c r="C1365" s="27">
        <v>271808.88</v>
      </c>
      <c r="D1365" s="27">
        <v>271808.88</v>
      </c>
      <c r="E1365" s="27">
        <v>563059.06999999995</v>
      </c>
    </row>
    <row r="1366" spans="1:5" x14ac:dyDescent="0.25">
      <c r="A1366" s="27" t="s">
        <v>446</v>
      </c>
      <c r="B1366" s="27">
        <v>2013</v>
      </c>
      <c r="C1366" s="27">
        <v>243487.96799999999</v>
      </c>
      <c r="D1366" s="27">
        <v>243487.96799999999</v>
      </c>
      <c r="E1366" s="27">
        <v>599989.11600000004</v>
      </c>
    </row>
    <row r="1367" spans="1:5" x14ac:dyDescent="0.25">
      <c r="A1367" s="27" t="s">
        <v>446</v>
      </c>
      <c r="B1367" s="27">
        <v>2014</v>
      </c>
      <c r="D1367" s="27">
        <v>243487.96799999999</v>
      </c>
    </row>
    <row r="1368" spans="1:5" x14ac:dyDescent="0.25">
      <c r="A1368" s="27" t="s">
        <v>446</v>
      </c>
      <c r="B1368" s="27">
        <v>2015</v>
      </c>
      <c r="D1368" s="27">
        <v>243487.96799999999</v>
      </c>
    </row>
    <row r="1369" spans="1:5" x14ac:dyDescent="0.25">
      <c r="A1369" s="27" t="s">
        <v>446</v>
      </c>
      <c r="B1369" s="27">
        <v>2016</v>
      </c>
      <c r="D1369" s="27">
        <v>243487.96799999999</v>
      </c>
    </row>
    <row r="1370" spans="1:5" x14ac:dyDescent="0.25">
      <c r="A1370" s="27" t="s">
        <v>446</v>
      </c>
      <c r="B1370" s="27">
        <v>2017</v>
      </c>
      <c r="D1370" s="27">
        <v>243487.96799999999</v>
      </c>
    </row>
    <row r="1371" spans="1:5" x14ac:dyDescent="0.25">
      <c r="A1371" s="27" t="s">
        <v>448</v>
      </c>
      <c r="B1371" s="27">
        <v>1981</v>
      </c>
      <c r="C1371" s="27">
        <v>1381413.86</v>
      </c>
      <c r="D1371" s="27">
        <v>1381413.86</v>
      </c>
      <c r="E1371" s="27">
        <v>608746.60199999996</v>
      </c>
    </row>
    <row r="1372" spans="1:5" x14ac:dyDescent="0.25">
      <c r="A1372" s="27" t="s">
        <v>448</v>
      </c>
      <c r="B1372" s="27">
        <v>1982</v>
      </c>
      <c r="D1372" s="27">
        <v>1458409.85333333</v>
      </c>
    </row>
    <row r="1373" spans="1:5" x14ac:dyDescent="0.25">
      <c r="A1373" s="27" t="s">
        <v>448</v>
      </c>
      <c r="B1373" s="27">
        <v>1983</v>
      </c>
      <c r="D1373" s="27">
        <v>1535405.8466666699</v>
      </c>
    </row>
    <row r="1374" spans="1:5" x14ac:dyDescent="0.25">
      <c r="A1374" s="27" t="s">
        <v>448</v>
      </c>
      <c r="B1374" s="27">
        <v>1984</v>
      </c>
      <c r="C1374" s="27">
        <v>1612401.84</v>
      </c>
      <c r="D1374" s="27">
        <v>1612401.84</v>
      </c>
      <c r="E1374" s="27">
        <v>901747.98</v>
      </c>
    </row>
    <row r="1375" spans="1:5" x14ac:dyDescent="0.25">
      <c r="A1375" s="27" t="s">
        <v>448</v>
      </c>
      <c r="B1375" s="27">
        <v>1985</v>
      </c>
      <c r="D1375" s="27">
        <v>1633198.8933333301</v>
      </c>
    </row>
    <row r="1376" spans="1:5" x14ac:dyDescent="0.25">
      <c r="A1376" s="27" t="s">
        <v>448</v>
      </c>
      <c r="B1376" s="27">
        <v>1986</v>
      </c>
      <c r="D1376" s="27">
        <v>1653995.94666667</v>
      </c>
    </row>
    <row r="1377" spans="1:5" x14ac:dyDescent="0.25">
      <c r="A1377" s="27" t="s">
        <v>448</v>
      </c>
      <c r="B1377" s="27">
        <v>1987</v>
      </c>
      <c r="C1377" s="27">
        <v>1674793</v>
      </c>
      <c r="D1377" s="27">
        <v>1674793</v>
      </c>
      <c r="E1377" s="27">
        <v>1070925.5</v>
      </c>
    </row>
    <row r="1378" spans="1:5" x14ac:dyDescent="0.25">
      <c r="A1378" s="27" t="s">
        <v>448</v>
      </c>
      <c r="B1378" s="27">
        <v>1988</v>
      </c>
      <c r="D1378" s="27">
        <v>1743934.4666666701</v>
      </c>
    </row>
    <row r="1379" spans="1:5" x14ac:dyDescent="0.25">
      <c r="A1379" s="27" t="s">
        <v>448</v>
      </c>
      <c r="B1379" s="27">
        <v>1989</v>
      </c>
      <c r="D1379" s="27">
        <v>1813075.9333333301</v>
      </c>
    </row>
    <row r="1380" spans="1:5" x14ac:dyDescent="0.25">
      <c r="A1380" s="27" t="s">
        <v>448</v>
      </c>
      <c r="B1380" s="27">
        <v>1990</v>
      </c>
      <c r="C1380" s="27">
        <v>1882217.4</v>
      </c>
      <c r="D1380" s="27">
        <v>1882217.4</v>
      </c>
      <c r="E1380" s="27">
        <v>1170506.82</v>
      </c>
    </row>
    <row r="1381" spans="1:5" x14ac:dyDescent="0.25">
      <c r="A1381" s="27" t="s">
        <v>448</v>
      </c>
      <c r="B1381" s="27">
        <v>1991</v>
      </c>
      <c r="D1381" s="27">
        <v>1903617.35</v>
      </c>
    </row>
    <row r="1382" spans="1:5" x14ac:dyDescent="0.25">
      <c r="A1382" s="27" t="s">
        <v>448</v>
      </c>
      <c r="B1382" s="27">
        <v>1992</v>
      </c>
      <c r="D1382" s="27">
        <v>1925017.3</v>
      </c>
    </row>
    <row r="1383" spans="1:5" x14ac:dyDescent="0.25">
      <c r="A1383" s="27" t="s">
        <v>448</v>
      </c>
      <c r="B1383" s="27">
        <v>1993</v>
      </c>
      <c r="C1383" s="27">
        <v>1946417.25</v>
      </c>
      <c r="D1383" s="27">
        <v>1946417.25</v>
      </c>
      <c r="E1383" s="27">
        <v>1237612.8</v>
      </c>
    </row>
    <row r="1384" spans="1:5" x14ac:dyDescent="0.25">
      <c r="A1384" s="27" t="s">
        <v>448</v>
      </c>
      <c r="B1384" s="27">
        <v>1994</v>
      </c>
      <c r="D1384" s="27">
        <v>1983297.58</v>
      </c>
    </row>
    <row r="1385" spans="1:5" x14ac:dyDescent="0.25">
      <c r="A1385" s="27" t="s">
        <v>448</v>
      </c>
      <c r="B1385" s="27">
        <v>1995</v>
      </c>
      <c r="D1385" s="27">
        <v>2020177.91</v>
      </c>
    </row>
    <row r="1386" spans="1:5" x14ac:dyDescent="0.25">
      <c r="A1386" s="27" t="s">
        <v>448</v>
      </c>
      <c r="B1386" s="27">
        <v>1996</v>
      </c>
      <c r="C1386" s="27">
        <v>2057058.24</v>
      </c>
      <c r="D1386" s="27">
        <v>2057058.24</v>
      </c>
      <c r="E1386" s="27">
        <v>1398656.64</v>
      </c>
    </row>
    <row r="1387" spans="1:5" x14ac:dyDescent="0.25">
      <c r="A1387" s="27" t="s">
        <v>448</v>
      </c>
      <c r="B1387" s="27">
        <v>1997</v>
      </c>
      <c r="D1387" s="27">
        <v>2273058.8266666699</v>
      </c>
    </row>
    <row r="1388" spans="1:5" x14ac:dyDescent="0.25">
      <c r="A1388" s="27" t="s">
        <v>448</v>
      </c>
      <c r="B1388" s="27">
        <v>1998</v>
      </c>
      <c r="D1388" s="27">
        <v>2489059.4133333298</v>
      </c>
    </row>
    <row r="1389" spans="1:5" x14ac:dyDescent="0.25">
      <c r="A1389" s="27" t="s">
        <v>448</v>
      </c>
      <c r="B1389" s="27">
        <v>1999</v>
      </c>
      <c r="C1389" s="27">
        <v>2705060</v>
      </c>
      <c r="D1389" s="27">
        <v>2705060</v>
      </c>
      <c r="E1389" s="27">
        <v>2073912.4</v>
      </c>
    </row>
    <row r="1390" spans="1:5" x14ac:dyDescent="0.25">
      <c r="A1390" s="27" t="s">
        <v>448</v>
      </c>
      <c r="B1390" s="27">
        <v>2000</v>
      </c>
      <c r="D1390" s="27">
        <v>2490685.4233333301</v>
      </c>
    </row>
    <row r="1391" spans="1:5" x14ac:dyDescent="0.25">
      <c r="A1391" s="27" t="s">
        <v>448</v>
      </c>
      <c r="B1391" s="27">
        <v>2001</v>
      </c>
      <c r="D1391" s="27">
        <v>2276310.8466666699</v>
      </c>
    </row>
    <row r="1392" spans="1:5" x14ac:dyDescent="0.25">
      <c r="A1392" s="27" t="s">
        <v>448</v>
      </c>
      <c r="B1392" s="27">
        <v>2002</v>
      </c>
      <c r="C1392" s="27">
        <v>2061936.27</v>
      </c>
      <c r="D1392" s="27">
        <v>2061936.27</v>
      </c>
      <c r="E1392" s="27">
        <v>1661654.45</v>
      </c>
    </row>
    <row r="1393" spans="1:5" x14ac:dyDescent="0.25">
      <c r="A1393" s="27" t="s">
        <v>448</v>
      </c>
      <c r="B1393" s="27">
        <v>2003</v>
      </c>
      <c r="D1393" s="27">
        <v>1930507.94</v>
      </c>
    </row>
    <row r="1394" spans="1:5" x14ac:dyDescent="0.25">
      <c r="A1394" s="27" t="s">
        <v>448</v>
      </c>
      <c r="B1394" s="27">
        <v>2004</v>
      </c>
      <c r="D1394" s="27">
        <v>1799079.61</v>
      </c>
    </row>
    <row r="1395" spans="1:5" x14ac:dyDescent="0.25">
      <c r="A1395" s="27" t="s">
        <v>448</v>
      </c>
      <c r="B1395" s="27">
        <v>2005</v>
      </c>
      <c r="C1395" s="27">
        <v>1667651.28</v>
      </c>
      <c r="D1395" s="27">
        <v>1667651.28</v>
      </c>
      <c r="E1395" s="27">
        <v>1477201.14</v>
      </c>
    </row>
    <row r="1396" spans="1:5" x14ac:dyDescent="0.25">
      <c r="A1396" s="27" t="s">
        <v>448</v>
      </c>
      <c r="B1396" s="27">
        <v>2006</v>
      </c>
      <c r="D1396" s="27">
        <v>1470916.49</v>
      </c>
    </row>
    <row r="1397" spans="1:5" x14ac:dyDescent="0.25">
      <c r="A1397" s="27" t="s">
        <v>448</v>
      </c>
      <c r="B1397" s="27">
        <v>2007</v>
      </c>
      <c r="D1397" s="27">
        <v>1274181.7</v>
      </c>
    </row>
    <row r="1398" spans="1:5" x14ac:dyDescent="0.25">
      <c r="A1398" s="27" t="s">
        <v>448</v>
      </c>
      <c r="B1398" s="27">
        <v>2008</v>
      </c>
      <c r="C1398" s="27">
        <v>1077446.9099999999</v>
      </c>
      <c r="D1398" s="27">
        <v>1077446.9099999999</v>
      </c>
      <c r="E1398" s="27">
        <v>1154492.865</v>
      </c>
    </row>
    <row r="1399" spans="1:5" x14ac:dyDescent="0.25">
      <c r="A1399" s="27" t="s">
        <v>448</v>
      </c>
      <c r="B1399" s="27">
        <v>2009</v>
      </c>
      <c r="D1399" s="27">
        <v>957959.348</v>
      </c>
    </row>
    <row r="1400" spans="1:5" x14ac:dyDescent="0.25">
      <c r="A1400" s="27" t="s">
        <v>448</v>
      </c>
      <c r="B1400" s="27">
        <v>2010</v>
      </c>
      <c r="C1400" s="27">
        <v>838471.78599999996</v>
      </c>
      <c r="D1400" s="27">
        <v>838471.78599999996</v>
      </c>
      <c r="E1400" s="27">
        <v>1053972.899</v>
      </c>
    </row>
    <row r="1401" spans="1:5" x14ac:dyDescent="0.25">
      <c r="A1401" s="27" t="s">
        <v>448</v>
      </c>
      <c r="B1401" s="27">
        <v>2011</v>
      </c>
      <c r="C1401" s="27">
        <v>708784.56</v>
      </c>
      <c r="D1401" s="27">
        <v>708784.56</v>
      </c>
      <c r="E1401" s="27">
        <v>1005943.686</v>
      </c>
    </row>
    <row r="1402" spans="1:5" x14ac:dyDescent="0.25">
      <c r="A1402" s="27" t="s">
        <v>448</v>
      </c>
      <c r="B1402" s="27">
        <v>2012</v>
      </c>
      <c r="C1402" s="27">
        <v>687895.45200000005</v>
      </c>
      <c r="D1402" s="27">
        <v>687895.45200000005</v>
      </c>
      <c r="E1402" s="27">
        <v>1033835.442</v>
      </c>
    </row>
    <row r="1403" spans="1:5" x14ac:dyDescent="0.25">
      <c r="A1403" s="27" t="s">
        <v>448</v>
      </c>
      <c r="B1403" s="27">
        <v>2013</v>
      </c>
      <c r="C1403" s="27">
        <v>507554.69400000002</v>
      </c>
      <c r="D1403" s="27">
        <v>507554.69400000002</v>
      </c>
      <c r="E1403" s="27">
        <v>931660.38</v>
      </c>
    </row>
    <row r="1404" spans="1:5" x14ac:dyDescent="0.25">
      <c r="A1404" s="27" t="s">
        <v>448</v>
      </c>
      <c r="B1404" s="27">
        <v>2014</v>
      </c>
      <c r="D1404" s="27">
        <v>507554.69400000002</v>
      </c>
    </row>
    <row r="1405" spans="1:5" x14ac:dyDescent="0.25">
      <c r="A1405" s="27" t="s">
        <v>448</v>
      </c>
      <c r="B1405" s="27">
        <v>2015</v>
      </c>
      <c r="D1405" s="27">
        <v>507554.69400000002</v>
      </c>
    </row>
    <row r="1406" spans="1:5" x14ac:dyDescent="0.25">
      <c r="A1406" s="27" t="s">
        <v>448</v>
      </c>
      <c r="B1406" s="27">
        <v>2016</v>
      </c>
      <c r="D1406" s="27">
        <v>507554.69400000002</v>
      </c>
    </row>
    <row r="1407" spans="1:5" x14ac:dyDescent="0.25">
      <c r="A1407" s="27" t="s">
        <v>448</v>
      </c>
      <c r="B1407" s="27">
        <v>2017</v>
      </c>
      <c r="D1407" s="27">
        <v>507554.69400000002</v>
      </c>
    </row>
    <row r="1408" spans="1:5" x14ac:dyDescent="0.25">
      <c r="A1408" s="27" t="s">
        <v>450</v>
      </c>
      <c r="B1408" s="27">
        <v>1981</v>
      </c>
      <c r="C1408" s="27">
        <v>7197034.3200000003</v>
      </c>
      <c r="D1408" s="27">
        <v>7197034.3200000003</v>
      </c>
      <c r="E1408" s="27">
        <v>213712.8854</v>
      </c>
    </row>
    <row r="1409" spans="1:5" x14ac:dyDescent="0.25">
      <c r="A1409" s="27" t="s">
        <v>450</v>
      </c>
      <c r="B1409" s="27">
        <v>1982</v>
      </c>
      <c r="D1409" s="27">
        <v>6832399.5300000003</v>
      </c>
    </row>
    <row r="1410" spans="1:5" x14ac:dyDescent="0.25">
      <c r="A1410" s="27" t="s">
        <v>450</v>
      </c>
      <c r="B1410" s="27">
        <v>1983</v>
      </c>
      <c r="D1410" s="27">
        <v>6467764.7400000002</v>
      </c>
    </row>
    <row r="1411" spans="1:5" x14ac:dyDescent="0.25">
      <c r="A1411" s="27" t="s">
        <v>450</v>
      </c>
      <c r="B1411" s="27">
        <v>1984</v>
      </c>
      <c r="C1411" s="27">
        <v>6103129.9500000002</v>
      </c>
      <c r="D1411" s="27">
        <v>6103129.9500000002</v>
      </c>
      <c r="E1411" s="27">
        <v>439778.68650000001</v>
      </c>
    </row>
    <row r="1412" spans="1:5" x14ac:dyDescent="0.25">
      <c r="A1412" s="27" t="s">
        <v>450</v>
      </c>
      <c r="B1412" s="27">
        <v>1985</v>
      </c>
      <c r="D1412" s="27">
        <v>5954065.0499999998</v>
      </c>
    </row>
    <row r="1413" spans="1:5" x14ac:dyDescent="0.25">
      <c r="A1413" s="27" t="s">
        <v>450</v>
      </c>
      <c r="B1413" s="27">
        <v>1986</v>
      </c>
      <c r="D1413" s="27">
        <v>5805000.1500000004</v>
      </c>
    </row>
    <row r="1414" spans="1:5" x14ac:dyDescent="0.25">
      <c r="A1414" s="27" t="s">
        <v>450</v>
      </c>
      <c r="B1414" s="27">
        <v>1987</v>
      </c>
      <c r="C1414" s="27">
        <v>5655935.25</v>
      </c>
      <c r="D1414" s="27">
        <v>5655935.25</v>
      </c>
      <c r="E1414" s="27">
        <v>741340.13699999999</v>
      </c>
    </row>
    <row r="1415" spans="1:5" x14ac:dyDescent="0.25">
      <c r="A1415" s="27" t="s">
        <v>450</v>
      </c>
      <c r="B1415" s="27">
        <v>1988</v>
      </c>
      <c r="D1415" s="27">
        <v>5260122.12266667</v>
      </c>
    </row>
    <row r="1416" spans="1:5" x14ac:dyDescent="0.25">
      <c r="A1416" s="27" t="s">
        <v>450</v>
      </c>
      <c r="B1416" s="27">
        <v>1989</v>
      </c>
      <c r="D1416" s="27">
        <v>4864308.9953333298</v>
      </c>
    </row>
    <row r="1417" spans="1:5" x14ac:dyDescent="0.25">
      <c r="A1417" s="27" t="s">
        <v>450</v>
      </c>
      <c r="B1417" s="27">
        <v>1990</v>
      </c>
      <c r="C1417" s="27">
        <v>4468495.8679999998</v>
      </c>
      <c r="D1417" s="27">
        <v>4468495.8679999998</v>
      </c>
      <c r="E1417" s="27">
        <v>473105.47619999998</v>
      </c>
    </row>
    <row r="1418" spans="1:5" x14ac:dyDescent="0.25">
      <c r="A1418" s="27" t="s">
        <v>450</v>
      </c>
      <c r="B1418" s="27">
        <v>1991</v>
      </c>
      <c r="D1418" s="27">
        <v>4269486.6373333298</v>
      </c>
    </row>
    <row r="1419" spans="1:5" x14ac:dyDescent="0.25">
      <c r="A1419" s="27" t="s">
        <v>450</v>
      </c>
      <c r="B1419" s="27">
        <v>1992</v>
      </c>
      <c r="D1419" s="27">
        <v>4070477.40666667</v>
      </c>
    </row>
    <row r="1420" spans="1:5" x14ac:dyDescent="0.25">
      <c r="A1420" s="27" t="s">
        <v>450</v>
      </c>
      <c r="B1420" s="27">
        <v>1993</v>
      </c>
      <c r="C1420" s="27">
        <v>3871468.176</v>
      </c>
      <c r="D1420" s="27">
        <v>3871468.176</v>
      </c>
      <c r="E1420" s="27">
        <v>461673.71519999998</v>
      </c>
    </row>
    <row r="1421" spans="1:5" x14ac:dyDescent="0.25">
      <c r="A1421" s="27" t="s">
        <v>450</v>
      </c>
      <c r="B1421" s="27">
        <v>1994</v>
      </c>
      <c r="D1421" s="27">
        <v>3508032.0093333302</v>
      </c>
    </row>
    <row r="1422" spans="1:5" x14ac:dyDescent="0.25">
      <c r="A1422" s="27" t="s">
        <v>450</v>
      </c>
      <c r="B1422" s="27">
        <v>1995</v>
      </c>
      <c r="D1422" s="27">
        <v>3144595.8426666702</v>
      </c>
    </row>
    <row r="1423" spans="1:5" x14ac:dyDescent="0.25">
      <c r="A1423" s="27" t="s">
        <v>450</v>
      </c>
      <c r="B1423" s="27">
        <v>1996</v>
      </c>
      <c r="C1423" s="27">
        <v>2781159.676</v>
      </c>
      <c r="D1423" s="27">
        <v>2781159.676</v>
      </c>
      <c r="E1423" s="27">
        <v>639942.93770000001</v>
      </c>
    </row>
    <row r="1424" spans="1:5" x14ac:dyDescent="0.25">
      <c r="A1424" s="27" t="s">
        <v>450</v>
      </c>
      <c r="B1424" s="27">
        <v>1997</v>
      </c>
      <c r="D1424" s="27">
        <v>2438387.9556666701</v>
      </c>
    </row>
    <row r="1425" spans="1:5" x14ac:dyDescent="0.25">
      <c r="A1425" s="27" t="s">
        <v>450</v>
      </c>
      <c r="B1425" s="27">
        <v>1998</v>
      </c>
      <c r="D1425" s="27">
        <v>2095616.23533333</v>
      </c>
    </row>
    <row r="1426" spans="1:5" x14ac:dyDescent="0.25">
      <c r="A1426" s="27" t="s">
        <v>450</v>
      </c>
      <c r="B1426" s="27">
        <v>1999</v>
      </c>
      <c r="C1426" s="27">
        <v>1752844.5149999999</v>
      </c>
      <c r="D1426" s="27">
        <v>1752844.5149999999</v>
      </c>
      <c r="E1426" s="27">
        <v>538217.049</v>
      </c>
    </row>
    <row r="1427" spans="1:5" x14ac:dyDescent="0.25">
      <c r="A1427" s="27" t="s">
        <v>450</v>
      </c>
      <c r="B1427" s="27">
        <v>2000</v>
      </c>
      <c r="D1427" s="27">
        <v>1937363.7</v>
      </c>
    </row>
    <row r="1428" spans="1:5" x14ac:dyDescent="0.25">
      <c r="A1428" s="27" t="s">
        <v>450</v>
      </c>
      <c r="B1428" s="27">
        <v>2001</v>
      </c>
      <c r="D1428" s="27">
        <v>2121882.8849999998</v>
      </c>
    </row>
    <row r="1429" spans="1:5" x14ac:dyDescent="0.25">
      <c r="A1429" s="27" t="s">
        <v>450</v>
      </c>
      <c r="B1429" s="27">
        <v>2002</v>
      </c>
      <c r="C1429" s="27">
        <v>2306402.0699999998</v>
      </c>
      <c r="D1429" s="27">
        <v>2306402.0699999998</v>
      </c>
      <c r="E1429" s="27">
        <v>1064648.4939999999</v>
      </c>
    </row>
    <row r="1430" spans="1:5" x14ac:dyDescent="0.25">
      <c r="A1430" s="27" t="s">
        <v>450</v>
      </c>
      <c r="B1430" s="27">
        <v>2003</v>
      </c>
      <c r="D1430" s="27">
        <v>2639913.9246666702</v>
      </c>
    </row>
    <row r="1431" spans="1:5" x14ac:dyDescent="0.25">
      <c r="A1431" s="27" t="s">
        <v>450</v>
      </c>
      <c r="B1431" s="27">
        <v>2004</v>
      </c>
      <c r="D1431" s="27">
        <v>2973425.7793333302</v>
      </c>
    </row>
    <row r="1432" spans="1:5" x14ac:dyDescent="0.25">
      <c r="A1432" s="27" t="s">
        <v>450</v>
      </c>
      <c r="B1432" s="27">
        <v>2005</v>
      </c>
      <c r="C1432" s="27">
        <v>3306937.6340000001</v>
      </c>
      <c r="D1432" s="27">
        <v>3306937.6340000001</v>
      </c>
      <c r="E1432" s="27">
        <v>2247258.4640000002</v>
      </c>
    </row>
    <row r="1433" spans="1:5" x14ac:dyDescent="0.25">
      <c r="A1433" s="27" t="s">
        <v>450</v>
      </c>
      <c r="B1433" s="27">
        <v>2006</v>
      </c>
      <c r="D1433" s="27">
        <v>3270639.4493333302</v>
      </c>
    </row>
    <row r="1434" spans="1:5" x14ac:dyDescent="0.25">
      <c r="A1434" s="27" t="s">
        <v>450</v>
      </c>
      <c r="B1434" s="27">
        <v>2007</v>
      </c>
      <c r="D1434" s="27">
        <v>3234341.26466667</v>
      </c>
    </row>
    <row r="1435" spans="1:5" x14ac:dyDescent="0.25">
      <c r="A1435" s="27" t="s">
        <v>450</v>
      </c>
      <c r="B1435" s="27">
        <v>2008</v>
      </c>
      <c r="C1435" s="27">
        <v>3198043.08</v>
      </c>
      <c r="D1435" s="27">
        <v>3198043.08</v>
      </c>
      <c r="E1435" s="27">
        <v>4283922.57</v>
      </c>
    </row>
    <row r="1436" spans="1:5" x14ac:dyDescent="0.25">
      <c r="A1436" s="27" t="s">
        <v>450</v>
      </c>
      <c r="B1436" s="27">
        <v>2009</v>
      </c>
      <c r="D1436" s="27">
        <v>2972844.8415000001</v>
      </c>
    </row>
    <row r="1437" spans="1:5" x14ac:dyDescent="0.25">
      <c r="A1437" s="27" t="s">
        <v>450</v>
      </c>
      <c r="B1437" s="27">
        <v>2010</v>
      </c>
      <c r="C1437" s="27">
        <v>2747646.6030000001</v>
      </c>
      <c r="D1437" s="27">
        <v>2747646.6030000001</v>
      </c>
      <c r="E1437" s="27">
        <v>5092709.102</v>
      </c>
    </row>
    <row r="1438" spans="1:5" x14ac:dyDescent="0.25">
      <c r="A1438" s="27" t="s">
        <v>450</v>
      </c>
      <c r="B1438" s="27">
        <v>2011</v>
      </c>
      <c r="C1438" s="27">
        <v>2441501.34</v>
      </c>
      <c r="D1438" s="27">
        <v>2441501.34</v>
      </c>
      <c r="E1438" s="27">
        <v>6107455.6399999997</v>
      </c>
    </row>
    <row r="1439" spans="1:5" x14ac:dyDescent="0.25">
      <c r="A1439" s="27" t="s">
        <v>450</v>
      </c>
      <c r="B1439" s="27">
        <v>2012</v>
      </c>
      <c r="C1439" s="27">
        <v>2145365.139</v>
      </c>
      <c r="D1439" s="27">
        <v>2145365.139</v>
      </c>
      <c r="E1439" s="27">
        <v>6264953.727</v>
      </c>
    </row>
    <row r="1440" spans="1:5" x14ac:dyDescent="0.25">
      <c r="A1440" s="27" t="s">
        <v>450</v>
      </c>
      <c r="B1440" s="27">
        <v>2013</v>
      </c>
      <c r="C1440" s="27">
        <v>1926155.07</v>
      </c>
      <c r="D1440" s="27">
        <v>1926155.07</v>
      </c>
      <c r="E1440" s="27">
        <v>7906737.6849999996</v>
      </c>
    </row>
    <row r="1441" spans="1:5" x14ac:dyDescent="0.25">
      <c r="A1441" s="27" t="s">
        <v>450</v>
      </c>
      <c r="B1441" s="27">
        <v>2014</v>
      </c>
      <c r="D1441" s="27">
        <v>1926155.07</v>
      </c>
    </row>
    <row r="1442" spans="1:5" x14ac:dyDescent="0.25">
      <c r="A1442" s="27" t="s">
        <v>450</v>
      </c>
      <c r="B1442" s="27">
        <v>2015</v>
      </c>
      <c r="D1442" s="27">
        <v>1926155.07</v>
      </c>
    </row>
    <row r="1443" spans="1:5" x14ac:dyDescent="0.25">
      <c r="A1443" s="27" t="s">
        <v>450</v>
      </c>
      <c r="B1443" s="27">
        <v>2016</v>
      </c>
      <c r="D1443" s="27">
        <v>1926155.07</v>
      </c>
    </row>
    <row r="1444" spans="1:5" x14ac:dyDescent="0.25">
      <c r="A1444" s="27" t="s">
        <v>450</v>
      </c>
      <c r="B1444" s="27">
        <v>2017</v>
      </c>
      <c r="D1444" s="27">
        <v>1926155.07</v>
      </c>
    </row>
    <row r="1445" spans="1:5" x14ac:dyDescent="0.25">
      <c r="A1445" s="27" t="s">
        <v>454</v>
      </c>
      <c r="B1445" s="27">
        <v>1981</v>
      </c>
      <c r="C1445" s="27">
        <v>748009.22</v>
      </c>
      <c r="D1445" s="27">
        <v>748009.22</v>
      </c>
      <c r="E1445" s="27">
        <v>425649.06</v>
      </c>
    </row>
    <row r="1446" spans="1:5" x14ac:dyDescent="0.25">
      <c r="A1446" s="27" t="s">
        <v>454</v>
      </c>
      <c r="B1446" s="27">
        <v>1982</v>
      </c>
      <c r="D1446" s="27">
        <v>786111.03333333298</v>
      </c>
    </row>
    <row r="1447" spans="1:5" x14ac:dyDescent="0.25">
      <c r="A1447" s="27" t="s">
        <v>454</v>
      </c>
      <c r="B1447" s="27">
        <v>1983</v>
      </c>
      <c r="D1447" s="27">
        <v>824212.84666666703</v>
      </c>
    </row>
    <row r="1448" spans="1:5" x14ac:dyDescent="0.25">
      <c r="A1448" s="27" t="s">
        <v>454</v>
      </c>
      <c r="B1448" s="27">
        <v>1984</v>
      </c>
      <c r="C1448" s="27">
        <v>862314.66</v>
      </c>
      <c r="D1448" s="27">
        <v>862314.66</v>
      </c>
      <c r="E1448" s="27">
        <v>555186.96</v>
      </c>
    </row>
    <row r="1449" spans="1:5" x14ac:dyDescent="0.25">
      <c r="A1449" s="27" t="s">
        <v>454</v>
      </c>
      <c r="B1449" s="27">
        <v>1985</v>
      </c>
      <c r="D1449" s="27">
        <v>880083.29</v>
      </c>
    </row>
    <row r="1450" spans="1:5" x14ac:dyDescent="0.25">
      <c r="A1450" s="27" t="s">
        <v>454</v>
      </c>
      <c r="B1450" s="27">
        <v>1986</v>
      </c>
      <c r="D1450" s="27">
        <v>897851.92</v>
      </c>
    </row>
    <row r="1451" spans="1:5" x14ac:dyDescent="0.25">
      <c r="A1451" s="27" t="s">
        <v>454</v>
      </c>
      <c r="B1451" s="27">
        <v>1987</v>
      </c>
      <c r="C1451" s="27">
        <v>915620.55</v>
      </c>
      <c r="D1451" s="27">
        <v>915620.55</v>
      </c>
      <c r="E1451" s="27">
        <v>646980.75</v>
      </c>
    </row>
    <row r="1452" spans="1:5" x14ac:dyDescent="0.25">
      <c r="A1452" s="27" t="s">
        <v>454</v>
      </c>
      <c r="B1452" s="27">
        <v>1988</v>
      </c>
      <c r="D1452" s="27">
        <v>920797.2</v>
      </c>
    </row>
    <row r="1453" spans="1:5" x14ac:dyDescent="0.25">
      <c r="A1453" s="27" t="s">
        <v>454</v>
      </c>
      <c r="B1453" s="27">
        <v>1989</v>
      </c>
      <c r="D1453" s="27">
        <v>925973.85</v>
      </c>
    </row>
    <row r="1454" spans="1:5" x14ac:dyDescent="0.25">
      <c r="A1454" s="27" t="s">
        <v>454</v>
      </c>
      <c r="B1454" s="27">
        <v>1990</v>
      </c>
      <c r="C1454" s="27">
        <v>931150.5</v>
      </c>
      <c r="D1454" s="27">
        <v>931150.5</v>
      </c>
      <c r="E1454" s="27">
        <v>631375.5</v>
      </c>
    </row>
    <row r="1455" spans="1:5" x14ac:dyDescent="0.25">
      <c r="A1455" s="27" t="s">
        <v>454</v>
      </c>
      <c r="B1455" s="27">
        <v>1991</v>
      </c>
      <c r="D1455" s="27">
        <v>922616.186666667</v>
      </c>
    </row>
    <row r="1456" spans="1:5" x14ac:dyDescent="0.25">
      <c r="A1456" s="27" t="s">
        <v>454</v>
      </c>
      <c r="B1456" s="27">
        <v>1992</v>
      </c>
      <c r="D1456" s="27">
        <v>914081.87333333294</v>
      </c>
    </row>
    <row r="1457" spans="1:5" x14ac:dyDescent="0.25">
      <c r="A1457" s="27" t="s">
        <v>454</v>
      </c>
      <c r="B1457" s="27">
        <v>1993</v>
      </c>
      <c r="C1457" s="27">
        <v>905547.56</v>
      </c>
      <c r="D1457" s="27">
        <v>905547.56</v>
      </c>
      <c r="E1457" s="27">
        <v>592105.62</v>
      </c>
    </row>
    <row r="1458" spans="1:5" x14ac:dyDescent="0.25">
      <c r="A1458" s="27" t="s">
        <v>454</v>
      </c>
      <c r="B1458" s="27">
        <v>1994</v>
      </c>
      <c r="D1458" s="27">
        <v>869925.66333333298</v>
      </c>
    </row>
    <row r="1459" spans="1:5" x14ac:dyDescent="0.25">
      <c r="A1459" s="27" t="s">
        <v>454</v>
      </c>
      <c r="B1459" s="27">
        <v>1995</v>
      </c>
      <c r="D1459" s="27">
        <v>834303.76666666695</v>
      </c>
    </row>
    <row r="1460" spans="1:5" x14ac:dyDescent="0.25">
      <c r="A1460" s="27" t="s">
        <v>454</v>
      </c>
      <c r="B1460" s="27">
        <v>1996</v>
      </c>
      <c r="C1460" s="27">
        <v>798681.87</v>
      </c>
      <c r="D1460" s="27">
        <v>798681.87</v>
      </c>
      <c r="E1460" s="27">
        <v>592900.56000000006</v>
      </c>
    </row>
    <row r="1461" spans="1:5" x14ac:dyDescent="0.25">
      <c r="A1461" s="27" t="s">
        <v>454</v>
      </c>
      <c r="B1461" s="27">
        <v>1997</v>
      </c>
      <c r="D1461" s="27">
        <v>848516.37</v>
      </c>
    </row>
    <row r="1462" spans="1:5" x14ac:dyDescent="0.25">
      <c r="A1462" s="27" t="s">
        <v>454</v>
      </c>
      <c r="B1462" s="27">
        <v>1998</v>
      </c>
      <c r="D1462" s="27">
        <v>898350.87</v>
      </c>
    </row>
    <row r="1463" spans="1:5" x14ac:dyDescent="0.25">
      <c r="A1463" s="27" t="s">
        <v>454</v>
      </c>
      <c r="B1463" s="27">
        <v>1999</v>
      </c>
      <c r="C1463" s="27">
        <v>948185.37</v>
      </c>
      <c r="D1463" s="27">
        <v>948185.37</v>
      </c>
      <c r="E1463" s="27">
        <v>772673.22</v>
      </c>
    </row>
    <row r="1464" spans="1:5" x14ac:dyDescent="0.25">
      <c r="A1464" s="27" t="s">
        <v>454</v>
      </c>
      <c r="B1464" s="27">
        <v>2000</v>
      </c>
      <c r="D1464" s="27">
        <v>909074.1</v>
      </c>
    </row>
    <row r="1465" spans="1:5" x14ac:dyDescent="0.25">
      <c r="A1465" s="27" t="s">
        <v>454</v>
      </c>
      <c r="B1465" s="27">
        <v>2001</v>
      </c>
      <c r="D1465" s="27">
        <v>869962.83</v>
      </c>
    </row>
    <row r="1466" spans="1:5" x14ac:dyDescent="0.25">
      <c r="A1466" s="27" t="s">
        <v>454</v>
      </c>
      <c r="B1466" s="27">
        <v>2002</v>
      </c>
      <c r="C1466" s="27">
        <v>830851.56</v>
      </c>
      <c r="D1466" s="27">
        <v>830851.56</v>
      </c>
      <c r="E1466" s="27">
        <v>687133.26</v>
      </c>
    </row>
    <row r="1467" spans="1:5" x14ac:dyDescent="0.25">
      <c r="A1467" s="27" t="s">
        <v>454</v>
      </c>
      <c r="B1467" s="27">
        <v>2003</v>
      </c>
      <c r="D1467" s="27">
        <v>763005.36</v>
      </c>
    </row>
    <row r="1468" spans="1:5" x14ac:dyDescent="0.25">
      <c r="A1468" s="27" t="s">
        <v>454</v>
      </c>
      <c r="B1468" s="27">
        <v>2004</v>
      </c>
      <c r="D1468" s="27">
        <v>695159.16</v>
      </c>
    </row>
    <row r="1469" spans="1:5" x14ac:dyDescent="0.25">
      <c r="A1469" s="27" t="s">
        <v>454</v>
      </c>
      <c r="B1469" s="27">
        <v>2005</v>
      </c>
      <c r="C1469" s="27">
        <v>627312.96</v>
      </c>
      <c r="D1469" s="27">
        <v>627312.96</v>
      </c>
      <c r="E1469" s="27">
        <v>542757.28500000003</v>
      </c>
    </row>
    <row r="1470" spans="1:5" x14ac:dyDescent="0.25">
      <c r="A1470" s="27" t="s">
        <v>454</v>
      </c>
      <c r="B1470" s="27">
        <v>2006</v>
      </c>
      <c r="D1470" s="27">
        <v>555611.745666667</v>
      </c>
    </row>
    <row r="1471" spans="1:5" x14ac:dyDescent="0.25">
      <c r="A1471" s="27" t="s">
        <v>454</v>
      </c>
      <c r="B1471" s="27">
        <v>2007</v>
      </c>
      <c r="D1471" s="27">
        <v>483910.531333333</v>
      </c>
    </row>
    <row r="1472" spans="1:5" x14ac:dyDescent="0.25">
      <c r="A1472" s="27" t="s">
        <v>454</v>
      </c>
      <c r="B1472" s="27">
        <v>2008</v>
      </c>
      <c r="C1472" s="27">
        <v>412209.31699999998</v>
      </c>
      <c r="D1472" s="27">
        <v>412209.31699999998</v>
      </c>
      <c r="E1472" s="27">
        <v>477727.45799999998</v>
      </c>
    </row>
    <row r="1473" spans="1:5" x14ac:dyDescent="0.25">
      <c r="A1473" s="27" t="s">
        <v>454</v>
      </c>
      <c r="B1473" s="27">
        <v>2009</v>
      </c>
      <c r="D1473" s="27">
        <v>375566.56650000002</v>
      </c>
    </row>
    <row r="1474" spans="1:5" x14ac:dyDescent="0.25">
      <c r="A1474" s="27" t="s">
        <v>454</v>
      </c>
      <c r="B1474" s="27">
        <v>2010</v>
      </c>
      <c r="C1474" s="27">
        <v>338923.81599999999</v>
      </c>
      <c r="D1474" s="27">
        <v>338923.81599999999</v>
      </c>
      <c r="E1474" s="27">
        <v>463855.39199999999</v>
      </c>
    </row>
    <row r="1475" spans="1:5" x14ac:dyDescent="0.25">
      <c r="A1475" s="27" t="s">
        <v>454</v>
      </c>
      <c r="B1475" s="27">
        <v>2011</v>
      </c>
      <c r="C1475" s="27">
        <v>281259.36300000001</v>
      </c>
      <c r="D1475" s="27">
        <v>281259.36300000001</v>
      </c>
      <c r="E1475" s="27">
        <v>475944.14799999999</v>
      </c>
    </row>
    <row r="1476" spans="1:5" x14ac:dyDescent="0.25">
      <c r="A1476" s="27" t="s">
        <v>454</v>
      </c>
      <c r="B1476" s="27">
        <v>2012</v>
      </c>
      <c r="C1476" s="27">
        <v>255166.79199999999</v>
      </c>
      <c r="D1476" s="27">
        <v>255166.79199999999</v>
      </c>
      <c r="E1476" s="27">
        <v>448942.18400000001</v>
      </c>
    </row>
    <row r="1477" spans="1:5" x14ac:dyDescent="0.25">
      <c r="A1477" s="27" t="s">
        <v>454</v>
      </c>
      <c r="B1477" s="27">
        <v>2013</v>
      </c>
      <c r="C1477" s="27">
        <v>201351.25</v>
      </c>
      <c r="D1477" s="27">
        <v>201351.25</v>
      </c>
      <c r="E1477" s="27">
        <v>439258.125</v>
      </c>
    </row>
    <row r="1478" spans="1:5" x14ac:dyDescent="0.25">
      <c r="A1478" s="27" t="s">
        <v>454</v>
      </c>
      <c r="B1478" s="27">
        <v>2014</v>
      </c>
      <c r="D1478" s="27">
        <v>201351.25</v>
      </c>
    </row>
    <row r="1479" spans="1:5" x14ac:dyDescent="0.25">
      <c r="A1479" s="27" t="s">
        <v>454</v>
      </c>
      <c r="B1479" s="27">
        <v>2015</v>
      </c>
      <c r="D1479" s="27">
        <v>201351.25</v>
      </c>
    </row>
    <row r="1480" spans="1:5" x14ac:dyDescent="0.25">
      <c r="A1480" s="27" t="s">
        <v>454</v>
      </c>
      <c r="B1480" s="27">
        <v>2016</v>
      </c>
      <c r="D1480" s="27">
        <v>201351.25</v>
      </c>
    </row>
    <row r="1481" spans="1:5" x14ac:dyDescent="0.25">
      <c r="A1481" s="27" t="s">
        <v>454</v>
      </c>
      <c r="B1481" s="27">
        <v>2017</v>
      </c>
      <c r="D1481" s="27">
        <v>201351.25</v>
      </c>
    </row>
    <row r="1482" spans="1:5" x14ac:dyDescent="0.25">
      <c r="A1482" s="27" t="s">
        <v>461</v>
      </c>
      <c r="B1482" s="27">
        <v>1981</v>
      </c>
      <c r="C1482" s="27">
        <v>11040.751</v>
      </c>
      <c r="D1482" s="27">
        <v>11040.751</v>
      </c>
      <c r="E1482" s="27">
        <v>4056.5399000000002</v>
      </c>
    </row>
    <row r="1483" spans="1:5" x14ac:dyDescent="0.25">
      <c r="A1483" s="27" t="s">
        <v>461</v>
      </c>
      <c r="B1483" s="27">
        <v>1982</v>
      </c>
      <c r="D1483" s="27">
        <v>10569.0078666667</v>
      </c>
    </row>
    <row r="1484" spans="1:5" x14ac:dyDescent="0.25">
      <c r="A1484" s="27" t="s">
        <v>461</v>
      </c>
      <c r="B1484" s="27">
        <v>1983</v>
      </c>
      <c r="D1484" s="27">
        <v>10097.264733333301</v>
      </c>
    </row>
    <row r="1485" spans="1:5" x14ac:dyDescent="0.25">
      <c r="A1485" s="27" t="s">
        <v>461</v>
      </c>
      <c r="B1485" s="27">
        <v>1984</v>
      </c>
      <c r="C1485" s="27">
        <v>9625.5216</v>
      </c>
      <c r="D1485" s="27">
        <v>9625.5216</v>
      </c>
      <c r="E1485" s="27">
        <v>4602.3927999999996</v>
      </c>
    </row>
    <row r="1486" spans="1:5" x14ac:dyDescent="0.25">
      <c r="A1486" s="27" t="s">
        <v>461</v>
      </c>
      <c r="B1486" s="27">
        <v>1985</v>
      </c>
      <c r="D1486" s="27">
        <v>9751.7877333333308</v>
      </c>
    </row>
    <row r="1487" spans="1:5" x14ac:dyDescent="0.25">
      <c r="A1487" s="27" t="s">
        <v>461</v>
      </c>
      <c r="B1487" s="27">
        <v>1986</v>
      </c>
      <c r="D1487" s="27">
        <v>9878.0538666666707</v>
      </c>
    </row>
    <row r="1488" spans="1:5" x14ac:dyDescent="0.25">
      <c r="A1488" s="27" t="s">
        <v>461</v>
      </c>
      <c r="B1488" s="27">
        <v>1987</v>
      </c>
      <c r="C1488" s="27">
        <v>10004.32</v>
      </c>
      <c r="D1488" s="27">
        <v>10004.32</v>
      </c>
      <c r="E1488" s="27">
        <v>5462.9129999999996</v>
      </c>
    </row>
    <row r="1489" spans="1:5" x14ac:dyDescent="0.25">
      <c r="A1489" s="27" t="s">
        <v>461</v>
      </c>
      <c r="B1489" s="27">
        <v>1988</v>
      </c>
      <c r="D1489" s="27">
        <v>9671.0831333333299</v>
      </c>
    </row>
    <row r="1490" spans="1:5" x14ac:dyDescent="0.25">
      <c r="A1490" s="27" t="s">
        <v>461</v>
      </c>
      <c r="B1490" s="27">
        <v>1989</v>
      </c>
      <c r="D1490" s="27">
        <v>9337.8462666666692</v>
      </c>
    </row>
    <row r="1491" spans="1:5" x14ac:dyDescent="0.25">
      <c r="A1491" s="27" t="s">
        <v>461</v>
      </c>
      <c r="B1491" s="27">
        <v>1990</v>
      </c>
      <c r="C1491" s="27">
        <v>9004.6093999999994</v>
      </c>
      <c r="D1491" s="27">
        <v>9004.6093999999994</v>
      </c>
      <c r="E1491" s="27">
        <v>5042.3218999999999</v>
      </c>
    </row>
    <row r="1492" spans="1:5" x14ac:dyDescent="0.25">
      <c r="A1492" s="27" t="s">
        <v>461</v>
      </c>
      <c r="B1492" s="27">
        <v>1991</v>
      </c>
      <c r="D1492" s="27">
        <v>12577.4992666667</v>
      </c>
    </row>
    <row r="1493" spans="1:5" x14ac:dyDescent="0.25">
      <c r="A1493" s="27" t="s">
        <v>461</v>
      </c>
      <c r="B1493" s="27">
        <v>1992</v>
      </c>
      <c r="D1493" s="27">
        <v>16150.389133333299</v>
      </c>
    </row>
    <row r="1494" spans="1:5" x14ac:dyDescent="0.25">
      <c r="A1494" s="27" t="s">
        <v>461</v>
      </c>
      <c r="B1494" s="27">
        <v>1993</v>
      </c>
      <c r="C1494" s="27">
        <v>19723.278999999999</v>
      </c>
      <c r="D1494" s="27">
        <v>19723.278999999999</v>
      </c>
      <c r="E1494" s="27">
        <v>9182.7806</v>
      </c>
    </row>
    <row r="1495" spans="1:5" x14ac:dyDescent="0.25">
      <c r="A1495" s="27" t="s">
        <v>461</v>
      </c>
      <c r="B1495" s="27">
        <v>1994</v>
      </c>
      <c r="D1495" s="27">
        <v>14899.816800000001</v>
      </c>
    </row>
    <row r="1496" spans="1:5" x14ac:dyDescent="0.25">
      <c r="A1496" s="27" t="s">
        <v>461</v>
      </c>
      <c r="B1496" s="27">
        <v>1995</v>
      </c>
      <c r="D1496" s="27">
        <v>10076.354600000001</v>
      </c>
    </row>
    <row r="1497" spans="1:5" x14ac:dyDescent="0.25">
      <c r="A1497" s="27" t="s">
        <v>461</v>
      </c>
      <c r="B1497" s="27">
        <v>1996</v>
      </c>
      <c r="C1497" s="27">
        <v>5252.8923999999997</v>
      </c>
      <c r="D1497" s="27">
        <v>5252.8923999999997</v>
      </c>
      <c r="E1497" s="27">
        <v>2095.9058</v>
      </c>
    </row>
    <row r="1498" spans="1:5" x14ac:dyDescent="0.25">
      <c r="A1498" s="27" t="s">
        <v>461</v>
      </c>
      <c r="B1498" s="27">
        <v>1997</v>
      </c>
      <c r="D1498" s="27">
        <v>7623.0929333333297</v>
      </c>
    </row>
    <row r="1499" spans="1:5" x14ac:dyDescent="0.25">
      <c r="A1499" s="27" t="s">
        <v>461</v>
      </c>
      <c r="B1499" s="27">
        <v>1998</v>
      </c>
      <c r="D1499" s="27">
        <v>9993.2934666666697</v>
      </c>
    </row>
    <row r="1500" spans="1:5" x14ac:dyDescent="0.25">
      <c r="A1500" s="27" t="s">
        <v>461</v>
      </c>
      <c r="B1500" s="27">
        <v>1999</v>
      </c>
      <c r="C1500" s="27">
        <v>12363.494000000001</v>
      </c>
      <c r="D1500" s="27">
        <v>12363.494000000001</v>
      </c>
      <c r="E1500" s="27">
        <v>5336.4462999999996</v>
      </c>
    </row>
    <row r="1501" spans="1:5" x14ac:dyDescent="0.25">
      <c r="A1501" s="27" t="s">
        <v>461</v>
      </c>
      <c r="B1501" s="27">
        <v>2000</v>
      </c>
      <c r="D1501" s="27">
        <v>14318.055333333299</v>
      </c>
    </row>
    <row r="1502" spans="1:5" x14ac:dyDescent="0.25">
      <c r="A1502" s="27" t="s">
        <v>461</v>
      </c>
      <c r="B1502" s="27">
        <v>2001</v>
      </c>
      <c r="D1502" s="27">
        <v>16272.6166666667</v>
      </c>
    </row>
    <row r="1503" spans="1:5" x14ac:dyDescent="0.25">
      <c r="A1503" s="27" t="s">
        <v>461</v>
      </c>
      <c r="B1503" s="27">
        <v>2002</v>
      </c>
      <c r="C1503" s="27">
        <v>18227.178</v>
      </c>
      <c r="D1503" s="27">
        <v>18227.178</v>
      </c>
      <c r="E1503" s="27">
        <v>10979.142</v>
      </c>
    </row>
    <row r="1504" spans="1:5" x14ac:dyDescent="0.25">
      <c r="A1504" s="27" t="s">
        <v>461</v>
      </c>
      <c r="B1504" s="27">
        <v>2003</v>
      </c>
      <c r="D1504" s="27">
        <v>15491.883</v>
      </c>
    </row>
    <row r="1505" spans="1:5" x14ac:dyDescent="0.25">
      <c r="A1505" s="27" t="s">
        <v>461</v>
      </c>
      <c r="B1505" s="27">
        <v>2004</v>
      </c>
      <c r="D1505" s="27">
        <v>12756.588</v>
      </c>
    </row>
    <row r="1506" spans="1:5" x14ac:dyDescent="0.25">
      <c r="A1506" s="27" t="s">
        <v>461</v>
      </c>
      <c r="B1506" s="27">
        <v>2005</v>
      </c>
      <c r="C1506" s="27">
        <v>10021.293</v>
      </c>
      <c r="D1506" s="27">
        <v>10021.293</v>
      </c>
      <c r="E1506" s="27">
        <v>10021.293</v>
      </c>
    </row>
    <row r="1507" spans="1:5" x14ac:dyDescent="0.25">
      <c r="A1507" s="27" t="s">
        <v>461</v>
      </c>
      <c r="B1507" s="27">
        <v>2006</v>
      </c>
      <c r="D1507" s="27">
        <v>8882.4194666666699</v>
      </c>
    </row>
    <row r="1508" spans="1:5" x14ac:dyDescent="0.25">
      <c r="A1508" s="27" t="s">
        <v>461</v>
      </c>
      <c r="B1508" s="27">
        <v>2007</v>
      </c>
      <c r="D1508" s="27">
        <v>7743.5459333333301</v>
      </c>
    </row>
    <row r="1509" spans="1:5" x14ac:dyDescent="0.25">
      <c r="A1509" s="27" t="s">
        <v>461</v>
      </c>
      <c r="B1509" s="27">
        <v>2008</v>
      </c>
      <c r="C1509" s="27">
        <v>6604.6724000000004</v>
      </c>
      <c r="D1509" s="27">
        <v>6604.6724000000004</v>
      </c>
      <c r="E1509" s="27">
        <v>6604.6724000000004</v>
      </c>
    </row>
    <row r="1510" spans="1:5" x14ac:dyDescent="0.25">
      <c r="A1510" s="27" t="s">
        <v>461</v>
      </c>
      <c r="B1510" s="27">
        <v>2009</v>
      </c>
      <c r="D1510" s="27">
        <v>8256.2005000000008</v>
      </c>
    </row>
    <row r="1511" spans="1:5" x14ac:dyDescent="0.25">
      <c r="A1511" s="27" t="s">
        <v>461</v>
      </c>
      <c r="B1511" s="27">
        <v>2010</v>
      </c>
      <c r="C1511" s="27">
        <v>9907.7286000000004</v>
      </c>
      <c r="D1511" s="27">
        <v>9907.7286000000004</v>
      </c>
      <c r="E1511" s="27">
        <v>13284.093199999999</v>
      </c>
    </row>
    <row r="1512" spans="1:5" x14ac:dyDescent="0.25">
      <c r="A1512" s="27" t="s">
        <v>461</v>
      </c>
      <c r="B1512" s="27">
        <v>2011</v>
      </c>
      <c r="C1512" s="27">
        <v>13238.8732</v>
      </c>
      <c r="D1512" s="27">
        <v>13238.8732</v>
      </c>
      <c r="E1512" s="27">
        <v>13238.8732</v>
      </c>
    </row>
    <row r="1513" spans="1:5" x14ac:dyDescent="0.25">
      <c r="A1513" s="27" t="s">
        <v>461</v>
      </c>
      <c r="B1513" s="27">
        <v>2012</v>
      </c>
      <c r="C1513" s="27">
        <v>9805.5804000000007</v>
      </c>
      <c r="D1513" s="27">
        <v>9805.5804000000007</v>
      </c>
      <c r="E1513" s="27">
        <v>13100.7228</v>
      </c>
    </row>
    <row r="1514" spans="1:5" x14ac:dyDescent="0.25">
      <c r="A1514" s="27" t="s">
        <v>461</v>
      </c>
      <c r="B1514" s="27">
        <v>2013</v>
      </c>
      <c r="C1514" s="27">
        <v>12921.876</v>
      </c>
      <c r="D1514" s="27">
        <v>12921.876</v>
      </c>
      <c r="E1514" s="27">
        <v>15662.196</v>
      </c>
    </row>
    <row r="1515" spans="1:5" x14ac:dyDescent="0.25">
      <c r="A1515" s="27" t="s">
        <v>461</v>
      </c>
      <c r="B1515" s="27">
        <v>2014</v>
      </c>
      <c r="D1515" s="27">
        <v>12921.876</v>
      </c>
    </row>
    <row r="1516" spans="1:5" x14ac:dyDescent="0.25">
      <c r="A1516" s="27" t="s">
        <v>461</v>
      </c>
      <c r="B1516" s="27">
        <v>2015</v>
      </c>
      <c r="D1516" s="27">
        <v>12921.876</v>
      </c>
    </row>
    <row r="1517" spans="1:5" x14ac:dyDescent="0.25">
      <c r="A1517" s="27" t="s">
        <v>461</v>
      </c>
      <c r="B1517" s="27">
        <v>2016</v>
      </c>
      <c r="D1517" s="27">
        <v>12921.876</v>
      </c>
    </row>
    <row r="1518" spans="1:5" x14ac:dyDescent="0.25">
      <c r="A1518" s="27" t="s">
        <v>461</v>
      </c>
      <c r="B1518" s="27">
        <v>2017</v>
      </c>
      <c r="D1518" s="27">
        <v>12921.876</v>
      </c>
    </row>
    <row r="1519" spans="1:5" x14ac:dyDescent="0.25">
      <c r="A1519" s="27" t="s">
        <v>463</v>
      </c>
      <c r="B1519" s="27">
        <v>1981</v>
      </c>
      <c r="C1519" s="27">
        <v>19980825.48</v>
      </c>
      <c r="D1519" s="27">
        <v>19980825.48</v>
      </c>
      <c r="E1519" s="27">
        <v>5958066.2400000002</v>
      </c>
    </row>
    <row r="1520" spans="1:5" x14ac:dyDescent="0.25">
      <c r="A1520" s="27" t="s">
        <v>463</v>
      </c>
      <c r="B1520" s="27">
        <v>1982</v>
      </c>
      <c r="D1520" s="27">
        <v>20839981.199999999</v>
      </c>
    </row>
    <row r="1521" spans="1:5" x14ac:dyDescent="0.25">
      <c r="A1521" s="27" t="s">
        <v>463</v>
      </c>
      <c r="B1521" s="27">
        <v>1983</v>
      </c>
      <c r="D1521" s="27">
        <v>21699136.920000002</v>
      </c>
    </row>
    <row r="1522" spans="1:5" x14ac:dyDescent="0.25">
      <c r="A1522" s="27" t="s">
        <v>463</v>
      </c>
      <c r="B1522" s="27">
        <v>1984</v>
      </c>
      <c r="C1522" s="27">
        <v>22558292.640000001</v>
      </c>
      <c r="D1522" s="27">
        <v>22558292.640000001</v>
      </c>
      <c r="E1522" s="27">
        <v>10616731.84</v>
      </c>
    </row>
    <row r="1523" spans="1:5" x14ac:dyDescent="0.25">
      <c r="A1523" s="27" t="s">
        <v>463</v>
      </c>
      <c r="B1523" s="27">
        <v>1985</v>
      </c>
      <c r="D1523" s="27">
        <v>23245830.666666701</v>
      </c>
    </row>
    <row r="1524" spans="1:5" x14ac:dyDescent="0.25">
      <c r="A1524" s="27" t="s">
        <v>463</v>
      </c>
      <c r="B1524" s="27">
        <v>1986</v>
      </c>
      <c r="D1524" s="27">
        <v>23933368.693333302</v>
      </c>
    </row>
    <row r="1525" spans="1:5" x14ac:dyDescent="0.25">
      <c r="A1525" s="27" t="s">
        <v>463</v>
      </c>
      <c r="B1525" s="27">
        <v>1987</v>
      </c>
      <c r="C1525" s="27">
        <v>24620906.719999999</v>
      </c>
      <c r="D1525" s="27">
        <v>24620906.719999999</v>
      </c>
      <c r="E1525" s="27">
        <v>14453510.09</v>
      </c>
    </row>
    <row r="1526" spans="1:5" x14ac:dyDescent="0.25">
      <c r="A1526" s="27" t="s">
        <v>463</v>
      </c>
      <c r="B1526" s="27">
        <v>1988</v>
      </c>
      <c r="D1526" s="27">
        <v>26180119.133333299</v>
      </c>
    </row>
    <row r="1527" spans="1:5" x14ac:dyDescent="0.25">
      <c r="A1527" s="27" t="s">
        <v>463</v>
      </c>
      <c r="B1527" s="27">
        <v>1989</v>
      </c>
      <c r="D1527" s="27">
        <v>27739331.5466667</v>
      </c>
    </row>
    <row r="1528" spans="1:5" x14ac:dyDescent="0.25">
      <c r="A1528" s="27" t="s">
        <v>463</v>
      </c>
      <c r="B1528" s="27">
        <v>1990</v>
      </c>
      <c r="C1528" s="27">
        <v>29298543.960000001</v>
      </c>
      <c r="D1528" s="27">
        <v>29298543.960000001</v>
      </c>
      <c r="E1528" s="27">
        <v>18032499.66</v>
      </c>
    </row>
    <row r="1529" spans="1:5" x14ac:dyDescent="0.25">
      <c r="A1529" s="27" t="s">
        <v>463</v>
      </c>
      <c r="B1529" s="27">
        <v>1991</v>
      </c>
      <c r="D1529" s="27">
        <v>31994164.483333301</v>
      </c>
    </row>
    <row r="1530" spans="1:5" x14ac:dyDescent="0.25">
      <c r="A1530" s="27" t="s">
        <v>463</v>
      </c>
      <c r="B1530" s="27">
        <v>1992</v>
      </c>
      <c r="D1530" s="27">
        <v>34689785.006666698</v>
      </c>
    </row>
    <row r="1531" spans="1:5" x14ac:dyDescent="0.25">
      <c r="A1531" s="27" t="s">
        <v>463</v>
      </c>
      <c r="B1531" s="27">
        <v>1993</v>
      </c>
      <c r="C1531" s="27">
        <v>37385405.530000001</v>
      </c>
      <c r="D1531" s="27">
        <v>37385405.530000001</v>
      </c>
      <c r="E1531" s="27">
        <v>26443177.640000001</v>
      </c>
    </row>
    <row r="1532" spans="1:5" x14ac:dyDescent="0.25">
      <c r="A1532" s="27" t="s">
        <v>463</v>
      </c>
      <c r="B1532" s="27">
        <v>1994</v>
      </c>
      <c r="D1532" s="27">
        <v>37096128.646666698</v>
      </c>
    </row>
    <row r="1533" spans="1:5" x14ac:dyDescent="0.25">
      <c r="A1533" s="27" t="s">
        <v>463</v>
      </c>
      <c r="B1533" s="27">
        <v>1995</v>
      </c>
      <c r="D1533" s="27">
        <v>36806851.763333298</v>
      </c>
    </row>
    <row r="1534" spans="1:5" x14ac:dyDescent="0.25">
      <c r="A1534" s="27" t="s">
        <v>463</v>
      </c>
      <c r="B1534" s="27">
        <v>1996</v>
      </c>
      <c r="C1534" s="27">
        <v>36517574.880000003</v>
      </c>
      <c r="D1534" s="27">
        <v>36517574.880000003</v>
      </c>
      <c r="E1534" s="27">
        <v>27436219.079999998</v>
      </c>
    </row>
    <row r="1535" spans="1:5" x14ac:dyDescent="0.25">
      <c r="A1535" s="27" t="s">
        <v>463</v>
      </c>
      <c r="B1535" s="27">
        <v>1997</v>
      </c>
      <c r="D1535" s="27">
        <v>36777131.840000004</v>
      </c>
    </row>
    <row r="1536" spans="1:5" x14ac:dyDescent="0.25">
      <c r="A1536" s="27" t="s">
        <v>463</v>
      </c>
      <c r="B1536" s="27">
        <v>1998</v>
      </c>
      <c r="D1536" s="27">
        <v>37036688.799999997</v>
      </c>
    </row>
    <row r="1537" spans="1:5" x14ac:dyDescent="0.25">
      <c r="A1537" s="27" t="s">
        <v>463</v>
      </c>
      <c r="B1537" s="27">
        <v>1999</v>
      </c>
      <c r="C1537" s="27">
        <v>37296245.759999998</v>
      </c>
      <c r="D1537" s="27">
        <v>37296245.759999998</v>
      </c>
      <c r="E1537" s="27">
        <v>25913723.52</v>
      </c>
    </row>
    <row r="1538" spans="1:5" x14ac:dyDescent="0.25">
      <c r="A1538" s="27" t="s">
        <v>463</v>
      </c>
      <c r="B1538" s="27">
        <v>2000</v>
      </c>
      <c r="D1538" s="27">
        <v>36042996.340000004</v>
      </c>
    </row>
    <row r="1539" spans="1:5" x14ac:dyDescent="0.25">
      <c r="A1539" s="27" t="s">
        <v>463</v>
      </c>
      <c r="B1539" s="27">
        <v>2001</v>
      </c>
      <c r="D1539" s="27">
        <v>34789746.920000002</v>
      </c>
    </row>
    <row r="1540" spans="1:5" x14ac:dyDescent="0.25">
      <c r="A1540" s="27" t="s">
        <v>463</v>
      </c>
      <c r="B1540" s="27">
        <v>2002</v>
      </c>
      <c r="C1540" s="27">
        <v>33536497.5</v>
      </c>
      <c r="D1540" s="27">
        <v>33536497.5</v>
      </c>
      <c r="E1540" s="27">
        <v>25382961</v>
      </c>
    </row>
    <row r="1541" spans="1:5" x14ac:dyDescent="0.25">
      <c r="A1541" s="27" t="s">
        <v>463</v>
      </c>
      <c r="B1541" s="27">
        <v>2003</v>
      </c>
      <c r="D1541" s="27">
        <v>31615830.07</v>
      </c>
    </row>
    <row r="1542" spans="1:5" x14ac:dyDescent="0.25">
      <c r="A1542" s="27" t="s">
        <v>463</v>
      </c>
      <c r="B1542" s="27">
        <v>2004</v>
      </c>
      <c r="D1542" s="27">
        <v>29695162.640000001</v>
      </c>
    </row>
    <row r="1543" spans="1:5" x14ac:dyDescent="0.25">
      <c r="A1543" s="27" t="s">
        <v>463</v>
      </c>
      <c r="B1543" s="27">
        <v>2005</v>
      </c>
      <c r="C1543" s="27">
        <v>27774495.210000001</v>
      </c>
      <c r="D1543" s="27">
        <v>27774495.210000001</v>
      </c>
      <c r="E1543" s="27">
        <v>23727678.280000001</v>
      </c>
    </row>
    <row r="1544" spans="1:5" x14ac:dyDescent="0.25">
      <c r="A1544" s="27" t="s">
        <v>463</v>
      </c>
      <c r="B1544" s="27">
        <v>2006</v>
      </c>
      <c r="D1544" s="27">
        <v>28223630.2266667</v>
      </c>
    </row>
    <row r="1545" spans="1:5" x14ac:dyDescent="0.25">
      <c r="A1545" s="27" t="s">
        <v>463</v>
      </c>
      <c r="B1545" s="27">
        <v>2007</v>
      </c>
      <c r="D1545" s="27">
        <v>28672765.243333299</v>
      </c>
    </row>
    <row r="1546" spans="1:5" x14ac:dyDescent="0.25">
      <c r="A1546" s="27" t="s">
        <v>463</v>
      </c>
      <c r="B1546" s="27">
        <v>2008</v>
      </c>
      <c r="C1546" s="27">
        <v>29121900.260000002</v>
      </c>
      <c r="D1546" s="27">
        <v>29121900.260000002</v>
      </c>
      <c r="E1546" s="27">
        <v>32068219.039999999</v>
      </c>
    </row>
    <row r="1547" spans="1:5" x14ac:dyDescent="0.25">
      <c r="A1547" s="27" t="s">
        <v>463</v>
      </c>
      <c r="B1547" s="27">
        <v>2009</v>
      </c>
      <c r="D1547" s="27">
        <v>29401807.23</v>
      </c>
    </row>
    <row r="1548" spans="1:5" x14ac:dyDescent="0.25">
      <c r="A1548" s="27" t="s">
        <v>463</v>
      </c>
      <c r="B1548" s="27">
        <v>2010</v>
      </c>
      <c r="C1548" s="27">
        <v>29681714.199999999</v>
      </c>
      <c r="D1548" s="27">
        <v>29681714.199999999</v>
      </c>
      <c r="E1548" s="27">
        <v>37425010.299999997</v>
      </c>
    </row>
    <row r="1549" spans="1:5" x14ac:dyDescent="0.25">
      <c r="A1549" s="27" t="s">
        <v>463</v>
      </c>
      <c r="B1549" s="27">
        <v>2011</v>
      </c>
      <c r="C1549" s="27">
        <v>29189437.350000001</v>
      </c>
      <c r="D1549" s="27">
        <v>29189437.350000001</v>
      </c>
      <c r="E1549" s="27">
        <v>41554833.200000003</v>
      </c>
    </row>
    <row r="1550" spans="1:5" x14ac:dyDescent="0.25">
      <c r="A1550" s="27" t="s">
        <v>463</v>
      </c>
      <c r="B1550" s="27">
        <v>2012</v>
      </c>
      <c r="C1550" s="27">
        <v>28717780.16</v>
      </c>
      <c r="D1550" s="27">
        <v>28717780.16</v>
      </c>
      <c r="E1550" s="27">
        <v>43862225.359999999</v>
      </c>
    </row>
    <row r="1551" spans="1:5" x14ac:dyDescent="0.25">
      <c r="A1551" s="27" t="s">
        <v>463</v>
      </c>
      <c r="B1551" s="27">
        <v>2013</v>
      </c>
      <c r="C1551" s="27">
        <v>27820324.649999999</v>
      </c>
      <c r="D1551" s="27">
        <v>27820324.649999999</v>
      </c>
      <c r="E1551" s="27">
        <v>47651385.75</v>
      </c>
    </row>
    <row r="1552" spans="1:5" x14ac:dyDescent="0.25">
      <c r="A1552" s="27" t="s">
        <v>463</v>
      </c>
      <c r="B1552" s="27">
        <v>2014</v>
      </c>
      <c r="D1552" s="27">
        <v>27820324.649999999</v>
      </c>
    </row>
    <row r="1553" spans="1:5" x14ac:dyDescent="0.25">
      <c r="A1553" s="27" t="s">
        <v>463</v>
      </c>
      <c r="B1553" s="27">
        <v>2015</v>
      </c>
      <c r="D1553" s="27">
        <v>27820324.649999999</v>
      </c>
    </row>
    <row r="1554" spans="1:5" x14ac:dyDescent="0.25">
      <c r="A1554" s="27" t="s">
        <v>463</v>
      </c>
      <c r="B1554" s="27">
        <v>2016</v>
      </c>
      <c r="D1554" s="27">
        <v>27820324.649999999</v>
      </c>
    </row>
    <row r="1555" spans="1:5" x14ac:dyDescent="0.25">
      <c r="A1555" s="27" t="s">
        <v>463</v>
      </c>
      <c r="B1555" s="27">
        <v>2017</v>
      </c>
      <c r="D1555" s="27">
        <v>27820324.649999999</v>
      </c>
    </row>
    <row r="1556" spans="1:5" x14ac:dyDescent="0.25">
      <c r="A1556" s="27" t="s">
        <v>472</v>
      </c>
      <c r="B1556" s="27">
        <v>1981</v>
      </c>
      <c r="C1556" s="27">
        <v>49793.120000000003</v>
      </c>
      <c r="D1556" s="27">
        <v>49793.120000000003</v>
      </c>
      <c r="E1556" s="27">
        <v>3522.5839999999998</v>
      </c>
    </row>
    <row r="1557" spans="1:5" x14ac:dyDescent="0.25">
      <c r="A1557" s="27" t="s">
        <v>472</v>
      </c>
      <c r="B1557" s="27">
        <v>1982</v>
      </c>
      <c r="D1557" s="27">
        <v>57750.246666666702</v>
      </c>
    </row>
    <row r="1558" spans="1:5" x14ac:dyDescent="0.25">
      <c r="A1558" s="27" t="s">
        <v>472</v>
      </c>
      <c r="B1558" s="27">
        <v>1983</v>
      </c>
      <c r="D1558" s="27">
        <v>65707.373333333293</v>
      </c>
    </row>
    <row r="1559" spans="1:5" x14ac:dyDescent="0.25">
      <c r="A1559" s="27" t="s">
        <v>472</v>
      </c>
      <c r="B1559" s="27">
        <v>1984</v>
      </c>
      <c r="C1559" s="27">
        <v>73664.5</v>
      </c>
      <c r="D1559" s="27">
        <v>73664.5</v>
      </c>
      <c r="E1559" s="27">
        <v>12883.71</v>
      </c>
    </row>
    <row r="1560" spans="1:5" x14ac:dyDescent="0.25">
      <c r="A1560" s="27" t="s">
        <v>472</v>
      </c>
      <c r="B1560" s="27">
        <v>1985</v>
      </c>
      <c r="D1560" s="27">
        <v>80688.626666666707</v>
      </c>
    </row>
    <row r="1561" spans="1:5" x14ac:dyDescent="0.25">
      <c r="A1561" s="27" t="s">
        <v>472</v>
      </c>
      <c r="B1561" s="27">
        <v>1986</v>
      </c>
      <c r="D1561" s="27">
        <v>87712.753333333298</v>
      </c>
    </row>
    <row r="1562" spans="1:5" x14ac:dyDescent="0.25">
      <c r="A1562" s="27" t="s">
        <v>472</v>
      </c>
      <c r="B1562" s="27">
        <v>1987</v>
      </c>
      <c r="C1562" s="27">
        <v>94736.88</v>
      </c>
      <c r="D1562" s="27">
        <v>94736.88</v>
      </c>
      <c r="E1562" s="27">
        <v>30063.743999999999</v>
      </c>
    </row>
    <row r="1563" spans="1:5" x14ac:dyDescent="0.25">
      <c r="A1563" s="27" t="s">
        <v>472</v>
      </c>
      <c r="B1563" s="27">
        <v>1988</v>
      </c>
      <c r="D1563" s="27">
        <v>83875.076666666704</v>
      </c>
    </row>
    <row r="1564" spans="1:5" x14ac:dyDescent="0.25">
      <c r="A1564" s="27" t="s">
        <v>472</v>
      </c>
      <c r="B1564" s="27">
        <v>1989</v>
      </c>
      <c r="D1564" s="27">
        <v>73013.273333333302</v>
      </c>
    </row>
    <row r="1565" spans="1:5" x14ac:dyDescent="0.25">
      <c r="A1565" s="27" t="s">
        <v>472</v>
      </c>
      <c r="B1565" s="27">
        <v>1990</v>
      </c>
      <c r="C1565" s="27">
        <v>62151.47</v>
      </c>
      <c r="D1565" s="27">
        <v>62151.47</v>
      </c>
      <c r="E1565" s="27">
        <v>16528.222000000002</v>
      </c>
    </row>
    <row r="1566" spans="1:5" x14ac:dyDescent="0.25">
      <c r="A1566" s="27" t="s">
        <v>472</v>
      </c>
      <c r="B1566" s="27">
        <v>1991</v>
      </c>
      <c r="D1566" s="27">
        <v>61954.490666666701</v>
      </c>
    </row>
    <row r="1567" spans="1:5" x14ac:dyDescent="0.25">
      <c r="A1567" s="27" t="s">
        <v>472</v>
      </c>
      <c r="B1567" s="27">
        <v>1992</v>
      </c>
      <c r="D1567" s="27">
        <v>61757.511333333299</v>
      </c>
    </row>
    <row r="1568" spans="1:5" x14ac:dyDescent="0.25">
      <c r="A1568" s="27" t="s">
        <v>472</v>
      </c>
      <c r="B1568" s="27">
        <v>1993</v>
      </c>
      <c r="C1568" s="27">
        <v>61560.531999999999</v>
      </c>
      <c r="D1568" s="27">
        <v>61560.531999999999</v>
      </c>
      <c r="E1568" s="27">
        <v>17875.580000000002</v>
      </c>
    </row>
    <row r="1569" spans="1:5" x14ac:dyDescent="0.25">
      <c r="A1569" s="27" t="s">
        <v>472</v>
      </c>
      <c r="B1569" s="27">
        <v>1994</v>
      </c>
      <c r="D1569" s="27">
        <v>57444.196666666699</v>
      </c>
    </row>
    <row r="1570" spans="1:5" x14ac:dyDescent="0.25">
      <c r="A1570" s="27" t="s">
        <v>472</v>
      </c>
      <c r="B1570" s="27">
        <v>1995</v>
      </c>
      <c r="D1570" s="27">
        <v>53327.861333333298</v>
      </c>
    </row>
    <row r="1571" spans="1:5" x14ac:dyDescent="0.25">
      <c r="A1571" s="27" t="s">
        <v>472</v>
      </c>
      <c r="B1571" s="27">
        <v>1996</v>
      </c>
      <c r="C1571" s="27">
        <v>49211.525999999998</v>
      </c>
      <c r="D1571" s="27">
        <v>49211.525999999998</v>
      </c>
      <c r="E1571" s="27">
        <v>19625.657999999999</v>
      </c>
    </row>
    <row r="1572" spans="1:5" x14ac:dyDescent="0.25">
      <c r="A1572" s="27" t="s">
        <v>472</v>
      </c>
      <c r="B1572" s="27">
        <v>1997</v>
      </c>
      <c r="D1572" s="27">
        <v>47680.741999999998</v>
      </c>
    </row>
    <row r="1573" spans="1:5" x14ac:dyDescent="0.25">
      <c r="A1573" s="27" t="s">
        <v>472</v>
      </c>
      <c r="B1573" s="27">
        <v>1998</v>
      </c>
      <c r="D1573" s="27">
        <v>46149.957999999999</v>
      </c>
    </row>
    <row r="1574" spans="1:5" x14ac:dyDescent="0.25">
      <c r="A1574" s="27" t="s">
        <v>472</v>
      </c>
      <c r="B1574" s="27">
        <v>1999</v>
      </c>
      <c r="C1574" s="27">
        <v>44619.173999999999</v>
      </c>
      <c r="D1574" s="27">
        <v>44619.173999999999</v>
      </c>
      <c r="E1574" s="27">
        <v>18339.534</v>
      </c>
    </row>
    <row r="1575" spans="1:5" x14ac:dyDescent="0.25">
      <c r="A1575" s="27" t="s">
        <v>472</v>
      </c>
      <c r="B1575" s="27">
        <v>2000</v>
      </c>
      <c r="D1575" s="27">
        <v>43318.400666666697</v>
      </c>
    </row>
    <row r="1576" spans="1:5" x14ac:dyDescent="0.25">
      <c r="A1576" s="27" t="s">
        <v>472</v>
      </c>
      <c r="B1576" s="27">
        <v>2001</v>
      </c>
      <c r="D1576" s="27">
        <v>42017.627333333301</v>
      </c>
    </row>
    <row r="1577" spans="1:5" x14ac:dyDescent="0.25">
      <c r="A1577" s="27" t="s">
        <v>472</v>
      </c>
      <c r="B1577" s="27">
        <v>2002</v>
      </c>
      <c r="C1577" s="27">
        <v>40716.853999999999</v>
      </c>
      <c r="D1577" s="27">
        <v>40716.853999999999</v>
      </c>
      <c r="E1577" s="27">
        <v>20870.885999999999</v>
      </c>
    </row>
    <row r="1578" spans="1:5" x14ac:dyDescent="0.25">
      <c r="A1578" s="27" t="s">
        <v>472</v>
      </c>
      <c r="B1578" s="27">
        <v>2003</v>
      </c>
      <c r="D1578" s="27">
        <v>37309.644666666703</v>
      </c>
    </row>
    <row r="1579" spans="1:5" x14ac:dyDescent="0.25">
      <c r="A1579" s="27" t="s">
        <v>472</v>
      </c>
      <c r="B1579" s="27">
        <v>2004</v>
      </c>
      <c r="D1579" s="27">
        <v>33902.435333333298</v>
      </c>
    </row>
    <row r="1580" spans="1:5" x14ac:dyDescent="0.25">
      <c r="A1580" s="27" t="s">
        <v>472</v>
      </c>
      <c r="B1580" s="27">
        <v>2005</v>
      </c>
      <c r="C1580" s="27">
        <v>30495.225999999999</v>
      </c>
      <c r="D1580" s="27">
        <v>30495.225999999999</v>
      </c>
      <c r="E1580" s="27">
        <v>21149.194</v>
      </c>
    </row>
    <row r="1581" spans="1:5" x14ac:dyDescent="0.25">
      <c r="A1581" s="27" t="s">
        <v>472</v>
      </c>
      <c r="B1581" s="27">
        <v>2006</v>
      </c>
      <c r="D1581" s="27">
        <v>29915.278666666702</v>
      </c>
    </row>
    <row r="1582" spans="1:5" x14ac:dyDescent="0.25">
      <c r="A1582" s="27" t="s">
        <v>472</v>
      </c>
      <c r="B1582" s="27">
        <v>2007</v>
      </c>
      <c r="D1582" s="27">
        <v>29335.331333333299</v>
      </c>
    </row>
    <row r="1583" spans="1:5" x14ac:dyDescent="0.25">
      <c r="A1583" s="27" t="s">
        <v>472</v>
      </c>
      <c r="B1583" s="27">
        <v>2008</v>
      </c>
      <c r="C1583" s="27">
        <v>28755.383999999998</v>
      </c>
      <c r="D1583" s="27">
        <v>28755.383999999998</v>
      </c>
      <c r="E1583" s="27">
        <v>34692.252</v>
      </c>
    </row>
    <row r="1584" spans="1:5" x14ac:dyDescent="0.25">
      <c r="A1584" s="27" t="s">
        <v>472</v>
      </c>
      <c r="B1584" s="27">
        <v>2009</v>
      </c>
      <c r="D1584" s="27">
        <v>27370.958999999999</v>
      </c>
    </row>
    <row r="1585" spans="1:5" x14ac:dyDescent="0.25">
      <c r="A1585" s="27" t="s">
        <v>472</v>
      </c>
      <c r="B1585" s="27">
        <v>2010</v>
      </c>
      <c r="C1585" s="27">
        <v>25986.534</v>
      </c>
      <c r="D1585" s="27">
        <v>25986.534</v>
      </c>
      <c r="E1585" s="27">
        <v>40558.718000000001</v>
      </c>
    </row>
    <row r="1586" spans="1:5" x14ac:dyDescent="0.25">
      <c r="A1586" s="27" t="s">
        <v>472</v>
      </c>
      <c r="B1586" s="27">
        <v>2011</v>
      </c>
      <c r="C1586" s="27">
        <v>22198.05</v>
      </c>
      <c r="D1586" s="27">
        <v>22198.05</v>
      </c>
      <c r="E1586" s="27">
        <v>47978.063999999998</v>
      </c>
    </row>
    <row r="1587" spans="1:5" x14ac:dyDescent="0.25">
      <c r="A1587" s="27" t="s">
        <v>472</v>
      </c>
      <c r="B1587" s="27">
        <v>2012</v>
      </c>
      <c r="C1587" s="27">
        <v>19476.429</v>
      </c>
      <c r="D1587" s="27">
        <v>19476.429</v>
      </c>
      <c r="E1587" s="27">
        <v>51174.182999999997</v>
      </c>
    </row>
    <row r="1588" spans="1:5" x14ac:dyDescent="0.25">
      <c r="A1588" s="27" t="s">
        <v>472</v>
      </c>
      <c r="B1588" s="27">
        <v>2013</v>
      </c>
      <c r="C1588" s="27">
        <v>13798.224</v>
      </c>
      <c r="D1588" s="27">
        <v>13798.224</v>
      </c>
      <c r="E1588" s="27">
        <v>56444.52</v>
      </c>
    </row>
    <row r="1589" spans="1:5" x14ac:dyDescent="0.25">
      <c r="A1589" s="27" t="s">
        <v>472</v>
      </c>
      <c r="B1589" s="27">
        <v>2014</v>
      </c>
      <c r="D1589" s="27">
        <v>13798.224</v>
      </c>
    </row>
    <row r="1590" spans="1:5" x14ac:dyDescent="0.25">
      <c r="A1590" s="27" t="s">
        <v>472</v>
      </c>
      <c r="B1590" s="27">
        <v>2015</v>
      </c>
      <c r="D1590" s="27">
        <v>13798.224</v>
      </c>
    </row>
    <row r="1591" spans="1:5" x14ac:dyDescent="0.25">
      <c r="A1591" s="27" t="s">
        <v>472</v>
      </c>
      <c r="B1591" s="27">
        <v>2016</v>
      </c>
      <c r="D1591" s="27">
        <v>13798.224</v>
      </c>
    </row>
    <row r="1592" spans="1:5" x14ac:dyDescent="0.25">
      <c r="A1592" s="27" t="s">
        <v>472</v>
      </c>
      <c r="B1592" s="27">
        <v>2017</v>
      </c>
      <c r="D1592" s="27">
        <v>13798.224</v>
      </c>
    </row>
    <row r="1593" spans="1:5" x14ac:dyDescent="0.25">
      <c r="A1593" s="27" t="s">
        <v>475</v>
      </c>
      <c r="B1593" s="27">
        <v>1981</v>
      </c>
      <c r="C1593" s="27">
        <v>0</v>
      </c>
      <c r="D1593" s="27">
        <v>0</v>
      </c>
      <c r="E1593" s="27">
        <v>0</v>
      </c>
    </row>
    <row r="1594" spans="1:5" x14ac:dyDescent="0.25">
      <c r="A1594" s="27" t="s">
        <v>475</v>
      </c>
      <c r="B1594" s="27">
        <v>1982</v>
      </c>
      <c r="D1594" s="27">
        <v>0</v>
      </c>
    </row>
    <row r="1595" spans="1:5" x14ac:dyDescent="0.25">
      <c r="A1595" s="27" t="s">
        <v>475</v>
      </c>
      <c r="B1595" s="27">
        <v>1983</v>
      </c>
      <c r="D1595" s="27">
        <v>0</v>
      </c>
    </row>
    <row r="1596" spans="1:5" x14ac:dyDescent="0.25">
      <c r="A1596" s="27" t="s">
        <v>475</v>
      </c>
      <c r="B1596" s="27">
        <v>1984</v>
      </c>
      <c r="C1596" s="27">
        <v>0</v>
      </c>
      <c r="D1596" s="27">
        <v>0</v>
      </c>
      <c r="E1596" s="27">
        <v>0</v>
      </c>
    </row>
    <row r="1597" spans="1:5" x14ac:dyDescent="0.25">
      <c r="A1597" s="27" t="s">
        <v>475</v>
      </c>
      <c r="B1597" s="27">
        <v>1985</v>
      </c>
      <c r="D1597" s="27">
        <v>0</v>
      </c>
    </row>
    <row r="1598" spans="1:5" x14ac:dyDescent="0.25">
      <c r="A1598" s="27" t="s">
        <v>475</v>
      </c>
      <c r="B1598" s="27">
        <v>1986</v>
      </c>
      <c r="D1598" s="27">
        <v>0</v>
      </c>
    </row>
    <row r="1599" spans="1:5" x14ac:dyDescent="0.25">
      <c r="A1599" s="27" t="s">
        <v>475</v>
      </c>
      <c r="B1599" s="27">
        <v>1987</v>
      </c>
      <c r="C1599" s="27">
        <v>0</v>
      </c>
      <c r="D1599" s="27">
        <v>0</v>
      </c>
      <c r="E1599" s="27">
        <v>0</v>
      </c>
    </row>
    <row r="1600" spans="1:5" x14ac:dyDescent="0.25">
      <c r="A1600" s="27" t="s">
        <v>475</v>
      </c>
      <c r="B1600" s="27">
        <v>1988</v>
      </c>
      <c r="D1600" s="27">
        <v>0</v>
      </c>
    </row>
    <row r="1601" spans="1:5" x14ac:dyDescent="0.25">
      <c r="A1601" s="27" t="s">
        <v>475</v>
      </c>
      <c r="B1601" s="27">
        <v>1989</v>
      </c>
      <c r="D1601" s="27">
        <v>0</v>
      </c>
    </row>
    <row r="1602" spans="1:5" x14ac:dyDescent="0.25">
      <c r="A1602" s="27" t="s">
        <v>475</v>
      </c>
      <c r="B1602" s="27">
        <v>1990</v>
      </c>
      <c r="C1602" s="27">
        <v>0</v>
      </c>
      <c r="D1602" s="27">
        <v>0</v>
      </c>
      <c r="E1602" s="27">
        <v>0</v>
      </c>
    </row>
    <row r="1603" spans="1:5" x14ac:dyDescent="0.25">
      <c r="A1603" s="27" t="s">
        <v>475</v>
      </c>
      <c r="B1603" s="27">
        <v>1991</v>
      </c>
      <c r="D1603" s="27">
        <v>0</v>
      </c>
    </row>
    <row r="1604" spans="1:5" x14ac:dyDescent="0.25">
      <c r="A1604" s="27" t="s">
        <v>475</v>
      </c>
      <c r="B1604" s="27">
        <v>1992</v>
      </c>
      <c r="D1604" s="27">
        <v>0</v>
      </c>
    </row>
    <row r="1605" spans="1:5" x14ac:dyDescent="0.25">
      <c r="A1605" s="27" t="s">
        <v>475</v>
      </c>
      <c r="B1605" s="27">
        <v>1993</v>
      </c>
      <c r="C1605" s="27">
        <v>0</v>
      </c>
      <c r="D1605" s="27">
        <v>0</v>
      </c>
      <c r="E1605" s="27">
        <v>0</v>
      </c>
    </row>
    <row r="1606" spans="1:5" x14ac:dyDescent="0.25">
      <c r="A1606" s="27" t="s">
        <v>475</v>
      </c>
      <c r="B1606" s="27">
        <v>1994</v>
      </c>
      <c r="D1606" s="27">
        <v>0</v>
      </c>
    </row>
    <row r="1607" spans="1:5" x14ac:dyDescent="0.25">
      <c r="A1607" s="27" t="s">
        <v>475</v>
      </c>
      <c r="B1607" s="27">
        <v>1995</v>
      </c>
      <c r="D1607" s="27">
        <v>0</v>
      </c>
    </row>
    <row r="1608" spans="1:5" x14ac:dyDescent="0.25">
      <c r="A1608" s="27" t="s">
        <v>475</v>
      </c>
      <c r="B1608" s="27">
        <v>1996</v>
      </c>
      <c r="C1608" s="27">
        <v>0</v>
      </c>
      <c r="D1608" s="27">
        <v>0</v>
      </c>
      <c r="E1608" s="27">
        <v>0</v>
      </c>
    </row>
    <row r="1609" spans="1:5" x14ac:dyDescent="0.25">
      <c r="A1609" s="27" t="s">
        <v>475</v>
      </c>
      <c r="B1609" s="27">
        <v>1997</v>
      </c>
      <c r="D1609" s="27">
        <v>0</v>
      </c>
    </row>
    <row r="1610" spans="1:5" x14ac:dyDescent="0.25">
      <c r="A1610" s="27" t="s">
        <v>475</v>
      </c>
      <c r="B1610" s="27">
        <v>1998</v>
      </c>
      <c r="D1610" s="27">
        <v>0</v>
      </c>
    </row>
    <row r="1611" spans="1:5" x14ac:dyDescent="0.25">
      <c r="A1611" s="27" t="s">
        <v>475</v>
      </c>
      <c r="B1611" s="27">
        <v>1999</v>
      </c>
      <c r="C1611" s="27">
        <v>0</v>
      </c>
      <c r="D1611" s="27">
        <v>0</v>
      </c>
      <c r="E1611" s="27">
        <v>0</v>
      </c>
    </row>
    <row r="1612" spans="1:5" x14ac:dyDescent="0.25">
      <c r="A1612" s="27" t="s">
        <v>475</v>
      </c>
      <c r="B1612" s="27">
        <v>2000</v>
      </c>
      <c r="D1612" s="27">
        <v>0</v>
      </c>
    </row>
    <row r="1613" spans="1:5" x14ac:dyDescent="0.25">
      <c r="A1613" s="27" t="s">
        <v>475</v>
      </c>
      <c r="B1613" s="27">
        <v>2001</v>
      </c>
      <c r="D1613" s="27">
        <v>0</v>
      </c>
    </row>
    <row r="1614" spans="1:5" x14ac:dyDescent="0.25">
      <c r="A1614" s="27" t="s">
        <v>475</v>
      </c>
      <c r="B1614" s="27">
        <v>2002</v>
      </c>
      <c r="C1614" s="27">
        <v>0</v>
      </c>
      <c r="D1614" s="27">
        <v>0</v>
      </c>
      <c r="E1614" s="27">
        <v>0</v>
      </c>
    </row>
    <row r="1615" spans="1:5" x14ac:dyDescent="0.25">
      <c r="A1615" s="27" t="s">
        <v>475</v>
      </c>
      <c r="B1615" s="27">
        <v>2003</v>
      </c>
      <c r="D1615" s="27">
        <v>0</v>
      </c>
    </row>
    <row r="1616" spans="1:5" x14ac:dyDescent="0.25">
      <c r="A1616" s="27" t="s">
        <v>475</v>
      </c>
      <c r="B1616" s="27">
        <v>2004</v>
      </c>
      <c r="D1616" s="27">
        <v>0</v>
      </c>
    </row>
    <row r="1617" spans="1:5" x14ac:dyDescent="0.25">
      <c r="A1617" s="27" t="s">
        <v>475</v>
      </c>
      <c r="B1617" s="27">
        <v>2005</v>
      </c>
      <c r="C1617" s="27">
        <v>0</v>
      </c>
      <c r="D1617" s="27">
        <v>0</v>
      </c>
      <c r="E1617" s="27">
        <v>0</v>
      </c>
    </row>
    <row r="1618" spans="1:5" x14ac:dyDescent="0.25">
      <c r="A1618" s="27" t="s">
        <v>475</v>
      </c>
      <c r="B1618" s="27">
        <v>2006</v>
      </c>
      <c r="D1618" s="27">
        <v>0</v>
      </c>
    </row>
    <row r="1619" spans="1:5" x14ac:dyDescent="0.25">
      <c r="A1619" s="27" t="s">
        <v>475</v>
      </c>
      <c r="B1619" s="27">
        <v>2007</v>
      </c>
      <c r="D1619" s="27">
        <v>0</v>
      </c>
    </row>
    <row r="1620" spans="1:5" x14ac:dyDescent="0.25">
      <c r="A1620" s="27" t="s">
        <v>475</v>
      </c>
      <c r="B1620" s="27">
        <v>2008</v>
      </c>
      <c r="C1620" s="27">
        <v>0</v>
      </c>
      <c r="D1620" s="27">
        <v>0</v>
      </c>
      <c r="E1620" s="27">
        <v>0</v>
      </c>
    </row>
    <row r="1621" spans="1:5" x14ac:dyDescent="0.25">
      <c r="A1621" s="27" t="s">
        <v>475</v>
      </c>
      <c r="B1621" s="27">
        <v>2009</v>
      </c>
      <c r="D1621" s="27">
        <v>0</v>
      </c>
    </row>
    <row r="1622" spans="1:5" x14ac:dyDescent="0.25">
      <c r="A1622" s="27" t="s">
        <v>475</v>
      </c>
      <c r="B1622" s="27">
        <v>2010</v>
      </c>
      <c r="C1622" s="27">
        <v>0</v>
      </c>
      <c r="D1622" s="27">
        <v>0</v>
      </c>
      <c r="E1622" s="27">
        <v>0</v>
      </c>
    </row>
    <row r="1623" spans="1:5" x14ac:dyDescent="0.25">
      <c r="A1623" s="27" t="s">
        <v>475</v>
      </c>
      <c r="B1623" s="27">
        <v>2011</v>
      </c>
      <c r="C1623" s="27">
        <v>0</v>
      </c>
      <c r="D1623" s="27">
        <v>0</v>
      </c>
      <c r="E1623" s="27">
        <v>0</v>
      </c>
    </row>
    <row r="1624" spans="1:5" x14ac:dyDescent="0.25">
      <c r="A1624" s="27" t="s">
        <v>475</v>
      </c>
      <c r="B1624" s="27">
        <v>2012</v>
      </c>
      <c r="C1624" s="27">
        <v>0</v>
      </c>
      <c r="D1624" s="27">
        <v>0</v>
      </c>
      <c r="E1624" s="27">
        <v>0</v>
      </c>
    </row>
    <row r="1625" spans="1:5" x14ac:dyDescent="0.25">
      <c r="A1625" s="27" t="s">
        <v>475</v>
      </c>
      <c r="B1625" s="27">
        <v>2013</v>
      </c>
      <c r="C1625" s="27">
        <v>0</v>
      </c>
      <c r="D1625" s="27">
        <v>0</v>
      </c>
      <c r="E1625" s="27">
        <v>0</v>
      </c>
    </row>
    <row r="1626" spans="1:5" x14ac:dyDescent="0.25">
      <c r="A1626" s="27" t="s">
        <v>475</v>
      </c>
      <c r="B1626" s="27">
        <v>2014</v>
      </c>
      <c r="D1626" s="27">
        <v>0</v>
      </c>
    </row>
    <row r="1627" spans="1:5" x14ac:dyDescent="0.25">
      <c r="A1627" s="27" t="s">
        <v>475</v>
      </c>
      <c r="B1627" s="27">
        <v>2015</v>
      </c>
      <c r="D1627" s="27">
        <v>0</v>
      </c>
    </row>
    <row r="1628" spans="1:5" x14ac:dyDescent="0.25">
      <c r="A1628" s="27" t="s">
        <v>475</v>
      </c>
      <c r="B1628" s="27">
        <v>2016</v>
      </c>
      <c r="D1628" s="27">
        <v>0</v>
      </c>
    </row>
    <row r="1629" spans="1:5" x14ac:dyDescent="0.25">
      <c r="A1629" s="27" t="s">
        <v>475</v>
      </c>
      <c r="B1629" s="27">
        <v>2017</v>
      </c>
      <c r="D1629" s="27">
        <v>0</v>
      </c>
    </row>
    <row r="1630" spans="1:5" x14ac:dyDescent="0.25">
      <c r="A1630" s="27" t="s">
        <v>478</v>
      </c>
      <c r="B1630" s="27">
        <v>1981</v>
      </c>
      <c r="C1630" s="27">
        <v>137605.81830000001</v>
      </c>
      <c r="D1630" s="27">
        <v>137605.81830000001</v>
      </c>
      <c r="E1630" s="27">
        <v>0</v>
      </c>
    </row>
    <row r="1631" spans="1:5" x14ac:dyDescent="0.25">
      <c r="A1631" s="27" t="s">
        <v>478</v>
      </c>
      <c r="B1631" s="27">
        <v>1982</v>
      </c>
      <c r="D1631" s="27">
        <v>138331.92683333301</v>
      </c>
    </row>
    <row r="1632" spans="1:5" x14ac:dyDescent="0.25">
      <c r="A1632" s="27" t="s">
        <v>478</v>
      </c>
      <c r="B1632" s="27">
        <v>1983</v>
      </c>
      <c r="D1632" s="27">
        <v>139058.035366667</v>
      </c>
    </row>
    <row r="1633" spans="1:5" x14ac:dyDescent="0.25">
      <c r="A1633" s="27" t="s">
        <v>478</v>
      </c>
      <c r="B1633" s="27">
        <v>1984</v>
      </c>
      <c r="C1633" s="27">
        <v>139784.1439</v>
      </c>
      <c r="D1633" s="27">
        <v>139784.1439</v>
      </c>
      <c r="E1633" s="27">
        <v>0</v>
      </c>
    </row>
    <row r="1634" spans="1:5" x14ac:dyDescent="0.25">
      <c r="A1634" s="27" t="s">
        <v>478</v>
      </c>
      <c r="B1634" s="27">
        <v>1985</v>
      </c>
      <c r="D1634" s="27">
        <v>140617.51846666701</v>
      </c>
    </row>
    <row r="1635" spans="1:5" x14ac:dyDescent="0.25">
      <c r="A1635" s="27" t="s">
        <v>478</v>
      </c>
      <c r="B1635" s="27">
        <v>1986</v>
      </c>
      <c r="D1635" s="27">
        <v>141450.89303333301</v>
      </c>
    </row>
    <row r="1636" spans="1:5" x14ac:dyDescent="0.25">
      <c r="A1636" s="27" t="s">
        <v>478</v>
      </c>
      <c r="B1636" s="27">
        <v>1987</v>
      </c>
      <c r="C1636" s="27">
        <v>142284.26759999999</v>
      </c>
      <c r="D1636" s="27">
        <v>142284.26759999999</v>
      </c>
      <c r="E1636" s="27">
        <v>0</v>
      </c>
    </row>
    <row r="1637" spans="1:5" x14ac:dyDescent="0.25">
      <c r="A1637" s="27" t="s">
        <v>478</v>
      </c>
      <c r="B1637" s="27">
        <v>1988</v>
      </c>
      <c r="D1637" s="27">
        <v>143134.14463333299</v>
      </c>
    </row>
    <row r="1638" spans="1:5" x14ac:dyDescent="0.25">
      <c r="A1638" s="27" t="s">
        <v>478</v>
      </c>
      <c r="B1638" s="27">
        <v>1989</v>
      </c>
      <c r="D1638" s="27">
        <v>143984.02166666699</v>
      </c>
    </row>
    <row r="1639" spans="1:5" x14ac:dyDescent="0.25">
      <c r="A1639" s="27" t="s">
        <v>478</v>
      </c>
      <c r="B1639" s="27">
        <v>1990</v>
      </c>
      <c r="C1639" s="27">
        <v>144833.89869999999</v>
      </c>
      <c r="D1639" s="27">
        <v>144833.89869999999</v>
      </c>
      <c r="E1639" s="27">
        <v>0</v>
      </c>
    </row>
    <row r="1640" spans="1:5" x14ac:dyDescent="0.25">
      <c r="A1640" s="27" t="s">
        <v>478</v>
      </c>
      <c r="B1640" s="27">
        <v>1991</v>
      </c>
      <c r="D1640" s="27">
        <v>145328.97270000001</v>
      </c>
    </row>
    <row r="1641" spans="1:5" x14ac:dyDescent="0.25">
      <c r="A1641" s="27" t="s">
        <v>478</v>
      </c>
      <c r="B1641" s="27">
        <v>1992</v>
      </c>
      <c r="D1641" s="27">
        <v>145824.04670000001</v>
      </c>
    </row>
    <row r="1642" spans="1:5" x14ac:dyDescent="0.25">
      <c r="A1642" s="27" t="s">
        <v>478</v>
      </c>
      <c r="B1642" s="27">
        <v>1993</v>
      </c>
      <c r="C1642" s="27">
        <v>146319.1207</v>
      </c>
      <c r="D1642" s="27">
        <v>146319.1207</v>
      </c>
      <c r="E1642" s="27">
        <v>0</v>
      </c>
    </row>
    <row r="1643" spans="1:5" x14ac:dyDescent="0.25">
      <c r="A1643" s="27" t="s">
        <v>478</v>
      </c>
      <c r="B1643" s="27">
        <v>1994</v>
      </c>
      <c r="D1643" s="27">
        <v>146847.19963333299</v>
      </c>
    </row>
    <row r="1644" spans="1:5" x14ac:dyDescent="0.25">
      <c r="A1644" s="27" t="s">
        <v>478</v>
      </c>
      <c r="B1644" s="27">
        <v>1995</v>
      </c>
      <c r="D1644" s="27">
        <v>147375.278566667</v>
      </c>
    </row>
    <row r="1645" spans="1:5" x14ac:dyDescent="0.25">
      <c r="A1645" s="27" t="s">
        <v>478</v>
      </c>
      <c r="B1645" s="27">
        <v>1996</v>
      </c>
      <c r="C1645" s="27">
        <v>147903.35750000001</v>
      </c>
      <c r="D1645" s="27">
        <v>147903.35750000001</v>
      </c>
      <c r="E1645" s="27">
        <v>0</v>
      </c>
    </row>
    <row r="1646" spans="1:5" x14ac:dyDescent="0.25">
      <c r="A1646" s="27" t="s">
        <v>478</v>
      </c>
      <c r="B1646" s="27">
        <v>1997</v>
      </c>
      <c r="D1646" s="27">
        <v>148522.20000000001</v>
      </c>
    </row>
    <row r="1647" spans="1:5" x14ac:dyDescent="0.25">
      <c r="A1647" s="27" t="s">
        <v>478</v>
      </c>
      <c r="B1647" s="27">
        <v>1998</v>
      </c>
      <c r="D1647" s="27">
        <v>149141.04250000001</v>
      </c>
    </row>
    <row r="1648" spans="1:5" x14ac:dyDescent="0.25">
      <c r="A1648" s="27" t="s">
        <v>478</v>
      </c>
      <c r="B1648" s="27">
        <v>1999</v>
      </c>
      <c r="C1648" s="27">
        <v>149759.88500000001</v>
      </c>
      <c r="D1648" s="27">
        <v>149759.88500000001</v>
      </c>
      <c r="E1648" s="27">
        <v>0</v>
      </c>
    </row>
    <row r="1649" spans="1:5" x14ac:dyDescent="0.25">
      <c r="A1649" s="27" t="s">
        <v>478</v>
      </c>
      <c r="B1649" s="27">
        <v>2000</v>
      </c>
      <c r="D1649" s="27">
        <v>99839.923333333296</v>
      </c>
    </row>
    <row r="1650" spans="1:5" x14ac:dyDescent="0.25">
      <c r="A1650" s="27" t="s">
        <v>478</v>
      </c>
      <c r="B1650" s="27">
        <v>2001</v>
      </c>
      <c r="D1650" s="27">
        <v>49919.961666666699</v>
      </c>
    </row>
    <row r="1651" spans="1:5" x14ac:dyDescent="0.25">
      <c r="A1651" s="27" t="s">
        <v>478</v>
      </c>
      <c r="B1651" s="27">
        <v>2002</v>
      </c>
      <c r="C1651" s="27">
        <v>0</v>
      </c>
      <c r="D1651" s="27">
        <v>0</v>
      </c>
      <c r="E1651" s="27">
        <v>0</v>
      </c>
    </row>
    <row r="1652" spans="1:5" x14ac:dyDescent="0.25">
      <c r="A1652" s="27" t="s">
        <v>478</v>
      </c>
      <c r="B1652" s="27">
        <v>2003</v>
      </c>
      <c r="D1652" s="27">
        <v>0</v>
      </c>
    </row>
    <row r="1653" spans="1:5" x14ac:dyDescent="0.25">
      <c r="A1653" s="27" t="s">
        <v>478</v>
      </c>
      <c r="B1653" s="27">
        <v>2004</v>
      </c>
      <c r="D1653" s="27">
        <v>0</v>
      </c>
    </row>
    <row r="1654" spans="1:5" x14ac:dyDescent="0.25">
      <c r="A1654" s="27" t="s">
        <v>478</v>
      </c>
      <c r="B1654" s="27">
        <v>2005</v>
      </c>
      <c r="C1654" s="27">
        <v>0</v>
      </c>
      <c r="D1654" s="27">
        <v>0</v>
      </c>
      <c r="E1654" s="27">
        <v>0</v>
      </c>
    </row>
    <row r="1655" spans="1:5" x14ac:dyDescent="0.25">
      <c r="A1655" s="27" t="s">
        <v>478</v>
      </c>
      <c r="B1655" s="27">
        <v>2006</v>
      </c>
      <c r="D1655" s="27">
        <v>0</v>
      </c>
    </row>
    <row r="1656" spans="1:5" x14ac:dyDescent="0.25">
      <c r="A1656" s="27" t="s">
        <v>478</v>
      </c>
      <c r="B1656" s="27">
        <v>2007</v>
      </c>
      <c r="D1656" s="27">
        <v>0</v>
      </c>
    </row>
    <row r="1657" spans="1:5" x14ac:dyDescent="0.25">
      <c r="A1657" s="27" t="s">
        <v>478</v>
      </c>
      <c r="B1657" s="27">
        <v>2008</v>
      </c>
      <c r="C1657" s="27">
        <v>0</v>
      </c>
      <c r="D1657" s="27">
        <v>0</v>
      </c>
      <c r="E1657" s="27">
        <v>0</v>
      </c>
    </row>
    <row r="1658" spans="1:5" x14ac:dyDescent="0.25">
      <c r="A1658" s="27" t="s">
        <v>478</v>
      </c>
      <c r="B1658" s="27">
        <v>2009</v>
      </c>
      <c r="D1658" s="27">
        <v>0</v>
      </c>
    </row>
    <row r="1659" spans="1:5" x14ac:dyDescent="0.25">
      <c r="A1659" s="27" t="s">
        <v>478</v>
      </c>
      <c r="B1659" s="27">
        <v>2010</v>
      </c>
      <c r="C1659" s="27">
        <v>0</v>
      </c>
      <c r="D1659" s="27">
        <v>0</v>
      </c>
      <c r="E1659" s="27">
        <v>0</v>
      </c>
    </row>
    <row r="1660" spans="1:5" x14ac:dyDescent="0.25">
      <c r="A1660" s="27" t="s">
        <v>478</v>
      </c>
      <c r="B1660" s="27">
        <v>2011</v>
      </c>
      <c r="C1660" s="27">
        <v>0</v>
      </c>
      <c r="D1660" s="27">
        <v>0</v>
      </c>
      <c r="E1660" s="27">
        <v>0</v>
      </c>
    </row>
    <row r="1661" spans="1:5" x14ac:dyDescent="0.25">
      <c r="A1661" s="27" t="s">
        <v>478</v>
      </c>
      <c r="B1661" s="27">
        <v>2012</v>
      </c>
      <c r="C1661" s="27">
        <v>0</v>
      </c>
      <c r="D1661" s="27">
        <v>0</v>
      </c>
      <c r="E1661" s="27">
        <v>0</v>
      </c>
    </row>
    <row r="1662" spans="1:5" x14ac:dyDescent="0.25">
      <c r="A1662" s="27" t="s">
        <v>478</v>
      </c>
      <c r="B1662" s="27">
        <v>2013</v>
      </c>
      <c r="C1662" s="27">
        <v>0</v>
      </c>
      <c r="D1662" s="27">
        <v>0</v>
      </c>
      <c r="E1662" s="27">
        <v>0</v>
      </c>
    </row>
    <row r="1663" spans="1:5" x14ac:dyDescent="0.25">
      <c r="A1663" s="27" t="s">
        <v>478</v>
      </c>
      <c r="B1663" s="27">
        <v>2014</v>
      </c>
      <c r="D1663" s="27">
        <v>0</v>
      </c>
    </row>
    <row r="1664" spans="1:5" x14ac:dyDescent="0.25">
      <c r="A1664" s="27" t="s">
        <v>478</v>
      </c>
      <c r="B1664" s="27">
        <v>2015</v>
      </c>
      <c r="D1664" s="27">
        <v>0</v>
      </c>
    </row>
    <row r="1665" spans="1:5" x14ac:dyDescent="0.25">
      <c r="A1665" s="27" t="s">
        <v>478</v>
      </c>
      <c r="B1665" s="27">
        <v>2016</v>
      </c>
      <c r="D1665" s="27">
        <v>0</v>
      </c>
    </row>
    <row r="1666" spans="1:5" x14ac:dyDescent="0.25">
      <c r="A1666" s="27" t="s">
        <v>478</v>
      </c>
      <c r="B1666" s="27">
        <v>2017</v>
      </c>
      <c r="D1666" s="27">
        <v>0</v>
      </c>
    </row>
    <row r="1667" spans="1:5" x14ac:dyDescent="0.25">
      <c r="A1667" s="27" t="s">
        <v>488</v>
      </c>
      <c r="B1667" s="27">
        <v>1981</v>
      </c>
      <c r="C1667" s="27">
        <v>25259.7</v>
      </c>
      <c r="D1667" s="27">
        <v>25259.7</v>
      </c>
      <c r="E1667" s="27">
        <v>3211.2075</v>
      </c>
    </row>
    <row r="1668" spans="1:5" x14ac:dyDescent="0.25">
      <c r="A1668" s="27" t="s">
        <v>488</v>
      </c>
      <c r="B1668" s="27">
        <v>1982</v>
      </c>
      <c r="D1668" s="27">
        <v>25465.787</v>
      </c>
    </row>
    <row r="1669" spans="1:5" x14ac:dyDescent="0.25">
      <c r="A1669" s="27" t="s">
        <v>488</v>
      </c>
      <c r="B1669" s="27">
        <v>1983</v>
      </c>
      <c r="D1669" s="27">
        <v>25671.874</v>
      </c>
    </row>
    <row r="1670" spans="1:5" x14ac:dyDescent="0.25">
      <c r="A1670" s="27" t="s">
        <v>488</v>
      </c>
      <c r="B1670" s="27">
        <v>1984</v>
      </c>
      <c r="C1670" s="27">
        <v>25877.960999999999</v>
      </c>
      <c r="D1670" s="27">
        <v>25877.960999999999</v>
      </c>
      <c r="E1670" s="27">
        <v>5624.0244000000002</v>
      </c>
    </row>
    <row r="1671" spans="1:5" x14ac:dyDescent="0.25">
      <c r="A1671" s="27" t="s">
        <v>488</v>
      </c>
      <c r="B1671" s="27">
        <v>1985</v>
      </c>
      <c r="D1671" s="27">
        <v>41804.4433333333</v>
      </c>
    </row>
    <row r="1672" spans="1:5" x14ac:dyDescent="0.25">
      <c r="A1672" s="27" t="s">
        <v>488</v>
      </c>
      <c r="B1672" s="27">
        <v>1986</v>
      </c>
      <c r="D1672" s="27">
        <v>57730.925666666699</v>
      </c>
    </row>
    <row r="1673" spans="1:5" x14ac:dyDescent="0.25">
      <c r="A1673" s="27" t="s">
        <v>488</v>
      </c>
      <c r="B1673" s="27">
        <v>1987</v>
      </c>
      <c r="C1673" s="27">
        <v>73657.407999999996</v>
      </c>
      <c r="D1673" s="27">
        <v>73657.407999999996</v>
      </c>
      <c r="E1673" s="27">
        <v>23841.576000000001</v>
      </c>
    </row>
    <row r="1674" spans="1:5" x14ac:dyDescent="0.25">
      <c r="A1674" s="27" t="s">
        <v>488</v>
      </c>
      <c r="B1674" s="27">
        <v>1988</v>
      </c>
      <c r="D1674" s="27">
        <v>64925.700333333298</v>
      </c>
    </row>
    <row r="1675" spans="1:5" x14ac:dyDescent="0.25">
      <c r="A1675" s="27" t="s">
        <v>488</v>
      </c>
      <c r="B1675" s="27">
        <v>1989</v>
      </c>
      <c r="D1675" s="27">
        <v>56193.992666666702</v>
      </c>
    </row>
    <row r="1676" spans="1:5" x14ac:dyDescent="0.25">
      <c r="A1676" s="27" t="s">
        <v>488</v>
      </c>
      <c r="B1676" s="27">
        <v>1990</v>
      </c>
      <c r="C1676" s="27">
        <v>47462.285000000003</v>
      </c>
      <c r="D1676" s="27">
        <v>47462.285000000003</v>
      </c>
      <c r="E1676" s="27">
        <v>12595.764999999999</v>
      </c>
    </row>
    <row r="1677" spans="1:5" x14ac:dyDescent="0.25">
      <c r="A1677" s="27" t="s">
        <v>488</v>
      </c>
      <c r="B1677" s="27">
        <v>1991</v>
      </c>
      <c r="D1677" s="27">
        <v>49380.767</v>
      </c>
    </row>
    <row r="1678" spans="1:5" x14ac:dyDescent="0.25">
      <c r="A1678" s="27" t="s">
        <v>488</v>
      </c>
      <c r="B1678" s="27">
        <v>1992</v>
      </c>
      <c r="D1678" s="27">
        <v>51299.249000000003</v>
      </c>
    </row>
    <row r="1679" spans="1:5" x14ac:dyDescent="0.25">
      <c r="A1679" s="27" t="s">
        <v>488</v>
      </c>
      <c r="B1679" s="27">
        <v>1993</v>
      </c>
      <c r="C1679" s="27">
        <v>53217.731</v>
      </c>
      <c r="D1679" s="27">
        <v>53217.731</v>
      </c>
      <c r="E1679" s="27">
        <v>16653.967000000001</v>
      </c>
    </row>
    <row r="1680" spans="1:5" x14ac:dyDescent="0.25">
      <c r="A1680" s="27" t="s">
        <v>488</v>
      </c>
      <c r="B1680" s="27">
        <v>1994</v>
      </c>
      <c r="D1680" s="27">
        <v>52407.689333333299</v>
      </c>
    </row>
    <row r="1681" spans="1:5" x14ac:dyDescent="0.25">
      <c r="A1681" s="27" t="s">
        <v>488</v>
      </c>
      <c r="B1681" s="27">
        <v>1995</v>
      </c>
      <c r="D1681" s="27">
        <v>51597.6476666667</v>
      </c>
    </row>
    <row r="1682" spans="1:5" x14ac:dyDescent="0.25">
      <c r="A1682" s="27" t="s">
        <v>488</v>
      </c>
      <c r="B1682" s="27">
        <v>1996</v>
      </c>
      <c r="C1682" s="27">
        <v>50787.606</v>
      </c>
      <c r="D1682" s="27">
        <v>50787.606</v>
      </c>
      <c r="E1682" s="27">
        <v>21514.02</v>
      </c>
    </row>
    <row r="1683" spans="1:5" x14ac:dyDescent="0.25">
      <c r="A1683" s="27" t="s">
        <v>488</v>
      </c>
      <c r="B1683" s="27">
        <v>1997</v>
      </c>
      <c r="D1683" s="27">
        <v>57219.203999999998</v>
      </c>
    </row>
    <row r="1684" spans="1:5" x14ac:dyDescent="0.25">
      <c r="A1684" s="27" t="s">
        <v>488</v>
      </c>
      <c r="B1684" s="27">
        <v>1998</v>
      </c>
      <c r="D1684" s="27">
        <v>63650.802000000003</v>
      </c>
    </row>
    <row r="1685" spans="1:5" x14ac:dyDescent="0.25">
      <c r="A1685" s="27" t="s">
        <v>488</v>
      </c>
      <c r="B1685" s="27">
        <v>1999</v>
      </c>
      <c r="C1685" s="27">
        <v>70082.399999999994</v>
      </c>
      <c r="D1685" s="27">
        <v>70082.399999999994</v>
      </c>
      <c r="E1685" s="27">
        <v>34517.279999999999</v>
      </c>
    </row>
    <row r="1686" spans="1:5" x14ac:dyDescent="0.25">
      <c r="A1686" s="27" t="s">
        <v>488</v>
      </c>
      <c r="B1686" s="27">
        <v>2000</v>
      </c>
      <c r="D1686" s="27">
        <v>78335.414999999994</v>
      </c>
    </row>
    <row r="1687" spans="1:5" x14ac:dyDescent="0.25">
      <c r="A1687" s="27" t="s">
        <v>488</v>
      </c>
      <c r="B1687" s="27">
        <v>2001</v>
      </c>
      <c r="D1687" s="27">
        <v>86588.43</v>
      </c>
    </row>
    <row r="1688" spans="1:5" x14ac:dyDescent="0.25">
      <c r="A1688" s="27" t="s">
        <v>488</v>
      </c>
      <c r="B1688" s="27">
        <v>2002</v>
      </c>
      <c r="C1688" s="27">
        <v>94841.445000000007</v>
      </c>
      <c r="D1688" s="27">
        <v>94841.445000000007</v>
      </c>
      <c r="E1688" s="27">
        <v>60495.324000000001</v>
      </c>
    </row>
    <row r="1689" spans="1:5" x14ac:dyDescent="0.25">
      <c r="A1689" s="27" t="s">
        <v>488</v>
      </c>
      <c r="B1689" s="27">
        <v>2003</v>
      </c>
      <c r="D1689" s="27">
        <v>100432.44333333299</v>
      </c>
    </row>
    <row r="1690" spans="1:5" x14ac:dyDescent="0.25">
      <c r="A1690" s="27" t="s">
        <v>488</v>
      </c>
      <c r="B1690" s="27">
        <v>2004</v>
      </c>
      <c r="D1690" s="27">
        <v>106023.441666667</v>
      </c>
    </row>
    <row r="1691" spans="1:5" x14ac:dyDescent="0.25">
      <c r="A1691" s="27" t="s">
        <v>488</v>
      </c>
      <c r="B1691" s="27">
        <v>2005</v>
      </c>
      <c r="C1691" s="27">
        <v>111614.44</v>
      </c>
      <c r="D1691" s="27">
        <v>111614.44</v>
      </c>
      <c r="E1691" s="27">
        <v>92934.38</v>
      </c>
    </row>
    <row r="1692" spans="1:5" x14ac:dyDescent="0.25">
      <c r="A1692" s="27" t="s">
        <v>488</v>
      </c>
      <c r="B1692" s="27">
        <v>2006</v>
      </c>
      <c r="D1692" s="27">
        <v>125379.725333333</v>
      </c>
    </row>
    <row r="1693" spans="1:5" x14ac:dyDescent="0.25">
      <c r="A1693" s="27" t="s">
        <v>488</v>
      </c>
      <c r="B1693" s="27">
        <v>2007</v>
      </c>
      <c r="D1693" s="27">
        <v>139145.01066666699</v>
      </c>
    </row>
    <row r="1694" spans="1:5" x14ac:dyDescent="0.25">
      <c r="A1694" s="27" t="s">
        <v>488</v>
      </c>
      <c r="B1694" s="27">
        <v>2008</v>
      </c>
      <c r="C1694" s="27">
        <v>152910.296</v>
      </c>
      <c r="D1694" s="27">
        <v>152910.296</v>
      </c>
      <c r="E1694" s="27">
        <v>175124.18</v>
      </c>
    </row>
    <row r="1695" spans="1:5" x14ac:dyDescent="0.25">
      <c r="A1695" s="27" t="s">
        <v>488</v>
      </c>
      <c r="B1695" s="27">
        <v>2009</v>
      </c>
      <c r="D1695" s="27">
        <v>157597.51</v>
      </c>
    </row>
    <row r="1696" spans="1:5" x14ac:dyDescent="0.25">
      <c r="A1696" s="27" t="s">
        <v>488</v>
      </c>
      <c r="B1696" s="27">
        <v>2010</v>
      </c>
      <c r="C1696" s="27">
        <v>162284.72399999999</v>
      </c>
      <c r="D1696" s="27">
        <v>162284.72399999999</v>
      </c>
      <c r="E1696" s="27">
        <v>219846.92</v>
      </c>
    </row>
    <row r="1697" spans="1:5" x14ac:dyDescent="0.25">
      <c r="A1697" s="27" t="s">
        <v>488</v>
      </c>
      <c r="B1697" s="27">
        <v>2011</v>
      </c>
      <c r="C1697" s="27">
        <v>153176.46</v>
      </c>
      <c r="D1697" s="27">
        <v>153176.46</v>
      </c>
      <c r="E1697" s="27">
        <v>247258.2</v>
      </c>
    </row>
    <row r="1698" spans="1:5" x14ac:dyDescent="0.25">
      <c r="A1698" s="27" t="s">
        <v>488</v>
      </c>
      <c r="B1698" s="27">
        <v>2012</v>
      </c>
      <c r="C1698" s="27">
        <v>154281.424</v>
      </c>
      <c r="D1698" s="27">
        <v>154281.424</v>
      </c>
      <c r="E1698" s="27">
        <v>269800.96000000002</v>
      </c>
    </row>
    <row r="1699" spans="1:5" x14ac:dyDescent="0.25">
      <c r="A1699" s="27" t="s">
        <v>488</v>
      </c>
      <c r="B1699" s="27">
        <v>2013</v>
      </c>
      <c r="C1699" s="27">
        <v>151637.304</v>
      </c>
      <c r="D1699" s="27">
        <v>151637.304</v>
      </c>
      <c r="E1699" s="27">
        <v>306053.02</v>
      </c>
    </row>
    <row r="1700" spans="1:5" x14ac:dyDescent="0.25">
      <c r="A1700" s="27" t="s">
        <v>488</v>
      </c>
      <c r="B1700" s="27">
        <v>2014</v>
      </c>
      <c r="D1700" s="27">
        <v>151637.304</v>
      </c>
    </row>
    <row r="1701" spans="1:5" x14ac:dyDescent="0.25">
      <c r="A1701" s="27" t="s">
        <v>488</v>
      </c>
      <c r="B1701" s="27">
        <v>2015</v>
      </c>
      <c r="D1701" s="27">
        <v>151637.304</v>
      </c>
    </row>
    <row r="1702" spans="1:5" x14ac:dyDescent="0.25">
      <c r="A1702" s="27" t="s">
        <v>488</v>
      </c>
      <c r="B1702" s="27">
        <v>2016</v>
      </c>
      <c r="D1702" s="27">
        <v>151637.304</v>
      </c>
    </row>
    <row r="1703" spans="1:5" x14ac:dyDescent="0.25">
      <c r="A1703" s="27" t="s">
        <v>488</v>
      </c>
      <c r="B1703" s="27">
        <v>2017</v>
      </c>
      <c r="D1703" s="27">
        <v>151637.304</v>
      </c>
    </row>
    <row r="1704" spans="1:5" x14ac:dyDescent="0.25">
      <c r="A1704" s="27" t="s">
        <v>490</v>
      </c>
      <c r="B1704" s="27">
        <v>1981</v>
      </c>
      <c r="C1704" s="27">
        <v>421109.64</v>
      </c>
      <c r="D1704" s="27">
        <v>421109.64</v>
      </c>
      <c r="E1704" s="27">
        <v>242195.31</v>
      </c>
    </row>
    <row r="1705" spans="1:5" x14ac:dyDescent="0.25">
      <c r="A1705" s="27" t="s">
        <v>490</v>
      </c>
      <c r="B1705" s="27">
        <v>1982</v>
      </c>
      <c r="D1705" s="27">
        <v>435809.59333333297</v>
      </c>
    </row>
    <row r="1706" spans="1:5" x14ac:dyDescent="0.25">
      <c r="A1706" s="27" t="s">
        <v>490</v>
      </c>
      <c r="B1706" s="27">
        <v>1983</v>
      </c>
      <c r="D1706" s="27">
        <v>450509.54666666698</v>
      </c>
    </row>
    <row r="1707" spans="1:5" x14ac:dyDescent="0.25">
      <c r="A1707" s="27" t="s">
        <v>490</v>
      </c>
      <c r="B1707" s="27">
        <v>1984</v>
      </c>
      <c r="C1707" s="27">
        <v>465209.5</v>
      </c>
      <c r="D1707" s="27">
        <v>465209.5</v>
      </c>
      <c r="E1707" s="27">
        <v>319551.40000000002</v>
      </c>
    </row>
    <row r="1708" spans="1:5" x14ac:dyDescent="0.25">
      <c r="A1708" s="27" t="s">
        <v>490</v>
      </c>
      <c r="B1708" s="27">
        <v>1985</v>
      </c>
      <c r="D1708" s="27">
        <v>495091.66666666698</v>
      </c>
    </row>
    <row r="1709" spans="1:5" x14ac:dyDescent="0.25">
      <c r="A1709" s="27" t="s">
        <v>490</v>
      </c>
      <c r="B1709" s="27">
        <v>1986</v>
      </c>
      <c r="D1709" s="27">
        <v>524973.83333333302</v>
      </c>
    </row>
    <row r="1710" spans="1:5" x14ac:dyDescent="0.25">
      <c r="A1710" s="27" t="s">
        <v>490</v>
      </c>
      <c r="B1710" s="27">
        <v>1987</v>
      </c>
      <c r="C1710" s="27">
        <v>554856</v>
      </c>
      <c r="D1710" s="27">
        <v>554856</v>
      </c>
      <c r="E1710" s="27">
        <v>437224.8</v>
      </c>
    </row>
    <row r="1711" spans="1:5" x14ac:dyDescent="0.25">
      <c r="A1711" s="27" t="s">
        <v>490</v>
      </c>
      <c r="B1711" s="27">
        <v>1988</v>
      </c>
      <c r="D1711" s="27">
        <v>582077.77333333297</v>
      </c>
    </row>
    <row r="1712" spans="1:5" x14ac:dyDescent="0.25">
      <c r="A1712" s="27" t="s">
        <v>490</v>
      </c>
      <c r="B1712" s="27">
        <v>1989</v>
      </c>
      <c r="D1712" s="27">
        <v>609299.54666666698</v>
      </c>
    </row>
    <row r="1713" spans="1:5" x14ac:dyDescent="0.25">
      <c r="A1713" s="27" t="s">
        <v>490</v>
      </c>
      <c r="B1713" s="27">
        <v>1990</v>
      </c>
      <c r="C1713" s="27">
        <v>636521.31999999995</v>
      </c>
      <c r="D1713" s="27">
        <v>636521.31999999995</v>
      </c>
      <c r="E1713" s="27">
        <v>498901.28</v>
      </c>
    </row>
    <row r="1714" spans="1:5" x14ac:dyDescent="0.25">
      <c r="A1714" s="27" t="s">
        <v>490</v>
      </c>
      <c r="B1714" s="27">
        <v>1991</v>
      </c>
      <c r="D1714" s="27">
        <v>657553.85333333304</v>
      </c>
    </row>
    <row r="1715" spans="1:5" x14ac:dyDescent="0.25">
      <c r="A1715" s="27" t="s">
        <v>490</v>
      </c>
      <c r="B1715" s="27">
        <v>1992</v>
      </c>
      <c r="D1715" s="27">
        <v>678586.38666666695</v>
      </c>
    </row>
    <row r="1716" spans="1:5" x14ac:dyDescent="0.25">
      <c r="A1716" s="27" t="s">
        <v>490</v>
      </c>
      <c r="B1716" s="27">
        <v>1993</v>
      </c>
      <c r="C1716" s="27">
        <v>699618.92</v>
      </c>
      <c r="D1716" s="27">
        <v>699618.92</v>
      </c>
      <c r="E1716" s="27">
        <v>560881.28</v>
      </c>
    </row>
    <row r="1717" spans="1:5" x14ac:dyDescent="0.25">
      <c r="A1717" s="27" t="s">
        <v>490</v>
      </c>
      <c r="B1717" s="27">
        <v>1994</v>
      </c>
      <c r="D1717" s="27">
        <v>729421.14666666696</v>
      </c>
    </row>
    <row r="1718" spans="1:5" x14ac:dyDescent="0.25">
      <c r="A1718" s="27" t="s">
        <v>490</v>
      </c>
      <c r="B1718" s="27">
        <v>1995</v>
      </c>
      <c r="D1718" s="27">
        <v>759223.37333333294</v>
      </c>
    </row>
    <row r="1719" spans="1:5" x14ac:dyDescent="0.25">
      <c r="A1719" s="27" t="s">
        <v>490</v>
      </c>
      <c r="B1719" s="27">
        <v>1996</v>
      </c>
      <c r="C1719" s="27">
        <v>789025.6</v>
      </c>
      <c r="D1719" s="27">
        <v>789025.6</v>
      </c>
      <c r="E1719" s="27">
        <v>691836.2</v>
      </c>
    </row>
    <row r="1720" spans="1:5" x14ac:dyDescent="0.25">
      <c r="A1720" s="27" t="s">
        <v>490</v>
      </c>
      <c r="B1720" s="27">
        <v>1997</v>
      </c>
      <c r="D1720" s="27">
        <v>753386.26666666695</v>
      </c>
    </row>
    <row r="1721" spans="1:5" x14ac:dyDescent="0.25">
      <c r="A1721" s="27" t="s">
        <v>490</v>
      </c>
      <c r="B1721" s="27">
        <v>1998</v>
      </c>
      <c r="D1721" s="27">
        <v>717746.933333333</v>
      </c>
    </row>
    <row r="1722" spans="1:5" x14ac:dyDescent="0.25">
      <c r="A1722" s="27" t="s">
        <v>490</v>
      </c>
      <c r="B1722" s="27">
        <v>1999</v>
      </c>
      <c r="C1722" s="27">
        <v>682107.6</v>
      </c>
      <c r="D1722" s="27">
        <v>682107.6</v>
      </c>
      <c r="E1722" s="27">
        <v>565144.80000000005</v>
      </c>
    </row>
    <row r="1723" spans="1:5" x14ac:dyDescent="0.25">
      <c r="A1723" s="27" t="s">
        <v>490</v>
      </c>
      <c r="B1723" s="27">
        <v>2000</v>
      </c>
      <c r="D1723" s="27">
        <v>727336.73666666704</v>
      </c>
    </row>
    <row r="1724" spans="1:5" x14ac:dyDescent="0.25">
      <c r="A1724" s="27" t="s">
        <v>490</v>
      </c>
      <c r="B1724" s="27">
        <v>2001</v>
      </c>
      <c r="D1724" s="27">
        <v>772565.87333333294</v>
      </c>
    </row>
    <row r="1725" spans="1:5" x14ac:dyDescent="0.25">
      <c r="A1725" s="27" t="s">
        <v>490</v>
      </c>
      <c r="B1725" s="27">
        <v>2002</v>
      </c>
      <c r="C1725" s="27">
        <v>817795.01</v>
      </c>
      <c r="D1725" s="27">
        <v>817795.01</v>
      </c>
      <c r="E1725" s="27">
        <v>742320.67</v>
      </c>
    </row>
    <row r="1726" spans="1:5" x14ac:dyDescent="0.25">
      <c r="A1726" s="27" t="s">
        <v>490</v>
      </c>
      <c r="B1726" s="27">
        <v>2003</v>
      </c>
      <c r="D1726" s="27">
        <v>748222.75333333295</v>
      </c>
    </row>
    <row r="1727" spans="1:5" x14ac:dyDescent="0.25">
      <c r="A1727" s="27" t="s">
        <v>490</v>
      </c>
      <c r="B1727" s="27">
        <v>2004</v>
      </c>
      <c r="D1727" s="27">
        <v>678650.49666666705</v>
      </c>
    </row>
    <row r="1728" spans="1:5" x14ac:dyDescent="0.25">
      <c r="A1728" s="27" t="s">
        <v>490</v>
      </c>
      <c r="B1728" s="27">
        <v>2005</v>
      </c>
      <c r="C1728" s="27">
        <v>609078.24</v>
      </c>
      <c r="D1728" s="27">
        <v>609078.24</v>
      </c>
      <c r="E1728" s="27">
        <v>552363.84</v>
      </c>
    </row>
    <row r="1729" spans="1:5" x14ac:dyDescent="0.25">
      <c r="A1729" s="27" t="s">
        <v>490</v>
      </c>
      <c r="B1729" s="27">
        <v>2006</v>
      </c>
      <c r="D1729" s="27">
        <v>583772.29</v>
      </c>
    </row>
    <row r="1730" spans="1:5" x14ac:dyDescent="0.25">
      <c r="A1730" s="27" t="s">
        <v>490</v>
      </c>
      <c r="B1730" s="27">
        <v>2007</v>
      </c>
      <c r="D1730" s="27">
        <v>558466.34</v>
      </c>
    </row>
    <row r="1731" spans="1:5" x14ac:dyDescent="0.25">
      <c r="A1731" s="27" t="s">
        <v>490</v>
      </c>
      <c r="B1731" s="27">
        <v>2008</v>
      </c>
      <c r="C1731" s="27">
        <v>533160.39</v>
      </c>
      <c r="D1731" s="27">
        <v>533160.39</v>
      </c>
      <c r="E1731" s="27">
        <v>580084.47</v>
      </c>
    </row>
    <row r="1732" spans="1:5" x14ac:dyDescent="0.25">
      <c r="A1732" s="27" t="s">
        <v>490</v>
      </c>
      <c r="B1732" s="27">
        <v>2009</v>
      </c>
      <c r="D1732" s="27">
        <v>475602.77500000002</v>
      </c>
    </row>
    <row r="1733" spans="1:5" x14ac:dyDescent="0.25">
      <c r="A1733" s="27" t="s">
        <v>490</v>
      </c>
      <c r="B1733" s="27">
        <v>2010</v>
      </c>
      <c r="C1733" s="27">
        <v>418045.16</v>
      </c>
      <c r="D1733" s="27">
        <v>418045.16</v>
      </c>
      <c r="E1733" s="27">
        <v>530166.52</v>
      </c>
    </row>
    <row r="1734" spans="1:5" x14ac:dyDescent="0.25">
      <c r="A1734" s="27" t="s">
        <v>490</v>
      </c>
      <c r="B1734" s="27">
        <v>2011</v>
      </c>
      <c r="C1734" s="27">
        <v>445354</v>
      </c>
      <c r="D1734" s="27">
        <v>445354</v>
      </c>
      <c r="E1734" s="27">
        <v>610137.5</v>
      </c>
    </row>
    <row r="1735" spans="1:5" x14ac:dyDescent="0.25">
      <c r="A1735" s="27" t="s">
        <v>490</v>
      </c>
      <c r="B1735" s="27">
        <v>2012</v>
      </c>
      <c r="C1735" s="27">
        <v>377503.2</v>
      </c>
      <c r="D1735" s="27">
        <v>377503.2</v>
      </c>
      <c r="E1735" s="27">
        <v>577026</v>
      </c>
    </row>
    <row r="1736" spans="1:5" x14ac:dyDescent="0.25">
      <c r="A1736" s="27" t="s">
        <v>490</v>
      </c>
      <c r="B1736" s="27">
        <v>2013</v>
      </c>
      <c r="C1736" s="27">
        <v>319317.36</v>
      </c>
      <c r="D1736" s="27">
        <v>319317.36</v>
      </c>
      <c r="E1736" s="27">
        <v>580344.18000000005</v>
      </c>
    </row>
    <row r="1737" spans="1:5" x14ac:dyDescent="0.25">
      <c r="A1737" s="27" t="s">
        <v>490</v>
      </c>
      <c r="B1737" s="27">
        <v>2014</v>
      </c>
      <c r="D1737" s="27">
        <v>319317.36</v>
      </c>
    </row>
    <row r="1738" spans="1:5" x14ac:dyDescent="0.25">
      <c r="A1738" s="27" t="s">
        <v>490</v>
      </c>
      <c r="B1738" s="27">
        <v>2015</v>
      </c>
      <c r="D1738" s="27">
        <v>319317.36</v>
      </c>
    </row>
    <row r="1739" spans="1:5" x14ac:dyDescent="0.25">
      <c r="A1739" s="27" t="s">
        <v>490</v>
      </c>
      <c r="B1739" s="27">
        <v>2016</v>
      </c>
      <c r="D1739" s="27">
        <v>319317.36</v>
      </c>
    </row>
    <row r="1740" spans="1:5" x14ac:dyDescent="0.25">
      <c r="A1740" s="27" t="s">
        <v>490</v>
      </c>
      <c r="B1740" s="27">
        <v>2017</v>
      </c>
      <c r="D1740" s="27">
        <v>319317.36</v>
      </c>
    </row>
    <row r="1741" spans="1:5" x14ac:dyDescent="0.25">
      <c r="A1741" s="27" t="s">
        <v>495</v>
      </c>
      <c r="B1741" s="27">
        <v>1981</v>
      </c>
      <c r="C1741" s="27">
        <v>0</v>
      </c>
      <c r="D1741" s="27">
        <v>0</v>
      </c>
      <c r="E1741" s="27">
        <v>0</v>
      </c>
    </row>
    <row r="1742" spans="1:5" x14ac:dyDescent="0.25">
      <c r="A1742" s="27" t="s">
        <v>495</v>
      </c>
      <c r="B1742" s="27">
        <v>1982</v>
      </c>
      <c r="D1742" s="27">
        <v>0</v>
      </c>
    </row>
    <row r="1743" spans="1:5" x14ac:dyDescent="0.25">
      <c r="A1743" s="27" t="s">
        <v>495</v>
      </c>
      <c r="B1743" s="27">
        <v>1983</v>
      </c>
      <c r="D1743" s="27">
        <v>0</v>
      </c>
    </row>
    <row r="1744" spans="1:5" x14ac:dyDescent="0.25">
      <c r="A1744" s="27" t="s">
        <v>495</v>
      </c>
      <c r="B1744" s="27">
        <v>1984</v>
      </c>
      <c r="C1744" s="27">
        <v>0</v>
      </c>
      <c r="D1744" s="27">
        <v>0</v>
      </c>
      <c r="E1744" s="27">
        <v>0</v>
      </c>
    </row>
    <row r="1745" spans="1:5" x14ac:dyDescent="0.25">
      <c r="A1745" s="27" t="s">
        <v>495</v>
      </c>
      <c r="B1745" s="27">
        <v>1985</v>
      </c>
      <c r="D1745" s="27">
        <v>0</v>
      </c>
    </row>
    <row r="1746" spans="1:5" x14ac:dyDescent="0.25">
      <c r="A1746" s="27" t="s">
        <v>495</v>
      </c>
      <c r="B1746" s="27">
        <v>1986</v>
      </c>
      <c r="D1746" s="27">
        <v>0</v>
      </c>
    </row>
    <row r="1747" spans="1:5" x14ac:dyDescent="0.25">
      <c r="A1747" s="27" t="s">
        <v>495</v>
      </c>
      <c r="B1747" s="27">
        <v>1987</v>
      </c>
      <c r="C1747" s="27">
        <v>0</v>
      </c>
      <c r="D1747" s="27">
        <v>0</v>
      </c>
      <c r="E1747" s="27">
        <v>0</v>
      </c>
    </row>
    <row r="1748" spans="1:5" x14ac:dyDescent="0.25">
      <c r="A1748" s="27" t="s">
        <v>495</v>
      </c>
      <c r="B1748" s="27">
        <v>1988</v>
      </c>
      <c r="D1748" s="27">
        <v>0</v>
      </c>
    </row>
    <row r="1749" spans="1:5" x14ac:dyDescent="0.25">
      <c r="A1749" s="27" t="s">
        <v>495</v>
      </c>
      <c r="B1749" s="27">
        <v>1989</v>
      </c>
      <c r="D1749" s="27">
        <v>0</v>
      </c>
    </row>
    <row r="1750" spans="1:5" x14ac:dyDescent="0.25">
      <c r="A1750" s="27" t="s">
        <v>495</v>
      </c>
      <c r="B1750" s="27">
        <v>1990</v>
      </c>
      <c r="C1750" s="27">
        <v>0</v>
      </c>
      <c r="D1750" s="27">
        <v>0</v>
      </c>
      <c r="E1750" s="27">
        <v>0</v>
      </c>
    </row>
    <row r="1751" spans="1:5" x14ac:dyDescent="0.25">
      <c r="A1751" s="27" t="s">
        <v>495</v>
      </c>
      <c r="B1751" s="27">
        <v>1991</v>
      </c>
      <c r="D1751" s="27">
        <v>121953.270666667</v>
      </c>
    </row>
    <row r="1752" spans="1:5" x14ac:dyDescent="0.25">
      <c r="A1752" s="27" t="s">
        <v>495</v>
      </c>
      <c r="B1752" s="27">
        <v>1992</v>
      </c>
      <c r="D1752" s="27">
        <v>243906.54133333301</v>
      </c>
    </row>
    <row r="1753" spans="1:5" x14ac:dyDescent="0.25">
      <c r="A1753" s="27" t="s">
        <v>495</v>
      </c>
      <c r="B1753" s="27">
        <v>1993</v>
      </c>
      <c r="C1753" s="27">
        <v>365859.81199999998</v>
      </c>
      <c r="D1753" s="27">
        <v>365859.81199999998</v>
      </c>
      <c r="E1753" s="27">
        <v>135686.86799999999</v>
      </c>
    </row>
    <row r="1754" spans="1:5" x14ac:dyDescent="0.25">
      <c r="A1754" s="27" t="s">
        <v>495</v>
      </c>
      <c r="B1754" s="27">
        <v>1994</v>
      </c>
      <c r="D1754" s="27">
        <v>336967.047333333</v>
      </c>
    </row>
    <row r="1755" spans="1:5" x14ac:dyDescent="0.25">
      <c r="A1755" s="27" t="s">
        <v>495</v>
      </c>
      <c r="B1755" s="27">
        <v>1995</v>
      </c>
      <c r="D1755" s="27">
        <v>308074.28266666702</v>
      </c>
    </row>
    <row r="1756" spans="1:5" x14ac:dyDescent="0.25">
      <c r="A1756" s="27" t="s">
        <v>495</v>
      </c>
      <c r="B1756" s="27">
        <v>1996</v>
      </c>
      <c r="C1756" s="27">
        <v>279181.51799999998</v>
      </c>
      <c r="D1756" s="27">
        <v>279181.51799999998</v>
      </c>
      <c r="E1756" s="27">
        <v>138335.274</v>
      </c>
    </row>
    <row r="1757" spans="1:5" x14ac:dyDescent="0.25">
      <c r="A1757" s="27" t="s">
        <v>495</v>
      </c>
      <c r="B1757" s="27">
        <v>1997</v>
      </c>
      <c r="D1757" s="27">
        <v>481348.84533333301</v>
      </c>
    </row>
    <row r="1758" spans="1:5" x14ac:dyDescent="0.25">
      <c r="A1758" s="27" t="s">
        <v>495</v>
      </c>
      <c r="B1758" s="27">
        <v>1998</v>
      </c>
      <c r="D1758" s="27">
        <v>683516.17266666703</v>
      </c>
    </row>
    <row r="1759" spans="1:5" x14ac:dyDescent="0.25">
      <c r="A1759" s="27" t="s">
        <v>495</v>
      </c>
      <c r="B1759" s="27">
        <v>1999</v>
      </c>
      <c r="C1759" s="27">
        <v>885683.5</v>
      </c>
      <c r="D1759" s="27">
        <v>885683.5</v>
      </c>
      <c r="E1759" s="27">
        <v>606405.94999999995</v>
      </c>
    </row>
    <row r="1760" spans="1:5" x14ac:dyDescent="0.25">
      <c r="A1760" s="27" t="s">
        <v>495</v>
      </c>
      <c r="B1760" s="27">
        <v>2000</v>
      </c>
      <c r="D1760" s="27">
        <v>757384.08</v>
      </c>
    </row>
    <row r="1761" spans="1:5" x14ac:dyDescent="0.25">
      <c r="A1761" s="27" t="s">
        <v>495</v>
      </c>
      <c r="B1761" s="27">
        <v>2001</v>
      </c>
      <c r="D1761" s="27">
        <v>629084.66</v>
      </c>
    </row>
    <row r="1762" spans="1:5" x14ac:dyDescent="0.25">
      <c r="A1762" s="27" t="s">
        <v>495</v>
      </c>
      <c r="B1762" s="27">
        <v>2002</v>
      </c>
      <c r="C1762" s="27">
        <v>500785.24</v>
      </c>
      <c r="D1762" s="27">
        <v>500785.24</v>
      </c>
      <c r="E1762" s="27">
        <v>357804.272</v>
      </c>
    </row>
    <row r="1763" spans="1:5" x14ac:dyDescent="0.25">
      <c r="A1763" s="27" t="s">
        <v>495</v>
      </c>
      <c r="B1763" s="27">
        <v>2003</v>
      </c>
      <c r="D1763" s="27">
        <v>502357.67666666699</v>
      </c>
    </row>
    <row r="1764" spans="1:5" x14ac:dyDescent="0.25">
      <c r="A1764" s="27" t="s">
        <v>495</v>
      </c>
      <c r="B1764" s="27">
        <v>2004</v>
      </c>
      <c r="D1764" s="27">
        <v>503930.11333333299</v>
      </c>
    </row>
    <row r="1765" spans="1:5" x14ac:dyDescent="0.25">
      <c r="A1765" s="27" t="s">
        <v>495</v>
      </c>
      <c r="B1765" s="27">
        <v>2005</v>
      </c>
      <c r="C1765" s="27">
        <v>505502.55</v>
      </c>
      <c r="D1765" s="27">
        <v>505502.55</v>
      </c>
      <c r="E1765" s="27">
        <v>427476.37</v>
      </c>
    </row>
    <row r="1766" spans="1:5" x14ac:dyDescent="0.25">
      <c r="A1766" s="27" t="s">
        <v>495</v>
      </c>
      <c r="B1766" s="27">
        <v>2006</v>
      </c>
      <c r="D1766" s="27">
        <v>503575.03333333298</v>
      </c>
    </row>
    <row r="1767" spans="1:5" x14ac:dyDescent="0.25">
      <c r="A1767" s="27" t="s">
        <v>495</v>
      </c>
      <c r="B1767" s="27">
        <v>2007</v>
      </c>
      <c r="D1767" s="27">
        <v>501647.51666666701</v>
      </c>
    </row>
    <row r="1768" spans="1:5" x14ac:dyDescent="0.25">
      <c r="A1768" s="27" t="s">
        <v>495</v>
      </c>
      <c r="B1768" s="27">
        <v>2008</v>
      </c>
      <c r="C1768" s="27">
        <v>499720</v>
      </c>
      <c r="D1768" s="27">
        <v>499720</v>
      </c>
      <c r="E1768" s="27">
        <v>553109.43999999994</v>
      </c>
    </row>
    <row r="1769" spans="1:5" x14ac:dyDescent="0.25">
      <c r="A1769" s="27" t="s">
        <v>495</v>
      </c>
      <c r="B1769" s="27">
        <v>2009</v>
      </c>
      <c r="D1769" s="27">
        <v>511706.07500000001</v>
      </c>
    </row>
    <row r="1770" spans="1:5" x14ac:dyDescent="0.25">
      <c r="A1770" s="27" t="s">
        <v>495</v>
      </c>
      <c r="B1770" s="27">
        <v>2010</v>
      </c>
      <c r="C1770" s="27">
        <v>523692.15</v>
      </c>
      <c r="D1770" s="27">
        <v>523692.15</v>
      </c>
      <c r="E1770" s="27">
        <v>655150.65</v>
      </c>
    </row>
    <row r="1771" spans="1:5" x14ac:dyDescent="0.25">
      <c r="A1771" s="27" t="s">
        <v>495</v>
      </c>
      <c r="B1771" s="27">
        <v>2011</v>
      </c>
      <c r="C1771" s="27">
        <v>452012.24</v>
      </c>
      <c r="D1771" s="27">
        <v>452012.24</v>
      </c>
      <c r="E1771" s="27">
        <v>651479.16</v>
      </c>
    </row>
    <row r="1772" spans="1:5" x14ac:dyDescent="0.25">
      <c r="A1772" s="27" t="s">
        <v>495</v>
      </c>
      <c r="B1772" s="27">
        <v>2012</v>
      </c>
      <c r="C1772" s="27">
        <v>342824.44900000002</v>
      </c>
      <c r="D1772" s="27">
        <v>342824.44900000002</v>
      </c>
      <c r="E1772" s="27">
        <v>565733.13</v>
      </c>
    </row>
    <row r="1773" spans="1:5" x14ac:dyDescent="0.25">
      <c r="A1773" s="27" t="s">
        <v>495</v>
      </c>
      <c r="B1773" s="27">
        <v>2013</v>
      </c>
      <c r="C1773" s="27">
        <v>259939.26</v>
      </c>
      <c r="D1773" s="27">
        <v>259939.26</v>
      </c>
      <c r="E1773" s="27">
        <v>507090.78</v>
      </c>
    </row>
    <row r="1774" spans="1:5" x14ac:dyDescent="0.25">
      <c r="A1774" s="27" t="s">
        <v>495</v>
      </c>
      <c r="B1774" s="27">
        <v>2014</v>
      </c>
      <c r="D1774" s="27">
        <v>259939.26</v>
      </c>
    </row>
    <row r="1775" spans="1:5" x14ac:dyDescent="0.25">
      <c r="A1775" s="27" t="s">
        <v>495</v>
      </c>
      <c r="B1775" s="27">
        <v>2015</v>
      </c>
      <c r="D1775" s="27">
        <v>259939.26</v>
      </c>
    </row>
    <row r="1776" spans="1:5" x14ac:dyDescent="0.25">
      <c r="A1776" s="27" t="s">
        <v>495</v>
      </c>
      <c r="B1776" s="27">
        <v>2016</v>
      </c>
      <c r="D1776" s="27">
        <v>259939.26</v>
      </c>
    </row>
    <row r="1777" spans="1:5" x14ac:dyDescent="0.25">
      <c r="A1777" s="27" t="s">
        <v>495</v>
      </c>
      <c r="B1777" s="27">
        <v>2017</v>
      </c>
      <c r="D1777" s="27">
        <v>259939.26</v>
      </c>
    </row>
    <row r="1778" spans="1:5" x14ac:dyDescent="0.25">
      <c r="A1778" s="27" t="s">
        <v>498</v>
      </c>
      <c r="B1778" s="27">
        <v>1981</v>
      </c>
      <c r="C1778" s="27">
        <v>0</v>
      </c>
      <c r="D1778" s="27">
        <v>0</v>
      </c>
      <c r="E1778" s="27">
        <v>0</v>
      </c>
    </row>
    <row r="1779" spans="1:5" x14ac:dyDescent="0.25">
      <c r="A1779" s="27" t="s">
        <v>498</v>
      </c>
      <c r="B1779" s="27">
        <v>1982</v>
      </c>
      <c r="D1779" s="27">
        <v>0</v>
      </c>
    </row>
    <row r="1780" spans="1:5" x14ac:dyDescent="0.25">
      <c r="A1780" s="27" t="s">
        <v>498</v>
      </c>
      <c r="B1780" s="27">
        <v>1983</v>
      </c>
      <c r="D1780" s="27">
        <v>0</v>
      </c>
    </row>
    <row r="1781" spans="1:5" x14ac:dyDescent="0.25">
      <c r="A1781" s="27" t="s">
        <v>498</v>
      </c>
      <c r="B1781" s="27">
        <v>1984</v>
      </c>
      <c r="C1781" s="27">
        <v>0</v>
      </c>
      <c r="D1781" s="27">
        <v>0</v>
      </c>
      <c r="E1781" s="27">
        <v>0</v>
      </c>
    </row>
    <row r="1782" spans="1:5" x14ac:dyDescent="0.25">
      <c r="A1782" s="27" t="s">
        <v>498</v>
      </c>
      <c r="B1782" s="27">
        <v>1985</v>
      </c>
      <c r="D1782" s="27">
        <v>0</v>
      </c>
    </row>
    <row r="1783" spans="1:5" x14ac:dyDescent="0.25">
      <c r="A1783" s="27" t="s">
        <v>498</v>
      </c>
      <c r="B1783" s="27">
        <v>1986</v>
      </c>
      <c r="D1783" s="27">
        <v>0</v>
      </c>
    </row>
    <row r="1784" spans="1:5" x14ac:dyDescent="0.25">
      <c r="A1784" s="27" t="s">
        <v>498</v>
      </c>
      <c r="B1784" s="27">
        <v>1987</v>
      </c>
      <c r="C1784" s="27">
        <v>0</v>
      </c>
      <c r="D1784" s="27">
        <v>0</v>
      </c>
      <c r="E1784" s="27">
        <v>0</v>
      </c>
    </row>
    <row r="1785" spans="1:5" x14ac:dyDescent="0.25">
      <c r="A1785" s="27" t="s">
        <v>498</v>
      </c>
      <c r="B1785" s="27">
        <v>1988</v>
      </c>
      <c r="D1785" s="27">
        <v>0</v>
      </c>
    </row>
    <row r="1786" spans="1:5" x14ac:dyDescent="0.25">
      <c r="A1786" s="27" t="s">
        <v>498</v>
      </c>
      <c r="B1786" s="27">
        <v>1989</v>
      </c>
      <c r="D1786" s="27">
        <v>0</v>
      </c>
    </row>
    <row r="1787" spans="1:5" x14ac:dyDescent="0.25">
      <c r="A1787" s="27" t="s">
        <v>498</v>
      </c>
      <c r="B1787" s="27">
        <v>1990</v>
      </c>
      <c r="C1787" s="27">
        <v>0</v>
      </c>
      <c r="D1787" s="27">
        <v>0</v>
      </c>
      <c r="E1787" s="27">
        <v>0</v>
      </c>
    </row>
    <row r="1788" spans="1:5" x14ac:dyDescent="0.25">
      <c r="A1788" s="27" t="s">
        <v>498</v>
      </c>
      <c r="B1788" s="27">
        <v>1991</v>
      </c>
      <c r="D1788" s="27">
        <v>61679.165200000003</v>
      </c>
    </row>
    <row r="1789" spans="1:5" x14ac:dyDescent="0.25">
      <c r="A1789" s="27" t="s">
        <v>498</v>
      </c>
      <c r="B1789" s="27">
        <v>1992</v>
      </c>
      <c r="D1789" s="27">
        <v>123358.33040000001</v>
      </c>
    </row>
    <row r="1790" spans="1:5" x14ac:dyDescent="0.25">
      <c r="A1790" s="27" t="s">
        <v>498</v>
      </c>
      <c r="B1790" s="27">
        <v>1993</v>
      </c>
      <c r="C1790" s="27">
        <v>185037.49559999999</v>
      </c>
      <c r="D1790" s="27">
        <v>185037.49559999999</v>
      </c>
      <c r="E1790" s="27">
        <v>0</v>
      </c>
    </row>
    <row r="1791" spans="1:5" x14ac:dyDescent="0.25">
      <c r="A1791" s="27" t="s">
        <v>498</v>
      </c>
      <c r="B1791" s="27">
        <v>1994</v>
      </c>
      <c r="D1791" s="27">
        <v>185607.4731</v>
      </c>
    </row>
    <row r="1792" spans="1:5" x14ac:dyDescent="0.25">
      <c r="A1792" s="27" t="s">
        <v>498</v>
      </c>
      <c r="B1792" s="27">
        <v>1995</v>
      </c>
      <c r="D1792" s="27">
        <v>186177.45060000001</v>
      </c>
    </row>
    <row r="1793" spans="1:5" x14ac:dyDescent="0.25">
      <c r="A1793" s="27" t="s">
        <v>498</v>
      </c>
      <c r="B1793" s="27">
        <v>1996</v>
      </c>
      <c r="C1793" s="27">
        <v>186747.42809999999</v>
      </c>
      <c r="D1793" s="27">
        <v>186747.42809999999</v>
      </c>
      <c r="E1793" s="27">
        <v>0</v>
      </c>
    </row>
    <row r="1794" spans="1:5" x14ac:dyDescent="0.25">
      <c r="A1794" s="27" t="s">
        <v>498</v>
      </c>
      <c r="B1794" s="27">
        <v>1997</v>
      </c>
      <c r="D1794" s="27">
        <v>140096.65596666699</v>
      </c>
    </row>
    <row r="1795" spans="1:5" x14ac:dyDescent="0.25">
      <c r="A1795" s="27" t="s">
        <v>498</v>
      </c>
      <c r="B1795" s="27">
        <v>1998</v>
      </c>
      <c r="D1795" s="27">
        <v>93445.883833333297</v>
      </c>
    </row>
    <row r="1796" spans="1:5" x14ac:dyDescent="0.25">
      <c r="A1796" s="27" t="s">
        <v>498</v>
      </c>
      <c r="B1796" s="27">
        <v>1999</v>
      </c>
      <c r="C1796" s="27">
        <v>46795.111700000001</v>
      </c>
      <c r="D1796" s="27">
        <v>46795.111700000001</v>
      </c>
      <c r="E1796" s="27">
        <v>0</v>
      </c>
    </row>
    <row r="1797" spans="1:5" x14ac:dyDescent="0.25">
      <c r="A1797" s="27" t="s">
        <v>498</v>
      </c>
      <c r="B1797" s="27">
        <v>2000</v>
      </c>
      <c r="D1797" s="27">
        <v>31196.7411333333</v>
      </c>
    </row>
    <row r="1798" spans="1:5" x14ac:dyDescent="0.25">
      <c r="A1798" s="27" t="s">
        <v>498</v>
      </c>
      <c r="B1798" s="27">
        <v>2001</v>
      </c>
      <c r="D1798" s="27">
        <v>15598.370566666699</v>
      </c>
    </row>
    <row r="1799" spans="1:5" x14ac:dyDescent="0.25">
      <c r="A1799" s="27" t="s">
        <v>498</v>
      </c>
      <c r="B1799" s="27">
        <v>2002</v>
      </c>
      <c r="C1799" s="27">
        <v>0</v>
      </c>
      <c r="D1799" s="27">
        <v>0</v>
      </c>
      <c r="E1799" s="27">
        <v>0</v>
      </c>
    </row>
    <row r="1800" spans="1:5" x14ac:dyDescent="0.25">
      <c r="A1800" s="27" t="s">
        <v>498</v>
      </c>
      <c r="B1800" s="27">
        <v>2003</v>
      </c>
      <c r="D1800" s="27">
        <v>0</v>
      </c>
    </row>
    <row r="1801" spans="1:5" x14ac:dyDescent="0.25">
      <c r="A1801" s="27" t="s">
        <v>498</v>
      </c>
      <c r="B1801" s="27">
        <v>2004</v>
      </c>
      <c r="D1801" s="27">
        <v>0</v>
      </c>
    </row>
    <row r="1802" spans="1:5" x14ac:dyDescent="0.25">
      <c r="A1802" s="27" t="s">
        <v>498</v>
      </c>
      <c r="B1802" s="27">
        <v>2005</v>
      </c>
      <c r="C1802" s="27">
        <v>0</v>
      </c>
      <c r="D1802" s="27">
        <v>0</v>
      </c>
      <c r="E1802" s="27">
        <v>0</v>
      </c>
    </row>
    <row r="1803" spans="1:5" x14ac:dyDescent="0.25">
      <c r="A1803" s="27" t="s">
        <v>498</v>
      </c>
      <c r="B1803" s="27">
        <v>2006</v>
      </c>
      <c r="D1803" s="27">
        <v>0</v>
      </c>
    </row>
    <row r="1804" spans="1:5" x14ac:dyDescent="0.25">
      <c r="A1804" s="27" t="s">
        <v>498</v>
      </c>
      <c r="B1804" s="27">
        <v>2007</v>
      </c>
      <c r="D1804" s="27">
        <v>0</v>
      </c>
    </row>
    <row r="1805" spans="1:5" x14ac:dyDescent="0.25">
      <c r="A1805" s="27" t="s">
        <v>498</v>
      </c>
      <c r="B1805" s="27">
        <v>2008</v>
      </c>
      <c r="C1805" s="27">
        <v>0</v>
      </c>
      <c r="D1805" s="27">
        <v>0</v>
      </c>
      <c r="E1805" s="27">
        <v>0</v>
      </c>
    </row>
    <row r="1806" spans="1:5" x14ac:dyDescent="0.25">
      <c r="A1806" s="27" t="s">
        <v>498</v>
      </c>
      <c r="B1806" s="27">
        <v>2009</v>
      </c>
      <c r="D1806" s="27">
        <v>0</v>
      </c>
    </row>
    <row r="1807" spans="1:5" x14ac:dyDescent="0.25">
      <c r="A1807" s="27" t="s">
        <v>498</v>
      </c>
      <c r="B1807" s="27">
        <v>2010</v>
      </c>
      <c r="C1807" s="27">
        <v>0</v>
      </c>
      <c r="D1807" s="27">
        <v>0</v>
      </c>
      <c r="E1807" s="27">
        <v>0</v>
      </c>
    </row>
    <row r="1808" spans="1:5" x14ac:dyDescent="0.25">
      <c r="A1808" s="27" t="s">
        <v>498</v>
      </c>
      <c r="B1808" s="27">
        <v>2011</v>
      </c>
      <c r="C1808" s="27">
        <v>0</v>
      </c>
      <c r="D1808" s="27">
        <v>0</v>
      </c>
      <c r="E1808" s="27">
        <v>0</v>
      </c>
    </row>
    <row r="1809" spans="1:5" x14ac:dyDescent="0.25">
      <c r="A1809" s="27" t="s">
        <v>498</v>
      </c>
      <c r="B1809" s="27">
        <v>2012</v>
      </c>
      <c r="C1809" s="27">
        <v>0</v>
      </c>
      <c r="D1809" s="27">
        <v>0</v>
      </c>
      <c r="E1809" s="27">
        <v>0</v>
      </c>
    </row>
    <row r="1810" spans="1:5" x14ac:dyDescent="0.25">
      <c r="A1810" s="27" t="s">
        <v>498</v>
      </c>
      <c r="B1810" s="27">
        <v>2013</v>
      </c>
      <c r="C1810" s="27">
        <v>0</v>
      </c>
      <c r="D1810" s="27">
        <v>0</v>
      </c>
      <c r="E1810" s="27">
        <v>0</v>
      </c>
    </row>
    <row r="1811" spans="1:5" x14ac:dyDescent="0.25">
      <c r="A1811" s="27" t="s">
        <v>498</v>
      </c>
      <c r="B1811" s="27">
        <v>2014</v>
      </c>
      <c r="D1811" s="27">
        <v>0</v>
      </c>
    </row>
    <row r="1812" spans="1:5" x14ac:dyDescent="0.25">
      <c r="A1812" s="27" t="s">
        <v>498</v>
      </c>
      <c r="B1812" s="27">
        <v>2015</v>
      </c>
      <c r="D1812" s="27">
        <v>0</v>
      </c>
    </row>
    <row r="1813" spans="1:5" x14ac:dyDescent="0.25">
      <c r="A1813" s="27" t="s">
        <v>498</v>
      </c>
      <c r="B1813" s="27">
        <v>2016</v>
      </c>
      <c r="D1813" s="27">
        <v>0</v>
      </c>
    </row>
    <row r="1814" spans="1:5" x14ac:dyDescent="0.25">
      <c r="A1814" s="27" t="s">
        <v>498</v>
      </c>
      <c r="B1814" s="27">
        <v>2017</v>
      </c>
      <c r="D1814" s="27">
        <v>0</v>
      </c>
    </row>
    <row r="1815" spans="1:5" x14ac:dyDescent="0.25">
      <c r="A1815" s="27" t="s">
        <v>500</v>
      </c>
      <c r="B1815" s="27">
        <v>1981</v>
      </c>
      <c r="C1815" s="27">
        <v>4266588.32</v>
      </c>
      <c r="D1815" s="27">
        <v>4266588.32</v>
      </c>
      <c r="E1815" s="27">
        <v>1246896.72</v>
      </c>
    </row>
    <row r="1816" spans="1:5" x14ac:dyDescent="0.25">
      <c r="A1816" s="27" t="s">
        <v>500</v>
      </c>
      <c r="B1816" s="27">
        <v>1982</v>
      </c>
      <c r="D1816" s="27">
        <v>4780275.1233333303</v>
      </c>
    </row>
    <row r="1817" spans="1:5" x14ac:dyDescent="0.25">
      <c r="A1817" s="27" t="s">
        <v>500</v>
      </c>
      <c r="B1817" s="27">
        <v>1983</v>
      </c>
      <c r="D1817" s="27">
        <v>5293961.9266666695</v>
      </c>
    </row>
    <row r="1818" spans="1:5" x14ac:dyDescent="0.25">
      <c r="A1818" s="27" t="s">
        <v>500</v>
      </c>
      <c r="B1818" s="27">
        <v>1984</v>
      </c>
      <c r="C1818" s="27">
        <v>5807648.7300000004</v>
      </c>
      <c r="D1818" s="27">
        <v>5807648.7300000004</v>
      </c>
      <c r="E1818" s="27">
        <v>2690301.26</v>
      </c>
    </row>
    <row r="1819" spans="1:5" x14ac:dyDescent="0.25">
      <c r="A1819" s="27" t="s">
        <v>500</v>
      </c>
      <c r="B1819" s="27">
        <v>1985</v>
      </c>
      <c r="D1819" s="27">
        <v>5825664.8600000003</v>
      </c>
    </row>
    <row r="1820" spans="1:5" x14ac:dyDescent="0.25">
      <c r="A1820" s="27" t="s">
        <v>500</v>
      </c>
      <c r="B1820" s="27">
        <v>1986</v>
      </c>
      <c r="D1820" s="27">
        <v>5843680.9900000002</v>
      </c>
    </row>
    <row r="1821" spans="1:5" x14ac:dyDescent="0.25">
      <c r="A1821" s="27" t="s">
        <v>500</v>
      </c>
      <c r="B1821" s="27">
        <v>1987</v>
      </c>
      <c r="C1821" s="27">
        <v>5861697.1200000001</v>
      </c>
      <c r="D1821" s="27">
        <v>5861697.1200000001</v>
      </c>
      <c r="E1821" s="27">
        <v>3221962.64</v>
      </c>
    </row>
    <row r="1822" spans="1:5" x14ac:dyDescent="0.25">
      <c r="A1822" s="27" t="s">
        <v>500</v>
      </c>
      <c r="B1822" s="27">
        <v>1988</v>
      </c>
      <c r="D1822" s="27">
        <v>6168542.7199999997</v>
      </c>
    </row>
    <row r="1823" spans="1:5" x14ac:dyDescent="0.25">
      <c r="A1823" s="27" t="s">
        <v>500</v>
      </c>
      <c r="B1823" s="27">
        <v>1989</v>
      </c>
      <c r="D1823" s="27">
        <v>6475388.3200000003</v>
      </c>
    </row>
    <row r="1824" spans="1:5" x14ac:dyDescent="0.25">
      <c r="A1824" s="27" t="s">
        <v>500</v>
      </c>
      <c r="B1824" s="27">
        <v>1990</v>
      </c>
      <c r="C1824" s="27">
        <v>6782233.9199999999</v>
      </c>
      <c r="D1824" s="27">
        <v>6782233.9199999999</v>
      </c>
      <c r="E1824" s="27">
        <v>3754321.34</v>
      </c>
    </row>
    <row r="1825" spans="1:5" x14ac:dyDescent="0.25">
      <c r="A1825" s="27" t="s">
        <v>500</v>
      </c>
      <c r="B1825" s="27">
        <v>1991</v>
      </c>
      <c r="D1825" s="27">
        <v>6979973.7800000003</v>
      </c>
    </row>
    <row r="1826" spans="1:5" x14ac:dyDescent="0.25">
      <c r="A1826" s="27" t="s">
        <v>500</v>
      </c>
      <c r="B1826" s="27">
        <v>1992</v>
      </c>
      <c r="D1826" s="27">
        <v>7177713.6399999997</v>
      </c>
    </row>
    <row r="1827" spans="1:5" x14ac:dyDescent="0.25">
      <c r="A1827" s="27" t="s">
        <v>500</v>
      </c>
      <c r="B1827" s="27">
        <v>1993</v>
      </c>
      <c r="C1827" s="27">
        <v>7375453.5</v>
      </c>
      <c r="D1827" s="27">
        <v>7375453.5</v>
      </c>
      <c r="E1827" s="27">
        <v>4360463.7</v>
      </c>
    </row>
    <row r="1828" spans="1:5" x14ac:dyDescent="0.25">
      <c r="A1828" s="27" t="s">
        <v>500</v>
      </c>
      <c r="B1828" s="27">
        <v>1994</v>
      </c>
      <c r="D1828" s="27">
        <v>7258189.7000000002</v>
      </c>
    </row>
    <row r="1829" spans="1:5" x14ac:dyDescent="0.25">
      <c r="A1829" s="27" t="s">
        <v>500</v>
      </c>
      <c r="B1829" s="27">
        <v>1995</v>
      </c>
      <c r="D1829" s="27">
        <v>7140925.9000000004</v>
      </c>
    </row>
    <row r="1830" spans="1:5" x14ac:dyDescent="0.25">
      <c r="A1830" s="27" t="s">
        <v>500</v>
      </c>
      <c r="B1830" s="27">
        <v>1996</v>
      </c>
      <c r="C1830" s="27">
        <v>7023662.0999999996</v>
      </c>
      <c r="D1830" s="27">
        <v>7023662.0999999996</v>
      </c>
      <c r="E1830" s="27">
        <v>4922133.03</v>
      </c>
    </row>
    <row r="1831" spans="1:5" x14ac:dyDescent="0.25">
      <c r="A1831" s="27" t="s">
        <v>500</v>
      </c>
      <c r="B1831" s="27">
        <v>1997</v>
      </c>
      <c r="D1831" s="27">
        <v>6818717.0800000001</v>
      </c>
    </row>
    <row r="1832" spans="1:5" x14ac:dyDescent="0.25">
      <c r="A1832" s="27" t="s">
        <v>500</v>
      </c>
      <c r="B1832" s="27">
        <v>1998</v>
      </c>
      <c r="D1832" s="27">
        <v>6613772.0599999996</v>
      </c>
    </row>
    <row r="1833" spans="1:5" x14ac:dyDescent="0.25">
      <c r="A1833" s="27" t="s">
        <v>500</v>
      </c>
      <c r="B1833" s="27">
        <v>1999</v>
      </c>
      <c r="C1833" s="27">
        <v>6408827.04</v>
      </c>
      <c r="D1833" s="27">
        <v>6408827.04</v>
      </c>
      <c r="E1833" s="27">
        <v>4541737.2</v>
      </c>
    </row>
    <row r="1834" spans="1:5" x14ac:dyDescent="0.25">
      <c r="A1834" s="27" t="s">
        <v>500</v>
      </c>
      <c r="B1834" s="27">
        <v>2000</v>
      </c>
      <c r="D1834" s="27">
        <v>6344709.4400000004</v>
      </c>
    </row>
    <row r="1835" spans="1:5" x14ac:dyDescent="0.25">
      <c r="A1835" s="27" t="s">
        <v>500</v>
      </c>
      <c r="B1835" s="27">
        <v>2001</v>
      </c>
      <c r="D1835" s="27">
        <v>6280591.8399999999</v>
      </c>
    </row>
    <row r="1836" spans="1:5" x14ac:dyDescent="0.25">
      <c r="A1836" s="27" t="s">
        <v>500</v>
      </c>
      <c r="B1836" s="27">
        <v>2002</v>
      </c>
      <c r="C1836" s="27">
        <v>6216474.2400000002</v>
      </c>
      <c r="D1836" s="27">
        <v>6216474.2400000002</v>
      </c>
      <c r="E1836" s="27">
        <v>4981474.08</v>
      </c>
    </row>
    <row r="1837" spans="1:5" x14ac:dyDescent="0.25">
      <c r="A1837" s="27" t="s">
        <v>500</v>
      </c>
      <c r="B1837" s="27">
        <v>2003</v>
      </c>
      <c r="D1837" s="27">
        <v>5997352.0999999996</v>
      </c>
    </row>
    <row r="1838" spans="1:5" x14ac:dyDescent="0.25">
      <c r="A1838" s="27" t="s">
        <v>500</v>
      </c>
      <c r="B1838" s="27">
        <v>2004</v>
      </c>
      <c r="D1838" s="27">
        <v>5778229.96</v>
      </c>
    </row>
    <row r="1839" spans="1:5" x14ac:dyDescent="0.25">
      <c r="A1839" s="27" t="s">
        <v>500</v>
      </c>
      <c r="B1839" s="27">
        <v>2005</v>
      </c>
      <c r="C1839" s="27">
        <v>5559107.8200000003</v>
      </c>
      <c r="D1839" s="27">
        <v>5559107.8200000003</v>
      </c>
      <c r="E1839" s="27">
        <v>4990990.32</v>
      </c>
    </row>
    <row r="1840" spans="1:5" x14ac:dyDescent="0.25">
      <c r="A1840" s="27" t="s">
        <v>500</v>
      </c>
      <c r="B1840" s="27">
        <v>2006</v>
      </c>
      <c r="D1840" s="27">
        <v>5365420.2133333301</v>
      </c>
    </row>
    <row r="1841" spans="1:5" x14ac:dyDescent="0.25">
      <c r="A1841" s="27" t="s">
        <v>500</v>
      </c>
      <c r="B1841" s="27">
        <v>2007</v>
      </c>
      <c r="D1841" s="27">
        <v>5171732.6066666702</v>
      </c>
    </row>
    <row r="1842" spans="1:5" x14ac:dyDescent="0.25">
      <c r="A1842" s="27" t="s">
        <v>500</v>
      </c>
      <c r="B1842" s="27">
        <v>2008</v>
      </c>
      <c r="C1842" s="27">
        <v>4978045</v>
      </c>
      <c r="D1842" s="27">
        <v>4978045</v>
      </c>
      <c r="E1842" s="27">
        <v>5415642.2999999998</v>
      </c>
    </row>
    <row r="1843" spans="1:5" x14ac:dyDescent="0.25">
      <c r="A1843" s="27" t="s">
        <v>500</v>
      </c>
      <c r="B1843" s="27">
        <v>2009</v>
      </c>
      <c r="D1843" s="27">
        <v>4774751.57</v>
      </c>
    </row>
    <row r="1844" spans="1:5" x14ac:dyDescent="0.25">
      <c r="A1844" s="27" t="s">
        <v>500</v>
      </c>
      <c r="B1844" s="27">
        <v>2010</v>
      </c>
      <c r="C1844" s="27">
        <v>4571458.1399999997</v>
      </c>
      <c r="D1844" s="27">
        <v>4571458.1399999997</v>
      </c>
      <c r="E1844" s="27">
        <v>5677202.2800000003</v>
      </c>
    </row>
    <row r="1845" spans="1:5" x14ac:dyDescent="0.25">
      <c r="A1845" s="27" t="s">
        <v>500</v>
      </c>
      <c r="B1845" s="27">
        <v>2011</v>
      </c>
      <c r="C1845" s="27">
        <v>3757198.4</v>
      </c>
      <c r="D1845" s="27">
        <v>3757198.4</v>
      </c>
      <c r="E1845" s="27">
        <v>5442649.9199999999</v>
      </c>
    </row>
    <row r="1846" spans="1:5" x14ac:dyDescent="0.25">
      <c r="A1846" s="27" t="s">
        <v>500</v>
      </c>
      <c r="B1846" s="27">
        <v>2012</v>
      </c>
      <c r="C1846" s="27">
        <v>3368108.46</v>
      </c>
      <c r="D1846" s="27">
        <v>3368108.46</v>
      </c>
      <c r="E1846" s="27">
        <v>5332799.8</v>
      </c>
    </row>
    <row r="1847" spans="1:5" x14ac:dyDescent="0.25">
      <c r="A1847" s="27" t="s">
        <v>500</v>
      </c>
      <c r="B1847" s="27">
        <v>2013</v>
      </c>
      <c r="C1847" s="27">
        <v>3080446.75</v>
      </c>
      <c r="D1847" s="27">
        <v>3080446.75</v>
      </c>
      <c r="E1847" s="27">
        <v>5692970.2000000002</v>
      </c>
    </row>
    <row r="1848" spans="1:5" x14ac:dyDescent="0.25">
      <c r="A1848" s="27" t="s">
        <v>500</v>
      </c>
      <c r="B1848" s="27">
        <v>2014</v>
      </c>
      <c r="D1848" s="27">
        <v>3080446.75</v>
      </c>
    </row>
    <row r="1849" spans="1:5" x14ac:dyDescent="0.25">
      <c r="A1849" s="27" t="s">
        <v>500</v>
      </c>
      <c r="B1849" s="27">
        <v>2015</v>
      </c>
      <c r="D1849" s="27">
        <v>3080446.75</v>
      </c>
    </row>
    <row r="1850" spans="1:5" x14ac:dyDescent="0.25">
      <c r="A1850" s="27" t="s">
        <v>500</v>
      </c>
      <c r="B1850" s="27">
        <v>2016</v>
      </c>
      <c r="D1850" s="27">
        <v>3080446.75</v>
      </c>
    </row>
    <row r="1851" spans="1:5" x14ac:dyDescent="0.25">
      <c r="A1851" s="27" t="s">
        <v>500</v>
      </c>
      <c r="B1851" s="27">
        <v>2017</v>
      </c>
      <c r="D1851" s="27">
        <v>3080446.75</v>
      </c>
    </row>
    <row r="1852" spans="1:5" x14ac:dyDescent="0.25">
      <c r="A1852" s="27" t="s">
        <v>505</v>
      </c>
      <c r="B1852" s="27">
        <v>1981</v>
      </c>
      <c r="C1852" s="27">
        <v>72837.320500000002</v>
      </c>
      <c r="D1852" s="27">
        <v>72837.320500000002</v>
      </c>
      <c r="E1852" s="27">
        <v>48484.395400000001</v>
      </c>
    </row>
    <row r="1853" spans="1:5" x14ac:dyDescent="0.25">
      <c r="A1853" s="27" t="s">
        <v>505</v>
      </c>
      <c r="B1853" s="27">
        <v>1982</v>
      </c>
      <c r="D1853" s="27">
        <v>73261.5186666667</v>
      </c>
    </row>
    <row r="1854" spans="1:5" x14ac:dyDescent="0.25">
      <c r="A1854" s="27" t="s">
        <v>505</v>
      </c>
      <c r="B1854" s="27">
        <v>1983</v>
      </c>
      <c r="D1854" s="27">
        <v>73685.716833333296</v>
      </c>
    </row>
    <row r="1855" spans="1:5" x14ac:dyDescent="0.25">
      <c r="A1855" s="27" t="s">
        <v>505</v>
      </c>
      <c r="B1855" s="27">
        <v>1984</v>
      </c>
      <c r="C1855" s="27">
        <v>74109.914999999994</v>
      </c>
      <c r="D1855" s="27">
        <v>74109.914999999994</v>
      </c>
      <c r="E1855" s="27">
        <v>49331.502</v>
      </c>
    </row>
    <row r="1856" spans="1:5" x14ac:dyDescent="0.25">
      <c r="A1856" s="27" t="s">
        <v>505</v>
      </c>
      <c r="B1856" s="27">
        <v>1985</v>
      </c>
      <c r="D1856" s="27">
        <v>74359.4433333333</v>
      </c>
    </row>
    <row r="1857" spans="1:5" x14ac:dyDescent="0.25">
      <c r="A1857" s="27" t="s">
        <v>505</v>
      </c>
      <c r="B1857" s="27">
        <v>1986</v>
      </c>
      <c r="D1857" s="27">
        <v>74608.971666666694</v>
      </c>
    </row>
    <row r="1858" spans="1:5" x14ac:dyDescent="0.25">
      <c r="A1858" s="27" t="s">
        <v>505</v>
      </c>
      <c r="B1858" s="27">
        <v>1987</v>
      </c>
      <c r="C1858" s="27">
        <v>74858.5</v>
      </c>
      <c r="D1858" s="27">
        <v>74858.5</v>
      </c>
      <c r="E1858" s="27">
        <v>49829.8</v>
      </c>
    </row>
    <row r="1859" spans="1:5" x14ac:dyDescent="0.25">
      <c r="A1859" s="27" t="s">
        <v>505</v>
      </c>
      <c r="B1859" s="27">
        <v>1988</v>
      </c>
      <c r="D1859" s="27">
        <v>66847.798666666698</v>
      </c>
    </row>
    <row r="1860" spans="1:5" x14ac:dyDescent="0.25">
      <c r="A1860" s="27" t="s">
        <v>505</v>
      </c>
      <c r="B1860" s="27">
        <v>1989</v>
      </c>
      <c r="D1860" s="27">
        <v>58837.097333333302</v>
      </c>
    </row>
    <row r="1861" spans="1:5" x14ac:dyDescent="0.25">
      <c r="A1861" s="27" t="s">
        <v>505</v>
      </c>
      <c r="B1861" s="27">
        <v>1990</v>
      </c>
      <c r="C1861" s="27">
        <v>50826.396000000001</v>
      </c>
      <c r="D1861" s="27">
        <v>50826.396000000001</v>
      </c>
      <c r="E1861" s="27">
        <v>50826.396000000001</v>
      </c>
    </row>
    <row r="1862" spans="1:5" x14ac:dyDescent="0.25">
      <c r="A1862" s="27" t="s">
        <v>505</v>
      </c>
      <c r="B1862" s="27">
        <v>1991</v>
      </c>
      <c r="D1862" s="27">
        <v>51258.2542666667</v>
      </c>
    </row>
    <row r="1863" spans="1:5" x14ac:dyDescent="0.25">
      <c r="A1863" s="27" t="s">
        <v>505</v>
      </c>
      <c r="B1863" s="27">
        <v>1992</v>
      </c>
      <c r="D1863" s="27">
        <v>51690.112533333297</v>
      </c>
    </row>
    <row r="1864" spans="1:5" x14ac:dyDescent="0.25">
      <c r="A1864" s="27" t="s">
        <v>505</v>
      </c>
      <c r="B1864" s="27">
        <v>1993</v>
      </c>
      <c r="C1864" s="27">
        <v>52121.970800000003</v>
      </c>
      <c r="D1864" s="27">
        <v>52121.970800000003</v>
      </c>
      <c r="E1864" s="27">
        <v>52121.970800000003</v>
      </c>
    </row>
    <row r="1865" spans="1:5" x14ac:dyDescent="0.25">
      <c r="A1865" s="27" t="s">
        <v>505</v>
      </c>
      <c r="B1865" s="27">
        <v>1994</v>
      </c>
      <c r="D1865" s="27">
        <v>52371.1198</v>
      </c>
    </row>
    <row r="1866" spans="1:5" x14ac:dyDescent="0.25">
      <c r="A1866" s="27" t="s">
        <v>505</v>
      </c>
      <c r="B1866" s="27">
        <v>1995</v>
      </c>
      <c r="D1866" s="27">
        <v>52620.268799999998</v>
      </c>
    </row>
    <row r="1867" spans="1:5" x14ac:dyDescent="0.25">
      <c r="A1867" s="27" t="s">
        <v>505</v>
      </c>
      <c r="B1867" s="27">
        <v>1996</v>
      </c>
      <c r="C1867" s="27">
        <v>52869.417800000003</v>
      </c>
      <c r="D1867" s="27">
        <v>52869.417800000003</v>
      </c>
      <c r="E1867" s="27">
        <v>52869.417800000003</v>
      </c>
    </row>
    <row r="1868" spans="1:5" x14ac:dyDescent="0.25">
      <c r="A1868" s="27" t="s">
        <v>505</v>
      </c>
      <c r="B1868" s="27">
        <v>1997</v>
      </c>
      <c r="D1868" s="27">
        <v>53118.566800000001</v>
      </c>
    </row>
    <row r="1869" spans="1:5" x14ac:dyDescent="0.25">
      <c r="A1869" s="27" t="s">
        <v>505</v>
      </c>
      <c r="B1869" s="27">
        <v>1998</v>
      </c>
      <c r="D1869" s="27">
        <v>53367.715799999998</v>
      </c>
    </row>
    <row r="1870" spans="1:5" x14ac:dyDescent="0.25">
      <c r="A1870" s="27" t="s">
        <v>505</v>
      </c>
      <c r="B1870" s="27">
        <v>1999</v>
      </c>
      <c r="C1870" s="27">
        <v>53616.864800000003</v>
      </c>
      <c r="D1870" s="27">
        <v>53616.864800000003</v>
      </c>
      <c r="E1870" s="27">
        <v>53616.864800000003</v>
      </c>
    </row>
    <row r="1871" spans="1:5" x14ac:dyDescent="0.25">
      <c r="A1871" s="27" t="s">
        <v>505</v>
      </c>
      <c r="B1871" s="27">
        <v>2000</v>
      </c>
      <c r="D1871" s="27">
        <v>53849.403866666697</v>
      </c>
    </row>
    <row r="1872" spans="1:5" x14ac:dyDescent="0.25">
      <c r="A1872" s="27" t="s">
        <v>505</v>
      </c>
      <c r="B1872" s="27">
        <v>2001</v>
      </c>
      <c r="D1872" s="27">
        <v>54081.942933333303</v>
      </c>
    </row>
    <row r="1873" spans="1:5" x14ac:dyDescent="0.25">
      <c r="A1873" s="27" t="s">
        <v>505</v>
      </c>
      <c r="B1873" s="27">
        <v>2002</v>
      </c>
      <c r="C1873" s="27">
        <v>54314.482000000004</v>
      </c>
      <c r="D1873" s="27">
        <v>54314.482000000004</v>
      </c>
      <c r="E1873" s="27">
        <v>54314.482000000004</v>
      </c>
    </row>
    <row r="1874" spans="1:5" x14ac:dyDescent="0.25">
      <c r="A1874" s="27" t="s">
        <v>505</v>
      </c>
      <c r="B1874" s="27">
        <v>2003</v>
      </c>
      <c r="D1874" s="27">
        <v>45141.081133333297</v>
      </c>
    </row>
    <row r="1875" spans="1:5" x14ac:dyDescent="0.25">
      <c r="A1875" s="27" t="s">
        <v>505</v>
      </c>
      <c r="B1875" s="27">
        <v>2004</v>
      </c>
      <c r="D1875" s="27">
        <v>35967.680266666699</v>
      </c>
    </row>
    <row r="1876" spans="1:5" x14ac:dyDescent="0.25">
      <c r="A1876" s="27" t="s">
        <v>505</v>
      </c>
      <c r="B1876" s="27">
        <v>2005</v>
      </c>
      <c r="C1876" s="27">
        <v>26794.279399999999</v>
      </c>
      <c r="D1876" s="27">
        <v>26794.279399999999</v>
      </c>
      <c r="E1876" s="27">
        <v>26794.279399999999</v>
      </c>
    </row>
    <row r="1877" spans="1:5" x14ac:dyDescent="0.25">
      <c r="A1877" s="27" t="s">
        <v>505</v>
      </c>
      <c r="B1877" s="27">
        <v>2006</v>
      </c>
      <c r="D1877" s="27">
        <v>36181.860133333299</v>
      </c>
    </row>
    <row r="1878" spans="1:5" x14ac:dyDescent="0.25">
      <c r="A1878" s="27" t="s">
        <v>505</v>
      </c>
      <c r="B1878" s="27">
        <v>2007</v>
      </c>
      <c r="D1878" s="27">
        <v>45569.4408666667</v>
      </c>
    </row>
    <row r="1879" spans="1:5" x14ac:dyDescent="0.25">
      <c r="A1879" s="27" t="s">
        <v>505</v>
      </c>
      <c r="B1879" s="27">
        <v>2008</v>
      </c>
      <c r="C1879" s="27">
        <v>54957.0216</v>
      </c>
      <c r="D1879" s="27">
        <v>54957.0216</v>
      </c>
      <c r="E1879" s="27">
        <v>54957.0216</v>
      </c>
    </row>
    <row r="1880" spans="1:5" x14ac:dyDescent="0.25">
      <c r="A1880" s="27" t="s">
        <v>505</v>
      </c>
      <c r="B1880" s="27">
        <v>2009</v>
      </c>
      <c r="D1880" s="27">
        <v>82934.506800000003</v>
      </c>
    </row>
    <row r="1881" spans="1:5" x14ac:dyDescent="0.25">
      <c r="A1881" s="27" t="s">
        <v>505</v>
      </c>
      <c r="B1881" s="27">
        <v>2010</v>
      </c>
      <c r="C1881" s="27">
        <v>110911.992</v>
      </c>
      <c r="D1881" s="27">
        <v>110911.992</v>
      </c>
      <c r="E1881" s="27">
        <v>110911.992</v>
      </c>
    </row>
    <row r="1882" spans="1:5" x14ac:dyDescent="0.25">
      <c r="A1882" s="27" t="s">
        <v>505</v>
      </c>
      <c r="B1882" s="27">
        <v>2011</v>
      </c>
      <c r="C1882" s="27">
        <v>138363.72</v>
      </c>
      <c r="D1882" s="27">
        <v>138363.72</v>
      </c>
      <c r="E1882" s="27">
        <v>166141.47</v>
      </c>
    </row>
    <row r="1883" spans="1:5" x14ac:dyDescent="0.25">
      <c r="A1883" s="27" t="s">
        <v>505</v>
      </c>
      <c r="B1883" s="27">
        <v>2012</v>
      </c>
      <c r="C1883" s="27">
        <v>162410.69</v>
      </c>
      <c r="D1883" s="27">
        <v>162410.69</v>
      </c>
      <c r="E1883" s="27">
        <v>244077.92499999999</v>
      </c>
    </row>
    <row r="1884" spans="1:5" x14ac:dyDescent="0.25">
      <c r="A1884" s="27" t="s">
        <v>505</v>
      </c>
      <c r="B1884" s="27">
        <v>2013</v>
      </c>
      <c r="C1884" s="27">
        <v>109609.7169</v>
      </c>
      <c r="D1884" s="27">
        <v>109609.7169</v>
      </c>
      <c r="E1884" s="27">
        <v>187874.41399999999</v>
      </c>
    </row>
    <row r="1885" spans="1:5" x14ac:dyDescent="0.25">
      <c r="A1885" s="27" t="s">
        <v>505</v>
      </c>
      <c r="B1885" s="27">
        <v>2014</v>
      </c>
      <c r="D1885" s="27">
        <v>109609.7169</v>
      </c>
    </row>
    <row r="1886" spans="1:5" x14ac:dyDescent="0.25">
      <c r="A1886" s="27" t="s">
        <v>505</v>
      </c>
      <c r="B1886" s="27">
        <v>2015</v>
      </c>
      <c r="D1886" s="27">
        <v>109609.7169</v>
      </c>
    </row>
    <row r="1887" spans="1:5" x14ac:dyDescent="0.25">
      <c r="A1887" s="27" t="s">
        <v>505</v>
      </c>
      <c r="B1887" s="27">
        <v>2016</v>
      </c>
      <c r="D1887" s="27">
        <v>109609.7169</v>
      </c>
    </row>
    <row r="1888" spans="1:5" x14ac:dyDescent="0.25">
      <c r="A1888" s="27" t="s">
        <v>505</v>
      </c>
      <c r="B1888" s="27">
        <v>2017</v>
      </c>
      <c r="D1888" s="27">
        <v>109609.7169</v>
      </c>
    </row>
    <row r="1889" spans="1:5" x14ac:dyDescent="0.25">
      <c r="A1889" s="27" t="s">
        <v>518</v>
      </c>
      <c r="B1889" s="27">
        <v>1981</v>
      </c>
      <c r="C1889" s="27">
        <v>3217366.35</v>
      </c>
      <c r="D1889" s="27">
        <v>3217366.35</v>
      </c>
      <c r="E1889" s="27">
        <v>1692821.52</v>
      </c>
    </row>
    <row r="1890" spans="1:5" x14ac:dyDescent="0.25">
      <c r="A1890" s="27" t="s">
        <v>518</v>
      </c>
      <c r="B1890" s="27">
        <v>1982</v>
      </c>
      <c r="D1890" s="27">
        <v>3409988.82</v>
      </c>
    </row>
    <row r="1891" spans="1:5" x14ac:dyDescent="0.25">
      <c r="A1891" s="27" t="s">
        <v>518</v>
      </c>
      <c r="B1891" s="27">
        <v>1983</v>
      </c>
      <c r="D1891" s="27">
        <v>3602611.29</v>
      </c>
    </row>
    <row r="1892" spans="1:5" x14ac:dyDescent="0.25">
      <c r="A1892" s="27" t="s">
        <v>518</v>
      </c>
      <c r="B1892" s="27">
        <v>1984</v>
      </c>
      <c r="C1892" s="27">
        <v>3795233.76</v>
      </c>
      <c r="D1892" s="27">
        <v>3795233.76</v>
      </c>
      <c r="E1892" s="27">
        <v>2482727.88</v>
      </c>
    </row>
    <row r="1893" spans="1:5" x14ac:dyDescent="0.25">
      <c r="A1893" s="27" t="s">
        <v>518</v>
      </c>
      <c r="B1893" s="27">
        <v>1985</v>
      </c>
      <c r="D1893" s="27">
        <v>3815744.64</v>
      </c>
    </row>
    <row r="1894" spans="1:5" x14ac:dyDescent="0.25">
      <c r="A1894" s="27" t="s">
        <v>518</v>
      </c>
      <c r="B1894" s="27">
        <v>1986</v>
      </c>
      <c r="D1894" s="27">
        <v>3836255.52</v>
      </c>
    </row>
    <row r="1895" spans="1:5" x14ac:dyDescent="0.25">
      <c r="A1895" s="27" t="s">
        <v>518</v>
      </c>
      <c r="B1895" s="27">
        <v>1987</v>
      </c>
      <c r="C1895" s="27">
        <v>3856766.4</v>
      </c>
      <c r="D1895" s="27">
        <v>3856766.4</v>
      </c>
      <c r="E1895" s="27">
        <v>2790547.2</v>
      </c>
    </row>
    <row r="1896" spans="1:5" x14ac:dyDescent="0.25">
      <c r="A1896" s="27" t="s">
        <v>518</v>
      </c>
      <c r="B1896" s="27">
        <v>1988</v>
      </c>
      <c r="D1896" s="27">
        <v>3622980.8733333298</v>
      </c>
    </row>
    <row r="1897" spans="1:5" x14ac:dyDescent="0.25">
      <c r="A1897" s="27" t="s">
        <v>518</v>
      </c>
      <c r="B1897" s="27">
        <v>1989</v>
      </c>
      <c r="D1897" s="27">
        <v>3389195.3466666699</v>
      </c>
    </row>
    <row r="1898" spans="1:5" x14ac:dyDescent="0.25">
      <c r="A1898" s="27" t="s">
        <v>518</v>
      </c>
      <c r="B1898" s="27">
        <v>1990</v>
      </c>
      <c r="C1898" s="27">
        <v>3155409.82</v>
      </c>
      <c r="D1898" s="27">
        <v>3155409.82</v>
      </c>
      <c r="E1898" s="27">
        <v>2235780.7000000002</v>
      </c>
    </row>
    <row r="1899" spans="1:5" x14ac:dyDescent="0.25">
      <c r="A1899" s="27" t="s">
        <v>518</v>
      </c>
      <c r="B1899" s="27">
        <v>1991</v>
      </c>
      <c r="D1899" s="27">
        <v>2958009.1866666698</v>
      </c>
    </row>
    <row r="1900" spans="1:5" x14ac:dyDescent="0.25">
      <c r="A1900" s="27" t="s">
        <v>518</v>
      </c>
      <c r="B1900" s="27">
        <v>1992</v>
      </c>
      <c r="D1900" s="27">
        <v>2760608.55333333</v>
      </c>
    </row>
    <row r="1901" spans="1:5" x14ac:dyDescent="0.25">
      <c r="A1901" s="27" t="s">
        <v>518</v>
      </c>
      <c r="B1901" s="27">
        <v>1993</v>
      </c>
      <c r="C1901" s="27">
        <v>2563207.92</v>
      </c>
      <c r="D1901" s="27">
        <v>2563207.92</v>
      </c>
      <c r="E1901" s="27">
        <v>1741925.36</v>
      </c>
    </row>
    <row r="1902" spans="1:5" x14ac:dyDescent="0.25">
      <c r="A1902" s="27" t="s">
        <v>518</v>
      </c>
      <c r="B1902" s="27">
        <v>1994</v>
      </c>
      <c r="D1902" s="27">
        <v>2344280.13</v>
      </c>
    </row>
    <row r="1903" spans="1:5" x14ac:dyDescent="0.25">
      <c r="A1903" s="27" t="s">
        <v>518</v>
      </c>
      <c r="B1903" s="27">
        <v>1995</v>
      </c>
      <c r="D1903" s="27">
        <v>2125352.34</v>
      </c>
    </row>
    <row r="1904" spans="1:5" x14ac:dyDescent="0.25">
      <c r="A1904" s="27" t="s">
        <v>518</v>
      </c>
      <c r="B1904" s="27">
        <v>1996</v>
      </c>
      <c r="C1904" s="27">
        <v>1906424.55</v>
      </c>
      <c r="D1904" s="27">
        <v>1906424.55</v>
      </c>
      <c r="E1904" s="27">
        <v>1386938.85</v>
      </c>
    </row>
    <row r="1905" spans="1:5" x14ac:dyDescent="0.25">
      <c r="A1905" s="27" t="s">
        <v>518</v>
      </c>
      <c r="B1905" s="27">
        <v>1997</v>
      </c>
      <c r="D1905" s="27">
        <v>1693738.90666667</v>
      </c>
    </row>
    <row r="1906" spans="1:5" x14ac:dyDescent="0.25">
      <c r="A1906" s="27" t="s">
        <v>518</v>
      </c>
      <c r="B1906" s="27">
        <v>1998</v>
      </c>
      <c r="D1906" s="27">
        <v>1481053.2633333299</v>
      </c>
    </row>
    <row r="1907" spans="1:5" x14ac:dyDescent="0.25">
      <c r="A1907" s="27" t="s">
        <v>518</v>
      </c>
      <c r="B1907" s="27">
        <v>1999</v>
      </c>
      <c r="C1907" s="27">
        <v>1268367.6200000001</v>
      </c>
      <c r="D1907" s="27">
        <v>1268367.6200000001</v>
      </c>
      <c r="E1907" s="27">
        <v>871661.89300000004</v>
      </c>
    </row>
    <row r="1908" spans="1:5" x14ac:dyDescent="0.25">
      <c r="A1908" s="27" t="s">
        <v>518</v>
      </c>
      <c r="B1908" s="27">
        <v>2000</v>
      </c>
      <c r="D1908" s="27">
        <v>1248438.4093333301</v>
      </c>
    </row>
    <row r="1909" spans="1:5" x14ac:dyDescent="0.25">
      <c r="A1909" s="27" t="s">
        <v>518</v>
      </c>
      <c r="B1909" s="27">
        <v>2001</v>
      </c>
      <c r="D1909" s="27">
        <v>1228509.1986666699</v>
      </c>
    </row>
    <row r="1910" spans="1:5" x14ac:dyDescent="0.25">
      <c r="A1910" s="27" t="s">
        <v>518</v>
      </c>
      <c r="B1910" s="27">
        <v>2002</v>
      </c>
      <c r="C1910" s="27">
        <v>1208579.9879999999</v>
      </c>
      <c r="D1910" s="27">
        <v>1208579.9879999999</v>
      </c>
      <c r="E1910" s="27">
        <v>917803.72199999995</v>
      </c>
    </row>
    <row r="1911" spans="1:5" x14ac:dyDescent="0.25">
      <c r="A1911" s="27" t="s">
        <v>518</v>
      </c>
      <c r="B1911" s="27">
        <v>2003</v>
      </c>
      <c r="D1911" s="27">
        <v>1276542.72533333</v>
      </c>
    </row>
    <row r="1912" spans="1:5" x14ac:dyDescent="0.25">
      <c r="A1912" s="27" t="s">
        <v>518</v>
      </c>
      <c r="B1912" s="27">
        <v>2004</v>
      </c>
      <c r="D1912" s="27">
        <v>1344505.4626666701</v>
      </c>
    </row>
    <row r="1913" spans="1:5" x14ac:dyDescent="0.25">
      <c r="A1913" s="27" t="s">
        <v>518</v>
      </c>
      <c r="B1913" s="27">
        <v>2005</v>
      </c>
      <c r="C1913" s="27">
        <v>1412468.2</v>
      </c>
      <c r="D1913" s="27">
        <v>1412468.2</v>
      </c>
      <c r="E1913" s="27">
        <v>1250423.82</v>
      </c>
    </row>
    <row r="1914" spans="1:5" x14ac:dyDescent="0.25">
      <c r="A1914" s="27" t="s">
        <v>518</v>
      </c>
      <c r="B1914" s="27">
        <v>2006</v>
      </c>
      <c r="D1914" s="27">
        <v>1408369.0026666699</v>
      </c>
    </row>
    <row r="1915" spans="1:5" x14ac:dyDescent="0.25">
      <c r="A1915" s="27" t="s">
        <v>518</v>
      </c>
      <c r="B1915" s="27">
        <v>2007</v>
      </c>
      <c r="D1915" s="27">
        <v>1404269.8053333301</v>
      </c>
    </row>
    <row r="1916" spans="1:5" x14ac:dyDescent="0.25">
      <c r="A1916" s="27" t="s">
        <v>518</v>
      </c>
      <c r="B1916" s="27">
        <v>2008</v>
      </c>
      <c r="C1916" s="27">
        <v>1400170.608</v>
      </c>
      <c r="D1916" s="27">
        <v>1400170.608</v>
      </c>
      <c r="E1916" s="27">
        <v>1553386.77</v>
      </c>
    </row>
    <row r="1917" spans="1:5" x14ac:dyDescent="0.25">
      <c r="A1917" s="27" t="s">
        <v>518</v>
      </c>
      <c r="B1917" s="27">
        <v>2009</v>
      </c>
      <c r="D1917" s="27">
        <v>1452659.8189999999</v>
      </c>
    </row>
    <row r="1918" spans="1:5" x14ac:dyDescent="0.25">
      <c r="A1918" s="27" t="s">
        <v>518</v>
      </c>
      <c r="B1918" s="27">
        <v>2010</v>
      </c>
      <c r="C1918" s="27">
        <v>1505149.03</v>
      </c>
      <c r="D1918" s="27">
        <v>1505149.03</v>
      </c>
      <c r="E1918" s="27">
        <v>1895872.44</v>
      </c>
    </row>
    <row r="1919" spans="1:5" x14ac:dyDescent="0.25">
      <c r="A1919" s="27" t="s">
        <v>518</v>
      </c>
      <c r="B1919" s="27">
        <v>2011</v>
      </c>
      <c r="C1919" s="27">
        <v>1473066.855</v>
      </c>
      <c r="D1919" s="27">
        <v>1473066.855</v>
      </c>
      <c r="E1919" s="27">
        <v>2137207.15</v>
      </c>
    </row>
    <row r="1920" spans="1:5" x14ac:dyDescent="0.25">
      <c r="A1920" s="27" t="s">
        <v>518</v>
      </c>
      <c r="B1920" s="27">
        <v>2012</v>
      </c>
      <c r="C1920" s="27">
        <v>1479563.7450000001</v>
      </c>
      <c r="D1920" s="27">
        <v>1479563.7450000001</v>
      </c>
      <c r="E1920" s="27">
        <v>2311282.4700000002</v>
      </c>
    </row>
    <row r="1921" spans="1:5" x14ac:dyDescent="0.25">
      <c r="A1921" s="27" t="s">
        <v>518</v>
      </c>
      <c r="B1921" s="27">
        <v>2013</v>
      </c>
      <c r="C1921" s="27">
        <v>1432551.12</v>
      </c>
      <c r="D1921" s="27">
        <v>1432551.12</v>
      </c>
      <c r="E1921" s="27">
        <v>2628147.6</v>
      </c>
    </row>
    <row r="1922" spans="1:5" x14ac:dyDescent="0.25">
      <c r="A1922" s="27" t="s">
        <v>518</v>
      </c>
      <c r="B1922" s="27">
        <v>2014</v>
      </c>
      <c r="D1922" s="27">
        <v>1432551.12</v>
      </c>
    </row>
    <row r="1923" spans="1:5" x14ac:dyDescent="0.25">
      <c r="A1923" s="27" t="s">
        <v>518</v>
      </c>
      <c r="B1923" s="27">
        <v>2015</v>
      </c>
      <c r="D1923" s="27">
        <v>1432551.12</v>
      </c>
    </row>
    <row r="1924" spans="1:5" x14ac:dyDescent="0.25">
      <c r="A1924" s="27" t="s">
        <v>518</v>
      </c>
      <c r="B1924" s="27">
        <v>2016</v>
      </c>
      <c r="D1924" s="27">
        <v>1432551.12</v>
      </c>
    </row>
    <row r="1925" spans="1:5" x14ac:dyDescent="0.25">
      <c r="A1925" s="27" t="s">
        <v>518</v>
      </c>
      <c r="B1925" s="27">
        <v>2017</v>
      </c>
      <c r="D1925" s="27">
        <v>1432551.12</v>
      </c>
    </row>
    <row r="1926" spans="1:5" x14ac:dyDescent="0.25">
      <c r="A1926" s="27" t="s">
        <v>525</v>
      </c>
      <c r="B1926" s="27">
        <v>1981</v>
      </c>
      <c r="C1926" s="27">
        <v>384194.34</v>
      </c>
      <c r="D1926" s="27">
        <v>384194.34</v>
      </c>
      <c r="E1926" s="27">
        <v>229003.2</v>
      </c>
    </row>
    <row r="1927" spans="1:5" x14ac:dyDescent="0.25">
      <c r="A1927" s="27" t="s">
        <v>525</v>
      </c>
      <c r="B1927" s="27">
        <v>1982</v>
      </c>
      <c r="D1927" s="27">
        <v>393154.36</v>
      </c>
    </row>
    <row r="1928" spans="1:5" x14ac:dyDescent="0.25">
      <c r="A1928" s="27" t="s">
        <v>525</v>
      </c>
      <c r="B1928" s="27">
        <v>1983</v>
      </c>
      <c r="D1928" s="27">
        <v>402114.38</v>
      </c>
    </row>
    <row r="1929" spans="1:5" x14ac:dyDescent="0.25">
      <c r="A1929" s="27" t="s">
        <v>525</v>
      </c>
      <c r="B1929" s="27">
        <v>1984</v>
      </c>
      <c r="C1929" s="27">
        <v>411074.4</v>
      </c>
      <c r="D1929" s="27">
        <v>411074.4</v>
      </c>
      <c r="E1929" s="27">
        <v>282532.8</v>
      </c>
    </row>
    <row r="1930" spans="1:5" x14ac:dyDescent="0.25">
      <c r="A1930" s="27" t="s">
        <v>525</v>
      </c>
      <c r="B1930" s="27">
        <v>1985</v>
      </c>
      <c r="D1930" s="27">
        <v>421759.006666667</v>
      </c>
    </row>
    <row r="1931" spans="1:5" x14ac:dyDescent="0.25">
      <c r="A1931" s="27" t="s">
        <v>525</v>
      </c>
      <c r="B1931" s="27">
        <v>1986</v>
      </c>
      <c r="D1931" s="27">
        <v>432443.61333333299</v>
      </c>
    </row>
    <row r="1932" spans="1:5" x14ac:dyDescent="0.25">
      <c r="A1932" s="27" t="s">
        <v>525</v>
      </c>
      <c r="B1932" s="27">
        <v>1987</v>
      </c>
      <c r="C1932" s="27">
        <v>443128.22</v>
      </c>
      <c r="D1932" s="27">
        <v>443128.22</v>
      </c>
      <c r="E1932" s="27">
        <v>333408.59999999998</v>
      </c>
    </row>
    <row r="1933" spans="1:5" x14ac:dyDescent="0.25">
      <c r="A1933" s="27" t="s">
        <v>525</v>
      </c>
      <c r="B1933" s="27">
        <v>1988</v>
      </c>
      <c r="D1933" s="27">
        <v>443027.62</v>
      </c>
    </row>
    <row r="1934" spans="1:5" x14ac:dyDescent="0.25">
      <c r="A1934" s="27" t="s">
        <v>525</v>
      </c>
      <c r="B1934" s="27">
        <v>1989</v>
      </c>
      <c r="D1934" s="27">
        <v>442927.02</v>
      </c>
    </row>
    <row r="1935" spans="1:5" x14ac:dyDescent="0.25">
      <c r="A1935" s="27" t="s">
        <v>525</v>
      </c>
      <c r="B1935" s="27">
        <v>1990</v>
      </c>
      <c r="C1935" s="27">
        <v>442826.42</v>
      </c>
      <c r="D1935" s="27">
        <v>442826.42</v>
      </c>
      <c r="E1935" s="27">
        <v>328117.69</v>
      </c>
    </row>
    <row r="1936" spans="1:5" x14ac:dyDescent="0.25">
      <c r="A1936" s="27" t="s">
        <v>525</v>
      </c>
      <c r="B1936" s="27">
        <v>1991</v>
      </c>
      <c r="D1936" s="27">
        <v>527822.16</v>
      </c>
    </row>
    <row r="1937" spans="1:5" x14ac:dyDescent="0.25">
      <c r="A1937" s="27" t="s">
        <v>525</v>
      </c>
      <c r="B1937" s="27">
        <v>1992</v>
      </c>
      <c r="D1937" s="27">
        <v>612817.9</v>
      </c>
    </row>
    <row r="1938" spans="1:5" x14ac:dyDescent="0.25">
      <c r="A1938" s="27" t="s">
        <v>525</v>
      </c>
      <c r="B1938" s="27">
        <v>1993</v>
      </c>
      <c r="C1938" s="27">
        <v>697813.64</v>
      </c>
      <c r="D1938" s="27">
        <v>697813.64</v>
      </c>
      <c r="E1938" s="27">
        <v>512217.16</v>
      </c>
    </row>
    <row r="1939" spans="1:5" x14ac:dyDescent="0.25">
      <c r="A1939" s="27" t="s">
        <v>525</v>
      </c>
      <c r="B1939" s="27">
        <v>1994</v>
      </c>
      <c r="D1939" s="27">
        <v>655453.34666666703</v>
      </c>
    </row>
    <row r="1940" spans="1:5" x14ac:dyDescent="0.25">
      <c r="A1940" s="27" t="s">
        <v>525</v>
      </c>
      <c r="B1940" s="27">
        <v>1995</v>
      </c>
      <c r="D1940" s="27">
        <v>613093.05333333299</v>
      </c>
    </row>
    <row r="1941" spans="1:5" x14ac:dyDescent="0.25">
      <c r="A1941" s="27" t="s">
        <v>525</v>
      </c>
      <c r="B1941" s="27">
        <v>1996</v>
      </c>
      <c r="C1941" s="27">
        <v>570732.76</v>
      </c>
      <c r="D1941" s="27">
        <v>570732.76</v>
      </c>
      <c r="E1941" s="27">
        <v>437071.76</v>
      </c>
    </row>
    <row r="1942" spans="1:5" x14ac:dyDescent="0.25">
      <c r="A1942" s="27" t="s">
        <v>525</v>
      </c>
      <c r="B1942" s="27">
        <v>1997</v>
      </c>
      <c r="D1942" s="27">
        <v>627809.75333333295</v>
      </c>
    </row>
    <row r="1943" spans="1:5" x14ac:dyDescent="0.25">
      <c r="A1943" s="27" t="s">
        <v>525</v>
      </c>
      <c r="B1943" s="27">
        <v>1998</v>
      </c>
      <c r="D1943" s="27">
        <v>684886.74666666705</v>
      </c>
    </row>
    <row r="1944" spans="1:5" x14ac:dyDescent="0.25">
      <c r="A1944" s="27" t="s">
        <v>525</v>
      </c>
      <c r="B1944" s="27">
        <v>1999</v>
      </c>
      <c r="C1944" s="27">
        <v>741963.74</v>
      </c>
      <c r="D1944" s="27">
        <v>741963.74</v>
      </c>
      <c r="E1944" s="27">
        <v>581360.5</v>
      </c>
    </row>
    <row r="1945" spans="1:5" x14ac:dyDescent="0.25">
      <c r="A1945" s="27" t="s">
        <v>525</v>
      </c>
      <c r="B1945" s="27">
        <v>2000</v>
      </c>
      <c r="D1945" s="27">
        <v>726288.22333333304</v>
      </c>
    </row>
    <row r="1946" spans="1:5" x14ac:dyDescent="0.25">
      <c r="A1946" s="27" t="s">
        <v>525</v>
      </c>
      <c r="B1946" s="27">
        <v>2001</v>
      </c>
      <c r="D1946" s="27">
        <v>710612.70666666701</v>
      </c>
    </row>
    <row r="1947" spans="1:5" x14ac:dyDescent="0.25">
      <c r="A1947" s="27" t="s">
        <v>525</v>
      </c>
      <c r="B1947" s="27">
        <v>2002</v>
      </c>
      <c r="C1947" s="27">
        <v>694937.19</v>
      </c>
      <c r="D1947" s="27">
        <v>694937.19</v>
      </c>
      <c r="E1947" s="27">
        <v>576817.05000000005</v>
      </c>
    </row>
    <row r="1948" spans="1:5" x14ac:dyDescent="0.25">
      <c r="A1948" s="27" t="s">
        <v>525</v>
      </c>
      <c r="B1948" s="27">
        <v>2003</v>
      </c>
      <c r="D1948" s="27">
        <v>733995.48</v>
      </c>
    </row>
    <row r="1949" spans="1:5" x14ac:dyDescent="0.25">
      <c r="A1949" s="27" t="s">
        <v>525</v>
      </c>
      <c r="B1949" s="27">
        <v>2004</v>
      </c>
      <c r="D1949" s="27">
        <v>773053.77</v>
      </c>
    </row>
    <row r="1950" spans="1:5" x14ac:dyDescent="0.25">
      <c r="A1950" s="27" t="s">
        <v>525</v>
      </c>
      <c r="B1950" s="27">
        <v>2005</v>
      </c>
      <c r="C1950" s="27">
        <v>812112.06</v>
      </c>
      <c r="D1950" s="27">
        <v>812112.06</v>
      </c>
      <c r="E1950" s="27">
        <v>753819.48</v>
      </c>
    </row>
    <row r="1951" spans="1:5" x14ac:dyDescent="0.25">
      <c r="A1951" s="27" t="s">
        <v>525</v>
      </c>
      <c r="B1951" s="27">
        <v>2006</v>
      </c>
      <c r="D1951" s="27">
        <v>856059</v>
      </c>
    </row>
    <row r="1952" spans="1:5" x14ac:dyDescent="0.25">
      <c r="A1952" s="27" t="s">
        <v>525</v>
      </c>
      <c r="B1952" s="27">
        <v>2007</v>
      </c>
      <c r="D1952" s="27">
        <v>900005.94</v>
      </c>
    </row>
    <row r="1953" spans="1:5" x14ac:dyDescent="0.25">
      <c r="A1953" s="27" t="s">
        <v>525</v>
      </c>
      <c r="B1953" s="27">
        <v>2008</v>
      </c>
      <c r="C1953" s="27">
        <v>943952.88</v>
      </c>
      <c r="D1953" s="27">
        <v>943952.88</v>
      </c>
      <c r="E1953" s="27">
        <v>977645.08</v>
      </c>
    </row>
    <row r="1954" spans="1:5" x14ac:dyDescent="0.25">
      <c r="A1954" s="27" t="s">
        <v>525</v>
      </c>
      <c r="B1954" s="27">
        <v>2009</v>
      </c>
      <c r="D1954" s="27">
        <v>995230.08</v>
      </c>
    </row>
    <row r="1955" spans="1:5" x14ac:dyDescent="0.25">
      <c r="A1955" s="27" t="s">
        <v>525</v>
      </c>
      <c r="B1955" s="27">
        <v>2010</v>
      </c>
      <c r="C1955" s="27">
        <v>1046507.28</v>
      </c>
      <c r="D1955" s="27">
        <v>1046507.28</v>
      </c>
      <c r="E1955" s="27">
        <v>1133140.32</v>
      </c>
    </row>
    <row r="1956" spans="1:5" x14ac:dyDescent="0.25">
      <c r="A1956" s="27" t="s">
        <v>525</v>
      </c>
      <c r="B1956" s="27">
        <v>2011</v>
      </c>
      <c r="C1956" s="27">
        <v>1033420.8</v>
      </c>
      <c r="D1956" s="27">
        <v>1033420.8</v>
      </c>
      <c r="E1956" s="27">
        <v>1170038.3999999999</v>
      </c>
    </row>
    <row r="1957" spans="1:5" x14ac:dyDescent="0.25">
      <c r="A1957" s="27" t="s">
        <v>525</v>
      </c>
      <c r="B1957" s="27">
        <v>2012</v>
      </c>
      <c r="C1957" s="27">
        <v>1093635.6399999999</v>
      </c>
      <c r="D1957" s="27">
        <v>1093635.6399999999</v>
      </c>
      <c r="E1957" s="27">
        <v>1235971.24</v>
      </c>
    </row>
    <row r="1958" spans="1:5" x14ac:dyDescent="0.25">
      <c r="A1958" s="27" t="s">
        <v>525</v>
      </c>
      <c r="B1958" s="27">
        <v>2013</v>
      </c>
      <c r="C1958" s="27">
        <v>1113648.48</v>
      </c>
      <c r="D1958" s="27">
        <v>1113648.48</v>
      </c>
      <c r="E1958" s="27">
        <v>1301786.6399999999</v>
      </c>
    </row>
    <row r="1959" spans="1:5" x14ac:dyDescent="0.25">
      <c r="A1959" s="27" t="s">
        <v>525</v>
      </c>
      <c r="B1959" s="27">
        <v>2014</v>
      </c>
      <c r="D1959" s="27">
        <v>1113648.48</v>
      </c>
    </row>
    <row r="1960" spans="1:5" x14ac:dyDescent="0.25">
      <c r="A1960" s="27" t="s">
        <v>525</v>
      </c>
      <c r="B1960" s="27">
        <v>2015</v>
      </c>
      <c r="D1960" s="27">
        <v>1113648.48</v>
      </c>
    </row>
    <row r="1961" spans="1:5" x14ac:dyDescent="0.25">
      <c r="A1961" s="27" t="s">
        <v>525</v>
      </c>
      <c r="B1961" s="27">
        <v>2016</v>
      </c>
      <c r="D1961" s="27">
        <v>1113648.48</v>
      </c>
    </row>
    <row r="1962" spans="1:5" x14ac:dyDescent="0.25">
      <c r="A1962" s="27" t="s">
        <v>525</v>
      </c>
      <c r="B1962" s="27">
        <v>2017</v>
      </c>
      <c r="D1962" s="27">
        <v>1113648.48</v>
      </c>
    </row>
    <row r="1963" spans="1:5" x14ac:dyDescent="0.25">
      <c r="A1963" s="27" t="s">
        <v>523</v>
      </c>
      <c r="B1963" s="27">
        <v>1981</v>
      </c>
      <c r="C1963" s="27">
        <v>4236390.99</v>
      </c>
      <c r="D1963" s="27">
        <v>4236390.99</v>
      </c>
      <c r="E1963" s="27">
        <v>3467221.74</v>
      </c>
    </row>
    <row r="1964" spans="1:5" x14ac:dyDescent="0.25">
      <c r="A1964" s="27" t="s">
        <v>523</v>
      </c>
      <c r="B1964" s="27">
        <v>1982</v>
      </c>
      <c r="D1964" s="27">
        <v>4352701.5999999996</v>
      </c>
    </row>
    <row r="1965" spans="1:5" x14ac:dyDescent="0.25">
      <c r="A1965" s="27" t="s">
        <v>523</v>
      </c>
      <c r="B1965" s="27">
        <v>1983</v>
      </c>
      <c r="D1965" s="27">
        <v>4469012.21</v>
      </c>
    </row>
    <row r="1966" spans="1:5" x14ac:dyDescent="0.25">
      <c r="A1966" s="27" t="s">
        <v>523</v>
      </c>
      <c r="B1966" s="27">
        <v>1984</v>
      </c>
      <c r="C1966" s="27">
        <v>4585322.82</v>
      </c>
      <c r="D1966" s="27">
        <v>4585322.82</v>
      </c>
      <c r="E1966" s="27">
        <v>4048433.74</v>
      </c>
    </row>
    <row r="1967" spans="1:5" x14ac:dyDescent="0.25">
      <c r="A1967" s="27" t="s">
        <v>523</v>
      </c>
      <c r="B1967" s="27">
        <v>1985</v>
      </c>
      <c r="D1967" s="27">
        <v>4712035.2933333302</v>
      </c>
    </row>
    <row r="1968" spans="1:5" x14ac:dyDescent="0.25">
      <c r="A1968" s="27" t="s">
        <v>523</v>
      </c>
      <c r="B1968" s="27">
        <v>1986</v>
      </c>
      <c r="D1968" s="27">
        <v>4838747.7666666703</v>
      </c>
    </row>
    <row r="1969" spans="1:5" x14ac:dyDescent="0.25">
      <c r="A1969" s="27" t="s">
        <v>523</v>
      </c>
      <c r="B1969" s="27">
        <v>1987</v>
      </c>
      <c r="C1969" s="27">
        <v>4965460.24</v>
      </c>
      <c r="D1969" s="27">
        <v>4965460.24</v>
      </c>
      <c r="E1969" s="27">
        <v>4525785.12</v>
      </c>
    </row>
    <row r="1970" spans="1:5" x14ac:dyDescent="0.25">
      <c r="A1970" s="27" t="s">
        <v>523</v>
      </c>
      <c r="B1970" s="27">
        <v>1988</v>
      </c>
      <c r="D1970" s="27">
        <v>5158313.28</v>
      </c>
    </row>
    <row r="1971" spans="1:5" x14ac:dyDescent="0.25">
      <c r="A1971" s="27" t="s">
        <v>523</v>
      </c>
      <c r="B1971" s="27">
        <v>1989</v>
      </c>
      <c r="D1971" s="27">
        <v>5351166.32</v>
      </c>
    </row>
    <row r="1972" spans="1:5" x14ac:dyDescent="0.25">
      <c r="A1972" s="27" t="s">
        <v>523</v>
      </c>
      <c r="B1972" s="27">
        <v>1990</v>
      </c>
      <c r="C1972" s="27">
        <v>5544019.3600000003</v>
      </c>
      <c r="D1972" s="27">
        <v>5544019.3600000003</v>
      </c>
      <c r="E1972" s="27">
        <v>5019753.4000000004</v>
      </c>
    </row>
    <row r="1973" spans="1:5" x14ac:dyDescent="0.25">
      <c r="A1973" s="27" t="s">
        <v>523</v>
      </c>
      <c r="B1973" s="27">
        <v>1991</v>
      </c>
      <c r="D1973" s="27">
        <v>5222942.5733333305</v>
      </c>
    </row>
    <row r="1974" spans="1:5" x14ac:dyDescent="0.25">
      <c r="A1974" s="27" t="s">
        <v>523</v>
      </c>
      <c r="B1974" s="27">
        <v>1992</v>
      </c>
      <c r="D1974" s="27">
        <v>4901865.7866666699</v>
      </c>
    </row>
    <row r="1975" spans="1:5" x14ac:dyDescent="0.25">
      <c r="A1975" s="27" t="s">
        <v>523</v>
      </c>
      <c r="B1975" s="27">
        <v>1993</v>
      </c>
      <c r="C1975" s="27">
        <v>4580789</v>
      </c>
      <c r="D1975" s="27">
        <v>4580789</v>
      </c>
      <c r="E1975" s="27">
        <v>3664380.6</v>
      </c>
    </row>
    <row r="1976" spans="1:5" x14ac:dyDescent="0.25">
      <c r="A1976" s="27" t="s">
        <v>523</v>
      </c>
      <c r="B1976" s="27">
        <v>1994</v>
      </c>
      <c r="D1976" s="27">
        <v>4489541.4533333303</v>
      </c>
    </row>
    <row r="1977" spans="1:5" x14ac:dyDescent="0.25">
      <c r="A1977" s="27" t="s">
        <v>523</v>
      </c>
      <c r="B1977" s="27">
        <v>1995</v>
      </c>
      <c r="D1977" s="27">
        <v>4398293.90666667</v>
      </c>
    </row>
    <row r="1978" spans="1:5" x14ac:dyDescent="0.25">
      <c r="A1978" s="27" t="s">
        <v>523</v>
      </c>
      <c r="B1978" s="27">
        <v>1996</v>
      </c>
      <c r="C1978" s="27">
        <v>4307046.3600000003</v>
      </c>
      <c r="D1978" s="27">
        <v>4307046.3600000003</v>
      </c>
      <c r="E1978" s="27">
        <v>3364576.11</v>
      </c>
    </row>
    <row r="1979" spans="1:5" x14ac:dyDescent="0.25">
      <c r="A1979" s="27" t="s">
        <v>523</v>
      </c>
      <c r="B1979" s="27">
        <v>1997</v>
      </c>
      <c r="D1979" s="27">
        <v>4511335.04</v>
      </c>
    </row>
    <row r="1980" spans="1:5" x14ac:dyDescent="0.25">
      <c r="A1980" s="27" t="s">
        <v>523</v>
      </c>
      <c r="B1980" s="27">
        <v>1998</v>
      </c>
      <c r="D1980" s="27">
        <v>4715623.72</v>
      </c>
    </row>
    <row r="1981" spans="1:5" x14ac:dyDescent="0.25">
      <c r="A1981" s="27" t="s">
        <v>523</v>
      </c>
      <c r="B1981" s="27">
        <v>1999</v>
      </c>
      <c r="C1981" s="27">
        <v>4919912.4000000004</v>
      </c>
      <c r="D1981" s="27">
        <v>4919912.4000000004</v>
      </c>
      <c r="E1981" s="27">
        <v>4002804.8</v>
      </c>
    </row>
    <row r="1982" spans="1:5" x14ac:dyDescent="0.25">
      <c r="A1982" s="27" t="s">
        <v>523</v>
      </c>
      <c r="B1982" s="27">
        <v>2000</v>
      </c>
      <c r="D1982" s="27">
        <v>5136845.3266666699</v>
      </c>
    </row>
    <row r="1983" spans="1:5" x14ac:dyDescent="0.25">
      <c r="A1983" s="27" t="s">
        <v>523</v>
      </c>
      <c r="B1983" s="27">
        <v>2001</v>
      </c>
      <c r="D1983" s="27">
        <v>5353778.2533333302</v>
      </c>
    </row>
    <row r="1984" spans="1:5" x14ac:dyDescent="0.25">
      <c r="A1984" s="27" t="s">
        <v>523</v>
      </c>
      <c r="B1984" s="27">
        <v>2002</v>
      </c>
      <c r="C1984" s="27">
        <v>5570711.1799999997</v>
      </c>
      <c r="D1984" s="27">
        <v>5570711.1799999997</v>
      </c>
      <c r="E1984" s="27">
        <v>4891883.38</v>
      </c>
    </row>
    <row r="1985" spans="1:5" x14ac:dyDescent="0.25">
      <c r="A1985" s="27" t="s">
        <v>523</v>
      </c>
      <c r="B1985" s="27">
        <v>2003</v>
      </c>
      <c r="D1985" s="27">
        <v>5665963.3733333303</v>
      </c>
    </row>
    <row r="1986" spans="1:5" x14ac:dyDescent="0.25">
      <c r="A1986" s="27" t="s">
        <v>523</v>
      </c>
      <c r="B1986" s="27">
        <v>2004</v>
      </c>
      <c r="D1986" s="27">
        <v>5761215.5666666701</v>
      </c>
    </row>
    <row r="1987" spans="1:5" x14ac:dyDescent="0.25">
      <c r="A1987" s="27" t="s">
        <v>523</v>
      </c>
      <c r="B1987" s="27">
        <v>2005</v>
      </c>
      <c r="C1987" s="27">
        <v>5856467.7599999998</v>
      </c>
      <c r="D1987" s="27">
        <v>5856467.7599999998</v>
      </c>
      <c r="E1987" s="27">
        <v>5519003.5999999996</v>
      </c>
    </row>
    <row r="1988" spans="1:5" x14ac:dyDescent="0.25">
      <c r="A1988" s="27" t="s">
        <v>523</v>
      </c>
      <c r="B1988" s="27">
        <v>2006</v>
      </c>
      <c r="D1988" s="27">
        <v>5776944.6399999997</v>
      </c>
    </row>
    <row r="1989" spans="1:5" x14ac:dyDescent="0.25">
      <c r="A1989" s="27" t="s">
        <v>523</v>
      </c>
      <c r="B1989" s="27">
        <v>2007</v>
      </c>
      <c r="D1989" s="27">
        <v>5697421.5199999996</v>
      </c>
    </row>
    <row r="1990" spans="1:5" x14ac:dyDescent="0.25">
      <c r="A1990" s="27" t="s">
        <v>523</v>
      </c>
      <c r="B1990" s="27">
        <v>2008</v>
      </c>
      <c r="C1990" s="27">
        <v>5617898.4000000004</v>
      </c>
      <c r="D1990" s="27">
        <v>5617898.4000000004</v>
      </c>
      <c r="E1990" s="27">
        <v>5892286.5599999996</v>
      </c>
    </row>
    <row r="1991" spans="1:5" x14ac:dyDescent="0.25">
      <c r="A1991" s="27" t="s">
        <v>523</v>
      </c>
      <c r="B1991" s="27">
        <v>2009</v>
      </c>
      <c r="D1991" s="27">
        <v>5861127.29</v>
      </c>
    </row>
    <row r="1992" spans="1:5" x14ac:dyDescent="0.25">
      <c r="A1992" s="27" t="s">
        <v>523</v>
      </c>
      <c r="B1992" s="27">
        <v>2010</v>
      </c>
      <c r="C1992" s="27">
        <v>6104356.1799999997</v>
      </c>
      <c r="D1992" s="27">
        <v>6104356.1799999997</v>
      </c>
      <c r="E1992" s="27">
        <v>6865331.7199999997</v>
      </c>
    </row>
    <row r="1993" spans="1:5" x14ac:dyDescent="0.25">
      <c r="A1993" s="27" t="s">
        <v>523</v>
      </c>
      <c r="B1993" s="27">
        <v>2011</v>
      </c>
      <c r="C1993" s="27">
        <v>5164169.76</v>
      </c>
      <c r="D1993" s="27">
        <v>5164169.76</v>
      </c>
      <c r="E1993" s="27">
        <v>6440106.7199999997</v>
      </c>
    </row>
    <row r="1994" spans="1:5" x14ac:dyDescent="0.25">
      <c r="A1994" s="27" t="s">
        <v>523</v>
      </c>
      <c r="B1994" s="27">
        <v>2012</v>
      </c>
      <c r="C1994" s="27">
        <v>3978749.28</v>
      </c>
      <c r="D1994" s="27">
        <v>3978749.28</v>
      </c>
      <c r="E1994" s="27">
        <v>5741046.2400000002</v>
      </c>
    </row>
    <row r="1995" spans="1:5" x14ac:dyDescent="0.25">
      <c r="A1995" s="27" t="s">
        <v>523</v>
      </c>
      <c r="B1995" s="27">
        <v>2013</v>
      </c>
      <c r="C1995" s="27">
        <v>3946287.64</v>
      </c>
      <c r="D1995" s="27">
        <v>3946287.64</v>
      </c>
      <c r="E1995" s="27">
        <v>6294619.9400000004</v>
      </c>
    </row>
    <row r="1996" spans="1:5" x14ac:dyDescent="0.25">
      <c r="A1996" s="27" t="s">
        <v>523</v>
      </c>
      <c r="B1996" s="27">
        <v>2014</v>
      </c>
      <c r="D1996" s="27">
        <v>3946287.64</v>
      </c>
    </row>
    <row r="1997" spans="1:5" x14ac:dyDescent="0.25">
      <c r="A1997" s="27" t="s">
        <v>523</v>
      </c>
      <c r="B1997" s="27">
        <v>2015</v>
      </c>
      <c r="D1997" s="27">
        <v>3946287.64</v>
      </c>
    </row>
    <row r="1998" spans="1:5" x14ac:dyDescent="0.25">
      <c r="A1998" s="27" t="s">
        <v>523</v>
      </c>
      <c r="B1998" s="27">
        <v>2016</v>
      </c>
      <c r="D1998" s="27">
        <v>3946287.64</v>
      </c>
    </row>
    <row r="1999" spans="1:5" x14ac:dyDescent="0.25">
      <c r="A1999" s="27" t="s">
        <v>523</v>
      </c>
      <c r="B1999" s="27">
        <v>2017</v>
      </c>
      <c r="D1999" s="27">
        <v>3946287.64</v>
      </c>
    </row>
    <row r="2000" spans="1:5" x14ac:dyDescent="0.25">
      <c r="A2000" s="27" t="s">
        <v>528</v>
      </c>
      <c r="B2000" s="27">
        <v>1981</v>
      </c>
      <c r="C2000" s="27">
        <v>207835.68</v>
      </c>
      <c r="D2000" s="27">
        <v>207835.68</v>
      </c>
      <c r="E2000" s="27">
        <v>59998.067999999999</v>
      </c>
    </row>
    <row r="2001" spans="1:5" x14ac:dyDescent="0.25">
      <c r="A2001" s="27" t="s">
        <v>528</v>
      </c>
      <c r="B2001" s="27">
        <v>1982</v>
      </c>
      <c r="D2001" s="27">
        <v>236831.92</v>
      </c>
    </row>
    <row r="2002" spans="1:5" x14ac:dyDescent="0.25">
      <c r="A2002" s="27" t="s">
        <v>528</v>
      </c>
      <c r="B2002" s="27">
        <v>1983</v>
      </c>
      <c r="D2002" s="27">
        <v>265828.15999999997</v>
      </c>
    </row>
    <row r="2003" spans="1:5" x14ac:dyDescent="0.25">
      <c r="A2003" s="27" t="s">
        <v>528</v>
      </c>
      <c r="B2003" s="27">
        <v>1984</v>
      </c>
      <c r="C2003" s="27">
        <v>294824.40000000002</v>
      </c>
      <c r="D2003" s="27">
        <v>294824.40000000002</v>
      </c>
      <c r="E2003" s="27">
        <v>139859.46</v>
      </c>
    </row>
    <row r="2004" spans="1:5" x14ac:dyDescent="0.25">
      <c r="A2004" s="27" t="s">
        <v>528</v>
      </c>
      <c r="B2004" s="27">
        <v>1985</v>
      </c>
      <c r="D2004" s="27">
        <v>286656.21333333303</v>
      </c>
    </row>
    <row r="2005" spans="1:5" x14ac:dyDescent="0.25">
      <c r="A2005" s="27" t="s">
        <v>528</v>
      </c>
      <c r="B2005" s="27">
        <v>1986</v>
      </c>
      <c r="D2005" s="27">
        <v>278488.02666666702</v>
      </c>
    </row>
    <row r="2006" spans="1:5" x14ac:dyDescent="0.25">
      <c r="A2006" s="27" t="s">
        <v>528</v>
      </c>
      <c r="B2006" s="27">
        <v>1987</v>
      </c>
      <c r="C2006" s="27">
        <v>270319.84000000003</v>
      </c>
      <c r="D2006" s="27">
        <v>270319.84000000003</v>
      </c>
      <c r="E2006" s="27">
        <v>151502.20000000001</v>
      </c>
    </row>
    <row r="2007" spans="1:5" x14ac:dyDescent="0.25">
      <c r="A2007" s="27" t="s">
        <v>528</v>
      </c>
      <c r="B2007" s="27">
        <v>1988</v>
      </c>
      <c r="D2007" s="27">
        <v>279978.3</v>
      </c>
    </row>
    <row r="2008" spans="1:5" x14ac:dyDescent="0.25">
      <c r="A2008" s="27" t="s">
        <v>528</v>
      </c>
      <c r="B2008" s="27">
        <v>1989</v>
      </c>
      <c r="D2008" s="27">
        <v>289636.76</v>
      </c>
    </row>
    <row r="2009" spans="1:5" x14ac:dyDescent="0.25">
      <c r="A2009" s="27" t="s">
        <v>528</v>
      </c>
      <c r="B2009" s="27">
        <v>1990</v>
      </c>
      <c r="C2009" s="27">
        <v>299295.21999999997</v>
      </c>
      <c r="D2009" s="27">
        <v>299295.21999999997</v>
      </c>
      <c r="E2009" s="27">
        <v>183721.28</v>
      </c>
    </row>
    <row r="2010" spans="1:5" x14ac:dyDescent="0.25">
      <c r="A2010" s="27" t="s">
        <v>528</v>
      </c>
      <c r="B2010" s="27">
        <v>1991</v>
      </c>
      <c r="D2010" s="27">
        <v>273325.39666666702</v>
      </c>
    </row>
    <row r="2011" spans="1:5" x14ac:dyDescent="0.25">
      <c r="A2011" s="27" t="s">
        <v>528</v>
      </c>
      <c r="B2011" s="27">
        <v>1992</v>
      </c>
      <c r="D2011" s="27">
        <v>247355.57333333301</v>
      </c>
    </row>
    <row r="2012" spans="1:5" x14ac:dyDescent="0.25">
      <c r="A2012" s="27" t="s">
        <v>528</v>
      </c>
      <c r="B2012" s="27">
        <v>1993</v>
      </c>
      <c r="C2012" s="27">
        <v>221385.75</v>
      </c>
      <c r="D2012" s="27">
        <v>221385.75</v>
      </c>
      <c r="E2012" s="27">
        <v>121846.5</v>
      </c>
    </row>
    <row r="2013" spans="1:5" x14ac:dyDescent="0.25">
      <c r="A2013" s="27" t="s">
        <v>528</v>
      </c>
      <c r="B2013" s="27">
        <v>1994</v>
      </c>
      <c r="D2013" s="27">
        <v>188122.82</v>
      </c>
    </row>
    <row r="2014" spans="1:5" x14ac:dyDescent="0.25">
      <c r="A2014" s="27" t="s">
        <v>528</v>
      </c>
      <c r="B2014" s="27">
        <v>1995</v>
      </c>
      <c r="D2014" s="27">
        <v>154859.89000000001</v>
      </c>
    </row>
    <row r="2015" spans="1:5" x14ac:dyDescent="0.25">
      <c r="A2015" s="27" t="s">
        <v>528</v>
      </c>
      <c r="B2015" s="27">
        <v>1996</v>
      </c>
      <c r="C2015" s="27">
        <v>121596.96</v>
      </c>
      <c r="D2015" s="27">
        <v>121596.96</v>
      </c>
      <c r="E2015" s="27">
        <v>82960.08</v>
      </c>
    </row>
    <row r="2016" spans="1:5" x14ac:dyDescent="0.25">
      <c r="A2016" s="27" t="s">
        <v>528</v>
      </c>
      <c r="B2016" s="27">
        <v>1997</v>
      </c>
      <c r="D2016" s="27">
        <v>114804.586666667</v>
      </c>
    </row>
    <row r="2017" spans="1:5" x14ac:dyDescent="0.25">
      <c r="A2017" s="27" t="s">
        <v>528</v>
      </c>
      <c r="B2017" s="27">
        <v>1998</v>
      </c>
      <c r="D2017" s="27">
        <v>108012.213333333</v>
      </c>
    </row>
    <row r="2018" spans="1:5" x14ac:dyDescent="0.25">
      <c r="A2018" s="27" t="s">
        <v>528</v>
      </c>
      <c r="B2018" s="27">
        <v>1999</v>
      </c>
      <c r="C2018" s="27">
        <v>101219.84</v>
      </c>
      <c r="D2018" s="27">
        <v>101219.84</v>
      </c>
      <c r="E2018" s="27">
        <v>72720.067999999999</v>
      </c>
    </row>
    <row r="2019" spans="1:5" x14ac:dyDescent="0.25">
      <c r="A2019" s="27" t="s">
        <v>528</v>
      </c>
      <c r="B2019" s="27">
        <v>2000</v>
      </c>
      <c r="D2019" s="27">
        <v>99606.643333333297</v>
      </c>
    </row>
    <row r="2020" spans="1:5" x14ac:dyDescent="0.25">
      <c r="A2020" s="27" t="s">
        <v>528</v>
      </c>
      <c r="B2020" s="27">
        <v>2001</v>
      </c>
      <c r="D2020" s="27">
        <v>97993.446666666699</v>
      </c>
    </row>
    <row r="2021" spans="1:5" x14ac:dyDescent="0.25">
      <c r="A2021" s="27" t="s">
        <v>528</v>
      </c>
      <c r="B2021" s="27">
        <v>2002</v>
      </c>
      <c r="C2021" s="27">
        <v>96380.25</v>
      </c>
      <c r="D2021" s="27">
        <v>96380.25</v>
      </c>
      <c r="E2021" s="27">
        <v>77256</v>
      </c>
    </row>
    <row r="2022" spans="1:5" x14ac:dyDescent="0.25">
      <c r="A2022" s="27" t="s">
        <v>528</v>
      </c>
      <c r="B2022" s="27">
        <v>2003</v>
      </c>
      <c r="D2022" s="27">
        <v>96193.75</v>
      </c>
    </row>
    <row r="2023" spans="1:5" x14ac:dyDescent="0.25">
      <c r="A2023" s="27" t="s">
        <v>528</v>
      </c>
      <c r="B2023" s="27">
        <v>2004</v>
      </c>
      <c r="D2023" s="27">
        <v>96007.25</v>
      </c>
    </row>
    <row r="2024" spans="1:5" x14ac:dyDescent="0.25">
      <c r="A2024" s="27" t="s">
        <v>528</v>
      </c>
      <c r="B2024" s="27">
        <v>2005</v>
      </c>
      <c r="C2024" s="27">
        <v>95820.75</v>
      </c>
      <c r="D2024" s="27">
        <v>95820.75</v>
      </c>
      <c r="E2024" s="27">
        <v>85834.5</v>
      </c>
    </row>
    <row r="2025" spans="1:5" x14ac:dyDescent="0.25">
      <c r="A2025" s="27" t="s">
        <v>528</v>
      </c>
      <c r="B2025" s="27">
        <v>2006</v>
      </c>
      <c r="D2025" s="27">
        <v>89371.5</v>
      </c>
    </row>
    <row r="2026" spans="1:5" x14ac:dyDescent="0.25">
      <c r="A2026" s="27" t="s">
        <v>528</v>
      </c>
      <c r="B2026" s="27">
        <v>2007</v>
      </c>
      <c r="D2026" s="27">
        <v>82922.25</v>
      </c>
    </row>
    <row r="2027" spans="1:5" x14ac:dyDescent="0.25">
      <c r="A2027" s="27" t="s">
        <v>528</v>
      </c>
      <c r="B2027" s="27">
        <v>2008</v>
      </c>
      <c r="C2027" s="27">
        <v>76473</v>
      </c>
      <c r="D2027" s="27">
        <v>76473</v>
      </c>
      <c r="E2027" s="27">
        <v>82983</v>
      </c>
    </row>
    <row r="2028" spans="1:5" x14ac:dyDescent="0.25">
      <c r="A2028" s="27" t="s">
        <v>528</v>
      </c>
      <c r="B2028" s="27">
        <v>2009</v>
      </c>
      <c r="D2028" s="27">
        <v>72070.087499999994</v>
      </c>
    </row>
    <row r="2029" spans="1:5" x14ac:dyDescent="0.25">
      <c r="A2029" s="27" t="s">
        <v>528</v>
      </c>
      <c r="B2029" s="27">
        <v>2010</v>
      </c>
      <c r="C2029" s="27">
        <v>67667.175000000003</v>
      </c>
      <c r="D2029" s="27">
        <v>67667.175000000003</v>
      </c>
      <c r="E2029" s="27">
        <v>82008</v>
      </c>
    </row>
    <row r="2030" spans="1:5" x14ac:dyDescent="0.25">
      <c r="A2030" s="27" t="s">
        <v>528</v>
      </c>
      <c r="B2030" s="27">
        <v>2011</v>
      </c>
      <c r="C2030" s="27">
        <v>62538.224999999999</v>
      </c>
      <c r="D2030" s="27">
        <v>62538.224999999999</v>
      </c>
      <c r="E2030" s="27">
        <v>84121.5</v>
      </c>
    </row>
    <row r="2031" spans="1:5" x14ac:dyDescent="0.25">
      <c r="A2031" s="27" t="s">
        <v>528</v>
      </c>
      <c r="B2031" s="27">
        <v>2012</v>
      </c>
      <c r="C2031" s="27">
        <v>57817.425000000003</v>
      </c>
      <c r="D2031" s="27">
        <v>57817.425000000003</v>
      </c>
      <c r="E2031" s="27">
        <v>83147.25</v>
      </c>
    </row>
    <row r="2032" spans="1:5" x14ac:dyDescent="0.25">
      <c r="A2032" s="27" t="s">
        <v>528</v>
      </c>
      <c r="B2032" s="27">
        <v>2013</v>
      </c>
      <c r="C2032" s="27">
        <v>54428.616000000002</v>
      </c>
      <c r="D2032" s="27">
        <v>54428.616000000002</v>
      </c>
      <c r="E2032" s="27">
        <v>87898.559999999998</v>
      </c>
    </row>
    <row r="2033" spans="1:5" x14ac:dyDescent="0.25">
      <c r="A2033" s="27" t="s">
        <v>528</v>
      </c>
      <c r="B2033" s="27">
        <v>2014</v>
      </c>
      <c r="D2033" s="27">
        <v>54428.616000000002</v>
      </c>
    </row>
    <row r="2034" spans="1:5" x14ac:dyDescent="0.25">
      <c r="A2034" s="27" t="s">
        <v>528</v>
      </c>
      <c r="B2034" s="27">
        <v>2015</v>
      </c>
      <c r="D2034" s="27">
        <v>54428.616000000002</v>
      </c>
    </row>
    <row r="2035" spans="1:5" x14ac:dyDescent="0.25">
      <c r="A2035" s="27" t="s">
        <v>528</v>
      </c>
      <c r="B2035" s="27">
        <v>2016</v>
      </c>
      <c r="D2035" s="27">
        <v>54428.616000000002</v>
      </c>
    </row>
    <row r="2036" spans="1:5" x14ac:dyDescent="0.25">
      <c r="A2036" s="27" t="s">
        <v>528</v>
      </c>
      <c r="B2036" s="27">
        <v>2017</v>
      </c>
      <c r="D2036" s="27">
        <v>54428.616000000002</v>
      </c>
    </row>
    <row r="2037" spans="1:5" x14ac:dyDescent="0.25">
      <c r="A2037" s="27" t="s">
        <v>539</v>
      </c>
      <c r="B2037" s="27">
        <v>1981</v>
      </c>
      <c r="C2037" s="27">
        <v>1577932.39</v>
      </c>
      <c r="D2037" s="27">
        <v>1577932.39</v>
      </c>
      <c r="E2037" s="27">
        <v>811442.79</v>
      </c>
    </row>
    <row r="2038" spans="1:5" x14ac:dyDescent="0.25">
      <c r="A2038" s="27" t="s">
        <v>539</v>
      </c>
      <c r="B2038" s="27">
        <v>1982</v>
      </c>
      <c r="D2038" s="27">
        <v>1635684.2433333299</v>
      </c>
    </row>
    <row r="2039" spans="1:5" x14ac:dyDescent="0.25">
      <c r="A2039" s="27" t="s">
        <v>539</v>
      </c>
      <c r="B2039" s="27">
        <v>1983</v>
      </c>
      <c r="D2039" s="27">
        <v>1693436.0966666699</v>
      </c>
    </row>
    <row r="2040" spans="1:5" x14ac:dyDescent="0.25">
      <c r="A2040" s="27" t="s">
        <v>539</v>
      </c>
      <c r="B2040" s="27">
        <v>1984</v>
      </c>
      <c r="C2040" s="27">
        <v>1751187.95</v>
      </c>
      <c r="D2040" s="27">
        <v>1751187.95</v>
      </c>
      <c r="E2040" s="27">
        <v>1105539.25</v>
      </c>
    </row>
    <row r="2041" spans="1:5" x14ac:dyDescent="0.25">
      <c r="A2041" s="27" t="s">
        <v>539</v>
      </c>
      <c r="B2041" s="27">
        <v>1985</v>
      </c>
      <c r="D2041" s="27">
        <v>1813972.79333333</v>
      </c>
    </row>
    <row r="2042" spans="1:5" x14ac:dyDescent="0.25">
      <c r="A2042" s="27" t="s">
        <v>539</v>
      </c>
      <c r="B2042" s="27">
        <v>1986</v>
      </c>
      <c r="D2042" s="27">
        <v>1876757.63666667</v>
      </c>
    </row>
    <row r="2043" spans="1:5" x14ac:dyDescent="0.25">
      <c r="A2043" s="27" t="s">
        <v>539</v>
      </c>
      <c r="B2043" s="27">
        <v>1987</v>
      </c>
      <c r="C2043" s="27">
        <v>1939542.48</v>
      </c>
      <c r="D2043" s="27">
        <v>1939542.48</v>
      </c>
      <c r="E2043" s="27">
        <v>1378716.28</v>
      </c>
    </row>
    <row r="2044" spans="1:5" x14ac:dyDescent="0.25">
      <c r="A2044" s="27" t="s">
        <v>539</v>
      </c>
      <c r="B2044" s="27">
        <v>1988</v>
      </c>
      <c r="D2044" s="27">
        <v>2025119.36</v>
      </c>
    </row>
    <row r="2045" spans="1:5" x14ac:dyDescent="0.25">
      <c r="A2045" s="27" t="s">
        <v>539</v>
      </c>
      <c r="B2045" s="27">
        <v>1989</v>
      </c>
      <c r="D2045" s="27">
        <v>2110696.2400000002</v>
      </c>
    </row>
    <row r="2046" spans="1:5" x14ac:dyDescent="0.25">
      <c r="A2046" s="27" t="s">
        <v>539</v>
      </c>
      <c r="B2046" s="27">
        <v>1990</v>
      </c>
      <c r="C2046" s="27">
        <v>2196273.12</v>
      </c>
      <c r="D2046" s="27">
        <v>2196273.12</v>
      </c>
      <c r="E2046" s="27">
        <v>1565872</v>
      </c>
    </row>
    <row r="2047" spans="1:5" x14ac:dyDescent="0.25">
      <c r="A2047" s="27" t="s">
        <v>539</v>
      </c>
      <c r="B2047" s="27">
        <v>1991</v>
      </c>
      <c r="D2047" s="27">
        <v>1889252.08</v>
      </c>
    </row>
    <row r="2048" spans="1:5" x14ac:dyDescent="0.25">
      <c r="A2048" s="27" t="s">
        <v>539</v>
      </c>
      <c r="B2048" s="27">
        <v>1992</v>
      </c>
      <c r="D2048" s="27">
        <v>1582231.04</v>
      </c>
    </row>
    <row r="2049" spans="1:5" x14ac:dyDescent="0.25">
      <c r="A2049" s="27" t="s">
        <v>539</v>
      </c>
      <c r="B2049" s="27">
        <v>1993</v>
      </c>
      <c r="C2049" s="27">
        <v>1275210</v>
      </c>
      <c r="D2049" s="27">
        <v>1275210</v>
      </c>
      <c r="E2049" s="27">
        <v>736581.6</v>
      </c>
    </row>
    <row r="2050" spans="1:5" x14ac:dyDescent="0.25">
      <c r="A2050" s="27" t="s">
        <v>539</v>
      </c>
      <c r="B2050" s="27">
        <v>1994</v>
      </c>
      <c r="D2050" s="27">
        <v>1444043.12</v>
      </c>
    </row>
    <row r="2051" spans="1:5" x14ac:dyDescent="0.25">
      <c r="A2051" s="27" t="s">
        <v>539</v>
      </c>
      <c r="B2051" s="27">
        <v>1995</v>
      </c>
      <c r="D2051" s="27">
        <v>1612876.24</v>
      </c>
    </row>
    <row r="2052" spans="1:5" x14ac:dyDescent="0.25">
      <c r="A2052" s="27" t="s">
        <v>539</v>
      </c>
      <c r="B2052" s="27">
        <v>1996</v>
      </c>
      <c r="C2052" s="27">
        <v>1781709.36</v>
      </c>
      <c r="D2052" s="27">
        <v>1781709.36</v>
      </c>
      <c r="E2052" s="27">
        <v>1409492.66</v>
      </c>
    </row>
    <row r="2053" spans="1:5" x14ac:dyDescent="0.25">
      <c r="A2053" s="27" t="s">
        <v>539</v>
      </c>
      <c r="B2053" s="27">
        <v>1997</v>
      </c>
      <c r="D2053" s="27">
        <v>1748567.44</v>
      </c>
    </row>
    <row r="2054" spans="1:5" x14ac:dyDescent="0.25">
      <c r="A2054" s="27" t="s">
        <v>539</v>
      </c>
      <c r="B2054" s="27">
        <v>1998</v>
      </c>
      <c r="D2054" s="27">
        <v>1715425.52</v>
      </c>
    </row>
    <row r="2055" spans="1:5" x14ac:dyDescent="0.25">
      <c r="A2055" s="27" t="s">
        <v>539</v>
      </c>
      <c r="B2055" s="27">
        <v>1999</v>
      </c>
      <c r="C2055" s="27">
        <v>1682283.6</v>
      </c>
      <c r="D2055" s="27">
        <v>1682283.6</v>
      </c>
      <c r="E2055" s="27">
        <v>1323694.0800000001</v>
      </c>
    </row>
    <row r="2056" spans="1:5" x14ac:dyDescent="0.25">
      <c r="A2056" s="27" t="s">
        <v>539</v>
      </c>
      <c r="B2056" s="27">
        <v>2000</v>
      </c>
      <c r="D2056" s="27">
        <v>1656588.68</v>
      </c>
    </row>
    <row r="2057" spans="1:5" x14ac:dyDescent="0.25">
      <c r="A2057" s="27" t="s">
        <v>539</v>
      </c>
      <c r="B2057" s="27">
        <v>2001</v>
      </c>
      <c r="D2057" s="27">
        <v>1630893.76</v>
      </c>
    </row>
    <row r="2058" spans="1:5" x14ac:dyDescent="0.25">
      <c r="A2058" s="27" t="s">
        <v>539</v>
      </c>
      <c r="B2058" s="27">
        <v>2002</v>
      </c>
      <c r="C2058" s="27">
        <v>1605198.84</v>
      </c>
      <c r="D2058" s="27">
        <v>1605198.84</v>
      </c>
      <c r="E2058" s="27">
        <v>1370607.42</v>
      </c>
    </row>
    <row r="2059" spans="1:5" x14ac:dyDescent="0.25">
      <c r="A2059" s="27" t="s">
        <v>539</v>
      </c>
      <c r="B2059" s="27">
        <v>2003</v>
      </c>
      <c r="D2059" s="27">
        <v>1722038.54</v>
      </c>
    </row>
    <row r="2060" spans="1:5" x14ac:dyDescent="0.25">
      <c r="A2060" s="27" t="s">
        <v>539</v>
      </c>
      <c r="B2060" s="27">
        <v>2004</v>
      </c>
      <c r="D2060" s="27">
        <v>1838878.24</v>
      </c>
    </row>
    <row r="2061" spans="1:5" x14ac:dyDescent="0.25">
      <c r="A2061" s="27" t="s">
        <v>539</v>
      </c>
      <c r="B2061" s="27">
        <v>2005</v>
      </c>
      <c r="C2061" s="27">
        <v>1955717.94</v>
      </c>
      <c r="D2061" s="27">
        <v>1955717.94</v>
      </c>
      <c r="E2061" s="27">
        <v>1822114.58</v>
      </c>
    </row>
    <row r="2062" spans="1:5" x14ac:dyDescent="0.25">
      <c r="A2062" s="27" t="s">
        <v>539</v>
      </c>
      <c r="B2062" s="27">
        <v>2006</v>
      </c>
      <c r="D2062" s="27">
        <v>1737055.46</v>
      </c>
    </row>
    <row r="2063" spans="1:5" x14ac:dyDescent="0.25">
      <c r="A2063" s="27" t="s">
        <v>539</v>
      </c>
      <c r="B2063" s="27">
        <v>2007</v>
      </c>
      <c r="D2063" s="27">
        <v>1518392.98</v>
      </c>
    </row>
    <row r="2064" spans="1:5" x14ac:dyDescent="0.25">
      <c r="A2064" s="27" t="s">
        <v>539</v>
      </c>
      <c r="B2064" s="27">
        <v>2008</v>
      </c>
      <c r="C2064" s="27">
        <v>1299730.5</v>
      </c>
      <c r="D2064" s="27">
        <v>1299730.5</v>
      </c>
      <c r="E2064" s="27">
        <v>1386481.51</v>
      </c>
    </row>
    <row r="2065" spans="1:5" x14ac:dyDescent="0.25">
      <c r="A2065" s="27" t="s">
        <v>539</v>
      </c>
      <c r="B2065" s="27">
        <v>2009</v>
      </c>
      <c r="D2065" s="27">
        <v>1263595.1850000001</v>
      </c>
    </row>
    <row r="2066" spans="1:5" x14ac:dyDescent="0.25">
      <c r="A2066" s="27" t="s">
        <v>539</v>
      </c>
      <c r="B2066" s="27">
        <v>2010</v>
      </c>
      <c r="C2066" s="27">
        <v>1227459.8700000001</v>
      </c>
      <c r="D2066" s="27">
        <v>1227459.8700000001</v>
      </c>
      <c r="E2066" s="27">
        <v>1461865.86</v>
      </c>
    </row>
    <row r="2067" spans="1:5" x14ac:dyDescent="0.25">
      <c r="A2067" s="27" t="s">
        <v>539</v>
      </c>
      <c r="B2067" s="27">
        <v>2011</v>
      </c>
      <c r="C2067" s="27">
        <v>1425670.65</v>
      </c>
      <c r="D2067" s="27">
        <v>1425670.65</v>
      </c>
      <c r="E2067" s="27">
        <v>1799082.65</v>
      </c>
    </row>
    <row r="2068" spans="1:5" x14ac:dyDescent="0.25">
      <c r="A2068" s="27" t="s">
        <v>539</v>
      </c>
      <c r="B2068" s="27">
        <v>2012</v>
      </c>
      <c r="C2068" s="27">
        <v>1670802.34</v>
      </c>
      <c r="D2068" s="27">
        <v>1670802.34</v>
      </c>
      <c r="E2068" s="27">
        <v>2204277.2200000002</v>
      </c>
    </row>
    <row r="2069" spans="1:5" x14ac:dyDescent="0.25">
      <c r="A2069" s="27" t="s">
        <v>539</v>
      </c>
      <c r="B2069" s="27">
        <v>2013</v>
      </c>
      <c r="C2069" s="27">
        <v>1499799.42</v>
      </c>
      <c r="D2069" s="27">
        <v>1499799.42</v>
      </c>
      <c r="E2069" s="27">
        <v>2193517.38</v>
      </c>
    </row>
    <row r="2070" spans="1:5" x14ac:dyDescent="0.25">
      <c r="A2070" s="27" t="s">
        <v>539</v>
      </c>
      <c r="B2070" s="27">
        <v>2014</v>
      </c>
      <c r="D2070" s="27">
        <v>1499799.42</v>
      </c>
    </row>
    <row r="2071" spans="1:5" x14ac:dyDescent="0.25">
      <c r="A2071" s="27" t="s">
        <v>539</v>
      </c>
      <c r="B2071" s="27">
        <v>2015</v>
      </c>
      <c r="D2071" s="27">
        <v>1499799.42</v>
      </c>
    </row>
    <row r="2072" spans="1:5" x14ac:dyDescent="0.25">
      <c r="A2072" s="27" t="s">
        <v>539</v>
      </c>
      <c r="B2072" s="27">
        <v>2016</v>
      </c>
      <c r="D2072" s="27">
        <v>1499799.42</v>
      </c>
    </row>
    <row r="2073" spans="1:5" x14ac:dyDescent="0.25">
      <c r="A2073" s="27" t="s">
        <v>539</v>
      </c>
      <c r="B2073" s="27">
        <v>2017</v>
      </c>
      <c r="D2073" s="27">
        <v>1499799.42</v>
      </c>
    </row>
    <row r="2074" spans="1:5" x14ac:dyDescent="0.25">
      <c r="A2074" s="27" t="s">
        <v>542</v>
      </c>
      <c r="B2074" s="27">
        <v>1981</v>
      </c>
      <c r="C2074" s="27">
        <v>6782.0753699999996</v>
      </c>
      <c r="D2074" s="27">
        <v>6782.0753699999996</v>
      </c>
      <c r="E2074" s="27">
        <v>4537.96623</v>
      </c>
    </row>
    <row r="2075" spans="1:5" x14ac:dyDescent="0.25">
      <c r="A2075" s="27" t="s">
        <v>542</v>
      </c>
      <c r="B2075" s="27">
        <v>1982</v>
      </c>
      <c r="D2075" s="27">
        <v>6698.3658966666699</v>
      </c>
    </row>
    <row r="2076" spans="1:5" x14ac:dyDescent="0.25">
      <c r="A2076" s="27" t="s">
        <v>542</v>
      </c>
      <c r="B2076" s="27">
        <v>1983</v>
      </c>
      <c r="D2076" s="27">
        <v>6614.6564233333302</v>
      </c>
    </row>
    <row r="2077" spans="1:5" x14ac:dyDescent="0.25">
      <c r="A2077" s="27" t="s">
        <v>542</v>
      </c>
      <c r="B2077" s="27">
        <v>1984</v>
      </c>
      <c r="C2077" s="27">
        <v>6530.9469499999996</v>
      </c>
      <c r="D2077" s="27">
        <v>6530.9469499999996</v>
      </c>
      <c r="E2077" s="27">
        <v>4812.1379900000002</v>
      </c>
    </row>
    <row r="2078" spans="1:5" x14ac:dyDescent="0.25">
      <c r="A2078" s="27" t="s">
        <v>542</v>
      </c>
      <c r="B2078" s="27">
        <v>1985</v>
      </c>
      <c r="D2078" s="27">
        <v>6370.9999033333297</v>
      </c>
    </row>
    <row r="2079" spans="1:5" x14ac:dyDescent="0.25">
      <c r="A2079" s="27" t="s">
        <v>542</v>
      </c>
      <c r="B2079" s="27">
        <v>1986</v>
      </c>
      <c r="D2079" s="27">
        <v>6211.0528566666699</v>
      </c>
    </row>
    <row r="2080" spans="1:5" x14ac:dyDescent="0.25">
      <c r="A2080" s="27" t="s">
        <v>542</v>
      </c>
      <c r="B2080" s="27">
        <v>1987</v>
      </c>
      <c r="C2080" s="27">
        <v>6051.10581</v>
      </c>
      <c r="D2080" s="27">
        <v>6051.10581</v>
      </c>
      <c r="E2080" s="27">
        <v>4777.7572700000001</v>
      </c>
    </row>
    <row r="2081" spans="1:5" x14ac:dyDescent="0.25">
      <c r="A2081" s="27" t="s">
        <v>542</v>
      </c>
      <c r="B2081" s="27">
        <v>1988</v>
      </c>
      <c r="D2081" s="27">
        <v>7062.6048433333299</v>
      </c>
    </row>
    <row r="2082" spans="1:5" x14ac:dyDescent="0.25">
      <c r="A2082" s="27" t="s">
        <v>542</v>
      </c>
      <c r="B2082" s="27">
        <v>1989</v>
      </c>
      <c r="D2082" s="27">
        <v>8074.1038766666697</v>
      </c>
    </row>
    <row r="2083" spans="1:5" x14ac:dyDescent="0.25">
      <c r="A2083" s="27" t="s">
        <v>542</v>
      </c>
      <c r="B2083" s="27">
        <v>1990</v>
      </c>
      <c r="C2083" s="27">
        <v>9085.6029099999996</v>
      </c>
      <c r="D2083" s="27">
        <v>9085.6029099999996</v>
      </c>
      <c r="E2083" s="27">
        <v>4968.2773699999998</v>
      </c>
    </row>
    <row r="2084" spans="1:5" x14ac:dyDescent="0.25">
      <c r="A2084" s="27" t="s">
        <v>542</v>
      </c>
      <c r="B2084" s="27">
        <v>1991</v>
      </c>
      <c r="D2084" s="27">
        <v>11911.642739999999</v>
      </c>
    </row>
    <row r="2085" spans="1:5" x14ac:dyDescent="0.25">
      <c r="A2085" s="27" t="s">
        <v>542</v>
      </c>
      <c r="B2085" s="27">
        <v>1992</v>
      </c>
      <c r="D2085" s="27">
        <v>14737.682570000001</v>
      </c>
    </row>
    <row r="2086" spans="1:5" x14ac:dyDescent="0.25">
      <c r="A2086" s="27" t="s">
        <v>542</v>
      </c>
      <c r="B2086" s="27">
        <v>1993</v>
      </c>
      <c r="C2086" s="27">
        <v>17563.722399999999</v>
      </c>
      <c r="D2086" s="27">
        <v>17563.722399999999</v>
      </c>
      <c r="E2086" s="27">
        <v>12612.3676</v>
      </c>
    </row>
    <row r="2087" spans="1:5" x14ac:dyDescent="0.25">
      <c r="A2087" s="27" t="s">
        <v>542</v>
      </c>
      <c r="B2087" s="27">
        <v>1994</v>
      </c>
      <c r="D2087" s="27">
        <v>18631.9696</v>
      </c>
    </row>
    <row r="2088" spans="1:5" x14ac:dyDescent="0.25">
      <c r="A2088" s="27" t="s">
        <v>542</v>
      </c>
      <c r="B2088" s="27">
        <v>1995</v>
      </c>
      <c r="D2088" s="27">
        <v>19700.216799999998</v>
      </c>
    </row>
    <row r="2089" spans="1:5" x14ac:dyDescent="0.25">
      <c r="A2089" s="27" t="s">
        <v>542</v>
      </c>
      <c r="B2089" s="27">
        <v>1996</v>
      </c>
      <c r="C2089" s="27">
        <v>20768.464</v>
      </c>
      <c r="D2089" s="27">
        <v>20768.464</v>
      </c>
      <c r="E2089" s="27">
        <v>17454.726900000001</v>
      </c>
    </row>
    <row r="2090" spans="1:5" x14ac:dyDescent="0.25">
      <c r="A2090" s="27" t="s">
        <v>542</v>
      </c>
      <c r="B2090" s="27">
        <v>1997</v>
      </c>
      <c r="D2090" s="27">
        <v>14804.168106666701</v>
      </c>
    </row>
    <row r="2091" spans="1:5" x14ac:dyDescent="0.25">
      <c r="A2091" s="27" t="s">
        <v>542</v>
      </c>
      <c r="B2091" s="27">
        <v>1998</v>
      </c>
      <c r="D2091" s="27">
        <v>8839.8722133333304</v>
      </c>
    </row>
    <row r="2092" spans="1:5" x14ac:dyDescent="0.25">
      <c r="A2092" s="27" t="s">
        <v>542</v>
      </c>
      <c r="B2092" s="27">
        <v>1999</v>
      </c>
      <c r="C2092" s="27">
        <v>2875.5763200000001</v>
      </c>
      <c r="D2092" s="27">
        <v>2875.5763200000001</v>
      </c>
      <c r="E2092" s="27">
        <v>1921.3312000000001</v>
      </c>
    </row>
    <row r="2093" spans="1:5" x14ac:dyDescent="0.25">
      <c r="A2093" s="27" t="s">
        <v>542</v>
      </c>
      <c r="B2093" s="27">
        <v>2000</v>
      </c>
      <c r="D2093" s="27">
        <v>1917.05088</v>
      </c>
    </row>
    <row r="2094" spans="1:5" x14ac:dyDescent="0.25">
      <c r="A2094" s="27" t="s">
        <v>542</v>
      </c>
      <c r="B2094" s="27">
        <v>2001</v>
      </c>
      <c r="D2094" s="27">
        <v>958.52544</v>
      </c>
    </row>
    <row r="2095" spans="1:5" x14ac:dyDescent="0.25">
      <c r="A2095" s="27" t="s">
        <v>542</v>
      </c>
      <c r="B2095" s="27">
        <v>2002</v>
      </c>
      <c r="C2095" s="27">
        <v>0</v>
      </c>
      <c r="D2095" s="27">
        <v>0</v>
      </c>
      <c r="E2095" s="27">
        <v>0</v>
      </c>
    </row>
    <row r="2096" spans="1:5" x14ac:dyDescent="0.25">
      <c r="A2096" s="27" t="s">
        <v>542</v>
      </c>
      <c r="B2096" s="27">
        <v>2003</v>
      </c>
      <c r="D2096" s="27">
        <v>0</v>
      </c>
    </row>
    <row r="2097" spans="1:5" x14ac:dyDescent="0.25">
      <c r="A2097" s="27" t="s">
        <v>542</v>
      </c>
      <c r="B2097" s="27">
        <v>2004</v>
      </c>
      <c r="D2097" s="27">
        <v>0</v>
      </c>
    </row>
    <row r="2098" spans="1:5" x14ac:dyDescent="0.25">
      <c r="A2098" s="27" t="s">
        <v>542</v>
      </c>
      <c r="B2098" s="27">
        <v>2005</v>
      </c>
      <c r="C2098" s="27">
        <v>0</v>
      </c>
      <c r="D2098" s="27">
        <v>0</v>
      </c>
      <c r="E2098" s="27">
        <v>0</v>
      </c>
    </row>
    <row r="2099" spans="1:5" x14ac:dyDescent="0.25">
      <c r="A2099" s="27" t="s">
        <v>542</v>
      </c>
      <c r="B2099" s="27">
        <v>2006</v>
      </c>
      <c r="D2099" s="27">
        <v>0</v>
      </c>
    </row>
    <row r="2100" spans="1:5" x14ac:dyDescent="0.25">
      <c r="A2100" s="27" t="s">
        <v>542</v>
      </c>
      <c r="B2100" s="27">
        <v>2007</v>
      </c>
      <c r="D2100" s="27">
        <v>0</v>
      </c>
    </row>
    <row r="2101" spans="1:5" x14ac:dyDescent="0.25">
      <c r="A2101" s="27" t="s">
        <v>542</v>
      </c>
      <c r="B2101" s="27">
        <v>2008</v>
      </c>
      <c r="C2101" s="27">
        <v>0</v>
      </c>
      <c r="D2101" s="27">
        <v>0</v>
      </c>
      <c r="E2101" s="27">
        <v>0</v>
      </c>
    </row>
    <row r="2102" spans="1:5" x14ac:dyDescent="0.25">
      <c r="A2102" s="27" t="s">
        <v>542</v>
      </c>
      <c r="B2102" s="27">
        <v>2009</v>
      </c>
      <c r="D2102" s="27">
        <v>0</v>
      </c>
    </row>
    <row r="2103" spans="1:5" x14ac:dyDescent="0.25">
      <c r="A2103" s="27" t="s">
        <v>542</v>
      </c>
      <c r="B2103" s="27">
        <v>2010</v>
      </c>
      <c r="C2103" s="27">
        <v>0</v>
      </c>
      <c r="D2103" s="27">
        <v>0</v>
      </c>
      <c r="E2103" s="27">
        <v>0</v>
      </c>
    </row>
    <row r="2104" spans="1:5" x14ac:dyDescent="0.25">
      <c r="A2104" s="27" t="s">
        <v>542</v>
      </c>
      <c r="B2104" s="27">
        <v>2011</v>
      </c>
      <c r="C2104" s="27">
        <v>0</v>
      </c>
      <c r="D2104" s="27">
        <v>0</v>
      </c>
      <c r="E2104" s="27">
        <v>24243.849600000001</v>
      </c>
    </row>
    <row r="2105" spans="1:5" x14ac:dyDescent="0.25">
      <c r="A2105" s="27" t="s">
        <v>542</v>
      </c>
      <c r="B2105" s="27">
        <v>2012</v>
      </c>
      <c r="C2105" s="27">
        <v>24593.961599999999</v>
      </c>
      <c r="D2105" s="27">
        <v>24593.961599999999</v>
      </c>
      <c r="E2105" s="27">
        <v>47202.336000000003</v>
      </c>
    </row>
    <row r="2106" spans="1:5" x14ac:dyDescent="0.25">
      <c r="A2106" s="27" t="s">
        <v>542</v>
      </c>
      <c r="B2106" s="27">
        <v>2013</v>
      </c>
      <c r="C2106" s="27">
        <v>24133.3802</v>
      </c>
      <c r="D2106" s="27">
        <v>24133.3802</v>
      </c>
      <c r="E2106" s="27">
        <v>24133.3802</v>
      </c>
    </row>
    <row r="2107" spans="1:5" x14ac:dyDescent="0.25">
      <c r="A2107" s="27" t="s">
        <v>542</v>
      </c>
      <c r="B2107" s="27">
        <v>2014</v>
      </c>
      <c r="D2107" s="27">
        <v>24133.3802</v>
      </c>
    </row>
    <row r="2108" spans="1:5" x14ac:dyDescent="0.25">
      <c r="A2108" s="27" t="s">
        <v>542</v>
      </c>
      <c r="B2108" s="27">
        <v>2015</v>
      </c>
      <c r="D2108" s="27">
        <v>24133.3802</v>
      </c>
    </row>
    <row r="2109" spans="1:5" x14ac:dyDescent="0.25">
      <c r="A2109" s="27" t="s">
        <v>542</v>
      </c>
      <c r="B2109" s="27">
        <v>2016</v>
      </c>
      <c r="D2109" s="27">
        <v>24133.3802</v>
      </c>
    </row>
    <row r="2110" spans="1:5" x14ac:dyDescent="0.25">
      <c r="A2110" s="27" t="s">
        <v>542</v>
      </c>
      <c r="B2110" s="27">
        <v>2017</v>
      </c>
      <c r="D2110" s="27">
        <v>24133.3802</v>
      </c>
    </row>
    <row r="2111" spans="1:5" x14ac:dyDescent="0.25">
      <c r="A2111" s="27" t="s">
        <v>545</v>
      </c>
      <c r="B2111" s="27">
        <v>1981</v>
      </c>
      <c r="C2111" s="27">
        <v>0</v>
      </c>
      <c r="D2111" s="27">
        <v>0</v>
      </c>
      <c r="E2111" s="27">
        <v>0</v>
      </c>
    </row>
    <row r="2112" spans="1:5" x14ac:dyDescent="0.25">
      <c r="A2112" s="27" t="s">
        <v>545</v>
      </c>
      <c r="B2112" s="27">
        <v>1982</v>
      </c>
      <c r="D2112" s="27">
        <v>0</v>
      </c>
    </row>
    <row r="2113" spans="1:5" x14ac:dyDescent="0.25">
      <c r="A2113" s="27" t="s">
        <v>545</v>
      </c>
      <c r="B2113" s="27">
        <v>1983</v>
      </c>
      <c r="D2113" s="27">
        <v>0</v>
      </c>
    </row>
    <row r="2114" spans="1:5" x14ac:dyDescent="0.25">
      <c r="A2114" s="27" t="s">
        <v>545</v>
      </c>
      <c r="B2114" s="27">
        <v>1984</v>
      </c>
      <c r="C2114" s="27">
        <v>0</v>
      </c>
      <c r="D2114" s="27">
        <v>0</v>
      </c>
      <c r="E2114" s="27">
        <v>0</v>
      </c>
    </row>
    <row r="2115" spans="1:5" x14ac:dyDescent="0.25">
      <c r="A2115" s="27" t="s">
        <v>545</v>
      </c>
      <c r="B2115" s="27">
        <v>1985</v>
      </c>
      <c r="D2115" s="27">
        <v>0</v>
      </c>
    </row>
    <row r="2116" spans="1:5" x14ac:dyDescent="0.25">
      <c r="A2116" s="27" t="s">
        <v>545</v>
      </c>
      <c r="B2116" s="27">
        <v>1986</v>
      </c>
      <c r="D2116" s="27">
        <v>0</v>
      </c>
    </row>
    <row r="2117" spans="1:5" x14ac:dyDescent="0.25">
      <c r="A2117" s="27" t="s">
        <v>545</v>
      </c>
      <c r="B2117" s="27">
        <v>1987</v>
      </c>
      <c r="C2117" s="27">
        <v>0</v>
      </c>
      <c r="D2117" s="27">
        <v>0</v>
      </c>
      <c r="E2117" s="27">
        <v>0</v>
      </c>
    </row>
    <row r="2118" spans="1:5" x14ac:dyDescent="0.25">
      <c r="A2118" s="27" t="s">
        <v>545</v>
      </c>
      <c r="B2118" s="27">
        <v>1988</v>
      </c>
      <c r="D2118" s="27">
        <v>0</v>
      </c>
    </row>
    <row r="2119" spans="1:5" x14ac:dyDescent="0.25">
      <c r="A2119" s="27" t="s">
        <v>545</v>
      </c>
      <c r="B2119" s="27">
        <v>1989</v>
      </c>
      <c r="D2119" s="27">
        <v>0</v>
      </c>
    </row>
    <row r="2120" spans="1:5" x14ac:dyDescent="0.25">
      <c r="A2120" s="27" t="s">
        <v>545</v>
      </c>
      <c r="B2120" s="27">
        <v>1990</v>
      </c>
      <c r="C2120" s="27">
        <v>0</v>
      </c>
      <c r="D2120" s="27">
        <v>0</v>
      </c>
      <c r="E2120" s="27">
        <v>0</v>
      </c>
    </row>
    <row r="2121" spans="1:5" x14ac:dyDescent="0.25">
      <c r="A2121" s="27" t="s">
        <v>545</v>
      </c>
      <c r="B2121" s="27">
        <v>1991</v>
      </c>
      <c r="D2121" s="27">
        <v>0</v>
      </c>
    </row>
    <row r="2122" spans="1:5" x14ac:dyDescent="0.25">
      <c r="A2122" s="27" t="s">
        <v>545</v>
      </c>
      <c r="B2122" s="27">
        <v>1992</v>
      </c>
      <c r="D2122" s="27">
        <v>0</v>
      </c>
    </row>
    <row r="2123" spans="1:5" x14ac:dyDescent="0.25">
      <c r="A2123" s="27" t="s">
        <v>545</v>
      </c>
      <c r="B2123" s="27">
        <v>1993</v>
      </c>
      <c r="C2123" s="27">
        <v>0</v>
      </c>
      <c r="D2123" s="27">
        <v>0</v>
      </c>
      <c r="E2123" s="27">
        <v>0</v>
      </c>
    </row>
    <row r="2124" spans="1:5" x14ac:dyDescent="0.25">
      <c r="A2124" s="27" t="s">
        <v>545</v>
      </c>
      <c r="B2124" s="27">
        <v>1994</v>
      </c>
      <c r="D2124" s="27">
        <v>0</v>
      </c>
    </row>
    <row r="2125" spans="1:5" x14ac:dyDescent="0.25">
      <c r="A2125" s="27" t="s">
        <v>545</v>
      </c>
      <c r="B2125" s="27">
        <v>1995</v>
      </c>
      <c r="D2125" s="27">
        <v>0</v>
      </c>
    </row>
    <row r="2126" spans="1:5" x14ac:dyDescent="0.25">
      <c r="A2126" s="27" t="s">
        <v>545</v>
      </c>
      <c r="B2126" s="27">
        <v>1996</v>
      </c>
      <c r="C2126" s="27">
        <v>0</v>
      </c>
      <c r="D2126" s="27">
        <v>0</v>
      </c>
      <c r="E2126" s="27">
        <v>0</v>
      </c>
    </row>
    <row r="2127" spans="1:5" x14ac:dyDescent="0.25">
      <c r="A2127" s="27" t="s">
        <v>545</v>
      </c>
      <c r="B2127" s="27">
        <v>1997</v>
      </c>
      <c r="D2127" s="27">
        <v>0</v>
      </c>
    </row>
    <row r="2128" spans="1:5" x14ac:dyDescent="0.25">
      <c r="A2128" s="27" t="s">
        <v>545</v>
      </c>
      <c r="B2128" s="27">
        <v>1998</v>
      </c>
      <c r="D2128" s="27">
        <v>0</v>
      </c>
    </row>
    <row r="2129" spans="1:5" x14ac:dyDescent="0.25">
      <c r="A2129" s="27" t="s">
        <v>545</v>
      </c>
      <c r="B2129" s="27">
        <v>1999</v>
      </c>
      <c r="C2129" s="27">
        <v>0</v>
      </c>
      <c r="D2129" s="27">
        <v>0</v>
      </c>
      <c r="E2129" s="27">
        <v>0</v>
      </c>
    </row>
    <row r="2130" spans="1:5" x14ac:dyDescent="0.25">
      <c r="A2130" s="27" t="s">
        <v>545</v>
      </c>
      <c r="B2130" s="27">
        <v>2000</v>
      </c>
      <c r="D2130" s="27">
        <v>0</v>
      </c>
    </row>
    <row r="2131" spans="1:5" x14ac:dyDescent="0.25">
      <c r="A2131" s="27" t="s">
        <v>545</v>
      </c>
      <c r="B2131" s="27">
        <v>2001</v>
      </c>
      <c r="D2131" s="27">
        <v>0</v>
      </c>
    </row>
    <row r="2132" spans="1:5" x14ac:dyDescent="0.25">
      <c r="A2132" s="27" t="s">
        <v>545</v>
      </c>
      <c r="B2132" s="27">
        <v>2002</v>
      </c>
      <c r="C2132" s="27">
        <v>0</v>
      </c>
      <c r="D2132" s="27">
        <v>0</v>
      </c>
      <c r="E2132" s="27">
        <v>0</v>
      </c>
    </row>
    <row r="2133" spans="1:5" x14ac:dyDescent="0.25">
      <c r="A2133" s="27" t="s">
        <v>545</v>
      </c>
      <c r="B2133" s="27">
        <v>2003</v>
      </c>
      <c r="D2133" s="27">
        <v>0</v>
      </c>
    </row>
    <row r="2134" spans="1:5" x14ac:dyDescent="0.25">
      <c r="A2134" s="27" t="s">
        <v>545</v>
      </c>
      <c r="B2134" s="27">
        <v>2004</v>
      </c>
      <c r="D2134" s="27">
        <v>0</v>
      </c>
    </row>
    <row r="2135" spans="1:5" x14ac:dyDescent="0.25">
      <c r="A2135" s="27" t="s">
        <v>545</v>
      </c>
      <c r="B2135" s="27">
        <v>2005</v>
      </c>
      <c r="C2135" s="27">
        <v>0</v>
      </c>
      <c r="D2135" s="27">
        <v>0</v>
      </c>
      <c r="E2135" s="27">
        <v>0</v>
      </c>
    </row>
    <row r="2136" spans="1:5" x14ac:dyDescent="0.25">
      <c r="A2136" s="27" t="s">
        <v>545</v>
      </c>
      <c r="B2136" s="27">
        <v>2006</v>
      </c>
      <c r="D2136" s="27">
        <v>0</v>
      </c>
    </row>
    <row r="2137" spans="1:5" x14ac:dyDescent="0.25">
      <c r="A2137" s="27" t="s">
        <v>545</v>
      </c>
      <c r="B2137" s="27">
        <v>2007</v>
      </c>
      <c r="D2137" s="27">
        <v>0</v>
      </c>
    </row>
    <row r="2138" spans="1:5" x14ac:dyDescent="0.25">
      <c r="A2138" s="27" t="s">
        <v>545</v>
      </c>
      <c r="B2138" s="27">
        <v>2008</v>
      </c>
      <c r="C2138" s="27">
        <v>0</v>
      </c>
      <c r="D2138" s="27">
        <v>0</v>
      </c>
      <c r="E2138" s="27">
        <v>0</v>
      </c>
    </row>
    <row r="2139" spans="1:5" x14ac:dyDescent="0.25">
      <c r="A2139" s="27" t="s">
        <v>545</v>
      </c>
      <c r="B2139" s="27">
        <v>2009</v>
      </c>
      <c r="D2139" s="27">
        <v>399.56479999999999</v>
      </c>
    </row>
    <row r="2140" spans="1:5" x14ac:dyDescent="0.25">
      <c r="A2140" s="27" t="s">
        <v>545</v>
      </c>
      <c r="B2140" s="27">
        <v>2010</v>
      </c>
      <c r="C2140" s="27">
        <v>799.12959999999998</v>
      </c>
      <c r="D2140" s="27">
        <v>799.12959999999998</v>
      </c>
      <c r="E2140" s="27">
        <v>799.12959999999998</v>
      </c>
    </row>
    <row r="2141" spans="1:5" x14ac:dyDescent="0.25">
      <c r="A2141" s="27" t="s">
        <v>545</v>
      </c>
      <c r="B2141" s="27">
        <v>2011</v>
      </c>
      <c r="C2141" s="27">
        <v>798.31679999999994</v>
      </c>
      <c r="D2141" s="27">
        <v>798.31679999999994</v>
      </c>
      <c r="E2141" s="27">
        <v>798.31679999999994</v>
      </c>
    </row>
    <row r="2142" spans="1:5" x14ac:dyDescent="0.25">
      <c r="A2142" s="27" t="s">
        <v>545</v>
      </c>
      <c r="B2142" s="27">
        <v>2012</v>
      </c>
      <c r="C2142" s="27">
        <v>0</v>
      </c>
      <c r="D2142" s="27">
        <v>0</v>
      </c>
      <c r="E2142" s="27">
        <v>0</v>
      </c>
    </row>
    <row r="2143" spans="1:5" x14ac:dyDescent="0.25">
      <c r="A2143" s="27" t="s">
        <v>545</v>
      </c>
      <c r="B2143" s="27">
        <v>2013</v>
      </c>
      <c r="C2143" s="27">
        <v>0</v>
      </c>
      <c r="D2143" s="27">
        <v>0</v>
      </c>
      <c r="E2143" s="27">
        <v>0</v>
      </c>
    </row>
    <row r="2144" spans="1:5" x14ac:dyDescent="0.25">
      <c r="A2144" s="27" t="s">
        <v>545</v>
      </c>
      <c r="B2144" s="27">
        <v>2014</v>
      </c>
      <c r="D2144" s="27">
        <v>0</v>
      </c>
    </row>
    <row r="2145" spans="1:5" x14ac:dyDescent="0.25">
      <c r="A2145" s="27" t="s">
        <v>545</v>
      </c>
      <c r="B2145" s="27">
        <v>2015</v>
      </c>
      <c r="D2145" s="27">
        <v>0</v>
      </c>
    </row>
    <row r="2146" spans="1:5" x14ac:dyDescent="0.25">
      <c r="A2146" s="27" t="s">
        <v>545</v>
      </c>
      <c r="B2146" s="27">
        <v>2016</v>
      </c>
      <c r="D2146" s="27">
        <v>0</v>
      </c>
    </row>
    <row r="2147" spans="1:5" x14ac:dyDescent="0.25">
      <c r="A2147" s="27" t="s">
        <v>545</v>
      </c>
      <c r="B2147" s="27">
        <v>2017</v>
      </c>
      <c r="D2147" s="27">
        <v>0</v>
      </c>
    </row>
    <row r="2148" spans="1:5" x14ac:dyDescent="0.25">
      <c r="A2148" s="27" t="s">
        <v>547</v>
      </c>
      <c r="B2148" s="27">
        <v>1981</v>
      </c>
      <c r="C2148" s="27">
        <v>400585176.31999999</v>
      </c>
      <c r="D2148" s="27">
        <v>400585176.31999999</v>
      </c>
      <c r="E2148" s="27">
        <v>104983387.04000001</v>
      </c>
    </row>
    <row r="2149" spans="1:5" x14ac:dyDescent="0.25">
      <c r="A2149" s="27" t="s">
        <v>547</v>
      </c>
      <c r="B2149" s="27">
        <v>1982</v>
      </c>
      <c r="D2149" s="27">
        <v>402822484.96333301</v>
      </c>
    </row>
    <row r="2150" spans="1:5" x14ac:dyDescent="0.25">
      <c r="A2150" s="27" t="s">
        <v>547</v>
      </c>
      <c r="B2150" s="27">
        <v>1983</v>
      </c>
      <c r="D2150" s="27">
        <v>405059793.60666698</v>
      </c>
    </row>
    <row r="2151" spans="1:5" x14ac:dyDescent="0.25">
      <c r="A2151" s="27" t="s">
        <v>547</v>
      </c>
      <c r="B2151" s="27">
        <v>1984</v>
      </c>
      <c r="C2151" s="27">
        <v>407297102.25</v>
      </c>
      <c r="D2151" s="27">
        <v>407297102.25</v>
      </c>
      <c r="E2151" s="27">
        <v>158391576.75</v>
      </c>
    </row>
    <row r="2152" spans="1:5" x14ac:dyDescent="0.25">
      <c r="A2152" s="27" t="s">
        <v>547</v>
      </c>
      <c r="B2152" s="27">
        <v>1985</v>
      </c>
      <c r="D2152" s="27">
        <v>401909599.40666699</v>
      </c>
    </row>
    <row r="2153" spans="1:5" x14ac:dyDescent="0.25">
      <c r="A2153" s="27" t="s">
        <v>547</v>
      </c>
      <c r="B2153" s="27">
        <v>1986</v>
      </c>
      <c r="D2153" s="27">
        <v>396522096.56333297</v>
      </c>
    </row>
    <row r="2154" spans="1:5" x14ac:dyDescent="0.25">
      <c r="A2154" s="27" t="s">
        <v>547</v>
      </c>
      <c r="B2154" s="27">
        <v>1987</v>
      </c>
      <c r="C2154" s="27">
        <v>391134593.72000003</v>
      </c>
      <c r="D2154" s="27">
        <v>391134593.72000003</v>
      </c>
      <c r="E2154" s="27">
        <v>177240162.84</v>
      </c>
    </row>
    <row r="2155" spans="1:5" x14ac:dyDescent="0.25">
      <c r="A2155" s="27" t="s">
        <v>547</v>
      </c>
      <c r="B2155" s="27">
        <v>1988</v>
      </c>
      <c r="D2155" s="27">
        <v>387027341.06666702</v>
      </c>
    </row>
    <row r="2156" spans="1:5" x14ac:dyDescent="0.25">
      <c r="A2156" s="27" t="s">
        <v>547</v>
      </c>
      <c r="B2156" s="27">
        <v>1989</v>
      </c>
      <c r="D2156" s="27">
        <v>382920088.413333</v>
      </c>
    </row>
    <row r="2157" spans="1:5" x14ac:dyDescent="0.25">
      <c r="A2157" s="27" t="s">
        <v>547</v>
      </c>
      <c r="B2157" s="27">
        <v>1990</v>
      </c>
      <c r="C2157" s="27">
        <v>378812835.75999999</v>
      </c>
      <c r="D2157" s="27">
        <v>378812835.75999999</v>
      </c>
      <c r="E2157" s="27">
        <v>148958424.83000001</v>
      </c>
    </row>
    <row r="2158" spans="1:5" x14ac:dyDescent="0.25">
      <c r="A2158" s="27" t="s">
        <v>547</v>
      </c>
      <c r="B2158" s="27">
        <v>1991</v>
      </c>
      <c r="D2158" s="27">
        <v>394910582.62666702</v>
      </c>
    </row>
    <row r="2159" spans="1:5" x14ac:dyDescent="0.25">
      <c r="A2159" s="27" t="s">
        <v>547</v>
      </c>
      <c r="B2159" s="27">
        <v>1992</v>
      </c>
      <c r="D2159" s="27">
        <v>411008329.49333298</v>
      </c>
    </row>
    <row r="2160" spans="1:5" x14ac:dyDescent="0.25">
      <c r="A2160" s="27" t="s">
        <v>547</v>
      </c>
      <c r="B2160" s="27">
        <v>1993</v>
      </c>
      <c r="C2160" s="27">
        <v>427106076.36000001</v>
      </c>
      <c r="D2160" s="27">
        <v>427106076.36000001</v>
      </c>
      <c r="E2160" s="27">
        <v>188398276.86000001</v>
      </c>
    </row>
    <row r="2161" spans="1:5" x14ac:dyDescent="0.25">
      <c r="A2161" s="27" t="s">
        <v>547</v>
      </c>
      <c r="B2161" s="27">
        <v>1994</v>
      </c>
      <c r="D2161" s="27">
        <v>427307818.29000002</v>
      </c>
    </row>
    <row r="2162" spans="1:5" x14ac:dyDescent="0.25">
      <c r="A2162" s="27" t="s">
        <v>547</v>
      </c>
      <c r="B2162" s="27">
        <v>1995</v>
      </c>
      <c r="D2162" s="27">
        <v>427509560.22000003</v>
      </c>
    </row>
    <row r="2163" spans="1:5" x14ac:dyDescent="0.25">
      <c r="A2163" s="27" t="s">
        <v>547</v>
      </c>
      <c r="B2163" s="27">
        <v>1996</v>
      </c>
      <c r="C2163" s="27">
        <v>427711302.14999998</v>
      </c>
      <c r="D2163" s="27">
        <v>427711302.14999998</v>
      </c>
      <c r="E2163" s="27">
        <v>251808684.71000001</v>
      </c>
    </row>
    <row r="2164" spans="1:5" x14ac:dyDescent="0.25">
      <c r="A2164" s="27" t="s">
        <v>547</v>
      </c>
      <c r="B2164" s="27">
        <v>1997</v>
      </c>
      <c r="D2164" s="27">
        <v>429953018.526667</v>
      </c>
    </row>
    <row r="2165" spans="1:5" x14ac:dyDescent="0.25">
      <c r="A2165" s="27" t="s">
        <v>547</v>
      </c>
      <c r="B2165" s="27">
        <v>1998</v>
      </c>
      <c r="D2165" s="27">
        <v>432194734.90333301</v>
      </c>
    </row>
    <row r="2166" spans="1:5" x14ac:dyDescent="0.25">
      <c r="A2166" s="27" t="s">
        <v>547</v>
      </c>
      <c r="B2166" s="27">
        <v>1999</v>
      </c>
      <c r="C2166" s="27">
        <v>434436451.27999997</v>
      </c>
      <c r="D2166" s="27">
        <v>434436451.27999997</v>
      </c>
      <c r="E2166" s="27">
        <v>261183072.02000001</v>
      </c>
    </row>
    <row r="2167" spans="1:5" x14ac:dyDescent="0.25">
      <c r="A2167" s="27" t="s">
        <v>547</v>
      </c>
      <c r="B2167" s="27">
        <v>2000</v>
      </c>
      <c r="D2167" s="27">
        <v>438128713.58333302</v>
      </c>
    </row>
    <row r="2168" spans="1:5" x14ac:dyDescent="0.25">
      <c r="A2168" s="27" t="s">
        <v>547</v>
      </c>
      <c r="B2168" s="27">
        <v>2001</v>
      </c>
      <c r="D2168" s="27">
        <v>441820975.88666701</v>
      </c>
    </row>
    <row r="2169" spans="1:5" x14ac:dyDescent="0.25">
      <c r="A2169" s="27" t="s">
        <v>547</v>
      </c>
      <c r="B2169" s="27">
        <v>2002</v>
      </c>
      <c r="C2169" s="27">
        <v>445513238.19</v>
      </c>
      <c r="D2169" s="27">
        <v>445513238.19</v>
      </c>
      <c r="E2169" s="27">
        <v>320653706.49000001</v>
      </c>
    </row>
    <row r="2170" spans="1:5" x14ac:dyDescent="0.25">
      <c r="A2170" s="27" t="s">
        <v>547</v>
      </c>
      <c r="B2170" s="27">
        <v>2003</v>
      </c>
      <c r="D2170" s="27">
        <v>440049377.473333</v>
      </c>
    </row>
    <row r="2171" spans="1:5" x14ac:dyDescent="0.25">
      <c r="A2171" s="27" t="s">
        <v>547</v>
      </c>
      <c r="B2171" s="27">
        <v>2004</v>
      </c>
      <c r="D2171" s="27">
        <v>434585516.75666702</v>
      </c>
    </row>
    <row r="2172" spans="1:5" x14ac:dyDescent="0.25">
      <c r="A2172" s="27" t="s">
        <v>547</v>
      </c>
      <c r="B2172" s="27">
        <v>2005</v>
      </c>
      <c r="C2172" s="27">
        <v>429121656.04000002</v>
      </c>
      <c r="D2172" s="27">
        <v>429121656.04000002</v>
      </c>
      <c r="E2172" s="27">
        <v>364242043.19999999</v>
      </c>
    </row>
    <row r="2173" spans="1:5" x14ac:dyDescent="0.25">
      <c r="A2173" s="27" t="s">
        <v>547</v>
      </c>
      <c r="B2173" s="27">
        <v>2006</v>
      </c>
      <c r="D2173" s="27">
        <v>419258853.87666702</v>
      </c>
    </row>
    <row r="2174" spans="1:5" x14ac:dyDescent="0.25">
      <c r="A2174" s="27" t="s">
        <v>547</v>
      </c>
      <c r="B2174" s="27">
        <v>2007</v>
      </c>
      <c r="D2174" s="27">
        <v>409396051.71333301</v>
      </c>
    </row>
    <row r="2175" spans="1:5" x14ac:dyDescent="0.25">
      <c r="A2175" s="27" t="s">
        <v>547</v>
      </c>
      <c r="B2175" s="27">
        <v>2008</v>
      </c>
      <c r="C2175" s="27">
        <v>399533249.55000001</v>
      </c>
      <c r="D2175" s="27">
        <v>399533249.55000001</v>
      </c>
      <c r="E2175" s="27">
        <v>448359012.30000001</v>
      </c>
    </row>
    <row r="2176" spans="1:5" x14ac:dyDescent="0.25">
      <c r="A2176" s="27" t="s">
        <v>547</v>
      </c>
      <c r="B2176" s="27">
        <v>2009</v>
      </c>
      <c r="D2176" s="27">
        <v>371967801.48500001</v>
      </c>
    </row>
    <row r="2177" spans="1:5" x14ac:dyDescent="0.25">
      <c r="A2177" s="27" t="s">
        <v>547</v>
      </c>
      <c r="B2177" s="27">
        <v>2010</v>
      </c>
      <c r="C2177" s="27">
        <v>344402353.42000002</v>
      </c>
      <c r="D2177" s="27">
        <v>344402353.42000002</v>
      </c>
      <c r="E2177" s="27">
        <v>464040068.63999999</v>
      </c>
    </row>
    <row r="2178" spans="1:5" x14ac:dyDescent="0.25">
      <c r="A2178" s="27" t="s">
        <v>547</v>
      </c>
      <c r="B2178" s="27">
        <v>2011</v>
      </c>
      <c r="C2178" s="27">
        <v>279795843.68000001</v>
      </c>
      <c r="D2178" s="27">
        <v>279795843.68000001</v>
      </c>
      <c r="E2178" s="27">
        <v>451801464.83999997</v>
      </c>
    </row>
    <row r="2179" spans="1:5" x14ac:dyDescent="0.25">
      <c r="A2179" s="27" t="s">
        <v>547</v>
      </c>
      <c r="B2179" s="27">
        <v>2012</v>
      </c>
      <c r="C2179" s="27">
        <v>251613648.56</v>
      </c>
      <c r="D2179" s="27">
        <v>251613648.56</v>
      </c>
      <c r="E2179" s="27">
        <v>454268177.77999997</v>
      </c>
    </row>
    <row r="2180" spans="1:5" x14ac:dyDescent="0.25">
      <c r="A2180" s="27" t="s">
        <v>547</v>
      </c>
      <c r="B2180" s="27">
        <v>2013</v>
      </c>
      <c r="C2180" s="27">
        <v>210430519.03999999</v>
      </c>
      <c r="D2180" s="27">
        <v>210430519.03999999</v>
      </c>
      <c r="E2180" s="27">
        <v>471095660.48000002</v>
      </c>
    </row>
    <row r="2181" spans="1:5" x14ac:dyDescent="0.25">
      <c r="A2181" s="27" t="s">
        <v>547</v>
      </c>
      <c r="B2181" s="27">
        <v>2014</v>
      </c>
      <c r="D2181" s="27">
        <v>210430519.03999999</v>
      </c>
    </row>
    <row r="2182" spans="1:5" x14ac:dyDescent="0.25">
      <c r="A2182" s="27" t="s">
        <v>547</v>
      </c>
      <c r="B2182" s="27">
        <v>2015</v>
      </c>
      <c r="D2182" s="27">
        <v>210430519.03999999</v>
      </c>
    </row>
    <row r="2183" spans="1:5" x14ac:dyDescent="0.25">
      <c r="A2183" s="27" t="s">
        <v>547</v>
      </c>
      <c r="B2183" s="27">
        <v>2016</v>
      </c>
      <c r="D2183" s="27">
        <v>210430519.03999999</v>
      </c>
    </row>
    <row r="2184" spans="1:5" x14ac:dyDescent="0.25">
      <c r="A2184" s="27" t="s">
        <v>547</v>
      </c>
      <c r="B2184" s="27">
        <v>2017</v>
      </c>
      <c r="D2184" s="27">
        <v>210430519.03999999</v>
      </c>
    </row>
    <row r="2185" spans="1:5" x14ac:dyDescent="0.25">
      <c r="A2185" s="27" t="s">
        <v>549</v>
      </c>
      <c r="B2185" s="27">
        <v>1981</v>
      </c>
      <c r="C2185" s="27">
        <v>115389635.58</v>
      </c>
      <c r="D2185" s="27">
        <v>115389635.58</v>
      </c>
      <c r="E2185" s="27">
        <v>50611062.659999996</v>
      </c>
    </row>
    <row r="2186" spans="1:5" x14ac:dyDescent="0.25">
      <c r="A2186" s="27" t="s">
        <v>549</v>
      </c>
      <c r="B2186" s="27">
        <v>1982</v>
      </c>
      <c r="D2186" s="27">
        <v>115398491.106667</v>
      </c>
    </row>
    <row r="2187" spans="1:5" x14ac:dyDescent="0.25">
      <c r="A2187" s="27" t="s">
        <v>549</v>
      </c>
      <c r="B2187" s="27">
        <v>1983</v>
      </c>
      <c r="D2187" s="27">
        <v>115407346.633333</v>
      </c>
    </row>
    <row r="2188" spans="1:5" x14ac:dyDescent="0.25">
      <c r="A2188" s="27" t="s">
        <v>549</v>
      </c>
      <c r="B2188" s="27">
        <v>1984</v>
      </c>
      <c r="C2188" s="27">
        <v>115416202.16</v>
      </c>
      <c r="D2188" s="27">
        <v>115416202.16</v>
      </c>
      <c r="E2188" s="27">
        <v>63047012.840000004</v>
      </c>
    </row>
    <row r="2189" spans="1:5" x14ac:dyDescent="0.25">
      <c r="A2189" s="27" t="s">
        <v>549</v>
      </c>
      <c r="B2189" s="27">
        <v>1985</v>
      </c>
      <c r="D2189" s="27">
        <v>117792118.79000001</v>
      </c>
    </row>
    <row r="2190" spans="1:5" x14ac:dyDescent="0.25">
      <c r="A2190" s="27" t="s">
        <v>549</v>
      </c>
      <c r="B2190" s="27">
        <v>1986</v>
      </c>
      <c r="D2190" s="27">
        <v>120168035.42</v>
      </c>
    </row>
    <row r="2191" spans="1:5" x14ac:dyDescent="0.25">
      <c r="A2191" s="27" t="s">
        <v>549</v>
      </c>
      <c r="B2191" s="27">
        <v>1987</v>
      </c>
      <c r="C2191" s="27">
        <v>122543952.05</v>
      </c>
      <c r="D2191" s="27">
        <v>122543952.05</v>
      </c>
      <c r="E2191" s="27">
        <v>77172542.590000004</v>
      </c>
    </row>
    <row r="2192" spans="1:5" x14ac:dyDescent="0.25">
      <c r="A2192" s="27" t="s">
        <v>549</v>
      </c>
      <c r="B2192" s="27">
        <v>1988</v>
      </c>
      <c r="D2192" s="27">
        <v>117229056.673333</v>
      </c>
    </row>
    <row r="2193" spans="1:5" x14ac:dyDescent="0.25">
      <c r="A2193" s="27" t="s">
        <v>549</v>
      </c>
      <c r="B2193" s="27">
        <v>1989</v>
      </c>
      <c r="D2193" s="27">
        <v>111914161.29666699</v>
      </c>
    </row>
    <row r="2194" spans="1:5" x14ac:dyDescent="0.25">
      <c r="A2194" s="27" t="s">
        <v>549</v>
      </c>
      <c r="B2194" s="27">
        <v>1990</v>
      </c>
      <c r="C2194" s="27">
        <v>106599265.92</v>
      </c>
      <c r="D2194" s="27">
        <v>106599265.92</v>
      </c>
      <c r="E2194" s="27">
        <v>53924875.200000003</v>
      </c>
    </row>
    <row r="2195" spans="1:5" x14ac:dyDescent="0.25">
      <c r="A2195" s="27" t="s">
        <v>549</v>
      </c>
      <c r="B2195" s="27">
        <v>1991</v>
      </c>
      <c r="D2195" s="27">
        <v>108305592.746667</v>
      </c>
    </row>
    <row r="2196" spans="1:5" x14ac:dyDescent="0.25">
      <c r="A2196" s="27" t="s">
        <v>549</v>
      </c>
      <c r="B2196" s="27">
        <v>1992</v>
      </c>
      <c r="D2196" s="27">
        <v>110011919.573333</v>
      </c>
    </row>
    <row r="2197" spans="1:5" x14ac:dyDescent="0.25">
      <c r="A2197" s="27" t="s">
        <v>549</v>
      </c>
      <c r="B2197" s="27">
        <v>1993</v>
      </c>
      <c r="C2197" s="27">
        <v>111718246.40000001</v>
      </c>
      <c r="D2197" s="27">
        <v>111718246.40000001</v>
      </c>
      <c r="E2197" s="27">
        <v>60668726.560000002</v>
      </c>
    </row>
    <row r="2198" spans="1:5" x14ac:dyDescent="0.25">
      <c r="A2198" s="27" t="s">
        <v>549</v>
      </c>
      <c r="B2198" s="27">
        <v>1994</v>
      </c>
      <c r="D2198" s="27">
        <v>106055881.53</v>
      </c>
    </row>
    <row r="2199" spans="1:5" x14ac:dyDescent="0.25">
      <c r="A2199" s="27" t="s">
        <v>549</v>
      </c>
      <c r="B2199" s="27">
        <v>1995</v>
      </c>
      <c r="D2199" s="27">
        <v>100393516.66</v>
      </c>
    </row>
    <row r="2200" spans="1:5" x14ac:dyDescent="0.25">
      <c r="A2200" s="27" t="s">
        <v>549</v>
      </c>
      <c r="B2200" s="27">
        <v>1996</v>
      </c>
      <c r="C2200" s="27">
        <v>94731151.790000007</v>
      </c>
      <c r="D2200" s="27">
        <v>94731151.790000007</v>
      </c>
      <c r="E2200" s="27">
        <v>59503211.5</v>
      </c>
    </row>
    <row r="2201" spans="1:5" x14ac:dyDescent="0.25">
      <c r="A2201" s="27" t="s">
        <v>549</v>
      </c>
      <c r="B2201" s="27">
        <v>1997</v>
      </c>
      <c r="D2201" s="27">
        <v>92123354.673333302</v>
      </c>
    </row>
    <row r="2202" spans="1:5" x14ac:dyDescent="0.25">
      <c r="A2202" s="27" t="s">
        <v>549</v>
      </c>
      <c r="B2202" s="27">
        <v>1998</v>
      </c>
      <c r="D2202" s="27">
        <v>89515557.556666702</v>
      </c>
    </row>
    <row r="2203" spans="1:5" x14ac:dyDescent="0.25">
      <c r="A2203" s="27" t="s">
        <v>549</v>
      </c>
      <c r="B2203" s="27">
        <v>1999</v>
      </c>
      <c r="C2203" s="27">
        <v>86907760.439999998</v>
      </c>
      <c r="D2203" s="27">
        <v>86907760.439999998</v>
      </c>
      <c r="E2203" s="27">
        <v>49911402.770000003</v>
      </c>
    </row>
    <row r="2204" spans="1:5" x14ac:dyDescent="0.25">
      <c r="A2204" s="27" t="s">
        <v>549</v>
      </c>
      <c r="B2204" s="27">
        <v>2000</v>
      </c>
      <c r="D2204" s="27">
        <v>74595785.276666701</v>
      </c>
    </row>
    <row r="2205" spans="1:5" x14ac:dyDescent="0.25">
      <c r="A2205" s="27" t="s">
        <v>549</v>
      </c>
      <c r="B2205" s="27">
        <v>2001</v>
      </c>
      <c r="D2205" s="27">
        <v>62283810.1133333</v>
      </c>
    </row>
    <row r="2206" spans="1:5" x14ac:dyDescent="0.25">
      <c r="A2206" s="27" t="s">
        <v>549</v>
      </c>
      <c r="B2206" s="27">
        <v>2002</v>
      </c>
      <c r="C2206" s="27">
        <v>49971834.950000003</v>
      </c>
      <c r="D2206" s="27">
        <v>49971834.950000003</v>
      </c>
      <c r="E2206" s="27">
        <v>28774397.899999999</v>
      </c>
    </row>
    <row r="2207" spans="1:5" x14ac:dyDescent="0.25">
      <c r="A2207" s="27" t="s">
        <v>549</v>
      </c>
      <c r="B2207" s="27">
        <v>2003</v>
      </c>
      <c r="D2207" s="27">
        <v>49275016.203333303</v>
      </c>
    </row>
    <row r="2208" spans="1:5" x14ac:dyDescent="0.25">
      <c r="A2208" s="27" t="s">
        <v>549</v>
      </c>
      <c r="B2208" s="27">
        <v>2004</v>
      </c>
      <c r="D2208" s="27">
        <v>48578197.456666701</v>
      </c>
    </row>
    <row r="2209" spans="1:5" x14ac:dyDescent="0.25">
      <c r="A2209" s="27" t="s">
        <v>549</v>
      </c>
      <c r="B2209" s="27">
        <v>2005</v>
      </c>
      <c r="C2209" s="27">
        <v>47881378.710000001</v>
      </c>
      <c r="D2209" s="27">
        <v>47881378.710000001</v>
      </c>
      <c r="E2209" s="27">
        <v>37572875.009999998</v>
      </c>
    </row>
    <row r="2210" spans="1:5" x14ac:dyDescent="0.25">
      <c r="A2210" s="27" t="s">
        <v>549</v>
      </c>
      <c r="B2210" s="27">
        <v>2006</v>
      </c>
      <c r="D2210" s="27">
        <v>48737479.140000001</v>
      </c>
    </row>
    <row r="2211" spans="1:5" x14ac:dyDescent="0.25">
      <c r="A2211" s="27" t="s">
        <v>549</v>
      </c>
      <c r="B2211" s="27">
        <v>2007</v>
      </c>
      <c r="D2211" s="27">
        <v>49593579.57</v>
      </c>
    </row>
    <row r="2212" spans="1:5" x14ac:dyDescent="0.25">
      <c r="A2212" s="27" t="s">
        <v>549</v>
      </c>
      <c r="B2212" s="27">
        <v>2008</v>
      </c>
      <c r="C2212" s="27">
        <v>50449680</v>
      </c>
      <c r="D2212" s="27">
        <v>50449680</v>
      </c>
      <c r="E2212" s="27">
        <v>57943981.439999998</v>
      </c>
    </row>
    <row r="2213" spans="1:5" x14ac:dyDescent="0.25">
      <c r="A2213" s="27" t="s">
        <v>549</v>
      </c>
      <c r="B2213" s="27">
        <v>2009</v>
      </c>
      <c r="D2213" s="27">
        <v>44303524.619999997</v>
      </c>
    </row>
    <row r="2214" spans="1:5" x14ac:dyDescent="0.25">
      <c r="A2214" s="27" t="s">
        <v>549</v>
      </c>
      <c r="B2214" s="27">
        <v>2010</v>
      </c>
      <c r="C2214" s="27">
        <v>38157369.240000002</v>
      </c>
      <c r="D2214" s="27">
        <v>38157369.240000002</v>
      </c>
      <c r="E2214" s="27">
        <v>54880335.840000004</v>
      </c>
    </row>
    <row r="2215" spans="1:5" x14ac:dyDescent="0.25">
      <c r="A2215" s="27" t="s">
        <v>549</v>
      </c>
      <c r="B2215" s="27">
        <v>2011</v>
      </c>
      <c r="C2215" s="27">
        <v>32720954.989999998</v>
      </c>
      <c r="D2215" s="27">
        <v>32720954.989999998</v>
      </c>
      <c r="E2215" s="27">
        <v>58864744.700000003</v>
      </c>
    </row>
    <row r="2216" spans="1:5" x14ac:dyDescent="0.25">
      <c r="A2216" s="27" t="s">
        <v>549</v>
      </c>
      <c r="B2216" s="27">
        <v>2012</v>
      </c>
      <c r="C2216" s="27">
        <v>29063708.640000001</v>
      </c>
      <c r="D2216" s="27">
        <v>29063708.640000001</v>
      </c>
      <c r="E2216" s="27">
        <v>60810592.560000002</v>
      </c>
    </row>
    <row r="2217" spans="1:5" x14ac:dyDescent="0.25">
      <c r="A2217" s="27" t="s">
        <v>549</v>
      </c>
      <c r="B2217" s="27">
        <v>2013</v>
      </c>
      <c r="C2217" s="27">
        <v>23645378.991</v>
      </c>
      <c r="D2217" s="27">
        <v>23645378.991</v>
      </c>
      <c r="E2217" s="27">
        <v>65173193.789999999</v>
      </c>
    </row>
    <row r="2218" spans="1:5" x14ac:dyDescent="0.25">
      <c r="A2218" s="27" t="s">
        <v>549</v>
      </c>
      <c r="B2218" s="27">
        <v>2014</v>
      </c>
      <c r="D2218" s="27">
        <v>23645378.991</v>
      </c>
    </row>
    <row r="2219" spans="1:5" x14ac:dyDescent="0.25">
      <c r="A2219" s="27" t="s">
        <v>549</v>
      </c>
      <c r="B2219" s="27">
        <v>2015</v>
      </c>
      <c r="D2219" s="27">
        <v>23645378.991</v>
      </c>
    </row>
    <row r="2220" spans="1:5" x14ac:dyDescent="0.25">
      <c r="A2220" s="27" t="s">
        <v>549</v>
      </c>
      <c r="B2220" s="27">
        <v>2016</v>
      </c>
      <c r="D2220" s="27">
        <v>23645378.991</v>
      </c>
    </row>
    <row r="2221" spans="1:5" x14ac:dyDescent="0.25">
      <c r="A2221" s="27" t="s">
        <v>549</v>
      </c>
      <c r="B2221" s="27">
        <v>2017</v>
      </c>
      <c r="D2221" s="27">
        <v>23645378.991</v>
      </c>
    </row>
    <row r="2222" spans="1:5" x14ac:dyDescent="0.25">
      <c r="A2222" s="27" t="s">
        <v>551</v>
      </c>
      <c r="B2222" s="27">
        <v>1981</v>
      </c>
      <c r="C2222" s="27">
        <v>4397011.28</v>
      </c>
      <c r="D2222" s="27">
        <v>4397011.28</v>
      </c>
      <c r="E2222" s="27">
        <v>672884.62199999997</v>
      </c>
    </row>
    <row r="2223" spans="1:5" x14ac:dyDescent="0.25">
      <c r="A2223" s="27" t="s">
        <v>551</v>
      </c>
      <c r="B2223" s="27">
        <v>1982</v>
      </c>
      <c r="D2223" s="27">
        <v>3894656.148</v>
      </c>
    </row>
    <row r="2224" spans="1:5" x14ac:dyDescent="0.25">
      <c r="A2224" s="27" t="s">
        <v>551</v>
      </c>
      <c r="B2224" s="27">
        <v>1983</v>
      </c>
      <c r="D2224" s="27">
        <v>3392301.0159999998</v>
      </c>
    </row>
    <row r="2225" spans="1:5" x14ac:dyDescent="0.25">
      <c r="A2225" s="27" t="s">
        <v>551</v>
      </c>
      <c r="B2225" s="27">
        <v>1984</v>
      </c>
      <c r="C2225" s="27">
        <v>2889945.8840000001</v>
      </c>
      <c r="D2225" s="27">
        <v>2889945.8840000001</v>
      </c>
      <c r="E2225" s="27">
        <v>602682.11499999999</v>
      </c>
    </row>
    <row r="2226" spans="1:5" x14ac:dyDescent="0.25">
      <c r="A2226" s="27" t="s">
        <v>551</v>
      </c>
      <c r="B2226" s="27">
        <v>1985</v>
      </c>
      <c r="D2226" s="27">
        <v>3614489.78933333</v>
      </c>
    </row>
    <row r="2227" spans="1:5" x14ac:dyDescent="0.25">
      <c r="A2227" s="27" t="s">
        <v>551</v>
      </c>
      <c r="B2227" s="27">
        <v>1986</v>
      </c>
      <c r="D2227" s="27">
        <v>4339033.6946666697</v>
      </c>
    </row>
    <row r="2228" spans="1:5" x14ac:dyDescent="0.25">
      <c r="A2228" s="27" t="s">
        <v>551</v>
      </c>
      <c r="B2228" s="27">
        <v>1987</v>
      </c>
      <c r="C2228" s="27">
        <v>5063577.5999999996</v>
      </c>
      <c r="D2228" s="27">
        <v>5063577.5999999996</v>
      </c>
      <c r="E2228" s="27">
        <v>1926302.72</v>
      </c>
    </row>
    <row r="2229" spans="1:5" x14ac:dyDescent="0.25">
      <c r="A2229" s="27" t="s">
        <v>551</v>
      </c>
      <c r="B2229" s="27">
        <v>1988</v>
      </c>
      <c r="D2229" s="27">
        <v>4499924.79</v>
      </c>
    </row>
    <row r="2230" spans="1:5" x14ac:dyDescent="0.25">
      <c r="A2230" s="27" t="s">
        <v>551</v>
      </c>
      <c r="B2230" s="27">
        <v>1989</v>
      </c>
      <c r="D2230" s="27">
        <v>3936271.98</v>
      </c>
    </row>
    <row r="2231" spans="1:5" x14ac:dyDescent="0.25">
      <c r="A2231" s="27" t="s">
        <v>551</v>
      </c>
      <c r="B2231" s="27">
        <v>1990</v>
      </c>
      <c r="C2231" s="27">
        <v>3372619.17</v>
      </c>
      <c r="D2231" s="27">
        <v>3372619.17</v>
      </c>
      <c r="E2231" s="27">
        <v>1133799.2279999999</v>
      </c>
    </row>
    <row r="2232" spans="1:5" x14ac:dyDescent="0.25">
      <c r="A2232" s="27" t="s">
        <v>551</v>
      </c>
      <c r="B2232" s="27">
        <v>1991</v>
      </c>
      <c r="D2232" s="27">
        <v>2789256.696</v>
      </c>
    </row>
    <row r="2233" spans="1:5" x14ac:dyDescent="0.25">
      <c r="A2233" s="27" t="s">
        <v>551</v>
      </c>
      <c r="B2233" s="27">
        <v>1992</v>
      </c>
      <c r="D2233" s="27">
        <v>2205894.2220000001</v>
      </c>
    </row>
    <row r="2234" spans="1:5" x14ac:dyDescent="0.25">
      <c r="A2234" s="27" t="s">
        <v>551</v>
      </c>
      <c r="B2234" s="27">
        <v>1993</v>
      </c>
      <c r="C2234" s="27">
        <v>1622531.7479999999</v>
      </c>
      <c r="D2234" s="27">
        <v>1622531.7479999999</v>
      </c>
      <c r="E2234" s="27">
        <v>473877.87809999997</v>
      </c>
    </row>
    <row r="2235" spans="1:5" x14ac:dyDescent="0.25">
      <c r="A2235" s="27" t="s">
        <v>551</v>
      </c>
      <c r="B2235" s="27">
        <v>1994</v>
      </c>
      <c r="D2235" s="27">
        <v>1771539.8346666701</v>
      </c>
    </row>
    <row r="2236" spans="1:5" x14ac:dyDescent="0.25">
      <c r="A2236" s="27" t="s">
        <v>551</v>
      </c>
      <c r="B2236" s="27">
        <v>1995</v>
      </c>
      <c r="D2236" s="27">
        <v>1920547.92133333</v>
      </c>
    </row>
    <row r="2237" spans="1:5" x14ac:dyDescent="0.25">
      <c r="A2237" s="27" t="s">
        <v>551</v>
      </c>
      <c r="B2237" s="27">
        <v>1996</v>
      </c>
      <c r="C2237" s="27">
        <v>2069556.0079999999</v>
      </c>
      <c r="D2237" s="27">
        <v>2069556.0079999999</v>
      </c>
      <c r="E2237" s="27">
        <v>752624.60199999996</v>
      </c>
    </row>
    <row r="2238" spans="1:5" x14ac:dyDescent="0.25">
      <c r="A2238" s="27" t="s">
        <v>551</v>
      </c>
      <c r="B2238" s="27">
        <v>1997</v>
      </c>
      <c r="D2238" s="27">
        <v>1906941.5706666701</v>
      </c>
    </row>
    <row r="2239" spans="1:5" x14ac:dyDescent="0.25">
      <c r="A2239" s="27" t="s">
        <v>551</v>
      </c>
      <c r="B2239" s="27">
        <v>1998</v>
      </c>
      <c r="D2239" s="27">
        <v>1744327.13333333</v>
      </c>
    </row>
    <row r="2240" spans="1:5" x14ac:dyDescent="0.25">
      <c r="A2240" s="27" t="s">
        <v>551</v>
      </c>
      <c r="B2240" s="27">
        <v>1999</v>
      </c>
      <c r="C2240" s="27">
        <v>1581712.696</v>
      </c>
      <c r="D2240" s="27">
        <v>1581712.696</v>
      </c>
      <c r="E2240" s="27">
        <v>556588.30000000005</v>
      </c>
    </row>
    <row r="2241" spans="1:5" x14ac:dyDescent="0.25">
      <c r="A2241" s="27" t="s">
        <v>551</v>
      </c>
      <c r="B2241" s="27">
        <v>2000</v>
      </c>
      <c r="D2241" s="27">
        <v>1234680.3668666701</v>
      </c>
    </row>
    <row r="2242" spans="1:5" x14ac:dyDescent="0.25">
      <c r="A2242" s="27" t="s">
        <v>551</v>
      </c>
      <c r="B2242" s="27">
        <v>2001</v>
      </c>
      <c r="D2242" s="27">
        <v>887648.03773333295</v>
      </c>
    </row>
    <row r="2243" spans="1:5" x14ac:dyDescent="0.25">
      <c r="A2243" s="27" t="s">
        <v>551</v>
      </c>
      <c r="B2243" s="27">
        <v>2002</v>
      </c>
      <c r="C2243" s="27">
        <v>540615.70860000001</v>
      </c>
      <c r="D2243" s="27">
        <v>540615.70860000001</v>
      </c>
      <c r="E2243" s="27">
        <v>278600.3946</v>
      </c>
    </row>
    <row r="2244" spans="1:5" x14ac:dyDescent="0.25">
      <c r="A2244" s="27" t="s">
        <v>551</v>
      </c>
      <c r="B2244" s="27">
        <v>2003</v>
      </c>
      <c r="D2244" s="27">
        <v>464731.36459999997</v>
      </c>
    </row>
    <row r="2245" spans="1:5" x14ac:dyDescent="0.25">
      <c r="A2245" s="27" t="s">
        <v>551</v>
      </c>
      <c r="B2245" s="27">
        <v>2004</v>
      </c>
      <c r="D2245" s="27">
        <v>388847.02059999999</v>
      </c>
    </row>
    <row r="2246" spans="1:5" x14ac:dyDescent="0.25">
      <c r="A2246" s="27" t="s">
        <v>551</v>
      </c>
      <c r="B2246" s="27">
        <v>2005</v>
      </c>
      <c r="C2246" s="27">
        <v>312962.67660000001</v>
      </c>
      <c r="D2246" s="27">
        <v>312962.67660000001</v>
      </c>
      <c r="E2246" s="27">
        <v>235526.73199999999</v>
      </c>
    </row>
    <row r="2247" spans="1:5" x14ac:dyDescent="0.25">
      <c r="A2247" s="27" t="s">
        <v>551</v>
      </c>
      <c r="B2247" s="27">
        <v>2006</v>
      </c>
      <c r="D2247" s="27">
        <v>395395.67340000003</v>
      </c>
    </row>
    <row r="2248" spans="1:5" x14ac:dyDescent="0.25">
      <c r="A2248" s="27" t="s">
        <v>551</v>
      </c>
      <c r="B2248" s="27">
        <v>2007</v>
      </c>
      <c r="D2248" s="27">
        <v>477828.67019999999</v>
      </c>
    </row>
    <row r="2249" spans="1:5" x14ac:dyDescent="0.25">
      <c r="A2249" s="27" t="s">
        <v>551</v>
      </c>
      <c r="B2249" s="27">
        <v>2008</v>
      </c>
      <c r="C2249" s="27">
        <v>560261.66700000002</v>
      </c>
      <c r="D2249" s="27">
        <v>560261.66700000002</v>
      </c>
      <c r="E2249" s="27">
        <v>634690.32649999997</v>
      </c>
    </row>
    <row r="2250" spans="1:5" x14ac:dyDescent="0.25">
      <c r="A2250" s="27" t="s">
        <v>551</v>
      </c>
      <c r="B2250" s="27">
        <v>2009</v>
      </c>
      <c r="D2250" s="27">
        <v>543276.43229999999</v>
      </c>
    </row>
    <row r="2251" spans="1:5" x14ac:dyDescent="0.25">
      <c r="A2251" s="27" t="s">
        <v>551</v>
      </c>
      <c r="B2251" s="27">
        <v>2010</v>
      </c>
      <c r="C2251" s="27">
        <v>526291.19759999996</v>
      </c>
      <c r="D2251" s="27">
        <v>526291.19759999996</v>
      </c>
      <c r="E2251" s="27">
        <v>684694.28300000005</v>
      </c>
    </row>
    <row r="2252" spans="1:5" x14ac:dyDescent="0.25">
      <c r="A2252" s="27" t="s">
        <v>551</v>
      </c>
      <c r="B2252" s="27">
        <v>2011</v>
      </c>
      <c r="C2252" s="27">
        <v>354300.2366</v>
      </c>
      <c r="D2252" s="27">
        <v>354300.2366</v>
      </c>
      <c r="E2252" s="27">
        <v>556605.88760000002</v>
      </c>
    </row>
    <row r="2253" spans="1:5" x14ac:dyDescent="0.25">
      <c r="A2253" s="27" t="s">
        <v>551</v>
      </c>
      <c r="B2253" s="27">
        <v>2012</v>
      </c>
      <c r="C2253" s="27">
        <v>234050.14600000001</v>
      </c>
      <c r="D2253" s="27">
        <v>234050.14600000001</v>
      </c>
      <c r="E2253" s="27">
        <v>436714.50900000002</v>
      </c>
    </row>
    <row r="2254" spans="1:5" x14ac:dyDescent="0.25">
      <c r="A2254" s="27" t="s">
        <v>551</v>
      </c>
      <c r="B2254" s="27">
        <v>2013</v>
      </c>
      <c r="C2254" s="27">
        <v>86992.224000000002</v>
      </c>
      <c r="D2254" s="27">
        <v>86992.224000000002</v>
      </c>
      <c r="E2254" s="27">
        <v>328513.64480000001</v>
      </c>
    </row>
    <row r="2255" spans="1:5" x14ac:dyDescent="0.25">
      <c r="A2255" s="27" t="s">
        <v>551</v>
      </c>
      <c r="B2255" s="27">
        <v>2014</v>
      </c>
      <c r="D2255" s="27">
        <v>86992.224000000002</v>
      </c>
    </row>
    <row r="2256" spans="1:5" x14ac:dyDescent="0.25">
      <c r="A2256" s="27" t="s">
        <v>551</v>
      </c>
      <c r="B2256" s="27">
        <v>2015</v>
      </c>
      <c r="D2256" s="27">
        <v>86992.224000000002</v>
      </c>
    </row>
    <row r="2257" spans="1:5" x14ac:dyDescent="0.25">
      <c r="A2257" s="27" t="s">
        <v>551</v>
      </c>
      <c r="B2257" s="27">
        <v>2016</v>
      </c>
      <c r="D2257" s="27">
        <v>86992.224000000002</v>
      </c>
    </row>
    <row r="2258" spans="1:5" x14ac:dyDescent="0.25">
      <c r="A2258" s="27" t="s">
        <v>551</v>
      </c>
      <c r="B2258" s="27">
        <v>2017</v>
      </c>
      <c r="D2258" s="27">
        <v>86992.224000000002</v>
      </c>
    </row>
    <row r="2259" spans="1:5" x14ac:dyDescent="0.25">
      <c r="A2259" s="27" t="s">
        <v>559</v>
      </c>
      <c r="B2259" s="27">
        <v>1981</v>
      </c>
      <c r="C2259" s="27">
        <v>894130.76</v>
      </c>
      <c r="D2259" s="27">
        <v>894130.76</v>
      </c>
      <c r="E2259" s="27">
        <v>37856.179499999998</v>
      </c>
    </row>
    <row r="2260" spans="1:5" x14ac:dyDescent="0.25">
      <c r="A2260" s="27" t="s">
        <v>559</v>
      </c>
      <c r="B2260" s="27">
        <v>1982</v>
      </c>
      <c r="D2260" s="27">
        <v>1353200.4133333301</v>
      </c>
    </row>
    <row r="2261" spans="1:5" x14ac:dyDescent="0.25">
      <c r="A2261" s="27" t="s">
        <v>559</v>
      </c>
      <c r="B2261" s="27">
        <v>1983</v>
      </c>
      <c r="D2261" s="27">
        <v>1812270.0666666699</v>
      </c>
    </row>
    <row r="2262" spans="1:5" x14ac:dyDescent="0.25">
      <c r="A2262" s="27" t="s">
        <v>559</v>
      </c>
      <c r="B2262" s="27">
        <v>1984</v>
      </c>
      <c r="C2262" s="27">
        <v>2271339.7200000002</v>
      </c>
      <c r="D2262" s="27">
        <v>2271339.7200000002</v>
      </c>
      <c r="E2262" s="27">
        <v>301384.62900000002</v>
      </c>
    </row>
    <row r="2263" spans="1:5" x14ac:dyDescent="0.25">
      <c r="A2263" s="27" t="s">
        <v>559</v>
      </c>
      <c r="B2263" s="27">
        <v>1985</v>
      </c>
      <c r="D2263" s="27">
        <v>2110245</v>
      </c>
    </row>
    <row r="2264" spans="1:5" x14ac:dyDescent="0.25">
      <c r="A2264" s="27" t="s">
        <v>559</v>
      </c>
      <c r="B2264" s="27">
        <v>1986</v>
      </c>
      <c r="D2264" s="27">
        <v>1949150.28</v>
      </c>
    </row>
    <row r="2265" spans="1:5" x14ac:dyDescent="0.25">
      <c r="A2265" s="27" t="s">
        <v>559</v>
      </c>
      <c r="B2265" s="27">
        <v>1987</v>
      </c>
      <c r="C2265" s="27">
        <v>1788055.56</v>
      </c>
      <c r="D2265" s="27">
        <v>1788055.56</v>
      </c>
      <c r="E2265" s="27">
        <v>364159.69199999998</v>
      </c>
    </row>
    <row r="2266" spans="1:5" x14ac:dyDescent="0.25">
      <c r="A2266" s="27" t="s">
        <v>559</v>
      </c>
      <c r="B2266" s="27">
        <v>1988</v>
      </c>
      <c r="D2266" s="27">
        <v>1319530.18833333</v>
      </c>
    </row>
    <row r="2267" spans="1:5" x14ac:dyDescent="0.25">
      <c r="A2267" s="27" t="s">
        <v>559</v>
      </c>
      <c r="B2267" s="27">
        <v>1989</v>
      </c>
      <c r="D2267" s="27">
        <v>851004.816666667</v>
      </c>
    </row>
    <row r="2268" spans="1:5" x14ac:dyDescent="0.25">
      <c r="A2268" s="27" t="s">
        <v>559</v>
      </c>
      <c r="B2268" s="27">
        <v>1990</v>
      </c>
      <c r="C2268" s="27">
        <v>382479.44500000001</v>
      </c>
      <c r="D2268" s="27">
        <v>382479.44500000001</v>
      </c>
      <c r="E2268" s="27">
        <v>66326.776700000002</v>
      </c>
    </row>
    <row r="2269" spans="1:5" x14ac:dyDescent="0.25">
      <c r="A2269" s="27" t="s">
        <v>559</v>
      </c>
      <c r="B2269" s="27">
        <v>1991</v>
      </c>
      <c r="D2269" s="27">
        <v>1668253.06333333</v>
      </c>
    </row>
    <row r="2270" spans="1:5" x14ac:dyDescent="0.25">
      <c r="A2270" s="27" t="s">
        <v>559</v>
      </c>
      <c r="B2270" s="27">
        <v>1992</v>
      </c>
      <c r="D2270" s="27">
        <v>2954026.6816666699</v>
      </c>
    </row>
    <row r="2271" spans="1:5" x14ac:dyDescent="0.25">
      <c r="A2271" s="27" t="s">
        <v>559</v>
      </c>
      <c r="B2271" s="27">
        <v>1993</v>
      </c>
      <c r="C2271" s="27">
        <v>4239800.3</v>
      </c>
      <c r="D2271" s="27">
        <v>4239800.3</v>
      </c>
      <c r="E2271" s="27">
        <v>1209781.192</v>
      </c>
    </row>
    <row r="2272" spans="1:5" x14ac:dyDescent="0.25">
      <c r="A2272" s="27" t="s">
        <v>559</v>
      </c>
      <c r="B2272" s="27">
        <v>1994</v>
      </c>
      <c r="D2272" s="27">
        <v>4073029.9333333299</v>
      </c>
    </row>
    <row r="2273" spans="1:5" x14ac:dyDescent="0.25">
      <c r="A2273" s="27" t="s">
        <v>559</v>
      </c>
      <c r="B2273" s="27">
        <v>1995</v>
      </c>
      <c r="D2273" s="27">
        <v>3906259.5666666701</v>
      </c>
    </row>
    <row r="2274" spans="1:5" x14ac:dyDescent="0.25">
      <c r="A2274" s="27" t="s">
        <v>559</v>
      </c>
      <c r="B2274" s="27">
        <v>1996</v>
      </c>
      <c r="C2274" s="27">
        <v>3739489.2</v>
      </c>
      <c r="D2274" s="27">
        <v>3739489.2</v>
      </c>
      <c r="E2274" s="27">
        <v>1553377.125</v>
      </c>
    </row>
    <row r="2275" spans="1:5" x14ac:dyDescent="0.25">
      <c r="A2275" s="27" t="s">
        <v>559</v>
      </c>
      <c r="B2275" s="27">
        <v>1997</v>
      </c>
      <c r="D2275" s="27">
        <v>2611442.56</v>
      </c>
    </row>
    <row r="2276" spans="1:5" x14ac:dyDescent="0.25">
      <c r="A2276" s="27" t="s">
        <v>559</v>
      </c>
      <c r="B2276" s="27">
        <v>1998</v>
      </c>
      <c r="D2276" s="27">
        <v>1483395.92</v>
      </c>
    </row>
    <row r="2277" spans="1:5" x14ac:dyDescent="0.25">
      <c r="A2277" s="27" t="s">
        <v>559</v>
      </c>
      <c r="B2277" s="27">
        <v>1999</v>
      </c>
      <c r="C2277" s="27">
        <v>355349.28</v>
      </c>
      <c r="D2277" s="27">
        <v>355349.28</v>
      </c>
      <c r="E2277" s="27">
        <v>136077.8848</v>
      </c>
    </row>
    <row r="2278" spans="1:5" x14ac:dyDescent="0.25">
      <c r="A2278" s="27" t="s">
        <v>559</v>
      </c>
      <c r="B2278" s="27">
        <v>2000</v>
      </c>
      <c r="D2278" s="27">
        <v>460137.46</v>
      </c>
    </row>
    <row r="2279" spans="1:5" x14ac:dyDescent="0.25">
      <c r="A2279" s="27" t="s">
        <v>559</v>
      </c>
      <c r="B2279" s="27">
        <v>2001</v>
      </c>
      <c r="D2279" s="27">
        <v>564925.64</v>
      </c>
    </row>
    <row r="2280" spans="1:5" x14ac:dyDescent="0.25">
      <c r="A2280" s="27" t="s">
        <v>559</v>
      </c>
      <c r="B2280" s="27">
        <v>2002</v>
      </c>
      <c r="C2280" s="27">
        <v>669713.81999999995</v>
      </c>
      <c r="D2280" s="27">
        <v>669713.81999999995</v>
      </c>
      <c r="E2280" s="27">
        <v>356148.18800000002</v>
      </c>
    </row>
    <row r="2281" spans="1:5" x14ac:dyDescent="0.25">
      <c r="A2281" s="27" t="s">
        <v>559</v>
      </c>
      <c r="B2281" s="27">
        <v>2003</v>
      </c>
      <c r="D2281" s="27">
        <v>698352.23300000001</v>
      </c>
    </row>
    <row r="2282" spans="1:5" x14ac:dyDescent="0.25">
      <c r="A2282" s="27" t="s">
        <v>559</v>
      </c>
      <c r="B2282" s="27">
        <v>2004</v>
      </c>
      <c r="D2282" s="27">
        <v>726990.64599999995</v>
      </c>
    </row>
    <row r="2283" spans="1:5" x14ac:dyDescent="0.25">
      <c r="A2283" s="27" t="s">
        <v>559</v>
      </c>
      <c r="B2283" s="27">
        <v>2005</v>
      </c>
      <c r="C2283" s="27">
        <v>755629.05900000001</v>
      </c>
      <c r="D2283" s="27">
        <v>755629.05900000001</v>
      </c>
      <c r="E2283" s="27">
        <v>550998.598</v>
      </c>
    </row>
    <row r="2284" spans="1:5" x14ac:dyDescent="0.25">
      <c r="A2284" s="27" t="s">
        <v>559</v>
      </c>
      <c r="B2284" s="27">
        <v>2006</v>
      </c>
      <c r="D2284" s="27">
        <v>716158.67266666703</v>
      </c>
    </row>
    <row r="2285" spans="1:5" x14ac:dyDescent="0.25">
      <c r="A2285" s="27" t="s">
        <v>559</v>
      </c>
      <c r="B2285" s="27">
        <v>2007</v>
      </c>
      <c r="D2285" s="27">
        <v>676688.286333333</v>
      </c>
    </row>
    <row r="2286" spans="1:5" x14ac:dyDescent="0.25">
      <c r="A2286" s="27" t="s">
        <v>559</v>
      </c>
      <c r="B2286" s="27">
        <v>2008</v>
      </c>
      <c r="C2286" s="27">
        <v>637217.9</v>
      </c>
      <c r="D2286" s="27">
        <v>637217.9</v>
      </c>
      <c r="E2286" s="27">
        <v>828883.96200000006</v>
      </c>
    </row>
    <row r="2287" spans="1:5" x14ac:dyDescent="0.25">
      <c r="A2287" s="27" t="s">
        <v>559</v>
      </c>
      <c r="B2287" s="27">
        <v>2009</v>
      </c>
      <c r="D2287" s="27">
        <v>695375.88600000006</v>
      </c>
    </row>
    <row r="2288" spans="1:5" x14ac:dyDescent="0.25">
      <c r="A2288" s="27" t="s">
        <v>559</v>
      </c>
      <c r="B2288" s="27">
        <v>2010</v>
      </c>
      <c r="C2288" s="27">
        <v>753533.87199999997</v>
      </c>
      <c r="D2288" s="27">
        <v>753533.87199999997</v>
      </c>
      <c r="E2288" s="27">
        <v>1298681.048</v>
      </c>
    </row>
    <row r="2289" spans="1:5" x14ac:dyDescent="0.25">
      <c r="A2289" s="27" t="s">
        <v>559</v>
      </c>
      <c r="B2289" s="27">
        <v>2011</v>
      </c>
      <c r="C2289" s="27">
        <v>800395.59600000002</v>
      </c>
      <c r="D2289" s="27">
        <v>800395.59600000002</v>
      </c>
      <c r="E2289" s="27">
        <v>1778066.702</v>
      </c>
    </row>
    <row r="2290" spans="1:5" x14ac:dyDescent="0.25">
      <c r="A2290" s="27" t="s">
        <v>559</v>
      </c>
      <c r="B2290" s="27">
        <v>2012</v>
      </c>
      <c r="C2290" s="27">
        <v>806374.88800000004</v>
      </c>
      <c r="D2290" s="27">
        <v>806374.88800000004</v>
      </c>
      <c r="E2290" s="27">
        <v>2034562.8160000001</v>
      </c>
    </row>
    <row r="2291" spans="1:5" x14ac:dyDescent="0.25">
      <c r="A2291" s="27" t="s">
        <v>559</v>
      </c>
      <c r="B2291" s="27">
        <v>2013</v>
      </c>
      <c r="C2291" s="27">
        <v>701099.16799999995</v>
      </c>
      <c r="D2291" s="27">
        <v>701099.16799999995</v>
      </c>
      <c r="E2291" s="27">
        <v>2449798.4279999998</v>
      </c>
    </row>
    <row r="2292" spans="1:5" x14ac:dyDescent="0.25">
      <c r="A2292" s="27" t="s">
        <v>559</v>
      </c>
      <c r="B2292" s="27">
        <v>2014</v>
      </c>
      <c r="D2292" s="27">
        <v>701099.16799999995</v>
      </c>
    </row>
    <row r="2293" spans="1:5" x14ac:dyDescent="0.25">
      <c r="A2293" s="27" t="s">
        <v>559</v>
      </c>
      <c r="B2293" s="27">
        <v>2015</v>
      </c>
      <c r="D2293" s="27">
        <v>701099.16799999995</v>
      </c>
    </row>
    <row r="2294" spans="1:5" x14ac:dyDescent="0.25">
      <c r="A2294" s="27" t="s">
        <v>559</v>
      </c>
      <c r="B2294" s="27">
        <v>2016</v>
      </c>
      <c r="D2294" s="27">
        <v>701099.16799999995</v>
      </c>
    </row>
    <row r="2295" spans="1:5" x14ac:dyDescent="0.25">
      <c r="A2295" s="27" t="s">
        <v>559</v>
      </c>
      <c r="B2295" s="27">
        <v>2017</v>
      </c>
      <c r="D2295" s="27">
        <v>701099.16799999995</v>
      </c>
    </row>
    <row r="2296" spans="1:5" x14ac:dyDescent="0.25">
      <c r="A2296" s="27" t="s">
        <v>562</v>
      </c>
      <c r="B2296" s="27">
        <v>1981</v>
      </c>
      <c r="C2296" s="27">
        <v>8369.1479999999992</v>
      </c>
      <c r="D2296" s="27">
        <v>8369.1479999999992</v>
      </c>
      <c r="E2296" s="27">
        <v>8369.1479999999992</v>
      </c>
    </row>
    <row r="2297" spans="1:5" x14ac:dyDescent="0.25">
      <c r="A2297" s="27" t="s">
        <v>562</v>
      </c>
      <c r="B2297" s="27">
        <v>1982</v>
      </c>
      <c r="D2297" s="27">
        <v>8433.8370666666706</v>
      </c>
    </row>
    <row r="2298" spans="1:5" x14ac:dyDescent="0.25">
      <c r="A2298" s="27" t="s">
        <v>562</v>
      </c>
      <c r="B2298" s="27">
        <v>1983</v>
      </c>
      <c r="D2298" s="27">
        <v>8498.5261333333292</v>
      </c>
    </row>
    <row r="2299" spans="1:5" x14ac:dyDescent="0.25">
      <c r="A2299" s="27" t="s">
        <v>562</v>
      </c>
      <c r="B2299" s="27">
        <v>1984</v>
      </c>
      <c r="C2299" s="27">
        <v>8563.2152000000006</v>
      </c>
      <c r="D2299" s="27">
        <v>8563.2152000000006</v>
      </c>
      <c r="E2299" s="27">
        <v>8563.2152000000006</v>
      </c>
    </row>
    <row r="2300" spans="1:5" x14ac:dyDescent="0.25">
      <c r="A2300" s="27" t="s">
        <v>562</v>
      </c>
      <c r="B2300" s="27">
        <v>1985</v>
      </c>
      <c r="D2300" s="27">
        <v>8571.3013333333292</v>
      </c>
    </row>
    <row r="2301" spans="1:5" x14ac:dyDescent="0.25">
      <c r="A2301" s="27" t="s">
        <v>562</v>
      </c>
      <c r="B2301" s="27">
        <v>1986</v>
      </c>
      <c r="D2301" s="27">
        <v>8579.3874666666707</v>
      </c>
    </row>
    <row r="2302" spans="1:5" x14ac:dyDescent="0.25">
      <c r="A2302" s="27" t="s">
        <v>562</v>
      </c>
      <c r="B2302" s="27">
        <v>1987</v>
      </c>
      <c r="C2302" s="27">
        <v>8587.4735999999994</v>
      </c>
      <c r="D2302" s="27">
        <v>8587.4735999999994</v>
      </c>
      <c r="E2302" s="27">
        <v>8587.4735999999994</v>
      </c>
    </row>
    <row r="2303" spans="1:5" x14ac:dyDescent="0.25">
      <c r="A2303" s="27" t="s">
        <v>562</v>
      </c>
      <c r="B2303" s="27">
        <v>1988</v>
      </c>
      <c r="D2303" s="27">
        <v>8563.2152000000006</v>
      </c>
    </row>
    <row r="2304" spans="1:5" x14ac:dyDescent="0.25">
      <c r="A2304" s="27" t="s">
        <v>562</v>
      </c>
      <c r="B2304" s="27">
        <v>1989</v>
      </c>
      <c r="D2304" s="27">
        <v>8538.9567999999999</v>
      </c>
    </row>
    <row r="2305" spans="1:5" x14ac:dyDescent="0.25">
      <c r="A2305" s="27" t="s">
        <v>562</v>
      </c>
      <c r="B2305" s="27">
        <v>1990</v>
      </c>
      <c r="C2305" s="27">
        <v>8514.6983999999993</v>
      </c>
      <c r="D2305" s="27">
        <v>8514.6983999999993</v>
      </c>
      <c r="E2305" s="27">
        <v>8514.6983999999993</v>
      </c>
    </row>
    <row r="2306" spans="1:5" x14ac:dyDescent="0.25">
      <c r="A2306" s="27" t="s">
        <v>562</v>
      </c>
      <c r="B2306" s="27">
        <v>1991</v>
      </c>
      <c r="D2306" s="27">
        <v>8571.3013333333292</v>
      </c>
    </row>
    <row r="2307" spans="1:5" x14ac:dyDescent="0.25">
      <c r="A2307" s="27" t="s">
        <v>562</v>
      </c>
      <c r="B2307" s="27">
        <v>1992</v>
      </c>
      <c r="D2307" s="27">
        <v>8627.9042666666701</v>
      </c>
    </row>
    <row r="2308" spans="1:5" x14ac:dyDescent="0.25">
      <c r="A2308" s="27" t="s">
        <v>562</v>
      </c>
      <c r="B2308" s="27">
        <v>1993</v>
      </c>
      <c r="C2308" s="27">
        <v>8684.5072</v>
      </c>
      <c r="D2308" s="27">
        <v>8684.5072</v>
      </c>
      <c r="E2308" s="27">
        <v>8684.5072</v>
      </c>
    </row>
    <row r="2309" spans="1:5" x14ac:dyDescent="0.25">
      <c r="A2309" s="27" t="s">
        <v>562</v>
      </c>
      <c r="B2309" s="27">
        <v>1994</v>
      </c>
      <c r="D2309" s="27">
        <v>8733.0239999999994</v>
      </c>
    </row>
    <row r="2310" spans="1:5" x14ac:dyDescent="0.25">
      <c r="A2310" s="27" t="s">
        <v>562</v>
      </c>
      <c r="B2310" s="27">
        <v>1995</v>
      </c>
      <c r="D2310" s="27">
        <v>8781.5408000000007</v>
      </c>
    </row>
    <row r="2311" spans="1:5" x14ac:dyDescent="0.25">
      <c r="A2311" s="27" t="s">
        <v>562</v>
      </c>
      <c r="B2311" s="27">
        <v>1996</v>
      </c>
      <c r="C2311" s="27">
        <v>8830.0576000000001</v>
      </c>
      <c r="D2311" s="27">
        <v>8830.0576000000001</v>
      </c>
      <c r="E2311" s="27">
        <v>8830.0576000000001</v>
      </c>
    </row>
    <row r="2312" spans="1:5" x14ac:dyDescent="0.25">
      <c r="A2312" s="27" t="s">
        <v>562</v>
      </c>
      <c r="B2312" s="27">
        <v>1997</v>
      </c>
      <c r="D2312" s="27">
        <v>8919.0050666666702</v>
      </c>
    </row>
    <row r="2313" spans="1:5" x14ac:dyDescent="0.25">
      <c r="A2313" s="27" t="s">
        <v>562</v>
      </c>
      <c r="B2313" s="27">
        <v>1998</v>
      </c>
      <c r="D2313" s="27">
        <v>9007.9525333333295</v>
      </c>
    </row>
    <row r="2314" spans="1:5" x14ac:dyDescent="0.25">
      <c r="A2314" s="27" t="s">
        <v>562</v>
      </c>
      <c r="B2314" s="27">
        <v>1999</v>
      </c>
      <c r="C2314" s="27">
        <v>9096.9</v>
      </c>
      <c r="D2314" s="27">
        <v>9096.9</v>
      </c>
      <c r="E2314" s="27">
        <v>9096.9</v>
      </c>
    </row>
    <row r="2315" spans="1:5" x14ac:dyDescent="0.25">
      <c r="A2315" s="27" t="s">
        <v>562</v>
      </c>
      <c r="B2315" s="27">
        <v>2000</v>
      </c>
      <c r="D2315" s="27">
        <v>9242.4503999999997</v>
      </c>
    </row>
    <row r="2316" spans="1:5" x14ac:dyDescent="0.25">
      <c r="A2316" s="27" t="s">
        <v>562</v>
      </c>
      <c r="B2316" s="27">
        <v>2001</v>
      </c>
      <c r="D2316" s="27">
        <v>9388.0007999999998</v>
      </c>
    </row>
    <row r="2317" spans="1:5" x14ac:dyDescent="0.25">
      <c r="A2317" s="27" t="s">
        <v>562</v>
      </c>
      <c r="B2317" s="27">
        <v>2002</v>
      </c>
      <c r="C2317" s="27">
        <v>9533.5511999999999</v>
      </c>
      <c r="D2317" s="27">
        <v>9533.5511999999999</v>
      </c>
      <c r="E2317" s="27">
        <v>0</v>
      </c>
    </row>
    <row r="2318" spans="1:5" x14ac:dyDescent="0.25">
      <c r="A2318" s="27" t="s">
        <v>562</v>
      </c>
      <c r="B2318" s="27">
        <v>2003</v>
      </c>
      <c r="D2318" s="27">
        <v>6355.7007999999996</v>
      </c>
    </row>
    <row r="2319" spans="1:5" x14ac:dyDescent="0.25">
      <c r="A2319" s="27" t="s">
        <v>562</v>
      </c>
      <c r="B2319" s="27">
        <v>2004</v>
      </c>
      <c r="D2319" s="27">
        <v>3177.8503999999998</v>
      </c>
    </row>
    <row r="2320" spans="1:5" x14ac:dyDescent="0.25">
      <c r="A2320" s="27" t="s">
        <v>562</v>
      </c>
      <c r="B2320" s="27">
        <v>2005</v>
      </c>
      <c r="C2320" s="27">
        <v>0</v>
      </c>
      <c r="D2320" s="27">
        <v>0</v>
      </c>
      <c r="E2320" s="27">
        <v>0</v>
      </c>
    </row>
    <row r="2321" spans="1:5" x14ac:dyDescent="0.25">
      <c r="A2321" s="27" t="s">
        <v>562</v>
      </c>
      <c r="B2321" s="27">
        <v>2006</v>
      </c>
      <c r="D2321" s="27">
        <v>3004.1093333333301</v>
      </c>
    </row>
    <row r="2322" spans="1:5" x14ac:dyDescent="0.25">
      <c r="A2322" s="27" t="s">
        <v>562</v>
      </c>
      <c r="B2322" s="27">
        <v>2007</v>
      </c>
      <c r="D2322" s="27">
        <v>6008.2186666666703</v>
      </c>
    </row>
    <row r="2323" spans="1:5" x14ac:dyDescent="0.25">
      <c r="A2323" s="27" t="s">
        <v>562</v>
      </c>
      <c r="B2323" s="27">
        <v>2008</v>
      </c>
      <c r="C2323" s="27">
        <v>9012.3279999999995</v>
      </c>
      <c r="D2323" s="27">
        <v>9012.3279999999995</v>
      </c>
      <c r="E2323" s="27">
        <v>9012.3279999999995</v>
      </c>
    </row>
    <row r="2324" spans="1:5" x14ac:dyDescent="0.25">
      <c r="A2324" s="27" t="s">
        <v>562</v>
      </c>
      <c r="B2324" s="27">
        <v>2009</v>
      </c>
      <c r="D2324" s="27">
        <v>15646.449199999999</v>
      </c>
    </row>
    <row r="2325" spans="1:5" x14ac:dyDescent="0.25">
      <c r="A2325" s="27" t="s">
        <v>562</v>
      </c>
      <c r="B2325" s="27">
        <v>2010</v>
      </c>
      <c r="C2325" s="27">
        <v>22280.570400000001</v>
      </c>
      <c r="D2325" s="27">
        <v>22280.570400000001</v>
      </c>
      <c r="E2325" s="27">
        <v>22280.570400000001</v>
      </c>
    </row>
    <row r="2326" spans="1:5" x14ac:dyDescent="0.25">
      <c r="A2326" s="27" t="s">
        <v>562</v>
      </c>
      <c r="B2326" s="27">
        <v>2011</v>
      </c>
      <c r="C2326" s="27">
        <v>21615.6764</v>
      </c>
      <c r="D2326" s="27">
        <v>21615.6764</v>
      </c>
      <c r="E2326" s="27">
        <v>21615.6764</v>
      </c>
    </row>
    <row r="2327" spans="1:5" x14ac:dyDescent="0.25">
      <c r="A2327" s="27" t="s">
        <v>562</v>
      </c>
      <c r="B2327" s="27">
        <v>2012</v>
      </c>
      <c r="C2327" s="27">
        <v>11345.286599999999</v>
      </c>
      <c r="D2327" s="27">
        <v>11345.286599999999</v>
      </c>
      <c r="E2327" s="27">
        <v>21366.174599999998</v>
      </c>
    </row>
    <row r="2328" spans="1:5" x14ac:dyDescent="0.25">
      <c r="A2328" s="27" t="s">
        <v>562</v>
      </c>
      <c r="B2328" s="27">
        <v>2013</v>
      </c>
      <c r="C2328" s="27">
        <v>34086.46</v>
      </c>
      <c r="D2328" s="27">
        <v>34086.46</v>
      </c>
      <c r="E2328" s="27">
        <v>34086.46</v>
      </c>
    </row>
    <row r="2329" spans="1:5" x14ac:dyDescent="0.25">
      <c r="A2329" s="27" t="s">
        <v>562</v>
      </c>
      <c r="B2329" s="27">
        <v>2014</v>
      </c>
      <c r="D2329" s="27">
        <v>34086.46</v>
      </c>
    </row>
    <row r="2330" spans="1:5" x14ac:dyDescent="0.25">
      <c r="A2330" s="27" t="s">
        <v>562</v>
      </c>
      <c r="B2330" s="27">
        <v>2015</v>
      </c>
      <c r="D2330" s="27">
        <v>34086.46</v>
      </c>
    </row>
    <row r="2331" spans="1:5" x14ac:dyDescent="0.25">
      <c r="A2331" s="27" t="s">
        <v>562</v>
      </c>
      <c r="B2331" s="27">
        <v>2016</v>
      </c>
      <c r="D2331" s="27">
        <v>34086.46</v>
      </c>
    </row>
    <row r="2332" spans="1:5" x14ac:dyDescent="0.25">
      <c r="A2332" s="27" t="s">
        <v>562</v>
      </c>
      <c r="B2332" s="27">
        <v>2017</v>
      </c>
      <c r="D2332" s="27">
        <v>34086.46</v>
      </c>
    </row>
    <row r="2333" spans="1:5" x14ac:dyDescent="0.25">
      <c r="A2333" s="27" t="s">
        <v>567</v>
      </c>
      <c r="B2333" s="27">
        <v>1981</v>
      </c>
      <c r="C2333" s="27">
        <v>3903.3126000000002</v>
      </c>
      <c r="D2333" s="27">
        <v>3903.3126000000002</v>
      </c>
      <c r="E2333" s="27">
        <v>0</v>
      </c>
    </row>
    <row r="2334" spans="1:5" x14ac:dyDescent="0.25">
      <c r="A2334" s="27" t="s">
        <v>567</v>
      </c>
      <c r="B2334" s="27">
        <v>1982</v>
      </c>
      <c r="D2334" s="27">
        <v>6019.2462666666697</v>
      </c>
    </row>
    <row r="2335" spans="1:5" x14ac:dyDescent="0.25">
      <c r="A2335" s="27" t="s">
        <v>567</v>
      </c>
      <c r="B2335" s="27">
        <v>1983</v>
      </c>
      <c r="D2335" s="27">
        <v>8135.1799333333302</v>
      </c>
    </row>
    <row r="2336" spans="1:5" x14ac:dyDescent="0.25">
      <c r="A2336" s="27" t="s">
        <v>567</v>
      </c>
      <c r="B2336" s="27">
        <v>1984</v>
      </c>
      <c r="C2336" s="27">
        <v>10251.113600000001</v>
      </c>
      <c r="D2336" s="27">
        <v>10251.113600000001</v>
      </c>
      <c r="E2336" s="27">
        <v>0</v>
      </c>
    </row>
    <row r="2337" spans="1:5" x14ac:dyDescent="0.25">
      <c r="A2337" s="27" t="s">
        <v>567</v>
      </c>
      <c r="B2337" s="27">
        <v>1985</v>
      </c>
      <c r="D2337" s="27">
        <v>11021.8613</v>
      </c>
    </row>
    <row r="2338" spans="1:5" x14ac:dyDescent="0.25">
      <c r="A2338" s="27" t="s">
        <v>567</v>
      </c>
      <c r="B2338" s="27">
        <v>1986</v>
      </c>
      <c r="D2338" s="27">
        <v>11792.609</v>
      </c>
    </row>
    <row r="2339" spans="1:5" x14ac:dyDescent="0.25">
      <c r="A2339" s="27" t="s">
        <v>567</v>
      </c>
      <c r="B2339" s="27">
        <v>1987</v>
      </c>
      <c r="C2339" s="27">
        <v>12563.3567</v>
      </c>
      <c r="D2339" s="27">
        <v>12563.3567</v>
      </c>
      <c r="E2339" s="27">
        <v>0</v>
      </c>
    </row>
    <row r="2340" spans="1:5" x14ac:dyDescent="0.25">
      <c r="A2340" s="27" t="s">
        <v>567</v>
      </c>
      <c r="B2340" s="27">
        <v>1988</v>
      </c>
      <c r="D2340" s="27">
        <v>10161.8578666667</v>
      </c>
    </row>
    <row r="2341" spans="1:5" x14ac:dyDescent="0.25">
      <c r="A2341" s="27" t="s">
        <v>567</v>
      </c>
      <c r="B2341" s="27">
        <v>1989</v>
      </c>
      <c r="D2341" s="27">
        <v>7760.3590333333304</v>
      </c>
    </row>
    <row r="2342" spans="1:5" x14ac:dyDescent="0.25">
      <c r="A2342" s="27" t="s">
        <v>567</v>
      </c>
      <c r="B2342" s="27">
        <v>1990</v>
      </c>
      <c r="C2342" s="27">
        <v>5358.8602000000001</v>
      </c>
      <c r="D2342" s="27">
        <v>5358.8602000000001</v>
      </c>
      <c r="E2342" s="27">
        <v>0</v>
      </c>
    </row>
    <row r="2343" spans="1:5" x14ac:dyDescent="0.25">
      <c r="A2343" s="27" t="s">
        <v>567</v>
      </c>
      <c r="B2343" s="27">
        <v>1991</v>
      </c>
      <c r="D2343" s="27">
        <v>4835.0751600000003</v>
      </c>
    </row>
    <row r="2344" spans="1:5" x14ac:dyDescent="0.25">
      <c r="A2344" s="27" t="s">
        <v>567</v>
      </c>
      <c r="B2344" s="27">
        <v>1992</v>
      </c>
      <c r="D2344" s="27">
        <v>4311.2901199999997</v>
      </c>
    </row>
    <row r="2345" spans="1:5" x14ac:dyDescent="0.25">
      <c r="A2345" s="27" t="s">
        <v>567</v>
      </c>
      <c r="B2345" s="27">
        <v>1993</v>
      </c>
      <c r="C2345" s="27">
        <v>3787.5050799999999</v>
      </c>
      <c r="D2345" s="27">
        <v>3787.5050799999999</v>
      </c>
      <c r="E2345" s="27">
        <v>3787.5050799999999</v>
      </c>
    </row>
    <row r="2346" spans="1:5" x14ac:dyDescent="0.25">
      <c r="A2346" s="27" t="s">
        <v>567</v>
      </c>
      <c r="B2346" s="27">
        <v>1994</v>
      </c>
      <c r="D2346" s="27">
        <v>7987.8396199999997</v>
      </c>
    </row>
    <row r="2347" spans="1:5" x14ac:dyDescent="0.25">
      <c r="A2347" s="27" t="s">
        <v>567</v>
      </c>
      <c r="B2347" s="27">
        <v>1995</v>
      </c>
      <c r="D2347" s="27">
        <v>12188.17416</v>
      </c>
    </row>
    <row r="2348" spans="1:5" x14ac:dyDescent="0.25">
      <c r="A2348" s="27" t="s">
        <v>567</v>
      </c>
      <c r="B2348" s="27">
        <v>1996</v>
      </c>
      <c r="C2348" s="27">
        <v>16388.508699999998</v>
      </c>
      <c r="D2348" s="27">
        <v>16388.508699999998</v>
      </c>
      <c r="E2348" s="27">
        <v>16388.508699999998</v>
      </c>
    </row>
    <row r="2349" spans="1:5" x14ac:dyDescent="0.25">
      <c r="A2349" s="27" t="s">
        <v>567</v>
      </c>
      <c r="B2349" s="27">
        <v>1997</v>
      </c>
      <c r="D2349" s="27">
        <v>18210.482733333301</v>
      </c>
    </row>
    <row r="2350" spans="1:5" x14ac:dyDescent="0.25">
      <c r="A2350" s="27" t="s">
        <v>567</v>
      </c>
      <c r="B2350" s="27">
        <v>1998</v>
      </c>
      <c r="D2350" s="27">
        <v>20032.456766666699</v>
      </c>
    </row>
    <row r="2351" spans="1:5" x14ac:dyDescent="0.25">
      <c r="A2351" s="27" t="s">
        <v>567</v>
      </c>
      <c r="B2351" s="27">
        <v>1999</v>
      </c>
      <c r="C2351" s="27">
        <v>21854.430799999998</v>
      </c>
      <c r="D2351" s="27">
        <v>21854.430799999998</v>
      </c>
      <c r="E2351" s="27">
        <v>11034.858200000001</v>
      </c>
    </row>
    <row r="2352" spans="1:5" x14ac:dyDescent="0.25">
      <c r="A2352" s="27" t="s">
        <v>567</v>
      </c>
      <c r="B2352" s="27">
        <v>2000</v>
      </c>
      <c r="D2352" s="27">
        <v>24112.9397333333</v>
      </c>
    </row>
    <row r="2353" spans="1:5" x14ac:dyDescent="0.25">
      <c r="A2353" s="27" t="s">
        <v>567</v>
      </c>
      <c r="B2353" s="27">
        <v>2001</v>
      </c>
      <c r="D2353" s="27">
        <v>26371.4486666667</v>
      </c>
    </row>
    <row r="2354" spans="1:5" x14ac:dyDescent="0.25">
      <c r="A2354" s="27" t="s">
        <v>567</v>
      </c>
      <c r="B2354" s="27">
        <v>2002</v>
      </c>
      <c r="C2354" s="27">
        <v>28629.957600000002</v>
      </c>
      <c r="D2354" s="27">
        <v>28629.957600000002</v>
      </c>
      <c r="E2354" s="27">
        <v>11235.6855</v>
      </c>
    </row>
    <row r="2355" spans="1:5" x14ac:dyDescent="0.25">
      <c r="A2355" s="27" t="s">
        <v>567</v>
      </c>
      <c r="B2355" s="27">
        <v>2003</v>
      </c>
      <c r="D2355" s="27">
        <v>34888.470600000001</v>
      </c>
    </row>
    <row r="2356" spans="1:5" x14ac:dyDescent="0.25">
      <c r="A2356" s="27" t="s">
        <v>567</v>
      </c>
      <c r="B2356" s="27">
        <v>2004</v>
      </c>
      <c r="D2356" s="27">
        <v>41146.9836</v>
      </c>
    </row>
    <row r="2357" spans="1:5" x14ac:dyDescent="0.25">
      <c r="A2357" s="27" t="s">
        <v>567</v>
      </c>
      <c r="B2357" s="27">
        <v>2005</v>
      </c>
      <c r="C2357" s="27">
        <v>47405.496599999999</v>
      </c>
      <c r="D2357" s="27">
        <v>47405.496599999999</v>
      </c>
      <c r="E2357" s="27">
        <v>47405.496599999999</v>
      </c>
    </row>
    <row r="2358" spans="1:5" x14ac:dyDescent="0.25">
      <c r="A2358" s="27" t="s">
        <v>567</v>
      </c>
      <c r="B2358" s="27">
        <v>2006</v>
      </c>
      <c r="D2358" s="27">
        <v>40212.943800000001</v>
      </c>
    </row>
    <row r="2359" spans="1:5" x14ac:dyDescent="0.25">
      <c r="A2359" s="27" t="s">
        <v>567</v>
      </c>
      <c r="B2359" s="27">
        <v>2007</v>
      </c>
      <c r="D2359" s="27">
        <v>33020.391000000003</v>
      </c>
    </row>
    <row r="2360" spans="1:5" x14ac:dyDescent="0.25">
      <c r="A2360" s="27" t="s">
        <v>567</v>
      </c>
      <c r="B2360" s="27">
        <v>2008</v>
      </c>
      <c r="C2360" s="27">
        <v>25827.838199999998</v>
      </c>
      <c r="D2360" s="27">
        <v>25827.838199999998</v>
      </c>
      <c r="E2360" s="27">
        <v>25827.838199999998</v>
      </c>
    </row>
    <row r="2361" spans="1:5" x14ac:dyDescent="0.25">
      <c r="A2361" s="27" t="s">
        <v>567</v>
      </c>
      <c r="B2361" s="27">
        <v>2009</v>
      </c>
      <c r="D2361" s="27">
        <v>26400.7857</v>
      </c>
    </row>
    <row r="2362" spans="1:5" x14ac:dyDescent="0.25">
      <c r="A2362" s="27" t="s">
        <v>567</v>
      </c>
      <c r="B2362" s="27">
        <v>2010</v>
      </c>
      <c r="C2362" s="27">
        <v>26973.733199999999</v>
      </c>
      <c r="D2362" s="27">
        <v>26973.733199999999</v>
      </c>
      <c r="E2362" s="27">
        <v>26973.733199999999</v>
      </c>
    </row>
    <row r="2363" spans="1:5" x14ac:dyDescent="0.25">
      <c r="A2363" s="27" t="s">
        <v>567</v>
      </c>
      <c r="B2363" s="27">
        <v>2011</v>
      </c>
      <c r="C2363" s="27">
        <v>39818.375099999997</v>
      </c>
      <c r="D2363" s="27">
        <v>39818.375099999997</v>
      </c>
      <c r="E2363" s="27">
        <v>39818.375099999997</v>
      </c>
    </row>
    <row r="2364" spans="1:5" x14ac:dyDescent="0.25">
      <c r="A2364" s="27" t="s">
        <v>567</v>
      </c>
      <c r="B2364" s="27">
        <v>2012</v>
      </c>
      <c r="C2364" s="27">
        <v>53071.353999999999</v>
      </c>
      <c r="D2364" s="27">
        <v>53071.353999999999</v>
      </c>
      <c r="E2364" s="27">
        <v>53071.353999999999</v>
      </c>
    </row>
    <row r="2365" spans="1:5" x14ac:dyDescent="0.25">
      <c r="A2365" s="27" t="s">
        <v>567</v>
      </c>
      <c r="B2365" s="27">
        <v>2013</v>
      </c>
      <c r="C2365" s="27">
        <v>54077.764000000003</v>
      </c>
      <c r="D2365" s="27">
        <v>54077.764000000003</v>
      </c>
      <c r="E2365" s="27">
        <v>54077.764000000003</v>
      </c>
    </row>
    <row r="2366" spans="1:5" x14ac:dyDescent="0.25">
      <c r="A2366" s="27" t="s">
        <v>567</v>
      </c>
      <c r="B2366" s="27">
        <v>2014</v>
      </c>
      <c r="D2366" s="27">
        <v>54077.764000000003</v>
      </c>
    </row>
    <row r="2367" spans="1:5" x14ac:dyDescent="0.25">
      <c r="A2367" s="27" t="s">
        <v>567</v>
      </c>
      <c r="B2367" s="27">
        <v>2015</v>
      </c>
      <c r="D2367" s="27">
        <v>54077.764000000003</v>
      </c>
    </row>
    <row r="2368" spans="1:5" x14ac:dyDescent="0.25">
      <c r="A2368" s="27" t="s">
        <v>567</v>
      </c>
      <c r="B2368" s="27">
        <v>2016</v>
      </c>
      <c r="D2368" s="27">
        <v>54077.764000000003</v>
      </c>
    </row>
    <row r="2369" spans="1:5" x14ac:dyDescent="0.25">
      <c r="A2369" s="27" t="s">
        <v>567</v>
      </c>
      <c r="B2369" s="27">
        <v>2017</v>
      </c>
      <c r="D2369" s="27">
        <v>54077.764000000003</v>
      </c>
    </row>
    <row r="2370" spans="1:5" x14ac:dyDescent="0.25">
      <c r="A2370" s="27" t="s">
        <v>570</v>
      </c>
      <c r="B2370" s="27">
        <v>1981</v>
      </c>
      <c r="C2370" s="27">
        <v>564687.55500000005</v>
      </c>
      <c r="D2370" s="27">
        <v>564687.55500000005</v>
      </c>
      <c r="E2370" s="27">
        <v>418492.67499999999</v>
      </c>
    </row>
    <row r="2371" spans="1:5" x14ac:dyDescent="0.25">
      <c r="A2371" s="27" t="s">
        <v>570</v>
      </c>
      <c r="B2371" s="27">
        <v>1982</v>
      </c>
      <c r="D2371" s="27">
        <v>564954.07420000003</v>
      </c>
    </row>
    <row r="2372" spans="1:5" x14ac:dyDescent="0.25">
      <c r="A2372" s="27" t="s">
        <v>570</v>
      </c>
      <c r="B2372" s="27">
        <v>1983</v>
      </c>
      <c r="D2372" s="27">
        <v>565220.59340000001</v>
      </c>
    </row>
    <row r="2373" spans="1:5" x14ac:dyDescent="0.25">
      <c r="A2373" s="27" t="s">
        <v>570</v>
      </c>
      <c r="B2373" s="27">
        <v>1984</v>
      </c>
      <c r="C2373" s="27">
        <v>565487.11259999999</v>
      </c>
      <c r="D2373" s="27">
        <v>565487.11259999999</v>
      </c>
      <c r="E2373" s="27">
        <v>419085.23100000003</v>
      </c>
    </row>
    <row r="2374" spans="1:5" x14ac:dyDescent="0.25">
      <c r="A2374" s="27" t="s">
        <v>570</v>
      </c>
      <c r="B2374" s="27">
        <v>1985</v>
      </c>
      <c r="D2374" s="27">
        <v>565553.74239999999</v>
      </c>
    </row>
    <row r="2375" spans="1:5" x14ac:dyDescent="0.25">
      <c r="A2375" s="27" t="s">
        <v>570</v>
      </c>
      <c r="B2375" s="27">
        <v>1986</v>
      </c>
      <c r="D2375" s="27">
        <v>565620.37219999998</v>
      </c>
    </row>
    <row r="2376" spans="1:5" x14ac:dyDescent="0.25">
      <c r="A2376" s="27" t="s">
        <v>570</v>
      </c>
      <c r="B2376" s="27">
        <v>1987</v>
      </c>
      <c r="C2376" s="27">
        <v>565687.00199999998</v>
      </c>
      <c r="D2376" s="27">
        <v>565687.00199999998</v>
      </c>
      <c r="E2376" s="27">
        <v>419233.37</v>
      </c>
    </row>
    <row r="2377" spans="1:5" x14ac:dyDescent="0.25">
      <c r="A2377" s="27" t="s">
        <v>570</v>
      </c>
      <c r="B2377" s="27">
        <v>1988</v>
      </c>
      <c r="D2377" s="27">
        <v>566086.78079999995</v>
      </c>
    </row>
    <row r="2378" spans="1:5" x14ac:dyDescent="0.25">
      <c r="A2378" s="27" t="s">
        <v>570</v>
      </c>
      <c r="B2378" s="27">
        <v>1989</v>
      </c>
      <c r="D2378" s="27">
        <v>566486.55960000004</v>
      </c>
    </row>
    <row r="2379" spans="1:5" x14ac:dyDescent="0.25">
      <c r="A2379" s="27" t="s">
        <v>570</v>
      </c>
      <c r="B2379" s="27">
        <v>1990</v>
      </c>
      <c r="C2379" s="27">
        <v>566886.33840000001</v>
      </c>
      <c r="D2379" s="27">
        <v>566886.33840000001</v>
      </c>
      <c r="E2379" s="27">
        <v>420122.20400000003</v>
      </c>
    </row>
    <row r="2380" spans="1:5" x14ac:dyDescent="0.25">
      <c r="A2380" s="27" t="s">
        <v>570</v>
      </c>
      <c r="B2380" s="27">
        <v>1991</v>
      </c>
      <c r="D2380" s="27">
        <v>567252.80229999998</v>
      </c>
    </row>
    <row r="2381" spans="1:5" x14ac:dyDescent="0.25">
      <c r="A2381" s="27" t="s">
        <v>570</v>
      </c>
      <c r="B2381" s="27">
        <v>1992</v>
      </c>
      <c r="D2381" s="27">
        <v>567619.26619999995</v>
      </c>
    </row>
    <row r="2382" spans="1:5" x14ac:dyDescent="0.25">
      <c r="A2382" s="27" t="s">
        <v>570</v>
      </c>
      <c r="B2382" s="27">
        <v>1993</v>
      </c>
      <c r="C2382" s="27">
        <v>567985.73010000004</v>
      </c>
      <c r="D2382" s="27">
        <v>567985.73010000004</v>
      </c>
      <c r="E2382" s="27">
        <v>420936.96850000002</v>
      </c>
    </row>
    <row r="2383" spans="1:5" x14ac:dyDescent="0.25">
      <c r="A2383" s="27" t="s">
        <v>570</v>
      </c>
      <c r="B2383" s="27">
        <v>1994</v>
      </c>
      <c r="D2383" s="27">
        <v>519043.54573333298</v>
      </c>
    </row>
    <row r="2384" spans="1:5" x14ac:dyDescent="0.25">
      <c r="A2384" s="27" t="s">
        <v>570</v>
      </c>
      <c r="B2384" s="27">
        <v>1995</v>
      </c>
      <c r="D2384" s="27">
        <v>470101.36136666703</v>
      </c>
    </row>
    <row r="2385" spans="1:5" x14ac:dyDescent="0.25">
      <c r="A2385" s="27" t="s">
        <v>570</v>
      </c>
      <c r="B2385" s="27">
        <v>1996</v>
      </c>
      <c r="C2385" s="27">
        <v>421159.17700000003</v>
      </c>
      <c r="D2385" s="27">
        <v>421159.17700000003</v>
      </c>
      <c r="E2385" s="27">
        <v>421159.17700000003</v>
      </c>
    </row>
    <row r="2386" spans="1:5" x14ac:dyDescent="0.25">
      <c r="A2386" s="27" t="s">
        <v>570</v>
      </c>
      <c r="B2386" s="27">
        <v>1997</v>
      </c>
      <c r="D2386" s="27">
        <v>421307.31599999999</v>
      </c>
    </row>
    <row r="2387" spans="1:5" x14ac:dyDescent="0.25">
      <c r="A2387" s="27" t="s">
        <v>570</v>
      </c>
      <c r="B2387" s="27">
        <v>1998</v>
      </c>
      <c r="D2387" s="27">
        <v>421455.45500000002</v>
      </c>
    </row>
    <row r="2388" spans="1:5" x14ac:dyDescent="0.25">
      <c r="A2388" s="27" t="s">
        <v>570</v>
      </c>
      <c r="B2388" s="27">
        <v>1999</v>
      </c>
      <c r="C2388" s="27">
        <v>421603.59399999998</v>
      </c>
      <c r="D2388" s="27">
        <v>421603.59399999998</v>
      </c>
      <c r="E2388" s="27">
        <v>421603.59399999998</v>
      </c>
    </row>
    <row r="2389" spans="1:5" x14ac:dyDescent="0.25">
      <c r="A2389" s="27" t="s">
        <v>570</v>
      </c>
      <c r="B2389" s="27">
        <v>2000</v>
      </c>
      <c r="D2389" s="27">
        <v>421949.251666667</v>
      </c>
    </row>
    <row r="2390" spans="1:5" x14ac:dyDescent="0.25">
      <c r="A2390" s="27" t="s">
        <v>570</v>
      </c>
      <c r="B2390" s="27">
        <v>2001</v>
      </c>
      <c r="D2390" s="27">
        <v>422294.90933333302</v>
      </c>
    </row>
    <row r="2391" spans="1:5" x14ac:dyDescent="0.25">
      <c r="A2391" s="27" t="s">
        <v>570</v>
      </c>
      <c r="B2391" s="27">
        <v>2002</v>
      </c>
      <c r="C2391" s="27">
        <v>422640.56699999998</v>
      </c>
      <c r="D2391" s="27">
        <v>422640.56699999998</v>
      </c>
      <c r="E2391" s="27">
        <v>422640.56699999998</v>
      </c>
    </row>
    <row r="2392" spans="1:5" x14ac:dyDescent="0.25">
      <c r="A2392" s="27" t="s">
        <v>570</v>
      </c>
      <c r="B2392" s="27">
        <v>2003</v>
      </c>
      <c r="D2392" s="27">
        <v>425361.729666667</v>
      </c>
    </row>
    <row r="2393" spans="1:5" x14ac:dyDescent="0.25">
      <c r="A2393" s="27" t="s">
        <v>570</v>
      </c>
      <c r="B2393" s="27">
        <v>2004</v>
      </c>
      <c r="D2393" s="27">
        <v>428082.89233333297</v>
      </c>
    </row>
    <row r="2394" spans="1:5" x14ac:dyDescent="0.25">
      <c r="A2394" s="27" t="s">
        <v>570</v>
      </c>
      <c r="B2394" s="27">
        <v>2005</v>
      </c>
      <c r="C2394" s="27">
        <v>430804.05499999999</v>
      </c>
      <c r="D2394" s="27">
        <v>430804.05499999999</v>
      </c>
      <c r="E2394" s="27">
        <v>430804.05499999999</v>
      </c>
    </row>
    <row r="2395" spans="1:5" x14ac:dyDescent="0.25">
      <c r="A2395" s="27" t="s">
        <v>570</v>
      </c>
      <c r="B2395" s="27">
        <v>2006</v>
      </c>
      <c r="D2395" s="27">
        <v>434063.56213333301</v>
      </c>
    </row>
    <row r="2396" spans="1:5" x14ac:dyDescent="0.25">
      <c r="A2396" s="27" t="s">
        <v>570</v>
      </c>
      <c r="B2396" s="27">
        <v>2007</v>
      </c>
      <c r="D2396" s="27">
        <v>437323.06926666701</v>
      </c>
    </row>
    <row r="2397" spans="1:5" x14ac:dyDescent="0.25">
      <c r="A2397" s="27" t="s">
        <v>570</v>
      </c>
      <c r="B2397" s="27">
        <v>2008</v>
      </c>
      <c r="C2397" s="27">
        <v>440582.57640000002</v>
      </c>
      <c r="D2397" s="27">
        <v>440582.57640000002</v>
      </c>
      <c r="E2397" s="27">
        <v>440582.57640000002</v>
      </c>
    </row>
    <row r="2398" spans="1:5" x14ac:dyDescent="0.25">
      <c r="A2398" s="27" t="s">
        <v>570</v>
      </c>
      <c r="B2398" s="27">
        <v>2009</v>
      </c>
      <c r="D2398" s="27">
        <v>589700.53619999997</v>
      </c>
    </row>
    <row r="2399" spans="1:5" x14ac:dyDescent="0.25">
      <c r="A2399" s="27" t="s">
        <v>570</v>
      </c>
      <c r="B2399" s="27">
        <v>2010</v>
      </c>
      <c r="C2399" s="27">
        <v>738818.49600000004</v>
      </c>
      <c r="D2399" s="27">
        <v>738818.49600000004</v>
      </c>
      <c r="E2399" s="27">
        <v>738818.49600000004</v>
      </c>
    </row>
    <row r="2400" spans="1:5" x14ac:dyDescent="0.25">
      <c r="A2400" s="27" t="s">
        <v>570</v>
      </c>
      <c r="B2400" s="27">
        <v>2011</v>
      </c>
      <c r="C2400" s="27">
        <v>735237.22199999995</v>
      </c>
      <c r="D2400" s="27">
        <v>735237.22199999995</v>
      </c>
      <c r="E2400" s="27">
        <v>735237.22199999995</v>
      </c>
    </row>
    <row r="2401" spans="1:5" x14ac:dyDescent="0.25">
      <c r="A2401" s="27" t="s">
        <v>570</v>
      </c>
      <c r="B2401" s="27">
        <v>2012</v>
      </c>
      <c r="C2401" s="27">
        <v>744041.61</v>
      </c>
      <c r="D2401" s="27">
        <v>744041.61</v>
      </c>
      <c r="E2401" s="27">
        <v>891784.16599999997</v>
      </c>
    </row>
    <row r="2402" spans="1:5" x14ac:dyDescent="0.25">
      <c r="A2402" s="27" t="s">
        <v>570</v>
      </c>
      <c r="B2402" s="27">
        <v>2013</v>
      </c>
      <c r="C2402" s="27">
        <v>871720.83600000001</v>
      </c>
      <c r="D2402" s="27">
        <v>871720.83600000001</v>
      </c>
      <c r="E2402" s="27">
        <v>1049429.4509999999</v>
      </c>
    </row>
    <row r="2403" spans="1:5" x14ac:dyDescent="0.25">
      <c r="A2403" s="27" t="s">
        <v>570</v>
      </c>
      <c r="B2403" s="27">
        <v>2014</v>
      </c>
      <c r="D2403" s="27">
        <v>871720.83600000001</v>
      </c>
    </row>
    <row r="2404" spans="1:5" x14ac:dyDescent="0.25">
      <c r="A2404" s="27" t="s">
        <v>570</v>
      </c>
      <c r="B2404" s="27">
        <v>2015</v>
      </c>
      <c r="D2404" s="27">
        <v>871720.83600000001</v>
      </c>
    </row>
    <row r="2405" spans="1:5" x14ac:dyDescent="0.25">
      <c r="A2405" s="27" t="s">
        <v>570</v>
      </c>
      <c r="B2405" s="27">
        <v>2016</v>
      </c>
      <c r="D2405" s="27">
        <v>871720.83600000001</v>
      </c>
    </row>
    <row r="2406" spans="1:5" x14ac:dyDescent="0.25">
      <c r="A2406" s="27" t="s">
        <v>570</v>
      </c>
      <c r="B2406" s="27">
        <v>2017</v>
      </c>
      <c r="D2406" s="27">
        <v>871720.83600000001</v>
      </c>
    </row>
    <row r="2407" spans="1:5" x14ac:dyDescent="0.25">
      <c r="A2407" s="27" t="s">
        <v>572</v>
      </c>
      <c r="B2407" s="27">
        <v>1981</v>
      </c>
      <c r="C2407" s="27">
        <v>150574.82</v>
      </c>
      <c r="D2407" s="27">
        <v>150574.82</v>
      </c>
      <c r="E2407" s="27">
        <v>27068.799999999999</v>
      </c>
    </row>
    <row r="2408" spans="1:5" x14ac:dyDescent="0.25">
      <c r="A2408" s="27" t="s">
        <v>572</v>
      </c>
      <c r="B2408" s="27">
        <v>1982</v>
      </c>
      <c r="D2408" s="27">
        <v>156777.16633333301</v>
      </c>
    </row>
    <row r="2409" spans="1:5" x14ac:dyDescent="0.25">
      <c r="A2409" s="27" t="s">
        <v>572</v>
      </c>
      <c r="B2409" s="27">
        <v>1983</v>
      </c>
      <c r="D2409" s="27">
        <v>162979.512666667</v>
      </c>
    </row>
    <row r="2410" spans="1:5" x14ac:dyDescent="0.25">
      <c r="A2410" s="27" t="s">
        <v>572</v>
      </c>
      <c r="B2410" s="27">
        <v>1984</v>
      </c>
      <c r="C2410" s="27">
        <v>169181.859</v>
      </c>
      <c r="D2410" s="27">
        <v>169181.859</v>
      </c>
      <c r="E2410" s="27">
        <v>47305.565999999999</v>
      </c>
    </row>
    <row r="2411" spans="1:5" x14ac:dyDescent="0.25">
      <c r="A2411" s="27" t="s">
        <v>572</v>
      </c>
      <c r="B2411" s="27">
        <v>1985</v>
      </c>
      <c r="D2411" s="27">
        <v>165830.49</v>
      </c>
    </row>
    <row r="2412" spans="1:5" x14ac:dyDescent="0.25">
      <c r="A2412" s="27" t="s">
        <v>572</v>
      </c>
      <c r="B2412" s="27">
        <v>1986</v>
      </c>
      <c r="D2412" s="27">
        <v>162479.12100000001</v>
      </c>
    </row>
    <row r="2413" spans="1:5" x14ac:dyDescent="0.25">
      <c r="A2413" s="27" t="s">
        <v>572</v>
      </c>
      <c r="B2413" s="27">
        <v>1987</v>
      </c>
      <c r="C2413" s="27">
        <v>159127.75200000001</v>
      </c>
      <c r="D2413" s="27">
        <v>159127.75200000001</v>
      </c>
      <c r="E2413" s="27">
        <v>59147.521999999997</v>
      </c>
    </row>
    <row r="2414" spans="1:5" x14ac:dyDescent="0.25">
      <c r="A2414" s="27" t="s">
        <v>572</v>
      </c>
      <c r="B2414" s="27">
        <v>1988</v>
      </c>
      <c r="D2414" s="27">
        <v>142949.43133333299</v>
      </c>
    </row>
    <row r="2415" spans="1:5" x14ac:dyDescent="0.25">
      <c r="A2415" s="27" t="s">
        <v>572</v>
      </c>
      <c r="B2415" s="27">
        <v>1989</v>
      </c>
      <c r="D2415" s="27">
        <v>126771.11066666699</v>
      </c>
    </row>
    <row r="2416" spans="1:5" x14ac:dyDescent="0.25">
      <c r="A2416" s="27" t="s">
        <v>572</v>
      </c>
      <c r="B2416" s="27">
        <v>1990</v>
      </c>
      <c r="C2416" s="27">
        <v>110592.79</v>
      </c>
      <c r="D2416" s="27">
        <v>110592.79</v>
      </c>
      <c r="E2416" s="27">
        <v>27480.794000000002</v>
      </c>
    </row>
    <row r="2417" spans="1:5" x14ac:dyDescent="0.25">
      <c r="A2417" s="27" t="s">
        <v>572</v>
      </c>
      <c r="B2417" s="27">
        <v>1991</v>
      </c>
      <c r="D2417" s="27">
        <v>155061.55466666701</v>
      </c>
    </row>
    <row r="2418" spans="1:5" x14ac:dyDescent="0.25">
      <c r="A2418" s="27" t="s">
        <v>572</v>
      </c>
      <c r="B2418" s="27">
        <v>1992</v>
      </c>
      <c r="D2418" s="27">
        <v>199530.319333333</v>
      </c>
    </row>
    <row r="2419" spans="1:5" x14ac:dyDescent="0.25">
      <c r="A2419" s="27" t="s">
        <v>572</v>
      </c>
      <c r="B2419" s="27">
        <v>1993</v>
      </c>
      <c r="C2419" s="27">
        <v>243999.084</v>
      </c>
      <c r="D2419" s="27">
        <v>243999.084</v>
      </c>
      <c r="E2419" s="27">
        <v>93445.217999999993</v>
      </c>
    </row>
    <row r="2420" spans="1:5" x14ac:dyDescent="0.25">
      <c r="A2420" s="27" t="s">
        <v>572</v>
      </c>
      <c r="B2420" s="27">
        <v>1994</v>
      </c>
      <c r="D2420" s="27">
        <v>191918.66399999999</v>
      </c>
    </row>
    <row r="2421" spans="1:5" x14ac:dyDescent="0.25">
      <c r="A2421" s="27" t="s">
        <v>572</v>
      </c>
      <c r="B2421" s="27">
        <v>1995</v>
      </c>
      <c r="D2421" s="27">
        <v>139838.24400000001</v>
      </c>
    </row>
    <row r="2422" spans="1:5" x14ac:dyDescent="0.25">
      <c r="A2422" s="27" t="s">
        <v>572</v>
      </c>
      <c r="B2422" s="27">
        <v>1996</v>
      </c>
      <c r="C2422" s="27">
        <v>87757.823999999993</v>
      </c>
      <c r="D2422" s="27">
        <v>87757.823999999993</v>
      </c>
      <c r="E2422" s="27">
        <v>46055.423999999999</v>
      </c>
    </row>
    <row r="2423" spans="1:5" x14ac:dyDescent="0.25">
      <c r="A2423" s="27" t="s">
        <v>572</v>
      </c>
      <c r="B2423" s="27">
        <v>1997</v>
      </c>
      <c r="D2423" s="27">
        <v>81424.175666666706</v>
      </c>
    </row>
    <row r="2424" spans="1:5" x14ac:dyDescent="0.25">
      <c r="A2424" s="27" t="s">
        <v>572</v>
      </c>
      <c r="B2424" s="27">
        <v>1998</v>
      </c>
      <c r="D2424" s="27">
        <v>75090.527333333303</v>
      </c>
    </row>
    <row r="2425" spans="1:5" x14ac:dyDescent="0.25">
      <c r="A2425" s="27" t="s">
        <v>572</v>
      </c>
      <c r="B2425" s="27">
        <v>1999</v>
      </c>
      <c r="C2425" s="27">
        <v>68756.879000000001</v>
      </c>
      <c r="D2425" s="27">
        <v>68756.879000000001</v>
      </c>
      <c r="E2425" s="27">
        <v>42582.593000000001</v>
      </c>
    </row>
    <row r="2426" spans="1:5" x14ac:dyDescent="0.25">
      <c r="A2426" s="27" t="s">
        <v>572</v>
      </c>
      <c r="B2426" s="27">
        <v>2000</v>
      </c>
      <c r="D2426" s="27">
        <v>70592.329333333299</v>
      </c>
    </row>
    <row r="2427" spans="1:5" x14ac:dyDescent="0.25">
      <c r="A2427" s="27" t="s">
        <v>572</v>
      </c>
      <c r="B2427" s="27">
        <v>2001</v>
      </c>
      <c r="D2427" s="27">
        <v>72427.779666666698</v>
      </c>
    </row>
    <row r="2428" spans="1:5" x14ac:dyDescent="0.25">
      <c r="A2428" s="27" t="s">
        <v>572</v>
      </c>
      <c r="B2428" s="27">
        <v>2002</v>
      </c>
      <c r="C2428" s="27">
        <v>74263.23</v>
      </c>
      <c r="D2428" s="27">
        <v>74263.23</v>
      </c>
      <c r="E2428" s="27">
        <v>50784.57</v>
      </c>
    </row>
    <row r="2429" spans="1:5" x14ac:dyDescent="0.25">
      <c r="A2429" s="27" t="s">
        <v>572</v>
      </c>
      <c r="B2429" s="27">
        <v>2003</v>
      </c>
      <c r="D2429" s="27">
        <v>65013.11</v>
      </c>
    </row>
    <row r="2430" spans="1:5" x14ac:dyDescent="0.25">
      <c r="A2430" s="27" t="s">
        <v>572</v>
      </c>
      <c r="B2430" s="27">
        <v>2004</v>
      </c>
      <c r="D2430" s="27">
        <v>55762.99</v>
      </c>
    </row>
    <row r="2431" spans="1:5" x14ac:dyDescent="0.25">
      <c r="A2431" s="27" t="s">
        <v>572</v>
      </c>
      <c r="B2431" s="27">
        <v>2005</v>
      </c>
      <c r="C2431" s="27">
        <v>46512.87</v>
      </c>
      <c r="D2431" s="27">
        <v>46512.87</v>
      </c>
      <c r="E2431" s="27">
        <v>34796.082000000002</v>
      </c>
    </row>
    <row r="2432" spans="1:5" x14ac:dyDescent="0.25">
      <c r="A2432" s="27" t="s">
        <v>572</v>
      </c>
      <c r="B2432" s="27">
        <v>2006</v>
      </c>
      <c r="D2432" s="27">
        <v>45831.663999999997</v>
      </c>
    </row>
    <row r="2433" spans="1:5" x14ac:dyDescent="0.25">
      <c r="A2433" s="27" t="s">
        <v>572</v>
      </c>
      <c r="B2433" s="27">
        <v>2007</v>
      </c>
      <c r="D2433" s="27">
        <v>45150.457999999999</v>
      </c>
    </row>
    <row r="2434" spans="1:5" x14ac:dyDescent="0.25">
      <c r="A2434" s="27" t="s">
        <v>572</v>
      </c>
      <c r="B2434" s="27">
        <v>2008</v>
      </c>
      <c r="C2434" s="27">
        <v>44469.252</v>
      </c>
      <c r="D2434" s="27">
        <v>44469.252</v>
      </c>
      <c r="E2434" s="27">
        <v>51236.675999999999</v>
      </c>
    </row>
    <row r="2435" spans="1:5" x14ac:dyDescent="0.25">
      <c r="A2435" s="27" t="s">
        <v>572</v>
      </c>
      <c r="B2435" s="27">
        <v>2009</v>
      </c>
      <c r="D2435" s="27">
        <v>50358.345000000001</v>
      </c>
    </row>
    <row r="2436" spans="1:5" x14ac:dyDescent="0.25">
      <c r="A2436" s="27" t="s">
        <v>572</v>
      </c>
      <c r="B2436" s="27">
        <v>2010</v>
      </c>
      <c r="C2436" s="27">
        <v>56247.438000000002</v>
      </c>
      <c r="D2436" s="27">
        <v>56247.438000000002</v>
      </c>
      <c r="E2436" s="27">
        <v>90881.55</v>
      </c>
    </row>
    <row r="2437" spans="1:5" x14ac:dyDescent="0.25">
      <c r="A2437" s="27" t="s">
        <v>572</v>
      </c>
      <c r="B2437" s="27">
        <v>2011</v>
      </c>
      <c r="C2437" s="27">
        <v>51971.252</v>
      </c>
      <c r="D2437" s="27">
        <v>51971.252</v>
      </c>
      <c r="E2437" s="27">
        <v>105571.735</v>
      </c>
    </row>
    <row r="2438" spans="1:5" x14ac:dyDescent="0.25">
      <c r="A2438" s="27" t="s">
        <v>572</v>
      </c>
      <c r="B2438" s="27">
        <v>2012</v>
      </c>
      <c r="C2438" s="27">
        <v>53708.375999999997</v>
      </c>
      <c r="D2438" s="27">
        <v>53708.375999999997</v>
      </c>
      <c r="E2438" s="27">
        <v>117496.196</v>
      </c>
    </row>
    <row r="2439" spans="1:5" x14ac:dyDescent="0.25">
      <c r="A2439" s="27" t="s">
        <v>572</v>
      </c>
      <c r="B2439" s="27">
        <v>2013</v>
      </c>
      <c r="C2439" s="27">
        <v>53897.49</v>
      </c>
      <c r="D2439" s="27">
        <v>53897.49</v>
      </c>
      <c r="E2439" s="27">
        <v>139742.91</v>
      </c>
    </row>
    <row r="2440" spans="1:5" x14ac:dyDescent="0.25">
      <c r="A2440" s="27" t="s">
        <v>572</v>
      </c>
      <c r="B2440" s="27">
        <v>2014</v>
      </c>
      <c r="D2440" s="27">
        <v>53897.49</v>
      </c>
    </row>
    <row r="2441" spans="1:5" x14ac:dyDescent="0.25">
      <c r="A2441" s="27" t="s">
        <v>572</v>
      </c>
      <c r="B2441" s="27">
        <v>2015</v>
      </c>
      <c r="D2441" s="27">
        <v>53897.49</v>
      </c>
    </row>
    <row r="2442" spans="1:5" x14ac:dyDescent="0.25">
      <c r="A2442" s="27" t="s">
        <v>572</v>
      </c>
      <c r="B2442" s="27">
        <v>2016</v>
      </c>
      <c r="D2442" s="27">
        <v>53897.49</v>
      </c>
    </row>
    <row r="2443" spans="1:5" x14ac:dyDescent="0.25">
      <c r="A2443" s="27" t="s">
        <v>572</v>
      </c>
      <c r="B2443" s="27">
        <v>2017</v>
      </c>
      <c r="D2443" s="27">
        <v>53897.49</v>
      </c>
    </row>
    <row r="2444" spans="1:5" x14ac:dyDescent="0.25">
      <c r="A2444" s="27" t="s">
        <v>575</v>
      </c>
      <c r="B2444" s="27">
        <v>1981</v>
      </c>
      <c r="C2444" s="27">
        <v>798691.73149999999</v>
      </c>
      <c r="D2444" s="27">
        <v>798691.73149999999</v>
      </c>
      <c r="E2444" s="27">
        <v>409344.35100000002</v>
      </c>
    </row>
    <row r="2445" spans="1:5" x14ac:dyDescent="0.25">
      <c r="A2445" s="27" t="s">
        <v>575</v>
      </c>
      <c r="B2445" s="27">
        <v>1982</v>
      </c>
      <c r="D2445" s="27">
        <v>804054.81240000005</v>
      </c>
    </row>
    <row r="2446" spans="1:5" x14ac:dyDescent="0.25">
      <c r="A2446" s="27" t="s">
        <v>575</v>
      </c>
      <c r="B2446" s="27">
        <v>1983</v>
      </c>
      <c r="D2446" s="27">
        <v>809417.8933</v>
      </c>
    </row>
    <row r="2447" spans="1:5" x14ac:dyDescent="0.25">
      <c r="A2447" s="27" t="s">
        <v>575</v>
      </c>
      <c r="B2447" s="27">
        <v>1984</v>
      </c>
      <c r="C2447" s="27">
        <v>814780.97420000006</v>
      </c>
      <c r="D2447" s="27">
        <v>814780.97420000006</v>
      </c>
      <c r="E2447" s="27">
        <v>417590.38679999998</v>
      </c>
    </row>
    <row r="2448" spans="1:5" x14ac:dyDescent="0.25">
      <c r="A2448" s="27" t="s">
        <v>575</v>
      </c>
      <c r="B2448" s="27">
        <v>1985</v>
      </c>
      <c r="D2448" s="27">
        <v>684784.85633333295</v>
      </c>
    </row>
    <row r="2449" spans="1:5" x14ac:dyDescent="0.25">
      <c r="A2449" s="27" t="s">
        <v>575</v>
      </c>
      <c r="B2449" s="27">
        <v>1986</v>
      </c>
      <c r="D2449" s="27">
        <v>554788.73846666701</v>
      </c>
    </row>
    <row r="2450" spans="1:5" x14ac:dyDescent="0.25">
      <c r="A2450" s="27" t="s">
        <v>575</v>
      </c>
      <c r="B2450" s="27">
        <v>1987</v>
      </c>
      <c r="C2450" s="27">
        <v>424792.62060000002</v>
      </c>
      <c r="D2450" s="27">
        <v>424792.62060000002</v>
      </c>
      <c r="E2450" s="27">
        <v>424792.62060000002</v>
      </c>
    </row>
    <row r="2451" spans="1:5" x14ac:dyDescent="0.25">
      <c r="A2451" s="27" t="s">
        <v>575</v>
      </c>
      <c r="B2451" s="27">
        <v>1988</v>
      </c>
      <c r="D2451" s="27">
        <v>426474.30160000001</v>
      </c>
    </row>
    <row r="2452" spans="1:5" x14ac:dyDescent="0.25">
      <c r="A2452" s="27" t="s">
        <v>575</v>
      </c>
      <c r="B2452" s="27">
        <v>1989</v>
      </c>
      <c r="D2452" s="27">
        <v>428155.98259999999</v>
      </c>
    </row>
    <row r="2453" spans="1:5" x14ac:dyDescent="0.25">
      <c r="A2453" s="27" t="s">
        <v>575</v>
      </c>
      <c r="B2453" s="27">
        <v>1990</v>
      </c>
      <c r="C2453" s="27">
        <v>429837.66360000003</v>
      </c>
      <c r="D2453" s="27">
        <v>429837.66360000003</v>
      </c>
      <c r="E2453" s="27">
        <v>429837.66360000003</v>
      </c>
    </row>
    <row r="2454" spans="1:5" x14ac:dyDescent="0.25">
      <c r="A2454" s="27" t="s">
        <v>575</v>
      </c>
      <c r="B2454" s="27">
        <v>1991</v>
      </c>
      <c r="D2454" s="27">
        <v>430997.4436</v>
      </c>
    </row>
    <row r="2455" spans="1:5" x14ac:dyDescent="0.25">
      <c r="A2455" s="27" t="s">
        <v>575</v>
      </c>
      <c r="B2455" s="27">
        <v>1992</v>
      </c>
      <c r="D2455" s="27">
        <v>432157.22360000003</v>
      </c>
    </row>
    <row r="2456" spans="1:5" x14ac:dyDescent="0.25">
      <c r="A2456" s="27" t="s">
        <v>575</v>
      </c>
      <c r="B2456" s="27">
        <v>1993</v>
      </c>
      <c r="C2456" s="27">
        <v>433317.0036</v>
      </c>
      <c r="D2456" s="27">
        <v>433317.0036</v>
      </c>
      <c r="E2456" s="27">
        <v>433317.0036</v>
      </c>
    </row>
    <row r="2457" spans="1:5" x14ac:dyDescent="0.25">
      <c r="A2457" s="27" t="s">
        <v>575</v>
      </c>
      <c r="B2457" s="27">
        <v>1994</v>
      </c>
      <c r="D2457" s="27">
        <v>434731.93520000001</v>
      </c>
    </row>
    <row r="2458" spans="1:5" x14ac:dyDescent="0.25">
      <c r="A2458" s="27" t="s">
        <v>575</v>
      </c>
      <c r="B2458" s="27">
        <v>1995</v>
      </c>
      <c r="D2458" s="27">
        <v>436146.86680000002</v>
      </c>
    </row>
    <row r="2459" spans="1:5" x14ac:dyDescent="0.25">
      <c r="A2459" s="27" t="s">
        <v>575</v>
      </c>
      <c r="B2459" s="27">
        <v>1996</v>
      </c>
      <c r="C2459" s="27">
        <v>437561.79840000003</v>
      </c>
      <c r="D2459" s="27">
        <v>437561.79840000003</v>
      </c>
      <c r="E2459" s="27">
        <v>437561.79840000003</v>
      </c>
    </row>
    <row r="2460" spans="1:5" x14ac:dyDescent="0.25">
      <c r="A2460" s="27" t="s">
        <v>575</v>
      </c>
      <c r="B2460" s="27">
        <v>1997</v>
      </c>
      <c r="D2460" s="27">
        <v>438570.80699999997</v>
      </c>
    </row>
    <row r="2461" spans="1:5" x14ac:dyDescent="0.25">
      <c r="A2461" s="27" t="s">
        <v>575</v>
      </c>
      <c r="B2461" s="27">
        <v>1998</v>
      </c>
      <c r="D2461" s="27">
        <v>439579.81559999997</v>
      </c>
    </row>
    <row r="2462" spans="1:5" x14ac:dyDescent="0.25">
      <c r="A2462" s="27" t="s">
        <v>575</v>
      </c>
      <c r="B2462" s="27">
        <v>1999</v>
      </c>
      <c r="C2462" s="27">
        <v>440588.82419999997</v>
      </c>
      <c r="D2462" s="27">
        <v>440588.82419999997</v>
      </c>
      <c r="E2462" s="27">
        <v>440588.82419999997</v>
      </c>
    </row>
    <row r="2463" spans="1:5" x14ac:dyDescent="0.25">
      <c r="A2463" s="27" t="s">
        <v>575</v>
      </c>
      <c r="B2463" s="27">
        <v>2000</v>
      </c>
      <c r="D2463" s="27">
        <v>441539.84379999997</v>
      </c>
    </row>
    <row r="2464" spans="1:5" x14ac:dyDescent="0.25">
      <c r="A2464" s="27" t="s">
        <v>575</v>
      </c>
      <c r="B2464" s="27">
        <v>2001</v>
      </c>
      <c r="D2464" s="27">
        <v>442490.86339999997</v>
      </c>
    </row>
    <row r="2465" spans="1:5" x14ac:dyDescent="0.25">
      <c r="A2465" s="27" t="s">
        <v>575</v>
      </c>
      <c r="B2465" s="27">
        <v>2002</v>
      </c>
      <c r="C2465" s="27">
        <v>443441.88299999997</v>
      </c>
      <c r="D2465" s="27">
        <v>443441.88299999997</v>
      </c>
      <c r="E2465" s="27">
        <v>443441.88299999997</v>
      </c>
    </row>
    <row r="2466" spans="1:5" x14ac:dyDescent="0.25">
      <c r="A2466" s="27" t="s">
        <v>575</v>
      </c>
      <c r="B2466" s="27">
        <v>2003</v>
      </c>
      <c r="D2466" s="27">
        <v>443813.01260000002</v>
      </c>
    </row>
    <row r="2467" spans="1:5" x14ac:dyDescent="0.25">
      <c r="A2467" s="27" t="s">
        <v>575</v>
      </c>
      <c r="B2467" s="27">
        <v>2004</v>
      </c>
      <c r="D2467" s="27">
        <v>444184.1422</v>
      </c>
    </row>
    <row r="2468" spans="1:5" x14ac:dyDescent="0.25">
      <c r="A2468" s="27" t="s">
        <v>575</v>
      </c>
      <c r="B2468" s="27">
        <v>2005</v>
      </c>
      <c r="C2468" s="27">
        <v>444555.27179999999</v>
      </c>
      <c r="D2468" s="27">
        <v>444555.27179999999</v>
      </c>
      <c r="E2468" s="27">
        <v>444555.27179999999</v>
      </c>
    </row>
    <row r="2469" spans="1:5" x14ac:dyDescent="0.25">
      <c r="A2469" s="27" t="s">
        <v>575</v>
      </c>
      <c r="B2469" s="27">
        <v>2006</v>
      </c>
      <c r="D2469" s="27">
        <v>444891.60800000001</v>
      </c>
    </row>
    <row r="2470" spans="1:5" x14ac:dyDescent="0.25">
      <c r="A2470" s="27" t="s">
        <v>575</v>
      </c>
      <c r="B2470" s="27">
        <v>2007</v>
      </c>
      <c r="D2470" s="27">
        <v>445227.94420000003</v>
      </c>
    </row>
    <row r="2471" spans="1:5" x14ac:dyDescent="0.25">
      <c r="A2471" s="27" t="s">
        <v>575</v>
      </c>
      <c r="B2471" s="27">
        <v>2008</v>
      </c>
      <c r="C2471" s="27">
        <v>445564.28039999999</v>
      </c>
      <c r="D2471" s="27">
        <v>445564.28039999999</v>
      </c>
      <c r="E2471" s="27">
        <v>445564.28039999999</v>
      </c>
    </row>
    <row r="2472" spans="1:5" x14ac:dyDescent="0.25">
      <c r="A2472" s="27" t="s">
        <v>575</v>
      </c>
      <c r="B2472" s="27">
        <v>2009</v>
      </c>
      <c r="D2472" s="27">
        <v>445581.67709999997</v>
      </c>
    </row>
    <row r="2473" spans="1:5" x14ac:dyDescent="0.25">
      <c r="A2473" s="27" t="s">
        <v>575</v>
      </c>
      <c r="B2473" s="27">
        <v>2010</v>
      </c>
      <c r="C2473" s="27">
        <v>445599.07380000001</v>
      </c>
      <c r="D2473" s="27">
        <v>445599.07380000001</v>
      </c>
      <c r="E2473" s="27">
        <v>445599.07380000001</v>
      </c>
    </row>
    <row r="2474" spans="1:5" x14ac:dyDescent="0.25">
      <c r="A2474" s="27" t="s">
        <v>575</v>
      </c>
      <c r="B2474" s="27">
        <v>2011</v>
      </c>
      <c r="C2474" s="27">
        <v>444764.03220000002</v>
      </c>
      <c r="D2474" s="27">
        <v>444764.03220000002</v>
      </c>
      <c r="E2474" s="27">
        <v>444764.03220000002</v>
      </c>
    </row>
    <row r="2475" spans="1:5" x14ac:dyDescent="0.25">
      <c r="A2475" s="27" t="s">
        <v>575</v>
      </c>
      <c r="B2475" s="27">
        <v>2012</v>
      </c>
      <c r="C2475" s="27">
        <v>444068.1642</v>
      </c>
      <c r="D2475" s="27">
        <v>444068.1642</v>
      </c>
      <c r="E2475" s="27">
        <v>444068.1642</v>
      </c>
    </row>
    <row r="2476" spans="1:5" x14ac:dyDescent="0.25">
      <c r="A2476" s="27" t="s">
        <v>575</v>
      </c>
      <c r="B2476" s="27">
        <v>2013</v>
      </c>
      <c r="C2476" s="27">
        <v>443441.88299999997</v>
      </c>
      <c r="D2476" s="27">
        <v>443441.88299999997</v>
      </c>
      <c r="E2476" s="27">
        <v>443441.88299999997</v>
      </c>
    </row>
    <row r="2477" spans="1:5" x14ac:dyDescent="0.25">
      <c r="A2477" s="27" t="s">
        <v>575</v>
      </c>
      <c r="B2477" s="27">
        <v>2014</v>
      </c>
      <c r="D2477" s="27">
        <v>443441.88299999997</v>
      </c>
    </row>
    <row r="2478" spans="1:5" x14ac:dyDescent="0.25">
      <c r="A2478" s="27" t="s">
        <v>575</v>
      </c>
      <c r="B2478" s="27">
        <v>2015</v>
      </c>
      <c r="D2478" s="27">
        <v>443441.88299999997</v>
      </c>
    </row>
    <row r="2479" spans="1:5" x14ac:dyDescent="0.25">
      <c r="A2479" s="27" t="s">
        <v>575</v>
      </c>
      <c r="B2479" s="27">
        <v>2016</v>
      </c>
      <c r="D2479" s="27">
        <v>443441.88299999997</v>
      </c>
    </row>
    <row r="2480" spans="1:5" x14ac:dyDescent="0.25">
      <c r="A2480" s="27" t="s">
        <v>575</v>
      </c>
      <c r="B2480" s="27">
        <v>2017</v>
      </c>
      <c r="D2480" s="27">
        <v>443441.88299999997</v>
      </c>
    </row>
    <row r="2481" spans="1:5" x14ac:dyDescent="0.25">
      <c r="A2481" s="27" t="s">
        <v>580</v>
      </c>
      <c r="B2481" s="27">
        <v>1981</v>
      </c>
      <c r="C2481" s="27">
        <v>0</v>
      </c>
      <c r="D2481" s="27">
        <v>0</v>
      </c>
      <c r="E2481" s="27">
        <v>0</v>
      </c>
    </row>
    <row r="2482" spans="1:5" x14ac:dyDescent="0.25">
      <c r="A2482" s="27" t="s">
        <v>580</v>
      </c>
      <c r="B2482" s="27">
        <v>1982</v>
      </c>
      <c r="D2482" s="27">
        <v>0</v>
      </c>
    </row>
    <row r="2483" spans="1:5" x14ac:dyDescent="0.25">
      <c r="A2483" s="27" t="s">
        <v>580</v>
      </c>
      <c r="B2483" s="27">
        <v>1983</v>
      </c>
      <c r="D2483" s="27">
        <v>0</v>
      </c>
    </row>
    <row r="2484" spans="1:5" x14ac:dyDescent="0.25">
      <c r="A2484" s="27" t="s">
        <v>580</v>
      </c>
      <c r="B2484" s="27">
        <v>1984</v>
      </c>
      <c r="C2484" s="27">
        <v>0</v>
      </c>
      <c r="D2484" s="27">
        <v>0</v>
      </c>
      <c r="E2484" s="27">
        <v>0</v>
      </c>
    </row>
    <row r="2485" spans="1:5" x14ac:dyDescent="0.25">
      <c r="A2485" s="27" t="s">
        <v>580</v>
      </c>
      <c r="B2485" s="27">
        <v>1985</v>
      </c>
      <c r="D2485" s="27">
        <v>793.02201666666701</v>
      </c>
    </row>
    <row r="2486" spans="1:5" x14ac:dyDescent="0.25">
      <c r="A2486" s="27" t="s">
        <v>580</v>
      </c>
      <c r="B2486" s="27">
        <v>1986</v>
      </c>
      <c r="D2486" s="27">
        <v>1586.0440333333299</v>
      </c>
    </row>
    <row r="2487" spans="1:5" x14ac:dyDescent="0.25">
      <c r="A2487" s="27" t="s">
        <v>580</v>
      </c>
      <c r="B2487" s="27">
        <v>1987</v>
      </c>
      <c r="C2487" s="27">
        <v>2379.0660499999999</v>
      </c>
      <c r="D2487" s="27">
        <v>2379.0660499999999</v>
      </c>
      <c r="E2487" s="27">
        <v>543.52449999999999</v>
      </c>
    </row>
    <row r="2488" spans="1:5" x14ac:dyDescent="0.25">
      <c r="A2488" s="27" t="s">
        <v>580</v>
      </c>
      <c r="B2488" s="27">
        <v>1988</v>
      </c>
      <c r="D2488" s="27">
        <v>30130.361366666701</v>
      </c>
    </row>
    <row r="2489" spans="1:5" x14ac:dyDescent="0.25">
      <c r="A2489" s="27" t="s">
        <v>580</v>
      </c>
      <c r="B2489" s="27">
        <v>1989</v>
      </c>
      <c r="D2489" s="27">
        <v>57881.656683333298</v>
      </c>
    </row>
    <row r="2490" spans="1:5" x14ac:dyDescent="0.25">
      <c r="A2490" s="27" t="s">
        <v>580</v>
      </c>
      <c r="B2490" s="27">
        <v>1990</v>
      </c>
      <c r="C2490" s="27">
        <v>85632.952000000005</v>
      </c>
      <c r="D2490" s="27">
        <v>85632.952000000005</v>
      </c>
      <c r="E2490" s="27">
        <v>15689.916800000001</v>
      </c>
    </row>
    <row r="2491" spans="1:5" x14ac:dyDescent="0.25">
      <c r="A2491" s="27" t="s">
        <v>580</v>
      </c>
      <c r="B2491" s="27">
        <v>1991</v>
      </c>
      <c r="D2491" s="27">
        <v>91428.338333333304</v>
      </c>
    </row>
    <row r="2492" spans="1:5" x14ac:dyDescent="0.25">
      <c r="A2492" s="27" t="s">
        <v>580</v>
      </c>
      <c r="B2492" s="27">
        <v>1992</v>
      </c>
      <c r="D2492" s="27">
        <v>97223.724666666705</v>
      </c>
    </row>
    <row r="2493" spans="1:5" x14ac:dyDescent="0.25">
      <c r="A2493" s="27" t="s">
        <v>580</v>
      </c>
      <c r="B2493" s="27">
        <v>1993</v>
      </c>
      <c r="C2493" s="27">
        <v>103019.111</v>
      </c>
      <c r="D2493" s="27">
        <v>103019.111</v>
      </c>
      <c r="E2493" s="27">
        <v>22369.278699999999</v>
      </c>
    </row>
    <row r="2494" spans="1:5" x14ac:dyDescent="0.25">
      <c r="A2494" s="27" t="s">
        <v>580</v>
      </c>
      <c r="B2494" s="27">
        <v>1994</v>
      </c>
      <c r="D2494" s="27">
        <v>95129.500666666703</v>
      </c>
    </row>
    <row r="2495" spans="1:5" x14ac:dyDescent="0.25">
      <c r="A2495" s="27" t="s">
        <v>580</v>
      </c>
      <c r="B2495" s="27">
        <v>1995</v>
      </c>
      <c r="D2495" s="27">
        <v>87239.8903333333</v>
      </c>
    </row>
    <row r="2496" spans="1:5" x14ac:dyDescent="0.25">
      <c r="A2496" s="27" t="s">
        <v>580</v>
      </c>
      <c r="B2496" s="27">
        <v>1996</v>
      </c>
      <c r="C2496" s="27">
        <v>79350.28</v>
      </c>
      <c r="D2496" s="27">
        <v>79350.28</v>
      </c>
      <c r="E2496" s="27">
        <v>29195.371200000001</v>
      </c>
    </row>
    <row r="2497" spans="1:5" x14ac:dyDescent="0.25">
      <c r="A2497" s="27" t="s">
        <v>580</v>
      </c>
      <c r="B2497" s="27">
        <v>1997</v>
      </c>
      <c r="D2497" s="27">
        <v>76491.608666666696</v>
      </c>
    </row>
    <row r="2498" spans="1:5" x14ac:dyDescent="0.25">
      <c r="A2498" s="27" t="s">
        <v>580</v>
      </c>
      <c r="B2498" s="27">
        <v>1998</v>
      </c>
      <c r="D2498" s="27">
        <v>73632.937333333306</v>
      </c>
    </row>
    <row r="2499" spans="1:5" x14ac:dyDescent="0.25">
      <c r="A2499" s="27" t="s">
        <v>580</v>
      </c>
      <c r="B2499" s="27">
        <v>1999</v>
      </c>
      <c r="C2499" s="27">
        <v>70774.266000000003</v>
      </c>
      <c r="D2499" s="27">
        <v>70774.266000000003</v>
      </c>
      <c r="E2499" s="27">
        <v>25931.5095</v>
      </c>
    </row>
    <row r="2500" spans="1:5" x14ac:dyDescent="0.25">
      <c r="A2500" s="27" t="s">
        <v>580</v>
      </c>
      <c r="B2500" s="27">
        <v>2000</v>
      </c>
      <c r="D2500" s="27">
        <v>64131.139966666698</v>
      </c>
    </row>
    <row r="2501" spans="1:5" x14ac:dyDescent="0.25">
      <c r="A2501" s="27" t="s">
        <v>580</v>
      </c>
      <c r="B2501" s="27">
        <v>2001</v>
      </c>
      <c r="D2501" s="27">
        <v>57488.013933333299</v>
      </c>
    </row>
    <row r="2502" spans="1:5" x14ac:dyDescent="0.25">
      <c r="A2502" s="27" t="s">
        <v>580</v>
      </c>
      <c r="B2502" s="27">
        <v>2002</v>
      </c>
      <c r="C2502" s="27">
        <v>50844.887900000002</v>
      </c>
      <c r="D2502" s="27">
        <v>50844.887900000002</v>
      </c>
      <c r="E2502" s="27">
        <v>22109.660800000001</v>
      </c>
    </row>
    <row r="2503" spans="1:5" x14ac:dyDescent="0.25">
      <c r="A2503" s="27" t="s">
        <v>580</v>
      </c>
      <c r="B2503" s="27">
        <v>2003</v>
      </c>
      <c r="D2503" s="27">
        <v>41852.430099999998</v>
      </c>
    </row>
    <row r="2504" spans="1:5" x14ac:dyDescent="0.25">
      <c r="A2504" s="27" t="s">
        <v>580</v>
      </c>
      <c r="B2504" s="27">
        <v>2004</v>
      </c>
      <c r="D2504" s="27">
        <v>32859.972300000001</v>
      </c>
    </row>
    <row r="2505" spans="1:5" x14ac:dyDescent="0.25">
      <c r="A2505" s="27" t="s">
        <v>580</v>
      </c>
      <c r="B2505" s="27">
        <v>2005</v>
      </c>
      <c r="C2505" s="27">
        <v>23867.514500000001</v>
      </c>
      <c r="D2505" s="27">
        <v>23867.514500000001</v>
      </c>
      <c r="E2505" s="27">
        <v>17401.2821</v>
      </c>
    </row>
    <row r="2506" spans="1:5" x14ac:dyDescent="0.25">
      <c r="A2506" s="27" t="s">
        <v>580</v>
      </c>
      <c r="B2506" s="27">
        <v>2006</v>
      </c>
      <c r="D2506" s="27">
        <v>18681.694866666701</v>
      </c>
    </row>
    <row r="2507" spans="1:5" x14ac:dyDescent="0.25">
      <c r="A2507" s="27" t="s">
        <v>580</v>
      </c>
      <c r="B2507" s="27">
        <v>2007</v>
      </c>
      <c r="D2507" s="27">
        <v>13495.8752333333</v>
      </c>
    </row>
    <row r="2508" spans="1:5" x14ac:dyDescent="0.25">
      <c r="A2508" s="27" t="s">
        <v>580</v>
      </c>
      <c r="B2508" s="27">
        <v>2008</v>
      </c>
      <c r="C2508" s="27">
        <v>8310.0555999999997</v>
      </c>
      <c r="D2508" s="27">
        <v>8310.0555999999997</v>
      </c>
      <c r="E2508" s="27">
        <v>12877.068600000001</v>
      </c>
    </row>
    <row r="2509" spans="1:5" x14ac:dyDescent="0.25">
      <c r="A2509" s="27" t="s">
        <v>580</v>
      </c>
      <c r="B2509" s="27">
        <v>2009</v>
      </c>
      <c r="D2509" s="27">
        <v>7961.1458000000002</v>
      </c>
    </row>
    <row r="2510" spans="1:5" x14ac:dyDescent="0.25">
      <c r="A2510" s="27" t="s">
        <v>580</v>
      </c>
      <c r="B2510" s="27">
        <v>2010</v>
      </c>
      <c r="C2510" s="27">
        <v>7612.2359999999999</v>
      </c>
      <c r="D2510" s="27">
        <v>7612.2359999999999</v>
      </c>
      <c r="E2510" s="27">
        <v>18851.377199999999</v>
      </c>
    </row>
    <row r="2511" spans="1:5" x14ac:dyDescent="0.25">
      <c r="A2511" s="27" t="s">
        <v>580</v>
      </c>
      <c r="B2511" s="27">
        <v>2011</v>
      </c>
      <c r="C2511" s="27">
        <v>9915.1103000000003</v>
      </c>
      <c r="D2511" s="27">
        <v>9915.1103000000003</v>
      </c>
      <c r="E2511" s="27">
        <v>28817.3246</v>
      </c>
    </row>
    <row r="2512" spans="1:5" x14ac:dyDescent="0.25">
      <c r="A2512" s="27" t="s">
        <v>580</v>
      </c>
      <c r="B2512" s="27">
        <v>2012</v>
      </c>
      <c r="C2512" s="27">
        <v>13518.520699999999</v>
      </c>
      <c r="D2512" s="27">
        <v>13518.520699999999</v>
      </c>
      <c r="E2512" s="27">
        <v>46848.166499999999</v>
      </c>
    </row>
    <row r="2513" spans="1:5" x14ac:dyDescent="0.25">
      <c r="A2513" s="27" t="s">
        <v>580</v>
      </c>
      <c r="B2513" s="27">
        <v>2013</v>
      </c>
      <c r="C2513" s="27">
        <v>16950.186799999999</v>
      </c>
      <c r="D2513" s="27">
        <v>16950.186799999999</v>
      </c>
      <c r="E2513" s="27">
        <v>89853.281000000003</v>
      </c>
    </row>
    <row r="2514" spans="1:5" x14ac:dyDescent="0.25">
      <c r="A2514" s="27" t="s">
        <v>580</v>
      </c>
      <c r="B2514" s="27">
        <v>2014</v>
      </c>
      <c r="D2514" s="27">
        <v>16950.186799999999</v>
      </c>
    </row>
    <row r="2515" spans="1:5" x14ac:dyDescent="0.25">
      <c r="A2515" s="27" t="s">
        <v>580</v>
      </c>
      <c r="B2515" s="27">
        <v>2015</v>
      </c>
      <c r="D2515" s="27">
        <v>16950.186799999999</v>
      </c>
    </row>
    <row r="2516" spans="1:5" x14ac:dyDescent="0.25">
      <c r="A2516" s="27" t="s">
        <v>580</v>
      </c>
      <c r="B2516" s="27">
        <v>2016</v>
      </c>
      <c r="D2516" s="27">
        <v>16950.186799999999</v>
      </c>
    </row>
    <row r="2517" spans="1:5" x14ac:dyDescent="0.25">
      <c r="A2517" s="27" t="s">
        <v>580</v>
      </c>
      <c r="B2517" s="27">
        <v>2017</v>
      </c>
      <c r="D2517" s="27">
        <v>16950.186799999999</v>
      </c>
    </row>
    <row r="2518" spans="1:5" x14ac:dyDescent="0.25">
      <c r="A2518" s="27" t="s">
        <v>582</v>
      </c>
      <c r="B2518" s="27">
        <v>1981</v>
      </c>
      <c r="C2518" s="27">
        <v>432261.408</v>
      </c>
      <c r="D2518" s="27">
        <v>432261.408</v>
      </c>
      <c r="E2518" s="27">
        <v>0</v>
      </c>
    </row>
    <row r="2519" spans="1:5" x14ac:dyDescent="0.25">
      <c r="A2519" s="27" t="s">
        <v>582</v>
      </c>
      <c r="B2519" s="27">
        <v>1982</v>
      </c>
      <c r="D2519" s="27">
        <v>384974.261</v>
      </c>
    </row>
    <row r="2520" spans="1:5" x14ac:dyDescent="0.25">
      <c r="A2520" s="27" t="s">
        <v>582</v>
      </c>
      <c r="B2520" s="27">
        <v>1983</v>
      </c>
      <c r="D2520" s="27">
        <v>337687.114</v>
      </c>
    </row>
    <row r="2521" spans="1:5" x14ac:dyDescent="0.25">
      <c r="A2521" s="27" t="s">
        <v>582</v>
      </c>
      <c r="B2521" s="27">
        <v>1984</v>
      </c>
      <c r="C2521" s="27">
        <v>290399.967</v>
      </c>
      <c r="D2521" s="27">
        <v>290399.967</v>
      </c>
      <c r="E2521" s="27">
        <v>0</v>
      </c>
    </row>
    <row r="2522" spans="1:5" x14ac:dyDescent="0.25">
      <c r="A2522" s="27" t="s">
        <v>582</v>
      </c>
      <c r="B2522" s="27">
        <v>1985</v>
      </c>
      <c r="D2522" s="27">
        <v>310746.44466666703</v>
      </c>
    </row>
    <row r="2523" spans="1:5" x14ac:dyDescent="0.25">
      <c r="A2523" s="27" t="s">
        <v>582</v>
      </c>
      <c r="B2523" s="27">
        <v>1986</v>
      </c>
      <c r="D2523" s="27">
        <v>331092.922333333</v>
      </c>
    </row>
    <row r="2524" spans="1:5" x14ac:dyDescent="0.25">
      <c r="A2524" s="27" t="s">
        <v>582</v>
      </c>
      <c r="B2524" s="27">
        <v>1987</v>
      </c>
      <c r="C2524" s="27">
        <v>351439.4</v>
      </c>
      <c r="D2524" s="27">
        <v>351439.4</v>
      </c>
      <c r="E2524" s="27">
        <v>0</v>
      </c>
    </row>
    <row r="2525" spans="1:5" x14ac:dyDescent="0.25">
      <c r="A2525" s="27" t="s">
        <v>582</v>
      </c>
      <c r="B2525" s="27">
        <v>1988</v>
      </c>
      <c r="D2525" s="27">
        <v>415830.79833333299</v>
      </c>
    </row>
    <row r="2526" spans="1:5" x14ac:dyDescent="0.25">
      <c r="A2526" s="27" t="s">
        <v>582</v>
      </c>
      <c r="B2526" s="27">
        <v>1989</v>
      </c>
      <c r="D2526" s="27">
        <v>480222.19666666701</v>
      </c>
    </row>
    <row r="2527" spans="1:5" x14ac:dyDescent="0.25">
      <c r="A2527" s="27" t="s">
        <v>582</v>
      </c>
      <c r="B2527" s="27">
        <v>1990</v>
      </c>
      <c r="C2527" s="27">
        <v>544613.59499999997</v>
      </c>
      <c r="D2527" s="27">
        <v>544613.59499999997</v>
      </c>
      <c r="E2527" s="27">
        <v>0</v>
      </c>
    </row>
    <row r="2528" spans="1:5" x14ac:dyDescent="0.25">
      <c r="A2528" s="27" t="s">
        <v>582</v>
      </c>
      <c r="B2528" s="27">
        <v>1991</v>
      </c>
      <c r="D2528" s="27">
        <v>718748.02899999998</v>
      </c>
    </row>
    <row r="2529" spans="1:5" x14ac:dyDescent="0.25">
      <c r="A2529" s="27" t="s">
        <v>582</v>
      </c>
      <c r="B2529" s="27">
        <v>1992</v>
      </c>
      <c r="D2529" s="27">
        <v>892882.46299999999</v>
      </c>
    </row>
    <row r="2530" spans="1:5" x14ac:dyDescent="0.25">
      <c r="A2530" s="27" t="s">
        <v>582</v>
      </c>
      <c r="B2530" s="27">
        <v>1993</v>
      </c>
      <c r="C2530" s="27">
        <v>1067016.8970000001</v>
      </c>
      <c r="D2530" s="27">
        <v>1067016.8970000001</v>
      </c>
      <c r="E2530" s="27">
        <v>88567.551300000006</v>
      </c>
    </row>
    <row r="2531" spans="1:5" x14ac:dyDescent="0.25">
      <c r="A2531" s="27" t="s">
        <v>582</v>
      </c>
      <c r="B2531" s="27">
        <v>1994</v>
      </c>
      <c r="D2531" s="27">
        <v>1040264.36466667</v>
      </c>
    </row>
    <row r="2532" spans="1:5" x14ac:dyDescent="0.25">
      <c r="A2532" s="27" t="s">
        <v>582</v>
      </c>
      <c r="B2532" s="27">
        <v>1995</v>
      </c>
      <c r="D2532" s="27">
        <v>1013511.8323333299</v>
      </c>
    </row>
    <row r="2533" spans="1:5" x14ac:dyDescent="0.25">
      <c r="A2533" s="27" t="s">
        <v>582</v>
      </c>
      <c r="B2533" s="27">
        <v>1996</v>
      </c>
      <c r="C2533" s="27">
        <v>986759.3</v>
      </c>
      <c r="D2533" s="27">
        <v>986759.3</v>
      </c>
      <c r="E2533" s="27">
        <v>542472.23</v>
      </c>
    </row>
    <row r="2534" spans="1:5" x14ac:dyDescent="0.25">
      <c r="A2534" s="27" t="s">
        <v>582</v>
      </c>
      <c r="B2534" s="27">
        <v>1997</v>
      </c>
      <c r="D2534" s="27">
        <v>1161040.2533333299</v>
      </c>
    </row>
    <row r="2535" spans="1:5" x14ac:dyDescent="0.25">
      <c r="A2535" s="27" t="s">
        <v>582</v>
      </c>
      <c r="B2535" s="27">
        <v>1998</v>
      </c>
      <c r="D2535" s="27">
        <v>1335321.20666667</v>
      </c>
    </row>
    <row r="2536" spans="1:5" x14ac:dyDescent="0.25">
      <c r="A2536" s="27" t="s">
        <v>582</v>
      </c>
      <c r="B2536" s="27">
        <v>1999</v>
      </c>
      <c r="C2536" s="27">
        <v>1509602.16</v>
      </c>
      <c r="D2536" s="27">
        <v>1509602.16</v>
      </c>
      <c r="E2536" s="27">
        <v>840524.66099999996</v>
      </c>
    </row>
    <row r="2537" spans="1:5" x14ac:dyDescent="0.25">
      <c r="A2537" s="27" t="s">
        <v>582</v>
      </c>
      <c r="B2537" s="27">
        <v>2000</v>
      </c>
      <c r="D2537" s="27">
        <v>1347238.3253333301</v>
      </c>
    </row>
    <row r="2538" spans="1:5" x14ac:dyDescent="0.25">
      <c r="A2538" s="27" t="s">
        <v>582</v>
      </c>
      <c r="B2538" s="27">
        <v>2001</v>
      </c>
      <c r="D2538" s="27">
        <v>1184874.49066667</v>
      </c>
    </row>
    <row r="2539" spans="1:5" x14ac:dyDescent="0.25">
      <c r="A2539" s="27" t="s">
        <v>582</v>
      </c>
      <c r="B2539" s="27">
        <v>2002</v>
      </c>
      <c r="C2539" s="27">
        <v>1022510.656</v>
      </c>
      <c r="D2539" s="27">
        <v>1022510.656</v>
      </c>
      <c r="E2539" s="27">
        <v>601360.424</v>
      </c>
    </row>
    <row r="2540" spans="1:5" x14ac:dyDescent="0.25">
      <c r="A2540" s="27" t="s">
        <v>582</v>
      </c>
      <c r="B2540" s="27">
        <v>2003</v>
      </c>
      <c r="D2540" s="27">
        <v>1031789.76566667</v>
      </c>
    </row>
    <row r="2541" spans="1:5" x14ac:dyDescent="0.25">
      <c r="A2541" s="27" t="s">
        <v>582</v>
      </c>
      <c r="B2541" s="27">
        <v>2004</v>
      </c>
      <c r="D2541" s="27">
        <v>1041068.87533333</v>
      </c>
    </row>
    <row r="2542" spans="1:5" x14ac:dyDescent="0.25">
      <c r="A2542" s="27" t="s">
        <v>582</v>
      </c>
      <c r="B2542" s="27">
        <v>2005</v>
      </c>
      <c r="C2542" s="27">
        <v>1050347.9850000001</v>
      </c>
      <c r="D2542" s="27">
        <v>1050347.9850000001</v>
      </c>
      <c r="E2542" s="27">
        <v>852551.1</v>
      </c>
    </row>
    <row r="2543" spans="1:5" x14ac:dyDescent="0.25">
      <c r="A2543" s="27" t="s">
        <v>582</v>
      </c>
      <c r="B2543" s="27">
        <v>2006</v>
      </c>
      <c r="D2543" s="27">
        <v>704512.61091000005</v>
      </c>
    </row>
    <row r="2544" spans="1:5" x14ac:dyDescent="0.25">
      <c r="A2544" s="27" t="s">
        <v>582</v>
      </c>
      <c r="B2544" s="27">
        <v>2007</v>
      </c>
      <c r="D2544" s="27">
        <v>358677.23681999999</v>
      </c>
    </row>
    <row r="2545" spans="1:5" x14ac:dyDescent="0.25">
      <c r="A2545" s="27" t="s">
        <v>582</v>
      </c>
      <c r="B2545" s="27">
        <v>2008</v>
      </c>
      <c r="C2545" s="27">
        <v>12841.862730000001</v>
      </c>
      <c r="D2545" s="27">
        <v>12841.862730000001</v>
      </c>
      <c r="E2545" s="27">
        <v>26545.606800000001</v>
      </c>
    </row>
    <row r="2546" spans="1:5" x14ac:dyDescent="0.25">
      <c r="A2546" s="27" t="s">
        <v>582</v>
      </c>
      <c r="B2546" s="27">
        <v>2009</v>
      </c>
      <c r="D2546" s="27">
        <v>16478.702565</v>
      </c>
    </row>
    <row r="2547" spans="1:5" x14ac:dyDescent="0.25">
      <c r="A2547" s="27" t="s">
        <v>582</v>
      </c>
      <c r="B2547" s="27">
        <v>2010</v>
      </c>
      <c r="C2547" s="27">
        <v>20115.542399999998</v>
      </c>
      <c r="D2547" s="27">
        <v>20115.542399999998</v>
      </c>
      <c r="E2547" s="27">
        <v>38805.859199999999</v>
      </c>
    </row>
    <row r="2548" spans="1:5" x14ac:dyDescent="0.25">
      <c r="A2548" s="27" t="s">
        <v>582</v>
      </c>
      <c r="B2548" s="27">
        <v>2011</v>
      </c>
      <c r="C2548" s="27">
        <v>7085.4112800000003</v>
      </c>
      <c r="D2548" s="27">
        <v>7085.4112800000003</v>
      </c>
      <c r="E2548" s="27">
        <v>20878.02</v>
      </c>
    </row>
    <row r="2549" spans="1:5" x14ac:dyDescent="0.25">
      <c r="A2549" s="27" t="s">
        <v>582</v>
      </c>
      <c r="B2549" s="27">
        <v>2012</v>
      </c>
      <c r="C2549" s="27">
        <v>5495.7028</v>
      </c>
      <c r="D2549" s="27">
        <v>5495.7028</v>
      </c>
      <c r="E2549" s="27">
        <v>13161.378779999999</v>
      </c>
    </row>
    <row r="2550" spans="1:5" x14ac:dyDescent="0.25">
      <c r="A2550" s="27" t="s">
        <v>582</v>
      </c>
      <c r="B2550" s="27">
        <v>2013</v>
      </c>
      <c r="C2550" s="27">
        <v>3643.10088</v>
      </c>
      <c r="D2550" s="27">
        <v>3643.10088</v>
      </c>
      <c r="E2550" s="27">
        <v>12290.406720000001</v>
      </c>
    </row>
    <row r="2551" spans="1:5" x14ac:dyDescent="0.25">
      <c r="A2551" s="27" t="s">
        <v>582</v>
      </c>
      <c r="B2551" s="27">
        <v>2014</v>
      </c>
      <c r="D2551" s="27">
        <v>3643.10088</v>
      </c>
    </row>
    <row r="2552" spans="1:5" x14ac:dyDescent="0.25">
      <c r="A2552" s="27" t="s">
        <v>582</v>
      </c>
      <c r="B2552" s="27">
        <v>2015</v>
      </c>
      <c r="D2552" s="27">
        <v>3643.10088</v>
      </c>
    </row>
    <row r="2553" spans="1:5" x14ac:dyDescent="0.25">
      <c r="A2553" s="27" t="s">
        <v>582</v>
      </c>
      <c r="B2553" s="27">
        <v>2016</v>
      </c>
      <c r="D2553" s="27">
        <v>3643.10088</v>
      </c>
    </row>
    <row r="2554" spans="1:5" x14ac:dyDescent="0.25">
      <c r="A2554" s="27" t="s">
        <v>582</v>
      </c>
      <c r="B2554" s="27">
        <v>2017</v>
      </c>
      <c r="D2554" s="27">
        <v>3643.10088</v>
      </c>
    </row>
    <row r="2555" spans="1:5" x14ac:dyDescent="0.25">
      <c r="A2555" s="27" t="s">
        <v>584</v>
      </c>
      <c r="B2555" s="27">
        <v>1981</v>
      </c>
      <c r="C2555" s="27">
        <v>5097631.5</v>
      </c>
      <c r="D2555" s="27">
        <v>5097631.5</v>
      </c>
      <c r="E2555" s="27">
        <v>1830422.1</v>
      </c>
    </row>
    <row r="2556" spans="1:5" x14ac:dyDescent="0.25">
      <c r="A2556" s="27" t="s">
        <v>584</v>
      </c>
      <c r="B2556" s="27">
        <v>1982</v>
      </c>
      <c r="D2556" s="27">
        <v>5476751.3933333298</v>
      </c>
    </row>
    <row r="2557" spans="1:5" x14ac:dyDescent="0.25">
      <c r="A2557" s="27" t="s">
        <v>584</v>
      </c>
      <c r="B2557" s="27">
        <v>1983</v>
      </c>
      <c r="D2557" s="27">
        <v>5855871.2866666699</v>
      </c>
    </row>
    <row r="2558" spans="1:5" x14ac:dyDescent="0.25">
      <c r="A2558" s="27" t="s">
        <v>584</v>
      </c>
      <c r="B2558" s="27">
        <v>1984</v>
      </c>
      <c r="C2558" s="27">
        <v>6234991.1799999997</v>
      </c>
      <c r="D2558" s="27">
        <v>6234991.1799999997</v>
      </c>
      <c r="E2558" s="27">
        <v>3187090.62</v>
      </c>
    </row>
    <row r="2559" spans="1:5" x14ac:dyDescent="0.25">
      <c r="A2559" s="27" t="s">
        <v>584</v>
      </c>
      <c r="B2559" s="27">
        <v>1985</v>
      </c>
      <c r="D2559" s="27">
        <v>6303410.2266666703</v>
      </c>
    </row>
    <row r="2560" spans="1:5" x14ac:dyDescent="0.25">
      <c r="A2560" s="27" t="s">
        <v>584</v>
      </c>
      <c r="B2560" s="27">
        <v>1986</v>
      </c>
      <c r="D2560" s="27">
        <v>6371829.2733333297</v>
      </c>
    </row>
    <row r="2561" spans="1:5" x14ac:dyDescent="0.25">
      <c r="A2561" s="27" t="s">
        <v>584</v>
      </c>
      <c r="B2561" s="27">
        <v>1987</v>
      </c>
      <c r="C2561" s="27">
        <v>6440248.3200000003</v>
      </c>
      <c r="D2561" s="27">
        <v>6440248.3200000003</v>
      </c>
      <c r="E2561" s="27">
        <v>3821579.52</v>
      </c>
    </row>
    <row r="2562" spans="1:5" x14ac:dyDescent="0.25">
      <c r="A2562" s="27" t="s">
        <v>584</v>
      </c>
      <c r="B2562" s="27">
        <v>1988</v>
      </c>
      <c r="D2562" s="27">
        <v>6535835.0800000001</v>
      </c>
    </row>
    <row r="2563" spans="1:5" x14ac:dyDescent="0.25">
      <c r="A2563" s="27" t="s">
        <v>584</v>
      </c>
      <c r="B2563" s="27">
        <v>1989</v>
      </c>
      <c r="D2563" s="27">
        <v>6631421.8399999999</v>
      </c>
    </row>
    <row r="2564" spans="1:5" x14ac:dyDescent="0.25">
      <c r="A2564" s="27" t="s">
        <v>584</v>
      </c>
      <c r="B2564" s="27">
        <v>1990</v>
      </c>
      <c r="C2564" s="27">
        <v>6727008.5999999996</v>
      </c>
      <c r="D2564" s="27">
        <v>6727008.5999999996</v>
      </c>
      <c r="E2564" s="27">
        <v>3869143.2</v>
      </c>
    </row>
    <row r="2565" spans="1:5" x14ac:dyDescent="0.25">
      <c r="A2565" s="27" t="s">
        <v>584</v>
      </c>
      <c r="B2565" s="27">
        <v>1991</v>
      </c>
      <c r="D2565" s="27">
        <v>7352346.9000000004</v>
      </c>
    </row>
    <row r="2566" spans="1:5" x14ac:dyDescent="0.25">
      <c r="A2566" s="27" t="s">
        <v>584</v>
      </c>
      <c r="B2566" s="27">
        <v>1992</v>
      </c>
      <c r="D2566" s="27">
        <v>7977685.2000000002</v>
      </c>
    </row>
    <row r="2567" spans="1:5" x14ac:dyDescent="0.25">
      <c r="A2567" s="27" t="s">
        <v>584</v>
      </c>
      <c r="B2567" s="27">
        <v>1993</v>
      </c>
      <c r="C2567" s="27">
        <v>8603023.5</v>
      </c>
      <c r="D2567" s="27">
        <v>8603023.5</v>
      </c>
      <c r="E2567" s="27">
        <v>5459592.25</v>
      </c>
    </row>
    <row r="2568" spans="1:5" x14ac:dyDescent="0.25">
      <c r="A2568" s="27" t="s">
        <v>584</v>
      </c>
      <c r="B2568" s="27">
        <v>1994</v>
      </c>
      <c r="D2568" s="27">
        <v>8446860.2166666593</v>
      </c>
    </row>
    <row r="2569" spans="1:5" x14ac:dyDescent="0.25">
      <c r="A2569" s="27" t="s">
        <v>584</v>
      </c>
      <c r="B2569" s="27">
        <v>1995</v>
      </c>
      <c r="D2569" s="27">
        <v>8290696.9333333299</v>
      </c>
    </row>
    <row r="2570" spans="1:5" x14ac:dyDescent="0.25">
      <c r="A2570" s="27" t="s">
        <v>584</v>
      </c>
      <c r="B2570" s="27">
        <v>1996</v>
      </c>
      <c r="C2570" s="27">
        <v>8134533.6500000004</v>
      </c>
      <c r="D2570" s="27">
        <v>8134533.6500000004</v>
      </c>
      <c r="E2570" s="27">
        <v>5434976.7999999998</v>
      </c>
    </row>
    <row r="2571" spans="1:5" x14ac:dyDescent="0.25">
      <c r="A2571" s="27" t="s">
        <v>584</v>
      </c>
      <c r="B2571" s="27">
        <v>1997</v>
      </c>
      <c r="D2571" s="27">
        <v>8956761.4333333299</v>
      </c>
    </row>
    <row r="2572" spans="1:5" x14ac:dyDescent="0.25">
      <c r="A2572" s="27" t="s">
        <v>584</v>
      </c>
      <c r="B2572" s="27">
        <v>1998</v>
      </c>
      <c r="D2572" s="27">
        <v>9778989.2166666705</v>
      </c>
    </row>
    <row r="2573" spans="1:5" x14ac:dyDescent="0.25">
      <c r="A2573" s="27" t="s">
        <v>584</v>
      </c>
      <c r="B2573" s="27">
        <v>1999</v>
      </c>
      <c r="C2573" s="27">
        <v>10601217</v>
      </c>
      <c r="D2573" s="27">
        <v>10601217</v>
      </c>
      <c r="E2573" s="27">
        <v>7531578</v>
      </c>
    </row>
    <row r="2574" spans="1:5" x14ac:dyDescent="0.25">
      <c r="A2574" s="27" t="s">
        <v>584</v>
      </c>
      <c r="B2574" s="27">
        <v>2000</v>
      </c>
      <c r="D2574" s="27">
        <v>11608170.6</v>
      </c>
    </row>
    <row r="2575" spans="1:5" x14ac:dyDescent="0.25">
      <c r="A2575" s="27" t="s">
        <v>584</v>
      </c>
      <c r="B2575" s="27">
        <v>2001</v>
      </c>
      <c r="D2575" s="27">
        <v>12615124.199999999</v>
      </c>
    </row>
    <row r="2576" spans="1:5" x14ac:dyDescent="0.25">
      <c r="A2576" s="27" t="s">
        <v>584</v>
      </c>
      <c r="B2576" s="27">
        <v>2002</v>
      </c>
      <c r="C2576" s="27">
        <v>13622077.800000001</v>
      </c>
      <c r="D2576" s="27">
        <v>13622077.800000001</v>
      </c>
      <c r="E2576" s="27">
        <v>11190840.119999999</v>
      </c>
    </row>
    <row r="2577" spans="1:5" x14ac:dyDescent="0.25">
      <c r="A2577" s="27" t="s">
        <v>584</v>
      </c>
      <c r="B2577" s="27">
        <v>2003</v>
      </c>
      <c r="D2577" s="27">
        <v>14256687.15</v>
      </c>
    </row>
    <row r="2578" spans="1:5" x14ac:dyDescent="0.25">
      <c r="A2578" s="27" t="s">
        <v>584</v>
      </c>
      <c r="B2578" s="27">
        <v>2004</v>
      </c>
      <c r="D2578" s="27">
        <v>14891296.5</v>
      </c>
    </row>
    <row r="2579" spans="1:5" x14ac:dyDescent="0.25">
      <c r="A2579" s="27" t="s">
        <v>584</v>
      </c>
      <c r="B2579" s="27">
        <v>2005</v>
      </c>
      <c r="C2579" s="27">
        <v>15525905.85</v>
      </c>
      <c r="D2579" s="27">
        <v>15525905.85</v>
      </c>
      <c r="E2579" s="27">
        <v>14119234.85</v>
      </c>
    </row>
    <row r="2580" spans="1:5" x14ac:dyDescent="0.25">
      <c r="A2580" s="27" t="s">
        <v>584</v>
      </c>
      <c r="B2580" s="27">
        <v>2006</v>
      </c>
      <c r="D2580" s="27">
        <v>15676504.65</v>
      </c>
    </row>
    <row r="2581" spans="1:5" x14ac:dyDescent="0.25">
      <c r="A2581" s="27" t="s">
        <v>584</v>
      </c>
      <c r="B2581" s="27">
        <v>2007</v>
      </c>
      <c r="D2581" s="27">
        <v>15827103.449999999</v>
      </c>
    </row>
    <row r="2582" spans="1:5" x14ac:dyDescent="0.25">
      <c r="A2582" s="27" t="s">
        <v>584</v>
      </c>
      <c r="B2582" s="27">
        <v>2008</v>
      </c>
      <c r="C2582" s="27">
        <v>15977702.25</v>
      </c>
      <c r="D2582" s="27">
        <v>15977702.25</v>
      </c>
      <c r="E2582" s="27">
        <v>17176005.449999999</v>
      </c>
    </row>
    <row r="2583" spans="1:5" x14ac:dyDescent="0.25">
      <c r="A2583" s="27" t="s">
        <v>584</v>
      </c>
      <c r="B2583" s="27">
        <v>2009</v>
      </c>
      <c r="D2583" s="27">
        <v>15872042.550000001</v>
      </c>
    </row>
    <row r="2584" spans="1:5" x14ac:dyDescent="0.25">
      <c r="A2584" s="27" t="s">
        <v>584</v>
      </c>
      <c r="B2584" s="27">
        <v>2010</v>
      </c>
      <c r="C2584" s="27">
        <v>15766382.85</v>
      </c>
      <c r="D2584" s="27">
        <v>15766382.85</v>
      </c>
      <c r="E2584" s="27">
        <v>18317347.050000001</v>
      </c>
    </row>
    <row r="2585" spans="1:5" x14ac:dyDescent="0.25">
      <c r="A2585" s="27" t="s">
        <v>584</v>
      </c>
      <c r="B2585" s="27">
        <v>2011</v>
      </c>
      <c r="C2585" s="27">
        <v>15453443.039999999</v>
      </c>
      <c r="D2585" s="27">
        <v>15453443.039999999</v>
      </c>
      <c r="E2585" s="27">
        <v>19532737.98</v>
      </c>
    </row>
    <row r="2586" spans="1:5" x14ac:dyDescent="0.25">
      <c r="A2586" s="27" t="s">
        <v>584</v>
      </c>
      <c r="B2586" s="27">
        <v>2012</v>
      </c>
      <c r="C2586" s="27">
        <v>15504872.85</v>
      </c>
      <c r="D2586" s="27">
        <v>15504872.85</v>
      </c>
      <c r="E2586" s="27">
        <v>20478179.25</v>
      </c>
    </row>
    <row r="2587" spans="1:5" x14ac:dyDescent="0.25">
      <c r="A2587" s="27" t="s">
        <v>584</v>
      </c>
      <c r="B2587" s="27">
        <v>2013</v>
      </c>
      <c r="C2587" s="27">
        <v>15124341.93</v>
      </c>
      <c r="D2587" s="27">
        <v>15124341.93</v>
      </c>
      <c r="E2587" s="27">
        <v>21959213.390000001</v>
      </c>
    </row>
    <row r="2588" spans="1:5" x14ac:dyDescent="0.25">
      <c r="A2588" s="27" t="s">
        <v>584</v>
      </c>
      <c r="B2588" s="27">
        <v>2014</v>
      </c>
      <c r="D2588" s="27">
        <v>15124341.93</v>
      </c>
    </row>
    <row r="2589" spans="1:5" x14ac:dyDescent="0.25">
      <c r="A2589" s="27" t="s">
        <v>584</v>
      </c>
      <c r="B2589" s="27">
        <v>2015</v>
      </c>
      <c r="D2589" s="27">
        <v>15124341.93</v>
      </c>
    </row>
    <row r="2590" spans="1:5" x14ac:dyDescent="0.25">
      <c r="A2590" s="27" t="s">
        <v>584</v>
      </c>
      <c r="B2590" s="27">
        <v>2016</v>
      </c>
      <c r="D2590" s="27">
        <v>15124341.93</v>
      </c>
    </row>
    <row r="2591" spans="1:5" x14ac:dyDescent="0.25">
      <c r="A2591" s="27" t="s">
        <v>584</v>
      </c>
      <c r="B2591" s="27">
        <v>2017</v>
      </c>
      <c r="D2591" s="27">
        <v>15124341.93</v>
      </c>
    </row>
    <row r="2592" spans="1:5" x14ac:dyDescent="0.25">
      <c r="A2592" s="27" t="s">
        <v>586</v>
      </c>
      <c r="B2592" s="27">
        <v>1981</v>
      </c>
      <c r="C2592" s="27">
        <v>3957.6060000000002</v>
      </c>
      <c r="D2592" s="27">
        <v>3957.6060000000002</v>
      </c>
      <c r="E2592" s="27">
        <v>516.24720000000002</v>
      </c>
    </row>
    <row r="2593" spans="1:5" x14ac:dyDescent="0.25">
      <c r="A2593" s="27" t="s">
        <v>586</v>
      </c>
      <c r="B2593" s="27">
        <v>1982</v>
      </c>
      <c r="D2593" s="27">
        <v>3715.5659999999998</v>
      </c>
    </row>
    <row r="2594" spans="1:5" x14ac:dyDescent="0.25">
      <c r="A2594" s="27" t="s">
        <v>586</v>
      </c>
      <c r="B2594" s="27">
        <v>1983</v>
      </c>
      <c r="D2594" s="27">
        <v>3473.5259999999998</v>
      </c>
    </row>
    <row r="2595" spans="1:5" x14ac:dyDescent="0.25">
      <c r="A2595" s="27" t="s">
        <v>586</v>
      </c>
      <c r="B2595" s="27">
        <v>1984</v>
      </c>
      <c r="C2595" s="27">
        <v>3231.4859999999999</v>
      </c>
      <c r="D2595" s="27">
        <v>3231.4859999999999</v>
      </c>
      <c r="E2595" s="27">
        <v>695.09400000000005</v>
      </c>
    </row>
    <row r="2596" spans="1:5" x14ac:dyDescent="0.25">
      <c r="A2596" s="27" t="s">
        <v>586</v>
      </c>
      <c r="B2596" s="27">
        <v>1985</v>
      </c>
      <c r="D2596" s="27">
        <v>4759.5839999999998</v>
      </c>
    </row>
    <row r="2597" spans="1:5" x14ac:dyDescent="0.25">
      <c r="A2597" s="27" t="s">
        <v>586</v>
      </c>
      <c r="B2597" s="27">
        <v>1986</v>
      </c>
      <c r="D2597" s="27">
        <v>6287.6819999999998</v>
      </c>
    </row>
    <row r="2598" spans="1:5" x14ac:dyDescent="0.25">
      <c r="A2598" s="27" t="s">
        <v>586</v>
      </c>
      <c r="B2598" s="27">
        <v>1987</v>
      </c>
      <c r="C2598" s="27">
        <v>7815.78</v>
      </c>
      <c r="D2598" s="27">
        <v>7815.78</v>
      </c>
      <c r="E2598" s="27">
        <v>2519.4609999999998</v>
      </c>
    </row>
    <row r="2599" spans="1:5" x14ac:dyDescent="0.25">
      <c r="A2599" s="27" t="s">
        <v>586</v>
      </c>
      <c r="B2599" s="27">
        <v>1988</v>
      </c>
      <c r="D2599" s="27">
        <v>7968.7533333333304</v>
      </c>
    </row>
    <row r="2600" spans="1:5" x14ac:dyDescent="0.25">
      <c r="A2600" s="27" t="s">
        <v>586</v>
      </c>
      <c r="B2600" s="27">
        <v>1989</v>
      </c>
      <c r="D2600" s="27">
        <v>8121.7266666666701</v>
      </c>
    </row>
    <row r="2601" spans="1:5" x14ac:dyDescent="0.25">
      <c r="A2601" s="27" t="s">
        <v>586</v>
      </c>
      <c r="B2601" s="27">
        <v>1990</v>
      </c>
      <c r="C2601" s="27">
        <v>8274.7000000000007</v>
      </c>
      <c r="D2601" s="27">
        <v>8274.7000000000007</v>
      </c>
      <c r="E2601" s="27">
        <v>2583.5529999999999</v>
      </c>
    </row>
    <row r="2602" spans="1:5" x14ac:dyDescent="0.25">
      <c r="A2602" s="27" t="s">
        <v>586</v>
      </c>
      <c r="B2602" s="27">
        <v>1991</v>
      </c>
      <c r="D2602" s="27">
        <v>8948.2800000000007</v>
      </c>
    </row>
    <row r="2603" spans="1:5" x14ac:dyDescent="0.25">
      <c r="A2603" s="27" t="s">
        <v>586</v>
      </c>
      <c r="B2603" s="27">
        <v>1992</v>
      </c>
      <c r="D2603" s="27">
        <v>9621.86</v>
      </c>
    </row>
    <row r="2604" spans="1:5" x14ac:dyDescent="0.25">
      <c r="A2604" s="27" t="s">
        <v>586</v>
      </c>
      <c r="B2604" s="27">
        <v>1993</v>
      </c>
      <c r="C2604" s="27">
        <v>10295.44</v>
      </c>
      <c r="D2604" s="27">
        <v>10295.44</v>
      </c>
      <c r="E2604" s="27">
        <v>3895.288</v>
      </c>
    </row>
    <row r="2605" spans="1:5" x14ac:dyDescent="0.25">
      <c r="A2605" s="27" t="s">
        <v>586</v>
      </c>
      <c r="B2605" s="27">
        <v>1994</v>
      </c>
      <c r="D2605" s="27">
        <v>10295.44</v>
      </c>
    </row>
    <row r="2606" spans="1:5" x14ac:dyDescent="0.25">
      <c r="A2606" s="27" t="s">
        <v>586</v>
      </c>
      <c r="B2606" s="27">
        <v>1995</v>
      </c>
      <c r="D2606" s="27">
        <v>10295.44</v>
      </c>
    </row>
    <row r="2607" spans="1:5" x14ac:dyDescent="0.25">
      <c r="A2607" s="27" t="s">
        <v>586</v>
      </c>
      <c r="B2607" s="27">
        <v>1996</v>
      </c>
      <c r="C2607" s="27">
        <v>10295.44</v>
      </c>
      <c r="D2607" s="27">
        <v>10295.44</v>
      </c>
      <c r="E2607" s="27">
        <v>5681.9279999999999</v>
      </c>
    </row>
    <row r="2608" spans="1:5" x14ac:dyDescent="0.25">
      <c r="A2608" s="27" t="s">
        <v>586</v>
      </c>
      <c r="B2608" s="27">
        <v>1997</v>
      </c>
      <c r="D2608" s="27">
        <v>10236.1333333333</v>
      </c>
    </row>
    <row r="2609" spans="1:5" x14ac:dyDescent="0.25">
      <c r="A2609" s="27" t="s">
        <v>586</v>
      </c>
      <c r="B2609" s="27">
        <v>1998</v>
      </c>
      <c r="D2609" s="27">
        <v>10176.8266666667</v>
      </c>
    </row>
    <row r="2610" spans="1:5" x14ac:dyDescent="0.25">
      <c r="A2610" s="27" t="s">
        <v>586</v>
      </c>
      <c r="B2610" s="27">
        <v>1999</v>
      </c>
      <c r="C2610" s="27">
        <v>10117.52</v>
      </c>
      <c r="D2610" s="27">
        <v>10117.52</v>
      </c>
      <c r="E2610" s="27">
        <v>5681.9279999999999</v>
      </c>
    </row>
    <row r="2611" spans="1:5" x14ac:dyDescent="0.25">
      <c r="A2611" s="27" t="s">
        <v>586</v>
      </c>
      <c r="B2611" s="27">
        <v>2000</v>
      </c>
      <c r="D2611" s="27">
        <v>10276.973333333301</v>
      </c>
    </row>
    <row r="2612" spans="1:5" x14ac:dyDescent="0.25">
      <c r="A2612" s="27" t="s">
        <v>586</v>
      </c>
      <c r="B2612" s="27">
        <v>2001</v>
      </c>
      <c r="D2612" s="27">
        <v>10436.426666666701</v>
      </c>
    </row>
    <row r="2613" spans="1:5" x14ac:dyDescent="0.25">
      <c r="A2613" s="27" t="s">
        <v>586</v>
      </c>
      <c r="B2613" s="27">
        <v>2002</v>
      </c>
      <c r="C2613" s="27">
        <v>10595.88</v>
      </c>
      <c r="D2613" s="27">
        <v>10595.88</v>
      </c>
      <c r="E2613" s="27">
        <v>6871.9589999999998</v>
      </c>
    </row>
    <row r="2614" spans="1:5" x14ac:dyDescent="0.25">
      <c r="A2614" s="27" t="s">
        <v>586</v>
      </c>
      <c r="B2614" s="27">
        <v>2003</v>
      </c>
      <c r="D2614" s="27">
        <v>10595.88</v>
      </c>
    </row>
    <row r="2615" spans="1:5" x14ac:dyDescent="0.25">
      <c r="A2615" s="27" t="s">
        <v>586</v>
      </c>
      <c r="B2615" s="27">
        <v>2004</v>
      </c>
      <c r="D2615" s="27">
        <v>10595.88</v>
      </c>
    </row>
    <row r="2616" spans="1:5" x14ac:dyDescent="0.25">
      <c r="A2616" s="27" t="s">
        <v>586</v>
      </c>
      <c r="B2616" s="27">
        <v>2005</v>
      </c>
      <c r="C2616" s="27">
        <v>10595.88</v>
      </c>
      <c r="D2616" s="27">
        <v>10595.88</v>
      </c>
      <c r="E2616" s="27">
        <v>8488.8719999999994</v>
      </c>
    </row>
    <row r="2617" spans="1:5" x14ac:dyDescent="0.25">
      <c r="A2617" s="27" t="s">
        <v>586</v>
      </c>
      <c r="B2617" s="27">
        <v>2006</v>
      </c>
      <c r="D2617" s="27">
        <v>11739.653333333301</v>
      </c>
    </row>
    <row r="2618" spans="1:5" x14ac:dyDescent="0.25">
      <c r="A2618" s="27" t="s">
        <v>586</v>
      </c>
      <c r="B2618" s="27">
        <v>2007</v>
      </c>
      <c r="D2618" s="27">
        <v>12883.426666666701</v>
      </c>
    </row>
    <row r="2619" spans="1:5" x14ac:dyDescent="0.25">
      <c r="A2619" s="27" t="s">
        <v>586</v>
      </c>
      <c r="B2619" s="27">
        <v>2008</v>
      </c>
      <c r="C2619" s="27">
        <v>14027.2</v>
      </c>
      <c r="D2619" s="27">
        <v>14027.2</v>
      </c>
      <c r="E2619" s="27">
        <v>14650.7</v>
      </c>
    </row>
    <row r="2620" spans="1:5" x14ac:dyDescent="0.25">
      <c r="A2620" s="27" t="s">
        <v>586</v>
      </c>
      <c r="B2620" s="27">
        <v>2009</v>
      </c>
      <c r="D2620" s="27">
        <v>14338.95</v>
      </c>
    </row>
    <row r="2621" spans="1:5" x14ac:dyDescent="0.25">
      <c r="A2621" s="27" t="s">
        <v>586</v>
      </c>
      <c r="B2621" s="27">
        <v>2010</v>
      </c>
      <c r="C2621" s="27">
        <v>14650.7</v>
      </c>
      <c r="D2621" s="27">
        <v>14650.7</v>
      </c>
      <c r="E2621" s="27">
        <v>18967.099999999999</v>
      </c>
    </row>
    <row r="2622" spans="1:5" x14ac:dyDescent="0.25">
      <c r="A2622" s="27" t="s">
        <v>586</v>
      </c>
      <c r="B2622" s="27">
        <v>2011</v>
      </c>
      <c r="C2622" s="27">
        <v>16517.3</v>
      </c>
      <c r="D2622" s="27">
        <v>16517.3</v>
      </c>
      <c r="E2622" s="27">
        <v>22199.9</v>
      </c>
    </row>
    <row r="2623" spans="1:5" x14ac:dyDescent="0.25">
      <c r="A2623" s="27" t="s">
        <v>586</v>
      </c>
      <c r="B2623" s="27">
        <v>2012</v>
      </c>
      <c r="C2623" s="27">
        <v>15635.07</v>
      </c>
      <c r="D2623" s="27">
        <v>15635.07</v>
      </c>
      <c r="E2623" s="27">
        <v>24712.71</v>
      </c>
    </row>
    <row r="2624" spans="1:5" x14ac:dyDescent="0.25">
      <c r="A2624" s="27" t="s">
        <v>586</v>
      </c>
      <c r="B2624" s="27">
        <v>2013</v>
      </c>
      <c r="C2624" s="27">
        <v>15429.92</v>
      </c>
      <c r="D2624" s="27">
        <v>15429.92</v>
      </c>
      <c r="E2624" s="27">
        <v>26745.73</v>
      </c>
    </row>
    <row r="2625" spans="1:5" x14ac:dyDescent="0.25">
      <c r="A2625" s="27" t="s">
        <v>586</v>
      </c>
      <c r="B2625" s="27">
        <v>2014</v>
      </c>
      <c r="D2625" s="27">
        <v>15429.92</v>
      </c>
    </row>
    <row r="2626" spans="1:5" x14ac:dyDescent="0.25">
      <c r="A2626" s="27" t="s">
        <v>586</v>
      </c>
      <c r="B2626" s="27">
        <v>2015</v>
      </c>
      <c r="D2626" s="27">
        <v>15429.92</v>
      </c>
    </row>
    <row r="2627" spans="1:5" x14ac:dyDescent="0.25">
      <c r="A2627" s="27" t="s">
        <v>586</v>
      </c>
      <c r="B2627" s="27">
        <v>2016</v>
      </c>
      <c r="D2627" s="27">
        <v>15429.92</v>
      </c>
    </row>
    <row r="2628" spans="1:5" x14ac:dyDescent="0.25">
      <c r="A2628" s="27" t="s">
        <v>586</v>
      </c>
      <c r="B2628" s="27">
        <v>2017</v>
      </c>
      <c r="D2628" s="27">
        <v>15429.92</v>
      </c>
    </row>
    <row r="2629" spans="1:5" x14ac:dyDescent="0.25">
      <c r="A2629" s="27" t="s">
        <v>600</v>
      </c>
      <c r="B2629" s="27">
        <v>1981</v>
      </c>
      <c r="C2629" s="27">
        <v>1034261.536</v>
      </c>
      <c r="D2629" s="27">
        <v>1034261.536</v>
      </c>
      <c r="E2629" s="27">
        <v>258662.37760000001</v>
      </c>
    </row>
    <row r="2630" spans="1:5" x14ac:dyDescent="0.25">
      <c r="A2630" s="27" t="s">
        <v>600</v>
      </c>
      <c r="B2630" s="27">
        <v>1982</v>
      </c>
      <c r="D2630" s="27">
        <v>914467.46666666702</v>
      </c>
    </row>
    <row r="2631" spans="1:5" x14ac:dyDescent="0.25">
      <c r="A2631" s="27" t="s">
        <v>600</v>
      </c>
      <c r="B2631" s="27">
        <v>1983</v>
      </c>
      <c r="D2631" s="27">
        <v>794673.39733333304</v>
      </c>
    </row>
    <row r="2632" spans="1:5" x14ac:dyDescent="0.25">
      <c r="A2632" s="27" t="s">
        <v>600</v>
      </c>
      <c r="B2632" s="27">
        <v>1984</v>
      </c>
      <c r="C2632" s="27">
        <v>674879.32799999998</v>
      </c>
      <c r="D2632" s="27">
        <v>674879.32799999998</v>
      </c>
      <c r="E2632" s="27">
        <v>269952.13530000002</v>
      </c>
    </row>
    <row r="2633" spans="1:5" x14ac:dyDescent="0.25">
      <c r="A2633" s="27" t="s">
        <v>600</v>
      </c>
      <c r="B2633" s="27">
        <v>1985</v>
      </c>
      <c r="D2633" s="27">
        <v>589492.22199999995</v>
      </c>
    </row>
    <row r="2634" spans="1:5" x14ac:dyDescent="0.25">
      <c r="A2634" s="27" t="s">
        <v>600</v>
      </c>
      <c r="B2634" s="27">
        <v>1986</v>
      </c>
      <c r="D2634" s="27">
        <v>504105.11599999998</v>
      </c>
    </row>
    <row r="2635" spans="1:5" x14ac:dyDescent="0.25">
      <c r="A2635" s="27" t="s">
        <v>600</v>
      </c>
      <c r="B2635" s="27">
        <v>1987</v>
      </c>
      <c r="C2635" s="27">
        <v>418718.01</v>
      </c>
      <c r="D2635" s="27">
        <v>418718.01</v>
      </c>
      <c r="E2635" s="27">
        <v>278035.3346</v>
      </c>
    </row>
    <row r="2636" spans="1:5" x14ac:dyDescent="0.25">
      <c r="A2636" s="27" t="s">
        <v>600</v>
      </c>
      <c r="B2636" s="27">
        <v>1988</v>
      </c>
      <c r="D2636" s="27">
        <v>374607.25569999998</v>
      </c>
    </row>
    <row r="2637" spans="1:5" x14ac:dyDescent="0.25">
      <c r="A2637" s="27" t="s">
        <v>600</v>
      </c>
      <c r="B2637" s="27">
        <v>1989</v>
      </c>
      <c r="D2637" s="27">
        <v>330496.50140000001</v>
      </c>
    </row>
    <row r="2638" spans="1:5" x14ac:dyDescent="0.25">
      <c r="A2638" s="27" t="s">
        <v>600</v>
      </c>
      <c r="B2638" s="27">
        <v>1990</v>
      </c>
      <c r="C2638" s="27">
        <v>286385.74709999998</v>
      </c>
      <c r="D2638" s="27">
        <v>286385.74709999998</v>
      </c>
      <c r="E2638" s="27">
        <v>143193.08790000001</v>
      </c>
    </row>
    <row r="2639" spans="1:5" x14ac:dyDescent="0.25">
      <c r="A2639" s="27" t="s">
        <v>600</v>
      </c>
      <c r="B2639" s="27">
        <v>1991</v>
      </c>
      <c r="D2639" s="27">
        <v>289325.09230000002</v>
      </c>
    </row>
    <row r="2640" spans="1:5" x14ac:dyDescent="0.25">
      <c r="A2640" s="27" t="s">
        <v>600</v>
      </c>
      <c r="B2640" s="27">
        <v>1992</v>
      </c>
      <c r="D2640" s="27">
        <v>292264.4375</v>
      </c>
    </row>
    <row r="2641" spans="1:5" x14ac:dyDescent="0.25">
      <c r="A2641" s="27" t="s">
        <v>600</v>
      </c>
      <c r="B2641" s="27">
        <v>1993</v>
      </c>
      <c r="C2641" s="27">
        <v>295203.78269999998</v>
      </c>
      <c r="D2641" s="27">
        <v>295203.78269999998</v>
      </c>
      <c r="E2641" s="27">
        <v>147602.11230000001</v>
      </c>
    </row>
    <row r="2642" spans="1:5" x14ac:dyDescent="0.25">
      <c r="A2642" s="27" t="s">
        <v>600</v>
      </c>
      <c r="B2642" s="27">
        <v>1994</v>
      </c>
      <c r="D2642" s="27">
        <v>247484.03460000001</v>
      </c>
    </row>
    <row r="2643" spans="1:5" x14ac:dyDescent="0.25">
      <c r="A2643" s="27" t="s">
        <v>600</v>
      </c>
      <c r="B2643" s="27">
        <v>1995</v>
      </c>
      <c r="D2643" s="27">
        <v>199764.28649999999</v>
      </c>
    </row>
    <row r="2644" spans="1:5" x14ac:dyDescent="0.25">
      <c r="A2644" s="27" t="s">
        <v>600</v>
      </c>
      <c r="B2644" s="27">
        <v>1996</v>
      </c>
      <c r="C2644" s="27">
        <v>152044.53839999999</v>
      </c>
      <c r="D2644" s="27">
        <v>152044.53839999999</v>
      </c>
      <c r="E2644" s="27">
        <v>152044.53839999999</v>
      </c>
    </row>
    <row r="2645" spans="1:5" x14ac:dyDescent="0.25">
      <c r="A2645" s="27" t="s">
        <v>600</v>
      </c>
      <c r="B2645" s="27">
        <v>1997</v>
      </c>
      <c r="D2645" s="27">
        <v>153269.26740000001</v>
      </c>
    </row>
    <row r="2646" spans="1:5" x14ac:dyDescent="0.25">
      <c r="A2646" s="27" t="s">
        <v>600</v>
      </c>
      <c r="B2646" s="27">
        <v>1998</v>
      </c>
      <c r="D2646" s="27">
        <v>154493.9964</v>
      </c>
    </row>
    <row r="2647" spans="1:5" x14ac:dyDescent="0.25">
      <c r="A2647" s="27" t="s">
        <v>600</v>
      </c>
      <c r="B2647" s="27">
        <v>1999</v>
      </c>
      <c r="C2647" s="27">
        <v>155718.7254</v>
      </c>
      <c r="D2647" s="27">
        <v>155718.7254</v>
      </c>
      <c r="E2647" s="27">
        <v>155718.7254</v>
      </c>
    </row>
    <row r="2648" spans="1:5" x14ac:dyDescent="0.25">
      <c r="A2648" s="27" t="s">
        <v>600</v>
      </c>
      <c r="B2648" s="27">
        <v>2000</v>
      </c>
      <c r="D2648" s="27">
        <v>156854.38320000001</v>
      </c>
    </row>
    <row r="2649" spans="1:5" x14ac:dyDescent="0.25">
      <c r="A2649" s="27" t="s">
        <v>600</v>
      </c>
      <c r="B2649" s="27">
        <v>2001</v>
      </c>
      <c r="D2649" s="27">
        <v>157990.041</v>
      </c>
    </row>
    <row r="2650" spans="1:5" x14ac:dyDescent="0.25">
      <c r="A2650" s="27" t="s">
        <v>600</v>
      </c>
      <c r="B2650" s="27">
        <v>2002</v>
      </c>
      <c r="C2650" s="27">
        <v>159125.69880000001</v>
      </c>
      <c r="D2650" s="27">
        <v>159125.69880000001</v>
      </c>
      <c r="E2650" s="27">
        <v>159125.69880000001</v>
      </c>
    </row>
    <row r="2651" spans="1:5" x14ac:dyDescent="0.25">
      <c r="A2651" s="27" t="s">
        <v>600</v>
      </c>
      <c r="B2651" s="27">
        <v>2003</v>
      </c>
      <c r="D2651" s="27">
        <v>159726.92939999999</v>
      </c>
    </row>
    <row r="2652" spans="1:5" x14ac:dyDescent="0.25">
      <c r="A2652" s="27" t="s">
        <v>600</v>
      </c>
      <c r="B2652" s="27">
        <v>2004</v>
      </c>
      <c r="D2652" s="27">
        <v>160328.16</v>
      </c>
    </row>
    <row r="2653" spans="1:5" x14ac:dyDescent="0.25">
      <c r="A2653" s="27" t="s">
        <v>600</v>
      </c>
      <c r="B2653" s="27">
        <v>2005</v>
      </c>
      <c r="C2653" s="27">
        <v>160929.39060000001</v>
      </c>
      <c r="D2653" s="27">
        <v>160929.39060000001</v>
      </c>
      <c r="E2653" s="27">
        <v>160929.39060000001</v>
      </c>
    </row>
    <row r="2654" spans="1:5" x14ac:dyDescent="0.25">
      <c r="A2654" s="27" t="s">
        <v>600</v>
      </c>
      <c r="B2654" s="27">
        <v>2006</v>
      </c>
      <c r="D2654" s="27">
        <v>162549.2604</v>
      </c>
    </row>
    <row r="2655" spans="1:5" x14ac:dyDescent="0.25">
      <c r="A2655" s="27" t="s">
        <v>600</v>
      </c>
      <c r="B2655" s="27">
        <v>2007</v>
      </c>
      <c r="D2655" s="27">
        <v>164169.13020000001</v>
      </c>
    </row>
    <row r="2656" spans="1:5" x14ac:dyDescent="0.25">
      <c r="A2656" s="27" t="s">
        <v>600</v>
      </c>
      <c r="B2656" s="27">
        <v>2008</v>
      </c>
      <c r="C2656" s="27">
        <v>165789</v>
      </c>
      <c r="D2656" s="27">
        <v>165789</v>
      </c>
      <c r="E2656" s="27">
        <v>165789</v>
      </c>
    </row>
    <row r="2657" spans="1:5" x14ac:dyDescent="0.25">
      <c r="A2657" s="27" t="s">
        <v>600</v>
      </c>
      <c r="B2657" s="27">
        <v>2009</v>
      </c>
      <c r="D2657" s="27">
        <v>165643</v>
      </c>
    </row>
    <row r="2658" spans="1:5" x14ac:dyDescent="0.25">
      <c r="A2658" s="27" t="s">
        <v>600</v>
      </c>
      <c r="B2658" s="27">
        <v>2010</v>
      </c>
      <c r="C2658" s="27">
        <v>165497</v>
      </c>
      <c r="D2658" s="27">
        <v>165497</v>
      </c>
      <c r="E2658" s="27">
        <v>165497</v>
      </c>
    </row>
    <row r="2659" spans="1:5" x14ac:dyDescent="0.25">
      <c r="A2659" s="27" t="s">
        <v>600</v>
      </c>
      <c r="B2659" s="27">
        <v>2011</v>
      </c>
      <c r="C2659" s="27">
        <v>168048.1</v>
      </c>
      <c r="D2659" s="27">
        <v>168048.1</v>
      </c>
      <c r="E2659" s="27">
        <v>168048.1</v>
      </c>
    </row>
    <row r="2660" spans="1:5" x14ac:dyDescent="0.25">
      <c r="A2660" s="27" t="s">
        <v>600</v>
      </c>
      <c r="B2660" s="27">
        <v>2012</v>
      </c>
      <c r="C2660" s="27">
        <v>170178</v>
      </c>
      <c r="D2660" s="27">
        <v>170178</v>
      </c>
      <c r="E2660" s="27">
        <v>170178</v>
      </c>
    </row>
    <row r="2661" spans="1:5" x14ac:dyDescent="0.25">
      <c r="A2661" s="27" t="s">
        <v>600</v>
      </c>
      <c r="B2661" s="27">
        <v>2013</v>
      </c>
      <c r="C2661" s="27">
        <v>170957.7</v>
      </c>
      <c r="D2661" s="27">
        <v>170957.7</v>
      </c>
      <c r="E2661" s="27">
        <v>170957.7</v>
      </c>
    </row>
    <row r="2662" spans="1:5" x14ac:dyDescent="0.25">
      <c r="A2662" s="27" t="s">
        <v>600</v>
      </c>
      <c r="B2662" s="27">
        <v>2014</v>
      </c>
      <c r="D2662" s="27">
        <v>170957.7</v>
      </c>
    </row>
    <row r="2663" spans="1:5" x14ac:dyDescent="0.25">
      <c r="A2663" s="27" t="s">
        <v>600</v>
      </c>
      <c r="B2663" s="27">
        <v>2015</v>
      </c>
      <c r="D2663" s="27">
        <v>170957.7</v>
      </c>
    </row>
    <row r="2664" spans="1:5" x14ac:dyDescent="0.25">
      <c r="A2664" s="27" t="s">
        <v>600</v>
      </c>
      <c r="B2664" s="27">
        <v>2016</v>
      </c>
      <c r="D2664" s="27">
        <v>170957.7</v>
      </c>
    </row>
    <row r="2665" spans="1:5" x14ac:dyDescent="0.25">
      <c r="A2665" s="27" t="s">
        <v>600</v>
      </c>
      <c r="B2665" s="27">
        <v>2017</v>
      </c>
      <c r="D2665" s="27">
        <v>170957.7</v>
      </c>
    </row>
    <row r="2666" spans="1:5" x14ac:dyDescent="0.25">
      <c r="A2666" s="27" t="s">
        <v>608</v>
      </c>
      <c r="B2666" s="27">
        <v>1981</v>
      </c>
      <c r="C2666" s="27">
        <v>274529.72700000001</v>
      </c>
      <c r="D2666" s="27">
        <v>274529.72700000001</v>
      </c>
      <c r="E2666" s="27">
        <v>87826.428</v>
      </c>
    </row>
    <row r="2667" spans="1:5" x14ac:dyDescent="0.25">
      <c r="A2667" s="27" t="s">
        <v>608</v>
      </c>
      <c r="B2667" s="27">
        <v>1982</v>
      </c>
      <c r="D2667" s="27">
        <v>272002.51133333298</v>
      </c>
    </row>
    <row r="2668" spans="1:5" x14ac:dyDescent="0.25">
      <c r="A2668" s="27" t="s">
        <v>608</v>
      </c>
      <c r="B2668" s="27">
        <v>1983</v>
      </c>
      <c r="D2668" s="27">
        <v>269475.29566666699</v>
      </c>
    </row>
    <row r="2669" spans="1:5" x14ac:dyDescent="0.25">
      <c r="A2669" s="27" t="s">
        <v>608</v>
      </c>
      <c r="B2669" s="27">
        <v>1984</v>
      </c>
      <c r="C2669" s="27">
        <v>266948.08</v>
      </c>
      <c r="D2669" s="27">
        <v>266948.08</v>
      </c>
      <c r="E2669" s="27">
        <v>119642.32</v>
      </c>
    </row>
    <row r="2670" spans="1:5" x14ac:dyDescent="0.25">
      <c r="A2670" s="27" t="s">
        <v>608</v>
      </c>
      <c r="B2670" s="27">
        <v>1985</v>
      </c>
      <c r="D2670" s="27">
        <v>281799.898666667</v>
      </c>
    </row>
    <row r="2671" spans="1:5" x14ac:dyDescent="0.25">
      <c r="A2671" s="27" t="s">
        <v>608</v>
      </c>
      <c r="B2671" s="27">
        <v>1986</v>
      </c>
      <c r="D2671" s="27">
        <v>296651.71733333298</v>
      </c>
    </row>
    <row r="2672" spans="1:5" x14ac:dyDescent="0.25">
      <c r="A2672" s="27" t="s">
        <v>608</v>
      </c>
      <c r="B2672" s="27">
        <v>1987</v>
      </c>
      <c r="C2672" s="27">
        <v>311503.53600000002</v>
      </c>
      <c r="D2672" s="27">
        <v>311503.53600000002</v>
      </c>
      <c r="E2672" s="27">
        <v>166884.228</v>
      </c>
    </row>
    <row r="2673" spans="1:5" x14ac:dyDescent="0.25">
      <c r="A2673" s="27" t="s">
        <v>608</v>
      </c>
      <c r="B2673" s="27">
        <v>1988</v>
      </c>
      <c r="D2673" s="27">
        <v>337847.011</v>
      </c>
    </row>
    <row r="2674" spans="1:5" x14ac:dyDescent="0.25">
      <c r="A2674" s="27" t="s">
        <v>608</v>
      </c>
      <c r="B2674" s="27">
        <v>1989</v>
      </c>
      <c r="D2674" s="27">
        <v>364190.48599999998</v>
      </c>
    </row>
    <row r="2675" spans="1:5" x14ac:dyDescent="0.25">
      <c r="A2675" s="27" t="s">
        <v>608</v>
      </c>
      <c r="B2675" s="27">
        <v>1990</v>
      </c>
      <c r="C2675" s="27">
        <v>390533.96100000001</v>
      </c>
      <c r="D2675" s="27">
        <v>390533.96100000001</v>
      </c>
      <c r="E2675" s="27">
        <v>203121.788</v>
      </c>
    </row>
    <row r="2676" spans="1:5" x14ac:dyDescent="0.25">
      <c r="A2676" s="27" t="s">
        <v>608</v>
      </c>
      <c r="B2676" s="27">
        <v>1991</v>
      </c>
      <c r="D2676" s="27">
        <v>548099.174</v>
      </c>
    </row>
    <row r="2677" spans="1:5" x14ac:dyDescent="0.25">
      <c r="A2677" s="27" t="s">
        <v>608</v>
      </c>
      <c r="B2677" s="27">
        <v>1992</v>
      </c>
      <c r="D2677" s="27">
        <v>705664.38699999999</v>
      </c>
    </row>
    <row r="2678" spans="1:5" x14ac:dyDescent="0.25">
      <c r="A2678" s="27" t="s">
        <v>608</v>
      </c>
      <c r="B2678" s="27">
        <v>1993</v>
      </c>
      <c r="C2678" s="27">
        <v>863229.6</v>
      </c>
      <c r="D2678" s="27">
        <v>863229.6</v>
      </c>
      <c r="E2678" s="27">
        <v>473605.6</v>
      </c>
    </row>
    <row r="2679" spans="1:5" x14ac:dyDescent="0.25">
      <c r="A2679" s="27" t="s">
        <v>608</v>
      </c>
      <c r="B2679" s="27">
        <v>1994</v>
      </c>
      <c r="D2679" s="27">
        <v>1076963.2433333299</v>
      </c>
    </row>
    <row r="2680" spans="1:5" x14ac:dyDescent="0.25">
      <c r="A2680" s="27" t="s">
        <v>608</v>
      </c>
      <c r="B2680" s="27">
        <v>1995</v>
      </c>
      <c r="D2680" s="27">
        <v>1290696.88666667</v>
      </c>
    </row>
    <row r="2681" spans="1:5" x14ac:dyDescent="0.25">
      <c r="A2681" s="27" t="s">
        <v>608</v>
      </c>
      <c r="B2681" s="27">
        <v>1996</v>
      </c>
      <c r="C2681" s="27">
        <v>1504430.53</v>
      </c>
      <c r="D2681" s="27">
        <v>1504430.53</v>
      </c>
      <c r="E2681" s="27">
        <v>1081225.3799999999</v>
      </c>
    </row>
    <row r="2682" spans="1:5" x14ac:dyDescent="0.25">
      <c r="A2682" s="27" t="s">
        <v>608</v>
      </c>
      <c r="B2682" s="27">
        <v>1997</v>
      </c>
      <c r="D2682" s="27">
        <v>1374496.2866666701</v>
      </c>
    </row>
    <row r="2683" spans="1:5" x14ac:dyDescent="0.25">
      <c r="A2683" s="27" t="s">
        <v>608</v>
      </c>
      <c r="B2683" s="27">
        <v>1998</v>
      </c>
      <c r="D2683" s="27">
        <v>1244562.04333333</v>
      </c>
    </row>
    <row r="2684" spans="1:5" x14ac:dyDescent="0.25">
      <c r="A2684" s="27" t="s">
        <v>608</v>
      </c>
      <c r="B2684" s="27">
        <v>1999</v>
      </c>
      <c r="C2684" s="27">
        <v>1114627.8</v>
      </c>
      <c r="D2684" s="27">
        <v>1114627.8</v>
      </c>
      <c r="E2684" s="27">
        <v>741352.48</v>
      </c>
    </row>
    <row r="2685" spans="1:5" x14ac:dyDescent="0.25">
      <c r="A2685" s="27" t="s">
        <v>608</v>
      </c>
      <c r="B2685" s="27">
        <v>2000</v>
      </c>
      <c r="D2685" s="27">
        <v>1312159.77</v>
      </c>
    </row>
    <row r="2686" spans="1:5" x14ac:dyDescent="0.25">
      <c r="A2686" s="27" t="s">
        <v>608</v>
      </c>
      <c r="B2686" s="27">
        <v>2001</v>
      </c>
      <c r="D2686" s="27">
        <v>1509691.74</v>
      </c>
    </row>
    <row r="2687" spans="1:5" x14ac:dyDescent="0.25">
      <c r="A2687" s="27" t="s">
        <v>608</v>
      </c>
      <c r="B2687" s="27">
        <v>2002</v>
      </c>
      <c r="C2687" s="27">
        <v>1707223.71</v>
      </c>
      <c r="D2687" s="27">
        <v>1707223.71</v>
      </c>
      <c r="E2687" s="27">
        <v>1226591.8999999999</v>
      </c>
    </row>
    <row r="2688" spans="1:5" x14ac:dyDescent="0.25">
      <c r="A2688" s="27" t="s">
        <v>608</v>
      </c>
      <c r="B2688" s="27">
        <v>2003</v>
      </c>
      <c r="D2688" s="27">
        <v>1402666.22</v>
      </c>
    </row>
    <row r="2689" spans="1:5" x14ac:dyDescent="0.25">
      <c r="A2689" s="27" t="s">
        <v>608</v>
      </c>
      <c r="B2689" s="27">
        <v>2004</v>
      </c>
      <c r="D2689" s="27">
        <v>1098108.73</v>
      </c>
    </row>
    <row r="2690" spans="1:5" x14ac:dyDescent="0.25">
      <c r="A2690" s="27" t="s">
        <v>608</v>
      </c>
      <c r="B2690" s="27">
        <v>2005</v>
      </c>
      <c r="C2690" s="27">
        <v>793551.24</v>
      </c>
      <c r="D2690" s="27">
        <v>793551.24</v>
      </c>
      <c r="E2690" s="27">
        <v>629886.36</v>
      </c>
    </row>
    <row r="2691" spans="1:5" x14ac:dyDescent="0.25">
      <c r="A2691" s="27" t="s">
        <v>608</v>
      </c>
      <c r="B2691" s="27">
        <v>2006</v>
      </c>
      <c r="D2691" s="27">
        <v>600132.94533333299</v>
      </c>
    </row>
    <row r="2692" spans="1:5" x14ac:dyDescent="0.25">
      <c r="A2692" s="27" t="s">
        <v>608</v>
      </c>
      <c r="B2692" s="27">
        <v>2007</v>
      </c>
      <c r="D2692" s="27">
        <v>406714.65066666697</v>
      </c>
    </row>
    <row r="2693" spans="1:5" x14ac:dyDescent="0.25">
      <c r="A2693" s="27" t="s">
        <v>608</v>
      </c>
      <c r="B2693" s="27">
        <v>2008</v>
      </c>
      <c r="C2693" s="27">
        <v>213296.356</v>
      </c>
      <c r="D2693" s="27">
        <v>213296.356</v>
      </c>
      <c r="E2693" s="27">
        <v>289701.13199999998</v>
      </c>
    </row>
    <row r="2694" spans="1:5" x14ac:dyDescent="0.25">
      <c r="A2694" s="27" t="s">
        <v>608</v>
      </c>
      <c r="B2694" s="27">
        <v>2009</v>
      </c>
      <c r="D2694" s="27">
        <v>217700.37549999999</v>
      </c>
    </row>
    <row r="2695" spans="1:5" x14ac:dyDescent="0.25">
      <c r="A2695" s="27" t="s">
        <v>608</v>
      </c>
      <c r="B2695" s="27">
        <v>2010</v>
      </c>
      <c r="C2695" s="27">
        <v>222104.39499999999</v>
      </c>
      <c r="D2695" s="27">
        <v>222104.39499999999</v>
      </c>
      <c r="E2695" s="27">
        <v>361303.935</v>
      </c>
    </row>
    <row r="2696" spans="1:5" x14ac:dyDescent="0.25">
      <c r="A2696" s="27" t="s">
        <v>608</v>
      </c>
      <c r="B2696" s="27">
        <v>2011</v>
      </c>
      <c r="C2696" s="27">
        <v>99519.967000000004</v>
      </c>
      <c r="D2696" s="27">
        <v>99519.967000000004</v>
      </c>
      <c r="E2696" s="27">
        <v>269113.90999999997</v>
      </c>
    </row>
    <row r="2697" spans="1:5" x14ac:dyDescent="0.25">
      <c r="A2697" s="27" t="s">
        <v>608</v>
      </c>
      <c r="B2697" s="27">
        <v>2012</v>
      </c>
      <c r="C2697" s="27">
        <v>163327.296</v>
      </c>
      <c r="D2697" s="27">
        <v>163327.296</v>
      </c>
      <c r="E2697" s="27">
        <v>392588.92200000002</v>
      </c>
    </row>
    <row r="2698" spans="1:5" x14ac:dyDescent="0.25">
      <c r="A2698" s="27" t="s">
        <v>608</v>
      </c>
      <c r="B2698" s="27">
        <v>2013</v>
      </c>
      <c r="C2698" s="27">
        <v>186245.48800000001</v>
      </c>
      <c r="D2698" s="27">
        <v>186245.48800000001</v>
      </c>
      <c r="E2698" s="27">
        <v>691090.4</v>
      </c>
    </row>
    <row r="2699" spans="1:5" x14ac:dyDescent="0.25">
      <c r="A2699" s="27" t="s">
        <v>608</v>
      </c>
      <c r="B2699" s="27">
        <v>2014</v>
      </c>
      <c r="D2699" s="27">
        <v>186245.48800000001</v>
      </c>
    </row>
    <row r="2700" spans="1:5" x14ac:dyDescent="0.25">
      <c r="A2700" s="27" t="s">
        <v>608</v>
      </c>
      <c r="B2700" s="27">
        <v>2015</v>
      </c>
      <c r="D2700" s="27">
        <v>186245.48800000001</v>
      </c>
    </row>
    <row r="2701" spans="1:5" x14ac:dyDescent="0.25">
      <c r="A2701" s="27" t="s">
        <v>608</v>
      </c>
      <c r="B2701" s="27">
        <v>2016</v>
      </c>
      <c r="D2701" s="27">
        <v>186245.48800000001</v>
      </c>
    </row>
    <row r="2702" spans="1:5" x14ac:dyDescent="0.25">
      <c r="A2702" s="27" t="s">
        <v>608</v>
      </c>
      <c r="B2702" s="27">
        <v>2017</v>
      </c>
      <c r="D2702" s="27">
        <v>186245.48800000001</v>
      </c>
    </row>
    <row r="2703" spans="1:5" x14ac:dyDescent="0.25">
      <c r="A2703" s="27" t="s">
        <v>617</v>
      </c>
      <c r="B2703" s="27">
        <v>1981</v>
      </c>
      <c r="C2703" s="27">
        <v>0</v>
      </c>
      <c r="D2703" s="27">
        <v>0</v>
      </c>
      <c r="E2703" s="27">
        <v>0</v>
      </c>
    </row>
    <row r="2704" spans="1:5" x14ac:dyDescent="0.25">
      <c r="A2704" s="27" t="s">
        <v>617</v>
      </c>
      <c r="B2704" s="27">
        <v>1982</v>
      </c>
      <c r="D2704" s="27">
        <v>0</v>
      </c>
    </row>
    <row r="2705" spans="1:5" x14ac:dyDescent="0.25">
      <c r="A2705" s="27" t="s">
        <v>617</v>
      </c>
      <c r="B2705" s="27">
        <v>1983</v>
      </c>
      <c r="D2705" s="27">
        <v>0</v>
      </c>
    </row>
    <row r="2706" spans="1:5" x14ac:dyDescent="0.25">
      <c r="A2706" s="27" t="s">
        <v>617</v>
      </c>
      <c r="B2706" s="27">
        <v>1984</v>
      </c>
      <c r="C2706" s="27">
        <v>0</v>
      </c>
      <c r="D2706" s="27">
        <v>0</v>
      </c>
      <c r="E2706" s="27">
        <v>0</v>
      </c>
    </row>
    <row r="2707" spans="1:5" x14ac:dyDescent="0.25">
      <c r="A2707" s="27" t="s">
        <v>617</v>
      </c>
      <c r="B2707" s="27">
        <v>1985</v>
      </c>
      <c r="D2707" s="27">
        <v>0</v>
      </c>
    </row>
    <row r="2708" spans="1:5" x14ac:dyDescent="0.25">
      <c r="A2708" s="27" t="s">
        <v>617</v>
      </c>
      <c r="B2708" s="27">
        <v>1986</v>
      </c>
      <c r="D2708" s="27">
        <v>0</v>
      </c>
    </row>
    <row r="2709" spans="1:5" x14ac:dyDescent="0.25">
      <c r="A2709" s="27" t="s">
        <v>617</v>
      </c>
      <c r="B2709" s="27">
        <v>1987</v>
      </c>
      <c r="C2709" s="27">
        <v>0</v>
      </c>
      <c r="D2709" s="27">
        <v>0</v>
      </c>
      <c r="E2709" s="27">
        <v>0</v>
      </c>
    </row>
    <row r="2710" spans="1:5" x14ac:dyDescent="0.25">
      <c r="A2710" s="27" t="s">
        <v>617</v>
      </c>
      <c r="B2710" s="27">
        <v>1988</v>
      </c>
      <c r="D2710" s="27">
        <v>0</v>
      </c>
    </row>
    <row r="2711" spans="1:5" x14ac:dyDescent="0.25">
      <c r="A2711" s="27" t="s">
        <v>617</v>
      </c>
      <c r="B2711" s="27">
        <v>1989</v>
      </c>
      <c r="D2711" s="27">
        <v>0</v>
      </c>
    </row>
    <row r="2712" spans="1:5" x14ac:dyDescent="0.25">
      <c r="A2712" s="27" t="s">
        <v>617</v>
      </c>
      <c r="B2712" s="27">
        <v>1990</v>
      </c>
      <c r="C2712" s="27">
        <v>0</v>
      </c>
      <c r="D2712" s="27">
        <v>0</v>
      </c>
      <c r="E2712" s="27">
        <v>0</v>
      </c>
    </row>
    <row r="2713" spans="1:5" x14ac:dyDescent="0.25">
      <c r="A2713" s="27" t="s">
        <v>617</v>
      </c>
      <c r="B2713" s="27">
        <v>1991</v>
      </c>
      <c r="D2713" s="27">
        <v>0</v>
      </c>
    </row>
    <row r="2714" spans="1:5" x14ac:dyDescent="0.25">
      <c r="A2714" s="27" t="s">
        <v>617</v>
      </c>
      <c r="B2714" s="27">
        <v>1992</v>
      </c>
      <c r="D2714" s="27">
        <v>0</v>
      </c>
    </row>
    <row r="2715" spans="1:5" x14ac:dyDescent="0.25">
      <c r="A2715" s="27" t="s">
        <v>617</v>
      </c>
      <c r="B2715" s="27">
        <v>1993</v>
      </c>
      <c r="C2715" s="27">
        <v>0</v>
      </c>
      <c r="D2715" s="27">
        <v>0</v>
      </c>
      <c r="E2715" s="27">
        <v>0</v>
      </c>
    </row>
    <row r="2716" spans="1:5" x14ac:dyDescent="0.25">
      <c r="A2716" s="27" t="s">
        <v>617</v>
      </c>
      <c r="B2716" s="27">
        <v>1994</v>
      </c>
      <c r="D2716" s="27">
        <v>12910.08</v>
      </c>
    </row>
    <row r="2717" spans="1:5" x14ac:dyDescent="0.25">
      <c r="A2717" s="27" t="s">
        <v>617</v>
      </c>
      <c r="B2717" s="27">
        <v>1995</v>
      </c>
      <c r="D2717" s="27">
        <v>25820.16</v>
      </c>
    </row>
    <row r="2718" spans="1:5" x14ac:dyDescent="0.25">
      <c r="A2718" s="27" t="s">
        <v>617</v>
      </c>
      <c r="B2718" s="27">
        <v>1996</v>
      </c>
      <c r="C2718" s="27">
        <v>38730.239999999998</v>
      </c>
      <c r="D2718" s="27">
        <v>38730.239999999998</v>
      </c>
      <c r="E2718" s="27">
        <v>7618.7676000000001</v>
      </c>
    </row>
    <row r="2719" spans="1:5" x14ac:dyDescent="0.25">
      <c r="A2719" s="27" t="s">
        <v>617</v>
      </c>
      <c r="B2719" s="27">
        <v>1997</v>
      </c>
      <c r="D2719" s="27">
        <v>36603.919666666698</v>
      </c>
    </row>
    <row r="2720" spans="1:5" x14ac:dyDescent="0.25">
      <c r="A2720" s="27" t="s">
        <v>617</v>
      </c>
      <c r="B2720" s="27">
        <v>1998</v>
      </c>
      <c r="D2720" s="27">
        <v>34477.599333333303</v>
      </c>
    </row>
    <row r="2721" spans="1:5" x14ac:dyDescent="0.25">
      <c r="A2721" s="27" t="s">
        <v>617</v>
      </c>
      <c r="B2721" s="27">
        <v>1999</v>
      </c>
      <c r="C2721" s="27">
        <v>32351.278999999999</v>
      </c>
      <c r="D2721" s="27">
        <v>32351.278999999999</v>
      </c>
      <c r="E2721" s="27">
        <v>17454.648000000001</v>
      </c>
    </row>
    <row r="2722" spans="1:5" x14ac:dyDescent="0.25">
      <c r="A2722" s="27" t="s">
        <v>617</v>
      </c>
      <c r="B2722" s="27">
        <v>2000</v>
      </c>
      <c r="D2722" s="27">
        <v>26603.273133333299</v>
      </c>
    </row>
    <row r="2723" spans="1:5" x14ac:dyDescent="0.25">
      <c r="A2723" s="27" t="s">
        <v>617</v>
      </c>
      <c r="B2723" s="27">
        <v>2001</v>
      </c>
      <c r="D2723" s="27">
        <v>20855.267266666699</v>
      </c>
    </row>
    <row r="2724" spans="1:5" x14ac:dyDescent="0.25">
      <c r="A2724" s="27" t="s">
        <v>617</v>
      </c>
      <c r="B2724" s="27">
        <v>2002</v>
      </c>
      <c r="C2724" s="27">
        <v>15107.261399999999</v>
      </c>
      <c r="D2724" s="27">
        <v>15107.261399999999</v>
      </c>
      <c r="E2724" s="27">
        <v>11371.875899999999</v>
      </c>
    </row>
    <row r="2725" spans="1:5" x14ac:dyDescent="0.25">
      <c r="A2725" s="27" t="s">
        <v>617</v>
      </c>
      <c r="B2725" s="27">
        <v>2003</v>
      </c>
      <c r="D2725" s="27">
        <v>26437.992933333298</v>
      </c>
    </row>
    <row r="2726" spans="1:5" x14ac:dyDescent="0.25">
      <c r="A2726" s="27" t="s">
        <v>617</v>
      </c>
      <c r="B2726" s="27">
        <v>2004</v>
      </c>
      <c r="D2726" s="27">
        <v>37768.724466666703</v>
      </c>
    </row>
    <row r="2727" spans="1:5" x14ac:dyDescent="0.25">
      <c r="A2727" s="27" t="s">
        <v>617</v>
      </c>
      <c r="B2727" s="27">
        <v>2005</v>
      </c>
      <c r="C2727" s="27">
        <v>49099.455999999998</v>
      </c>
      <c r="D2727" s="27">
        <v>49099.455999999998</v>
      </c>
      <c r="E2727" s="27">
        <v>44598.847999999998</v>
      </c>
    </row>
    <row r="2728" spans="1:5" x14ac:dyDescent="0.25">
      <c r="A2728" s="27" t="s">
        <v>617</v>
      </c>
      <c r="B2728" s="27">
        <v>2006</v>
      </c>
      <c r="D2728" s="27">
        <v>32930.0949866667</v>
      </c>
    </row>
    <row r="2729" spans="1:5" x14ac:dyDescent="0.25">
      <c r="A2729" s="27" t="s">
        <v>617</v>
      </c>
      <c r="B2729" s="27">
        <v>2007</v>
      </c>
      <c r="D2729" s="27">
        <v>16760.733973333299</v>
      </c>
    </row>
    <row r="2730" spans="1:5" x14ac:dyDescent="0.25">
      <c r="A2730" s="27" t="s">
        <v>617</v>
      </c>
      <c r="B2730" s="27">
        <v>2008</v>
      </c>
      <c r="C2730" s="27">
        <v>591.37296000000003</v>
      </c>
      <c r="D2730" s="27">
        <v>591.37296000000003</v>
      </c>
      <c r="E2730" s="27">
        <v>591.37296000000003</v>
      </c>
    </row>
    <row r="2731" spans="1:5" x14ac:dyDescent="0.25">
      <c r="A2731" s="27" t="s">
        <v>617</v>
      </c>
      <c r="B2731" s="27">
        <v>2009</v>
      </c>
      <c r="D2731" s="27">
        <v>18592.04148</v>
      </c>
    </row>
    <row r="2732" spans="1:5" x14ac:dyDescent="0.25">
      <c r="A2732" s="27" t="s">
        <v>617</v>
      </c>
      <c r="B2732" s="27">
        <v>2010</v>
      </c>
      <c r="C2732" s="27">
        <v>36592.71</v>
      </c>
      <c r="D2732" s="27">
        <v>36592.71</v>
      </c>
      <c r="E2732" s="27">
        <v>41636.699999999997</v>
      </c>
    </row>
    <row r="2733" spans="1:5" x14ac:dyDescent="0.25">
      <c r="A2733" s="27" t="s">
        <v>617</v>
      </c>
      <c r="B2733" s="27">
        <v>2011</v>
      </c>
      <c r="C2733" s="27">
        <v>20594.788199999999</v>
      </c>
      <c r="D2733" s="27">
        <v>20594.788199999999</v>
      </c>
      <c r="E2733" s="27">
        <v>30806.27</v>
      </c>
    </row>
    <row r="2734" spans="1:5" x14ac:dyDescent="0.25">
      <c r="A2734" s="27" t="s">
        <v>617</v>
      </c>
      <c r="B2734" s="27">
        <v>2012</v>
      </c>
      <c r="C2734" s="27">
        <v>20062.023099999999</v>
      </c>
      <c r="D2734" s="27">
        <v>20062.023099999999</v>
      </c>
      <c r="E2734" s="27">
        <v>30433.557000000001</v>
      </c>
    </row>
    <row r="2735" spans="1:5" x14ac:dyDescent="0.25">
      <c r="A2735" s="27" t="s">
        <v>617</v>
      </c>
      <c r="B2735" s="27">
        <v>2013</v>
      </c>
      <c r="C2735" s="27">
        <v>24755.562000000002</v>
      </c>
      <c r="D2735" s="27">
        <v>24755.562000000002</v>
      </c>
      <c r="E2735" s="27">
        <v>35152.89</v>
      </c>
    </row>
    <row r="2736" spans="1:5" x14ac:dyDescent="0.25">
      <c r="A2736" s="27" t="s">
        <v>617</v>
      </c>
      <c r="B2736" s="27">
        <v>2014</v>
      </c>
      <c r="D2736" s="27">
        <v>24755.562000000002</v>
      </c>
    </row>
    <row r="2737" spans="1:5" x14ac:dyDescent="0.25">
      <c r="A2737" s="27" t="s">
        <v>617</v>
      </c>
      <c r="B2737" s="27">
        <v>2015</v>
      </c>
      <c r="D2737" s="27">
        <v>24755.562000000002</v>
      </c>
    </row>
    <row r="2738" spans="1:5" x14ac:dyDescent="0.25">
      <c r="A2738" s="27" t="s">
        <v>617</v>
      </c>
      <c r="B2738" s="27">
        <v>2016</v>
      </c>
      <c r="D2738" s="27">
        <v>24755.562000000002</v>
      </c>
    </row>
    <row r="2739" spans="1:5" x14ac:dyDescent="0.25">
      <c r="A2739" s="27" t="s">
        <v>617</v>
      </c>
      <c r="B2739" s="27">
        <v>2017</v>
      </c>
      <c r="D2739" s="27">
        <v>24755.562000000002</v>
      </c>
    </row>
    <row r="2740" spans="1:5" x14ac:dyDescent="0.25">
      <c r="A2740" s="27" t="s">
        <v>621</v>
      </c>
      <c r="B2740" s="27">
        <v>1981</v>
      </c>
      <c r="C2740" s="27">
        <v>1031990.28</v>
      </c>
      <c r="D2740" s="27">
        <v>1031990.28</v>
      </c>
      <c r="E2740" s="27">
        <v>744159.62</v>
      </c>
    </row>
    <row r="2741" spans="1:5" x14ac:dyDescent="0.25">
      <c r="A2741" s="27" t="s">
        <v>621</v>
      </c>
      <c r="B2741" s="27">
        <v>1982</v>
      </c>
      <c r="D2741" s="27">
        <v>1050931.6000000001</v>
      </c>
    </row>
    <row r="2742" spans="1:5" x14ac:dyDescent="0.25">
      <c r="A2742" s="27" t="s">
        <v>621</v>
      </c>
      <c r="B2742" s="27">
        <v>1983</v>
      </c>
      <c r="D2742" s="27">
        <v>1069872.92</v>
      </c>
    </row>
    <row r="2743" spans="1:5" x14ac:dyDescent="0.25">
      <c r="A2743" s="27" t="s">
        <v>621</v>
      </c>
      <c r="B2743" s="27">
        <v>1984</v>
      </c>
      <c r="C2743" s="27">
        <v>1088814.24</v>
      </c>
      <c r="D2743" s="27">
        <v>1088814.24</v>
      </c>
      <c r="E2743" s="27">
        <v>862568.64</v>
      </c>
    </row>
    <row r="2744" spans="1:5" x14ac:dyDescent="0.25">
      <c r="A2744" s="27" t="s">
        <v>621</v>
      </c>
      <c r="B2744" s="27">
        <v>1985</v>
      </c>
      <c r="D2744" s="27">
        <v>1108420.53</v>
      </c>
    </row>
    <row r="2745" spans="1:5" x14ac:dyDescent="0.25">
      <c r="A2745" s="27" t="s">
        <v>621</v>
      </c>
      <c r="B2745" s="27">
        <v>1986</v>
      </c>
      <c r="D2745" s="27">
        <v>1128026.82</v>
      </c>
    </row>
    <row r="2746" spans="1:5" x14ac:dyDescent="0.25">
      <c r="A2746" s="27" t="s">
        <v>621</v>
      </c>
      <c r="B2746" s="27">
        <v>1987</v>
      </c>
      <c r="C2746" s="27">
        <v>1147633.1100000001</v>
      </c>
      <c r="D2746" s="27">
        <v>1147633.1100000001</v>
      </c>
      <c r="E2746" s="27">
        <v>966727.44</v>
      </c>
    </row>
    <row r="2747" spans="1:5" x14ac:dyDescent="0.25">
      <c r="A2747" s="27" t="s">
        <v>621</v>
      </c>
      <c r="B2747" s="27">
        <v>1988</v>
      </c>
      <c r="D2747" s="27">
        <v>1149275.94</v>
      </c>
    </row>
    <row r="2748" spans="1:5" x14ac:dyDescent="0.25">
      <c r="A2748" s="27" t="s">
        <v>621</v>
      </c>
      <c r="B2748" s="27">
        <v>1989</v>
      </c>
      <c r="D2748" s="27">
        <v>1150918.77</v>
      </c>
    </row>
    <row r="2749" spans="1:5" x14ac:dyDescent="0.25">
      <c r="A2749" s="27" t="s">
        <v>621</v>
      </c>
      <c r="B2749" s="27">
        <v>1990</v>
      </c>
      <c r="C2749" s="27">
        <v>1152561.6000000001</v>
      </c>
      <c r="D2749" s="27">
        <v>1152561.6000000001</v>
      </c>
      <c r="E2749" s="27">
        <v>966432</v>
      </c>
    </row>
    <row r="2750" spans="1:5" x14ac:dyDescent="0.25">
      <c r="A2750" s="27" t="s">
        <v>621</v>
      </c>
      <c r="B2750" s="27">
        <v>1991</v>
      </c>
      <c r="D2750" s="27">
        <v>1165517.63333333</v>
      </c>
    </row>
    <row r="2751" spans="1:5" x14ac:dyDescent="0.25">
      <c r="A2751" s="27" t="s">
        <v>621</v>
      </c>
      <c r="B2751" s="27">
        <v>1992</v>
      </c>
      <c r="D2751" s="27">
        <v>1178473.66666667</v>
      </c>
    </row>
    <row r="2752" spans="1:5" x14ac:dyDescent="0.25">
      <c r="A2752" s="27" t="s">
        <v>621</v>
      </c>
      <c r="B2752" s="27">
        <v>1993</v>
      </c>
      <c r="C2752" s="27">
        <v>1191429.7</v>
      </c>
      <c r="D2752" s="27">
        <v>1191429.7</v>
      </c>
      <c r="E2752" s="27">
        <v>1028080.1</v>
      </c>
    </row>
    <row r="2753" spans="1:5" x14ac:dyDescent="0.25">
      <c r="A2753" s="27" t="s">
        <v>621</v>
      </c>
      <c r="B2753" s="27">
        <v>1994</v>
      </c>
      <c r="D2753" s="27">
        <v>1198893.8899999999</v>
      </c>
    </row>
    <row r="2754" spans="1:5" x14ac:dyDescent="0.25">
      <c r="A2754" s="27" t="s">
        <v>621</v>
      </c>
      <c r="B2754" s="27">
        <v>1995</v>
      </c>
      <c r="D2754" s="27">
        <v>1206358.08</v>
      </c>
    </row>
    <row r="2755" spans="1:5" x14ac:dyDescent="0.25">
      <c r="A2755" s="27" t="s">
        <v>621</v>
      </c>
      <c r="B2755" s="27">
        <v>1996</v>
      </c>
      <c r="C2755" s="27">
        <v>1213822.27</v>
      </c>
      <c r="D2755" s="27">
        <v>1213822.27</v>
      </c>
      <c r="E2755" s="27">
        <v>1091420.28</v>
      </c>
    </row>
    <row r="2756" spans="1:5" x14ac:dyDescent="0.25">
      <c r="A2756" s="27" t="s">
        <v>621</v>
      </c>
      <c r="B2756" s="27">
        <v>1997</v>
      </c>
      <c r="D2756" s="27">
        <v>1211529.4133333301</v>
      </c>
    </row>
    <row r="2757" spans="1:5" x14ac:dyDescent="0.25">
      <c r="A2757" s="27" t="s">
        <v>621</v>
      </c>
      <c r="B2757" s="27">
        <v>1998</v>
      </c>
      <c r="D2757" s="27">
        <v>1209236.5566666699</v>
      </c>
    </row>
    <row r="2758" spans="1:5" x14ac:dyDescent="0.25">
      <c r="A2758" s="27" t="s">
        <v>621</v>
      </c>
      <c r="B2758" s="27">
        <v>1999</v>
      </c>
      <c r="C2758" s="27">
        <v>1206943.7</v>
      </c>
      <c r="D2758" s="27">
        <v>1206943.7</v>
      </c>
      <c r="E2758" s="27">
        <v>1070476.6000000001</v>
      </c>
    </row>
    <row r="2759" spans="1:5" x14ac:dyDescent="0.25">
      <c r="A2759" s="27" t="s">
        <v>621</v>
      </c>
      <c r="B2759" s="27">
        <v>2000</v>
      </c>
      <c r="D2759" s="27">
        <v>1199009.6000000001</v>
      </c>
    </row>
    <row r="2760" spans="1:5" x14ac:dyDescent="0.25">
      <c r="A2760" s="27" t="s">
        <v>621</v>
      </c>
      <c r="B2760" s="27">
        <v>2001</v>
      </c>
      <c r="D2760" s="27">
        <v>1191075.5</v>
      </c>
    </row>
    <row r="2761" spans="1:5" x14ac:dyDescent="0.25">
      <c r="A2761" s="27" t="s">
        <v>621</v>
      </c>
      <c r="B2761" s="27">
        <v>2002</v>
      </c>
      <c r="C2761" s="27">
        <v>1183141.3999999999</v>
      </c>
      <c r="D2761" s="27">
        <v>1183141.3999999999</v>
      </c>
      <c r="E2761" s="27">
        <v>1072124.3999999999</v>
      </c>
    </row>
    <row r="2762" spans="1:5" x14ac:dyDescent="0.25">
      <c r="A2762" s="27" t="s">
        <v>621</v>
      </c>
      <c r="B2762" s="27">
        <v>2003</v>
      </c>
      <c r="D2762" s="27">
        <v>1187537.88333333</v>
      </c>
    </row>
    <row r="2763" spans="1:5" x14ac:dyDescent="0.25">
      <c r="A2763" s="27" t="s">
        <v>621</v>
      </c>
      <c r="B2763" s="27">
        <v>2004</v>
      </c>
      <c r="D2763" s="27">
        <v>1191934.36666667</v>
      </c>
    </row>
    <row r="2764" spans="1:5" x14ac:dyDescent="0.25">
      <c r="A2764" s="27" t="s">
        <v>621</v>
      </c>
      <c r="B2764" s="27">
        <v>2005</v>
      </c>
      <c r="C2764" s="27">
        <v>1196330.8500000001</v>
      </c>
      <c r="D2764" s="27">
        <v>1196330.8500000001</v>
      </c>
      <c r="E2764" s="27">
        <v>1132092</v>
      </c>
    </row>
    <row r="2765" spans="1:5" x14ac:dyDescent="0.25">
      <c r="A2765" s="27" t="s">
        <v>621</v>
      </c>
      <c r="B2765" s="27">
        <v>2006</v>
      </c>
      <c r="D2765" s="27">
        <v>1196909.2333333299</v>
      </c>
    </row>
    <row r="2766" spans="1:5" x14ac:dyDescent="0.25">
      <c r="A2766" s="27" t="s">
        <v>621</v>
      </c>
      <c r="B2766" s="27">
        <v>2007</v>
      </c>
      <c r="D2766" s="27">
        <v>1197487.61666667</v>
      </c>
    </row>
    <row r="2767" spans="1:5" x14ac:dyDescent="0.25">
      <c r="A2767" s="27" t="s">
        <v>621</v>
      </c>
      <c r="B2767" s="27">
        <v>2008</v>
      </c>
      <c r="C2767" s="27">
        <v>1198066</v>
      </c>
      <c r="D2767" s="27">
        <v>1198066</v>
      </c>
      <c r="E2767" s="27">
        <v>1246440</v>
      </c>
    </row>
    <row r="2768" spans="1:5" x14ac:dyDescent="0.25">
      <c r="A2768" s="27" t="s">
        <v>621</v>
      </c>
      <c r="B2768" s="27">
        <v>2009</v>
      </c>
      <c r="D2768" s="27">
        <v>1207415.06</v>
      </c>
    </row>
    <row r="2769" spans="1:5" x14ac:dyDescent="0.25">
      <c r="A2769" s="27" t="s">
        <v>621</v>
      </c>
      <c r="B2769" s="27">
        <v>2010</v>
      </c>
      <c r="C2769" s="27">
        <v>1216764.1200000001</v>
      </c>
      <c r="D2769" s="27">
        <v>1216764.1200000001</v>
      </c>
      <c r="E2769" s="27">
        <v>1322170.92</v>
      </c>
    </row>
    <row r="2770" spans="1:5" x14ac:dyDescent="0.25">
      <c r="A2770" s="27" t="s">
        <v>621</v>
      </c>
      <c r="B2770" s="27">
        <v>2011</v>
      </c>
      <c r="C2770" s="27">
        <v>1192260.02</v>
      </c>
      <c r="D2770" s="27">
        <v>1192260.02</v>
      </c>
      <c r="E2770" s="27">
        <v>1343717.4</v>
      </c>
    </row>
    <row r="2771" spans="1:5" x14ac:dyDescent="0.25">
      <c r="A2771" s="27" t="s">
        <v>621</v>
      </c>
      <c r="B2771" s="27">
        <v>2012</v>
      </c>
      <c r="C2771" s="27">
        <v>1169026.8700000001</v>
      </c>
      <c r="D2771" s="27">
        <v>1169026.8700000001</v>
      </c>
      <c r="E2771" s="27">
        <v>1356497.78</v>
      </c>
    </row>
    <row r="2772" spans="1:5" x14ac:dyDescent="0.25">
      <c r="A2772" s="27" t="s">
        <v>621</v>
      </c>
      <c r="B2772" s="27">
        <v>2013</v>
      </c>
      <c r="C2772" s="27">
        <v>1182131.08</v>
      </c>
      <c r="D2772" s="27">
        <v>1182131.08</v>
      </c>
      <c r="E2772" s="27">
        <v>1428771.88</v>
      </c>
    </row>
    <row r="2773" spans="1:5" x14ac:dyDescent="0.25">
      <c r="A2773" s="27" t="s">
        <v>621</v>
      </c>
      <c r="B2773" s="27">
        <v>2014</v>
      </c>
      <c r="D2773" s="27">
        <v>1182131.08</v>
      </c>
    </row>
    <row r="2774" spans="1:5" x14ac:dyDescent="0.25">
      <c r="A2774" s="27" t="s">
        <v>621</v>
      </c>
      <c r="B2774" s="27">
        <v>2015</v>
      </c>
      <c r="D2774" s="27">
        <v>1182131.08</v>
      </c>
    </row>
    <row r="2775" spans="1:5" x14ac:dyDescent="0.25">
      <c r="A2775" s="27" t="s">
        <v>621</v>
      </c>
      <c r="B2775" s="27">
        <v>2016</v>
      </c>
      <c r="D2775" s="27">
        <v>1182131.08</v>
      </c>
    </row>
    <row r="2776" spans="1:5" x14ac:dyDescent="0.25">
      <c r="A2776" s="27" t="s">
        <v>621</v>
      </c>
      <c r="B2776" s="27">
        <v>2017</v>
      </c>
      <c r="D2776" s="27">
        <v>1182131.08</v>
      </c>
    </row>
    <row r="2777" spans="1:5" x14ac:dyDescent="0.25">
      <c r="A2777" s="27" t="s">
        <v>623</v>
      </c>
      <c r="B2777" s="27">
        <v>1981</v>
      </c>
      <c r="C2777" s="27">
        <v>81699.464000000007</v>
      </c>
      <c r="D2777" s="27">
        <v>81699.464000000007</v>
      </c>
      <c r="E2777" s="27">
        <v>30011.912</v>
      </c>
    </row>
    <row r="2778" spans="1:5" x14ac:dyDescent="0.25">
      <c r="A2778" s="27" t="s">
        <v>623</v>
      </c>
      <c r="B2778" s="27">
        <v>1982</v>
      </c>
      <c r="D2778" s="27">
        <v>97621.453333333295</v>
      </c>
    </row>
    <row r="2779" spans="1:5" x14ac:dyDescent="0.25">
      <c r="A2779" s="27" t="s">
        <v>623</v>
      </c>
      <c r="B2779" s="27">
        <v>1983</v>
      </c>
      <c r="D2779" s="27">
        <v>113543.442666667</v>
      </c>
    </row>
    <row r="2780" spans="1:5" x14ac:dyDescent="0.25">
      <c r="A2780" s="27" t="s">
        <v>623</v>
      </c>
      <c r="B2780" s="27">
        <v>1984</v>
      </c>
      <c r="C2780" s="27">
        <v>129465.432</v>
      </c>
      <c r="D2780" s="27">
        <v>129465.432</v>
      </c>
      <c r="E2780" s="27">
        <v>47060.351999999999</v>
      </c>
    </row>
    <row r="2781" spans="1:5" x14ac:dyDescent="0.25">
      <c r="A2781" s="27" t="s">
        <v>623</v>
      </c>
      <c r="B2781" s="27">
        <v>1985</v>
      </c>
      <c r="D2781" s="27">
        <v>135894.443</v>
      </c>
    </row>
    <row r="2782" spans="1:5" x14ac:dyDescent="0.25">
      <c r="A2782" s="27" t="s">
        <v>623</v>
      </c>
      <c r="B2782" s="27">
        <v>1986</v>
      </c>
      <c r="D2782" s="27">
        <v>142323.454</v>
      </c>
    </row>
    <row r="2783" spans="1:5" x14ac:dyDescent="0.25">
      <c r="A2783" s="27" t="s">
        <v>623</v>
      </c>
      <c r="B2783" s="27">
        <v>1987</v>
      </c>
      <c r="C2783" s="27">
        <v>148752.465</v>
      </c>
      <c r="D2783" s="27">
        <v>148752.465</v>
      </c>
      <c r="E2783" s="27">
        <v>75333.153000000006</v>
      </c>
    </row>
    <row r="2784" spans="1:5" x14ac:dyDescent="0.25">
      <c r="A2784" s="27" t="s">
        <v>623</v>
      </c>
      <c r="B2784" s="27">
        <v>1988</v>
      </c>
      <c r="D2784" s="27">
        <v>443466.11</v>
      </c>
    </row>
    <row r="2785" spans="1:5" x14ac:dyDescent="0.25">
      <c r="A2785" s="27" t="s">
        <v>623</v>
      </c>
      <c r="B2785" s="27">
        <v>1989</v>
      </c>
      <c r="D2785" s="27">
        <v>738179.755</v>
      </c>
    </row>
    <row r="2786" spans="1:5" x14ac:dyDescent="0.25">
      <c r="A2786" s="27" t="s">
        <v>623</v>
      </c>
      <c r="B2786" s="27">
        <v>1990</v>
      </c>
      <c r="C2786" s="27">
        <v>1032893.4</v>
      </c>
      <c r="D2786" s="27">
        <v>1032893.4</v>
      </c>
      <c r="E2786" s="27">
        <v>565756.80000000005</v>
      </c>
    </row>
    <row r="2787" spans="1:5" x14ac:dyDescent="0.25">
      <c r="A2787" s="27" t="s">
        <v>623</v>
      </c>
      <c r="B2787" s="27">
        <v>1991</v>
      </c>
      <c r="D2787" s="27">
        <v>1304003.6000000001</v>
      </c>
    </row>
    <row r="2788" spans="1:5" x14ac:dyDescent="0.25">
      <c r="A2788" s="27" t="s">
        <v>623</v>
      </c>
      <c r="B2788" s="27">
        <v>1992</v>
      </c>
      <c r="D2788" s="27">
        <v>1575113.8</v>
      </c>
    </row>
    <row r="2789" spans="1:5" x14ac:dyDescent="0.25">
      <c r="A2789" s="27" t="s">
        <v>623</v>
      </c>
      <c r="B2789" s="27">
        <v>1993</v>
      </c>
      <c r="C2789" s="27">
        <v>1846224</v>
      </c>
      <c r="D2789" s="27">
        <v>1846224</v>
      </c>
      <c r="E2789" s="27">
        <v>1679284</v>
      </c>
    </row>
    <row r="2790" spans="1:5" x14ac:dyDescent="0.25">
      <c r="A2790" s="27" t="s">
        <v>623</v>
      </c>
      <c r="B2790" s="27">
        <v>1994</v>
      </c>
      <c r="D2790" s="27">
        <v>1934709.01</v>
      </c>
    </row>
    <row r="2791" spans="1:5" x14ac:dyDescent="0.25">
      <c r="A2791" s="27" t="s">
        <v>623</v>
      </c>
      <c r="B2791" s="27">
        <v>1995</v>
      </c>
      <c r="D2791" s="27">
        <v>2023194.02</v>
      </c>
    </row>
    <row r="2792" spans="1:5" x14ac:dyDescent="0.25">
      <c r="A2792" s="27" t="s">
        <v>623</v>
      </c>
      <c r="B2792" s="27">
        <v>1996</v>
      </c>
      <c r="C2792" s="27">
        <v>2111679.0299999998</v>
      </c>
      <c r="D2792" s="27">
        <v>2111679.0299999998</v>
      </c>
      <c r="E2792" s="27">
        <v>2036051.76</v>
      </c>
    </row>
    <row r="2793" spans="1:5" x14ac:dyDescent="0.25">
      <c r="A2793" s="27" t="s">
        <v>623</v>
      </c>
      <c r="B2793" s="27">
        <v>1997</v>
      </c>
      <c r="D2793" s="27">
        <v>2011537.35</v>
      </c>
    </row>
    <row r="2794" spans="1:5" x14ac:dyDescent="0.25">
      <c r="A2794" s="27" t="s">
        <v>623</v>
      </c>
      <c r="B2794" s="27">
        <v>1998</v>
      </c>
      <c r="D2794" s="27">
        <v>1911395.67</v>
      </c>
    </row>
    <row r="2795" spans="1:5" x14ac:dyDescent="0.25">
      <c r="A2795" s="27" t="s">
        <v>623</v>
      </c>
      <c r="B2795" s="27">
        <v>1999</v>
      </c>
      <c r="C2795" s="27">
        <v>1811253.99</v>
      </c>
      <c r="D2795" s="27">
        <v>1811253.99</v>
      </c>
      <c r="E2795" s="27">
        <v>1400107.8</v>
      </c>
    </row>
    <row r="2796" spans="1:5" x14ac:dyDescent="0.25">
      <c r="A2796" s="27" t="s">
        <v>623</v>
      </c>
      <c r="B2796" s="27">
        <v>2000</v>
      </c>
      <c r="D2796" s="27">
        <v>1735401.62</v>
      </c>
    </row>
    <row r="2797" spans="1:5" x14ac:dyDescent="0.25">
      <c r="A2797" s="27" t="s">
        <v>623</v>
      </c>
      <c r="B2797" s="27">
        <v>2001</v>
      </c>
      <c r="D2797" s="27">
        <v>1659549.25</v>
      </c>
    </row>
    <row r="2798" spans="1:5" x14ac:dyDescent="0.25">
      <c r="A2798" s="27" t="s">
        <v>623</v>
      </c>
      <c r="B2798" s="27">
        <v>2002</v>
      </c>
      <c r="C2798" s="27">
        <v>1583696.88</v>
      </c>
      <c r="D2798" s="27">
        <v>1583696.88</v>
      </c>
      <c r="E2798" s="27">
        <v>1287268.56</v>
      </c>
    </row>
    <row r="2799" spans="1:5" x14ac:dyDescent="0.25">
      <c r="A2799" s="27" t="s">
        <v>623</v>
      </c>
      <c r="B2799" s="27">
        <v>2003</v>
      </c>
      <c r="D2799" s="27">
        <v>1856133.35333333</v>
      </c>
    </row>
    <row r="2800" spans="1:5" x14ac:dyDescent="0.25">
      <c r="A2800" s="27" t="s">
        <v>623</v>
      </c>
      <c r="B2800" s="27">
        <v>2004</v>
      </c>
      <c r="D2800" s="27">
        <v>2128569.8266666699</v>
      </c>
    </row>
    <row r="2801" spans="1:5" x14ac:dyDescent="0.25">
      <c r="A2801" s="27" t="s">
        <v>623</v>
      </c>
      <c r="B2801" s="27">
        <v>2005</v>
      </c>
      <c r="C2801" s="27">
        <v>2401006.2999999998</v>
      </c>
      <c r="D2801" s="27">
        <v>2401006.2999999998</v>
      </c>
      <c r="E2801" s="27">
        <v>2286303.2000000002</v>
      </c>
    </row>
    <row r="2802" spans="1:5" x14ac:dyDescent="0.25">
      <c r="A2802" s="27" t="s">
        <v>623</v>
      </c>
      <c r="B2802" s="27">
        <v>2006</v>
      </c>
      <c r="D2802" s="27">
        <v>2393035.2466666698</v>
      </c>
    </row>
    <row r="2803" spans="1:5" x14ac:dyDescent="0.25">
      <c r="A2803" s="27" t="s">
        <v>623</v>
      </c>
      <c r="B2803" s="27">
        <v>2007</v>
      </c>
      <c r="D2803" s="27">
        <v>2385064.1933333301</v>
      </c>
    </row>
    <row r="2804" spans="1:5" x14ac:dyDescent="0.25">
      <c r="A2804" s="27" t="s">
        <v>623</v>
      </c>
      <c r="B2804" s="27">
        <v>2008</v>
      </c>
      <c r="C2804" s="27">
        <v>2377093.14</v>
      </c>
      <c r="D2804" s="27">
        <v>2377093.14</v>
      </c>
      <c r="E2804" s="27">
        <v>2484440.94</v>
      </c>
    </row>
    <row r="2805" spans="1:5" x14ac:dyDescent="0.25">
      <c r="A2805" s="27" t="s">
        <v>623</v>
      </c>
      <c r="B2805" s="27">
        <v>2009</v>
      </c>
      <c r="D2805" s="27">
        <v>2357345.645</v>
      </c>
    </row>
    <row r="2806" spans="1:5" x14ac:dyDescent="0.25">
      <c r="A2806" s="27" t="s">
        <v>623</v>
      </c>
      <c r="B2806" s="27">
        <v>2010</v>
      </c>
      <c r="C2806" s="27">
        <v>2337598.15</v>
      </c>
      <c r="D2806" s="27">
        <v>2337598.15</v>
      </c>
      <c r="E2806" s="27">
        <v>2655170.25</v>
      </c>
    </row>
    <row r="2807" spans="1:5" x14ac:dyDescent="0.25">
      <c r="A2807" s="27" t="s">
        <v>623</v>
      </c>
      <c r="B2807" s="27">
        <v>2011</v>
      </c>
      <c r="C2807" s="27">
        <v>2122480.58</v>
      </c>
      <c r="D2807" s="27">
        <v>2122480.58</v>
      </c>
      <c r="E2807" s="27">
        <v>2635284.2999999998</v>
      </c>
    </row>
    <row r="2808" spans="1:5" x14ac:dyDescent="0.25">
      <c r="A2808" s="27" t="s">
        <v>623</v>
      </c>
      <c r="B2808" s="27">
        <v>2012</v>
      </c>
      <c r="C2808" s="27">
        <v>1834493.32</v>
      </c>
      <c r="D2808" s="27">
        <v>1834493.32</v>
      </c>
      <c r="E2808" s="27">
        <v>2537836.84</v>
      </c>
    </row>
    <row r="2809" spans="1:5" x14ac:dyDescent="0.25">
      <c r="A2809" s="27" t="s">
        <v>623</v>
      </c>
      <c r="B2809" s="27">
        <v>2013</v>
      </c>
      <c r="C2809" s="27">
        <v>1717621.62</v>
      </c>
      <c r="D2809" s="27">
        <v>1717621.62</v>
      </c>
      <c r="E2809" s="27">
        <v>2594489.04</v>
      </c>
    </row>
    <row r="2810" spans="1:5" x14ac:dyDescent="0.25">
      <c r="A2810" s="27" t="s">
        <v>623</v>
      </c>
      <c r="B2810" s="27">
        <v>2014</v>
      </c>
      <c r="D2810" s="27">
        <v>1717621.62</v>
      </c>
    </row>
    <row r="2811" spans="1:5" x14ac:dyDescent="0.25">
      <c r="A2811" s="27" t="s">
        <v>623</v>
      </c>
      <c r="B2811" s="27">
        <v>2015</v>
      </c>
      <c r="D2811" s="27">
        <v>1717621.62</v>
      </c>
    </row>
    <row r="2812" spans="1:5" x14ac:dyDescent="0.25">
      <c r="A2812" s="27" t="s">
        <v>623</v>
      </c>
      <c r="B2812" s="27">
        <v>2016</v>
      </c>
      <c r="D2812" s="27">
        <v>1717621.62</v>
      </c>
    </row>
    <row r="2813" spans="1:5" x14ac:dyDescent="0.25">
      <c r="A2813" s="27" t="s">
        <v>623</v>
      </c>
      <c r="B2813" s="27">
        <v>2017</v>
      </c>
      <c r="D2813" s="27">
        <v>1717621.62</v>
      </c>
    </row>
    <row r="2814" spans="1:5" x14ac:dyDescent="0.25">
      <c r="A2814" s="27" t="s">
        <v>631</v>
      </c>
      <c r="B2814" s="27">
        <v>1981</v>
      </c>
      <c r="C2814" s="27">
        <v>0</v>
      </c>
      <c r="D2814" s="27">
        <v>0</v>
      </c>
      <c r="E2814" s="27">
        <v>0</v>
      </c>
    </row>
    <row r="2815" spans="1:5" x14ac:dyDescent="0.25">
      <c r="A2815" s="27" t="s">
        <v>631</v>
      </c>
      <c r="B2815" s="27">
        <v>1982</v>
      </c>
      <c r="D2815" s="27">
        <v>0</v>
      </c>
    </row>
    <row r="2816" spans="1:5" x14ac:dyDescent="0.25">
      <c r="A2816" s="27" t="s">
        <v>631</v>
      </c>
      <c r="B2816" s="27">
        <v>1983</v>
      </c>
      <c r="D2816" s="27">
        <v>0</v>
      </c>
    </row>
    <row r="2817" spans="1:5" x14ac:dyDescent="0.25">
      <c r="A2817" s="27" t="s">
        <v>631</v>
      </c>
      <c r="B2817" s="27">
        <v>1984</v>
      </c>
      <c r="C2817" s="27">
        <v>0</v>
      </c>
      <c r="D2817" s="27">
        <v>0</v>
      </c>
      <c r="E2817" s="27">
        <v>0</v>
      </c>
    </row>
    <row r="2818" spans="1:5" x14ac:dyDescent="0.25">
      <c r="A2818" s="27" t="s">
        <v>631</v>
      </c>
      <c r="B2818" s="27">
        <v>1985</v>
      </c>
      <c r="D2818" s="27">
        <v>0</v>
      </c>
    </row>
    <row r="2819" spans="1:5" x14ac:dyDescent="0.25">
      <c r="A2819" s="27" t="s">
        <v>631</v>
      </c>
      <c r="B2819" s="27">
        <v>1986</v>
      </c>
      <c r="D2819" s="27">
        <v>0</v>
      </c>
    </row>
    <row r="2820" spans="1:5" x14ac:dyDescent="0.25">
      <c r="A2820" s="27" t="s">
        <v>631</v>
      </c>
      <c r="B2820" s="27">
        <v>1987</v>
      </c>
      <c r="C2820" s="27">
        <v>0</v>
      </c>
      <c r="D2820" s="27">
        <v>0</v>
      </c>
      <c r="E2820" s="27">
        <v>0</v>
      </c>
    </row>
    <row r="2821" spans="1:5" x14ac:dyDescent="0.25">
      <c r="A2821" s="27" t="s">
        <v>631</v>
      </c>
      <c r="B2821" s="27">
        <v>1988</v>
      </c>
      <c r="D2821" s="27">
        <v>0</v>
      </c>
    </row>
    <row r="2822" spans="1:5" x14ac:dyDescent="0.25">
      <c r="A2822" s="27" t="s">
        <v>631</v>
      </c>
      <c r="B2822" s="27">
        <v>1989</v>
      </c>
      <c r="D2822" s="27">
        <v>0</v>
      </c>
    </row>
    <row r="2823" spans="1:5" x14ac:dyDescent="0.25">
      <c r="A2823" s="27" t="s">
        <v>631</v>
      </c>
      <c r="B2823" s="27">
        <v>1990</v>
      </c>
      <c r="C2823" s="27">
        <v>0</v>
      </c>
      <c r="D2823" s="27">
        <v>0</v>
      </c>
      <c r="E2823" s="27">
        <v>0</v>
      </c>
    </row>
    <row r="2824" spans="1:5" x14ac:dyDescent="0.25">
      <c r="A2824" s="27" t="s">
        <v>631</v>
      </c>
      <c r="B2824" s="27">
        <v>1991</v>
      </c>
      <c r="D2824" s="27">
        <v>85465.546666666705</v>
      </c>
    </row>
    <row r="2825" spans="1:5" x14ac:dyDescent="0.25">
      <c r="A2825" s="27" t="s">
        <v>631</v>
      </c>
      <c r="B2825" s="27">
        <v>1992</v>
      </c>
      <c r="D2825" s="27">
        <v>170931.093333333</v>
      </c>
    </row>
    <row r="2826" spans="1:5" x14ac:dyDescent="0.25">
      <c r="A2826" s="27" t="s">
        <v>631</v>
      </c>
      <c r="B2826" s="27">
        <v>1993</v>
      </c>
      <c r="C2826" s="27">
        <v>256396.64</v>
      </c>
      <c r="D2826" s="27">
        <v>256396.64</v>
      </c>
      <c r="E2826" s="27">
        <v>0</v>
      </c>
    </row>
    <row r="2827" spans="1:5" x14ac:dyDescent="0.25">
      <c r="A2827" s="27" t="s">
        <v>631</v>
      </c>
      <c r="B2827" s="27">
        <v>1994</v>
      </c>
      <c r="D2827" s="27">
        <v>170931.093333333</v>
      </c>
    </row>
    <row r="2828" spans="1:5" x14ac:dyDescent="0.25">
      <c r="A2828" s="27" t="s">
        <v>631</v>
      </c>
      <c r="B2828" s="27">
        <v>1995</v>
      </c>
      <c r="D2828" s="27">
        <v>85465.546666666705</v>
      </c>
    </row>
    <row r="2829" spans="1:5" x14ac:dyDescent="0.25">
      <c r="A2829" s="27" t="s">
        <v>631</v>
      </c>
      <c r="B2829" s="27">
        <v>1996</v>
      </c>
      <c r="C2829" s="27">
        <v>0</v>
      </c>
      <c r="D2829" s="27">
        <v>0</v>
      </c>
      <c r="E2829" s="27">
        <v>0</v>
      </c>
    </row>
    <row r="2830" spans="1:5" x14ac:dyDescent="0.25">
      <c r="A2830" s="27" t="s">
        <v>631</v>
      </c>
      <c r="B2830" s="27">
        <v>1997</v>
      </c>
      <c r="D2830" s="27">
        <v>4086.74346666667</v>
      </c>
    </row>
    <row r="2831" spans="1:5" x14ac:dyDescent="0.25">
      <c r="A2831" s="27" t="s">
        <v>631</v>
      </c>
      <c r="B2831" s="27">
        <v>1998</v>
      </c>
      <c r="D2831" s="27">
        <v>8173.4869333333299</v>
      </c>
    </row>
    <row r="2832" spans="1:5" x14ac:dyDescent="0.25">
      <c r="A2832" s="27" t="s">
        <v>631</v>
      </c>
      <c r="B2832" s="27">
        <v>1999</v>
      </c>
      <c r="C2832" s="27">
        <v>12260.2304</v>
      </c>
      <c r="D2832" s="27">
        <v>12260.2304</v>
      </c>
      <c r="E2832" s="27">
        <v>4528.4448000000002</v>
      </c>
    </row>
    <row r="2833" spans="1:5" x14ac:dyDescent="0.25">
      <c r="A2833" s="27" t="s">
        <v>631</v>
      </c>
      <c r="B2833" s="27">
        <v>2000</v>
      </c>
      <c r="D2833" s="27">
        <v>14015.214666666699</v>
      </c>
    </row>
    <row r="2834" spans="1:5" x14ac:dyDescent="0.25">
      <c r="A2834" s="27" t="s">
        <v>631</v>
      </c>
      <c r="B2834" s="27">
        <v>2001</v>
      </c>
      <c r="D2834" s="27">
        <v>15770.1989333333</v>
      </c>
    </row>
    <row r="2835" spans="1:5" x14ac:dyDescent="0.25">
      <c r="A2835" s="27" t="s">
        <v>631</v>
      </c>
      <c r="B2835" s="27">
        <v>2002</v>
      </c>
      <c r="C2835" s="27">
        <v>17525.183199999999</v>
      </c>
      <c r="D2835" s="27">
        <v>17525.183199999999</v>
      </c>
      <c r="E2835" s="27">
        <v>5657.94</v>
      </c>
    </row>
    <row r="2836" spans="1:5" x14ac:dyDescent="0.25">
      <c r="A2836" s="27" t="s">
        <v>631</v>
      </c>
      <c r="B2836" s="27">
        <v>2003</v>
      </c>
      <c r="D2836" s="27">
        <v>30626.0474666667</v>
      </c>
    </row>
    <row r="2837" spans="1:5" x14ac:dyDescent="0.25">
      <c r="A2837" s="27" t="s">
        <v>631</v>
      </c>
      <c r="B2837" s="27">
        <v>2004</v>
      </c>
      <c r="D2837" s="27">
        <v>43726.911733333298</v>
      </c>
    </row>
    <row r="2838" spans="1:5" x14ac:dyDescent="0.25">
      <c r="A2838" s="27" t="s">
        <v>631</v>
      </c>
      <c r="B2838" s="27">
        <v>2005</v>
      </c>
      <c r="C2838" s="27">
        <v>56827.775999999998</v>
      </c>
      <c r="D2838" s="27">
        <v>56827.775999999998</v>
      </c>
      <c r="E2838" s="27">
        <v>56827.775999999998</v>
      </c>
    </row>
    <row r="2839" spans="1:5" x14ac:dyDescent="0.25">
      <c r="A2839" s="27" t="s">
        <v>631</v>
      </c>
      <c r="B2839" s="27">
        <v>2006</v>
      </c>
      <c r="D2839" s="27">
        <v>39478.730666666699</v>
      </c>
    </row>
    <row r="2840" spans="1:5" x14ac:dyDescent="0.25">
      <c r="A2840" s="27" t="s">
        <v>631</v>
      </c>
      <c r="B2840" s="27">
        <v>2007</v>
      </c>
      <c r="D2840" s="27">
        <v>22129.685333333298</v>
      </c>
    </row>
    <row r="2841" spans="1:5" x14ac:dyDescent="0.25">
      <c r="A2841" s="27" t="s">
        <v>631</v>
      </c>
      <c r="B2841" s="27">
        <v>2008</v>
      </c>
      <c r="C2841" s="27">
        <v>4780.6400000000003</v>
      </c>
      <c r="D2841" s="27">
        <v>4780.6400000000003</v>
      </c>
      <c r="E2841" s="27">
        <v>5494.7520000000004</v>
      </c>
    </row>
    <row r="2842" spans="1:5" x14ac:dyDescent="0.25">
      <c r="A2842" s="27" t="s">
        <v>631</v>
      </c>
      <c r="B2842" s="27">
        <v>2009</v>
      </c>
      <c r="D2842" s="27">
        <v>25581.575000000001</v>
      </c>
    </row>
    <row r="2843" spans="1:5" x14ac:dyDescent="0.25">
      <c r="A2843" s="27" t="s">
        <v>631</v>
      </c>
      <c r="B2843" s="27">
        <v>2010</v>
      </c>
      <c r="C2843" s="27">
        <v>46382.51</v>
      </c>
      <c r="D2843" s="27">
        <v>46382.51</v>
      </c>
      <c r="E2843" s="27">
        <v>53294.89</v>
      </c>
    </row>
    <row r="2844" spans="1:5" x14ac:dyDescent="0.25">
      <c r="A2844" s="27" t="s">
        <v>631</v>
      </c>
      <c r="B2844" s="27">
        <v>2011</v>
      </c>
      <c r="C2844" s="27">
        <v>22124.120699999999</v>
      </c>
      <c r="D2844" s="27">
        <v>22124.120699999999</v>
      </c>
      <c r="E2844" s="27">
        <v>28477.5762</v>
      </c>
    </row>
    <row r="2845" spans="1:5" x14ac:dyDescent="0.25">
      <c r="A2845" s="27" t="s">
        <v>631</v>
      </c>
      <c r="B2845" s="27">
        <v>2012</v>
      </c>
      <c r="C2845" s="27">
        <v>29335.338500000002</v>
      </c>
      <c r="D2845" s="27">
        <v>29335.338500000002</v>
      </c>
      <c r="E2845" s="27">
        <v>29335.338500000002</v>
      </c>
    </row>
    <row r="2846" spans="1:5" x14ac:dyDescent="0.25">
      <c r="A2846" s="27" t="s">
        <v>631</v>
      </c>
      <c r="B2846" s="27">
        <v>2013</v>
      </c>
      <c r="C2846" s="27">
        <v>21889.170399999999</v>
      </c>
      <c r="D2846" s="27">
        <v>21889.170399999999</v>
      </c>
      <c r="E2846" s="27">
        <v>44284.56</v>
      </c>
    </row>
    <row r="2847" spans="1:5" x14ac:dyDescent="0.25">
      <c r="A2847" s="27" t="s">
        <v>631</v>
      </c>
      <c r="B2847" s="27">
        <v>2014</v>
      </c>
      <c r="D2847" s="27">
        <v>21889.170399999999</v>
      </c>
    </row>
    <row r="2848" spans="1:5" x14ac:dyDescent="0.25">
      <c r="A2848" s="27" t="s">
        <v>631</v>
      </c>
      <c r="B2848" s="27">
        <v>2015</v>
      </c>
      <c r="D2848" s="27">
        <v>21889.170399999999</v>
      </c>
    </row>
    <row r="2849" spans="1:5" x14ac:dyDescent="0.25">
      <c r="A2849" s="27" t="s">
        <v>631</v>
      </c>
      <c r="B2849" s="27">
        <v>2016</v>
      </c>
      <c r="D2849" s="27">
        <v>21889.170399999999</v>
      </c>
    </row>
    <row r="2850" spans="1:5" x14ac:dyDescent="0.25">
      <c r="A2850" s="27" t="s">
        <v>631</v>
      </c>
      <c r="B2850" s="27">
        <v>2017</v>
      </c>
      <c r="D2850" s="27">
        <v>21889.170399999999</v>
      </c>
    </row>
    <row r="2851" spans="1:5" x14ac:dyDescent="0.25">
      <c r="A2851" s="27" t="s">
        <v>634</v>
      </c>
      <c r="B2851" s="27">
        <v>1981</v>
      </c>
      <c r="C2851" s="27">
        <v>774.62829999999997</v>
      </c>
      <c r="D2851" s="27">
        <v>774.62829999999997</v>
      </c>
      <c r="E2851" s="27">
        <v>0</v>
      </c>
    </row>
    <row r="2852" spans="1:5" x14ac:dyDescent="0.25">
      <c r="A2852" s="27" t="s">
        <v>634</v>
      </c>
      <c r="B2852" s="27">
        <v>1982</v>
      </c>
      <c r="D2852" s="27">
        <v>774.62829999999997</v>
      </c>
    </row>
    <row r="2853" spans="1:5" x14ac:dyDescent="0.25">
      <c r="A2853" s="27" t="s">
        <v>634</v>
      </c>
      <c r="B2853" s="27">
        <v>1983</v>
      </c>
      <c r="D2853" s="27">
        <v>774.62829999999997</v>
      </c>
    </row>
    <row r="2854" spans="1:5" x14ac:dyDescent="0.25">
      <c r="A2854" s="27" t="s">
        <v>634</v>
      </c>
      <c r="B2854" s="27">
        <v>1984</v>
      </c>
      <c r="C2854" s="27">
        <v>774.62829999999997</v>
      </c>
      <c r="D2854" s="27">
        <v>774.62829999999997</v>
      </c>
      <c r="E2854" s="27">
        <v>0</v>
      </c>
    </row>
    <row r="2855" spans="1:5" x14ac:dyDescent="0.25">
      <c r="A2855" s="27" t="s">
        <v>634</v>
      </c>
      <c r="B2855" s="27">
        <v>1985</v>
      </c>
      <c r="D2855" s="27">
        <v>774.62829999999997</v>
      </c>
    </row>
    <row r="2856" spans="1:5" x14ac:dyDescent="0.25">
      <c r="A2856" s="27" t="s">
        <v>634</v>
      </c>
      <c r="B2856" s="27">
        <v>1986</v>
      </c>
      <c r="D2856" s="27">
        <v>774.62829999999997</v>
      </c>
    </row>
    <row r="2857" spans="1:5" x14ac:dyDescent="0.25">
      <c r="A2857" s="27" t="s">
        <v>634</v>
      </c>
      <c r="B2857" s="27">
        <v>1987</v>
      </c>
      <c r="C2857" s="27">
        <v>774.62829999999997</v>
      </c>
      <c r="D2857" s="27">
        <v>774.62829999999997</v>
      </c>
      <c r="E2857" s="27">
        <v>0</v>
      </c>
    </row>
    <row r="2858" spans="1:5" x14ac:dyDescent="0.25">
      <c r="A2858" s="27" t="s">
        <v>634</v>
      </c>
      <c r="B2858" s="27">
        <v>1988</v>
      </c>
      <c r="D2858" s="27">
        <v>516.41886666666699</v>
      </c>
    </row>
    <row r="2859" spans="1:5" x14ac:dyDescent="0.25">
      <c r="A2859" s="27" t="s">
        <v>634</v>
      </c>
      <c r="B2859" s="27">
        <v>1989</v>
      </c>
      <c r="D2859" s="27">
        <v>258.20943333333298</v>
      </c>
    </row>
    <row r="2860" spans="1:5" x14ac:dyDescent="0.25">
      <c r="A2860" s="27" t="s">
        <v>634</v>
      </c>
      <c r="B2860" s="27">
        <v>1990</v>
      </c>
      <c r="C2860" s="27">
        <v>0</v>
      </c>
      <c r="D2860" s="27">
        <v>0</v>
      </c>
      <c r="E2860" s="27">
        <v>0</v>
      </c>
    </row>
    <row r="2861" spans="1:5" x14ac:dyDescent="0.25">
      <c r="A2861" s="27" t="s">
        <v>634</v>
      </c>
      <c r="B2861" s="27">
        <v>1991</v>
      </c>
      <c r="D2861" s="27">
        <v>0</v>
      </c>
    </row>
    <row r="2862" spans="1:5" x14ac:dyDescent="0.25">
      <c r="A2862" s="27" t="s">
        <v>634</v>
      </c>
      <c r="B2862" s="27">
        <v>1992</v>
      </c>
      <c r="D2862" s="27">
        <v>0</v>
      </c>
    </row>
    <row r="2863" spans="1:5" x14ac:dyDescent="0.25">
      <c r="A2863" s="27" t="s">
        <v>634</v>
      </c>
      <c r="B2863" s="27">
        <v>1993</v>
      </c>
      <c r="C2863" s="27">
        <v>0</v>
      </c>
      <c r="D2863" s="27">
        <v>0</v>
      </c>
      <c r="E2863" s="27">
        <v>0</v>
      </c>
    </row>
    <row r="2864" spans="1:5" x14ac:dyDescent="0.25">
      <c r="A2864" s="27" t="s">
        <v>634</v>
      </c>
      <c r="B2864" s="27">
        <v>1994</v>
      </c>
      <c r="D2864" s="27">
        <v>0</v>
      </c>
    </row>
    <row r="2865" spans="1:5" x14ac:dyDescent="0.25">
      <c r="A2865" s="27" t="s">
        <v>634</v>
      </c>
      <c r="B2865" s="27">
        <v>1995</v>
      </c>
      <c r="D2865" s="27">
        <v>0</v>
      </c>
    </row>
    <row r="2866" spans="1:5" x14ac:dyDescent="0.25">
      <c r="A2866" s="27" t="s">
        <v>634</v>
      </c>
      <c r="B2866" s="27">
        <v>1996</v>
      </c>
      <c r="C2866" s="27">
        <v>0</v>
      </c>
      <c r="D2866" s="27">
        <v>0</v>
      </c>
      <c r="E2866" s="27">
        <v>0</v>
      </c>
    </row>
    <row r="2867" spans="1:5" x14ac:dyDescent="0.25">
      <c r="A2867" s="27" t="s">
        <v>634</v>
      </c>
      <c r="B2867" s="27">
        <v>1997</v>
      </c>
      <c r="D2867" s="27">
        <v>0</v>
      </c>
    </row>
    <row r="2868" spans="1:5" x14ac:dyDescent="0.25">
      <c r="A2868" s="27" t="s">
        <v>634</v>
      </c>
      <c r="B2868" s="27">
        <v>1998</v>
      </c>
      <c r="D2868" s="27">
        <v>0</v>
      </c>
    </row>
    <row r="2869" spans="1:5" x14ac:dyDescent="0.25">
      <c r="A2869" s="27" t="s">
        <v>634</v>
      </c>
      <c r="B2869" s="27">
        <v>1999</v>
      </c>
      <c r="C2869" s="27">
        <v>0</v>
      </c>
      <c r="D2869" s="27">
        <v>0</v>
      </c>
      <c r="E2869" s="27">
        <v>0</v>
      </c>
    </row>
    <row r="2870" spans="1:5" x14ac:dyDescent="0.25">
      <c r="A2870" s="27" t="s">
        <v>634</v>
      </c>
      <c r="B2870" s="27">
        <v>2000</v>
      </c>
      <c r="D2870" s="27">
        <v>0</v>
      </c>
    </row>
    <row r="2871" spans="1:5" x14ac:dyDescent="0.25">
      <c r="A2871" s="27" t="s">
        <v>634</v>
      </c>
      <c r="B2871" s="27">
        <v>2001</v>
      </c>
      <c r="D2871" s="27">
        <v>0</v>
      </c>
    </row>
    <row r="2872" spans="1:5" x14ac:dyDescent="0.25">
      <c r="A2872" s="27" t="s">
        <v>634</v>
      </c>
      <c r="B2872" s="27">
        <v>2002</v>
      </c>
      <c r="C2872" s="27">
        <v>0</v>
      </c>
      <c r="D2872" s="27">
        <v>0</v>
      </c>
      <c r="E2872" s="27">
        <v>0</v>
      </c>
    </row>
    <row r="2873" spans="1:5" x14ac:dyDescent="0.25">
      <c r="A2873" s="27" t="s">
        <v>634</v>
      </c>
      <c r="B2873" s="27">
        <v>2003</v>
      </c>
      <c r="D2873" s="27">
        <v>0</v>
      </c>
    </row>
    <row r="2874" spans="1:5" x14ac:dyDescent="0.25">
      <c r="A2874" s="27" t="s">
        <v>634</v>
      </c>
      <c r="B2874" s="27">
        <v>2004</v>
      </c>
      <c r="D2874" s="27">
        <v>0</v>
      </c>
    </row>
    <row r="2875" spans="1:5" x14ac:dyDescent="0.25">
      <c r="A2875" s="27" t="s">
        <v>634</v>
      </c>
      <c r="B2875" s="27">
        <v>2005</v>
      </c>
      <c r="C2875" s="27">
        <v>0</v>
      </c>
      <c r="D2875" s="27">
        <v>0</v>
      </c>
      <c r="E2875" s="27">
        <v>0</v>
      </c>
    </row>
    <row r="2876" spans="1:5" x14ac:dyDescent="0.25">
      <c r="A2876" s="27" t="s">
        <v>634</v>
      </c>
      <c r="B2876" s="27">
        <v>2006</v>
      </c>
      <c r="D2876" s="27">
        <v>0</v>
      </c>
    </row>
    <row r="2877" spans="1:5" x14ac:dyDescent="0.25">
      <c r="A2877" s="27" t="s">
        <v>634</v>
      </c>
      <c r="B2877" s="27">
        <v>2007</v>
      </c>
      <c r="D2877" s="27">
        <v>0</v>
      </c>
    </row>
    <row r="2878" spans="1:5" x14ac:dyDescent="0.25">
      <c r="A2878" s="27" t="s">
        <v>634</v>
      </c>
      <c r="B2878" s="27">
        <v>2008</v>
      </c>
      <c r="C2878" s="27">
        <v>0</v>
      </c>
      <c r="D2878" s="27">
        <v>0</v>
      </c>
      <c r="E2878" s="27">
        <v>0</v>
      </c>
    </row>
    <row r="2879" spans="1:5" x14ac:dyDescent="0.25">
      <c r="A2879" s="27" t="s">
        <v>634</v>
      </c>
      <c r="B2879" s="27">
        <v>2009</v>
      </c>
      <c r="D2879" s="27">
        <v>0</v>
      </c>
    </row>
    <row r="2880" spans="1:5" x14ac:dyDescent="0.25">
      <c r="A2880" s="27" t="s">
        <v>634</v>
      </c>
      <c r="B2880" s="27">
        <v>2010</v>
      </c>
      <c r="C2880" s="27">
        <v>0</v>
      </c>
      <c r="D2880" s="27">
        <v>0</v>
      </c>
      <c r="E2880" s="27">
        <v>0</v>
      </c>
    </row>
    <row r="2881" spans="1:5" x14ac:dyDescent="0.25">
      <c r="A2881" s="27" t="s">
        <v>634</v>
      </c>
      <c r="B2881" s="27">
        <v>2011</v>
      </c>
      <c r="C2881" s="27">
        <v>0</v>
      </c>
      <c r="D2881" s="27">
        <v>0</v>
      </c>
      <c r="E2881" s="27">
        <v>0</v>
      </c>
    </row>
    <row r="2882" spans="1:5" x14ac:dyDescent="0.25">
      <c r="A2882" s="27" t="s">
        <v>634</v>
      </c>
      <c r="B2882" s="27">
        <v>2012</v>
      </c>
      <c r="C2882" s="27">
        <v>0</v>
      </c>
      <c r="D2882" s="27">
        <v>0</v>
      </c>
      <c r="E2882" s="27">
        <v>0</v>
      </c>
    </row>
    <row r="2883" spans="1:5" x14ac:dyDescent="0.25">
      <c r="A2883" s="27" t="s">
        <v>634</v>
      </c>
      <c r="B2883" s="27">
        <v>2013</v>
      </c>
      <c r="C2883" s="27">
        <v>723.89700000000005</v>
      </c>
      <c r="D2883" s="27">
        <v>723.89700000000005</v>
      </c>
      <c r="E2883" s="27">
        <v>723.89700000000005</v>
      </c>
    </row>
    <row r="2884" spans="1:5" x14ac:dyDescent="0.25">
      <c r="A2884" s="27" t="s">
        <v>634</v>
      </c>
      <c r="B2884" s="27">
        <v>2014</v>
      </c>
      <c r="D2884" s="27">
        <v>723.89700000000005</v>
      </c>
    </row>
    <row r="2885" spans="1:5" x14ac:dyDescent="0.25">
      <c r="A2885" s="27" t="s">
        <v>634</v>
      </c>
      <c r="B2885" s="27">
        <v>2015</v>
      </c>
      <c r="D2885" s="27">
        <v>723.89700000000005</v>
      </c>
    </row>
    <row r="2886" spans="1:5" x14ac:dyDescent="0.25">
      <c r="A2886" s="27" t="s">
        <v>634</v>
      </c>
      <c r="B2886" s="27">
        <v>2016</v>
      </c>
      <c r="D2886" s="27">
        <v>723.89700000000005</v>
      </c>
    </row>
    <row r="2887" spans="1:5" x14ac:dyDescent="0.25">
      <c r="A2887" s="27" t="s">
        <v>634</v>
      </c>
      <c r="B2887" s="27">
        <v>2017</v>
      </c>
      <c r="D2887" s="27">
        <v>723.89700000000005</v>
      </c>
    </row>
    <row r="2888" spans="1:5" x14ac:dyDescent="0.25">
      <c r="A2888" s="27" t="s">
        <v>646</v>
      </c>
      <c r="B2888" s="27">
        <v>1981</v>
      </c>
      <c r="C2888" s="27">
        <v>4742286.51</v>
      </c>
      <c r="D2888" s="27">
        <v>4742286.51</v>
      </c>
      <c r="E2888" s="27">
        <v>2140439.34</v>
      </c>
    </row>
    <row r="2889" spans="1:5" x14ac:dyDescent="0.25">
      <c r="A2889" s="27" t="s">
        <v>646</v>
      </c>
      <c r="B2889" s="27">
        <v>1982</v>
      </c>
      <c r="D2889" s="27">
        <v>5047150.72</v>
      </c>
    </row>
    <row r="2890" spans="1:5" x14ac:dyDescent="0.25">
      <c r="A2890" s="27" t="s">
        <v>646</v>
      </c>
      <c r="B2890" s="27">
        <v>1983</v>
      </c>
      <c r="D2890" s="27">
        <v>5352014.93</v>
      </c>
    </row>
    <row r="2891" spans="1:5" x14ac:dyDescent="0.25">
      <c r="A2891" s="27" t="s">
        <v>646</v>
      </c>
      <c r="B2891" s="27">
        <v>1984</v>
      </c>
      <c r="C2891" s="27">
        <v>5656879.1399999997</v>
      </c>
      <c r="D2891" s="27">
        <v>5656879.1399999997</v>
      </c>
      <c r="E2891" s="27">
        <v>3321180.42</v>
      </c>
    </row>
    <row r="2892" spans="1:5" x14ac:dyDescent="0.25">
      <c r="A2892" s="27" t="s">
        <v>646</v>
      </c>
      <c r="B2892" s="27">
        <v>1985</v>
      </c>
      <c r="D2892" s="27">
        <v>5929240.96</v>
      </c>
    </row>
    <row r="2893" spans="1:5" x14ac:dyDescent="0.25">
      <c r="A2893" s="27" t="s">
        <v>646</v>
      </c>
      <c r="B2893" s="27">
        <v>1986</v>
      </c>
      <c r="D2893" s="27">
        <v>6201602.7800000003</v>
      </c>
    </row>
    <row r="2894" spans="1:5" x14ac:dyDescent="0.25">
      <c r="A2894" s="27" t="s">
        <v>646</v>
      </c>
      <c r="B2894" s="27">
        <v>1987</v>
      </c>
      <c r="C2894" s="27">
        <v>6473964.5999999996</v>
      </c>
      <c r="D2894" s="27">
        <v>6473964.5999999996</v>
      </c>
      <c r="E2894" s="27">
        <v>4406267.0999999996</v>
      </c>
    </row>
    <row r="2895" spans="1:5" x14ac:dyDescent="0.25">
      <c r="A2895" s="27" t="s">
        <v>646</v>
      </c>
      <c r="B2895" s="27">
        <v>1988</v>
      </c>
      <c r="D2895" s="27">
        <v>6619856.2666666703</v>
      </c>
    </row>
    <row r="2896" spans="1:5" x14ac:dyDescent="0.25">
      <c r="A2896" s="27" t="s">
        <v>646</v>
      </c>
      <c r="B2896" s="27">
        <v>1989</v>
      </c>
      <c r="D2896" s="27">
        <v>6765747.9333333299</v>
      </c>
    </row>
    <row r="2897" spans="1:5" x14ac:dyDescent="0.25">
      <c r="A2897" s="27" t="s">
        <v>646</v>
      </c>
      <c r="B2897" s="27">
        <v>1990</v>
      </c>
      <c r="C2897" s="27">
        <v>6911639.5999999996</v>
      </c>
      <c r="D2897" s="27">
        <v>6911639.5999999996</v>
      </c>
      <c r="E2897" s="27">
        <v>4481207.5999999996</v>
      </c>
    </row>
    <row r="2898" spans="1:5" x14ac:dyDescent="0.25">
      <c r="A2898" s="27" t="s">
        <v>646</v>
      </c>
      <c r="B2898" s="27">
        <v>1991</v>
      </c>
      <c r="D2898" s="27">
        <v>7504425.4266666695</v>
      </c>
    </row>
    <row r="2899" spans="1:5" x14ac:dyDescent="0.25">
      <c r="A2899" s="27" t="s">
        <v>646</v>
      </c>
      <c r="B2899" s="27">
        <v>1992</v>
      </c>
      <c r="D2899" s="27">
        <v>8097211.2533333302</v>
      </c>
    </row>
    <row r="2900" spans="1:5" x14ac:dyDescent="0.25">
      <c r="A2900" s="27" t="s">
        <v>646</v>
      </c>
      <c r="B2900" s="27">
        <v>1993</v>
      </c>
      <c r="C2900" s="27">
        <v>8689997.0800000001</v>
      </c>
      <c r="D2900" s="27">
        <v>8689997.0800000001</v>
      </c>
      <c r="E2900" s="27">
        <v>6217549.2400000002</v>
      </c>
    </row>
    <row r="2901" spans="1:5" x14ac:dyDescent="0.25">
      <c r="A2901" s="27" t="s">
        <v>646</v>
      </c>
      <c r="B2901" s="27">
        <v>1994</v>
      </c>
      <c r="D2901" s="27">
        <v>8913950.8866666704</v>
      </c>
    </row>
    <row r="2902" spans="1:5" x14ac:dyDescent="0.25">
      <c r="A2902" s="27" t="s">
        <v>646</v>
      </c>
      <c r="B2902" s="27">
        <v>1995</v>
      </c>
      <c r="D2902" s="27">
        <v>9137904.6933333296</v>
      </c>
    </row>
    <row r="2903" spans="1:5" x14ac:dyDescent="0.25">
      <c r="A2903" s="27" t="s">
        <v>646</v>
      </c>
      <c r="B2903" s="27">
        <v>1996</v>
      </c>
      <c r="C2903" s="27">
        <v>9361858.5</v>
      </c>
      <c r="D2903" s="27">
        <v>9361858.5</v>
      </c>
      <c r="E2903" s="27">
        <v>7537553</v>
      </c>
    </row>
    <row r="2904" spans="1:5" x14ac:dyDescent="0.25">
      <c r="A2904" s="27" t="s">
        <v>646</v>
      </c>
      <c r="B2904" s="27">
        <v>1997</v>
      </c>
      <c r="D2904" s="27">
        <v>9496092.9199999999</v>
      </c>
    </row>
    <row r="2905" spans="1:5" x14ac:dyDescent="0.25">
      <c r="A2905" s="27" t="s">
        <v>646</v>
      </c>
      <c r="B2905" s="27">
        <v>1998</v>
      </c>
      <c r="D2905" s="27">
        <v>9630327.3399999999</v>
      </c>
    </row>
    <row r="2906" spans="1:5" x14ac:dyDescent="0.25">
      <c r="A2906" s="27" t="s">
        <v>646</v>
      </c>
      <c r="B2906" s="27">
        <v>1999</v>
      </c>
      <c r="C2906" s="27">
        <v>9764561.7599999998</v>
      </c>
      <c r="D2906" s="27">
        <v>9764561.7599999998</v>
      </c>
      <c r="E2906" s="27">
        <v>8014283.5999999996</v>
      </c>
    </row>
    <row r="2907" spans="1:5" x14ac:dyDescent="0.25">
      <c r="A2907" s="27" t="s">
        <v>646</v>
      </c>
      <c r="B2907" s="27">
        <v>2000</v>
      </c>
      <c r="D2907" s="27">
        <v>10739795</v>
      </c>
    </row>
    <row r="2908" spans="1:5" x14ac:dyDescent="0.25">
      <c r="A2908" s="27" t="s">
        <v>646</v>
      </c>
      <c r="B2908" s="27">
        <v>2001</v>
      </c>
      <c r="D2908" s="27">
        <v>11715028.24</v>
      </c>
    </row>
    <row r="2909" spans="1:5" x14ac:dyDescent="0.25">
      <c r="A2909" s="27" t="s">
        <v>646</v>
      </c>
      <c r="B2909" s="27">
        <v>2002</v>
      </c>
      <c r="C2909" s="27">
        <v>12690261.48</v>
      </c>
      <c r="D2909" s="27">
        <v>12690261.48</v>
      </c>
      <c r="E2909" s="27">
        <v>11713040.039999999</v>
      </c>
    </row>
    <row r="2910" spans="1:5" x14ac:dyDescent="0.25">
      <c r="A2910" s="27" t="s">
        <v>646</v>
      </c>
      <c r="B2910" s="27">
        <v>2003</v>
      </c>
      <c r="D2910" s="27">
        <v>12861022.380000001</v>
      </c>
    </row>
    <row r="2911" spans="1:5" x14ac:dyDescent="0.25">
      <c r="A2911" s="27" t="s">
        <v>646</v>
      </c>
      <c r="B2911" s="27">
        <v>2004</v>
      </c>
      <c r="D2911" s="27">
        <v>13031783.279999999</v>
      </c>
    </row>
    <row r="2912" spans="1:5" x14ac:dyDescent="0.25">
      <c r="A2912" s="27" t="s">
        <v>646</v>
      </c>
      <c r="B2912" s="27">
        <v>2005</v>
      </c>
      <c r="C2912" s="27">
        <v>13202544.18</v>
      </c>
      <c r="D2912" s="27">
        <v>13202544.18</v>
      </c>
      <c r="E2912" s="27">
        <v>12535536.720000001</v>
      </c>
    </row>
    <row r="2913" spans="1:5" x14ac:dyDescent="0.25">
      <c r="A2913" s="27" t="s">
        <v>646</v>
      </c>
      <c r="B2913" s="27">
        <v>2006</v>
      </c>
      <c r="D2913" s="27">
        <v>13570729.4533333</v>
      </c>
    </row>
    <row r="2914" spans="1:5" x14ac:dyDescent="0.25">
      <c r="A2914" s="27" t="s">
        <v>646</v>
      </c>
      <c r="B2914" s="27">
        <v>2007</v>
      </c>
      <c r="D2914" s="27">
        <v>13938914.7266667</v>
      </c>
    </row>
    <row r="2915" spans="1:5" x14ac:dyDescent="0.25">
      <c r="A2915" s="27" t="s">
        <v>646</v>
      </c>
      <c r="B2915" s="27">
        <v>2008</v>
      </c>
      <c r="C2915" s="27">
        <v>14307100</v>
      </c>
      <c r="D2915" s="27">
        <v>14307100</v>
      </c>
      <c r="E2915" s="27">
        <v>14807860</v>
      </c>
    </row>
    <row r="2916" spans="1:5" x14ac:dyDescent="0.25">
      <c r="A2916" s="27" t="s">
        <v>646</v>
      </c>
      <c r="B2916" s="27">
        <v>2009</v>
      </c>
      <c r="D2916" s="27">
        <v>15451741.925000001</v>
      </c>
    </row>
    <row r="2917" spans="1:5" x14ac:dyDescent="0.25">
      <c r="A2917" s="27" t="s">
        <v>646</v>
      </c>
      <c r="B2917" s="27">
        <v>2010</v>
      </c>
      <c r="C2917" s="27">
        <v>16596383.85</v>
      </c>
      <c r="D2917" s="27">
        <v>16596383.85</v>
      </c>
      <c r="E2917" s="27">
        <v>17365609.350000001</v>
      </c>
    </row>
    <row r="2918" spans="1:5" x14ac:dyDescent="0.25">
      <c r="A2918" s="27" t="s">
        <v>646</v>
      </c>
      <c r="B2918" s="27">
        <v>2011</v>
      </c>
      <c r="C2918" s="27">
        <v>17021724.32</v>
      </c>
      <c r="D2918" s="27">
        <v>17021724.32</v>
      </c>
      <c r="E2918" s="27">
        <v>18233316.260000002</v>
      </c>
    </row>
    <row r="2919" spans="1:5" x14ac:dyDescent="0.25">
      <c r="A2919" s="27" t="s">
        <v>646</v>
      </c>
      <c r="B2919" s="27">
        <v>2012</v>
      </c>
      <c r="C2919" s="27">
        <v>17349612.149999999</v>
      </c>
      <c r="D2919" s="27">
        <v>17349612.149999999</v>
      </c>
      <c r="E2919" s="27">
        <v>18859756.949999999</v>
      </c>
    </row>
    <row r="2920" spans="1:5" x14ac:dyDescent="0.25">
      <c r="A2920" s="27" t="s">
        <v>646</v>
      </c>
      <c r="B2920" s="27">
        <v>2013</v>
      </c>
      <c r="C2920" s="27">
        <v>17856497.120000001</v>
      </c>
      <c r="D2920" s="27">
        <v>17856497.120000001</v>
      </c>
      <c r="E2920" s="27">
        <v>19802403.039999999</v>
      </c>
    </row>
    <row r="2921" spans="1:5" x14ac:dyDescent="0.25">
      <c r="A2921" s="27" t="s">
        <v>646</v>
      </c>
      <c r="B2921" s="27">
        <v>2014</v>
      </c>
      <c r="D2921" s="27">
        <v>17856497.120000001</v>
      </c>
    </row>
    <row r="2922" spans="1:5" x14ac:dyDescent="0.25">
      <c r="A2922" s="27" t="s">
        <v>646</v>
      </c>
      <c r="B2922" s="27">
        <v>2015</v>
      </c>
      <c r="D2922" s="27">
        <v>17856497.120000001</v>
      </c>
    </row>
    <row r="2923" spans="1:5" x14ac:dyDescent="0.25">
      <c r="A2923" s="27" t="s">
        <v>646</v>
      </c>
      <c r="B2923" s="27">
        <v>2016</v>
      </c>
      <c r="D2923" s="27">
        <v>17856497.120000001</v>
      </c>
    </row>
    <row r="2924" spans="1:5" x14ac:dyDescent="0.25">
      <c r="A2924" s="27" t="s">
        <v>646</v>
      </c>
      <c r="B2924" s="27">
        <v>2017</v>
      </c>
      <c r="D2924" s="27">
        <v>17856497.120000001</v>
      </c>
    </row>
    <row r="2925" spans="1:5" x14ac:dyDescent="0.25">
      <c r="A2925" s="27" t="s">
        <v>648</v>
      </c>
      <c r="B2925" s="27">
        <v>1981</v>
      </c>
      <c r="C2925" s="27">
        <v>4104232.74</v>
      </c>
      <c r="D2925" s="27">
        <v>4104232.74</v>
      </c>
      <c r="E2925" s="27">
        <v>1664707.71</v>
      </c>
    </row>
    <row r="2926" spans="1:5" x14ac:dyDescent="0.25">
      <c r="A2926" s="27" t="s">
        <v>648</v>
      </c>
      <c r="B2926" s="27">
        <v>1982</v>
      </c>
      <c r="D2926" s="27">
        <v>4191215.66</v>
      </c>
    </row>
    <row r="2927" spans="1:5" x14ac:dyDescent="0.25">
      <c r="A2927" s="27" t="s">
        <v>648</v>
      </c>
      <c r="B2927" s="27">
        <v>1983</v>
      </c>
      <c r="D2927" s="27">
        <v>4278198.58</v>
      </c>
    </row>
    <row r="2928" spans="1:5" x14ac:dyDescent="0.25">
      <c r="A2928" s="27" t="s">
        <v>648</v>
      </c>
      <c r="B2928" s="27">
        <v>1984</v>
      </c>
      <c r="C2928" s="27">
        <v>4365181.5</v>
      </c>
      <c r="D2928" s="27">
        <v>4365181.5</v>
      </c>
      <c r="E2928" s="27">
        <v>2436617.7000000002</v>
      </c>
    </row>
    <row r="2929" spans="1:5" x14ac:dyDescent="0.25">
      <c r="A2929" s="27" t="s">
        <v>648</v>
      </c>
      <c r="B2929" s="27">
        <v>1985</v>
      </c>
      <c r="D2929" s="27">
        <v>4770012.4133333303</v>
      </c>
    </row>
    <row r="2930" spans="1:5" x14ac:dyDescent="0.25">
      <c r="A2930" s="27" t="s">
        <v>648</v>
      </c>
      <c r="B2930" s="27">
        <v>1986</v>
      </c>
      <c r="D2930" s="27">
        <v>5174843.3266666699</v>
      </c>
    </row>
    <row r="2931" spans="1:5" x14ac:dyDescent="0.25">
      <c r="A2931" s="27" t="s">
        <v>648</v>
      </c>
      <c r="B2931" s="27">
        <v>1987</v>
      </c>
      <c r="C2931" s="27">
        <v>5579674.2400000002</v>
      </c>
      <c r="D2931" s="27">
        <v>5579674.2400000002</v>
      </c>
      <c r="E2931" s="27">
        <v>3950063.32</v>
      </c>
    </row>
    <row r="2932" spans="1:5" x14ac:dyDescent="0.25">
      <c r="A2932" s="27" t="s">
        <v>648</v>
      </c>
      <c r="B2932" s="27">
        <v>1988</v>
      </c>
      <c r="D2932" s="27">
        <v>5955077.2800000003</v>
      </c>
    </row>
    <row r="2933" spans="1:5" x14ac:dyDescent="0.25">
      <c r="A2933" s="27" t="s">
        <v>648</v>
      </c>
      <c r="B2933" s="27">
        <v>1989</v>
      </c>
      <c r="D2933" s="27">
        <v>6330480.3200000003</v>
      </c>
    </row>
    <row r="2934" spans="1:5" x14ac:dyDescent="0.25">
      <c r="A2934" s="27" t="s">
        <v>648</v>
      </c>
      <c r="B2934" s="27">
        <v>1990</v>
      </c>
      <c r="C2934" s="27">
        <v>6705883.3600000003</v>
      </c>
      <c r="D2934" s="27">
        <v>6705883.3600000003</v>
      </c>
      <c r="E2934" s="27">
        <v>4861647.2</v>
      </c>
    </row>
    <row r="2935" spans="1:5" x14ac:dyDescent="0.25">
      <c r="A2935" s="27" t="s">
        <v>648</v>
      </c>
      <c r="B2935" s="27">
        <v>1991</v>
      </c>
      <c r="D2935" s="27">
        <v>6677357.4400000004</v>
      </c>
    </row>
    <row r="2936" spans="1:5" x14ac:dyDescent="0.25">
      <c r="A2936" s="27" t="s">
        <v>648</v>
      </c>
      <c r="B2936" s="27">
        <v>1992</v>
      </c>
      <c r="D2936" s="27">
        <v>6648831.5199999996</v>
      </c>
    </row>
    <row r="2937" spans="1:5" x14ac:dyDescent="0.25">
      <c r="A2937" s="27" t="s">
        <v>648</v>
      </c>
      <c r="B2937" s="27">
        <v>1993</v>
      </c>
      <c r="C2937" s="27">
        <v>6620305.5999999996</v>
      </c>
      <c r="D2937" s="27">
        <v>6620305.5999999996</v>
      </c>
      <c r="E2937" s="27">
        <v>4777549.28</v>
      </c>
    </row>
    <row r="2938" spans="1:5" x14ac:dyDescent="0.25">
      <c r="A2938" s="27" t="s">
        <v>648</v>
      </c>
      <c r="B2938" s="27">
        <v>1994</v>
      </c>
      <c r="D2938" s="27">
        <v>6557210.9166666698</v>
      </c>
    </row>
    <row r="2939" spans="1:5" x14ac:dyDescent="0.25">
      <c r="A2939" s="27" t="s">
        <v>648</v>
      </c>
      <c r="B2939" s="27">
        <v>1995</v>
      </c>
      <c r="D2939" s="27">
        <v>6494116.2333333297</v>
      </c>
    </row>
    <row r="2940" spans="1:5" x14ac:dyDescent="0.25">
      <c r="A2940" s="27" t="s">
        <v>648</v>
      </c>
      <c r="B2940" s="27">
        <v>1996</v>
      </c>
      <c r="C2940" s="27">
        <v>6431021.5499999998</v>
      </c>
      <c r="D2940" s="27">
        <v>6431021.5499999998</v>
      </c>
      <c r="E2940" s="27">
        <v>5099908.62</v>
      </c>
    </row>
    <row r="2941" spans="1:5" x14ac:dyDescent="0.25">
      <c r="A2941" s="27" t="s">
        <v>648</v>
      </c>
      <c r="B2941" s="27">
        <v>1997</v>
      </c>
      <c r="D2941" s="27">
        <v>6649134.9000000004</v>
      </c>
    </row>
    <row r="2942" spans="1:5" x14ac:dyDescent="0.25">
      <c r="A2942" s="27" t="s">
        <v>648</v>
      </c>
      <c r="B2942" s="27">
        <v>1998</v>
      </c>
      <c r="D2942" s="27">
        <v>6867248.25</v>
      </c>
    </row>
    <row r="2943" spans="1:5" x14ac:dyDescent="0.25">
      <c r="A2943" s="27" t="s">
        <v>648</v>
      </c>
      <c r="B2943" s="27">
        <v>1999</v>
      </c>
      <c r="C2943" s="27">
        <v>7085361.5999999996</v>
      </c>
      <c r="D2943" s="27">
        <v>7085361.5999999996</v>
      </c>
      <c r="E2943" s="27">
        <v>5698859.04</v>
      </c>
    </row>
    <row r="2944" spans="1:5" x14ac:dyDescent="0.25">
      <c r="A2944" s="27" t="s">
        <v>648</v>
      </c>
      <c r="B2944" s="27">
        <v>2000</v>
      </c>
      <c r="D2944" s="27">
        <v>7639698.4800000004</v>
      </c>
    </row>
    <row r="2945" spans="1:5" x14ac:dyDescent="0.25">
      <c r="A2945" s="27" t="s">
        <v>648</v>
      </c>
      <c r="B2945" s="27">
        <v>2001</v>
      </c>
      <c r="D2945" s="27">
        <v>8194035.3600000003</v>
      </c>
    </row>
    <row r="2946" spans="1:5" x14ac:dyDescent="0.25">
      <c r="A2946" s="27" t="s">
        <v>648</v>
      </c>
      <c r="B2946" s="27">
        <v>2002</v>
      </c>
      <c r="C2946" s="27">
        <v>8748372.2400000002</v>
      </c>
      <c r="D2946" s="27">
        <v>8748372.2400000002</v>
      </c>
      <c r="E2946" s="27">
        <v>7883099.7800000003</v>
      </c>
    </row>
    <row r="2947" spans="1:5" x14ac:dyDescent="0.25">
      <c r="A2947" s="27" t="s">
        <v>648</v>
      </c>
      <c r="B2947" s="27">
        <v>2003</v>
      </c>
      <c r="D2947" s="27">
        <v>8998081.9733333308</v>
      </c>
    </row>
    <row r="2948" spans="1:5" x14ac:dyDescent="0.25">
      <c r="A2948" s="27" t="s">
        <v>648</v>
      </c>
      <c r="B2948" s="27">
        <v>2004</v>
      </c>
      <c r="D2948" s="27">
        <v>9247791.7066666707</v>
      </c>
    </row>
    <row r="2949" spans="1:5" x14ac:dyDescent="0.25">
      <c r="A2949" s="27" t="s">
        <v>648</v>
      </c>
      <c r="B2949" s="27">
        <v>2005</v>
      </c>
      <c r="C2949" s="27">
        <v>9497501.4399999995</v>
      </c>
      <c r="D2949" s="27">
        <v>9497501.4399999995</v>
      </c>
      <c r="E2949" s="27">
        <v>9025323.0399999991</v>
      </c>
    </row>
    <row r="2950" spans="1:5" x14ac:dyDescent="0.25">
      <c r="A2950" s="27" t="s">
        <v>648</v>
      </c>
      <c r="B2950" s="27">
        <v>2006</v>
      </c>
      <c r="D2950" s="27">
        <v>9756938.5366666708</v>
      </c>
    </row>
    <row r="2951" spans="1:5" x14ac:dyDescent="0.25">
      <c r="A2951" s="27" t="s">
        <v>648</v>
      </c>
      <c r="B2951" s="27">
        <v>2007</v>
      </c>
      <c r="D2951" s="27">
        <v>10016375.633333299</v>
      </c>
    </row>
    <row r="2952" spans="1:5" x14ac:dyDescent="0.25">
      <c r="A2952" s="27" t="s">
        <v>648</v>
      </c>
      <c r="B2952" s="27">
        <v>2008</v>
      </c>
      <c r="C2952" s="27">
        <v>10275812.73</v>
      </c>
      <c r="D2952" s="27">
        <v>10275812.73</v>
      </c>
      <c r="E2952" s="27">
        <v>10615681.32</v>
      </c>
    </row>
    <row r="2953" spans="1:5" x14ac:dyDescent="0.25">
      <c r="A2953" s="27" t="s">
        <v>648</v>
      </c>
      <c r="B2953" s="27">
        <v>2009</v>
      </c>
      <c r="D2953" s="27">
        <v>10552928.885</v>
      </c>
    </row>
    <row r="2954" spans="1:5" x14ac:dyDescent="0.25">
      <c r="A2954" s="27" t="s">
        <v>648</v>
      </c>
      <c r="B2954" s="27">
        <v>2010</v>
      </c>
      <c r="C2954" s="27">
        <v>10830045.039999999</v>
      </c>
      <c r="D2954" s="27">
        <v>10830045.039999999</v>
      </c>
      <c r="E2954" s="27">
        <v>11638954.949999999</v>
      </c>
    </row>
    <row r="2955" spans="1:5" x14ac:dyDescent="0.25">
      <c r="A2955" s="27" t="s">
        <v>648</v>
      </c>
      <c r="B2955" s="27">
        <v>2011</v>
      </c>
      <c r="C2955" s="27">
        <v>11086718.49</v>
      </c>
      <c r="D2955" s="27">
        <v>11086718.49</v>
      </c>
      <c r="E2955" s="27">
        <v>12266674.08</v>
      </c>
    </row>
    <row r="2956" spans="1:5" x14ac:dyDescent="0.25">
      <c r="A2956" s="27" t="s">
        <v>648</v>
      </c>
      <c r="B2956" s="27">
        <v>2012</v>
      </c>
      <c r="C2956" s="27">
        <v>11473455.699999999</v>
      </c>
      <c r="D2956" s="27">
        <v>11473455.699999999</v>
      </c>
      <c r="E2956" s="27">
        <v>12942178.199999999</v>
      </c>
    </row>
    <row r="2957" spans="1:5" x14ac:dyDescent="0.25">
      <c r="A2957" s="27" t="s">
        <v>648</v>
      </c>
      <c r="B2957" s="27">
        <v>2013</v>
      </c>
      <c r="C2957" s="27">
        <v>11678902.26</v>
      </c>
      <c r="D2957" s="27">
        <v>11678902.26</v>
      </c>
      <c r="E2957" s="27">
        <v>13587160.779999999</v>
      </c>
    </row>
    <row r="2958" spans="1:5" x14ac:dyDescent="0.25">
      <c r="A2958" s="27" t="s">
        <v>648</v>
      </c>
      <c r="B2958" s="27">
        <v>2014</v>
      </c>
      <c r="D2958" s="27">
        <v>11678902.26</v>
      </c>
    </row>
    <row r="2959" spans="1:5" x14ac:dyDescent="0.25">
      <c r="A2959" s="27" t="s">
        <v>648</v>
      </c>
      <c r="B2959" s="27">
        <v>2015</v>
      </c>
      <c r="D2959" s="27">
        <v>11678902.26</v>
      </c>
    </row>
    <row r="2960" spans="1:5" x14ac:dyDescent="0.25">
      <c r="A2960" s="27" t="s">
        <v>648</v>
      </c>
      <c r="B2960" s="27">
        <v>2016</v>
      </c>
      <c r="D2960" s="27">
        <v>11678902.26</v>
      </c>
    </row>
    <row r="2961" spans="1:5" x14ac:dyDescent="0.25">
      <c r="A2961" s="27" t="s">
        <v>648</v>
      </c>
      <c r="B2961" s="27">
        <v>2017</v>
      </c>
      <c r="D2961" s="27">
        <v>11678902.26</v>
      </c>
    </row>
    <row r="2962" spans="1:5" x14ac:dyDescent="0.25">
      <c r="A2962" s="27" t="s">
        <v>650</v>
      </c>
      <c r="B2962" s="27">
        <v>1981</v>
      </c>
      <c r="C2962" s="27">
        <v>496037.88900000002</v>
      </c>
      <c r="D2962" s="27">
        <v>496037.88900000002</v>
      </c>
      <c r="E2962" s="27">
        <v>42217.048799999997</v>
      </c>
    </row>
    <row r="2963" spans="1:5" x14ac:dyDescent="0.25">
      <c r="A2963" s="27" t="s">
        <v>650</v>
      </c>
      <c r="B2963" s="27">
        <v>1982</v>
      </c>
      <c r="D2963" s="27">
        <v>476758.45966666698</v>
      </c>
    </row>
    <row r="2964" spans="1:5" x14ac:dyDescent="0.25">
      <c r="A2964" s="27" t="s">
        <v>650</v>
      </c>
      <c r="B2964" s="27">
        <v>1983</v>
      </c>
      <c r="D2964" s="27">
        <v>457479.03033333301</v>
      </c>
    </row>
    <row r="2965" spans="1:5" x14ac:dyDescent="0.25">
      <c r="A2965" s="27" t="s">
        <v>650</v>
      </c>
      <c r="B2965" s="27">
        <v>1984</v>
      </c>
      <c r="C2965" s="27">
        <v>438199.60100000002</v>
      </c>
      <c r="D2965" s="27">
        <v>438199.60100000002</v>
      </c>
      <c r="E2965" s="27">
        <v>68910.346399999995</v>
      </c>
    </row>
    <row r="2966" spans="1:5" x14ac:dyDescent="0.25">
      <c r="A2966" s="27" t="s">
        <v>650</v>
      </c>
      <c r="B2966" s="27">
        <v>1985</v>
      </c>
      <c r="D2966" s="27">
        <v>409021.10533333302</v>
      </c>
    </row>
    <row r="2967" spans="1:5" x14ac:dyDescent="0.25">
      <c r="A2967" s="27" t="s">
        <v>650</v>
      </c>
      <c r="B2967" s="27">
        <v>1986</v>
      </c>
      <c r="D2967" s="27">
        <v>379842.60966666701</v>
      </c>
    </row>
    <row r="2968" spans="1:5" x14ac:dyDescent="0.25">
      <c r="A2968" s="27" t="s">
        <v>650</v>
      </c>
      <c r="B2968" s="27">
        <v>1987</v>
      </c>
      <c r="C2968" s="27">
        <v>350664.114</v>
      </c>
      <c r="D2968" s="27">
        <v>350664.114</v>
      </c>
      <c r="E2968" s="27">
        <v>43307.277600000001</v>
      </c>
    </row>
    <row r="2969" spans="1:5" x14ac:dyDescent="0.25">
      <c r="A2969" s="27" t="s">
        <v>650</v>
      </c>
      <c r="B2969" s="27">
        <v>1988</v>
      </c>
      <c r="D2969" s="27">
        <v>320461.28266666702</v>
      </c>
    </row>
    <row r="2970" spans="1:5" x14ac:dyDescent="0.25">
      <c r="A2970" s="27" t="s">
        <v>650</v>
      </c>
      <c r="B2970" s="27">
        <v>1989</v>
      </c>
      <c r="D2970" s="27">
        <v>290258.45133333298</v>
      </c>
    </row>
    <row r="2971" spans="1:5" x14ac:dyDescent="0.25">
      <c r="A2971" s="27" t="s">
        <v>650</v>
      </c>
      <c r="B2971" s="27">
        <v>1990</v>
      </c>
      <c r="C2971" s="27">
        <v>260055.62</v>
      </c>
      <c r="D2971" s="27">
        <v>260055.62</v>
      </c>
      <c r="E2971" s="27">
        <v>19732.151999999998</v>
      </c>
    </row>
    <row r="2972" spans="1:5" x14ac:dyDescent="0.25">
      <c r="A2972" s="27" t="s">
        <v>650</v>
      </c>
      <c r="B2972" s="27">
        <v>1991</v>
      </c>
      <c r="D2972" s="27">
        <v>270381.23866666702</v>
      </c>
    </row>
    <row r="2973" spans="1:5" x14ac:dyDescent="0.25">
      <c r="A2973" s="27" t="s">
        <v>650</v>
      </c>
      <c r="B2973" s="27">
        <v>1992</v>
      </c>
      <c r="D2973" s="27">
        <v>280706.857333333</v>
      </c>
    </row>
    <row r="2974" spans="1:5" x14ac:dyDescent="0.25">
      <c r="A2974" s="27" t="s">
        <v>650</v>
      </c>
      <c r="B2974" s="27">
        <v>1993</v>
      </c>
      <c r="C2974" s="27">
        <v>291032.47600000002</v>
      </c>
      <c r="D2974" s="27">
        <v>291032.47600000002</v>
      </c>
      <c r="E2974" s="27">
        <v>12712.001679999999</v>
      </c>
    </row>
    <row r="2975" spans="1:5" x14ac:dyDescent="0.25">
      <c r="A2975" s="27" t="s">
        <v>650</v>
      </c>
      <c r="B2975" s="27">
        <v>1994</v>
      </c>
      <c r="D2975" s="27">
        <v>238563.10073333301</v>
      </c>
    </row>
    <row r="2976" spans="1:5" x14ac:dyDescent="0.25">
      <c r="A2976" s="27" t="s">
        <v>650</v>
      </c>
      <c r="B2976" s="27">
        <v>1995</v>
      </c>
      <c r="D2976" s="27">
        <v>186093.72546666701</v>
      </c>
    </row>
    <row r="2977" spans="1:5" x14ac:dyDescent="0.25">
      <c r="A2977" s="27" t="s">
        <v>650</v>
      </c>
      <c r="B2977" s="27">
        <v>1996</v>
      </c>
      <c r="C2977" s="27">
        <v>133624.35019999999</v>
      </c>
      <c r="D2977" s="27">
        <v>133624.35019999999</v>
      </c>
      <c r="E2977" s="27">
        <v>15436.394340000001</v>
      </c>
    </row>
    <row r="2978" spans="1:5" x14ac:dyDescent="0.25">
      <c r="A2978" s="27" t="s">
        <v>650</v>
      </c>
      <c r="B2978" s="27">
        <v>1997</v>
      </c>
      <c r="D2978" s="27">
        <v>179938.17013333301</v>
      </c>
    </row>
    <row r="2979" spans="1:5" x14ac:dyDescent="0.25">
      <c r="A2979" s="27" t="s">
        <v>650</v>
      </c>
      <c r="B2979" s="27">
        <v>1998</v>
      </c>
      <c r="D2979" s="27">
        <v>226251.990066667</v>
      </c>
    </row>
    <row r="2980" spans="1:5" x14ac:dyDescent="0.25">
      <c r="A2980" s="27" t="s">
        <v>650</v>
      </c>
      <c r="B2980" s="27">
        <v>1999</v>
      </c>
      <c r="C2980" s="27">
        <v>272565.81</v>
      </c>
      <c r="D2980" s="27">
        <v>272565.81</v>
      </c>
      <c r="E2980" s="27">
        <v>59026.354200000002</v>
      </c>
    </row>
    <row r="2981" spans="1:5" x14ac:dyDescent="0.25">
      <c r="A2981" s="27" t="s">
        <v>650</v>
      </c>
      <c r="B2981" s="27">
        <v>2000</v>
      </c>
      <c r="D2981" s="27">
        <v>228776.313333333</v>
      </c>
    </row>
    <row r="2982" spans="1:5" x14ac:dyDescent="0.25">
      <c r="A2982" s="27" t="s">
        <v>650</v>
      </c>
      <c r="B2982" s="27">
        <v>2001</v>
      </c>
      <c r="D2982" s="27">
        <v>184986.816666667</v>
      </c>
    </row>
    <row r="2983" spans="1:5" x14ac:dyDescent="0.25">
      <c r="A2983" s="27" t="s">
        <v>650</v>
      </c>
      <c r="B2983" s="27">
        <v>2002</v>
      </c>
      <c r="C2983" s="27">
        <v>141197.32</v>
      </c>
      <c r="D2983" s="27">
        <v>141197.32</v>
      </c>
      <c r="E2983" s="27">
        <v>70093.606</v>
      </c>
    </row>
    <row r="2984" spans="1:5" x14ac:dyDescent="0.25">
      <c r="A2984" s="27" t="s">
        <v>650</v>
      </c>
      <c r="B2984" s="27">
        <v>2003</v>
      </c>
      <c r="D2984" s="27">
        <v>138344.83859999999</v>
      </c>
    </row>
    <row r="2985" spans="1:5" x14ac:dyDescent="0.25">
      <c r="A2985" s="27" t="s">
        <v>650</v>
      </c>
      <c r="B2985" s="27">
        <v>2004</v>
      </c>
      <c r="D2985" s="27">
        <v>135492.3572</v>
      </c>
    </row>
    <row r="2986" spans="1:5" x14ac:dyDescent="0.25">
      <c r="A2986" s="27" t="s">
        <v>650</v>
      </c>
      <c r="B2986" s="27">
        <v>2005</v>
      </c>
      <c r="C2986" s="27">
        <v>132639.87580000001</v>
      </c>
      <c r="D2986" s="27">
        <v>132639.87580000001</v>
      </c>
      <c r="E2986" s="27">
        <v>95079.281000000003</v>
      </c>
    </row>
    <row r="2987" spans="1:5" x14ac:dyDescent="0.25">
      <c r="A2987" s="27" t="s">
        <v>650</v>
      </c>
      <c r="B2987" s="27">
        <v>2006</v>
      </c>
      <c r="D2987" s="27">
        <v>118389.36916666701</v>
      </c>
    </row>
    <row r="2988" spans="1:5" x14ac:dyDescent="0.25">
      <c r="A2988" s="27" t="s">
        <v>650</v>
      </c>
      <c r="B2988" s="27">
        <v>2007</v>
      </c>
      <c r="D2988" s="27">
        <v>104138.862533333</v>
      </c>
    </row>
    <row r="2989" spans="1:5" x14ac:dyDescent="0.25">
      <c r="A2989" s="27" t="s">
        <v>650</v>
      </c>
      <c r="B2989" s="27">
        <v>2008</v>
      </c>
      <c r="C2989" s="27">
        <v>89888.355899999995</v>
      </c>
      <c r="D2989" s="27">
        <v>89888.355899999995</v>
      </c>
      <c r="E2989" s="27">
        <v>113253.6516</v>
      </c>
    </row>
    <row r="2990" spans="1:5" x14ac:dyDescent="0.25">
      <c r="A2990" s="27" t="s">
        <v>650</v>
      </c>
      <c r="B2990" s="27">
        <v>2009</v>
      </c>
      <c r="D2990" s="27">
        <v>74371.974749999994</v>
      </c>
    </row>
    <row r="2991" spans="1:5" x14ac:dyDescent="0.25">
      <c r="A2991" s="27" t="s">
        <v>650</v>
      </c>
      <c r="B2991" s="27">
        <v>2010</v>
      </c>
      <c r="C2991" s="27">
        <v>58855.5936</v>
      </c>
      <c r="D2991" s="27">
        <v>58855.5936</v>
      </c>
      <c r="E2991" s="27">
        <v>104981.8548</v>
      </c>
    </row>
    <row r="2992" spans="1:5" x14ac:dyDescent="0.25">
      <c r="A2992" s="27" t="s">
        <v>650</v>
      </c>
      <c r="B2992" s="27">
        <v>2011</v>
      </c>
      <c r="C2992" s="27">
        <v>45356.308799999999</v>
      </c>
      <c r="D2992" s="27">
        <v>45356.308799999999</v>
      </c>
      <c r="E2992" s="27">
        <v>115670.0864</v>
      </c>
    </row>
    <row r="2993" spans="1:5" x14ac:dyDescent="0.25">
      <c r="A2993" s="27" t="s">
        <v>650</v>
      </c>
      <c r="B2993" s="27">
        <v>2012</v>
      </c>
      <c r="C2993" s="27">
        <v>32593.0995</v>
      </c>
      <c r="D2993" s="27">
        <v>32593.0995</v>
      </c>
      <c r="E2993" s="27">
        <v>105417.1713</v>
      </c>
    </row>
    <row r="2994" spans="1:5" x14ac:dyDescent="0.25">
      <c r="A2994" s="27" t="s">
        <v>650</v>
      </c>
      <c r="B2994" s="27">
        <v>2013</v>
      </c>
      <c r="C2994" s="27">
        <v>30931.972300000001</v>
      </c>
      <c r="D2994" s="27">
        <v>30931.972300000001</v>
      </c>
      <c r="E2994" s="27">
        <v>113966.96580000001</v>
      </c>
    </row>
    <row r="2995" spans="1:5" x14ac:dyDescent="0.25">
      <c r="A2995" s="27" t="s">
        <v>650</v>
      </c>
      <c r="B2995" s="27">
        <v>2014</v>
      </c>
      <c r="D2995" s="27">
        <v>30931.972300000001</v>
      </c>
    </row>
    <row r="2996" spans="1:5" x14ac:dyDescent="0.25">
      <c r="A2996" s="27" t="s">
        <v>650</v>
      </c>
      <c r="B2996" s="27">
        <v>2015</v>
      </c>
      <c r="D2996" s="27">
        <v>30931.972300000001</v>
      </c>
    </row>
    <row r="2997" spans="1:5" x14ac:dyDescent="0.25">
      <c r="A2997" s="27" t="s">
        <v>650</v>
      </c>
      <c r="B2997" s="27">
        <v>2016</v>
      </c>
      <c r="D2997" s="27">
        <v>30931.972300000001</v>
      </c>
    </row>
    <row r="2998" spans="1:5" x14ac:dyDescent="0.25">
      <c r="A2998" s="27" t="s">
        <v>650</v>
      </c>
      <c r="B2998" s="27">
        <v>2017</v>
      </c>
      <c r="D2998" s="27">
        <v>30931.972300000001</v>
      </c>
    </row>
    <row r="2999" spans="1:5" x14ac:dyDescent="0.25">
      <c r="A2999" s="27" t="s">
        <v>654</v>
      </c>
      <c r="B2999" s="27">
        <v>1981</v>
      </c>
      <c r="C2999" s="27">
        <v>6337955.3700000001</v>
      </c>
      <c r="D2999" s="27">
        <v>6337955.3700000001</v>
      </c>
      <c r="E2999" s="27">
        <v>5079704.01</v>
      </c>
    </row>
    <row r="3000" spans="1:5" x14ac:dyDescent="0.25">
      <c r="A3000" s="27" t="s">
        <v>654</v>
      </c>
      <c r="B3000" s="27">
        <v>1982</v>
      </c>
      <c r="D3000" s="27">
        <v>6528814.88333333</v>
      </c>
    </row>
    <row r="3001" spans="1:5" x14ac:dyDescent="0.25">
      <c r="A3001" s="27" t="s">
        <v>654</v>
      </c>
      <c r="B3001" s="27">
        <v>1983</v>
      </c>
      <c r="D3001" s="27">
        <v>6719674.3966666702</v>
      </c>
    </row>
    <row r="3002" spans="1:5" x14ac:dyDescent="0.25">
      <c r="A3002" s="27" t="s">
        <v>654</v>
      </c>
      <c r="B3002" s="27">
        <v>1984</v>
      </c>
      <c r="C3002" s="27">
        <v>6910533.9100000001</v>
      </c>
      <c r="D3002" s="27">
        <v>6910533.9100000001</v>
      </c>
      <c r="E3002" s="27">
        <v>6120570.9699999997</v>
      </c>
    </row>
    <row r="3003" spans="1:5" x14ac:dyDescent="0.25">
      <c r="A3003" s="27" t="s">
        <v>654</v>
      </c>
      <c r="B3003" s="27">
        <v>1985</v>
      </c>
      <c r="D3003" s="27">
        <v>6943430.1766666695</v>
      </c>
    </row>
    <row r="3004" spans="1:5" x14ac:dyDescent="0.25">
      <c r="A3004" s="27" t="s">
        <v>654</v>
      </c>
      <c r="B3004" s="27">
        <v>1986</v>
      </c>
      <c r="D3004" s="27">
        <v>6976326.4433333296</v>
      </c>
    </row>
    <row r="3005" spans="1:5" x14ac:dyDescent="0.25">
      <c r="A3005" s="27" t="s">
        <v>654</v>
      </c>
      <c r="B3005" s="27">
        <v>1987</v>
      </c>
      <c r="C3005" s="27">
        <v>7009222.71</v>
      </c>
      <c r="D3005" s="27">
        <v>7009222.71</v>
      </c>
      <c r="E3005" s="27">
        <v>6260149.1699999999</v>
      </c>
    </row>
    <row r="3006" spans="1:5" x14ac:dyDescent="0.25">
      <c r="A3006" s="27" t="s">
        <v>654</v>
      </c>
      <c r="B3006" s="27">
        <v>1988</v>
      </c>
      <c r="D3006" s="27">
        <v>7103843.4833333297</v>
      </c>
    </row>
    <row r="3007" spans="1:5" x14ac:dyDescent="0.25">
      <c r="A3007" s="27" t="s">
        <v>654</v>
      </c>
      <c r="B3007" s="27">
        <v>1989</v>
      </c>
      <c r="D3007" s="27">
        <v>7198464.2566666696</v>
      </c>
    </row>
    <row r="3008" spans="1:5" x14ac:dyDescent="0.25">
      <c r="A3008" s="27" t="s">
        <v>654</v>
      </c>
      <c r="B3008" s="27">
        <v>1990</v>
      </c>
      <c r="C3008" s="27">
        <v>7293085.0300000003</v>
      </c>
      <c r="D3008" s="27">
        <v>7293085.0300000003</v>
      </c>
      <c r="E3008" s="27">
        <v>6468174.79</v>
      </c>
    </row>
    <row r="3009" spans="1:5" x14ac:dyDescent="0.25">
      <c r="A3009" s="27" t="s">
        <v>654</v>
      </c>
      <c r="B3009" s="27">
        <v>1991</v>
      </c>
      <c r="D3009" s="27">
        <v>7452299.9500000002</v>
      </c>
    </row>
    <row r="3010" spans="1:5" x14ac:dyDescent="0.25">
      <c r="A3010" s="27" t="s">
        <v>654</v>
      </c>
      <c r="B3010" s="27">
        <v>1992</v>
      </c>
      <c r="D3010" s="27">
        <v>7611514.8700000001</v>
      </c>
    </row>
    <row r="3011" spans="1:5" x14ac:dyDescent="0.25">
      <c r="A3011" s="27" t="s">
        <v>654</v>
      </c>
      <c r="B3011" s="27">
        <v>1993</v>
      </c>
      <c r="C3011" s="27">
        <v>7770729.79</v>
      </c>
      <c r="D3011" s="27">
        <v>7770729.79</v>
      </c>
      <c r="E3011" s="27">
        <v>6930733.1299999999</v>
      </c>
    </row>
    <row r="3012" spans="1:5" x14ac:dyDescent="0.25">
      <c r="A3012" s="27" t="s">
        <v>654</v>
      </c>
      <c r="B3012" s="27">
        <v>1994</v>
      </c>
      <c r="D3012" s="27">
        <v>7877429.8799999999</v>
      </c>
    </row>
    <row r="3013" spans="1:5" x14ac:dyDescent="0.25">
      <c r="A3013" s="27" t="s">
        <v>654</v>
      </c>
      <c r="B3013" s="27">
        <v>1995</v>
      </c>
      <c r="D3013" s="27">
        <v>7984129.9699999997</v>
      </c>
    </row>
    <row r="3014" spans="1:5" x14ac:dyDescent="0.25">
      <c r="A3014" s="27" t="s">
        <v>654</v>
      </c>
      <c r="B3014" s="27">
        <v>1996</v>
      </c>
      <c r="C3014" s="27">
        <v>8090830.0599999996</v>
      </c>
      <c r="D3014" s="27">
        <v>8090830.0599999996</v>
      </c>
      <c r="E3014" s="27">
        <v>7384518.8200000003</v>
      </c>
    </row>
    <row r="3015" spans="1:5" x14ac:dyDescent="0.25">
      <c r="A3015" s="27" t="s">
        <v>654</v>
      </c>
      <c r="B3015" s="27">
        <v>1997</v>
      </c>
      <c r="D3015" s="27">
        <v>7888788.6399999997</v>
      </c>
    </row>
    <row r="3016" spans="1:5" x14ac:dyDescent="0.25">
      <c r="A3016" s="27" t="s">
        <v>654</v>
      </c>
      <c r="B3016" s="27">
        <v>1998</v>
      </c>
      <c r="D3016" s="27">
        <v>7686747.2199999997</v>
      </c>
    </row>
    <row r="3017" spans="1:5" x14ac:dyDescent="0.25">
      <c r="A3017" s="27" t="s">
        <v>654</v>
      </c>
      <c r="B3017" s="27">
        <v>1999</v>
      </c>
      <c r="C3017" s="27">
        <v>7484705.7999999998</v>
      </c>
      <c r="D3017" s="27">
        <v>7484705.7999999998</v>
      </c>
      <c r="E3017" s="27">
        <v>6495777.5999999996</v>
      </c>
    </row>
    <row r="3018" spans="1:5" x14ac:dyDescent="0.25">
      <c r="A3018" s="27" t="s">
        <v>654</v>
      </c>
      <c r="B3018" s="27">
        <v>2000</v>
      </c>
      <c r="D3018" s="27">
        <v>7260108.2666666703</v>
      </c>
    </row>
    <row r="3019" spans="1:5" x14ac:dyDescent="0.25">
      <c r="A3019" s="27" t="s">
        <v>654</v>
      </c>
      <c r="B3019" s="27">
        <v>2001</v>
      </c>
      <c r="D3019" s="27">
        <v>7035510.7333333297</v>
      </c>
    </row>
    <row r="3020" spans="1:5" x14ac:dyDescent="0.25">
      <c r="A3020" s="27" t="s">
        <v>654</v>
      </c>
      <c r="B3020" s="27">
        <v>2002</v>
      </c>
      <c r="C3020" s="27">
        <v>6810913.2000000002</v>
      </c>
      <c r="D3020" s="27">
        <v>6810913.2000000002</v>
      </c>
      <c r="E3020" s="27">
        <v>5912316.8399999999</v>
      </c>
    </row>
    <row r="3021" spans="1:5" x14ac:dyDescent="0.25">
      <c r="A3021" s="27" t="s">
        <v>654</v>
      </c>
      <c r="B3021" s="27">
        <v>2003</v>
      </c>
      <c r="D3021" s="27">
        <v>6784721.86666667</v>
      </c>
    </row>
    <row r="3022" spans="1:5" x14ac:dyDescent="0.25">
      <c r="A3022" s="27" t="s">
        <v>654</v>
      </c>
      <c r="B3022" s="27">
        <v>2004</v>
      </c>
      <c r="D3022" s="27">
        <v>6758530.5333333304</v>
      </c>
    </row>
    <row r="3023" spans="1:5" x14ac:dyDescent="0.25">
      <c r="A3023" s="27" t="s">
        <v>654</v>
      </c>
      <c r="B3023" s="27">
        <v>2005</v>
      </c>
      <c r="C3023" s="27">
        <v>6732339.2000000002</v>
      </c>
      <c r="D3023" s="27">
        <v>6732339.2000000002</v>
      </c>
      <c r="E3023" s="27">
        <v>6062720</v>
      </c>
    </row>
    <row r="3024" spans="1:5" x14ac:dyDescent="0.25">
      <c r="A3024" s="27" t="s">
        <v>654</v>
      </c>
      <c r="B3024" s="27">
        <v>2006</v>
      </c>
      <c r="D3024" s="27">
        <v>6884093.59333333</v>
      </c>
    </row>
    <row r="3025" spans="1:5" x14ac:dyDescent="0.25">
      <c r="A3025" s="27" t="s">
        <v>654</v>
      </c>
      <c r="B3025" s="27">
        <v>2007</v>
      </c>
      <c r="D3025" s="27">
        <v>7035847.9866666701</v>
      </c>
    </row>
    <row r="3026" spans="1:5" x14ac:dyDescent="0.25">
      <c r="A3026" s="27" t="s">
        <v>654</v>
      </c>
      <c r="B3026" s="27">
        <v>2008</v>
      </c>
      <c r="C3026" s="27">
        <v>7187602.3799999999</v>
      </c>
      <c r="D3026" s="27">
        <v>7187602.3799999999</v>
      </c>
      <c r="E3026" s="27">
        <v>7674513.2800000003</v>
      </c>
    </row>
    <row r="3027" spans="1:5" x14ac:dyDescent="0.25">
      <c r="A3027" s="27" t="s">
        <v>654</v>
      </c>
      <c r="B3027" s="27">
        <v>2009</v>
      </c>
      <c r="D3027" s="27">
        <v>7337222.6900000004</v>
      </c>
    </row>
    <row r="3028" spans="1:5" x14ac:dyDescent="0.25">
      <c r="A3028" s="27" t="s">
        <v>654</v>
      </c>
      <c r="B3028" s="27">
        <v>2010</v>
      </c>
      <c r="C3028" s="27">
        <v>7486843</v>
      </c>
      <c r="D3028" s="27">
        <v>7486843</v>
      </c>
      <c r="E3028" s="27">
        <v>8598721.5600000005</v>
      </c>
    </row>
    <row r="3029" spans="1:5" x14ac:dyDescent="0.25">
      <c r="A3029" s="27" t="s">
        <v>654</v>
      </c>
      <c r="B3029" s="27">
        <v>2011</v>
      </c>
      <c r="C3029" s="27">
        <v>7701033.4800000004</v>
      </c>
      <c r="D3029" s="27">
        <v>7701033.4800000004</v>
      </c>
      <c r="E3029" s="27">
        <v>9451303.6799999997</v>
      </c>
    </row>
    <row r="3030" spans="1:5" x14ac:dyDescent="0.25">
      <c r="A3030" s="27" t="s">
        <v>654</v>
      </c>
      <c r="B3030" s="27">
        <v>2012</v>
      </c>
      <c r="C3030" s="27">
        <v>8273023.4100000001</v>
      </c>
      <c r="D3030" s="27">
        <v>8273023.4100000001</v>
      </c>
      <c r="E3030" s="27">
        <v>10471196.41</v>
      </c>
    </row>
    <row r="3031" spans="1:5" x14ac:dyDescent="0.25">
      <c r="A3031" s="27" t="s">
        <v>654</v>
      </c>
      <c r="B3031" s="27">
        <v>2013</v>
      </c>
      <c r="C3031" s="27">
        <v>8567259.8399999999</v>
      </c>
      <c r="D3031" s="27">
        <v>8567259.8399999999</v>
      </c>
      <c r="E3031" s="27">
        <v>11483824.32</v>
      </c>
    </row>
    <row r="3032" spans="1:5" x14ac:dyDescent="0.25">
      <c r="A3032" s="27" t="s">
        <v>654</v>
      </c>
      <c r="B3032" s="27">
        <v>2014</v>
      </c>
      <c r="D3032" s="27">
        <v>8567259.8399999999</v>
      </c>
    </row>
    <row r="3033" spans="1:5" x14ac:dyDescent="0.25">
      <c r="A3033" s="27" t="s">
        <v>654</v>
      </c>
      <c r="B3033" s="27">
        <v>2015</v>
      </c>
      <c r="D3033" s="27">
        <v>8567259.8399999999</v>
      </c>
    </row>
    <row r="3034" spans="1:5" x14ac:dyDescent="0.25">
      <c r="A3034" s="27" t="s">
        <v>654</v>
      </c>
      <c r="B3034" s="27">
        <v>2016</v>
      </c>
      <c r="D3034" s="27">
        <v>8567259.8399999999</v>
      </c>
    </row>
    <row r="3035" spans="1:5" x14ac:dyDescent="0.25">
      <c r="A3035" s="27" t="s">
        <v>654</v>
      </c>
      <c r="B3035" s="27">
        <v>2017</v>
      </c>
      <c r="D3035" s="27">
        <v>8567259.8399999999</v>
      </c>
    </row>
    <row r="3036" spans="1:5" x14ac:dyDescent="0.25">
      <c r="A3036" s="27" t="s">
        <v>656</v>
      </c>
      <c r="B3036" s="27">
        <v>1981</v>
      </c>
      <c r="C3036" s="27">
        <v>2257.7984000000001</v>
      </c>
      <c r="D3036" s="27">
        <v>2257.7984000000001</v>
      </c>
      <c r="E3036" s="27">
        <v>1570.1312</v>
      </c>
    </row>
    <row r="3037" spans="1:5" x14ac:dyDescent="0.25">
      <c r="A3037" s="27" t="s">
        <v>656</v>
      </c>
      <c r="B3037" s="27">
        <v>1982</v>
      </c>
      <c r="D3037" s="27">
        <v>2281.3171333333298</v>
      </c>
    </row>
    <row r="3038" spans="1:5" x14ac:dyDescent="0.25">
      <c r="A3038" s="27" t="s">
        <v>656</v>
      </c>
      <c r="B3038" s="27">
        <v>1983</v>
      </c>
      <c r="D3038" s="27">
        <v>2304.83586666667</v>
      </c>
    </row>
    <row r="3039" spans="1:5" x14ac:dyDescent="0.25">
      <c r="A3039" s="27" t="s">
        <v>656</v>
      </c>
      <c r="B3039" s="27">
        <v>1984</v>
      </c>
      <c r="C3039" s="27">
        <v>2328.3546000000001</v>
      </c>
      <c r="D3039" s="27">
        <v>2328.3546000000001</v>
      </c>
      <c r="E3039" s="27">
        <v>1619.1977999999999</v>
      </c>
    </row>
    <row r="3040" spans="1:5" x14ac:dyDescent="0.25">
      <c r="A3040" s="27" t="s">
        <v>656</v>
      </c>
      <c r="B3040" s="27">
        <v>1985</v>
      </c>
      <c r="D3040" s="27">
        <v>2351.8733333333298</v>
      </c>
    </row>
    <row r="3041" spans="1:5" x14ac:dyDescent="0.25">
      <c r="A3041" s="27" t="s">
        <v>656</v>
      </c>
      <c r="B3041" s="27">
        <v>1986</v>
      </c>
      <c r="D3041" s="27">
        <v>2375.39206666667</v>
      </c>
    </row>
    <row r="3042" spans="1:5" x14ac:dyDescent="0.25">
      <c r="A3042" s="27" t="s">
        <v>656</v>
      </c>
      <c r="B3042" s="27">
        <v>1987</v>
      </c>
      <c r="C3042" s="27">
        <v>2398.9108000000001</v>
      </c>
      <c r="D3042" s="27">
        <v>2398.9108000000001</v>
      </c>
      <c r="E3042" s="27">
        <v>1668.2644</v>
      </c>
    </row>
    <row r="3043" spans="1:5" x14ac:dyDescent="0.25">
      <c r="A3043" s="27" t="s">
        <v>656</v>
      </c>
      <c r="B3043" s="27">
        <v>1988</v>
      </c>
      <c r="D3043" s="27">
        <v>2171.7175333333298</v>
      </c>
    </row>
    <row r="3044" spans="1:5" x14ac:dyDescent="0.25">
      <c r="A3044" s="27" t="s">
        <v>656</v>
      </c>
      <c r="B3044" s="27">
        <v>1989</v>
      </c>
      <c r="D3044" s="27">
        <v>1944.52426666667</v>
      </c>
    </row>
    <row r="3045" spans="1:5" x14ac:dyDescent="0.25">
      <c r="A3045" s="27" t="s">
        <v>656</v>
      </c>
      <c r="B3045" s="27">
        <v>1990</v>
      </c>
      <c r="C3045" s="27">
        <v>1717.3309999999999</v>
      </c>
      <c r="D3045" s="27">
        <v>1717.3309999999999</v>
      </c>
      <c r="E3045" s="27">
        <v>1717.3309999999999</v>
      </c>
    </row>
    <row r="3046" spans="1:5" x14ac:dyDescent="0.25">
      <c r="A3046" s="27" t="s">
        <v>656</v>
      </c>
      <c r="B3046" s="27">
        <v>1991</v>
      </c>
      <c r="D3046" s="27">
        <v>1750.0420666666701</v>
      </c>
    </row>
    <row r="3047" spans="1:5" x14ac:dyDescent="0.25">
      <c r="A3047" s="27" t="s">
        <v>656</v>
      </c>
      <c r="B3047" s="27">
        <v>1992</v>
      </c>
      <c r="D3047" s="27">
        <v>1782.75313333333</v>
      </c>
    </row>
    <row r="3048" spans="1:5" x14ac:dyDescent="0.25">
      <c r="A3048" s="27" t="s">
        <v>656</v>
      </c>
      <c r="B3048" s="27">
        <v>1993</v>
      </c>
      <c r="C3048" s="27">
        <v>1815.4641999999999</v>
      </c>
      <c r="D3048" s="27">
        <v>1815.4641999999999</v>
      </c>
      <c r="E3048" s="27">
        <v>1815.4641999999999</v>
      </c>
    </row>
    <row r="3049" spans="1:5" x14ac:dyDescent="0.25">
      <c r="A3049" s="27" t="s">
        <v>656</v>
      </c>
      <c r="B3049" s="27">
        <v>1994</v>
      </c>
      <c r="D3049" s="27">
        <v>1831.8197333333301</v>
      </c>
    </row>
    <row r="3050" spans="1:5" x14ac:dyDescent="0.25">
      <c r="A3050" s="27" t="s">
        <v>656</v>
      </c>
      <c r="B3050" s="27">
        <v>1995</v>
      </c>
      <c r="D3050" s="27">
        <v>1848.17526666667</v>
      </c>
    </row>
    <row r="3051" spans="1:5" x14ac:dyDescent="0.25">
      <c r="A3051" s="27" t="s">
        <v>656</v>
      </c>
      <c r="B3051" s="27">
        <v>1996</v>
      </c>
      <c r="C3051" s="27">
        <v>1864.5308</v>
      </c>
      <c r="D3051" s="27">
        <v>1864.5308</v>
      </c>
      <c r="E3051" s="27">
        <v>1864.5308</v>
      </c>
    </row>
    <row r="3052" spans="1:5" x14ac:dyDescent="0.25">
      <c r="A3052" s="27" t="s">
        <v>656</v>
      </c>
      <c r="B3052" s="27">
        <v>1997</v>
      </c>
      <c r="D3052" s="27">
        <v>1880.88633333333</v>
      </c>
    </row>
    <row r="3053" spans="1:5" x14ac:dyDescent="0.25">
      <c r="A3053" s="27" t="s">
        <v>656</v>
      </c>
      <c r="B3053" s="27">
        <v>1998</v>
      </c>
      <c r="D3053" s="27">
        <v>1897.2418666666699</v>
      </c>
    </row>
    <row r="3054" spans="1:5" x14ac:dyDescent="0.25">
      <c r="A3054" s="27" t="s">
        <v>656</v>
      </c>
      <c r="B3054" s="27">
        <v>1999</v>
      </c>
      <c r="C3054" s="27">
        <v>1913.5974000000001</v>
      </c>
      <c r="D3054" s="27">
        <v>1913.5974000000001</v>
      </c>
      <c r="E3054" s="27">
        <v>1913.5974000000001</v>
      </c>
    </row>
    <row r="3055" spans="1:5" x14ac:dyDescent="0.25">
      <c r="A3055" s="27" t="s">
        <v>656</v>
      </c>
      <c r="B3055" s="27">
        <v>2000</v>
      </c>
      <c r="D3055" s="27">
        <v>1929.9529333333301</v>
      </c>
    </row>
    <row r="3056" spans="1:5" x14ac:dyDescent="0.25">
      <c r="A3056" s="27" t="s">
        <v>656</v>
      </c>
      <c r="B3056" s="27">
        <v>2001</v>
      </c>
      <c r="D3056" s="27">
        <v>1946.30846666667</v>
      </c>
    </row>
    <row r="3057" spans="1:5" x14ac:dyDescent="0.25">
      <c r="A3057" s="27" t="s">
        <v>656</v>
      </c>
      <c r="B3057" s="27">
        <v>2002</v>
      </c>
      <c r="C3057" s="27">
        <v>1962.664</v>
      </c>
      <c r="D3057" s="27">
        <v>1962.664</v>
      </c>
      <c r="E3057" s="27">
        <v>1962.664</v>
      </c>
    </row>
    <row r="3058" spans="1:5" x14ac:dyDescent="0.25">
      <c r="A3058" s="27" t="s">
        <v>656</v>
      </c>
      <c r="B3058" s="27">
        <v>2003</v>
      </c>
      <c r="D3058" s="27">
        <v>1962.664</v>
      </c>
    </row>
    <row r="3059" spans="1:5" x14ac:dyDescent="0.25">
      <c r="A3059" s="27" t="s">
        <v>656</v>
      </c>
      <c r="B3059" s="27">
        <v>2004</v>
      </c>
      <c r="D3059" s="27">
        <v>1962.664</v>
      </c>
    </row>
    <row r="3060" spans="1:5" x14ac:dyDescent="0.25">
      <c r="A3060" s="27" t="s">
        <v>656</v>
      </c>
      <c r="B3060" s="27">
        <v>2005</v>
      </c>
      <c r="C3060" s="27">
        <v>1962.664</v>
      </c>
      <c r="D3060" s="27">
        <v>1962.664</v>
      </c>
      <c r="E3060" s="27">
        <v>1962.664</v>
      </c>
    </row>
    <row r="3061" spans="1:5" x14ac:dyDescent="0.25">
      <c r="A3061" s="27" t="s">
        <v>656</v>
      </c>
      <c r="B3061" s="27">
        <v>2006</v>
      </c>
      <c r="D3061" s="27">
        <v>1636.3264999999999</v>
      </c>
    </row>
    <row r="3062" spans="1:5" x14ac:dyDescent="0.25">
      <c r="A3062" s="27" t="s">
        <v>656</v>
      </c>
      <c r="B3062" s="27">
        <v>2007</v>
      </c>
      <c r="D3062" s="27">
        <v>1309.989</v>
      </c>
    </row>
    <row r="3063" spans="1:5" x14ac:dyDescent="0.25">
      <c r="A3063" s="27" t="s">
        <v>656</v>
      </c>
      <c r="B3063" s="27">
        <v>2008</v>
      </c>
      <c r="C3063" s="27">
        <v>983.65150000000006</v>
      </c>
      <c r="D3063" s="27">
        <v>983.65150000000006</v>
      </c>
      <c r="E3063" s="27">
        <v>983.65150000000006</v>
      </c>
    </row>
    <row r="3064" spans="1:5" x14ac:dyDescent="0.25">
      <c r="A3064" s="27" t="s">
        <v>656</v>
      </c>
      <c r="B3064" s="27">
        <v>2009</v>
      </c>
      <c r="D3064" s="27">
        <v>943.19884999999999</v>
      </c>
    </row>
    <row r="3065" spans="1:5" x14ac:dyDescent="0.25">
      <c r="A3065" s="27" t="s">
        <v>656</v>
      </c>
      <c r="B3065" s="27">
        <v>2010</v>
      </c>
      <c r="C3065" s="27">
        <v>902.74620000000004</v>
      </c>
      <c r="D3065" s="27">
        <v>902.74620000000004</v>
      </c>
      <c r="E3065" s="27">
        <v>902.74620000000004</v>
      </c>
    </row>
    <row r="3066" spans="1:5" x14ac:dyDescent="0.25">
      <c r="A3066" s="27" t="s">
        <v>656</v>
      </c>
      <c r="B3066" s="27">
        <v>2011</v>
      </c>
      <c r="C3066" s="27">
        <v>995.3202</v>
      </c>
      <c r="D3066" s="27">
        <v>995.3202</v>
      </c>
      <c r="E3066" s="27">
        <v>995.3202</v>
      </c>
    </row>
    <row r="3067" spans="1:5" x14ac:dyDescent="0.25">
      <c r="A3067" s="27" t="s">
        <v>656</v>
      </c>
      <c r="B3067" s="27">
        <v>2012</v>
      </c>
      <c r="C3067" s="27">
        <v>1036.5768</v>
      </c>
      <c r="D3067" s="27">
        <v>1036.5768</v>
      </c>
      <c r="E3067" s="27">
        <v>1036.5768</v>
      </c>
    </row>
    <row r="3068" spans="1:5" x14ac:dyDescent="0.25">
      <c r="A3068" s="27" t="s">
        <v>656</v>
      </c>
      <c r="B3068" s="27">
        <v>2013</v>
      </c>
      <c r="C3068" s="27">
        <v>0</v>
      </c>
      <c r="D3068" s="27">
        <v>0</v>
      </c>
      <c r="E3068" s="27">
        <v>0</v>
      </c>
    </row>
    <row r="3069" spans="1:5" x14ac:dyDescent="0.25">
      <c r="A3069" s="27" t="s">
        <v>656</v>
      </c>
      <c r="B3069" s="27">
        <v>2014</v>
      </c>
      <c r="D3069" s="27">
        <v>0</v>
      </c>
    </row>
    <row r="3070" spans="1:5" x14ac:dyDescent="0.25">
      <c r="A3070" s="27" t="s">
        <v>656</v>
      </c>
      <c r="B3070" s="27">
        <v>2015</v>
      </c>
      <c r="D3070" s="27">
        <v>0</v>
      </c>
    </row>
    <row r="3071" spans="1:5" x14ac:dyDescent="0.25">
      <c r="A3071" s="27" t="s">
        <v>656</v>
      </c>
      <c r="B3071" s="27">
        <v>2016</v>
      </c>
      <c r="D3071" s="27">
        <v>0</v>
      </c>
    </row>
    <row r="3072" spans="1:5" x14ac:dyDescent="0.25">
      <c r="A3072" s="27" t="s">
        <v>656</v>
      </c>
      <c r="B3072" s="27">
        <v>2017</v>
      </c>
      <c r="D3072" s="27">
        <v>0</v>
      </c>
    </row>
    <row r="3073" spans="1:5" x14ac:dyDescent="0.25">
      <c r="A3073" s="27" t="s">
        <v>663</v>
      </c>
      <c r="B3073" s="27">
        <v>1981</v>
      </c>
      <c r="C3073" s="27">
        <v>573590.56000000006</v>
      </c>
      <c r="D3073" s="27">
        <v>573590.56000000006</v>
      </c>
      <c r="E3073" s="27">
        <v>261475.78</v>
      </c>
    </row>
    <row r="3074" spans="1:5" x14ac:dyDescent="0.25">
      <c r="A3074" s="27" t="s">
        <v>663</v>
      </c>
      <c r="B3074" s="27">
        <v>1982</v>
      </c>
      <c r="D3074" s="27">
        <v>617284.933333333</v>
      </c>
    </row>
    <row r="3075" spans="1:5" x14ac:dyDescent="0.25">
      <c r="A3075" s="27" t="s">
        <v>663</v>
      </c>
      <c r="B3075" s="27">
        <v>1983</v>
      </c>
      <c r="D3075" s="27">
        <v>660979.30666666699</v>
      </c>
    </row>
    <row r="3076" spans="1:5" x14ac:dyDescent="0.25">
      <c r="A3076" s="27" t="s">
        <v>663</v>
      </c>
      <c r="B3076" s="27">
        <v>1984</v>
      </c>
      <c r="C3076" s="27">
        <v>704673.68</v>
      </c>
      <c r="D3076" s="27">
        <v>704673.68</v>
      </c>
      <c r="E3076" s="27">
        <v>407228.92</v>
      </c>
    </row>
    <row r="3077" spans="1:5" x14ac:dyDescent="0.25">
      <c r="A3077" s="27" t="s">
        <v>663</v>
      </c>
      <c r="B3077" s="27">
        <v>1985</v>
      </c>
      <c r="D3077" s="27">
        <v>719434.933333333</v>
      </c>
    </row>
    <row r="3078" spans="1:5" x14ac:dyDescent="0.25">
      <c r="A3078" s="27" t="s">
        <v>663</v>
      </c>
      <c r="B3078" s="27">
        <v>1986</v>
      </c>
      <c r="D3078" s="27">
        <v>734196.186666667</v>
      </c>
    </row>
    <row r="3079" spans="1:5" x14ac:dyDescent="0.25">
      <c r="A3079" s="27" t="s">
        <v>663</v>
      </c>
      <c r="B3079" s="27">
        <v>1987</v>
      </c>
      <c r="C3079" s="27">
        <v>748957.44</v>
      </c>
      <c r="D3079" s="27">
        <v>748957.44</v>
      </c>
      <c r="E3079" s="27">
        <v>491834.31</v>
      </c>
    </row>
    <row r="3080" spans="1:5" x14ac:dyDescent="0.25">
      <c r="A3080" s="27" t="s">
        <v>663</v>
      </c>
      <c r="B3080" s="27">
        <v>1988</v>
      </c>
      <c r="D3080" s="27">
        <v>782165.83666666702</v>
      </c>
    </row>
    <row r="3081" spans="1:5" x14ac:dyDescent="0.25">
      <c r="A3081" s="27" t="s">
        <v>663</v>
      </c>
      <c r="B3081" s="27">
        <v>1989</v>
      </c>
      <c r="D3081" s="27">
        <v>815374.23333333305</v>
      </c>
    </row>
    <row r="3082" spans="1:5" x14ac:dyDescent="0.25">
      <c r="A3082" s="27" t="s">
        <v>663</v>
      </c>
      <c r="B3082" s="27">
        <v>1990</v>
      </c>
      <c r="C3082" s="27">
        <v>848582.63</v>
      </c>
      <c r="D3082" s="27">
        <v>848582.63</v>
      </c>
      <c r="E3082" s="27">
        <v>504865.06</v>
      </c>
    </row>
    <row r="3083" spans="1:5" x14ac:dyDescent="0.25">
      <c r="A3083" s="27" t="s">
        <v>663</v>
      </c>
      <c r="B3083" s="27">
        <v>1991</v>
      </c>
      <c r="D3083" s="27">
        <v>867545.62</v>
      </c>
    </row>
    <row r="3084" spans="1:5" x14ac:dyDescent="0.25">
      <c r="A3084" s="27" t="s">
        <v>663</v>
      </c>
      <c r="B3084" s="27">
        <v>1992</v>
      </c>
      <c r="D3084" s="27">
        <v>886508.61</v>
      </c>
    </row>
    <row r="3085" spans="1:5" x14ac:dyDescent="0.25">
      <c r="A3085" s="27" t="s">
        <v>663</v>
      </c>
      <c r="B3085" s="27">
        <v>1993</v>
      </c>
      <c r="C3085" s="27">
        <v>905471.6</v>
      </c>
      <c r="D3085" s="27">
        <v>905471.6</v>
      </c>
      <c r="E3085" s="27">
        <v>512232.6</v>
      </c>
    </row>
    <row r="3086" spans="1:5" x14ac:dyDescent="0.25">
      <c r="A3086" s="27" t="s">
        <v>663</v>
      </c>
      <c r="B3086" s="27">
        <v>1994</v>
      </c>
      <c r="D3086" s="27">
        <v>761700.53333333298</v>
      </c>
    </row>
    <row r="3087" spans="1:5" x14ac:dyDescent="0.25">
      <c r="A3087" s="27" t="s">
        <v>663</v>
      </c>
      <c r="B3087" s="27">
        <v>1995</v>
      </c>
      <c r="D3087" s="27">
        <v>617929.46666666702</v>
      </c>
    </row>
    <row r="3088" spans="1:5" x14ac:dyDescent="0.25">
      <c r="A3088" s="27" t="s">
        <v>663</v>
      </c>
      <c r="B3088" s="27">
        <v>1996</v>
      </c>
      <c r="C3088" s="27">
        <v>474158.4</v>
      </c>
      <c r="D3088" s="27">
        <v>474158.4</v>
      </c>
      <c r="E3088" s="27">
        <v>276280.8</v>
      </c>
    </row>
    <row r="3089" spans="1:5" x14ac:dyDescent="0.25">
      <c r="A3089" s="27" t="s">
        <v>663</v>
      </c>
      <c r="B3089" s="27">
        <v>1997</v>
      </c>
      <c r="D3089" s="27">
        <v>480368.38666666701</v>
      </c>
    </row>
    <row r="3090" spans="1:5" x14ac:dyDescent="0.25">
      <c r="A3090" s="27" t="s">
        <v>663</v>
      </c>
      <c r="B3090" s="27">
        <v>1998</v>
      </c>
      <c r="D3090" s="27">
        <v>486578.373333333</v>
      </c>
    </row>
    <row r="3091" spans="1:5" x14ac:dyDescent="0.25">
      <c r="A3091" s="27" t="s">
        <v>663</v>
      </c>
      <c r="B3091" s="27">
        <v>1999</v>
      </c>
      <c r="C3091" s="27">
        <v>492788.36</v>
      </c>
      <c r="D3091" s="27">
        <v>492788.36</v>
      </c>
      <c r="E3091" s="27">
        <v>295480.5</v>
      </c>
    </row>
    <row r="3092" spans="1:5" x14ac:dyDescent="0.25">
      <c r="A3092" s="27" t="s">
        <v>663</v>
      </c>
      <c r="B3092" s="27">
        <v>2000</v>
      </c>
      <c r="D3092" s="27">
        <v>506938.16666666698</v>
      </c>
    </row>
    <row r="3093" spans="1:5" x14ac:dyDescent="0.25">
      <c r="A3093" s="27" t="s">
        <v>663</v>
      </c>
      <c r="B3093" s="27">
        <v>2001</v>
      </c>
      <c r="D3093" s="27">
        <v>521087.97333333298</v>
      </c>
    </row>
    <row r="3094" spans="1:5" x14ac:dyDescent="0.25">
      <c r="A3094" s="27" t="s">
        <v>663</v>
      </c>
      <c r="B3094" s="27">
        <v>2002</v>
      </c>
      <c r="C3094" s="27">
        <v>535237.78</v>
      </c>
      <c r="D3094" s="27">
        <v>535237.78</v>
      </c>
      <c r="E3094" s="27">
        <v>389238.01</v>
      </c>
    </row>
    <row r="3095" spans="1:5" x14ac:dyDescent="0.25">
      <c r="A3095" s="27" t="s">
        <v>663</v>
      </c>
      <c r="B3095" s="27">
        <v>2003</v>
      </c>
      <c r="D3095" s="27">
        <v>496749.75</v>
      </c>
    </row>
    <row r="3096" spans="1:5" x14ac:dyDescent="0.25">
      <c r="A3096" s="27" t="s">
        <v>663</v>
      </c>
      <c r="B3096" s="27">
        <v>2004</v>
      </c>
      <c r="D3096" s="27">
        <v>458261.72</v>
      </c>
    </row>
    <row r="3097" spans="1:5" x14ac:dyDescent="0.25">
      <c r="A3097" s="27" t="s">
        <v>663</v>
      </c>
      <c r="B3097" s="27">
        <v>2005</v>
      </c>
      <c r="C3097" s="27">
        <v>419773.69</v>
      </c>
      <c r="D3097" s="27">
        <v>419773.69</v>
      </c>
      <c r="E3097" s="27">
        <v>347777.43</v>
      </c>
    </row>
    <row r="3098" spans="1:5" x14ac:dyDescent="0.25">
      <c r="A3098" s="27" t="s">
        <v>663</v>
      </c>
      <c r="B3098" s="27">
        <v>2006</v>
      </c>
      <c r="D3098" s="27">
        <v>402548.88333333301</v>
      </c>
    </row>
    <row r="3099" spans="1:5" x14ac:dyDescent="0.25">
      <c r="A3099" s="27" t="s">
        <v>663</v>
      </c>
      <c r="B3099" s="27">
        <v>2007</v>
      </c>
      <c r="D3099" s="27">
        <v>385324.07666666701</v>
      </c>
    </row>
    <row r="3100" spans="1:5" x14ac:dyDescent="0.25">
      <c r="A3100" s="27" t="s">
        <v>663</v>
      </c>
      <c r="B3100" s="27">
        <v>2008</v>
      </c>
      <c r="C3100" s="27">
        <v>368099.27</v>
      </c>
      <c r="D3100" s="27">
        <v>368099.27</v>
      </c>
      <c r="E3100" s="27">
        <v>424930.33</v>
      </c>
    </row>
    <row r="3101" spans="1:5" x14ac:dyDescent="0.25">
      <c r="A3101" s="27" t="s">
        <v>663</v>
      </c>
      <c r="B3101" s="27">
        <v>2009</v>
      </c>
      <c r="D3101" s="27">
        <v>367693.94500000001</v>
      </c>
    </row>
    <row r="3102" spans="1:5" x14ac:dyDescent="0.25">
      <c r="A3102" s="27" t="s">
        <v>663</v>
      </c>
      <c r="B3102" s="27">
        <v>2010</v>
      </c>
      <c r="C3102" s="27">
        <v>367288.62</v>
      </c>
      <c r="D3102" s="27">
        <v>367288.62</v>
      </c>
      <c r="E3102" s="27">
        <v>513042.37</v>
      </c>
    </row>
    <row r="3103" spans="1:5" x14ac:dyDescent="0.25">
      <c r="A3103" s="27" t="s">
        <v>663</v>
      </c>
      <c r="B3103" s="27">
        <v>2011</v>
      </c>
      <c r="C3103" s="27">
        <v>344091.81599999999</v>
      </c>
      <c r="D3103" s="27">
        <v>344091.81599999999</v>
      </c>
      <c r="E3103" s="27">
        <v>571105.56000000006</v>
      </c>
    </row>
    <row r="3104" spans="1:5" x14ac:dyDescent="0.25">
      <c r="A3104" s="27" t="s">
        <v>663</v>
      </c>
      <c r="B3104" s="27">
        <v>2012</v>
      </c>
      <c r="C3104" s="27">
        <v>308125.03200000001</v>
      </c>
      <c r="D3104" s="27">
        <v>308125.03200000001</v>
      </c>
      <c r="E3104" s="27">
        <v>576315.42000000004</v>
      </c>
    </row>
    <row r="3105" spans="1:5" x14ac:dyDescent="0.25">
      <c r="A3105" s="27" t="s">
        <v>663</v>
      </c>
      <c r="B3105" s="27">
        <v>2013</v>
      </c>
      <c r="C3105" s="27">
        <v>272870.74</v>
      </c>
      <c r="D3105" s="27">
        <v>272870.74</v>
      </c>
      <c r="E3105" s="27">
        <v>613095.30000000005</v>
      </c>
    </row>
    <row r="3106" spans="1:5" x14ac:dyDescent="0.25">
      <c r="A3106" s="27" t="s">
        <v>663</v>
      </c>
      <c r="B3106" s="27">
        <v>2014</v>
      </c>
      <c r="D3106" s="27">
        <v>272870.74</v>
      </c>
    </row>
    <row r="3107" spans="1:5" x14ac:dyDescent="0.25">
      <c r="A3107" s="27" t="s">
        <v>663</v>
      </c>
      <c r="B3107" s="27">
        <v>2015</v>
      </c>
      <c r="D3107" s="27">
        <v>272870.74</v>
      </c>
    </row>
    <row r="3108" spans="1:5" x14ac:dyDescent="0.25">
      <c r="A3108" s="27" t="s">
        <v>663</v>
      </c>
      <c r="B3108" s="27">
        <v>2016</v>
      </c>
      <c r="D3108" s="27">
        <v>272870.74</v>
      </c>
    </row>
    <row r="3109" spans="1:5" x14ac:dyDescent="0.25">
      <c r="A3109" s="27" t="s">
        <v>663</v>
      </c>
      <c r="B3109" s="27">
        <v>2017</v>
      </c>
      <c r="D3109" s="27">
        <v>272870.74</v>
      </c>
    </row>
    <row r="3110" spans="1:5" x14ac:dyDescent="0.25">
      <c r="A3110" s="27" t="s">
        <v>665</v>
      </c>
      <c r="B3110" s="27">
        <v>1981</v>
      </c>
      <c r="C3110" s="27">
        <v>205798.04</v>
      </c>
      <c r="D3110" s="27">
        <v>205798.04</v>
      </c>
      <c r="E3110" s="27">
        <v>27149.43</v>
      </c>
    </row>
    <row r="3111" spans="1:5" x14ac:dyDescent="0.25">
      <c r="A3111" s="27" t="s">
        <v>665</v>
      </c>
      <c r="B3111" s="27">
        <v>1982</v>
      </c>
      <c r="D3111" s="27">
        <v>194352.91</v>
      </c>
    </row>
    <row r="3112" spans="1:5" x14ac:dyDescent="0.25">
      <c r="A3112" s="27" t="s">
        <v>665</v>
      </c>
      <c r="B3112" s="27">
        <v>1983</v>
      </c>
      <c r="D3112" s="27">
        <v>182907.78</v>
      </c>
    </row>
    <row r="3113" spans="1:5" x14ac:dyDescent="0.25">
      <c r="A3113" s="27" t="s">
        <v>665</v>
      </c>
      <c r="B3113" s="27">
        <v>1984</v>
      </c>
      <c r="C3113" s="27">
        <v>171462.65</v>
      </c>
      <c r="D3113" s="27">
        <v>171462.65</v>
      </c>
      <c r="E3113" s="27">
        <v>37872.071000000004</v>
      </c>
    </row>
    <row r="3114" spans="1:5" x14ac:dyDescent="0.25">
      <c r="A3114" s="27" t="s">
        <v>665</v>
      </c>
      <c r="B3114" s="27">
        <v>1985</v>
      </c>
      <c r="D3114" s="27">
        <v>144341.20666666701</v>
      </c>
    </row>
    <row r="3115" spans="1:5" x14ac:dyDescent="0.25">
      <c r="A3115" s="27" t="s">
        <v>665</v>
      </c>
      <c r="B3115" s="27">
        <v>1986</v>
      </c>
      <c r="D3115" s="27">
        <v>117219.763333333</v>
      </c>
    </row>
    <row r="3116" spans="1:5" x14ac:dyDescent="0.25">
      <c r="A3116" s="27" t="s">
        <v>665</v>
      </c>
      <c r="B3116" s="27">
        <v>1987</v>
      </c>
      <c r="C3116" s="27">
        <v>90098.32</v>
      </c>
      <c r="D3116" s="27">
        <v>90098.32</v>
      </c>
      <c r="E3116" s="27">
        <v>25543.128000000001</v>
      </c>
    </row>
    <row r="3117" spans="1:5" x14ac:dyDescent="0.25">
      <c r="A3117" s="27" t="s">
        <v>665</v>
      </c>
      <c r="B3117" s="27">
        <v>1988</v>
      </c>
      <c r="D3117" s="27">
        <v>76792.876666666707</v>
      </c>
    </row>
    <row r="3118" spans="1:5" x14ac:dyDescent="0.25">
      <c r="A3118" s="27" t="s">
        <v>665</v>
      </c>
      <c r="B3118" s="27">
        <v>1989</v>
      </c>
      <c r="D3118" s="27">
        <v>63487.433333333298</v>
      </c>
    </row>
    <row r="3119" spans="1:5" x14ac:dyDescent="0.25">
      <c r="A3119" s="27" t="s">
        <v>665</v>
      </c>
      <c r="B3119" s="27">
        <v>1990</v>
      </c>
      <c r="C3119" s="27">
        <v>50181.99</v>
      </c>
      <c r="D3119" s="27">
        <v>50181.99</v>
      </c>
      <c r="E3119" s="27">
        <v>14255.834000000001</v>
      </c>
    </row>
    <row r="3120" spans="1:5" x14ac:dyDescent="0.25">
      <c r="A3120" s="27" t="s">
        <v>665</v>
      </c>
      <c r="B3120" s="27">
        <v>1991</v>
      </c>
      <c r="D3120" s="27">
        <v>45362.856666666703</v>
      </c>
    </row>
    <row r="3121" spans="1:5" x14ac:dyDescent="0.25">
      <c r="A3121" s="27" t="s">
        <v>665</v>
      </c>
      <c r="B3121" s="27">
        <v>1992</v>
      </c>
      <c r="D3121" s="27">
        <v>40543.723333333299</v>
      </c>
    </row>
    <row r="3122" spans="1:5" x14ac:dyDescent="0.25">
      <c r="A3122" s="27" t="s">
        <v>665</v>
      </c>
      <c r="B3122" s="27">
        <v>1993</v>
      </c>
      <c r="C3122" s="27">
        <v>35724.589999999997</v>
      </c>
      <c r="D3122" s="27">
        <v>35724.589999999997</v>
      </c>
      <c r="E3122" s="27">
        <v>10139.877</v>
      </c>
    </row>
    <row r="3123" spans="1:5" x14ac:dyDescent="0.25">
      <c r="A3123" s="27" t="s">
        <v>665</v>
      </c>
      <c r="B3123" s="27">
        <v>1994</v>
      </c>
      <c r="D3123" s="27">
        <v>32117.411</v>
      </c>
    </row>
    <row r="3124" spans="1:5" x14ac:dyDescent="0.25">
      <c r="A3124" s="27" t="s">
        <v>665</v>
      </c>
      <c r="B3124" s="27">
        <v>1995</v>
      </c>
      <c r="D3124" s="27">
        <v>28510.232</v>
      </c>
    </row>
    <row r="3125" spans="1:5" x14ac:dyDescent="0.25">
      <c r="A3125" s="27" t="s">
        <v>665</v>
      </c>
      <c r="B3125" s="27">
        <v>1996</v>
      </c>
      <c r="C3125" s="27">
        <v>24903.053</v>
      </c>
      <c r="D3125" s="27">
        <v>24903.053</v>
      </c>
      <c r="E3125" s="27">
        <v>10416.419099999999</v>
      </c>
    </row>
    <row r="3126" spans="1:5" x14ac:dyDescent="0.25">
      <c r="A3126" s="27" t="s">
        <v>665</v>
      </c>
      <c r="B3126" s="27">
        <v>1997</v>
      </c>
      <c r="D3126" s="27">
        <v>22717.227999999999</v>
      </c>
    </row>
    <row r="3127" spans="1:5" x14ac:dyDescent="0.25">
      <c r="A3127" s="27" t="s">
        <v>665</v>
      </c>
      <c r="B3127" s="27">
        <v>1998</v>
      </c>
      <c r="D3127" s="27">
        <v>20531.402999999998</v>
      </c>
    </row>
    <row r="3128" spans="1:5" x14ac:dyDescent="0.25">
      <c r="A3128" s="27" t="s">
        <v>665</v>
      </c>
      <c r="B3128" s="27">
        <v>1999</v>
      </c>
      <c r="C3128" s="27">
        <v>18345.578000000001</v>
      </c>
      <c r="D3128" s="27">
        <v>18345.578000000001</v>
      </c>
      <c r="E3128" s="27">
        <v>7128.38</v>
      </c>
    </row>
    <row r="3129" spans="1:5" x14ac:dyDescent="0.25">
      <c r="A3129" s="27" t="s">
        <v>665</v>
      </c>
      <c r="B3129" s="27">
        <v>2000</v>
      </c>
      <c r="D3129" s="27">
        <v>15917.6133333333</v>
      </c>
    </row>
    <row r="3130" spans="1:5" x14ac:dyDescent="0.25">
      <c r="A3130" s="27" t="s">
        <v>665</v>
      </c>
      <c r="B3130" s="27">
        <v>2001</v>
      </c>
      <c r="D3130" s="27">
        <v>13489.648666666701</v>
      </c>
    </row>
    <row r="3131" spans="1:5" x14ac:dyDescent="0.25">
      <c r="A3131" s="27" t="s">
        <v>665</v>
      </c>
      <c r="B3131" s="27">
        <v>2002</v>
      </c>
      <c r="C3131" s="27">
        <v>11061.683999999999</v>
      </c>
      <c r="D3131" s="27">
        <v>11061.683999999999</v>
      </c>
      <c r="E3131" s="27">
        <v>6627.4319999999998</v>
      </c>
    </row>
    <row r="3132" spans="1:5" x14ac:dyDescent="0.25">
      <c r="A3132" s="27" t="s">
        <v>665</v>
      </c>
      <c r="B3132" s="27">
        <v>2003</v>
      </c>
      <c r="D3132" s="27">
        <v>10303.9306</v>
      </c>
    </row>
    <row r="3133" spans="1:5" x14ac:dyDescent="0.25">
      <c r="A3133" s="27" t="s">
        <v>665</v>
      </c>
      <c r="B3133" s="27">
        <v>2004</v>
      </c>
      <c r="D3133" s="27">
        <v>9546.1772000000001</v>
      </c>
    </row>
    <row r="3134" spans="1:5" x14ac:dyDescent="0.25">
      <c r="A3134" s="27" t="s">
        <v>665</v>
      </c>
      <c r="B3134" s="27">
        <v>2005</v>
      </c>
      <c r="C3134" s="27">
        <v>8788.4238000000005</v>
      </c>
      <c r="D3134" s="27">
        <v>8788.4238000000005</v>
      </c>
      <c r="E3134" s="27">
        <v>5696.13</v>
      </c>
    </row>
    <row r="3135" spans="1:5" x14ac:dyDescent="0.25">
      <c r="A3135" s="27" t="s">
        <v>665</v>
      </c>
      <c r="B3135" s="27">
        <v>2006</v>
      </c>
      <c r="D3135" s="27">
        <v>7516.7382666666699</v>
      </c>
    </row>
    <row r="3136" spans="1:5" x14ac:dyDescent="0.25">
      <c r="A3136" s="27" t="s">
        <v>665</v>
      </c>
      <c r="B3136" s="27">
        <v>2007</v>
      </c>
      <c r="D3136" s="27">
        <v>6245.0527333333303</v>
      </c>
    </row>
    <row r="3137" spans="1:5" x14ac:dyDescent="0.25">
      <c r="A3137" s="27" t="s">
        <v>665</v>
      </c>
      <c r="B3137" s="27">
        <v>2008</v>
      </c>
      <c r="C3137" s="27">
        <v>4973.3671999999997</v>
      </c>
      <c r="D3137" s="27">
        <v>4973.3671999999997</v>
      </c>
      <c r="E3137" s="27">
        <v>6606.5587999999998</v>
      </c>
    </row>
    <row r="3138" spans="1:5" x14ac:dyDescent="0.25">
      <c r="A3138" s="27" t="s">
        <v>665</v>
      </c>
      <c r="B3138" s="27">
        <v>2009</v>
      </c>
      <c r="D3138" s="27">
        <v>5453.8273499999996</v>
      </c>
    </row>
    <row r="3139" spans="1:5" x14ac:dyDescent="0.25">
      <c r="A3139" s="27" t="s">
        <v>665</v>
      </c>
      <c r="B3139" s="27">
        <v>2010</v>
      </c>
      <c r="C3139" s="27">
        <v>5934.2875000000004</v>
      </c>
      <c r="D3139" s="27">
        <v>5934.2875000000004</v>
      </c>
      <c r="E3139" s="27">
        <v>9738.5874999999996</v>
      </c>
    </row>
    <row r="3140" spans="1:5" x14ac:dyDescent="0.25">
      <c r="A3140" s="27" t="s">
        <v>665</v>
      </c>
      <c r="B3140" s="27">
        <v>2011</v>
      </c>
      <c r="C3140" s="27">
        <v>6231.8625000000002</v>
      </c>
      <c r="D3140" s="27">
        <v>6231.8625000000002</v>
      </c>
      <c r="E3140" s="27">
        <v>12336.487499999999</v>
      </c>
    </row>
    <row r="3141" spans="1:5" x14ac:dyDescent="0.25">
      <c r="A3141" s="27" t="s">
        <v>665</v>
      </c>
      <c r="B3141" s="27">
        <v>2012</v>
      </c>
      <c r="C3141" s="27">
        <v>6709.3361999999997</v>
      </c>
      <c r="D3141" s="27">
        <v>6709.3361999999997</v>
      </c>
      <c r="E3141" s="27">
        <v>13530.762000000001</v>
      </c>
    </row>
    <row r="3142" spans="1:5" x14ac:dyDescent="0.25">
      <c r="A3142" s="27" t="s">
        <v>665</v>
      </c>
      <c r="B3142" s="27">
        <v>2013</v>
      </c>
      <c r="C3142" s="27">
        <v>6241.2335999999996</v>
      </c>
      <c r="D3142" s="27">
        <v>6241.2335999999996</v>
      </c>
      <c r="E3142" s="27">
        <v>17910.900000000001</v>
      </c>
    </row>
    <row r="3143" spans="1:5" x14ac:dyDescent="0.25">
      <c r="A3143" s="27" t="s">
        <v>665</v>
      </c>
      <c r="B3143" s="27">
        <v>2014</v>
      </c>
      <c r="D3143" s="27">
        <v>6241.2335999999996</v>
      </c>
    </row>
    <row r="3144" spans="1:5" x14ac:dyDescent="0.25">
      <c r="A3144" s="27" t="s">
        <v>665</v>
      </c>
      <c r="B3144" s="27">
        <v>2015</v>
      </c>
      <c r="D3144" s="27">
        <v>6241.2335999999996</v>
      </c>
    </row>
    <row r="3145" spans="1:5" x14ac:dyDescent="0.25">
      <c r="A3145" s="27" t="s">
        <v>665</v>
      </c>
      <c r="B3145" s="27">
        <v>2016</v>
      </c>
      <c r="D3145" s="27">
        <v>6241.2335999999996</v>
      </c>
    </row>
    <row r="3146" spans="1:5" x14ac:dyDescent="0.25">
      <c r="A3146" s="27" t="s">
        <v>665</v>
      </c>
      <c r="B3146" s="27">
        <v>2017</v>
      </c>
      <c r="D3146" s="27">
        <v>6241.2335999999996</v>
      </c>
    </row>
    <row r="3147" spans="1:5" x14ac:dyDescent="0.25">
      <c r="A3147" s="27" t="s">
        <v>669</v>
      </c>
      <c r="B3147" s="27">
        <v>1981</v>
      </c>
      <c r="C3147" s="27">
        <v>4388686.9879999999</v>
      </c>
      <c r="D3147" s="27">
        <v>4388686.9879999999</v>
      </c>
      <c r="E3147" s="27">
        <v>688601.58019999997</v>
      </c>
    </row>
    <row r="3148" spans="1:5" x14ac:dyDescent="0.25">
      <c r="A3148" s="27" t="s">
        <v>669</v>
      </c>
      <c r="B3148" s="27">
        <v>1982</v>
      </c>
      <c r="D3148" s="27">
        <v>4981414.7613333296</v>
      </c>
    </row>
    <row r="3149" spans="1:5" x14ac:dyDescent="0.25">
      <c r="A3149" s="27" t="s">
        <v>669</v>
      </c>
      <c r="B3149" s="27">
        <v>1983</v>
      </c>
      <c r="D3149" s="27">
        <v>5574142.5346666696</v>
      </c>
    </row>
    <row r="3150" spans="1:5" x14ac:dyDescent="0.25">
      <c r="A3150" s="27" t="s">
        <v>669</v>
      </c>
      <c r="B3150" s="27">
        <v>1984</v>
      </c>
      <c r="C3150" s="27">
        <v>6166870.3080000002</v>
      </c>
      <c r="D3150" s="27">
        <v>6166870.3080000002</v>
      </c>
      <c r="E3150" s="27">
        <v>2030858.5319999999</v>
      </c>
    </row>
    <row r="3151" spans="1:5" x14ac:dyDescent="0.25">
      <c r="A3151" s="27" t="s">
        <v>669</v>
      </c>
      <c r="B3151" s="27">
        <v>1985</v>
      </c>
      <c r="D3151" s="27">
        <v>6706918.3886666698</v>
      </c>
    </row>
    <row r="3152" spans="1:5" x14ac:dyDescent="0.25">
      <c r="A3152" s="27" t="s">
        <v>669</v>
      </c>
      <c r="B3152" s="27">
        <v>1986</v>
      </c>
      <c r="D3152" s="27">
        <v>7246966.4693333302</v>
      </c>
    </row>
    <row r="3153" spans="1:5" x14ac:dyDescent="0.25">
      <c r="A3153" s="27" t="s">
        <v>669</v>
      </c>
      <c r="B3153" s="27">
        <v>1987</v>
      </c>
      <c r="C3153" s="27">
        <v>7787014.5499999998</v>
      </c>
      <c r="D3153" s="27">
        <v>7787014.5499999998</v>
      </c>
      <c r="E3153" s="27">
        <v>3626307.65</v>
      </c>
    </row>
    <row r="3154" spans="1:5" x14ac:dyDescent="0.25">
      <c r="A3154" s="27" t="s">
        <v>669</v>
      </c>
      <c r="B3154" s="27">
        <v>1988</v>
      </c>
      <c r="D3154" s="27">
        <v>7461995.8573333304</v>
      </c>
    </row>
    <row r="3155" spans="1:5" x14ac:dyDescent="0.25">
      <c r="A3155" s="27" t="s">
        <v>669</v>
      </c>
      <c r="B3155" s="27">
        <v>1989</v>
      </c>
      <c r="D3155" s="27">
        <v>7136977.1646666704</v>
      </c>
    </row>
    <row r="3156" spans="1:5" x14ac:dyDescent="0.25">
      <c r="A3156" s="27" t="s">
        <v>669</v>
      </c>
      <c r="B3156" s="27">
        <v>1990</v>
      </c>
      <c r="C3156" s="27">
        <v>6811958.4720000001</v>
      </c>
      <c r="D3156" s="27">
        <v>6811958.4720000001</v>
      </c>
      <c r="E3156" s="27">
        <v>2824331.9279999998</v>
      </c>
    </row>
    <row r="3157" spans="1:5" x14ac:dyDescent="0.25">
      <c r="A3157" s="27" t="s">
        <v>669</v>
      </c>
      <c r="B3157" s="27">
        <v>1991</v>
      </c>
      <c r="D3157" s="27">
        <v>6673960.1880000001</v>
      </c>
    </row>
    <row r="3158" spans="1:5" x14ac:dyDescent="0.25">
      <c r="A3158" s="27" t="s">
        <v>669</v>
      </c>
      <c r="B3158" s="27">
        <v>1992</v>
      </c>
      <c r="D3158" s="27">
        <v>6535961.9040000001</v>
      </c>
    </row>
    <row r="3159" spans="1:5" x14ac:dyDescent="0.25">
      <c r="A3159" s="27" t="s">
        <v>669</v>
      </c>
      <c r="B3159" s="27">
        <v>1993</v>
      </c>
      <c r="C3159" s="27">
        <v>6397963.6200000001</v>
      </c>
      <c r="D3159" s="27">
        <v>6397963.6200000001</v>
      </c>
      <c r="E3159" s="27">
        <v>2670589.02</v>
      </c>
    </row>
    <row r="3160" spans="1:5" x14ac:dyDescent="0.25">
      <c r="A3160" s="27" t="s">
        <v>669</v>
      </c>
      <c r="B3160" s="27">
        <v>1994</v>
      </c>
      <c r="D3160" s="27">
        <v>7846347.8466666704</v>
      </c>
    </row>
    <row r="3161" spans="1:5" x14ac:dyDescent="0.25">
      <c r="A3161" s="27" t="s">
        <v>669</v>
      </c>
      <c r="B3161" s="27">
        <v>1995</v>
      </c>
      <c r="D3161" s="27">
        <v>9294732.0733333305</v>
      </c>
    </row>
    <row r="3162" spans="1:5" x14ac:dyDescent="0.25">
      <c r="A3162" s="27" t="s">
        <v>669</v>
      </c>
      <c r="B3162" s="27">
        <v>1996</v>
      </c>
      <c r="C3162" s="27">
        <v>10743116.300000001</v>
      </c>
      <c r="D3162" s="27">
        <v>10743116.300000001</v>
      </c>
      <c r="E3162" s="27">
        <v>6477791.9639999997</v>
      </c>
    </row>
    <row r="3163" spans="1:5" x14ac:dyDescent="0.25">
      <c r="A3163" s="27" t="s">
        <v>669</v>
      </c>
      <c r="B3163" s="27">
        <v>1997</v>
      </c>
      <c r="D3163" s="27">
        <v>10638107.766666699</v>
      </c>
    </row>
    <row r="3164" spans="1:5" x14ac:dyDescent="0.25">
      <c r="A3164" s="27" t="s">
        <v>669</v>
      </c>
      <c r="B3164" s="27">
        <v>1998</v>
      </c>
      <c r="D3164" s="27">
        <v>10533099.233333301</v>
      </c>
    </row>
    <row r="3165" spans="1:5" x14ac:dyDescent="0.25">
      <c r="A3165" s="27" t="s">
        <v>669</v>
      </c>
      <c r="B3165" s="27">
        <v>1999</v>
      </c>
      <c r="C3165" s="27">
        <v>10428090.699999999</v>
      </c>
      <c r="D3165" s="27">
        <v>10428090.699999999</v>
      </c>
      <c r="E3165" s="27">
        <v>6739518.0800000001</v>
      </c>
    </row>
    <row r="3166" spans="1:5" x14ac:dyDescent="0.25">
      <c r="A3166" s="27" t="s">
        <v>669</v>
      </c>
      <c r="B3166" s="27">
        <v>2000</v>
      </c>
      <c r="D3166" s="27">
        <v>9236233.0093333293</v>
      </c>
    </row>
    <row r="3167" spans="1:5" x14ac:dyDescent="0.25">
      <c r="A3167" s="27" t="s">
        <v>669</v>
      </c>
      <c r="B3167" s="27">
        <v>2001</v>
      </c>
      <c r="D3167" s="27">
        <v>8044375.3186666695</v>
      </c>
    </row>
    <row r="3168" spans="1:5" x14ac:dyDescent="0.25">
      <c r="A3168" s="27" t="s">
        <v>669</v>
      </c>
      <c r="B3168" s="27">
        <v>2002</v>
      </c>
      <c r="C3168" s="27">
        <v>6852517.6279999996</v>
      </c>
      <c r="D3168" s="27">
        <v>6852517.6279999996</v>
      </c>
      <c r="E3168" s="27">
        <v>4824301.9000000004</v>
      </c>
    </row>
    <row r="3169" spans="1:5" x14ac:dyDescent="0.25">
      <c r="A3169" s="27" t="s">
        <v>669</v>
      </c>
      <c r="B3169" s="27">
        <v>2003</v>
      </c>
      <c r="D3169" s="27">
        <v>6806222.1963333301</v>
      </c>
    </row>
    <row r="3170" spans="1:5" x14ac:dyDescent="0.25">
      <c r="A3170" s="27" t="s">
        <v>669</v>
      </c>
      <c r="B3170" s="27">
        <v>2004</v>
      </c>
      <c r="D3170" s="27">
        <v>6759926.76466667</v>
      </c>
    </row>
    <row r="3171" spans="1:5" x14ac:dyDescent="0.25">
      <c r="A3171" s="27" t="s">
        <v>669</v>
      </c>
      <c r="B3171" s="27">
        <v>2005</v>
      </c>
      <c r="C3171" s="27">
        <v>6713631.3329999996</v>
      </c>
      <c r="D3171" s="27">
        <v>6713631.3329999996</v>
      </c>
      <c r="E3171" s="27">
        <v>5807017.3789999997</v>
      </c>
    </row>
    <row r="3172" spans="1:5" x14ac:dyDescent="0.25">
      <c r="A3172" s="27" t="s">
        <v>669</v>
      </c>
      <c r="B3172" s="27">
        <v>2006</v>
      </c>
      <c r="D3172" s="27">
        <v>6036234.0373333301</v>
      </c>
    </row>
    <row r="3173" spans="1:5" x14ac:dyDescent="0.25">
      <c r="A3173" s="27" t="s">
        <v>669</v>
      </c>
      <c r="B3173" s="27">
        <v>2007</v>
      </c>
      <c r="D3173" s="27">
        <v>5358836.74166667</v>
      </c>
    </row>
    <row r="3174" spans="1:5" x14ac:dyDescent="0.25">
      <c r="A3174" s="27" t="s">
        <v>669</v>
      </c>
      <c r="B3174" s="27">
        <v>2008</v>
      </c>
      <c r="C3174" s="27">
        <v>4681439.4460000005</v>
      </c>
      <c r="D3174" s="27">
        <v>4681439.4460000005</v>
      </c>
      <c r="E3174" s="27">
        <v>5414682.8380000005</v>
      </c>
    </row>
    <row r="3175" spans="1:5" x14ac:dyDescent="0.25">
      <c r="A3175" s="27" t="s">
        <v>669</v>
      </c>
      <c r="B3175" s="27">
        <v>2009</v>
      </c>
      <c r="D3175" s="27">
        <v>4812634.5250000004</v>
      </c>
    </row>
    <row r="3176" spans="1:5" x14ac:dyDescent="0.25">
      <c r="A3176" s="27" t="s">
        <v>669</v>
      </c>
      <c r="B3176" s="27">
        <v>2010</v>
      </c>
      <c r="C3176" s="27">
        <v>4943829.6040000003</v>
      </c>
      <c r="D3176" s="27">
        <v>4943829.6040000003</v>
      </c>
      <c r="E3176" s="27">
        <v>6473342.176</v>
      </c>
    </row>
    <row r="3177" spans="1:5" x14ac:dyDescent="0.25">
      <c r="A3177" s="27" t="s">
        <v>669</v>
      </c>
      <c r="B3177" s="27">
        <v>2011</v>
      </c>
      <c r="C3177" s="27">
        <v>4495576.0460000001</v>
      </c>
      <c r="D3177" s="27">
        <v>4495576.0460000001</v>
      </c>
      <c r="E3177" s="27">
        <v>7193036</v>
      </c>
    </row>
    <row r="3178" spans="1:5" x14ac:dyDescent="0.25">
      <c r="A3178" s="27" t="s">
        <v>669</v>
      </c>
      <c r="B3178" s="27">
        <v>2012</v>
      </c>
      <c r="C3178" s="27">
        <v>4059972.5809999998</v>
      </c>
      <c r="D3178" s="27">
        <v>4059972.5809999998</v>
      </c>
      <c r="E3178" s="27">
        <v>7592570.5439999998</v>
      </c>
    </row>
    <row r="3179" spans="1:5" x14ac:dyDescent="0.25">
      <c r="A3179" s="27" t="s">
        <v>669</v>
      </c>
      <c r="B3179" s="27">
        <v>2013</v>
      </c>
      <c r="C3179" s="27">
        <v>4488174.5480000004</v>
      </c>
      <c r="D3179" s="27">
        <v>4488174.5480000004</v>
      </c>
      <c r="E3179" s="27">
        <v>9508381.0140000004</v>
      </c>
    </row>
    <row r="3180" spans="1:5" x14ac:dyDescent="0.25">
      <c r="A3180" s="27" t="s">
        <v>669</v>
      </c>
      <c r="B3180" s="27">
        <v>2014</v>
      </c>
      <c r="D3180" s="27">
        <v>4488174.5480000004</v>
      </c>
    </row>
    <row r="3181" spans="1:5" x14ac:dyDescent="0.25">
      <c r="A3181" s="27" t="s">
        <v>669</v>
      </c>
      <c r="B3181" s="27">
        <v>2015</v>
      </c>
      <c r="D3181" s="27">
        <v>4488174.5480000004</v>
      </c>
    </row>
    <row r="3182" spans="1:5" x14ac:dyDescent="0.25">
      <c r="A3182" s="27" t="s">
        <v>669</v>
      </c>
      <c r="B3182" s="27">
        <v>2016</v>
      </c>
      <c r="D3182" s="27">
        <v>4488174.5480000004</v>
      </c>
    </row>
    <row r="3183" spans="1:5" x14ac:dyDescent="0.25">
      <c r="A3183" s="27" t="s">
        <v>669</v>
      </c>
      <c r="B3183" s="27">
        <v>2017</v>
      </c>
      <c r="D3183" s="27">
        <v>4488174.5480000004</v>
      </c>
    </row>
    <row r="3184" spans="1:5" x14ac:dyDescent="0.25">
      <c r="A3184" s="27" t="s">
        <v>684</v>
      </c>
      <c r="B3184" s="27">
        <v>1981</v>
      </c>
      <c r="C3184" s="27">
        <v>247822.5</v>
      </c>
      <c r="D3184" s="27">
        <v>247822.5</v>
      </c>
      <c r="E3184" s="27">
        <v>18515.325000000001</v>
      </c>
    </row>
    <row r="3185" spans="1:5" x14ac:dyDescent="0.25">
      <c r="A3185" s="27" t="s">
        <v>684</v>
      </c>
      <c r="B3185" s="27">
        <v>1982</v>
      </c>
      <c r="D3185" s="27">
        <v>229250.03333333301</v>
      </c>
    </row>
    <row r="3186" spans="1:5" x14ac:dyDescent="0.25">
      <c r="A3186" s="27" t="s">
        <v>684</v>
      </c>
      <c r="B3186" s="27">
        <v>1983</v>
      </c>
      <c r="D3186" s="27">
        <v>210677.566666667</v>
      </c>
    </row>
    <row r="3187" spans="1:5" x14ac:dyDescent="0.25">
      <c r="A3187" s="27" t="s">
        <v>684</v>
      </c>
      <c r="B3187" s="27">
        <v>1984</v>
      </c>
      <c r="C3187" s="27">
        <v>192105.1</v>
      </c>
      <c r="D3187" s="27">
        <v>192105.1</v>
      </c>
      <c r="E3187" s="27">
        <v>25902.117999999999</v>
      </c>
    </row>
    <row r="3188" spans="1:5" x14ac:dyDescent="0.25">
      <c r="A3188" s="27" t="s">
        <v>684</v>
      </c>
      <c r="B3188" s="27">
        <v>1985</v>
      </c>
      <c r="D3188" s="27">
        <v>178719.44633333301</v>
      </c>
    </row>
    <row r="3189" spans="1:5" x14ac:dyDescent="0.25">
      <c r="A3189" s="27" t="s">
        <v>684</v>
      </c>
      <c r="B3189" s="27">
        <v>1986</v>
      </c>
      <c r="D3189" s="27">
        <v>165333.792666667</v>
      </c>
    </row>
    <row r="3190" spans="1:5" x14ac:dyDescent="0.25">
      <c r="A3190" s="27" t="s">
        <v>684</v>
      </c>
      <c r="B3190" s="27">
        <v>1987</v>
      </c>
      <c r="C3190" s="27">
        <v>151948.139</v>
      </c>
      <c r="D3190" s="27">
        <v>151948.139</v>
      </c>
      <c r="E3190" s="27">
        <v>29138.214</v>
      </c>
    </row>
    <row r="3191" spans="1:5" x14ac:dyDescent="0.25">
      <c r="A3191" s="27" t="s">
        <v>684</v>
      </c>
      <c r="B3191" s="27">
        <v>1988</v>
      </c>
      <c r="D3191" s="27">
        <v>158265.21133333299</v>
      </c>
    </row>
    <row r="3192" spans="1:5" x14ac:dyDescent="0.25">
      <c r="A3192" s="27" t="s">
        <v>684</v>
      </c>
      <c r="B3192" s="27">
        <v>1989</v>
      </c>
      <c r="D3192" s="27">
        <v>164582.283666667</v>
      </c>
    </row>
    <row r="3193" spans="1:5" x14ac:dyDescent="0.25">
      <c r="A3193" s="27" t="s">
        <v>684</v>
      </c>
      <c r="B3193" s="27">
        <v>1990</v>
      </c>
      <c r="C3193" s="27">
        <v>170899.356</v>
      </c>
      <c r="D3193" s="27">
        <v>170899.356</v>
      </c>
      <c r="E3193" s="27">
        <v>32350.11</v>
      </c>
    </row>
    <row r="3194" spans="1:5" x14ac:dyDescent="0.25">
      <c r="A3194" s="27" t="s">
        <v>684</v>
      </c>
      <c r="B3194" s="27">
        <v>1991</v>
      </c>
      <c r="D3194" s="27">
        <v>237741.73066666699</v>
      </c>
    </row>
    <row r="3195" spans="1:5" x14ac:dyDescent="0.25">
      <c r="A3195" s="27" t="s">
        <v>684</v>
      </c>
      <c r="B3195" s="27">
        <v>1992</v>
      </c>
      <c r="D3195" s="27">
        <v>304584.10533333302</v>
      </c>
    </row>
    <row r="3196" spans="1:5" x14ac:dyDescent="0.25">
      <c r="A3196" s="27" t="s">
        <v>684</v>
      </c>
      <c r="B3196" s="27">
        <v>1993</v>
      </c>
      <c r="C3196" s="27">
        <v>371426.48</v>
      </c>
      <c r="D3196" s="27">
        <v>371426.48</v>
      </c>
      <c r="E3196" s="27">
        <v>136265.34400000001</v>
      </c>
    </row>
    <row r="3197" spans="1:5" x14ac:dyDescent="0.25">
      <c r="A3197" s="27" t="s">
        <v>684</v>
      </c>
      <c r="B3197" s="27">
        <v>1994</v>
      </c>
      <c r="D3197" s="27">
        <v>393501.57333333301</v>
      </c>
    </row>
    <row r="3198" spans="1:5" x14ac:dyDescent="0.25">
      <c r="A3198" s="27" t="s">
        <v>684</v>
      </c>
      <c r="B3198" s="27">
        <v>1995</v>
      </c>
      <c r="D3198" s="27">
        <v>415576.66666666698</v>
      </c>
    </row>
    <row r="3199" spans="1:5" x14ac:dyDescent="0.25">
      <c r="A3199" s="27" t="s">
        <v>684</v>
      </c>
      <c r="B3199" s="27">
        <v>1996</v>
      </c>
      <c r="C3199" s="27">
        <v>437651.76</v>
      </c>
      <c r="D3199" s="27">
        <v>437651.76</v>
      </c>
      <c r="E3199" s="27">
        <v>249335.04000000001</v>
      </c>
    </row>
    <row r="3200" spans="1:5" x14ac:dyDescent="0.25">
      <c r="A3200" s="27" t="s">
        <v>684</v>
      </c>
      <c r="B3200" s="27">
        <v>1997</v>
      </c>
      <c r="D3200" s="27">
        <v>458935.86666666699</v>
      </c>
    </row>
    <row r="3201" spans="1:5" x14ac:dyDescent="0.25">
      <c r="A3201" s="27" t="s">
        <v>684</v>
      </c>
      <c r="B3201" s="27">
        <v>1998</v>
      </c>
      <c r="D3201" s="27">
        <v>480219.97333333298</v>
      </c>
    </row>
    <row r="3202" spans="1:5" x14ac:dyDescent="0.25">
      <c r="A3202" s="27" t="s">
        <v>684</v>
      </c>
      <c r="B3202" s="27">
        <v>1999</v>
      </c>
      <c r="C3202" s="27">
        <v>501504.08</v>
      </c>
      <c r="D3202" s="27">
        <v>501504.08</v>
      </c>
      <c r="E3202" s="27">
        <v>311249.26</v>
      </c>
    </row>
    <row r="3203" spans="1:5" x14ac:dyDescent="0.25">
      <c r="A3203" s="27" t="s">
        <v>684</v>
      </c>
      <c r="B3203" s="27">
        <v>2000</v>
      </c>
      <c r="D3203" s="27">
        <v>420171.186666667</v>
      </c>
    </row>
    <row r="3204" spans="1:5" x14ac:dyDescent="0.25">
      <c r="A3204" s="27" t="s">
        <v>684</v>
      </c>
      <c r="B3204" s="27">
        <v>2001</v>
      </c>
      <c r="D3204" s="27">
        <v>338838.29333333299</v>
      </c>
    </row>
    <row r="3205" spans="1:5" x14ac:dyDescent="0.25">
      <c r="A3205" s="27" t="s">
        <v>684</v>
      </c>
      <c r="B3205" s="27">
        <v>2002</v>
      </c>
      <c r="C3205" s="27">
        <v>257505.4</v>
      </c>
      <c r="D3205" s="27">
        <v>257505.4</v>
      </c>
      <c r="E3205" s="27">
        <v>164398.416</v>
      </c>
    </row>
    <row r="3206" spans="1:5" x14ac:dyDescent="0.25">
      <c r="A3206" s="27" t="s">
        <v>684</v>
      </c>
      <c r="B3206" s="27">
        <v>2003</v>
      </c>
      <c r="D3206" s="27">
        <v>207896.493333333</v>
      </c>
    </row>
    <row r="3207" spans="1:5" x14ac:dyDescent="0.25">
      <c r="A3207" s="27" t="s">
        <v>684</v>
      </c>
      <c r="B3207" s="27">
        <v>2004</v>
      </c>
      <c r="D3207" s="27">
        <v>158287.58666666699</v>
      </c>
    </row>
    <row r="3208" spans="1:5" x14ac:dyDescent="0.25">
      <c r="A3208" s="27" t="s">
        <v>684</v>
      </c>
      <c r="B3208" s="27">
        <v>2005</v>
      </c>
      <c r="C3208" s="27">
        <v>108678.68</v>
      </c>
      <c r="D3208" s="27">
        <v>108678.68</v>
      </c>
      <c r="E3208" s="27">
        <v>79914.857000000004</v>
      </c>
    </row>
    <row r="3209" spans="1:5" x14ac:dyDescent="0.25">
      <c r="A3209" s="27" t="s">
        <v>684</v>
      </c>
      <c r="B3209" s="27">
        <v>2006</v>
      </c>
      <c r="D3209" s="27">
        <v>83083.702333333305</v>
      </c>
    </row>
    <row r="3210" spans="1:5" x14ac:dyDescent="0.25">
      <c r="A3210" s="27" t="s">
        <v>684</v>
      </c>
      <c r="B3210" s="27">
        <v>2007</v>
      </c>
      <c r="D3210" s="27">
        <v>57488.724666666698</v>
      </c>
    </row>
    <row r="3211" spans="1:5" x14ac:dyDescent="0.25">
      <c r="A3211" s="27" t="s">
        <v>684</v>
      </c>
      <c r="B3211" s="27">
        <v>2008</v>
      </c>
      <c r="C3211" s="27">
        <v>31893.746999999999</v>
      </c>
      <c r="D3211" s="27">
        <v>31893.746999999999</v>
      </c>
      <c r="E3211" s="27">
        <v>40554.6</v>
      </c>
    </row>
    <row r="3212" spans="1:5" x14ac:dyDescent="0.25">
      <c r="A3212" s="27" t="s">
        <v>684</v>
      </c>
      <c r="B3212" s="27">
        <v>2009</v>
      </c>
      <c r="D3212" s="27">
        <v>26292.962449999999</v>
      </c>
    </row>
    <row r="3213" spans="1:5" x14ac:dyDescent="0.25">
      <c r="A3213" s="27" t="s">
        <v>684</v>
      </c>
      <c r="B3213" s="27">
        <v>2010</v>
      </c>
      <c r="C3213" s="27">
        <v>20692.177899999999</v>
      </c>
      <c r="D3213" s="27">
        <v>20692.177899999999</v>
      </c>
      <c r="E3213" s="27">
        <v>46361.324999999997</v>
      </c>
    </row>
    <row r="3214" spans="1:5" x14ac:dyDescent="0.25">
      <c r="A3214" s="27" t="s">
        <v>684</v>
      </c>
      <c r="B3214" s="27">
        <v>2011</v>
      </c>
      <c r="C3214" s="27">
        <v>15716.571599999999</v>
      </c>
      <c r="D3214" s="27">
        <v>15716.571599999999</v>
      </c>
      <c r="E3214" s="27">
        <v>41559.252</v>
      </c>
    </row>
    <row r="3215" spans="1:5" x14ac:dyDescent="0.25">
      <c r="A3215" s="27" t="s">
        <v>684</v>
      </c>
      <c r="B3215" s="27">
        <v>2012</v>
      </c>
      <c r="C3215" s="27">
        <v>10571.810100000001</v>
      </c>
      <c r="D3215" s="27">
        <v>10571.810100000001</v>
      </c>
      <c r="E3215" s="27">
        <v>27287.404200000001</v>
      </c>
    </row>
    <row r="3216" spans="1:5" x14ac:dyDescent="0.25">
      <c r="A3216" s="27" t="s">
        <v>684</v>
      </c>
      <c r="B3216" s="27">
        <v>2013</v>
      </c>
      <c r="C3216" s="27">
        <v>7777.9008999999996</v>
      </c>
      <c r="D3216" s="27">
        <v>7777.9008999999996</v>
      </c>
      <c r="E3216" s="27">
        <v>33905.031999999999</v>
      </c>
    </row>
    <row r="3217" spans="1:5" x14ac:dyDescent="0.25">
      <c r="A3217" s="27" t="s">
        <v>684</v>
      </c>
      <c r="B3217" s="27">
        <v>2014</v>
      </c>
      <c r="D3217" s="27">
        <v>7777.9008999999996</v>
      </c>
    </row>
    <row r="3218" spans="1:5" x14ac:dyDescent="0.25">
      <c r="A3218" s="27" t="s">
        <v>684</v>
      </c>
      <c r="B3218" s="27">
        <v>2015</v>
      </c>
      <c r="D3218" s="27">
        <v>7777.9008999999996</v>
      </c>
    </row>
    <row r="3219" spans="1:5" x14ac:dyDescent="0.25">
      <c r="A3219" s="27" t="s">
        <v>684</v>
      </c>
      <c r="B3219" s="27">
        <v>2016</v>
      </c>
      <c r="D3219" s="27">
        <v>7777.9008999999996</v>
      </c>
    </row>
    <row r="3220" spans="1:5" x14ac:dyDescent="0.25">
      <c r="A3220" s="27" t="s">
        <v>684</v>
      </c>
      <c r="B3220" s="27">
        <v>2017</v>
      </c>
      <c r="D3220" s="27">
        <v>7777.9008999999996</v>
      </c>
    </row>
    <row r="3221" spans="1:5" x14ac:dyDescent="0.25">
      <c r="A3221" s="27" t="s">
        <v>690</v>
      </c>
      <c r="B3221" s="27">
        <v>1981</v>
      </c>
      <c r="C3221" s="27">
        <v>3076848.67</v>
      </c>
      <c r="D3221" s="27">
        <v>3076848.67</v>
      </c>
      <c r="E3221" s="27">
        <v>265770.63099999999</v>
      </c>
    </row>
    <row r="3222" spans="1:5" x14ac:dyDescent="0.25">
      <c r="A3222" s="27" t="s">
        <v>690</v>
      </c>
      <c r="B3222" s="27">
        <v>1982</v>
      </c>
      <c r="D3222" s="27">
        <v>2879885.02</v>
      </c>
    </row>
    <row r="3223" spans="1:5" x14ac:dyDescent="0.25">
      <c r="A3223" s="27" t="s">
        <v>690</v>
      </c>
      <c r="B3223" s="27">
        <v>1983</v>
      </c>
      <c r="D3223" s="27">
        <v>2682921.37</v>
      </c>
    </row>
    <row r="3224" spans="1:5" x14ac:dyDescent="0.25">
      <c r="A3224" s="27" t="s">
        <v>690</v>
      </c>
      <c r="B3224" s="27">
        <v>1984</v>
      </c>
      <c r="C3224" s="27">
        <v>2485957.7200000002</v>
      </c>
      <c r="D3224" s="27">
        <v>2485957.7200000002</v>
      </c>
      <c r="E3224" s="27">
        <v>417195.16</v>
      </c>
    </row>
    <row r="3225" spans="1:5" x14ac:dyDescent="0.25">
      <c r="A3225" s="27" t="s">
        <v>690</v>
      </c>
      <c r="B3225" s="27">
        <v>1985</v>
      </c>
      <c r="D3225" s="27">
        <v>2261715.7466666698</v>
      </c>
    </row>
    <row r="3226" spans="1:5" x14ac:dyDescent="0.25">
      <c r="A3226" s="27" t="s">
        <v>690</v>
      </c>
      <c r="B3226" s="27">
        <v>1986</v>
      </c>
      <c r="D3226" s="27">
        <v>2037473.7733333299</v>
      </c>
    </row>
    <row r="3227" spans="1:5" x14ac:dyDescent="0.25">
      <c r="A3227" s="27" t="s">
        <v>690</v>
      </c>
      <c r="B3227" s="27">
        <v>1987</v>
      </c>
      <c r="C3227" s="27">
        <v>1813231.8</v>
      </c>
      <c r="D3227" s="27">
        <v>1813231.8</v>
      </c>
      <c r="E3227" s="27">
        <v>325517.3</v>
      </c>
    </row>
    <row r="3228" spans="1:5" x14ac:dyDescent="0.25">
      <c r="A3228" s="27" t="s">
        <v>690</v>
      </c>
      <c r="B3228" s="27">
        <v>1988</v>
      </c>
      <c r="D3228" s="27">
        <v>1559204.5813333299</v>
      </c>
    </row>
    <row r="3229" spans="1:5" x14ac:dyDescent="0.25">
      <c r="A3229" s="27" t="s">
        <v>690</v>
      </c>
      <c r="B3229" s="27">
        <v>1989</v>
      </c>
      <c r="D3229" s="27">
        <v>1305177.36266667</v>
      </c>
    </row>
    <row r="3230" spans="1:5" x14ac:dyDescent="0.25">
      <c r="A3230" s="27" t="s">
        <v>690</v>
      </c>
      <c r="B3230" s="27">
        <v>1990</v>
      </c>
      <c r="C3230" s="27">
        <v>1051150.1440000001</v>
      </c>
      <c r="D3230" s="27">
        <v>1051150.1440000001</v>
      </c>
      <c r="E3230" s="27">
        <v>109752.1488</v>
      </c>
    </row>
    <row r="3231" spans="1:5" x14ac:dyDescent="0.25">
      <c r="A3231" s="27" t="s">
        <v>690</v>
      </c>
      <c r="B3231" s="27">
        <v>1991</v>
      </c>
      <c r="D3231" s="27">
        <v>1205903.3813333299</v>
      </c>
    </row>
    <row r="3232" spans="1:5" x14ac:dyDescent="0.25">
      <c r="A3232" s="27" t="s">
        <v>690</v>
      </c>
      <c r="B3232" s="27">
        <v>1992</v>
      </c>
      <c r="D3232" s="27">
        <v>1360656.6186666701</v>
      </c>
    </row>
    <row r="3233" spans="1:5" x14ac:dyDescent="0.25">
      <c r="A3233" s="27" t="s">
        <v>690</v>
      </c>
      <c r="B3233" s="27">
        <v>1993</v>
      </c>
      <c r="C3233" s="27">
        <v>1515409.8559999999</v>
      </c>
      <c r="D3233" s="27">
        <v>1515409.8559999999</v>
      </c>
      <c r="E3233" s="27">
        <v>354292.47999999998</v>
      </c>
    </row>
    <row r="3234" spans="1:5" x14ac:dyDescent="0.25">
      <c r="A3234" s="27" t="s">
        <v>690</v>
      </c>
      <c r="B3234" s="27">
        <v>1994</v>
      </c>
      <c r="D3234" s="27">
        <v>1495849.33266667</v>
      </c>
    </row>
    <row r="3235" spans="1:5" x14ac:dyDescent="0.25">
      <c r="A3235" s="27" t="s">
        <v>690</v>
      </c>
      <c r="B3235" s="27">
        <v>1995</v>
      </c>
      <c r="D3235" s="27">
        <v>1476288.80933333</v>
      </c>
    </row>
    <row r="3236" spans="1:5" x14ac:dyDescent="0.25">
      <c r="A3236" s="27" t="s">
        <v>690</v>
      </c>
      <c r="B3236" s="27">
        <v>1996</v>
      </c>
      <c r="C3236" s="27">
        <v>1456728.2860000001</v>
      </c>
      <c r="D3236" s="27">
        <v>1456728.2860000001</v>
      </c>
      <c r="E3236" s="27">
        <v>515226.48800000001</v>
      </c>
    </row>
    <row r="3237" spans="1:5" x14ac:dyDescent="0.25">
      <c r="A3237" s="27" t="s">
        <v>690</v>
      </c>
      <c r="B3237" s="27">
        <v>1997</v>
      </c>
      <c r="D3237" s="27">
        <v>1651197.4193333299</v>
      </c>
    </row>
    <row r="3238" spans="1:5" x14ac:dyDescent="0.25">
      <c r="A3238" s="27" t="s">
        <v>690</v>
      </c>
      <c r="B3238" s="27">
        <v>1998</v>
      </c>
      <c r="D3238" s="27">
        <v>1845666.5526666699</v>
      </c>
    </row>
    <row r="3239" spans="1:5" x14ac:dyDescent="0.25">
      <c r="A3239" s="27" t="s">
        <v>690</v>
      </c>
      <c r="B3239" s="27">
        <v>1999</v>
      </c>
      <c r="C3239" s="27">
        <v>2040135.686</v>
      </c>
      <c r="D3239" s="27">
        <v>2040135.686</v>
      </c>
      <c r="E3239" s="27">
        <v>831522.66</v>
      </c>
    </row>
    <row r="3240" spans="1:5" x14ac:dyDescent="0.25">
      <c r="A3240" s="27" t="s">
        <v>690</v>
      </c>
      <c r="B3240" s="27">
        <v>2000</v>
      </c>
      <c r="D3240" s="27">
        <v>1924812.507</v>
      </c>
    </row>
    <row r="3241" spans="1:5" x14ac:dyDescent="0.25">
      <c r="A3241" s="27" t="s">
        <v>690</v>
      </c>
      <c r="B3241" s="27">
        <v>2001</v>
      </c>
      <c r="D3241" s="27">
        <v>1809489.328</v>
      </c>
    </row>
    <row r="3242" spans="1:5" x14ac:dyDescent="0.25">
      <c r="A3242" s="27" t="s">
        <v>690</v>
      </c>
      <c r="B3242" s="27">
        <v>2002</v>
      </c>
      <c r="C3242" s="27">
        <v>1694166.149</v>
      </c>
      <c r="D3242" s="27">
        <v>1694166.149</v>
      </c>
      <c r="E3242" s="27">
        <v>1037536.188</v>
      </c>
    </row>
    <row r="3243" spans="1:5" x14ac:dyDescent="0.25">
      <c r="A3243" s="27" t="s">
        <v>690</v>
      </c>
      <c r="B3243" s="27">
        <v>2003</v>
      </c>
      <c r="D3243" s="27">
        <v>1559919.54333333</v>
      </c>
    </row>
    <row r="3244" spans="1:5" x14ac:dyDescent="0.25">
      <c r="A3244" s="27" t="s">
        <v>690</v>
      </c>
      <c r="B3244" s="27">
        <v>2004</v>
      </c>
      <c r="D3244" s="27">
        <v>1425672.93766667</v>
      </c>
    </row>
    <row r="3245" spans="1:5" x14ac:dyDescent="0.25">
      <c r="A3245" s="27" t="s">
        <v>690</v>
      </c>
      <c r="B3245" s="27">
        <v>2005</v>
      </c>
      <c r="C3245" s="27">
        <v>1291426.3319999999</v>
      </c>
      <c r="D3245" s="27">
        <v>1291426.3319999999</v>
      </c>
      <c r="E3245" s="27">
        <v>975281.86</v>
      </c>
    </row>
    <row r="3246" spans="1:5" x14ac:dyDescent="0.25">
      <c r="A3246" s="27" t="s">
        <v>690</v>
      </c>
      <c r="B3246" s="27">
        <v>2006</v>
      </c>
      <c r="D3246" s="27">
        <v>1107738.46133333</v>
      </c>
    </row>
    <row r="3247" spans="1:5" x14ac:dyDescent="0.25">
      <c r="A3247" s="27" t="s">
        <v>690</v>
      </c>
      <c r="B3247" s="27">
        <v>2007</v>
      </c>
      <c r="D3247" s="27">
        <v>924050.59066666698</v>
      </c>
    </row>
    <row r="3248" spans="1:5" x14ac:dyDescent="0.25">
      <c r="A3248" s="27" t="s">
        <v>690</v>
      </c>
      <c r="B3248" s="27">
        <v>2008</v>
      </c>
      <c r="C3248" s="27">
        <v>740362.72</v>
      </c>
      <c r="D3248" s="27">
        <v>740362.72</v>
      </c>
      <c r="E3248" s="27">
        <v>956800.6</v>
      </c>
    </row>
    <row r="3249" spans="1:5" x14ac:dyDescent="0.25">
      <c r="A3249" s="27" t="s">
        <v>690</v>
      </c>
      <c r="B3249" s="27">
        <v>2009</v>
      </c>
      <c r="D3249" s="27">
        <v>694035.04399999999</v>
      </c>
    </row>
    <row r="3250" spans="1:5" x14ac:dyDescent="0.25">
      <c r="A3250" s="27" t="s">
        <v>690</v>
      </c>
      <c r="B3250" s="27">
        <v>2010</v>
      </c>
      <c r="C3250" s="27">
        <v>647707.36800000002</v>
      </c>
      <c r="D3250" s="27">
        <v>647707.36800000002</v>
      </c>
      <c r="E3250" s="27">
        <v>1012650.45</v>
      </c>
    </row>
    <row r="3251" spans="1:5" x14ac:dyDescent="0.25">
      <c r="A3251" s="27" t="s">
        <v>690</v>
      </c>
      <c r="B3251" s="27">
        <v>2011</v>
      </c>
      <c r="C3251" s="27">
        <v>578805.89800000004</v>
      </c>
      <c r="D3251" s="27">
        <v>578805.89800000004</v>
      </c>
      <c r="E3251" s="27">
        <v>1126605.1000000001</v>
      </c>
    </row>
    <row r="3252" spans="1:5" x14ac:dyDescent="0.25">
      <c r="A3252" s="27" t="s">
        <v>690</v>
      </c>
      <c r="B3252" s="27">
        <v>2012</v>
      </c>
      <c r="C3252" s="27">
        <v>493760.61900000001</v>
      </c>
      <c r="D3252" s="27">
        <v>493760.61900000001</v>
      </c>
      <c r="E3252" s="27">
        <v>1188484.473</v>
      </c>
    </row>
    <row r="3253" spans="1:5" x14ac:dyDescent="0.25">
      <c r="A3253" s="27" t="s">
        <v>690</v>
      </c>
      <c r="B3253" s="27">
        <v>2013</v>
      </c>
      <c r="C3253" s="27">
        <v>467416.07400000002</v>
      </c>
      <c r="D3253" s="27">
        <v>467416.07400000002</v>
      </c>
      <c r="E3253" s="27">
        <v>1516996.1</v>
      </c>
    </row>
    <row r="3254" spans="1:5" x14ac:dyDescent="0.25">
      <c r="A3254" s="27" t="s">
        <v>690</v>
      </c>
      <c r="B3254" s="27">
        <v>2014</v>
      </c>
      <c r="D3254" s="27">
        <v>467416.07400000002</v>
      </c>
    </row>
    <row r="3255" spans="1:5" x14ac:dyDescent="0.25">
      <c r="A3255" s="27" t="s">
        <v>690</v>
      </c>
      <c r="B3255" s="27">
        <v>2015</v>
      </c>
      <c r="D3255" s="27">
        <v>467416.07400000002</v>
      </c>
    </row>
    <row r="3256" spans="1:5" x14ac:dyDescent="0.25">
      <c r="A3256" s="27" t="s">
        <v>690</v>
      </c>
      <c r="B3256" s="27">
        <v>2016</v>
      </c>
      <c r="D3256" s="27">
        <v>467416.07400000002</v>
      </c>
    </row>
    <row r="3257" spans="1:5" x14ac:dyDescent="0.25">
      <c r="A3257" s="27" t="s">
        <v>690</v>
      </c>
      <c r="B3257" s="27">
        <v>2017</v>
      </c>
      <c r="D3257" s="27">
        <v>467416.07400000002</v>
      </c>
    </row>
    <row r="3258" spans="1:5" x14ac:dyDescent="0.25">
      <c r="A3258" s="27" t="s">
        <v>692</v>
      </c>
      <c r="B3258" s="27">
        <v>1981</v>
      </c>
      <c r="C3258" s="27">
        <v>10294245.800000001</v>
      </c>
      <c r="D3258" s="27">
        <v>10294245.800000001</v>
      </c>
      <c r="E3258" s="27">
        <v>8026724.25</v>
      </c>
    </row>
    <row r="3259" spans="1:5" x14ac:dyDescent="0.25">
      <c r="A3259" s="27" t="s">
        <v>692</v>
      </c>
      <c r="B3259" s="27">
        <v>1982</v>
      </c>
      <c r="D3259" s="27">
        <v>10758654.983333301</v>
      </c>
    </row>
    <row r="3260" spans="1:5" x14ac:dyDescent="0.25">
      <c r="A3260" s="27" t="s">
        <v>692</v>
      </c>
      <c r="B3260" s="27">
        <v>1983</v>
      </c>
      <c r="D3260" s="27">
        <v>11223064.1666667</v>
      </c>
    </row>
    <row r="3261" spans="1:5" x14ac:dyDescent="0.25">
      <c r="A3261" s="27" t="s">
        <v>692</v>
      </c>
      <c r="B3261" s="27">
        <v>1984</v>
      </c>
      <c r="C3261" s="27">
        <v>11687473.35</v>
      </c>
      <c r="D3261" s="27">
        <v>11687473.35</v>
      </c>
      <c r="E3261" s="27">
        <v>10648088.25</v>
      </c>
    </row>
    <row r="3262" spans="1:5" x14ac:dyDescent="0.25">
      <c r="A3262" s="27" t="s">
        <v>692</v>
      </c>
      <c r="B3262" s="27">
        <v>1985</v>
      </c>
      <c r="D3262" s="27">
        <v>11676882</v>
      </c>
    </row>
    <row r="3263" spans="1:5" x14ac:dyDescent="0.25">
      <c r="A3263" s="27" t="s">
        <v>692</v>
      </c>
      <c r="B3263" s="27">
        <v>1986</v>
      </c>
      <c r="D3263" s="27">
        <v>11666290.65</v>
      </c>
    </row>
    <row r="3264" spans="1:5" x14ac:dyDescent="0.25">
      <c r="A3264" s="27" t="s">
        <v>692</v>
      </c>
      <c r="B3264" s="27">
        <v>1987</v>
      </c>
      <c r="C3264" s="27">
        <v>11655699.300000001</v>
      </c>
      <c r="D3264" s="27">
        <v>11655699.300000001</v>
      </c>
      <c r="E3264" s="27">
        <v>10766472.359999999</v>
      </c>
    </row>
    <row r="3265" spans="1:5" x14ac:dyDescent="0.25">
      <c r="A3265" s="27" t="s">
        <v>692</v>
      </c>
      <c r="B3265" s="27">
        <v>1988</v>
      </c>
      <c r="D3265" s="27">
        <v>11621061.949999999</v>
      </c>
    </row>
    <row r="3266" spans="1:5" x14ac:dyDescent="0.25">
      <c r="A3266" s="27" t="s">
        <v>692</v>
      </c>
      <c r="B3266" s="27">
        <v>1989</v>
      </c>
      <c r="D3266" s="27">
        <v>11586424.6</v>
      </c>
    </row>
    <row r="3267" spans="1:5" x14ac:dyDescent="0.25">
      <c r="A3267" s="27" t="s">
        <v>692</v>
      </c>
      <c r="B3267" s="27">
        <v>1990</v>
      </c>
      <c r="C3267" s="27">
        <v>11551787.25</v>
      </c>
      <c r="D3267" s="27">
        <v>11551787.25</v>
      </c>
      <c r="E3267" s="27">
        <v>10451017</v>
      </c>
    </row>
    <row r="3268" spans="1:5" x14ac:dyDescent="0.25">
      <c r="A3268" s="27" t="s">
        <v>692</v>
      </c>
      <c r="B3268" s="27">
        <v>1991</v>
      </c>
      <c r="D3268" s="27">
        <v>11974690.460000001</v>
      </c>
    </row>
    <row r="3269" spans="1:5" x14ac:dyDescent="0.25">
      <c r="A3269" s="27" t="s">
        <v>692</v>
      </c>
      <c r="B3269" s="27">
        <v>1992</v>
      </c>
      <c r="D3269" s="27">
        <v>12397593.67</v>
      </c>
    </row>
    <row r="3270" spans="1:5" x14ac:dyDescent="0.25">
      <c r="A3270" s="27" t="s">
        <v>692</v>
      </c>
      <c r="B3270" s="27">
        <v>1993</v>
      </c>
      <c r="C3270" s="27">
        <v>12820496.880000001</v>
      </c>
      <c r="D3270" s="27">
        <v>12820496.880000001</v>
      </c>
      <c r="E3270" s="27">
        <v>11740635.84</v>
      </c>
    </row>
    <row r="3271" spans="1:5" x14ac:dyDescent="0.25">
      <c r="A3271" s="27" t="s">
        <v>692</v>
      </c>
      <c r="B3271" s="27">
        <v>1994</v>
      </c>
      <c r="D3271" s="27">
        <v>13051432.92</v>
      </c>
    </row>
    <row r="3272" spans="1:5" x14ac:dyDescent="0.25">
      <c r="A3272" s="27" t="s">
        <v>692</v>
      </c>
      <c r="B3272" s="27">
        <v>1995</v>
      </c>
      <c r="D3272" s="27">
        <v>13282368.960000001</v>
      </c>
    </row>
    <row r="3273" spans="1:5" x14ac:dyDescent="0.25">
      <c r="A3273" s="27" t="s">
        <v>692</v>
      </c>
      <c r="B3273" s="27">
        <v>1996</v>
      </c>
      <c r="C3273" s="27">
        <v>13513305</v>
      </c>
      <c r="D3273" s="27">
        <v>13513305</v>
      </c>
      <c r="E3273" s="27">
        <v>12546543.75</v>
      </c>
    </row>
    <row r="3274" spans="1:5" x14ac:dyDescent="0.25">
      <c r="A3274" s="27" t="s">
        <v>692</v>
      </c>
      <c r="B3274" s="27">
        <v>1997</v>
      </c>
      <c r="D3274" s="27">
        <v>13794901.939999999</v>
      </c>
    </row>
    <row r="3275" spans="1:5" x14ac:dyDescent="0.25">
      <c r="A3275" s="27" t="s">
        <v>692</v>
      </c>
      <c r="B3275" s="27">
        <v>1998</v>
      </c>
      <c r="D3275" s="27">
        <v>14076498.880000001</v>
      </c>
    </row>
    <row r="3276" spans="1:5" x14ac:dyDescent="0.25">
      <c r="A3276" s="27" t="s">
        <v>692</v>
      </c>
      <c r="B3276" s="27">
        <v>1999</v>
      </c>
      <c r="C3276" s="27">
        <v>14358095.82</v>
      </c>
      <c r="D3276" s="27">
        <v>14358095.82</v>
      </c>
      <c r="E3276" s="27">
        <v>13211704.02</v>
      </c>
    </row>
    <row r="3277" spans="1:5" x14ac:dyDescent="0.25">
      <c r="A3277" s="27" t="s">
        <v>692</v>
      </c>
      <c r="B3277" s="27">
        <v>2000</v>
      </c>
      <c r="D3277" s="27">
        <v>14731723</v>
      </c>
    </row>
    <row r="3278" spans="1:5" x14ac:dyDescent="0.25">
      <c r="A3278" s="27" t="s">
        <v>692</v>
      </c>
      <c r="B3278" s="27">
        <v>2001</v>
      </c>
      <c r="D3278" s="27">
        <v>15105350.18</v>
      </c>
    </row>
    <row r="3279" spans="1:5" x14ac:dyDescent="0.25">
      <c r="A3279" s="27" t="s">
        <v>692</v>
      </c>
      <c r="B3279" s="27">
        <v>2002</v>
      </c>
      <c r="C3279" s="27">
        <v>15478977.359999999</v>
      </c>
      <c r="D3279" s="27">
        <v>15478977.359999999</v>
      </c>
      <c r="E3279" s="27">
        <v>14588144.34</v>
      </c>
    </row>
    <row r="3280" spans="1:5" x14ac:dyDescent="0.25">
      <c r="A3280" s="27" t="s">
        <v>692</v>
      </c>
      <c r="B3280" s="27">
        <v>2003</v>
      </c>
      <c r="D3280" s="27">
        <v>15681469.880000001</v>
      </c>
    </row>
    <row r="3281" spans="1:5" x14ac:dyDescent="0.25">
      <c r="A3281" s="27" t="s">
        <v>692</v>
      </c>
      <c r="B3281" s="27">
        <v>2004</v>
      </c>
      <c r="D3281" s="27">
        <v>15883962.4</v>
      </c>
    </row>
    <row r="3282" spans="1:5" x14ac:dyDescent="0.25">
      <c r="A3282" s="27" t="s">
        <v>692</v>
      </c>
      <c r="B3282" s="27">
        <v>2005</v>
      </c>
      <c r="C3282" s="27">
        <v>16086454.92</v>
      </c>
      <c r="D3282" s="27">
        <v>16086454.92</v>
      </c>
      <c r="E3282" s="27">
        <v>15457704.32</v>
      </c>
    </row>
    <row r="3283" spans="1:5" x14ac:dyDescent="0.25">
      <c r="A3283" s="27" t="s">
        <v>692</v>
      </c>
      <c r="B3283" s="27">
        <v>2006</v>
      </c>
      <c r="D3283" s="27">
        <v>16078081.130000001</v>
      </c>
    </row>
    <row r="3284" spans="1:5" x14ac:dyDescent="0.25">
      <c r="A3284" s="27" t="s">
        <v>692</v>
      </c>
      <c r="B3284" s="27">
        <v>2007</v>
      </c>
      <c r="D3284" s="27">
        <v>16069707.34</v>
      </c>
    </row>
    <row r="3285" spans="1:5" x14ac:dyDescent="0.25">
      <c r="A3285" s="27" t="s">
        <v>692</v>
      </c>
      <c r="B3285" s="27">
        <v>2008</v>
      </c>
      <c r="C3285" s="27">
        <v>16061333.550000001</v>
      </c>
      <c r="D3285" s="27">
        <v>16061333.550000001</v>
      </c>
      <c r="E3285" s="27">
        <v>16615423.199999999</v>
      </c>
    </row>
    <row r="3286" spans="1:5" x14ac:dyDescent="0.25">
      <c r="A3286" s="27" t="s">
        <v>692</v>
      </c>
      <c r="B3286" s="27">
        <v>2009</v>
      </c>
      <c r="D3286" s="27">
        <v>16223590.395</v>
      </c>
    </row>
    <row r="3287" spans="1:5" x14ac:dyDescent="0.25">
      <c r="A3287" s="27" t="s">
        <v>692</v>
      </c>
      <c r="B3287" s="27">
        <v>2010</v>
      </c>
      <c r="C3287" s="27">
        <v>16385847.24</v>
      </c>
      <c r="D3287" s="27">
        <v>16385847.24</v>
      </c>
      <c r="E3287" s="27">
        <v>17647200.620000001</v>
      </c>
    </row>
    <row r="3288" spans="1:5" x14ac:dyDescent="0.25">
      <c r="A3288" s="27" t="s">
        <v>692</v>
      </c>
      <c r="B3288" s="27">
        <v>2011</v>
      </c>
      <c r="C3288" s="27">
        <v>16491799.460000001</v>
      </c>
      <c r="D3288" s="27">
        <v>16491799.460000001</v>
      </c>
      <c r="E3288" s="27">
        <v>18495952.920000002</v>
      </c>
    </row>
    <row r="3289" spans="1:5" x14ac:dyDescent="0.25">
      <c r="A3289" s="27" t="s">
        <v>692</v>
      </c>
      <c r="B3289" s="27">
        <v>2012</v>
      </c>
      <c r="C3289" s="27">
        <v>16647008.640000001</v>
      </c>
      <c r="D3289" s="27">
        <v>16647008.640000001</v>
      </c>
      <c r="E3289" s="27">
        <v>19099089.120000001</v>
      </c>
    </row>
    <row r="3290" spans="1:5" x14ac:dyDescent="0.25">
      <c r="A3290" s="27" t="s">
        <v>692</v>
      </c>
      <c r="B3290" s="27">
        <v>2013</v>
      </c>
      <c r="C3290" s="27">
        <v>16897729.77</v>
      </c>
      <c r="D3290" s="27">
        <v>16897729.77</v>
      </c>
      <c r="E3290" s="27">
        <v>20074034.309999999</v>
      </c>
    </row>
    <row r="3291" spans="1:5" x14ac:dyDescent="0.25">
      <c r="A3291" s="27" t="s">
        <v>692</v>
      </c>
      <c r="B3291" s="27">
        <v>2014</v>
      </c>
      <c r="D3291" s="27">
        <v>16897729.77</v>
      </c>
    </row>
    <row r="3292" spans="1:5" x14ac:dyDescent="0.25">
      <c r="A3292" s="27" t="s">
        <v>692</v>
      </c>
      <c r="B3292" s="27">
        <v>2015</v>
      </c>
      <c r="D3292" s="27">
        <v>16897729.77</v>
      </c>
    </row>
    <row r="3293" spans="1:5" x14ac:dyDescent="0.25">
      <c r="A3293" s="27" t="s">
        <v>692</v>
      </c>
      <c r="B3293" s="27">
        <v>2016</v>
      </c>
      <c r="D3293" s="27">
        <v>16897729.77</v>
      </c>
    </row>
    <row r="3294" spans="1:5" x14ac:dyDescent="0.25">
      <c r="A3294" s="27" t="s">
        <v>692</v>
      </c>
      <c r="B3294" s="27">
        <v>2017</v>
      </c>
      <c r="D3294" s="27">
        <v>16897729.77</v>
      </c>
    </row>
    <row r="3295" spans="1:5" x14ac:dyDescent="0.25">
      <c r="A3295" s="27" t="s">
        <v>694</v>
      </c>
      <c r="B3295" s="27">
        <v>1981</v>
      </c>
      <c r="C3295" s="27">
        <v>32212489.739999998</v>
      </c>
      <c r="D3295" s="27">
        <v>32212489.739999998</v>
      </c>
      <c r="E3295" s="27">
        <v>25654434.719999999</v>
      </c>
    </row>
    <row r="3296" spans="1:5" x14ac:dyDescent="0.25">
      <c r="A3296" s="27" t="s">
        <v>694</v>
      </c>
      <c r="B3296" s="27">
        <v>1982</v>
      </c>
      <c r="D3296" s="27">
        <v>32824031.676666699</v>
      </c>
    </row>
    <row r="3297" spans="1:5" x14ac:dyDescent="0.25">
      <c r="A3297" s="27" t="s">
        <v>694</v>
      </c>
      <c r="B3297" s="27">
        <v>1983</v>
      </c>
      <c r="D3297" s="27">
        <v>33435573.6133333</v>
      </c>
    </row>
    <row r="3298" spans="1:5" x14ac:dyDescent="0.25">
      <c r="A3298" s="27" t="s">
        <v>694</v>
      </c>
      <c r="B3298" s="27">
        <v>1984</v>
      </c>
      <c r="C3298" s="27">
        <v>34047115.549999997</v>
      </c>
      <c r="D3298" s="27">
        <v>34047115.549999997</v>
      </c>
      <c r="E3298" s="27">
        <v>28716405.059999999</v>
      </c>
    </row>
    <row r="3299" spans="1:5" x14ac:dyDescent="0.25">
      <c r="A3299" s="27" t="s">
        <v>694</v>
      </c>
      <c r="B3299" s="27">
        <v>1985</v>
      </c>
      <c r="D3299" s="27">
        <v>34866894.423333302</v>
      </c>
    </row>
    <row r="3300" spans="1:5" x14ac:dyDescent="0.25">
      <c r="A3300" s="27" t="s">
        <v>694</v>
      </c>
      <c r="B3300" s="27">
        <v>1986</v>
      </c>
      <c r="D3300" s="27">
        <v>35686673.296666697</v>
      </c>
    </row>
    <row r="3301" spans="1:5" x14ac:dyDescent="0.25">
      <c r="A3301" s="27" t="s">
        <v>694</v>
      </c>
      <c r="B3301" s="27">
        <v>1987</v>
      </c>
      <c r="C3301" s="27">
        <v>36506452.170000002</v>
      </c>
      <c r="D3301" s="27">
        <v>36506452.170000002</v>
      </c>
      <c r="E3301" s="27">
        <v>33432225.84</v>
      </c>
    </row>
    <row r="3302" spans="1:5" x14ac:dyDescent="0.25">
      <c r="A3302" s="27" t="s">
        <v>694</v>
      </c>
      <c r="B3302" s="27">
        <v>1988</v>
      </c>
      <c r="D3302" s="27">
        <v>37301164.469999999</v>
      </c>
    </row>
    <row r="3303" spans="1:5" x14ac:dyDescent="0.25">
      <c r="A3303" s="27" t="s">
        <v>694</v>
      </c>
      <c r="B3303" s="27">
        <v>1989</v>
      </c>
      <c r="D3303" s="27">
        <v>38095876.770000003</v>
      </c>
    </row>
    <row r="3304" spans="1:5" x14ac:dyDescent="0.25">
      <c r="A3304" s="27" t="s">
        <v>694</v>
      </c>
      <c r="B3304" s="27">
        <v>1990</v>
      </c>
      <c r="C3304" s="27">
        <v>38890589.07</v>
      </c>
      <c r="D3304" s="27">
        <v>38890589.07</v>
      </c>
      <c r="E3304" s="27">
        <v>36521169.359999999</v>
      </c>
    </row>
    <row r="3305" spans="1:5" x14ac:dyDescent="0.25">
      <c r="A3305" s="27" t="s">
        <v>694</v>
      </c>
      <c r="B3305" s="27">
        <v>1991</v>
      </c>
      <c r="D3305" s="27">
        <v>39204988.729999997</v>
      </c>
    </row>
    <row r="3306" spans="1:5" x14ac:dyDescent="0.25">
      <c r="A3306" s="27" t="s">
        <v>694</v>
      </c>
      <c r="B3306" s="27">
        <v>1992</v>
      </c>
      <c r="D3306" s="27">
        <v>39519388.390000001</v>
      </c>
    </row>
    <row r="3307" spans="1:5" x14ac:dyDescent="0.25">
      <c r="A3307" s="27" t="s">
        <v>694</v>
      </c>
      <c r="B3307" s="27">
        <v>1993</v>
      </c>
      <c r="C3307" s="27">
        <v>39833788.049999997</v>
      </c>
      <c r="D3307" s="27">
        <v>39833788.049999997</v>
      </c>
      <c r="E3307" s="27">
        <v>36828942.57</v>
      </c>
    </row>
    <row r="3308" spans="1:5" x14ac:dyDescent="0.25">
      <c r="A3308" s="27" t="s">
        <v>694</v>
      </c>
      <c r="B3308" s="27">
        <v>1994</v>
      </c>
      <c r="D3308" s="27">
        <v>39958488.840000004</v>
      </c>
    </row>
    <row r="3309" spans="1:5" x14ac:dyDescent="0.25">
      <c r="A3309" s="27" t="s">
        <v>694</v>
      </c>
      <c r="B3309" s="27">
        <v>1995</v>
      </c>
      <c r="D3309" s="27">
        <v>40083189.630000003</v>
      </c>
    </row>
    <row r="3310" spans="1:5" x14ac:dyDescent="0.25">
      <c r="A3310" s="27" t="s">
        <v>694</v>
      </c>
      <c r="B3310" s="27">
        <v>1996</v>
      </c>
      <c r="C3310" s="27">
        <v>40207890.420000002</v>
      </c>
      <c r="D3310" s="27">
        <v>40207890.420000002</v>
      </c>
      <c r="E3310" s="27">
        <v>37206523.82</v>
      </c>
    </row>
    <row r="3311" spans="1:5" x14ac:dyDescent="0.25">
      <c r="A3311" s="27" t="s">
        <v>694</v>
      </c>
      <c r="B3311" s="27">
        <v>1997</v>
      </c>
      <c r="D3311" s="27">
        <v>39984809.520000003</v>
      </c>
    </row>
    <row r="3312" spans="1:5" x14ac:dyDescent="0.25">
      <c r="A3312" s="27" t="s">
        <v>694</v>
      </c>
      <c r="B3312" s="27">
        <v>1998</v>
      </c>
      <c r="D3312" s="27">
        <v>39761728.619999997</v>
      </c>
    </row>
    <row r="3313" spans="1:5" x14ac:dyDescent="0.25">
      <c r="A3313" s="27" t="s">
        <v>694</v>
      </c>
      <c r="B3313" s="27">
        <v>1999</v>
      </c>
      <c r="C3313" s="27">
        <v>39538647.719999999</v>
      </c>
      <c r="D3313" s="27">
        <v>39538647.719999999</v>
      </c>
      <c r="E3313" s="27">
        <v>35412086.159999996</v>
      </c>
    </row>
    <row r="3314" spans="1:5" x14ac:dyDescent="0.25">
      <c r="A3314" s="27" t="s">
        <v>694</v>
      </c>
      <c r="B3314" s="27">
        <v>2000</v>
      </c>
      <c r="D3314" s="27">
        <v>37805947.546666697</v>
      </c>
    </row>
    <row r="3315" spans="1:5" x14ac:dyDescent="0.25">
      <c r="A3315" s="27" t="s">
        <v>694</v>
      </c>
      <c r="B3315" s="27">
        <v>2001</v>
      </c>
      <c r="D3315" s="27">
        <v>36073247.373333298</v>
      </c>
    </row>
    <row r="3316" spans="1:5" x14ac:dyDescent="0.25">
      <c r="A3316" s="27" t="s">
        <v>694</v>
      </c>
      <c r="B3316" s="27">
        <v>2002</v>
      </c>
      <c r="C3316" s="27">
        <v>34340547.200000003</v>
      </c>
      <c r="D3316" s="27">
        <v>34340547.200000003</v>
      </c>
      <c r="E3316" s="27">
        <v>30403744.379999999</v>
      </c>
    </row>
    <row r="3317" spans="1:5" x14ac:dyDescent="0.25">
      <c r="A3317" s="27" t="s">
        <v>694</v>
      </c>
      <c r="B3317" s="27">
        <v>2003</v>
      </c>
      <c r="D3317" s="27">
        <v>31019705.653333299</v>
      </c>
    </row>
    <row r="3318" spans="1:5" x14ac:dyDescent="0.25">
      <c r="A3318" s="27" t="s">
        <v>694</v>
      </c>
      <c r="B3318" s="27">
        <v>2004</v>
      </c>
      <c r="D3318" s="27">
        <v>27698864.106666699</v>
      </c>
    </row>
    <row r="3319" spans="1:5" x14ac:dyDescent="0.25">
      <c r="A3319" s="27" t="s">
        <v>694</v>
      </c>
      <c r="B3319" s="27">
        <v>2005</v>
      </c>
      <c r="C3319" s="27">
        <v>24378022.559999999</v>
      </c>
      <c r="D3319" s="27">
        <v>24378022.559999999</v>
      </c>
      <c r="E3319" s="27">
        <v>21881690.399999999</v>
      </c>
    </row>
    <row r="3320" spans="1:5" x14ac:dyDescent="0.25">
      <c r="A3320" s="27" t="s">
        <v>694</v>
      </c>
      <c r="B3320" s="27">
        <v>2006</v>
      </c>
      <c r="D3320" s="27">
        <v>20811465.0933333</v>
      </c>
    </row>
    <row r="3321" spans="1:5" x14ac:dyDescent="0.25">
      <c r="A3321" s="27" t="s">
        <v>694</v>
      </c>
      <c r="B3321" s="27">
        <v>2007</v>
      </c>
      <c r="D3321" s="27">
        <v>17244907.626666699</v>
      </c>
    </row>
    <row r="3322" spans="1:5" x14ac:dyDescent="0.25">
      <c r="A3322" s="27" t="s">
        <v>694</v>
      </c>
      <c r="B3322" s="27">
        <v>2008</v>
      </c>
      <c r="C3322" s="27">
        <v>13678350.16</v>
      </c>
      <c r="D3322" s="27">
        <v>13678350.16</v>
      </c>
      <c r="E3322" s="27">
        <v>15280908.4</v>
      </c>
    </row>
    <row r="3323" spans="1:5" x14ac:dyDescent="0.25">
      <c r="A3323" s="27" t="s">
        <v>694</v>
      </c>
      <c r="B3323" s="27">
        <v>2009</v>
      </c>
      <c r="D3323" s="27">
        <v>11135680.039999999</v>
      </c>
    </row>
    <row r="3324" spans="1:5" x14ac:dyDescent="0.25">
      <c r="A3324" s="27" t="s">
        <v>694</v>
      </c>
      <c r="B3324" s="27">
        <v>2010</v>
      </c>
      <c r="C3324" s="27">
        <v>8593009.9199999999</v>
      </c>
      <c r="D3324" s="27">
        <v>8593009.9199999999</v>
      </c>
      <c r="E3324" s="27">
        <v>12089513.039999999</v>
      </c>
    </row>
    <row r="3325" spans="1:5" x14ac:dyDescent="0.25">
      <c r="A3325" s="27" t="s">
        <v>694</v>
      </c>
      <c r="B3325" s="27">
        <v>2011</v>
      </c>
      <c r="C3325" s="27">
        <v>7460067.9000000004</v>
      </c>
      <c r="D3325" s="27">
        <v>7460067.9000000004</v>
      </c>
      <c r="E3325" s="27">
        <v>12566881.65</v>
      </c>
    </row>
    <row r="3326" spans="1:5" x14ac:dyDescent="0.25">
      <c r="A3326" s="27" t="s">
        <v>694</v>
      </c>
      <c r="B3326" s="27">
        <v>2012</v>
      </c>
      <c r="C3326" s="27">
        <v>6218383.4699999997</v>
      </c>
      <c r="D3326" s="27">
        <v>6218383.4699999997</v>
      </c>
      <c r="E3326" s="27">
        <v>11986576.23</v>
      </c>
    </row>
    <row r="3327" spans="1:5" x14ac:dyDescent="0.25">
      <c r="A3327" s="27" t="s">
        <v>694</v>
      </c>
      <c r="B3327" s="27">
        <v>2013</v>
      </c>
      <c r="C3327" s="27">
        <v>5050964.835</v>
      </c>
      <c r="D3327" s="27">
        <v>5050964.835</v>
      </c>
      <c r="E3327" s="27">
        <v>11982653.550000001</v>
      </c>
    </row>
    <row r="3328" spans="1:5" x14ac:dyDescent="0.25">
      <c r="A3328" s="27" t="s">
        <v>694</v>
      </c>
      <c r="B3328" s="27">
        <v>2014</v>
      </c>
      <c r="D3328" s="27">
        <v>5050964.835</v>
      </c>
    </row>
    <row r="3329" spans="1:5" x14ac:dyDescent="0.25">
      <c r="A3329" s="27" t="s">
        <v>694</v>
      </c>
      <c r="B3329" s="27">
        <v>2015</v>
      </c>
      <c r="D3329" s="27">
        <v>5050964.835</v>
      </c>
    </row>
    <row r="3330" spans="1:5" x14ac:dyDescent="0.25">
      <c r="A3330" s="27" t="s">
        <v>694</v>
      </c>
      <c r="B3330" s="27">
        <v>2016</v>
      </c>
      <c r="D3330" s="27">
        <v>5050964.835</v>
      </c>
    </row>
    <row r="3331" spans="1:5" x14ac:dyDescent="0.25">
      <c r="A3331" s="27" t="s">
        <v>694</v>
      </c>
      <c r="B3331" s="27">
        <v>2017</v>
      </c>
      <c r="D3331" s="27">
        <v>5050964.835</v>
      </c>
    </row>
    <row r="3332" spans="1:5" x14ac:dyDescent="0.25">
      <c r="A3332" s="27" t="s">
        <v>696</v>
      </c>
      <c r="B3332" s="27">
        <v>1981</v>
      </c>
      <c r="C3332" s="27">
        <v>490004.99</v>
      </c>
      <c r="D3332" s="27">
        <v>490004.99</v>
      </c>
      <c r="E3332" s="27">
        <v>293865.18</v>
      </c>
    </row>
    <row r="3333" spans="1:5" x14ac:dyDescent="0.25">
      <c r="A3333" s="27" t="s">
        <v>696</v>
      </c>
      <c r="B3333" s="27">
        <v>1982</v>
      </c>
      <c r="D3333" s="27">
        <v>513259.51333333302</v>
      </c>
    </row>
    <row r="3334" spans="1:5" x14ac:dyDescent="0.25">
      <c r="A3334" s="27" t="s">
        <v>696</v>
      </c>
      <c r="B3334" s="27">
        <v>1983</v>
      </c>
      <c r="D3334" s="27">
        <v>536514.03666666697</v>
      </c>
    </row>
    <row r="3335" spans="1:5" x14ac:dyDescent="0.25">
      <c r="A3335" s="27" t="s">
        <v>696</v>
      </c>
      <c r="B3335" s="27">
        <v>1984</v>
      </c>
      <c r="C3335" s="27">
        <v>559768.56000000006</v>
      </c>
      <c r="D3335" s="27">
        <v>559768.56000000006</v>
      </c>
      <c r="E3335" s="27">
        <v>406932.66</v>
      </c>
    </row>
    <row r="3336" spans="1:5" x14ac:dyDescent="0.25">
      <c r="A3336" s="27" t="s">
        <v>696</v>
      </c>
      <c r="B3336" s="27">
        <v>1985</v>
      </c>
      <c r="D3336" s="27">
        <v>586761.95666666701</v>
      </c>
    </row>
    <row r="3337" spans="1:5" x14ac:dyDescent="0.25">
      <c r="A3337" s="27" t="s">
        <v>696</v>
      </c>
      <c r="B3337" s="27">
        <v>1986</v>
      </c>
      <c r="D3337" s="27">
        <v>613755.35333333304</v>
      </c>
    </row>
    <row r="3338" spans="1:5" x14ac:dyDescent="0.25">
      <c r="A3338" s="27" t="s">
        <v>696</v>
      </c>
      <c r="B3338" s="27">
        <v>1987</v>
      </c>
      <c r="C3338" s="27">
        <v>640748.75</v>
      </c>
      <c r="D3338" s="27">
        <v>640748.75</v>
      </c>
      <c r="E3338" s="27">
        <v>509165</v>
      </c>
    </row>
    <row r="3339" spans="1:5" x14ac:dyDescent="0.25">
      <c r="A3339" s="27" t="s">
        <v>696</v>
      </c>
      <c r="B3339" s="27">
        <v>1988</v>
      </c>
      <c r="D3339" s="27">
        <v>678952.35333333304</v>
      </c>
    </row>
    <row r="3340" spans="1:5" x14ac:dyDescent="0.25">
      <c r="A3340" s="27" t="s">
        <v>696</v>
      </c>
      <c r="B3340" s="27">
        <v>1989</v>
      </c>
      <c r="D3340" s="27">
        <v>717155.95666666701</v>
      </c>
    </row>
    <row r="3341" spans="1:5" x14ac:dyDescent="0.25">
      <c r="A3341" s="27" t="s">
        <v>696</v>
      </c>
      <c r="B3341" s="27">
        <v>1990</v>
      </c>
      <c r="C3341" s="27">
        <v>755359.56</v>
      </c>
      <c r="D3341" s="27">
        <v>755359.56</v>
      </c>
      <c r="E3341" s="27">
        <v>605968.65</v>
      </c>
    </row>
    <row r="3342" spans="1:5" x14ac:dyDescent="0.25">
      <c r="A3342" s="27" t="s">
        <v>696</v>
      </c>
      <c r="B3342" s="27">
        <v>1991</v>
      </c>
      <c r="D3342" s="27">
        <v>777043.64</v>
      </c>
    </row>
    <row r="3343" spans="1:5" x14ac:dyDescent="0.25">
      <c r="A3343" s="27" t="s">
        <v>696</v>
      </c>
      <c r="B3343" s="27">
        <v>1992</v>
      </c>
      <c r="D3343" s="27">
        <v>798727.72</v>
      </c>
    </row>
    <row r="3344" spans="1:5" x14ac:dyDescent="0.25">
      <c r="A3344" s="27" t="s">
        <v>696</v>
      </c>
      <c r="B3344" s="27">
        <v>1993</v>
      </c>
      <c r="C3344" s="27">
        <v>820411.8</v>
      </c>
      <c r="D3344" s="27">
        <v>820411.8</v>
      </c>
      <c r="E3344" s="27">
        <v>668227.56000000006</v>
      </c>
    </row>
    <row r="3345" spans="1:5" x14ac:dyDescent="0.25">
      <c r="A3345" s="27" t="s">
        <v>696</v>
      </c>
      <c r="B3345" s="27">
        <v>1994</v>
      </c>
      <c r="D3345" s="27">
        <v>847190.41</v>
      </c>
    </row>
    <row r="3346" spans="1:5" x14ac:dyDescent="0.25">
      <c r="A3346" s="27" t="s">
        <v>696</v>
      </c>
      <c r="B3346" s="27">
        <v>1995</v>
      </c>
      <c r="D3346" s="27">
        <v>873969.02</v>
      </c>
    </row>
    <row r="3347" spans="1:5" x14ac:dyDescent="0.25">
      <c r="A3347" s="27" t="s">
        <v>696</v>
      </c>
      <c r="B3347" s="27">
        <v>1996</v>
      </c>
      <c r="C3347" s="27">
        <v>900747.63</v>
      </c>
      <c r="D3347" s="27">
        <v>900747.63</v>
      </c>
      <c r="E3347" s="27">
        <v>788142.42</v>
      </c>
    </row>
    <row r="3348" spans="1:5" x14ac:dyDescent="0.25">
      <c r="A3348" s="27" t="s">
        <v>696</v>
      </c>
      <c r="B3348" s="27">
        <v>1997</v>
      </c>
      <c r="D3348" s="27">
        <v>837928.66</v>
      </c>
    </row>
    <row r="3349" spans="1:5" x14ac:dyDescent="0.25">
      <c r="A3349" s="27" t="s">
        <v>696</v>
      </c>
      <c r="B3349" s="27">
        <v>1998</v>
      </c>
      <c r="D3349" s="27">
        <v>775109.69</v>
      </c>
    </row>
    <row r="3350" spans="1:5" x14ac:dyDescent="0.25">
      <c r="A3350" s="27" t="s">
        <v>696</v>
      </c>
      <c r="B3350" s="27">
        <v>1999</v>
      </c>
      <c r="C3350" s="27">
        <v>712290.72</v>
      </c>
      <c r="D3350" s="27">
        <v>712290.72</v>
      </c>
      <c r="E3350" s="27">
        <v>521471.46</v>
      </c>
    </row>
    <row r="3351" spans="1:5" x14ac:dyDescent="0.25">
      <c r="A3351" s="27" t="s">
        <v>696</v>
      </c>
      <c r="B3351" s="27">
        <v>2000</v>
      </c>
      <c r="D3351" s="27">
        <v>712324.28</v>
      </c>
    </row>
    <row r="3352" spans="1:5" x14ac:dyDescent="0.25">
      <c r="A3352" s="27" t="s">
        <v>696</v>
      </c>
      <c r="B3352" s="27">
        <v>2001</v>
      </c>
      <c r="D3352" s="27">
        <v>712357.84</v>
      </c>
    </row>
    <row r="3353" spans="1:5" x14ac:dyDescent="0.25">
      <c r="A3353" s="27" t="s">
        <v>696</v>
      </c>
      <c r="B3353" s="27">
        <v>2002</v>
      </c>
      <c r="C3353" s="27">
        <v>712391.4</v>
      </c>
      <c r="D3353" s="27">
        <v>712391.4</v>
      </c>
      <c r="E3353" s="27">
        <v>578247.04</v>
      </c>
    </row>
    <row r="3354" spans="1:5" x14ac:dyDescent="0.25">
      <c r="A3354" s="27" t="s">
        <v>696</v>
      </c>
      <c r="B3354" s="27">
        <v>2003</v>
      </c>
      <c r="D3354" s="27">
        <v>673591.52</v>
      </c>
    </row>
    <row r="3355" spans="1:5" x14ac:dyDescent="0.25">
      <c r="A3355" s="27" t="s">
        <v>696</v>
      </c>
      <c r="B3355" s="27">
        <v>2004</v>
      </c>
      <c r="D3355" s="27">
        <v>634791.64</v>
      </c>
    </row>
    <row r="3356" spans="1:5" x14ac:dyDescent="0.25">
      <c r="A3356" s="27" t="s">
        <v>696</v>
      </c>
      <c r="B3356" s="27">
        <v>2005</v>
      </c>
      <c r="C3356" s="27">
        <v>595991.76</v>
      </c>
      <c r="D3356" s="27">
        <v>595991.76</v>
      </c>
      <c r="E3356" s="27">
        <v>526847.93000000005</v>
      </c>
    </row>
    <row r="3357" spans="1:5" x14ac:dyDescent="0.25">
      <c r="A3357" s="27" t="s">
        <v>696</v>
      </c>
      <c r="B3357" s="27">
        <v>2006</v>
      </c>
      <c r="D3357" s="27">
        <v>564873.09333333303</v>
      </c>
    </row>
    <row r="3358" spans="1:5" x14ac:dyDescent="0.25">
      <c r="A3358" s="27" t="s">
        <v>696</v>
      </c>
      <c r="B3358" s="27">
        <v>2007</v>
      </c>
      <c r="D3358" s="27">
        <v>533754.42666666699</v>
      </c>
    </row>
    <row r="3359" spans="1:5" x14ac:dyDescent="0.25">
      <c r="A3359" s="27" t="s">
        <v>696</v>
      </c>
      <c r="B3359" s="27">
        <v>2008</v>
      </c>
      <c r="C3359" s="27">
        <v>502635.76</v>
      </c>
      <c r="D3359" s="27">
        <v>502635.76</v>
      </c>
      <c r="E3359" s="27">
        <v>557780.61</v>
      </c>
    </row>
    <row r="3360" spans="1:5" x14ac:dyDescent="0.25">
      <c r="A3360" s="27" t="s">
        <v>696</v>
      </c>
      <c r="B3360" s="27">
        <v>2009</v>
      </c>
      <c r="D3360" s="27">
        <v>485634.48</v>
      </c>
    </row>
    <row r="3361" spans="1:5" x14ac:dyDescent="0.25">
      <c r="A3361" s="27" t="s">
        <v>696</v>
      </c>
      <c r="B3361" s="27">
        <v>2010</v>
      </c>
      <c r="C3361" s="27">
        <v>468633.2</v>
      </c>
      <c r="D3361" s="27">
        <v>468633.2</v>
      </c>
      <c r="E3361" s="27">
        <v>595662.82999999996</v>
      </c>
    </row>
    <row r="3362" spans="1:5" x14ac:dyDescent="0.25">
      <c r="A3362" s="27" t="s">
        <v>696</v>
      </c>
      <c r="B3362" s="27">
        <v>2011</v>
      </c>
      <c r="C3362" s="27">
        <v>450633.36</v>
      </c>
      <c r="D3362" s="27">
        <v>450633.36</v>
      </c>
      <c r="E3362" s="27">
        <v>644437.14</v>
      </c>
    </row>
    <row r="3363" spans="1:5" x14ac:dyDescent="0.25">
      <c r="A3363" s="27" t="s">
        <v>696</v>
      </c>
      <c r="B3363" s="27">
        <v>2012</v>
      </c>
      <c r="C3363" s="27">
        <v>433793.44</v>
      </c>
      <c r="D3363" s="27">
        <v>433793.44</v>
      </c>
      <c r="E3363" s="27">
        <v>665588.07999999996</v>
      </c>
    </row>
    <row r="3364" spans="1:5" x14ac:dyDescent="0.25">
      <c r="A3364" s="27" t="s">
        <v>696</v>
      </c>
      <c r="B3364" s="27">
        <v>2013</v>
      </c>
      <c r="C3364" s="27">
        <v>414570.08</v>
      </c>
      <c r="D3364" s="27">
        <v>414570.08</v>
      </c>
      <c r="E3364" s="27">
        <v>729326.8</v>
      </c>
    </row>
    <row r="3365" spans="1:5" x14ac:dyDescent="0.25">
      <c r="A3365" s="27" t="s">
        <v>696</v>
      </c>
      <c r="B3365" s="27">
        <v>2014</v>
      </c>
      <c r="D3365" s="27">
        <v>414570.08</v>
      </c>
    </row>
    <row r="3366" spans="1:5" x14ac:dyDescent="0.25">
      <c r="A3366" s="27" t="s">
        <v>696</v>
      </c>
      <c r="B3366" s="27">
        <v>2015</v>
      </c>
      <c r="D3366" s="27">
        <v>414570.08</v>
      </c>
    </row>
    <row r="3367" spans="1:5" x14ac:dyDescent="0.25">
      <c r="A3367" s="27" t="s">
        <v>696</v>
      </c>
      <c r="B3367" s="27">
        <v>2016</v>
      </c>
      <c r="D3367" s="27">
        <v>414570.08</v>
      </c>
    </row>
    <row r="3368" spans="1:5" x14ac:dyDescent="0.25">
      <c r="A3368" s="27" t="s">
        <v>696</v>
      </c>
      <c r="B3368" s="27">
        <v>2017</v>
      </c>
      <c r="D3368" s="27">
        <v>414570.08</v>
      </c>
    </row>
    <row r="3369" spans="1:5" x14ac:dyDescent="0.25">
      <c r="A3369" s="27" t="s">
        <v>700</v>
      </c>
      <c r="B3369" s="27">
        <v>1981</v>
      </c>
      <c r="C3369" s="27">
        <v>11823279.25</v>
      </c>
      <c r="D3369" s="27">
        <v>11823279.25</v>
      </c>
      <c r="E3369" s="27">
        <v>4897827.25</v>
      </c>
    </row>
    <row r="3370" spans="1:5" x14ac:dyDescent="0.25">
      <c r="A3370" s="27" t="s">
        <v>700</v>
      </c>
      <c r="B3370" s="27">
        <v>1982</v>
      </c>
      <c r="D3370" s="27">
        <v>12016648.8166667</v>
      </c>
    </row>
    <row r="3371" spans="1:5" x14ac:dyDescent="0.25">
      <c r="A3371" s="27" t="s">
        <v>700</v>
      </c>
      <c r="B3371" s="27">
        <v>1983</v>
      </c>
      <c r="D3371" s="27">
        <v>12210018.383333299</v>
      </c>
    </row>
    <row r="3372" spans="1:5" x14ac:dyDescent="0.25">
      <c r="A3372" s="27" t="s">
        <v>700</v>
      </c>
      <c r="B3372" s="27">
        <v>1984</v>
      </c>
      <c r="C3372" s="27">
        <v>12403387.949999999</v>
      </c>
      <c r="D3372" s="27">
        <v>12403387.949999999</v>
      </c>
      <c r="E3372" s="27">
        <v>6915821.0999999996</v>
      </c>
    </row>
    <row r="3373" spans="1:5" x14ac:dyDescent="0.25">
      <c r="A3373" s="27" t="s">
        <v>700</v>
      </c>
      <c r="B3373" s="27">
        <v>1985</v>
      </c>
      <c r="D3373" s="27">
        <v>12499021.206666701</v>
      </c>
    </row>
    <row r="3374" spans="1:5" x14ac:dyDescent="0.25">
      <c r="A3374" s="27" t="s">
        <v>700</v>
      </c>
      <c r="B3374" s="27">
        <v>1986</v>
      </c>
      <c r="D3374" s="27">
        <v>12594654.463333299</v>
      </c>
    </row>
    <row r="3375" spans="1:5" x14ac:dyDescent="0.25">
      <c r="A3375" s="27" t="s">
        <v>700</v>
      </c>
      <c r="B3375" s="27">
        <v>1987</v>
      </c>
      <c r="C3375" s="27">
        <v>12690287.720000001</v>
      </c>
      <c r="D3375" s="27">
        <v>12690287.720000001</v>
      </c>
      <c r="E3375" s="27">
        <v>8073382.7199999997</v>
      </c>
    </row>
    <row r="3376" spans="1:5" x14ac:dyDescent="0.25">
      <c r="A3376" s="27" t="s">
        <v>700</v>
      </c>
      <c r="B3376" s="27">
        <v>1988</v>
      </c>
      <c r="D3376" s="27">
        <v>12836129.313333301</v>
      </c>
    </row>
    <row r="3377" spans="1:5" x14ac:dyDescent="0.25">
      <c r="A3377" s="27" t="s">
        <v>700</v>
      </c>
      <c r="B3377" s="27">
        <v>1989</v>
      </c>
      <c r="D3377" s="27">
        <v>12981970.9066667</v>
      </c>
    </row>
    <row r="3378" spans="1:5" x14ac:dyDescent="0.25">
      <c r="A3378" s="27" t="s">
        <v>700</v>
      </c>
      <c r="B3378" s="27">
        <v>1990</v>
      </c>
      <c r="C3378" s="27">
        <v>13127812.5</v>
      </c>
      <c r="D3378" s="27">
        <v>13127812.5</v>
      </c>
      <c r="E3378" s="27">
        <v>8384418.75</v>
      </c>
    </row>
    <row r="3379" spans="1:5" x14ac:dyDescent="0.25">
      <c r="A3379" s="27" t="s">
        <v>700</v>
      </c>
      <c r="B3379" s="27">
        <v>1991</v>
      </c>
      <c r="D3379" s="27">
        <v>13268055.960000001</v>
      </c>
    </row>
    <row r="3380" spans="1:5" x14ac:dyDescent="0.25">
      <c r="A3380" s="27" t="s">
        <v>700</v>
      </c>
      <c r="B3380" s="27">
        <v>1992</v>
      </c>
      <c r="D3380" s="27">
        <v>13408299.42</v>
      </c>
    </row>
    <row r="3381" spans="1:5" x14ac:dyDescent="0.25">
      <c r="A3381" s="27" t="s">
        <v>700</v>
      </c>
      <c r="B3381" s="27">
        <v>1993</v>
      </c>
      <c r="C3381" s="27">
        <v>13548542.880000001</v>
      </c>
      <c r="D3381" s="27">
        <v>13548542.880000001</v>
      </c>
      <c r="E3381" s="27">
        <v>8625352.3200000003</v>
      </c>
    </row>
    <row r="3382" spans="1:5" x14ac:dyDescent="0.25">
      <c r="A3382" s="27" t="s">
        <v>700</v>
      </c>
      <c r="B3382" s="27">
        <v>1994</v>
      </c>
      <c r="D3382" s="27">
        <v>13414238.02</v>
      </c>
    </row>
    <row r="3383" spans="1:5" x14ac:dyDescent="0.25">
      <c r="A3383" s="27" t="s">
        <v>700</v>
      </c>
      <c r="B3383" s="27">
        <v>1995</v>
      </c>
      <c r="D3383" s="27">
        <v>13279933.16</v>
      </c>
    </row>
    <row r="3384" spans="1:5" x14ac:dyDescent="0.25">
      <c r="A3384" s="27" t="s">
        <v>700</v>
      </c>
      <c r="B3384" s="27">
        <v>1996</v>
      </c>
      <c r="C3384" s="27">
        <v>13145628.300000001</v>
      </c>
      <c r="D3384" s="27">
        <v>13145628.300000001</v>
      </c>
      <c r="E3384" s="27">
        <v>9422956.8000000007</v>
      </c>
    </row>
    <row r="3385" spans="1:5" x14ac:dyDescent="0.25">
      <c r="A3385" s="27" t="s">
        <v>700</v>
      </c>
      <c r="B3385" s="27">
        <v>1997</v>
      </c>
      <c r="D3385" s="27">
        <v>12938130.310000001</v>
      </c>
    </row>
    <row r="3386" spans="1:5" x14ac:dyDescent="0.25">
      <c r="A3386" s="27" t="s">
        <v>700</v>
      </c>
      <c r="B3386" s="27">
        <v>1998</v>
      </c>
      <c r="D3386" s="27">
        <v>12730632.32</v>
      </c>
    </row>
    <row r="3387" spans="1:5" x14ac:dyDescent="0.25">
      <c r="A3387" s="27" t="s">
        <v>700</v>
      </c>
      <c r="B3387" s="27">
        <v>1999</v>
      </c>
      <c r="C3387" s="27">
        <v>12523134.33</v>
      </c>
      <c r="D3387" s="27">
        <v>12523134.33</v>
      </c>
      <c r="E3387" s="27">
        <v>9129361.5</v>
      </c>
    </row>
    <row r="3388" spans="1:5" x14ac:dyDescent="0.25">
      <c r="A3388" s="27" t="s">
        <v>700</v>
      </c>
      <c r="B3388" s="27">
        <v>2000</v>
      </c>
      <c r="D3388" s="27">
        <v>12104608.32</v>
      </c>
    </row>
    <row r="3389" spans="1:5" x14ac:dyDescent="0.25">
      <c r="A3389" s="27" t="s">
        <v>700</v>
      </c>
      <c r="B3389" s="27">
        <v>2001</v>
      </c>
      <c r="D3389" s="27">
        <v>11686082.310000001</v>
      </c>
    </row>
    <row r="3390" spans="1:5" x14ac:dyDescent="0.25">
      <c r="A3390" s="27" t="s">
        <v>700</v>
      </c>
      <c r="B3390" s="27">
        <v>2002</v>
      </c>
      <c r="C3390" s="27">
        <v>11267556.300000001</v>
      </c>
      <c r="D3390" s="27">
        <v>11267556.300000001</v>
      </c>
      <c r="E3390" s="27">
        <v>9109524.0600000005</v>
      </c>
    </row>
    <row r="3391" spans="1:5" x14ac:dyDescent="0.25">
      <c r="A3391" s="27" t="s">
        <v>700</v>
      </c>
      <c r="B3391" s="27">
        <v>2003</v>
      </c>
      <c r="D3391" s="27">
        <v>10935216.8266667</v>
      </c>
    </row>
    <row r="3392" spans="1:5" x14ac:dyDescent="0.25">
      <c r="A3392" s="27" t="s">
        <v>700</v>
      </c>
      <c r="B3392" s="27">
        <v>2004</v>
      </c>
      <c r="D3392" s="27">
        <v>10602877.3533333</v>
      </c>
    </row>
    <row r="3393" spans="1:5" x14ac:dyDescent="0.25">
      <c r="A3393" s="27" t="s">
        <v>700</v>
      </c>
      <c r="B3393" s="27">
        <v>2005</v>
      </c>
      <c r="C3393" s="27">
        <v>10270537.880000001</v>
      </c>
      <c r="D3393" s="27">
        <v>10270537.880000001</v>
      </c>
      <c r="E3393" s="27">
        <v>9125558.0399999991</v>
      </c>
    </row>
    <row r="3394" spans="1:5" x14ac:dyDescent="0.25">
      <c r="A3394" s="27" t="s">
        <v>700</v>
      </c>
      <c r="B3394" s="27">
        <v>2006</v>
      </c>
      <c r="D3394" s="27">
        <v>9337522.2133333292</v>
      </c>
    </row>
    <row r="3395" spans="1:5" x14ac:dyDescent="0.25">
      <c r="A3395" s="27" t="s">
        <v>700</v>
      </c>
      <c r="B3395" s="27">
        <v>2007</v>
      </c>
      <c r="D3395" s="27">
        <v>8404506.5466666706</v>
      </c>
    </row>
    <row r="3396" spans="1:5" x14ac:dyDescent="0.25">
      <c r="A3396" s="27" t="s">
        <v>700</v>
      </c>
      <c r="B3396" s="27">
        <v>2008</v>
      </c>
      <c r="C3396" s="27">
        <v>7471490.8799999999</v>
      </c>
      <c r="D3396" s="27">
        <v>7471490.8799999999</v>
      </c>
      <c r="E3396" s="27">
        <v>8386348.4000000004</v>
      </c>
    </row>
    <row r="3397" spans="1:5" x14ac:dyDescent="0.25">
      <c r="A3397" s="27" t="s">
        <v>700</v>
      </c>
      <c r="B3397" s="27">
        <v>2009</v>
      </c>
      <c r="D3397" s="27">
        <v>5822662.1600000001</v>
      </c>
    </row>
    <row r="3398" spans="1:5" x14ac:dyDescent="0.25">
      <c r="A3398" s="27" t="s">
        <v>700</v>
      </c>
      <c r="B3398" s="27">
        <v>2010</v>
      </c>
      <c r="C3398" s="27">
        <v>4173833.44</v>
      </c>
      <c r="D3398" s="27">
        <v>4173833.44</v>
      </c>
      <c r="E3398" s="27">
        <v>6420951.7400000002</v>
      </c>
    </row>
    <row r="3399" spans="1:5" x14ac:dyDescent="0.25">
      <c r="A3399" s="27" t="s">
        <v>700</v>
      </c>
      <c r="B3399" s="27">
        <v>2011</v>
      </c>
      <c r="C3399" s="27">
        <v>4200866.97</v>
      </c>
      <c r="D3399" s="27">
        <v>4200866.97</v>
      </c>
      <c r="E3399" s="27">
        <v>7603670.6100000003</v>
      </c>
    </row>
    <row r="3400" spans="1:5" x14ac:dyDescent="0.25">
      <c r="A3400" s="27" t="s">
        <v>700</v>
      </c>
      <c r="B3400" s="27">
        <v>2012</v>
      </c>
      <c r="C3400" s="27">
        <v>2581215.98</v>
      </c>
      <c r="D3400" s="27">
        <v>2581215.98</v>
      </c>
      <c r="E3400" s="27">
        <v>5922712.9500000002</v>
      </c>
    </row>
    <row r="3401" spans="1:5" x14ac:dyDescent="0.25">
      <c r="A3401" s="27" t="s">
        <v>700</v>
      </c>
      <c r="B3401" s="27">
        <v>2013</v>
      </c>
      <c r="C3401" s="27">
        <v>2489156.298</v>
      </c>
      <c r="D3401" s="27">
        <v>2489156.298</v>
      </c>
      <c r="E3401" s="27">
        <v>6981909.5700000003</v>
      </c>
    </row>
    <row r="3402" spans="1:5" x14ac:dyDescent="0.25">
      <c r="A3402" s="27" t="s">
        <v>700</v>
      </c>
      <c r="B3402" s="27">
        <v>2014</v>
      </c>
      <c r="D3402" s="27">
        <v>2489156.298</v>
      </c>
    </row>
    <row r="3403" spans="1:5" x14ac:dyDescent="0.25">
      <c r="A3403" s="27" t="s">
        <v>700</v>
      </c>
      <c r="B3403" s="27">
        <v>2015</v>
      </c>
      <c r="D3403" s="27">
        <v>2489156.298</v>
      </c>
    </row>
    <row r="3404" spans="1:5" x14ac:dyDescent="0.25">
      <c r="A3404" s="27" t="s">
        <v>700</v>
      </c>
      <c r="B3404" s="27">
        <v>2016</v>
      </c>
      <c r="D3404" s="27">
        <v>2489156.298</v>
      </c>
    </row>
    <row r="3405" spans="1:5" x14ac:dyDescent="0.25">
      <c r="A3405" s="27" t="s">
        <v>700</v>
      </c>
      <c r="B3405" s="27">
        <v>2017</v>
      </c>
      <c r="D3405" s="27">
        <v>2489156.298</v>
      </c>
    </row>
    <row r="3406" spans="1:5" x14ac:dyDescent="0.25">
      <c r="A3406" s="27" t="s">
        <v>703</v>
      </c>
      <c r="B3406" s="27">
        <v>1981</v>
      </c>
      <c r="C3406" s="27">
        <v>67674.817500000005</v>
      </c>
      <c r="D3406" s="27">
        <v>67674.817500000005</v>
      </c>
      <c r="E3406" s="27">
        <v>33612.33</v>
      </c>
    </row>
    <row r="3407" spans="1:5" x14ac:dyDescent="0.25">
      <c r="A3407" s="27" t="s">
        <v>703</v>
      </c>
      <c r="B3407" s="27">
        <v>1982</v>
      </c>
      <c r="D3407" s="27">
        <v>67943.933733333295</v>
      </c>
    </row>
    <row r="3408" spans="1:5" x14ac:dyDescent="0.25">
      <c r="A3408" s="27" t="s">
        <v>703</v>
      </c>
      <c r="B3408" s="27">
        <v>1983</v>
      </c>
      <c r="D3408" s="27">
        <v>68213.049966666702</v>
      </c>
    </row>
    <row r="3409" spans="1:5" x14ac:dyDescent="0.25">
      <c r="A3409" s="27" t="s">
        <v>703</v>
      </c>
      <c r="B3409" s="27">
        <v>1984</v>
      </c>
      <c r="C3409" s="27">
        <v>68482.166200000007</v>
      </c>
      <c r="D3409" s="27">
        <v>68482.166200000007</v>
      </c>
      <c r="E3409" s="27">
        <v>34013.319199999998</v>
      </c>
    </row>
    <row r="3410" spans="1:5" x14ac:dyDescent="0.25">
      <c r="A3410" s="27" t="s">
        <v>703</v>
      </c>
      <c r="B3410" s="27">
        <v>1985</v>
      </c>
      <c r="D3410" s="27">
        <v>68877.925366666706</v>
      </c>
    </row>
    <row r="3411" spans="1:5" x14ac:dyDescent="0.25">
      <c r="A3411" s="27" t="s">
        <v>703</v>
      </c>
      <c r="B3411" s="27">
        <v>1986</v>
      </c>
      <c r="D3411" s="27">
        <v>69273.684533333304</v>
      </c>
    </row>
    <row r="3412" spans="1:5" x14ac:dyDescent="0.25">
      <c r="A3412" s="27" t="s">
        <v>703</v>
      </c>
      <c r="B3412" s="27">
        <v>1987</v>
      </c>
      <c r="C3412" s="27">
        <v>69669.443700000003</v>
      </c>
      <c r="D3412" s="27">
        <v>69669.443700000003</v>
      </c>
      <c r="E3412" s="27">
        <v>34603.0092</v>
      </c>
    </row>
    <row r="3413" spans="1:5" x14ac:dyDescent="0.25">
      <c r="A3413" s="27" t="s">
        <v>703</v>
      </c>
      <c r="B3413" s="27">
        <v>1988</v>
      </c>
      <c r="D3413" s="27">
        <v>58200.783133333302</v>
      </c>
    </row>
    <row r="3414" spans="1:5" x14ac:dyDescent="0.25">
      <c r="A3414" s="27" t="s">
        <v>703</v>
      </c>
      <c r="B3414" s="27">
        <v>1989</v>
      </c>
      <c r="D3414" s="27">
        <v>46732.122566666701</v>
      </c>
    </row>
    <row r="3415" spans="1:5" x14ac:dyDescent="0.25">
      <c r="A3415" s="27" t="s">
        <v>703</v>
      </c>
      <c r="B3415" s="27">
        <v>1990</v>
      </c>
      <c r="C3415" s="27">
        <v>35263.462</v>
      </c>
      <c r="D3415" s="27">
        <v>35263.462</v>
      </c>
      <c r="E3415" s="27">
        <v>35263.462</v>
      </c>
    </row>
    <row r="3416" spans="1:5" x14ac:dyDescent="0.25">
      <c r="A3416" s="27" t="s">
        <v>703</v>
      </c>
      <c r="B3416" s="27">
        <v>1991</v>
      </c>
      <c r="D3416" s="27">
        <v>35530.788133333299</v>
      </c>
    </row>
    <row r="3417" spans="1:5" x14ac:dyDescent="0.25">
      <c r="A3417" s="27" t="s">
        <v>703</v>
      </c>
      <c r="B3417" s="27">
        <v>1992</v>
      </c>
      <c r="D3417" s="27">
        <v>35798.1142666667</v>
      </c>
    </row>
    <row r="3418" spans="1:5" x14ac:dyDescent="0.25">
      <c r="A3418" s="27" t="s">
        <v>703</v>
      </c>
      <c r="B3418" s="27">
        <v>1993</v>
      </c>
      <c r="C3418" s="27">
        <v>36065.440399999999</v>
      </c>
      <c r="D3418" s="27">
        <v>36065.440399999999</v>
      </c>
      <c r="E3418" s="27">
        <v>36065.440399999999</v>
      </c>
    </row>
    <row r="3419" spans="1:5" x14ac:dyDescent="0.25">
      <c r="A3419" s="27" t="s">
        <v>703</v>
      </c>
      <c r="B3419" s="27">
        <v>1994</v>
      </c>
      <c r="D3419" s="27">
        <v>36254.141199999998</v>
      </c>
    </row>
    <row r="3420" spans="1:5" x14ac:dyDescent="0.25">
      <c r="A3420" s="27" t="s">
        <v>703</v>
      </c>
      <c r="B3420" s="27">
        <v>1995</v>
      </c>
      <c r="D3420" s="27">
        <v>36442.841999999997</v>
      </c>
    </row>
    <row r="3421" spans="1:5" x14ac:dyDescent="0.25">
      <c r="A3421" s="27" t="s">
        <v>703</v>
      </c>
      <c r="B3421" s="27">
        <v>1996</v>
      </c>
      <c r="C3421" s="27">
        <v>36631.542800000003</v>
      </c>
      <c r="D3421" s="27">
        <v>36631.542800000003</v>
      </c>
      <c r="E3421" s="27">
        <v>36631.542800000003</v>
      </c>
    </row>
    <row r="3422" spans="1:5" x14ac:dyDescent="0.25">
      <c r="A3422" s="27" t="s">
        <v>703</v>
      </c>
      <c r="B3422" s="27">
        <v>1997</v>
      </c>
      <c r="D3422" s="27">
        <v>36851.693733333297</v>
      </c>
    </row>
    <row r="3423" spans="1:5" x14ac:dyDescent="0.25">
      <c r="A3423" s="27" t="s">
        <v>703</v>
      </c>
      <c r="B3423" s="27">
        <v>1998</v>
      </c>
      <c r="D3423" s="27">
        <v>37071.844666666701</v>
      </c>
    </row>
    <row r="3424" spans="1:5" x14ac:dyDescent="0.25">
      <c r="A3424" s="27" t="s">
        <v>703</v>
      </c>
      <c r="B3424" s="27">
        <v>1999</v>
      </c>
      <c r="C3424" s="27">
        <v>37291.995600000002</v>
      </c>
      <c r="D3424" s="27">
        <v>37291.995600000002</v>
      </c>
      <c r="E3424" s="27">
        <v>37291.995600000002</v>
      </c>
    </row>
    <row r="3425" spans="1:5" x14ac:dyDescent="0.25">
      <c r="A3425" s="27" t="s">
        <v>703</v>
      </c>
      <c r="B3425" s="27">
        <v>2000</v>
      </c>
      <c r="D3425" s="27">
        <v>37559.321733333301</v>
      </c>
    </row>
    <row r="3426" spans="1:5" x14ac:dyDescent="0.25">
      <c r="A3426" s="27" t="s">
        <v>703</v>
      </c>
      <c r="B3426" s="27">
        <v>2001</v>
      </c>
      <c r="D3426" s="27">
        <v>37826.647866666703</v>
      </c>
    </row>
    <row r="3427" spans="1:5" x14ac:dyDescent="0.25">
      <c r="A3427" s="27" t="s">
        <v>703</v>
      </c>
      <c r="B3427" s="27">
        <v>2002</v>
      </c>
      <c r="C3427" s="27">
        <v>38093.974000000002</v>
      </c>
      <c r="D3427" s="27">
        <v>38093.974000000002</v>
      </c>
      <c r="E3427" s="27">
        <v>38093.974000000002</v>
      </c>
    </row>
    <row r="3428" spans="1:5" x14ac:dyDescent="0.25">
      <c r="A3428" s="27" t="s">
        <v>703</v>
      </c>
      <c r="B3428" s="27">
        <v>2003</v>
      </c>
      <c r="D3428" s="27">
        <v>25395.9826666667</v>
      </c>
    </row>
    <row r="3429" spans="1:5" x14ac:dyDescent="0.25">
      <c r="A3429" s="27" t="s">
        <v>703</v>
      </c>
      <c r="B3429" s="27">
        <v>2004</v>
      </c>
      <c r="D3429" s="27">
        <v>12697.991333333301</v>
      </c>
    </row>
    <row r="3430" spans="1:5" x14ac:dyDescent="0.25">
      <c r="A3430" s="27" t="s">
        <v>703</v>
      </c>
      <c r="B3430" s="27">
        <v>2005</v>
      </c>
      <c r="C3430" s="27">
        <v>0</v>
      </c>
      <c r="D3430" s="27">
        <v>0</v>
      </c>
      <c r="E3430" s="27">
        <v>0</v>
      </c>
    </row>
    <row r="3431" spans="1:5" x14ac:dyDescent="0.25">
      <c r="A3431" s="27" t="s">
        <v>703</v>
      </c>
      <c r="B3431" s="27">
        <v>2006</v>
      </c>
      <c r="D3431" s="27">
        <v>0</v>
      </c>
    </row>
    <row r="3432" spans="1:5" x14ac:dyDescent="0.25">
      <c r="A3432" s="27" t="s">
        <v>703</v>
      </c>
      <c r="B3432" s="27">
        <v>2007</v>
      </c>
      <c r="D3432" s="27">
        <v>0</v>
      </c>
    </row>
    <row r="3433" spans="1:5" x14ac:dyDescent="0.25">
      <c r="A3433" s="27" t="s">
        <v>703</v>
      </c>
      <c r="B3433" s="27">
        <v>2008</v>
      </c>
      <c r="C3433" s="27">
        <v>0</v>
      </c>
      <c r="D3433" s="27">
        <v>0</v>
      </c>
      <c r="E3433" s="27">
        <v>40942.898500000003</v>
      </c>
    </row>
    <row r="3434" spans="1:5" x14ac:dyDescent="0.25">
      <c r="A3434" s="27" t="s">
        <v>703</v>
      </c>
      <c r="B3434" s="27">
        <v>2009</v>
      </c>
      <c r="D3434" s="27">
        <v>0</v>
      </c>
    </row>
    <row r="3435" spans="1:5" x14ac:dyDescent="0.25">
      <c r="A3435" s="27" t="s">
        <v>703</v>
      </c>
      <c r="B3435" s="27">
        <v>2010</v>
      </c>
      <c r="C3435" s="27">
        <v>0</v>
      </c>
      <c r="D3435" s="27">
        <v>0</v>
      </c>
      <c r="E3435" s="27">
        <v>0</v>
      </c>
    </row>
    <row r="3436" spans="1:5" x14ac:dyDescent="0.25">
      <c r="A3436" s="27" t="s">
        <v>703</v>
      </c>
      <c r="B3436" s="27">
        <v>2011</v>
      </c>
      <c r="C3436" s="27">
        <v>0</v>
      </c>
      <c r="D3436" s="27">
        <v>0</v>
      </c>
      <c r="E3436" s="27">
        <v>40555.8655</v>
      </c>
    </row>
    <row r="3437" spans="1:5" x14ac:dyDescent="0.25">
      <c r="A3437" s="27" t="s">
        <v>703</v>
      </c>
      <c r="B3437" s="27">
        <v>2012</v>
      </c>
      <c r="C3437" s="27">
        <v>0</v>
      </c>
      <c r="D3437" s="27">
        <v>0</v>
      </c>
      <c r="E3437" s="27">
        <v>0</v>
      </c>
    </row>
    <row r="3438" spans="1:5" x14ac:dyDescent="0.25">
      <c r="A3438" s="27" t="s">
        <v>703</v>
      </c>
      <c r="B3438" s="27">
        <v>2013</v>
      </c>
      <c r="C3438" s="27">
        <v>0</v>
      </c>
      <c r="D3438" s="27">
        <v>0</v>
      </c>
      <c r="E3438" s="27">
        <v>0</v>
      </c>
    </row>
    <row r="3439" spans="1:5" x14ac:dyDescent="0.25">
      <c r="A3439" s="27" t="s">
        <v>703</v>
      </c>
      <c r="B3439" s="27">
        <v>2014</v>
      </c>
      <c r="D3439" s="27">
        <v>0</v>
      </c>
    </row>
    <row r="3440" spans="1:5" x14ac:dyDescent="0.25">
      <c r="A3440" s="27" t="s">
        <v>703</v>
      </c>
      <c r="B3440" s="27">
        <v>2015</v>
      </c>
      <c r="D3440" s="27">
        <v>0</v>
      </c>
    </row>
    <row r="3441" spans="1:5" x14ac:dyDescent="0.25">
      <c r="A3441" s="27" t="s">
        <v>703</v>
      </c>
      <c r="B3441" s="27">
        <v>2016</v>
      </c>
      <c r="D3441" s="27">
        <v>0</v>
      </c>
    </row>
    <row r="3442" spans="1:5" x14ac:dyDescent="0.25">
      <c r="A3442" s="27" t="s">
        <v>703</v>
      </c>
      <c r="B3442" s="27">
        <v>2017</v>
      </c>
      <c r="D3442" s="27">
        <v>0</v>
      </c>
    </row>
    <row r="3443" spans="1:5" x14ac:dyDescent="0.25">
      <c r="A3443" s="27" t="s">
        <v>714</v>
      </c>
      <c r="B3443" s="27">
        <v>1981</v>
      </c>
      <c r="C3443" s="27">
        <v>257780.86600000001</v>
      </c>
      <c r="D3443" s="27">
        <v>257780.86600000001</v>
      </c>
      <c r="E3443" s="27">
        <v>53631.048000000003</v>
      </c>
    </row>
    <row r="3444" spans="1:5" x14ac:dyDescent="0.25">
      <c r="A3444" s="27" t="s">
        <v>714</v>
      </c>
      <c r="B3444" s="27">
        <v>1982</v>
      </c>
      <c r="D3444" s="27">
        <v>282080.376666667</v>
      </c>
    </row>
    <row r="3445" spans="1:5" x14ac:dyDescent="0.25">
      <c r="A3445" s="27" t="s">
        <v>714</v>
      </c>
      <c r="B3445" s="27">
        <v>1983</v>
      </c>
      <c r="D3445" s="27">
        <v>306379.88733333303</v>
      </c>
    </row>
    <row r="3446" spans="1:5" x14ac:dyDescent="0.25">
      <c r="A3446" s="27" t="s">
        <v>714</v>
      </c>
      <c r="B3446" s="27">
        <v>1984</v>
      </c>
      <c r="C3446" s="27">
        <v>330679.39799999999</v>
      </c>
      <c r="D3446" s="27">
        <v>330679.39799999999</v>
      </c>
      <c r="E3446" s="27">
        <v>104694.382</v>
      </c>
    </row>
    <row r="3447" spans="1:5" x14ac:dyDescent="0.25">
      <c r="A3447" s="27" t="s">
        <v>714</v>
      </c>
      <c r="B3447" s="27">
        <v>1985</v>
      </c>
      <c r="D3447" s="27">
        <v>381180.63866666699</v>
      </c>
    </row>
    <row r="3448" spans="1:5" x14ac:dyDescent="0.25">
      <c r="A3448" s="27" t="s">
        <v>714</v>
      </c>
      <c r="B3448" s="27">
        <v>1986</v>
      </c>
      <c r="D3448" s="27">
        <v>431681.879333333</v>
      </c>
    </row>
    <row r="3449" spans="1:5" x14ac:dyDescent="0.25">
      <c r="A3449" s="27" t="s">
        <v>714</v>
      </c>
      <c r="B3449" s="27">
        <v>1987</v>
      </c>
      <c r="C3449" s="27">
        <v>482183.12</v>
      </c>
      <c r="D3449" s="27">
        <v>482183.12</v>
      </c>
      <c r="E3449" s="27">
        <v>192325.00399999999</v>
      </c>
    </row>
    <row r="3450" spans="1:5" x14ac:dyDescent="0.25">
      <c r="A3450" s="27" t="s">
        <v>714</v>
      </c>
      <c r="B3450" s="27">
        <v>1988</v>
      </c>
      <c r="D3450" s="27">
        <v>591368.23333333305</v>
      </c>
    </row>
    <row r="3451" spans="1:5" x14ac:dyDescent="0.25">
      <c r="A3451" s="27" t="s">
        <v>714</v>
      </c>
      <c r="B3451" s="27">
        <v>1989</v>
      </c>
      <c r="D3451" s="27">
        <v>700553.34666666703</v>
      </c>
    </row>
    <row r="3452" spans="1:5" x14ac:dyDescent="0.25">
      <c r="A3452" s="27" t="s">
        <v>714</v>
      </c>
      <c r="B3452" s="27">
        <v>1990</v>
      </c>
      <c r="C3452" s="27">
        <v>809738.46</v>
      </c>
      <c r="D3452" s="27">
        <v>809738.46</v>
      </c>
      <c r="E3452" s="27">
        <v>365089.62599999999</v>
      </c>
    </row>
    <row r="3453" spans="1:5" x14ac:dyDescent="0.25">
      <c r="A3453" s="27" t="s">
        <v>714</v>
      </c>
      <c r="B3453" s="27">
        <v>1991</v>
      </c>
      <c r="D3453" s="27">
        <v>865520.71666666702</v>
      </c>
    </row>
    <row r="3454" spans="1:5" x14ac:dyDescent="0.25">
      <c r="A3454" s="27" t="s">
        <v>714</v>
      </c>
      <c r="B3454" s="27">
        <v>1992</v>
      </c>
      <c r="D3454" s="27">
        <v>921302.97333333304</v>
      </c>
    </row>
    <row r="3455" spans="1:5" x14ac:dyDescent="0.25">
      <c r="A3455" s="27" t="s">
        <v>714</v>
      </c>
      <c r="B3455" s="27">
        <v>1993</v>
      </c>
      <c r="C3455" s="27">
        <v>977085.23</v>
      </c>
      <c r="D3455" s="27">
        <v>977085.23</v>
      </c>
      <c r="E3455" s="27">
        <v>500873.52</v>
      </c>
    </row>
    <row r="3456" spans="1:5" x14ac:dyDescent="0.25">
      <c r="A3456" s="27" t="s">
        <v>714</v>
      </c>
      <c r="B3456" s="27">
        <v>1994</v>
      </c>
      <c r="D3456" s="27">
        <v>951878.38666666695</v>
      </c>
    </row>
    <row r="3457" spans="1:5" x14ac:dyDescent="0.25">
      <c r="A3457" s="27" t="s">
        <v>714</v>
      </c>
      <c r="B3457" s="27">
        <v>1995</v>
      </c>
      <c r="D3457" s="27">
        <v>926671.54333333299</v>
      </c>
    </row>
    <row r="3458" spans="1:5" x14ac:dyDescent="0.25">
      <c r="A3458" s="27" t="s">
        <v>714</v>
      </c>
      <c r="B3458" s="27">
        <v>1996</v>
      </c>
      <c r="C3458" s="27">
        <v>901464.7</v>
      </c>
      <c r="D3458" s="27">
        <v>901464.7</v>
      </c>
      <c r="E3458" s="27">
        <v>560677.1</v>
      </c>
    </row>
    <row r="3459" spans="1:5" x14ac:dyDescent="0.25">
      <c r="A3459" s="27" t="s">
        <v>714</v>
      </c>
      <c r="B3459" s="27">
        <v>1997</v>
      </c>
      <c r="D3459" s="27">
        <v>879308.36666666705</v>
      </c>
    </row>
    <row r="3460" spans="1:5" x14ac:dyDescent="0.25">
      <c r="A3460" s="27" t="s">
        <v>714</v>
      </c>
      <c r="B3460" s="27">
        <v>1998</v>
      </c>
      <c r="D3460" s="27">
        <v>857152.03333333298</v>
      </c>
    </row>
    <row r="3461" spans="1:5" x14ac:dyDescent="0.25">
      <c r="A3461" s="27" t="s">
        <v>714</v>
      </c>
      <c r="B3461" s="27">
        <v>1999</v>
      </c>
      <c r="C3461" s="27">
        <v>834995.7</v>
      </c>
      <c r="D3461" s="27">
        <v>834995.7</v>
      </c>
      <c r="E3461" s="27">
        <v>508176.9</v>
      </c>
    </row>
    <row r="3462" spans="1:5" x14ac:dyDescent="0.25">
      <c r="A3462" s="27" t="s">
        <v>714</v>
      </c>
      <c r="B3462" s="27">
        <v>2000</v>
      </c>
      <c r="D3462" s="27">
        <v>837761.87</v>
      </c>
    </row>
    <row r="3463" spans="1:5" x14ac:dyDescent="0.25">
      <c r="A3463" s="27" t="s">
        <v>714</v>
      </c>
      <c r="B3463" s="27">
        <v>2001</v>
      </c>
      <c r="D3463" s="27">
        <v>840528.04</v>
      </c>
    </row>
    <row r="3464" spans="1:5" x14ac:dyDescent="0.25">
      <c r="A3464" s="27" t="s">
        <v>714</v>
      </c>
      <c r="B3464" s="27">
        <v>2002</v>
      </c>
      <c r="C3464" s="27">
        <v>843294.21</v>
      </c>
      <c r="D3464" s="27">
        <v>843294.21</v>
      </c>
      <c r="E3464" s="27">
        <v>618145.88</v>
      </c>
    </row>
    <row r="3465" spans="1:5" x14ac:dyDescent="0.25">
      <c r="A3465" s="27" t="s">
        <v>714</v>
      </c>
      <c r="B3465" s="27">
        <v>2003</v>
      </c>
      <c r="D3465" s="27">
        <v>841045.12666666706</v>
      </c>
    </row>
    <row r="3466" spans="1:5" x14ac:dyDescent="0.25">
      <c r="A3466" s="27" t="s">
        <v>714</v>
      </c>
      <c r="B3466" s="27">
        <v>2004</v>
      </c>
      <c r="D3466" s="27">
        <v>838796.04333333299</v>
      </c>
    </row>
    <row r="3467" spans="1:5" x14ac:dyDescent="0.25">
      <c r="A3467" s="27" t="s">
        <v>714</v>
      </c>
      <c r="B3467" s="27">
        <v>2005</v>
      </c>
      <c r="C3467" s="27">
        <v>836546.96</v>
      </c>
      <c r="D3467" s="27">
        <v>836546.96</v>
      </c>
      <c r="E3467" s="27">
        <v>692217.7</v>
      </c>
    </row>
    <row r="3468" spans="1:5" x14ac:dyDescent="0.25">
      <c r="A3468" s="27" t="s">
        <v>714</v>
      </c>
      <c r="B3468" s="27">
        <v>2006</v>
      </c>
      <c r="D3468" s="27">
        <v>691827.22833333304</v>
      </c>
    </row>
    <row r="3469" spans="1:5" x14ac:dyDescent="0.25">
      <c r="A3469" s="27" t="s">
        <v>714</v>
      </c>
      <c r="B3469" s="27">
        <v>2007</v>
      </c>
      <c r="D3469" s="27">
        <v>547107.49666666705</v>
      </c>
    </row>
    <row r="3470" spans="1:5" x14ac:dyDescent="0.25">
      <c r="A3470" s="27" t="s">
        <v>714</v>
      </c>
      <c r="B3470" s="27">
        <v>2008</v>
      </c>
      <c r="C3470" s="27">
        <v>402387.76500000001</v>
      </c>
      <c r="D3470" s="27">
        <v>402387.76500000001</v>
      </c>
      <c r="E3470" s="27">
        <v>470530.98300000001</v>
      </c>
    </row>
    <row r="3471" spans="1:5" x14ac:dyDescent="0.25">
      <c r="A3471" s="27" t="s">
        <v>714</v>
      </c>
      <c r="B3471" s="27">
        <v>2009</v>
      </c>
      <c r="D3471" s="27">
        <v>387750.19650000002</v>
      </c>
    </row>
    <row r="3472" spans="1:5" x14ac:dyDescent="0.25">
      <c r="A3472" s="27" t="s">
        <v>714</v>
      </c>
      <c r="B3472" s="27">
        <v>2010</v>
      </c>
      <c r="C3472" s="27">
        <v>373112.62800000003</v>
      </c>
      <c r="D3472" s="27">
        <v>373112.62800000003</v>
      </c>
      <c r="E3472" s="27">
        <v>496996.17800000001</v>
      </c>
    </row>
    <row r="3473" spans="1:5" x14ac:dyDescent="0.25">
      <c r="A3473" s="27" t="s">
        <v>714</v>
      </c>
      <c r="B3473" s="27">
        <v>2011</v>
      </c>
      <c r="C3473" s="27">
        <v>328870.402</v>
      </c>
      <c r="D3473" s="27">
        <v>328870.402</v>
      </c>
      <c r="E3473" s="27">
        <v>530221.76199999999</v>
      </c>
    </row>
    <row r="3474" spans="1:5" x14ac:dyDescent="0.25">
      <c r="A3474" s="27" t="s">
        <v>714</v>
      </c>
      <c r="B3474" s="27">
        <v>2012</v>
      </c>
      <c r="C3474" s="27">
        <v>296172.65999999997</v>
      </c>
      <c r="D3474" s="27">
        <v>296172.65999999997</v>
      </c>
      <c r="E3474" s="27">
        <v>493546.62</v>
      </c>
    </row>
    <row r="3475" spans="1:5" x14ac:dyDescent="0.25">
      <c r="A3475" s="27" t="s">
        <v>714</v>
      </c>
      <c r="B3475" s="27">
        <v>2013</v>
      </c>
      <c r="C3475" s="27">
        <v>260294.65</v>
      </c>
      <c r="D3475" s="27">
        <v>260294.65</v>
      </c>
      <c r="E3475" s="27">
        <v>496754.79</v>
      </c>
    </row>
    <row r="3476" spans="1:5" x14ac:dyDescent="0.25">
      <c r="A3476" s="27" t="s">
        <v>714</v>
      </c>
      <c r="B3476" s="27">
        <v>2014</v>
      </c>
      <c r="D3476" s="27">
        <v>260294.65</v>
      </c>
    </row>
    <row r="3477" spans="1:5" x14ac:dyDescent="0.25">
      <c r="A3477" s="27" t="s">
        <v>714</v>
      </c>
      <c r="B3477" s="27">
        <v>2015</v>
      </c>
      <c r="D3477" s="27">
        <v>260294.65</v>
      </c>
    </row>
    <row r="3478" spans="1:5" x14ac:dyDescent="0.25">
      <c r="A3478" s="27" t="s">
        <v>714</v>
      </c>
      <c r="B3478" s="27">
        <v>2016</v>
      </c>
      <c r="D3478" s="27">
        <v>260294.65</v>
      </c>
    </row>
    <row r="3479" spans="1:5" x14ac:dyDescent="0.25">
      <c r="A3479" s="27" t="s">
        <v>714</v>
      </c>
      <c r="B3479" s="27">
        <v>2017</v>
      </c>
      <c r="D3479" s="27">
        <v>260294.65</v>
      </c>
    </row>
    <row r="3480" spans="1:5" x14ac:dyDescent="0.25">
      <c r="A3480" s="27" t="s">
        <v>716</v>
      </c>
      <c r="B3480" s="27">
        <v>1981</v>
      </c>
      <c r="C3480" s="27">
        <v>3274902.4</v>
      </c>
      <c r="D3480" s="27">
        <v>3274902.4</v>
      </c>
      <c r="E3480" s="27">
        <v>904934.8</v>
      </c>
    </row>
    <row r="3481" spans="1:5" x14ac:dyDescent="0.25">
      <c r="A3481" s="27" t="s">
        <v>716</v>
      </c>
      <c r="B3481" s="27">
        <v>1982</v>
      </c>
      <c r="D3481" s="27">
        <v>3816723.3066666699</v>
      </c>
    </row>
    <row r="3482" spans="1:5" x14ac:dyDescent="0.25">
      <c r="A3482" s="27" t="s">
        <v>716</v>
      </c>
      <c r="B3482" s="27">
        <v>1983</v>
      </c>
      <c r="D3482" s="27">
        <v>4358544.2133333301</v>
      </c>
    </row>
    <row r="3483" spans="1:5" x14ac:dyDescent="0.25">
      <c r="A3483" s="27" t="s">
        <v>716</v>
      </c>
      <c r="B3483" s="27">
        <v>1984</v>
      </c>
      <c r="C3483" s="27">
        <v>4900365.12</v>
      </c>
      <c r="D3483" s="27">
        <v>4900365.12</v>
      </c>
      <c r="E3483" s="27">
        <v>2862034.56</v>
      </c>
    </row>
    <row r="3484" spans="1:5" x14ac:dyDescent="0.25">
      <c r="A3484" s="27" t="s">
        <v>716</v>
      </c>
      <c r="B3484" s="27">
        <v>1985</v>
      </c>
      <c r="D3484" s="27">
        <v>4973997.5199999996</v>
      </c>
    </row>
    <row r="3485" spans="1:5" x14ac:dyDescent="0.25">
      <c r="A3485" s="27" t="s">
        <v>716</v>
      </c>
      <c r="B3485" s="27">
        <v>1986</v>
      </c>
      <c r="D3485" s="27">
        <v>5047629.92</v>
      </c>
    </row>
    <row r="3486" spans="1:5" x14ac:dyDescent="0.25">
      <c r="A3486" s="27" t="s">
        <v>716</v>
      </c>
      <c r="B3486" s="27">
        <v>1987</v>
      </c>
      <c r="C3486" s="27">
        <v>5121262.32</v>
      </c>
      <c r="D3486" s="27">
        <v>5121262.32</v>
      </c>
      <c r="E3486" s="27">
        <v>3385360.92</v>
      </c>
    </row>
    <row r="3487" spans="1:5" x14ac:dyDescent="0.25">
      <c r="A3487" s="27" t="s">
        <v>716</v>
      </c>
      <c r="B3487" s="27">
        <v>1988</v>
      </c>
      <c r="D3487" s="27">
        <v>5324487.79</v>
      </c>
    </row>
    <row r="3488" spans="1:5" x14ac:dyDescent="0.25">
      <c r="A3488" s="27" t="s">
        <v>716</v>
      </c>
      <c r="B3488" s="27">
        <v>1989</v>
      </c>
      <c r="D3488" s="27">
        <v>5527713.2599999998</v>
      </c>
    </row>
    <row r="3489" spans="1:5" x14ac:dyDescent="0.25">
      <c r="A3489" s="27" t="s">
        <v>716</v>
      </c>
      <c r="B3489" s="27">
        <v>1990</v>
      </c>
      <c r="C3489" s="27">
        <v>5730938.7300000004</v>
      </c>
      <c r="D3489" s="27">
        <v>5730938.7300000004</v>
      </c>
      <c r="E3489" s="27">
        <v>3815323.2</v>
      </c>
    </row>
    <row r="3490" spans="1:5" x14ac:dyDescent="0.25">
      <c r="A3490" s="27" t="s">
        <v>716</v>
      </c>
      <c r="B3490" s="27">
        <v>1991</v>
      </c>
      <c r="D3490" s="27">
        <v>6137981.7266666703</v>
      </c>
    </row>
    <row r="3491" spans="1:5" x14ac:dyDescent="0.25">
      <c r="A3491" s="27" t="s">
        <v>716</v>
      </c>
      <c r="B3491" s="27">
        <v>1992</v>
      </c>
      <c r="D3491" s="27">
        <v>6545024.7233333299</v>
      </c>
    </row>
    <row r="3492" spans="1:5" x14ac:dyDescent="0.25">
      <c r="A3492" s="27" t="s">
        <v>716</v>
      </c>
      <c r="B3492" s="27">
        <v>1993</v>
      </c>
      <c r="C3492" s="27">
        <v>6952067.7199999997</v>
      </c>
      <c r="D3492" s="27">
        <v>6952067.7199999997</v>
      </c>
      <c r="E3492" s="27">
        <v>5283641.4800000004</v>
      </c>
    </row>
    <row r="3493" spans="1:5" x14ac:dyDescent="0.25">
      <c r="A3493" s="27" t="s">
        <v>716</v>
      </c>
      <c r="B3493" s="27">
        <v>1994</v>
      </c>
      <c r="D3493" s="27">
        <v>7267862.9800000004</v>
      </c>
    </row>
    <row r="3494" spans="1:5" x14ac:dyDescent="0.25">
      <c r="A3494" s="27" t="s">
        <v>716</v>
      </c>
      <c r="B3494" s="27">
        <v>1995</v>
      </c>
      <c r="D3494" s="27">
        <v>7583658.2400000002</v>
      </c>
    </row>
    <row r="3495" spans="1:5" x14ac:dyDescent="0.25">
      <c r="A3495" s="27" t="s">
        <v>716</v>
      </c>
      <c r="B3495" s="27">
        <v>1996</v>
      </c>
      <c r="C3495" s="27">
        <v>7899453.5</v>
      </c>
      <c r="D3495" s="27">
        <v>7899453.5</v>
      </c>
      <c r="E3495" s="27">
        <v>7139297.1200000001</v>
      </c>
    </row>
    <row r="3496" spans="1:5" x14ac:dyDescent="0.25">
      <c r="A3496" s="27" t="s">
        <v>716</v>
      </c>
      <c r="B3496" s="27">
        <v>1997</v>
      </c>
      <c r="D3496" s="27">
        <v>8107944.13333333</v>
      </c>
    </row>
    <row r="3497" spans="1:5" x14ac:dyDescent="0.25">
      <c r="A3497" s="27" t="s">
        <v>716</v>
      </c>
      <c r="B3497" s="27">
        <v>1998</v>
      </c>
      <c r="D3497" s="27">
        <v>8316434.7666666703</v>
      </c>
    </row>
    <row r="3498" spans="1:5" x14ac:dyDescent="0.25">
      <c r="A3498" s="27" t="s">
        <v>716</v>
      </c>
      <c r="B3498" s="27">
        <v>1999</v>
      </c>
      <c r="C3498" s="27">
        <v>8524925.4000000004</v>
      </c>
      <c r="D3498" s="27">
        <v>8524925.4000000004</v>
      </c>
      <c r="E3498" s="27">
        <v>7633004.0999999996</v>
      </c>
    </row>
    <row r="3499" spans="1:5" x14ac:dyDescent="0.25">
      <c r="A3499" s="27" t="s">
        <v>716</v>
      </c>
      <c r="B3499" s="27">
        <v>2000</v>
      </c>
      <c r="D3499" s="27">
        <v>8797183.6199999992</v>
      </c>
    </row>
    <row r="3500" spans="1:5" x14ac:dyDescent="0.25">
      <c r="A3500" s="27" t="s">
        <v>716</v>
      </c>
      <c r="B3500" s="27">
        <v>2001</v>
      </c>
      <c r="D3500" s="27">
        <v>9069441.8399999999</v>
      </c>
    </row>
    <row r="3501" spans="1:5" x14ac:dyDescent="0.25">
      <c r="A3501" s="27" t="s">
        <v>716</v>
      </c>
      <c r="B3501" s="27">
        <v>2002</v>
      </c>
      <c r="C3501" s="27">
        <v>9341700.0600000005</v>
      </c>
      <c r="D3501" s="27">
        <v>9341700.0600000005</v>
      </c>
      <c r="E3501" s="27">
        <v>8605107.3900000006</v>
      </c>
    </row>
    <row r="3502" spans="1:5" x14ac:dyDescent="0.25">
      <c r="A3502" s="27" t="s">
        <v>716</v>
      </c>
      <c r="B3502" s="27">
        <v>2003</v>
      </c>
      <c r="D3502" s="27">
        <v>9629758.2400000002</v>
      </c>
    </row>
    <row r="3503" spans="1:5" x14ac:dyDescent="0.25">
      <c r="A3503" s="27" t="s">
        <v>716</v>
      </c>
      <c r="B3503" s="27">
        <v>2004</v>
      </c>
      <c r="D3503" s="27">
        <v>9917816.4199999999</v>
      </c>
    </row>
    <row r="3504" spans="1:5" x14ac:dyDescent="0.25">
      <c r="A3504" s="27" t="s">
        <v>716</v>
      </c>
      <c r="B3504" s="27">
        <v>2005</v>
      </c>
      <c r="C3504" s="27">
        <v>10205874.6</v>
      </c>
      <c r="D3504" s="27">
        <v>10205874.6</v>
      </c>
      <c r="E3504" s="27">
        <v>9782673.9600000009</v>
      </c>
    </row>
    <row r="3505" spans="1:5" x14ac:dyDescent="0.25">
      <c r="A3505" s="27" t="s">
        <v>716</v>
      </c>
      <c r="B3505" s="27">
        <v>2006</v>
      </c>
      <c r="D3505" s="27">
        <v>10168390.93</v>
      </c>
    </row>
    <row r="3506" spans="1:5" x14ac:dyDescent="0.25">
      <c r="A3506" s="27" t="s">
        <v>716</v>
      </c>
      <c r="B3506" s="27">
        <v>2007</v>
      </c>
      <c r="D3506" s="27">
        <v>10130907.26</v>
      </c>
    </row>
    <row r="3507" spans="1:5" x14ac:dyDescent="0.25">
      <c r="A3507" s="27" t="s">
        <v>716</v>
      </c>
      <c r="B3507" s="27">
        <v>2008</v>
      </c>
      <c r="C3507" s="27">
        <v>10093423.59</v>
      </c>
      <c r="D3507" s="27">
        <v>10093423.59</v>
      </c>
      <c r="E3507" s="27">
        <v>10490317.390000001</v>
      </c>
    </row>
    <row r="3508" spans="1:5" x14ac:dyDescent="0.25">
      <c r="A3508" s="27" t="s">
        <v>716</v>
      </c>
      <c r="B3508" s="27">
        <v>2009</v>
      </c>
      <c r="D3508" s="27">
        <v>9574943.0199999996</v>
      </c>
    </row>
    <row r="3509" spans="1:5" x14ac:dyDescent="0.25">
      <c r="A3509" s="27" t="s">
        <v>716</v>
      </c>
      <c r="B3509" s="27">
        <v>2010</v>
      </c>
      <c r="C3509" s="27">
        <v>9056462.4499999993</v>
      </c>
      <c r="D3509" s="27">
        <v>9056462.4499999993</v>
      </c>
      <c r="E3509" s="27">
        <v>10325384.210000001</v>
      </c>
    </row>
    <row r="3510" spans="1:5" x14ac:dyDescent="0.25">
      <c r="A3510" s="27" t="s">
        <v>716</v>
      </c>
      <c r="B3510" s="27">
        <v>2011</v>
      </c>
      <c r="C3510" s="27">
        <v>8587679.8599999994</v>
      </c>
      <c r="D3510" s="27">
        <v>8587679.8599999994</v>
      </c>
      <c r="E3510" s="27">
        <v>10871757.960000001</v>
      </c>
    </row>
    <row r="3511" spans="1:5" x14ac:dyDescent="0.25">
      <c r="A3511" s="27" t="s">
        <v>716</v>
      </c>
      <c r="B3511" s="27">
        <v>2012</v>
      </c>
      <c r="C3511" s="27">
        <v>8231826.2400000002</v>
      </c>
      <c r="D3511" s="27">
        <v>8231826.2400000002</v>
      </c>
      <c r="E3511" s="27">
        <v>10930030.83</v>
      </c>
    </row>
    <row r="3512" spans="1:5" x14ac:dyDescent="0.25">
      <c r="A3512" s="27" t="s">
        <v>716</v>
      </c>
      <c r="B3512" s="27">
        <v>2013</v>
      </c>
      <c r="C3512" s="27">
        <v>8536794.4299999997</v>
      </c>
      <c r="D3512" s="27">
        <v>8536794.4299999997</v>
      </c>
      <c r="E3512" s="27">
        <v>12179668.23</v>
      </c>
    </row>
    <row r="3513" spans="1:5" x14ac:dyDescent="0.25">
      <c r="A3513" s="27" t="s">
        <v>716</v>
      </c>
      <c r="B3513" s="27">
        <v>2014</v>
      </c>
      <c r="D3513" s="27">
        <v>8536794.4299999997</v>
      </c>
    </row>
    <row r="3514" spans="1:5" x14ac:dyDescent="0.25">
      <c r="A3514" s="27" t="s">
        <v>716</v>
      </c>
      <c r="B3514" s="27">
        <v>2015</v>
      </c>
      <c r="D3514" s="27">
        <v>8536794.4299999997</v>
      </c>
    </row>
    <row r="3515" spans="1:5" x14ac:dyDescent="0.25">
      <c r="A3515" s="27" t="s">
        <v>716</v>
      </c>
      <c r="B3515" s="27">
        <v>2016</v>
      </c>
      <c r="D3515" s="27">
        <v>8536794.4299999997</v>
      </c>
    </row>
    <row r="3516" spans="1:5" x14ac:dyDescent="0.25">
      <c r="A3516" s="27" t="s">
        <v>716</v>
      </c>
      <c r="B3516" s="27">
        <v>2017</v>
      </c>
      <c r="D3516" s="27">
        <v>8536794.4299999997</v>
      </c>
    </row>
    <row r="3517" spans="1:5" x14ac:dyDescent="0.25">
      <c r="A3517" s="27" t="s">
        <v>718</v>
      </c>
      <c r="B3517" s="27">
        <v>1981</v>
      </c>
      <c r="C3517" s="27">
        <v>34862777.880000003</v>
      </c>
      <c r="D3517" s="27">
        <v>34862777.880000003</v>
      </c>
      <c r="E3517" s="27">
        <v>13787629.68</v>
      </c>
    </row>
    <row r="3518" spans="1:5" x14ac:dyDescent="0.25">
      <c r="A3518" s="27" t="s">
        <v>718</v>
      </c>
      <c r="B3518" s="27">
        <v>1982</v>
      </c>
      <c r="D3518" s="27">
        <v>38105468.7533333</v>
      </c>
    </row>
    <row r="3519" spans="1:5" x14ac:dyDescent="0.25">
      <c r="A3519" s="27" t="s">
        <v>718</v>
      </c>
      <c r="B3519" s="27">
        <v>1983</v>
      </c>
      <c r="D3519" s="27">
        <v>41348159.626666702</v>
      </c>
    </row>
    <row r="3520" spans="1:5" x14ac:dyDescent="0.25">
      <c r="A3520" s="27" t="s">
        <v>718</v>
      </c>
      <c r="B3520" s="27">
        <v>1984</v>
      </c>
      <c r="C3520" s="27">
        <v>44590850.5</v>
      </c>
      <c r="D3520" s="27">
        <v>44590850.5</v>
      </c>
      <c r="E3520" s="27">
        <v>25706811.5</v>
      </c>
    </row>
    <row r="3521" spans="1:5" x14ac:dyDescent="0.25">
      <c r="A3521" s="27" t="s">
        <v>718</v>
      </c>
      <c r="B3521" s="27">
        <v>1985</v>
      </c>
      <c r="D3521" s="27">
        <v>48656076.633333303</v>
      </c>
    </row>
    <row r="3522" spans="1:5" x14ac:dyDescent="0.25">
      <c r="A3522" s="27" t="s">
        <v>718</v>
      </c>
      <c r="B3522" s="27">
        <v>1986</v>
      </c>
      <c r="D3522" s="27">
        <v>52721302.766666703</v>
      </c>
    </row>
    <row r="3523" spans="1:5" x14ac:dyDescent="0.25">
      <c r="A3523" s="27" t="s">
        <v>718</v>
      </c>
      <c r="B3523" s="27">
        <v>1987</v>
      </c>
      <c r="C3523" s="27">
        <v>56786528.899999999</v>
      </c>
      <c r="D3523" s="27">
        <v>56786528.899999999</v>
      </c>
      <c r="E3523" s="27">
        <v>41394754.100000001</v>
      </c>
    </row>
    <row r="3524" spans="1:5" x14ac:dyDescent="0.25">
      <c r="A3524" s="27" t="s">
        <v>718</v>
      </c>
      <c r="B3524" s="27">
        <v>1988</v>
      </c>
      <c r="D3524" s="27">
        <v>55581716.733333297</v>
      </c>
    </row>
    <row r="3525" spans="1:5" x14ac:dyDescent="0.25">
      <c r="A3525" s="27" t="s">
        <v>718</v>
      </c>
      <c r="B3525" s="27">
        <v>1989</v>
      </c>
      <c r="D3525" s="27">
        <v>54376904.5666667</v>
      </c>
    </row>
    <row r="3526" spans="1:5" x14ac:dyDescent="0.25">
      <c r="A3526" s="27" t="s">
        <v>718</v>
      </c>
      <c r="B3526" s="27">
        <v>1990</v>
      </c>
      <c r="C3526" s="27">
        <v>53172092.399999999</v>
      </c>
      <c r="D3526" s="27">
        <v>53172092.399999999</v>
      </c>
      <c r="E3526" s="27">
        <v>37053170.560000002</v>
      </c>
    </row>
    <row r="3527" spans="1:5" x14ac:dyDescent="0.25">
      <c r="A3527" s="27" t="s">
        <v>718</v>
      </c>
      <c r="B3527" s="27">
        <v>1991</v>
      </c>
      <c r="D3527" s="27">
        <v>55483589.840000004</v>
      </c>
    </row>
    <row r="3528" spans="1:5" x14ac:dyDescent="0.25">
      <c r="A3528" s="27" t="s">
        <v>718</v>
      </c>
      <c r="B3528" s="27">
        <v>1992</v>
      </c>
      <c r="D3528" s="27">
        <v>57795087.280000001</v>
      </c>
    </row>
    <row r="3529" spans="1:5" x14ac:dyDescent="0.25">
      <c r="A3529" s="27" t="s">
        <v>718</v>
      </c>
      <c r="B3529" s="27">
        <v>1993</v>
      </c>
      <c r="C3529" s="27">
        <v>60106584.719999999</v>
      </c>
      <c r="D3529" s="27">
        <v>60106584.719999999</v>
      </c>
      <c r="E3529" s="27">
        <v>44999117.799999997</v>
      </c>
    </row>
    <row r="3530" spans="1:5" x14ac:dyDescent="0.25">
      <c r="A3530" s="27" t="s">
        <v>718</v>
      </c>
      <c r="B3530" s="27">
        <v>1994</v>
      </c>
      <c r="D3530" s="27">
        <v>63509939.960000001</v>
      </c>
    </row>
    <row r="3531" spans="1:5" x14ac:dyDescent="0.25">
      <c r="A3531" s="27" t="s">
        <v>718</v>
      </c>
      <c r="B3531" s="27">
        <v>1995</v>
      </c>
      <c r="D3531" s="27">
        <v>66913295.200000003</v>
      </c>
    </row>
    <row r="3532" spans="1:5" x14ac:dyDescent="0.25">
      <c r="A3532" s="27" t="s">
        <v>718</v>
      </c>
      <c r="B3532" s="27">
        <v>1996</v>
      </c>
      <c r="C3532" s="27">
        <v>70316650.439999998</v>
      </c>
      <c r="D3532" s="27">
        <v>70316650.439999998</v>
      </c>
      <c r="E3532" s="27">
        <v>58563325.32</v>
      </c>
    </row>
    <row r="3533" spans="1:5" x14ac:dyDescent="0.25">
      <c r="A3533" s="27" t="s">
        <v>718</v>
      </c>
      <c r="B3533" s="27">
        <v>1997</v>
      </c>
      <c r="D3533" s="27">
        <v>73302599.926666707</v>
      </c>
    </row>
    <row r="3534" spans="1:5" x14ac:dyDescent="0.25">
      <c r="A3534" s="27" t="s">
        <v>718</v>
      </c>
      <c r="B3534" s="27">
        <v>1998</v>
      </c>
      <c r="D3534" s="27">
        <v>76288549.413333297</v>
      </c>
    </row>
    <row r="3535" spans="1:5" x14ac:dyDescent="0.25">
      <c r="A3535" s="27" t="s">
        <v>718</v>
      </c>
      <c r="B3535" s="27">
        <v>1999</v>
      </c>
      <c r="C3535" s="27">
        <v>79274498.900000006</v>
      </c>
      <c r="D3535" s="27">
        <v>79274498.900000006</v>
      </c>
      <c r="E3535" s="27">
        <v>66978497.039999999</v>
      </c>
    </row>
    <row r="3536" spans="1:5" x14ac:dyDescent="0.25">
      <c r="A3536" s="27" t="s">
        <v>718</v>
      </c>
      <c r="B3536" s="27">
        <v>2000</v>
      </c>
      <c r="D3536" s="27">
        <v>81141453.973333299</v>
      </c>
    </row>
    <row r="3537" spans="1:5" x14ac:dyDescent="0.25">
      <c r="A3537" s="27" t="s">
        <v>718</v>
      </c>
      <c r="B3537" s="27">
        <v>2001</v>
      </c>
      <c r="D3537" s="27">
        <v>83008409.046666697</v>
      </c>
    </row>
    <row r="3538" spans="1:5" x14ac:dyDescent="0.25">
      <c r="A3538" s="27" t="s">
        <v>718</v>
      </c>
      <c r="B3538" s="27">
        <v>2002</v>
      </c>
      <c r="C3538" s="27">
        <v>84875364.120000005</v>
      </c>
      <c r="D3538" s="27">
        <v>84875364.120000005</v>
      </c>
      <c r="E3538" s="27">
        <v>75639431.519999996</v>
      </c>
    </row>
    <row r="3539" spans="1:5" x14ac:dyDescent="0.25">
      <c r="A3539" s="27" t="s">
        <v>718</v>
      </c>
      <c r="B3539" s="27">
        <v>2003</v>
      </c>
      <c r="D3539" s="27">
        <v>81266591.273333296</v>
      </c>
    </row>
    <row r="3540" spans="1:5" x14ac:dyDescent="0.25">
      <c r="A3540" s="27" t="s">
        <v>718</v>
      </c>
      <c r="B3540" s="27">
        <v>2004</v>
      </c>
      <c r="D3540" s="27">
        <v>77657818.426666707</v>
      </c>
    </row>
    <row r="3541" spans="1:5" x14ac:dyDescent="0.25">
      <c r="A3541" s="27" t="s">
        <v>718</v>
      </c>
      <c r="B3541" s="27">
        <v>2005</v>
      </c>
      <c r="C3541" s="27">
        <v>74049045.579999998</v>
      </c>
      <c r="D3541" s="27">
        <v>74049045.579999998</v>
      </c>
      <c r="E3541" s="27">
        <v>68569807.739999995</v>
      </c>
    </row>
    <row r="3542" spans="1:5" x14ac:dyDescent="0.25">
      <c r="A3542" s="27" t="s">
        <v>718</v>
      </c>
      <c r="B3542" s="27">
        <v>2006</v>
      </c>
      <c r="D3542" s="27">
        <v>76191677.853333294</v>
      </c>
    </row>
    <row r="3543" spans="1:5" x14ac:dyDescent="0.25">
      <c r="A3543" s="27" t="s">
        <v>718</v>
      </c>
      <c r="B3543" s="27">
        <v>2007</v>
      </c>
      <c r="D3543" s="27">
        <v>78334310.126666695</v>
      </c>
    </row>
    <row r="3544" spans="1:5" x14ac:dyDescent="0.25">
      <c r="A3544" s="27" t="s">
        <v>718</v>
      </c>
      <c r="B3544" s="27">
        <v>2008</v>
      </c>
      <c r="C3544" s="27">
        <v>80476942.400000006</v>
      </c>
      <c r="D3544" s="27">
        <v>80476942.400000006</v>
      </c>
      <c r="E3544" s="27">
        <v>84643291.25</v>
      </c>
    </row>
    <row r="3545" spans="1:5" x14ac:dyDescent="0.25">
      <c r="A3545" s="27" t="s">
        <v>718</v>
      </c>
      <c r="B3545" s="27">
        <v>2009</v>
      </c>
      <c r="D3545" s="27">
        <v>82303481.290000007</v>
      </c>
    </row>
    <row r="3546" spans="1:5" x14ac:dyDescent="0.25">
      <c r="A3546" s="27" t="s">
        <v>718</v>
      </c>
      <c r="B3546" s="27">
        <v>2010</v>
      </c>
      <c r="C3546" s="27">
        <v>84130020.180000007</v>
      </c>
      <c r="D3546" s="27">
        <v>84130020.180000007</v>
      </c>
      <c r="E3546" s="27">
        <v>94219831.260000005</v>
      </c>
    </row>
    <row r="3547" spans="1:5" x14ac:dyDescent="0.25">
      <c r="A3547" s="27" t="s">
        <v>718</v>
      </c>
      <c r="B3547" s="27">
        <v>2011</v>
      </c>
      <c r="C3547" s="27">
        <v>84799888.640000001</v>
      </c>
      <c r="D3547" s="27">
        <v>84799888.640000001</v>
      </c>
      <c r="E3547" s="27">
        <v>100303621.44</v>
      </c>
    </row>
    <row r="3548" spans="1:5" x14ac:dyDescent="0.25">
      <c r="A3548" s="27" t="s">
        <v>718</v>
      </c>
      <c r="B3548" s="27">
        <v>2012</v>
      </c>
      <c r="C3548" s="27">
        <v>85618619.099999994</v>
      </c>
      <c r="D3548" s="27">
        <v>85618619.099999994</v>
      </c>
      <c r="E3548" s="27">
        <v>104947457.3</v>
      </c>
    </row>
    <row r="3549" spans="1:5" x14ac:dyDescent="0.25">
      <c r="A3549" s="27" t="s">
        <v>718</v>
      </c>
      <c r="B3549" s="27">
        <v>2013</v>
      </c>
      <c r="C3549" s="27">
        <v>85248643.260000005</v>
      </c>
      <c r="D3549" s="27">
        <v>85248643.260000005</v>
      </c>
      <c r="E3549" s="27">
        <v>111571968.28</v>
      </c>
    </row>
    <row r="3550" spans="1:5" x14ac:dyDescent="0.25">
      <c r="A3550" s="27" t="s">
        <v>718</v>
      </c>
      <c r="B3550" s="27">
        <v>2014</v>
      </c>
      <c r="D3550" s="27">
        <v>85248643.260000005</v>
      </c>
    </row>
    <row r="3551" spans="1:5" x14ac:dyDescent="0.25">
      <c r="A3551" s="27" t="s">
        <v>718</v>
      </c>
      <c r="B3551" s="27">
        <v>2015</v>
      </c>
      <c r="D3551" s="27">
        <v>85248643.260000005</v>
      </c>
    </row>
    <row r="3552" spans="1:5" x14ac:dyDescent="0.25">
      <c r="A3552" s="27" t="s">
        <v>718</v>
      </c>
      <c r="B3552" s="27">
        <v>2016</v>
      </c>
      <c r="D3552" s="27">
        <v>85248643.260000005</v>
      </c>
    </row>
    <row r="3553" spans="1:5" x14ac:dyDescent="0.25">
      <c r="A3553" s="27" t="s">
        <v>718</v>
      </c>
      <c r="B3553" s="27">
        <v>2017</v>
      </c>
      <c r="D3553" s="27">
        <v>85248643.260000005</v>
      </c>
    </row>
    <row r="3554" spans="1:5" x14ac:dyDescent="0.25">
      <c r="A3554" s="27" t="s">
        <v>728</v>
      </c>
      <c r="B3554" s="27">
        <v>1981</v>
      </c>
      <c r="C3554" s="27">
        <v>9517.6170000000002</v>
      </c>
      <c r="D3554" s="27">
        <v>9517.6170000000002</v>
      </c>
      <c r="E3554" s="27">
        <v>9517.6170000000002</v>
      </c>
    </row>
    <row r="3555" spans="1:5" x14ac:dyDescent="0.25">
      <c r="A3555" s="27" t="s">
        <v>728</v>
      </c>
      <c r="B3555" s="27">
        <v>1982</v>
      </c>
      <c r="D3555" s="27">
        <v>9548.5686000000005</v>
      </c>
    </row>
    <row r="3556" spans="1:5" x14ac:dyDescent="0.25">
      <c r="A3556" s="27" t="s">
        <v>728</v>
      </c>
      <c r="B3556" s="27">
        <v>1983</v>
      </c>
      <c r="D3556" s="27">
        <v>9579.5202000000008</v>
      </c>
    </row>
    <row r="3557" spans="1:5" x14ac:dyDescent="0.25">
      <c r="A3557" s="27" t="s">
        <v>728</v>
      </c>
      <c r="B3557" s="27">
        <v>1984</v>
      </c>
      <c r="C3557" s="27">
        <v>9610.4717999999993</v>
      </c>
      <c r="D3557" s="27">
        <v>9610.4717999999993</v>
      </c>
      <c r="E3557" s="27">
        <v>9610.4717999999993</v>
      </c>
    </row>
    <row r="3558" spans="1:5" x14ac:dyDescent="0.25">
      <c r="A3558" s="27" t="s">
        <v>728</v>
      </c>
      <c r="B3558" s="27">
        <v>1985</v>
      </c>
      <c r="D3558" s="27">
        <v>9649.1612999999998</v>
      </c>
    </row>
    <row r="3559" spans="1:5" x14ac:dyDescent="0.25">
      <c r="A3559" s="27" t="s">
        <v>728</v>
      </c>
      <c r="B3559" s="27">
        <v>1986</v>
      </c>
      <c r="D3559" s="27">
        <v>9687.8508000000002</v>
      </c>
    </row>
    <row r="3560" spans="1:5" x14ac:dyDescent="0.25">
      <c r="A3560" s="27" t="s">
        <v>728</v>
      </c>
      <c r="B3560" s="27">
        <v>1987</v>
      </c>
      <c r="C3560" s="27">
        <v>9726.5403000000006</v>
      </c>
      <c r="D3560" s="27">
        <v>9726.5403000000006</v>
      </c>
      <c r="E3560" s="27">
        <v>9726.5403000000006</v>
      </c>
    </row>
    <row r="3561" spans="1:5" x14ac:dyDescent="0.25">
      <c r="A3561" s="27" t="s">
        <v>728</v>
      </c>
      <c r="B3561" s="27">
        <v>1988</v>
      </c>
      <c r="D3561" s="27">
        <v>9765.2297999999992</v>
      </c>
    </row>
    <row r="3562" spans="1:5" x14ac:dyDescent="0.25">
      <c r="A3562" s="27" t="s">
        <v>728</v>
      </c>
      <c r="B3562" s="27">
        <v>1989</v>
      </c>
      <c r="D3562" s="27">
        <v>9803.9192999999996</v>
      </c>
    </row>
    <row r="3563" spans="1:5" x14ac:dyDescent="0.25">
      <c r="A3563" s="27" t="s">
        <v>728</v>
      </c>
      <c r="B3563" s="27">
        <v>1990</v>
      </c>
      <c r="C3563" s="27">
        <v>9842.6088</v>
      </c>
      <c r="D3563" s="27">
        <v>9842.6088</v>
      </c>
      <c r="E3563" s="27">
        <v>9842.6088</v>
      </c>
    </row>
    <row r="3564" spans="1:5" x14ac:dyDescent="0.25">
      <c r="A3564" s="27" t="s">
        <v>728</v>
      </c>
      <c r="B3564" s="27">
        <v>1991</v>
      </c>
      <c r="D3564" s="27">
        <v>9896.7741000000005</v>
      </c>
    </row>
    <row r="3565" spans="1:5" x14ac:dyDescent="0.25">
      <c r="A3565" s="27" t="s">
        <v>728</v>
      </c>
      <c r="B3565" s="27">
        <v>1992</v>
      </c>
      <c r="D3565" s="27">
        <v>9950.9393999999993</v>
      </c>
    </row>
    <row r="3566" spans="1:5" x14ac:dyDescent="0.25">
      <c r="A3566" s="27" t="s">
        <v>728</v>
      </c>
      <c r="B3566" s="27">
        <v>1993</v>
      </c>
      <c r="C3566" s="27">
        <v>10005.1047</v>
      </c>
      <c r="D3566" s="27">
        <v>10005.1047</v>
      </c>
      <c r="E3566" s="27">
        <v>10005.1047</v>
      </c>
    </row>
    <row r="3567" spans="1:5" x14ac:dyDescent="0.25">
      <c r="A3567" s="27" t="s">
        <v>728</v>
      </c>
      <c r="B3567" s="27">
        <v>1994</v>
      </c>
      <c r="D3567" s="27">
        <v>10059.27</v>
      </c>
    </row>
    <row r="3568" spans="1:5" x14ac:dyDescent="0.25">
      <c r="A3568" s="27" t="s">
        <v>728</v>
      </c>
      <c r="B3568" s="27">
        <v>1995</v>
      </c>
      <c r="D3568" s="27">
        <v>10113.435299999999</v>
      </c>
    </row>
    <row r="3569" spans="1:5" x14ac:dyDescent="0.25">
      <c r="A3569" s="27" t="s">
        <v>728</v>
      </c>
      <c r="B3569" s="27">
        <v>1996</v>
      </c>
      <c r="C3569" s="27">
        <v>10167.6006</v>
      </c>
      <c r="D3569" s="27">
        <v>10167.6006</v>
      </c>
      <c r="E3569" s="27">
        <v>10167.6006</v>
      </c>
    </row>
    <row r="3570" spans="1:5" x14ac:dyDescent="0.25">
      <c r="A3570" s="27" t="s">
        <v>728</v>
      </c>
      <c r="B3570" s="27">
        <v>1997</v>
      </c>
      <c r="D3570" s="27">
        <v>10229.5038</v>
      </c>
    </row>
    <row r="3571" spans="1:5" x14ac:dyDescent="0.25">
      <c r="A3571" s="27" t="s">
        <v>728</v>
      </c>
      <c r="B3571" s="27">
        <v>1998</v>
      </c>
      <c r="D3571" s="27">
        <v>10291.406999999999</v>
      </c>
    </row>
    <row r="3572" spans="1:5" x14ac:dyDescent="0.25">
      <c r="A3572" s="27" t="s">
        <v>728</v>
      </c>
      <c r="B3572" s="27">
        <v>1999</v>
      </c>
      <c r="C3572" s="27">
        <v>10353.3102</v>
      </c>
      <c r="D3572" s="27">
        <v>10353.3102</v>
      </c>
      <c r="E3572" s="27">
        <v>10353.3102</v>
      </c>
    </row>
    <row r="3573" spans="1:5" x14ac:dyDescent="0.25">
      <c r="A3573" s="27" t="s">
        <v>728</v>
      </c>
      <c r="B3573" s="27">
        <v>2000</v>
      </c>
      <c r="D3573" s="27">
        <v>10415.213400000001</v>
      </c>
    </row>
    <row r="3574" spans="1:5" x14ac:dyDescent="0.25">
      <c r="A3574" s="27" t="s">
        <v>728</v>
      </c>
      <c r="B3574" s="27">
        <v>2001</v>
      </c>
      <c r="D3574" s="27">
        <v>10477.116599999999</v>
      </c>
    </row>
    <row r="3575" spans="1:5" x14ac:dyDescent="0.25">
      <c r="A3575" s="27" t="s">
        <v>728</v>
      </c>
      <c r="B3575" s="27">
        <v>2002</v>
      </c>
      <c r="C3575" s="27">
        <v>10539.0198</v>
      </c>
      <c r="D3575" s="27">
        <v>10539.0198</v>
      </c>
      <c r="E3575" s="27">
        <v>10539.0198</v>
      </c>
    </row>
    <row r="3576" spans="1:5" x14ac:dyDescent="0.25">
      <c r="A3576" s="27" t="s">
        <v>728</v>
      </c>
      <c r="B3576" s="27">
        <v>2003</v>
      </c>
      <c r="D3576" s="27">
        <v>10291.922</v>
      </c>
    </row>
    <row r="3577" spans="1:5" x14ac:dyDescent="0.25">
      <c r="A3577" s="27" t="s">
        <v>728</v>
      </c>
      <c r="B3577" s="27">
        <v>2004</v>
      </c>
      <c r="D3577" s="27">
        <v>10044.824199999999</v>
      </c>
    </row>
    <row r="3578" spans="1:5" x14ac:dyDescent="0.25">
      <c r="A3578" s="27" t="s">
        <v>728</v>
      </c>
      <c r="B3578" s="27">
        <v>2005</v>
      </c>
      <c r="C3578" s="27">
        <v>9797.7263999999996</v>
      </c>
      <c r="D3578" s="27">
        <v>9797.7263999999996</v>
      </c>
      <c r="E3578" s="27">
        <v>9797.7263999999996</v>
      </c>
    </row>
    <row r="3579" spans="1:5" x14ac:dyDescent="0.25">
      <c r="A3579" s="27" t="s">
        <v>728</v>
      </c>
      <c r="B3579" s="27">
        <v>2006</v>
      </c>
      <c r="D3579" s="27">
        <v>10350.218500000001</v>
      </c>
    </row>
    <row r="3580" spans="1:5" x14ac:dyDescent="0.25">
      <c r="A3580" s="27" t="s">
        <v>728</v>
      </c>
      <c r="B3580" s="27">
        <v>2007</v>
      </c>
      <c r="D3580" s="27">
        <v>10902.7106</v>
      </c>
    </row>
    <row r="3581" spans="1:5" x14ac:dyDescent="0.25">
      <c r="A3581" s="27" t="s">
        <v>728</v>
      </c>
      <c r="B3581" s="27">
        <v>2008</v>
      </c>
      <c r="C3581" s="27">
        <v>11455.2027</v>
      </c>
      <c r="D3581" s="27">
        <v>11455.2027</v>
      </c>
      <c r="E3581" s="27">
        <v>11455.2027</v>
      </c>
    </row>
    <row r="3582" spans="1:5" x14ac:dyDescent="0.25">
      <c r="A3582" s="27" t="s">
        <v>728</v>
      </c>
      <c r="B3582" s="27">
        <v>2009</v>
      </c>
      <c r="D3582" s="27">
        <v>5727.6013499999999</v>
      </c>
    </row>
    <row r="3583" spans="1:5" x14ac:dyDescent="0.25">
      <c r="A3583" s="27" t="s">
        <v>728</v>
      </c>
      <c r="B3583" s="27">
        <v>2010</v>
      </c>
      <c r="C3583" s="27">
        <v>0</v>
      </c>
      <c r="D3583" s="27">
        <v>0</v>
      </c>
      <c r="E3583" s="27">
        <v>0</v>
      </c>
    </row>
    <row r="3584" spans="1:5" x14ac:dyDescent="0.25">
      <c r="A3584" s="27" t="s">
        <v>728</v>
      </c>
      <c r="B3584" s="27">
        <v>2011</v>
      </c>
      <c r="C3584" s="27">
        <v>0</v>
      </c>
      <c r="D3584" s="27">
        <v>0</v>
      </c>
      <c r="E3584" s="27">
        <v>0</v>
      </c>
    </row>
    <row r="3585" spans="1:5" x14ac:dyDescent="0.25">
      <c r="A3585" s="27" t="s">
        <v>728</v>
      </c>
      <c r="B3585" s="27">
        <v>2012</v>
      </c>
      <c r="C3585" s="27">
        <v>0</v>
      </c>
      <c r="D3585" s="27">
        <v>0</v>
      </c>
      <c r="E3585" s="27">
        <v>12477.3104</v>
      </c>
    </row>
    <row r="3586" spans="1:5" x14ac:dyDescent="0.25">
      <c r="A3586" s="27" t="s">
        <v>728</v>
      </c>
      <c r="B3586" s="27">
        <v>2013</v>
      </c>
      <c r="C3586" s="27">
        <v>0</v>
      </c>
      <c r="D3586" s="27">
        <v>0</v>
      </c>
      <c r="E3586" s="27">
        <v>12505.080400000001</v>
      </c>
    </row>
    <row r="3587" spans="1:5" x14ac:dyDescent="0.25">
      <c r="A3587" s="27" t="s">
        <v>728</v>
      </c>
      <c r="B3587" s="27">
        <v>2014</v>
      </c>
      <c r="D3587" s="27">
        <v>0</v>
      </c>
    </row>
    <row r="3588" spans="1:5" x14ac:dyDescent="0.25">
      <c r="A3588" s="27" t="s">
        <v>728</v>
      </c>
      <c r="B3588" s="27">
        <v>2015</v>
      </c>
      <c r="D3588" s="27">
        <v>0</v>
      </c>
    </row>
    <row r="3589" spans="1:5" x14ac:dyDescent="0.25">
      <c r="A3589" s="27" t="s">
        <v>728</v>
      </c>
      <c r="B3589" s="27">
        <v>2016</v>
      </c>
      <c r="D3589" s="27">
        <v>0</v>
      </c>
    </row>
    <row r="3590" spans="1:5" x14ac:dyDescent="0.25">
      <c r="A3590" s="27" t="s">
        <v>728</v>
      </c>
      <c r="B3590" s="27">
        <v>2017</v>
      </c>
      <c r="D3590" s="27">
        <v>0</v>
      </c>
    </row>
    <row r="3591" spans="1:5" x14ac:dyDescent="0.25">
      <c r="A3591" s="27" t="s">
        <v>732</v>
      </c>
      <c r="B3591" s="27">
        <v>1981</v>
      </c>
      <c r="C3591" s="27">
        <v>57372696.600000001</v>
      </c>
      <c r="D3591" s="27">
        <v>57372696.600000001</v>
      </c>
      <c r="E3591" s="27">
        <v>20687202.899999999</v>
      </c>
    </row>
    <row r="3592" spans="1:5" x14ac:dyDescent="0.25">
      <c r="A3592" s="27" t="s">
        <v>732</v>
      </c>
      <c r="B3592" s="27">
        <v>1982</v>
      </c>
      <c r="D3592" s="27">
        <v>57991285.9966667</v>
      </c>
    </row>
    <row r="3593" spans="1:5" x14ac:dyDescent="0.25">
      <c r="A3593" s="27" t="s">
        <v>732</v>
      </c>
      <c r="B3593" s="27">
        <v>1983</v>
      </c>
      <c r="D3593" s="27">
        <v>58609875.393333301</v>
      </c>
    </row>
    <row r="3594" spans="1:5" x14ac:dyDescent="0.25">
      <c r="A3594" s="27" t="s">
        <v>732</v>
      </c>
      <c r="B3594" s="27">
        <v>1984</v>
      </c>
      <c r="C3594" s="27">
        <v>59228464.789999999</v>
      </c>
      <c r="D3594" s="27">
        <v>59228464.789999999</v>
      </c>
      <c r="E3594" s="27">
        <v>28118692.98</v>
      </c>
    </row>
    <row r="3595" spans="1:5" x14ac:dyDescent="0.25">
      <c r="A3595" s="27" t="s">
        <v>732</v>
      </c>
      <c r="B3595" s="27">
        <v>1985</v>
      </c>
      <c r="D3595" s="27">
        <v>59865376.18</v>
      </c>
    </row>
    <row r="3596" spans="1:5" x14ac:dyDescent="0.25">
      <c r="A3596" s="27" t="s">
        <v>732</v>
      </c>
      <c r="B3596" s="27">
        <v>1986</v>
      </c>
      <c r="D3596" s="27">
        <v>60502287.57</v>
      </c>
    </row>
    <row r="3597" spans="1:5" x14ac:dyDescent="0.25">
      <c r="A3597" s="27" t="s">
        <v>732</v>
      </c>
      <c r="B3597" s="27">
        <v>1987</v>
      </c>
      <c r="C3597" s="27">
        <v>61139198.960000001</v>
      </c>
      <c r="D3597" s="27">
        <v>61139198.960000001</v>
      </c>
      <c r="E3597" s="27">
        <v>34025478.079999998</v>
      </c>
    </row>
    <row r="3598" spans="1:5" x14ac:dyDescent="0.25">
      <c r="A3598" s="27" t="s">
        <v>732</v>
      </c>
      <c r="B3598" s="27">
        <v>1988</v>
      </c>
      <c r="D3598" s="27">
        <v>61303625.493333302</v>
      </c>
    </row>
    <row r="3599" spans="1:5" x14ac:dyDescent="0.25">
      <c r="A3599" s="27" t="s">
        <v>732</v>
      </c>
      <c r="B3599" s="27">
        <v>1989</v>
      </c>
      <c r="D3599" s="27">
        <v>61468052.026666701</v>
      </c>
    </row>
    <row r="3600" spans="1:5" x14ac:dyDescent="0.25">
      <c r="A3600" s="27" t="s">
        <v>732</v>
      </c>
      <c r="B3600" s="27">
        <v>1990</v>
      </c>
      <c r="C3600" s="27">
        <v>61632478.560000002</v>
      </c>
      <c r="D3600" s="27">
        <v>61632478.560000002</v>
      </c>
      <c r="E3600" s="27">
        <v>33659583.520000003</v>
      </c>
    </row>
    <row r="3601" spans="1:5" x14ac:dyDescent="0.25">
      <c r="A3601" s="27" t="s">
        <v>732</v>
      </c>
      <c r="B3601" s="27">
        <v>1991</v>
      </c>
      <c r="D3601" s="27">
        <v>57360467.039999999</v>
      </c>
    </row>
    <row r="3602" spans="1:5" x14ac:dyDescent="0.25">
      <c r="A3602" s="27" t="s">
        <v>732</v>
      </c>
      <c r="B3602" s="27">
        <v>1992</v>
      </c>
      <c r="D3602" s="27">
        <v>53088455.520000003</v>
      </c>
    </row>
    <row r="3603" spans="1:5" x14ac:dyDescent="0.25">
      <c r="A3603" s="27" t="s">
        <v>732</v>
      </c>
      <c r="B3603" s="27">
        <v>1993</v>
      </c>
      <c r="C3603" s="27">
        <v>48816444</v>
      </c>
      <c r="D3603" s="27">
        <v>48816444</v>
      </c>
      <c r="E3603" s="27">
        <v>20540177.75</v>
      </c>
    </row>
    <row r="3604" spans="1:5" x14ac:dyDescent="0.25">
      <c r="A3604" s="27" t="s">
        <v>732</v>
      </c>
      <c r="B3604" s="27">
        <v>1994</v>
      </c>
      <c r="D3604" s="27">
        <v>40201741.859999999</v>
      </c>
    </row>
    <row r="3605" spans="1:5" x14ac:dyDescent="0.25">
      <c r="A3605" s="27" t="s">
        <v>732</v>
      </c>
      <c r="B3605" s="27">
        <v>1995</v>
      </c>
      <c r="D3605" s="27">
        <v>31587039.719999999</v>
      </c>
    </row>
    <row r="3606" spans="1:5" x14ac:dyDescent="0.25">
      <c r="A3606" s="27" t="s">
        <v>732</v>
      </c>
      <c r="B3606" s="27">
        <v>1996</v>
      </c>
      <c r="C3606" s="27">
        <v>22972337.579999998</v>
      </c>
      <c r="D3606" s="27">
        <v>22972337.579999998</v>
      </c>
      <c r="E3606" s="27">
        <v>8413018.6919999998</v>
      </c>
    </row>
    <row r="3607" spans="1:5" x14ac:dyDescent="0.25">
      <c r="A3607" s="27" t="s">
        <v>732</v>
      </c>
      <c r="B3607" s="27">
        <v>1997</v>
      </c>
      <c r="D3607" s="27">
        <v>25371386.190000001</v>
      </c>
    </row>
    <row r="3608" spans="1:5" x14ac:dyDescent="0.25">
      <c r="A3608" s="27" t="s">
        <v>732</v>
      </c>
      <c r="B3608" s="27">
        <v>1998</v>
      </c>
      <c r="D3608" s="27">
        <v>27770434.800000001</v>
      </c>
    </row>
    <row r="3609" spans="1:5" x14ac:dyDescent="0.25">
      <c r="A3609" s="27" t="s">
        <v>732</v>
      </c>
      <c r="B3609" s="27">
        <v>1999</v>
      </c>
      <c r="C3609" s="27">
        <v>30169483.41</v>
      </c>
      <c r="D3609" s="27">
        <v>30169483.41</v>
      </c>
      <c r="E3609" s="27">
        <v>13977020.199999999</v>
      </c>
    </row>
    <row r="3610" spans="1:5" x14ac:dyDescent="0.25">
      <c r="A3610" s="27" t="s">
        <v>732</v>
      </c>
      <c r="B3610" s="27">
        <v>2000</v>
      </c>
      <c r="D3610" s="27">
        <v>33792780.523333304</v>
      </c>
    </row>
    <row r="3611" spans="1:5" x14ac:dyDescent="0.25">
      <c r="A3611" s="27" t="s">
        <v>732</v>
      </c>
      <c r="B3611" s="27">
        <v>2001</v>
      </c>
      <c r="D3611" s="27">
        <v>37416077.6366667</v>
      </c>
    </row>
    <row r="3612" spans="1:5" x14ac:dyDescent="0.25">
      <c r="A3612" s="27" t="s">
        <v>732</v>
      </c>
      <c r="B3612" s="27">
        <v>2002</v>
      </c>
      <c r="C3612" s="27">
        <v>41039374.75</v>
      </c>
      <c r="D3612" s="27">
        <v>41039374.75</v>
      </c>
      <c r="E3612" s="27">
        <v>25261531.350000001</v>
      </c>
    </row>
    <row r="3613" spans="1:5" x14ac:dyDescent="0.25">
      <c r="A3613" s="27" t="s">
        <v>732</v>
      </c>
      <c r="B3613" s="27">
        <v>2003</v>
      </c>
      <c r="D3613" s="27">
        <v>35541130.946666703</v>
      </c>
    </row>
    <row r="3614" spans="1:5" x14ac:dyDescent="0.25">
      <c r="A3614" s="27" t="s">
        <v>732</v>
      </c>
      <c r="B3614" s="27">
        <v>2004</v>
      </c>
      <c r="D3614" s="27">
        <v>30042887.143333301</v>
      </c>
    </row>
    <row r="3615" spans="1:5" x14ac:dyDescent="0.25">
      <c r="A3615" s="27" t="s">
        <v>732</v>
      </c>
      <c r="B3615" s="27">
        <v>2005</v>
      </c>
      <c r="C3615" s="27">
        <v>24544643.34</v>
      </c>
      <c r="D3615" s="27">
        <v>24544643.34</v>
      </c>
      <c r="E3615" s="27">
        <v>18207553</v>
      </c>
    </row>
    <row r="3616" spans="1:5" x14ac:dyDescent="0.25">
      <c r="A3616" s="27" t="s">
        <v>732</v>
      </c>
      <c r="B3616" s="27">
        <v>2006</v>
      </c>
      <c r="D3616" s="27">
        <v>22861130.866666701</v>
      </c>
    </row>
    <row r="3617" spans="1:5" x14ac:dyDescent="0.25">
      <c r="A3617" s="27" t="s">
        <v>732</v>
      </c>
      <c r="B3617" s="27">
        <v>2007</v>
      </c>
      <c r="D3617" s="27">
        <v>21177618.393333301</v>
      </c>
    </row>
    <row r="3618" spans="1:5" x14ac:dyDescent="0.25">
      <c r="A3618" s="27" t="s">
        <v>732</v>
      </c>
      <c r="B3618" s="27">
        <v>2008</v>
      </c>
      <c r="C3618" s="27">
        <v>19494105.920000002</v>
      </c>
      <c r="D3618" s="27">
        <v>19494105.920000002</v>
      </c>
      <c r="E3618" s="27">
        <v>24563018.559999999</v>
      </c>
    </row>
    <row r="3619" spans="1:5" x14ac:dyDescent="0.25">
      <c r="A3619" s="27" t="s">
        <v>732</v>
      </c>
      <c r="B3619" s="27">
        <v>2009</v>
      </c>
      <c r="D3619" s="27">
        <v>17877810.192000002</v>
      </c>
    </row>
    <row r="3620" spans="1:5" x14ac:dyDescent="0.25">
      <c r="A3620" s="27" t="s">
        <v>732</v>
      </c>
      <c r="B3620" s="27">
        <v>2010</v>
      </c>
      <c r="C3620" s="27">
        <v>16261514.464</v>
      </c>
      <c r="D3620" s="27">
        <v>16261514.464</v>
      </c>
      <c r="E3620" s="27">
        <v>27974398.399999999</v>
      </c>
    </row>
    <row r="3621" spans="1:5" x14ac:dyDescent="0.25">
      <c r="A3621" s="27" t="s">
        <v>732</v>
      </c>
      <c r="B3621" s="27">
        <v>2011</v>
      </c>
      <c r="C3621" s="27">
        <v>14120737.764</v>
      </c>
      <c r="D3621" s="27">
        <v>14120737.764</v>
      </c>
      <c r="E3621" s="27">
        <v>32172787.800000001</v>
      </c>
    </row>
    <row r="3622" spans="1:5" x14ac:dyDescent="0.25">
      <c r="A3622" s="27" t="s">
        <v>732</v>
      </c>
      <c r="B3622" s="27">
        <v>2012</v>
      </c>
      <c r="C3622" s="27">
        <v>12301693.696</v>
      </c>
      <c r="D3622" s="27">
        <v>12301693.696</v>
      </c>
      <c r="E3622" s="27">
        <v>33167049.66</v>
      </c>
    </row>
    <row r="3623" spans="1:5" x14ac:dyDescent="0.25">
      <c r="A3623" s="27" t="s">
        <v>732</v>
      </c>
      <c r="B3623" s="27">
        <v>2013</v>
      </c>
      <c r="C3623" s="27">
        <v>12729494.169</v>
      </c>
      <c r="D3623" s="27">
        <v>12729494.169</v>
      </c>
      <c r="E3623" s="27">
        <v>43410337.289999999</v>
      </c>
    </row>
    <row r="3624" spans="1:5" x14ac:dyDescent="0.25">
      <c r="A3624" s="27" t="s">
        <v>732</v>
      </c>
      <c r="B3624" s="27">
        <v>2014</v>
      </c>
      <c r="D3624" s="27">
        <v>12729494.169</v>
      </c>
    </row>
    <row r="3625" spans="1:5" x14ac:dyDescent="0.25">
      <c r="A3625" s="27" t="s">
        <v>732</v>
      </c>
      <c r="B3625" s="27">
        <v>2015</v>
      </c>
      <c r="D3625" s="27">
        <v>12729494.169</v>
      </c>
    </row>
    <row r="3626" spans="1:5" x14ac:dyDescent="0.25">
      <c r="A3626" s="27" t="s">
        <v>732</v>
      </c>
      <c r="B3626" s="27">
        <v>2016</v>
      </c>
      <c r="D3626" s="27">
        <v>12729494.169</v>
      </c>
    </row>
    <row r="3627" spans="1:5" x14ac:dyDescent="0.25">
      <c r="A3627" s="27" t="s">
        <v>732</v>
      </c>
      <c r="B3627" s="27">
        <v>2017</v>
      </c>
      <c r="D3627" s="27">
        <v>12729494.169</v>
      </c>
    </row>
    <row r="3628" spans="1:5" x14ac:dyDescent="0.25">
      <c r="A3628" s="27" t="s">
        <v>744</v>
      </c>
      <c r="B3628" s="27">
        <v>1981</v>
      </c>
      <c r="C3628" s="27">
        <v>183938.70600000001</v>
      </c>
      <c r="D3628" s="27">
        <v>183938.70600000001</v>
      </c>
      <c r="E3628" s="27">
        <v>75943.517999999996</v>
      </c>
    </row>
    <row r="3629" spans="1:5" x14ac:dyDescent="0.25">
      <c r="A3629" s="27" t="s">
        <v>744</v>
      </c>
      <c r="B3629" s="27">
        <v>1982</v>
      </c>
      <c r="D3629" s="27">
        <v>230125.43400000001</v>
      </c>
    </row>
    <row r="3630" spans="1:5" x14ac:dyDescent="0.25">
      <c r="A3630" s="27" t="s">
        <v>744</v>
      </c>
      <c r="B3630" s="27">
        <v>1983</v>
      </c>
      <c r="D3630" s="27">
        <v>276312.16200000001</v>
      </c>
    </row>
    <row r="3631" spans="1:5" x14ac:dyDescent="0.25">
      <c r="A3631" s="27" t="s">
        <v>744</v>
      </c>
      <c r="B3631" s="27">
        <v>1984</v>
      </c>
      <c r="C3631" s="27">
        <v>322498.89</v>
      </c>
      <c r="D3631" s="27">
        <v>322498.89</v>
      </c>
      <c r="E3631" s="27">
        <v>213772.55900000001</v>
      </c>
    </row>
    <row r="3632" spans="1:5" x14ac:dyDescent="0.25">
      <c r="A3632" s="27" t="s">
        <v>744</v>
      </c>
      <c r="B3632" s="27">
        <v>1985</v>
      </c>
      <c r="D3632" s="27">
        <v>374476.06</v>
      </c>
    </row>
    <row r="3633" spans="1:5" x14ac:dyDescent="0.25">
      <c r="A3633" s="27" t="s">
        <v>744</v>
      </c>
      <c r="B3633" s="27">
        <v>1986</v>
      </c>
      <c r="D3633" s="27">
        <v>426453.23</v>
      </c>
    </row>
    <row r="3634" spans="1:5" x14ac:dyDescent="0.25">
      <c r="A3634" s="27" t="s">
        <v>744</v>
      </c>
      <c r="B3634" s="27">
        <v>1987</v>
      </c>
      <c r="C3634" s="27">
        <v>478430.4</v>
      </c>
      <c r="D3634" s="27">
        <v>478430.4</v>
      </c>
      <c r="E3634" s="27">
        <v>377102.08000000002</v>
      </c>
    </row>
    <row r="3635" spans="1:5" x14ac:dyDescent="0.25">
      <c r="A3635" s="27" t="s">
        <v>744</v>
      </c>
      <c r="B3635" s="27">
        <v>1988</v>
      </c>
      <c r="D3635" s="27">
        <v>525192.01333333296</v>
      </c>
    </row>
    <row r="3636" spans="1:5" x14ac:dyDescent="0.25">
      <c r="A3636" s="27" t="s">
        <v>744</v>
      </c>
      <c r="B3636" s="27">
        <v>1989</v>
      </c>
      <c r="D3636" s="27">
        <v>571953.62666666706</v>
      </c>
    </row>
    <row r="3637" spans="1:5" x14ac:dyDescent="0.25">
      <c r="A3637" s="27" t="s">
        <v>744</v>
      </c>
      <c r="B3637" s="27">
        <v>1990</v>
      </c>
      <c r="C3637" s="27">
        <v>618715.24</v>
      </c>
      <c r="D3637" s="27">
        <v>618715.24</v>
      </c>
      <c r="E3637" s="27">
        <v>496057.51</v>
      </c>
    </row>
    <row r="3638" spans="1:5" x14ac:dyDescent="0.25">
      <c r="A3638" s="27" t="s">
        <v>744</v>
      </c>
      <c r="B3638" s="27">
        <v>1991</v>
      </c>
      <c r="D3638" s="27">
        <v>569131.9</v>
      </c>
    </row>
    <row r="3639" spans="1:5" x14ac:dyDescent="0.25">
      <c r="A3639" s="27" t="s">
        <v>744</v>
      </c>
      <c r="B3639" s="27">
        <v>1992</v>
      </c>
      <c r="D3639" s="27">
        <v>519548.56</v>
      </c>
    </row>
    <row r="3640" spans="1:5" x14ac:dyDescent="0.25">
      <c r="A3640" s="27" t="s">
        <v>744</v>
      </c>
      <c r="B3640" s="27">
        <v>1993</v>
      </c>
      <c r="C3640" s="27">
        <v>469965.22</v>
      </c>
      <c r="D3640" s="27">
        <v>469965.22</v>
      </c>
      <c r="E3640" s="27">
        <v>387109.7</v>
      </c>
    </row>
    <row r="3641" spans="1:5" x14ac:dyDescent="0.25">
      <c r="A3641" s="27" t="s">
        <v>744</v>
      </c>
      <c r="B3641" s="27">
        <v>1994</v>
      </c>
      <c r="D3641" s="27">
        <v>464067.74666666699</v>
      </c>
    </row>
    <row r="3642" spans="1:5" x14ac:dyDescent="0.25">
      <c r="A3642" s="27" t="s">
        <v>744</v>
      </c>
      <c r="B3642" s="27">
        <v>1995</v>
      </c>
      <c r="D3642" s="27">
        <v>458170.27333333303</v>
      </c>
    </row>
    <row r="3643" spans="1:5" x14ac:dyDescent="0.25">
      <c r="A3643" s="27" t="s">
        <v>744</v>
      </c>
      <c r="B3643" s="27">
        <v>1996</v>
      </c>
      <c r="C3643" s="27">
        <v>452272.8</v>
      </c>
      <c r="D3643" s="27">
        <v>452272.8</v>
      </c>
      <c r="E3643" s="27">
        <v>391518.4</v>
      </c>
    </row>
    <row r="3644" spans="1:5" x14ac:dyDescent="0.25">
      <c r="A3644" s="27" t="s">
        <v>744</v>
      </c>
      <c r="B3644" s="27">
        <v>1997</v>
      </c>
      <c r="D3644" s="27">
        <v>434086.1</v>
      </c>
    </row>
    <row r="3645" spans="1:5" x14ac:dyDescent="0.25">
      <c r="A3645" s="27" t="s">
        <v>744</v>
      </c>
      <c r="B3645" s="27">
        <v>1998</v>
      </c>
      <c r="D3645" s="27">
        <v>415899.4</v>
      </c>
    </row>
    <row r="3646" spans="1:5" x14ac:dyDescent="0.25">
      <c r="A3646" s="27" t="s">
        <v>744</v>
      </c>
      <c r="B3646" s="27">
        <v>1999</v>
      </c>
      <c r="C3646" s="27">
        <v>397712.7</v>
      </c>
      <c r="D3646" s="27">
        <v>397712.7</v>
      </c>
      <c r="E3646" s="27">
        <v>337032.63</v>
      </c>
    </row>
    <row r="3647" spans="1:5" x14ac:dyDescent="0.25">
      <c r="A3647" s="27" t="s">
        <v>744</v>
      </c>
      <c r="B3647" s="27">
        <v>2000</v>
      </c>
      <c r="D3647" s="27">
        <v>382942.35</v>
      </c>
    </row>
    <row r="3648" spans="1:5" x14ac:dyDescent="0.25">
      <c r="A3648" s="27" t="s">
        <v>744</v>
      </c>
      <c r="B3648" s="27">
        <v>2001</v>
      </c>
      <c r="D3648" s="27">
        <v>368172</v>
      </c>
    </row>
    <row r="3649" spans="1:5" x14ac:dyDescent="0.25">
      <c r="A3649" s="27" t="s">
        <v>744</v>
      </c>
      <c r="B3649" s="27">
        <v>2002</v>
      </c>
      <c r="C3649" s="27">
        <v>353401.65</v>
      </c>
      <c r="D3649" s="27">
        <v>353401.65</v>
      </c>
      <c r="E3649" s="27">
        <v>291298.14</v>
      </c>
    </row>
    <row r="3650" spans="1:5" x14ac:dyDescent="0.25">
      <c r="A3650" s="27" t="s">
        <v>744</v>
      </c>
      <c r="B3650" s="27">
        <v>2003</v>
      </c>
      <c r="D3650" s="27">
        <v>346713.21</v>
      </c>
    </row>
    <row r="3651" spans="1:5" x14ac:dyDescent="0.25">
      <c r="A3651" s="27" t="s">
        <v>744</v>
      </c>
      <c r="B3651" s="27">
        <v>2004</v>
      </c>
      <c r="D3651" s="27">
        <v>340024.77</v>
      </c>
    </row>
    <row r="3652" spans="1:5" x14ac:dyDescent="0.25">
      <c r="A3652" s="27" t="s">
        <v>744</v>
      </c>
      <c r="B3652" s="27">
        <v>2005</v>
      </c>
      <c r="C3652" s="27">
        <v>333336.33</v>
      </c>
      <c r="D3652" s="27">
        <v>333336.33</v>
      </c>
      <c r="E3652" s="27">
        <v>297519.516</v>
      </c>
    </row>
    <row r="3653" spans="1:5" x14ac:dyDescent="0.25">
      <c r="A3653" s="27" t="s">
        <v>744</v>
      </c>
      <c r="B3653" s="27">
        <v>2006</v>
      </c>
      <c r="D3653" s="27">
        <v>304032.65733333299</v>
      </c>
    </row>
    <row r="3654" spans="1:5" x14ac:dyDescent="0.25">
      <c r="A3654" s="27" t="s">
        <v>744</v>
      </c>
      <c r="B3654" s="27">
        <v>2007</v>
      </c>
      <c r="D3654" s="27">
        <v>274728.98466666701</v>
      </c>
    </row>
    <row r="3655" spans="1:5" x14ac:dyDescent="0.25">
      <c r="A3655" s="27" t="s">
        <v>744</v>
      </c>
      <c r="B3655" s="27">
        <v>2008</v>
      </c>
      <c r="C3655" s="27">
        <v>245425.31200000001</v>
      </c>
      <c r="D3655" s="27">
        <v>245425.31200000001</v>
      </c>
      <c r="E3655" s="27">
        <v>268680.54399999999</v>
      </c>
    </row>
    <row r="3656" spans="1:5" x14ac:dyDescent="0.25">
      <c r="A3656" s="27" t="s">
        <v>744</v>
      </c>
      <c r="B3656" s="27">
        <v>2009</v>
      </c>
      <c r="D3656" s="27">
        <v>204284.32800000001</v>
      </c>
    </row>
    <row r="3657" spans="1:5" x14ac:dyDescent="0.25">
      <c r="A3657" s="27" t="s">
        <v>744</v>
      </c>
      <c r="B3657" s="27">
        <v>2010</v>
      </c>
      <c r="C3657" s="27">
        <v>163143.34400000001</v>
      </c>
      <c r="D3657" s="27">
        <v>163143.34400000001</v>
      </c>
      <c r="E3657" s="27">
        <v>204319.38800000001</v>
      </c>
    </row>
    <row r="3658" spans="1:5" x14ac:dyDescent="0.25">
      <c r="A3658" s="27" t="s">
        <v>744</v>
      </c>
      <c r="B3658" s="27">
        <v>2011</v>
      </c>
      <c r="C3658" s="27">
        <v>112614.45299999999</v>
      </c>
      <c r="D3658" s="27">
        <v>112614.45299999999</v>
      </c>
      <c r="E3658" s="27">
        <v>171801.56700000001</v>
      </c>
    </row>
    <row r="3659" spans="1:5" x14ac:dyDescent="0.25">
      <c r="A3659" s="27" t="s">
        <v>744</v>
      </c>
      <c r="B3659" s="27">
        <v>2012</v>
      </c>
      <c r="C3659" s="27">
        <v>156481.01300000001</v>
      </c>
      <c r="D3659" s="27">
        <v>156481.01300000001</v>
      </c>
      <c r="E3659" s="27">
        <v>227026.38399999999</v>
      </c>
    </row>
    <row r="3660" spans="1:5" x14ac:dyDescent="0.25">
      <c r="A3660" s="27" t="s">
        <v>744</v>
      </c>
      <c r="B3660" s="27">
        <v>2013</v>
      </c>
      <c r="C3660" s="27">
        <v>107712.38400000001</v>
      </c>
      <c r="D3660" s="27">
        <v>107712.38400000001</v>
      </c>
      <c r="E3660" s="27">
        <v>212027.90400000001</v>
      </c>
    </row>
    <row r="3661" spans="1:5" x14ac:dyDescent="0.25">
      <c r="A3661" s="27" t="s">
        <v>744</v>
      </c>
      <c r="B3661" s="27">
        <v>2014</v>
      </c>
      <c r="D3661" s="27">
        <v>107712.38400000001</v>
      </c>
    </row>
    <row r="3662" spans="1:5" x14ac:dyDescent="0.25">
      <c r="A3662" s="27" t="s">
        <v>744</v>
      </c>
      <c r="B3662" s="27">
        <v>2015</v>
      </c>
      <c r="D3662" s="27">
        <v>107712.38400000001</v>
      </c>
    </row>
    <row r="3663" spans="1:5" x14ac:dyDescent="0.25">
      <c r="A3663" s="27" t="s">
        <v>744</v>
      </c>
      <c r="B3663" s="27">
        <v>2016</v>
      </c>
      <c r="D3663" s="27">
        <v>107712.38400000001</v>
      </c>
    </row>
    <row r="3664" spans="1:5" x14ac:dyDescent="0.25">
      <c r="A3664" s="27" t="s">
        <v>744</v>
      </c>
      <c r="B3664" s="27">
        <v>2017</v>
      </c>
      <c r="D3664" s="27">
        <v>107712.38400000001</v>
      </c>
    </row>
    <row r="3665" spans="1:5" x14ac:dyDescent="0.25">
      <c r="A3665" s="27" t="s">
        <v>746</v>
      </c>
      <c r="B3665" s="27">
        <v>1981</v>
      </c>
      <c r="C3665" s="27">
        <v>2063956.4</v>
      </c>
      <c r="D3665" s="27">
        <v>2063956.4</v>
      </c>
      <c r="E3665" s="27">
        <v>1370485.6</v>
      </c>
    </row>
    <row r="3666" spans="1:5" x14ac:dyDescent="0.25">
      <c r="A3666" s="27" t="s">
        <v>746</v>
      </c>
      <c r="B3666" s="27">
        <v>1982</v>
      </c>
      <c r="D3666" s="27">
        <v>2146235.0633333302</v>
      </c>
    </row>
    <row r="3667" spans="1:5" x14ac:dyDescent="0.25">
      <c r="A3667" s="27" t="s">
        <v>746</v>
      </c>
      <c r="B3667" s="27">
        <v>1983</v>
      </c>
      <c r="D3667" s="27">
        <v>2228513.7266666698</v>
      </c>
    </row>
    <row r="3668" spans="1:5" x14ac:dyDescent="0.25">
      <c r="A3668" s="27" t="s">
        <v>746</v>
      </c>
      <c r="B3668" s="27">
        <v>1984</v>
      </c>
      <c r="C3668" s="27">
        <v>2310792.39</v>
      </c>
      <c r="D3668" s="27">
        <v>2310792.39</v>
      </c>
      <c r="E3668" s="27">
        <v>1740764.88</v>
      </c>
    </row>
    <row r="3669" spans="1:5" x14ac:dyDescent="0.25">
      <c r="A3669" s="27" t="s">
        <v>746</v>
      </c>
      <c r="B3669" s="27">
        <v>1985</v>
      </c>
      <c r="D3669" s="27">
        <v>2358626.92666667</v>
      </c>
    </row>
    <row r="3670" spans="1:5" x14ac:dyDescent="0.25">
      <c r="A3670" s="27" t="s">
        <v>746</v>
      </c>
      <c r="B3670" s="27">
        <v>1986</v>
      </c>
      <c r="D3670" s="27">
        <v>2406461.4633333301</v>
      </c>
    </row>
    <row r="3671" spans="1:5" x14ac:dyDescent="0.25">
      <c r="A3671" s="27" t="s">
        <v>746</v>
      </c>
      <c r="B3671" s="27">
        <v>1987</v>
      </c>
      <c r="C3671" s="27">
        <v>2454296</v>
      </c>
      <c r="D3671" s="27">
        <v>2454296</v>
      </c>
      <c r="E3671" s="27">
        <v>2011852</v>
      </c>
    </row>
    <row r="3672" spans="1:5" x14ac:dyDescent="0.25">
      <c r="A3672" s="27" t="s">
        <v>746</v>
      </c>
      <c r="B3672" s="27">
        <v>1988</v>
      </c>
      <c r="D3672" s="27">
        <v>2563386.0833333302</v>
      </c>
    </row>
    <row r="3673" spans="1:5" x14ac:dyDescent="0.25">
      <c r="A3673" s="27" t="s">
        <v>746</v>
      </c>
      <c r="B3673" s="27">
        <v>1989</v>
      </c>
      <c r="D3673" s="27">
        <v>2672476.1666666698</v>
      </c>
    </row>
    <row r="3674" spans="1:5" x14ac:dyDescent="0.25">
      <c r="A3674" s="27" t="s">
        <v>746</v>
      </c>
      <c r="B3674" s="27">
        <v>1990</v>
      </c>
      <c r="C3674" s="27">
        <v>2781566.25</v>
      </c>
      <c r="D3674" s="27">
        <v>2781566.25</v>
      </c>
      <c r="E3674" s="27">
        <v>2280563.23</v>
      </c>
    </row>
    <row r="3675" spans="1:5" x14ac:dyDescent="0.25">
      <c r="A3675" s="27" t="s">
        <v>746</v>
      </c>
      <c r="B3675" s="27">
        <v>1991</v>
      </c>
      <c r="D3675" s="27">
        <v>2698775.65</v>
      </c>
    </row>
    <row r="3676" spans="1:5" x14ac:dyDescent="0.25">
      <c r="A3676" s="27" t="s">
        <v>746</v>
      </c>
      <c r="B3676" s="27">
        <v>1992</v>
      </c>
      <c r="D3676" s="27">
        <v>2615985.0499999998</v>
      </c>
    </row>
    <row r="3677" spans="1:5" x14ac:dyDescent="0.25">
      <c r="A3677" s="27" t="s">
        <v>746</v>
      </c>
      <c r="B3677" s="27">
        <v>1993</v>
      </c>
      <c r="C3677" s="27">
        <v>2533194.4500000002</v>
      </c>
      <c r="D3677" s="27">
        <v>2533194.4500000002</v>
      </c>
      <c r="E3677" s="27">
        <v>1995896.25</v>
      </c>
    </row>
    <row r="3678" spans="1:5" x14ac:dyDescent="0.25">
      <c r="A3678" s="27" t="s">
        <v>746</v>
      </c>
      <c r="B3678" s="27">
        <v>1994</v>
      </c>
      <c r="D3678" s="27">
        <v>2579566.8533333298</v>
      </c>
    </row>
    <row r="3679" spans="1:5" x14ac:dyDescent="0.25">
      <c r="A3679" s="27" t="s">
        <v>746</v>
      </c>
      <c r="B3679" s="27">
        <v>1995</v>
      </c>
      <c r="D3679" s="27">
        <v>2625939.2566666701</v>
      </c>
    </row>
    <row r="3680" spans="1:5" x14ac:dyDescent="0.25">
      <c r="A3680" s="27" t="s">
        <v>746</v>
      </c>
      <c r="B3680" s="27">
        <v>1996</v>
      </c>
      <c r="C3680" s="27">
        <v>2672311.66</v>
      </c>
      <c r="D3680" s="27">
        <v>2672311.66</v>
      </c>
      <c r="E3680" s="27">
        <v>2252981.02</v>
      </c>
    </row>
    <row r="3681" spans="1:5" x14ac:dyDescent="0.25">
      <c r="A3681" s="27" t="s">
        <v>746</v>
      </c>
      <c r="B3681" s="27">
        <v>1997</v>
      </c>
      <c r="D3681" s="27">
        <v>2770646.3766666702</v>
      </c>
    </row>
    <row r="3682" spans="1:5" x14ac:dyDescent="0.25">
      <c r="A3682" s="27" t="s">
        <v>746</v>
      </c>
      <c r="B3682" s="27">
        <v>1998</v>
      </c>
      <c r="D3682" s="27">
        <v>2868981.09333333</v>
      </c>
    </row>
    <row r="3683" spans="1:5" x14ac:dyDescent="0.25">
      <c r="A3683" s="27" t="s">
        <v>746</v>
      </c>
      <c r="B3683" s="27">
        <v>1999</v>
      </c>
      <c r="C3683" s="27">
        <v>2967315.81</v>
      </c>
      <c r="D3683" s="27">
        <v>2967315.81</v>
      </c>
      <c r="E3683" s="27">
        <v>2571213.6</v>
      </c>
    </row>
    <row r="3684" spans="1:5" x14ac:dyDescent="0.25">
      <c r="A3684" s="27" t="s">
        <v>746</v>
      </c>
      <c r="B3684" s="27">
        <v>2000</v>
      </c>
      <c r="D3684" s="27">
        <v>3055389.88</v>
      </c>
    </row>
    <row r="3685" spans="1:5" x14ac:dyDescent="0.25">
      <c r="A3685" s="27" t="s">
        <v>746</v>
      </c>
      <c r="B3685" s="27">
        <v>2001</v>
      </c>
      <c r="D3685" s="27">
        <v>3143463.95</v>
      </c>
    </row>
    <row r="3686" spans="1:5" x14ac:dyDescent="0.25">
      <c r="A3686" s="27" t="s">
        <v>746</v>
      </c>
      <c r="B3686" s="27">
        <v>2002</v>
      </c>
      <c r="C3686" s="27">
        <v>3231538.02</v>
      </c>
      <c r="D3686" s="27">
        <v>3231538.02</v>
      </c>
      <c r="E3686" s="27">
        <v>2907919.52</v>
      </c>
    </row>
    <row r="3687" spans="1:5" x14ac:dyDescent="0.25">
      <c r="A3687" s="27" t="s">
        <v>746</v>
      </c>
      <c r="B3687" s="27">
        <v>2003</v>
      </c>
      <c r="D3687" s="27">
        <v>3222393.4866666701</v>
      </c>
    </row>
    <row r="3688" spans="1:5" x14ac:dyDescent="0.25">
      <c r="A3688" s="27" t="s">
        <v>746</v>
      </c>
      <c r="B3688" s="27">
        <v>2004</v>
      </c>
      <c r="D3688" s="27">
        <v>3213248.9533333299</v>
      </c>
    </row>
    <row r="3689" spans="1:5" x14ac:dyDescent="0.25">
      <c r="A3689" s="27" t="s">
        <v>746</v>
      </c>
      <c r="B3689" s="27">
        <v>2005</v>
      </c>
      <c r="C3689" s="27">
        <v>3204104.42</v>
      </c>
      <c r="D3689" s="27">
        <v>3204104.42</v>
      </c>
      <c r="E3689" s="27">
        <v>2980067.87</v>
      </c>
    </row>
    <row r="3690" spans="1:5" x14ac:dyDescent="0.25">
      <c r="A3690" s="27" t="s">
        <v>746</v>
      </c>
      <c r="B3690" s="27">
        <v>2006</v>
      </c>
      <c r="D3690" s="27">
        <v>3142463.0433333302</v>
      </c>
    </row>
    <row r="3691" spans="1:5" x14ac:dyDescent="0.25">
      <c r="A3691" s="27" t="s">
        <v>746</v>
      </c>
      <c r="B3691" s="27">
        <v>2007</v>
      </c>
      <c r="D3691" s="27">
        <v>3080821.6666666698</v>
      </c>
    </row>
    <row r="3692" spans="1:5" x14ac:dyDescent="0.25">
      <c r="A3692" s="27" t="s">
        <v>746</v>
      </c>
      <c r="B3692" s="27">
        <v>2008</v>
      </c>
      <c r="C3692" s="27">
        <v>3019180.29</v>
      </c>
      <c r="D3692" s="27">
        <v>3019180.29</v>
      </c>
      <c r="E3692" s="27">
        <v>3227388.85</v>
      </c>
    </row>
    <row r="3693" spans="1:5" x14ac:dyDescent="0.25">
      <c r="A3693" s="27" t="s">
        <v>746</v>
      </c>
      <c r="B3693" s="27">
        <v>2009</v>
      </c>
      <c r="D3693" s="27">
        <v>2834513.76</v>
      </c>
    </row>
    <row r="3694" spans="1:5" x14ac:dyDescent="0.25">
      <c r="A3694" s="27" t="s">
        <v>746</v>
      </c>
      <c r="B3694" s="27">
        <v>2010</v>
      </c>
      <c r="C3694" s="27">
        <v>2649847.23</v>
      </c>
      <c r="D3694" s="27">
        <v>2649847.23</v>
      </c>
      <c r="E3694" s="27">
        <v>3029954.94</v>
      </c>
    </row>
    <row r="3695" spans="1:5" x14ac:dyDescent="0.25">
      <c r="A3695" s="27" t="s">
        <v>746</v>
      </c>
      <c r="B3695" s="27">
        <v>2011</v>
      </c>
      <c r="C3695" s="27">
        <v>2719481.63</v>
      </c>
      <c r="D3695" s="27">
        <v>2719481.63</v>
      </c>
      <c r="E3695" s="27">
        <v>3400375.29</v>
      </c>
    </row>
    <row r="3696" spans="1:5" x14ac:dyDescent="0.25">
      <c r="A3696" s="27" t="s">
        <v>746</v>
      </c>
      <c r="B3696" s="27">
        <v>2012</v>
      </c>
      <c r="C3696" s="27">
        <v>2723295.61</v>
      </c>
      <c r="D3696" s="27">
        <v>2723295.61</v>
      </c>
      <c r="E3696" s="27">
        <v>3524309.05</v>
      </c>
    </row>
    <row r="3697" spans="1:5" x14ac:dyDescent="0.25">
      <c r="A3697" s="27" t="s">
        <v>746</v>
      </c>
      <c r="B3697" s="27">
        <v>2013</v>
      </c>
      <c r="C3697" s="27">
        <v>2725159.14</v>
      </c>
      <c r="D3697" s="27">
        <v>2725159.14</v>
      </c>
      <c r="E3697" s="27">
        <v>3795743.82</v>
      </c>
    </row>
    <row r="3698" spans="1:5" x14ac:dyDescent="0.25">
      <c r="A3698" s="27" t="s">
        <v>746</v>
      </c>
      <c r="B3698" s="27">
        <v>2014</v>
      </c>
      <c r="D3698" s="27">
        <v>2725159.14</v>
      </c>
    </row>
    <row r="3699" spans="1:5" x14ac:dyDescent="0.25">
      <c r="A3699" s="27" t="s">
        <v>746</v>
      </c>
      <c r="B3699" s="27">
        <v>2015</v>
      </c>
      <c r="D3699" s="27">
        <v>2725159.14</v>
      </c>
    </row>
    <row r="3700" spans="1:5" x14ac:dyDescent="0.25">
      <c r="A3700" s="27" t="s">
        <v>746</v>
      </c>
      <c r="B3700" s="27">
        <v>2016</v>
      </c>
      <c r="D3700" s="27">
        <v>2725159.14</v>
      </c>
    </row>
    <row r="3701" spans="1:5" x14ac:dyDescent="0.25">
      <c r="A3701" s="27" t="s">
        <v>746</v>
      </c>
      <c r="B3701" s="27">
        <v>2017</v>
      </c>
      <c r="D3701" s="27">
        <v>2725159.14</v>
      </c>
    </row>
    <row r="3702" spans="1:5" x14ac:dyDescent="0.25">
      <c r="A3702" s="27" t="s">
        <v>748</v>
      </c>
      <c r="B3702" s="27">
        <v>1981</v>
      </c>
      <c r="C3702" s="27">
        <v>48304.112999999998</v>
      </c>
      <c r="D3702" s="27">
        <v>48304.112999999998</v>
      </c>
      <c r="E3702" s="27">
        <v>8988.2163</v>
      </c>
    </row>
    <row r="3703" spans="1:5" x14ac:dyDescent="0.25">
      <c r="A3703" s="27" t="s">
        <v>748</v>
      </c>
      <c r="B3703" s="27">
        <v>1982</v>
      </c>
      <c r="D3703" s="27">
        <v>54676.606</v>
      </c>
    </row>
    <row r="3704" spans="1:5" x14ac:dyDescent="0.25">
      <c r="A3704" s="27" t="s">
        <v>748</v>
      </c>
      <c r="B3704" s="27">
        <v>1983</v>
      </c>
      <c r="D3704" s="27">
        <v>61049.099000000002</v>
      </c>
    </row>
    <row r="3705" spans="1:5" x14ac:dyDescent="0.25">
      <c r="A3705" s="27" t="s">
        <v>748</v>
      </c>
      <c r="B3705" s="27">
        <v>1984</v>
      </c>
      <c r="C3705" s="27">
        <v>67421.592000000004</v>
      </c>
      <c r="D3705" s="27">
        <v>67421.592000000004</v>
      </c>
      <c r="E3705" s="27">
        <v>11281.414199999999</v>
      </c>
    </row>
    <row r="3706" spans="1:5" x14ac:dyDescent="0.25">
      <c r="A3706" s="27" t="s">
        <v>748</v>
      </c>
      <c r="B3706" s="27">
        <v>1985</v>
      </c>
      <c r="D3706" s="27">
        <v>65702.174666666702</v>
      </c>
    </row>
    <row r="3707" spans="1:5" x14ac:dyDescent="0.25">
      <c r="A3707" s="27" t="s">
        <v>748</v>
      </c>
      <c r="B3707" s="27">
        <v>1986</v>
      </c>
      <c r="D3707" s="27">
        <v>63982.757333333298</v>
      </c>
    </row>
    <row r="3708" spans="1:5" x14ac:dyDescent="0.25">
      <c r="A3708" s="27" t="s">
        <v>748</v>
      </c>
      <c r="B3708" s="27">
        <v>1987</v>
      </c>
      <c r="C3708" s="27">
        <v>62263.34</v>
      </c>
      <c r="D3708" s="27">
        <v>62263.34</v>
      </c>
      <c r="E3708" s="27">
        <v>20293.741000000002</v>
      </c>
    </row>
    <row r="3709" spans="1:5" x14ac:dyDescent="0.25">
      <c r="A3709" s="27" t="s">
        <v>748</v>
      </c>
      <c r="B3709" s="27">
        <v>1988</v>
      </c>
      <c r="D3709" s="27">
        <v>58197.754333333301</v>
      </c>
    </row>
    <row r="3710" spans="1:5" x14ac:dyDescent="0.25">
      <c r="A3710" s="27" t="s">
        <v>748</v>
      </c>
      <c r="B3710" s="27">
        <v>1989</v>
      </c>
      <c r="D3710" s="27">
        <v>54132.168666666701</v>
      </c>
    </row>
    <row r="3711" spans="1:5" x14ac:dyDescent="0.25">
      <c r="A3711" s="27" t="s">
        <v>748</v>
      </c>
      <c r="B3711" s="27">
        <v>1990</v>
      </c>
      <c r="C3711" s="27">
        <v>50066.582999999999</v>
      </c>
      <c r="D3711" s="27">
        <v>50066.582999999999</v>
      </c>
      <c r="E3711" s="27">
        <v>11571.984899999999</v>
      </c>
    </row>
    <row r="3712" spans="1:5" x14ac:dyDescent="0.25">
      <c r="A3712" s="27" t="s">
        <v>748</v>
      </c>
      <c r="B3712" s="27">
        <v>1991</v>
      </c>
      <c r="D3712" s="27">
        <v>160794.18400000001</v>
      </c>
    </row>
    <row r="3713" spans="1:5" x14ac:dyDescent="0.25">
      <c r="A3713" s="27" t="s">
        <v>748</v>
      </c>
      <c r="B3713" s="27">
        <v>1992</v>
      </c>
      <c r="D3713" s="27">
        <v>271521.78499999997</v>
      </c>
    </row>
    <row r="3714" spans="1:5" x14ac:dyDescent="0.25">
      <c r="A3714" s="27" t="s">
        <v>748</v>
      </c>
      <c r="B3714" s="27">
        <v>1993</v>
      </c>
      <c r="C3714" s="27">
        <v>382249.386</v>
      </c>
      <c r="D3714" s="27">
        <v>382249.386</v>
      </c>
      <c r="E3714" s="27">
        <v>244181.63</v>
      </c>
    </row>
    <row r="3715" spans="1:5" x14ac:dyDescent="0.25">
      <c r="A3715" s="27" t="s">
        <v>748</v>
      </c>
      <c r="B3715" s="27">
        <v>1994</v>
      </c>
      <c r="D3715" s="27">
        <v>445558.357333333</v>
      </c>
    </row>
    <row r="3716" spans="1:5" x14ac:dyDescent="0.25">
      <c r="A3716" s="27" t="s">
        <v>748</v>
      </c>
      <c r="B3716" s="27">
        <v>1995</v>
      </c>
      <c r="D3716" s="27">
        <v>508867.32866666699</v>
      </c>
    </row>
    <row r="3717" spans="1:5" x14ac:dyDescent="0.25">
      <c r="A3717" s="27" t="s">
        <v>748</v>
      </c>
      <c r="B3717" s="27">
        <v>1996</v>
      </c>
      <c r="C3717" s="27">
        <v>572176.30000000005</v>
      </c>
      <c r="D3717" s="27">
        <v>572176.30000000005</v>
      </c>
      <c r="E3717" s="27">
        <v>438837.16100000002</v>
      </c>
    </row>
    <row r="3718" spans="1:5" x14ac:dyDescent="0.25">
      <c r="A3718" s="27" t="s">
        <v>748</v>
      </c>
      <c r="B3718" s="27">
        <v>1997</v>
      </c>
      <c r="D3718" s="27">
        <v>558367</v>
      </c>
    </row>
    <row r="3719" spans="1:5" x14ac:dyDescent="0.25">
      <c r="A3719" s="27" t="s">
        <v>748</v>
      </c>
      <c r="B3719" s="27">
        <v>1998</v>
      </c>
      <c r="D3719" s="27">
        <v>544557.69999999995</v>
      </c>
    </row>
    <row r="3720" spans="1:5" x14ac:dyDescent="0.25">
      <c r="A3720" s="27" t="s">
        <v>748</v>
      </c>
      <c r="B3720" s="27">
        <v>1999</v>
      </c>
      <c r="C3720" s="27">
        <v>530748.4</v>
      </c>
      <c r="D3720" s="27">
        <v>530748.4</v>
      </c>
      <c r="E3720" s="27">
        <v>394891.64</v>
      </c>
    </row>
    <row r="3721" spans="1:5" x14ac:dyDescent="0.25">
      <c r="A3721" s="27" t="s">
        <v>748</v>
      </c>
      <c r="B3721" s="27">
        <v>2000</v>
      </c>
      <c r="D3721" s="27">
        <v>596929.79333333299</v>
      </c>
    </row>
    <row r="3722" spans="1:5" x14ac:dyDescent="0.25">
      <c r="A3722" s="27" t="s">
        <v>748</v>
      </c>
      <c r="B3722" s="27">
        <v>2001</v>
      </c>
      <c r="D3722" s="27">
        <v>663111.186666667</v>
      </c>
    </row>
    <row r="3723" spans="1:5" x14ac:dyDescent="0.25">
      <c r="A3723" s="27" t="s">
        <v>748</v>
      </c>
      <c r="B3723" s="27">
        <v>2002</v>
      </c>
      <c r="C3723" s="27">
        <v>729292.58</v>
      </c>
      <c r="D3723" s="27">
        <v>729292.58</v>
      </c>
      <c r="E3723" s="27">
        <v>603433.16</v>
      </c>
    </row>
    <row r="3724" spans="1:5" x14ac:dyDescent="0.25">
      <c r="A3724" s="27" t="s">
        <v>748</v>
      </c>
      <c r="B3724" s="27">
        <v>2003</v>
      </c>
      <c r="D3724" s="27">
        <v>603592.46666666702</v>
      </c>
    </row>
    <row r="3725" spans="1:5" x14ac:dyDescent="0.25">
      <c r="A3725" s="27" t="s">
        <v>748</v>
      </c>
      <c r="B3725" s="27">
        <v>2004</v>
      </c>
      <c r="D3725" s="27">
        <v>477892.35333333298</v>
      </c>
    </row>
    <row r="3726" spans="1:5" x14ac:dyDescent="0.25">
      <c r="A3726" s="27" t="s">
        <v>748</v>
      </c>
      <c r="B3726" s="27">
        <v>2005</v>
      </c>
      <c r="C3726" s="27">
        <v>352192.24</v>
      </c>
      <c r="D3726" s="27">
        <v>352192.24</v>
      </c>
      <c r="E3726" s="27">
        <v>320429.12</v>
      </c>
    </row>
    <row r="3727" spans="1:5" x14ac:dyDescent="0.25">
      <c r="A3727" s="27" t="s">
        <v>748</v>
      </c>
      <c r="B3727" s="27">
        <v>2006</v>
      </c>
      <c r="D3727" s="27">
        <v>321633.90500000003</v>
      </c>
    </row>
    <row r="3728" spans="1:5" x14ac:dyDescent="0.25">
      <c r="A3728" s="27" t="s">
        <v>748</v>
      </c>
      <c r="B3728" s="27">
        <v>2007</v>
      </c>
      <c r="D3728" s="27">
        <v>291075.57</v>
      </c>
    </row>
    <row r="3729" spans="1:5" x14ac:dyDescent="0.25">
      <c r="A3729" s="27" t="s">
        <v>748</v>
      </c>
      <c r="B3729" s="27">
        <v>2008</v>
      </c>
      <c r="C3729" s="27">
        <v>260517.23499999999</v>
      </c>
      <c r="D3729" s="27">
        <v>260517.23499999999</v>
      </c>
      <c r="E3729" s="27">
        <v>295359.78999999998</v>
      </c>
    </row>
    <row r="3730" spans="1:5" x14ac:dyDescent="0.25">
      <c r="A3730" s="27" t="s">
        <v>748</v>
      </c>
      <c r="B3730" s="27">
        <v>2009</v>
      </c>
      <c r="D3730" s="27">
        <v>299783.54450000002</v>
      </c>
    </row>
    <row r="3731" spans="1:5" x14ac:dyDescent="0.25">
      <c r="A3731" s="27" t="s">
        <v>748</v>
      </c>
      <c r="B3731" s="27">
        <v>2010</v>
      </c>
      <c r="C3731" s="27">
        <v>339049.85399999999</v>
      </c>
      <c r="D3731" s="27">
        <v>339049.85399999999</v>
      </c>
      <c r="E3731" s="27">
        <v>421061.598</v>
      </c>
    </row>
    <row r="3732" spans="1:5" x14ac:dyDescent="0.25">
      <c r="A3732" s="27" t="s">
        <v>748</v>
      </c>
      <c r="B3732" s="27">
        <v>2011</v>
      </c>
      <c r="C3732" s="27">
        <v>317519.82900000003</v>
      </c>
      <c r="D3732" s="27">
        <v>317519.82900000003</v>
      </c>
      <c r="E3732" s="27">
        <v>466626.16600000003</v>
      </c>
    </row>
    <row r="3733" spans="1:5" x14ac:dyDescent="0.25">
      <c r="A3733" s="27" t="s">
        <v>748</v>
      </c>
      <c r="B3733" s="27">
        <v>2012</v>
      </c>
      <c r="C3733" s="27">
        <v>209133.848</v>
      </c>
      <c r="D3733" s="27">
        <v>209133.848</v>
      </c>
      <c r="E3733" s="27">
        <v>355720.728</v>
      </c>
    </row>
    <row r="3734" spans="1:5" x14ac:dyDescent="0.25">
      <c r="A3734" s="27" t="s">
        <v>748</v>
      </c>
      <c r="B3734" s="27">
        <v>2013</v>
      </c>
      <c r="C3734" s="27">
        <v>115655.77899999999</v>
      </c>
      <c r="D3734" s="27">
        <v>115655.77899999999</v>
      </c>
      <c r="E3734" s="27">
        <v>268366.54200000002</v>
      </c>
    </row>
    <row r="3735" spans="1:5" x14ac:dyDescent="0.25">
      <c r="A3735" s="27" t="s">
        <v>748</v>
      </c>
      <c r="B3735" s="27">
        <v>2014</v>
      </c>
      <c r="D3735" s="27">
        <v>115655.77899999999</v>
      </c>
    </row>
    <row r="3736" spans="1:5" x14ac:dyDescent="0.25">
      <c r="A3736" s="27" t="s">
        <v>748</v>
      </c>
      <c r="B3736" s="27">
        <v>2015</v>
      </c>
      <c r="D3736" s="27">
        <v>115655.77899999999</v>
      </c>
    </row>
    <row r="3737" spans="1:5" x14ac:dyDescent="0.25">
      <c r="A3737" s="27" t="s">
        <v>748</v>
      </c>
      <c r="B3737" s="27">
        <v>2016</v>
      </c>
      <c r="D3737" s="27">
        <v>115655.77899999999</v>
      </c>
    </row>
    <row r="3738" spans="1:5" x14ac:dyDescent="0.25">
      <c r="A3738" s="27" t="s">
        <v>748</v>
      </c>
      <c r="B3738" s="27">
        <v>2017</v>
      </c>
      <c r="D3738" s="27">
        <v>115655.77899999999</v>
      </c>
    </row>
    <row r="3739" spans="1:5" x14ac:dyDescent="0.25">
      <c r="A3739" s="27" t="s">
        <v>750</v>
      </c>
      <c r="B3739" s="27">
        <v>1981</v>
      </c>
      <c r="C3739" s="27">
        <v>386466.402</v>
      </c>
      <c r="D3739" s="27">
        <v>386466.402</v>
      </c>
      <c r="E3739" s="27">
        <v>56249.311500000003</v>
      </c>
    </row>
    <row r="3740" spans="1:5" x14ac:dyDescent="0.25">
      <c r="A3740" s="27" t="s">
        <v>750</v>
      </c>
      <c r="B3740" s="27">
        <v>1982</v>
      </c>
      <c r="D3740" s="27">
        <v>453027.71799999999</v>
      </c>
    </row>
    <row r="3741" spans="1:5" x14ac:dyDescent="0.25">
      <c r="A3741" s="27" t="s">
        <v>750</v>
      </c>
      <c r="B3741" s="27">
        <v>1983</v>
      </c>
      <c r="D3741" s="27">
        <v>519589.03399999999</v>
      </c>
    </row>
    <row r="3742" spans="1:5" x14ac:dyDescent="0.25">
      <c r="A3742" s="27" t="s">
        <v>750</v>
      </c>
      <c r="B3742" s="27">
        <v>1984</v>
      </c>
      <c r="C3742" s="27">
        <v>586150.35</v>
      </c>
      <c r="D3742" s="27">
        <v>586150.35</v>
      </c>
      <c r="E3742" s="27">
        <v>137834.386</v>
      </c>
    </row>
    <row r="3743" spans="1:5" x14ac:dyDescent="0.25">
      <c r="A3743" s="27" t="s">
        <v>750</v>
      </c>
      <c r="B3743" s="27">
        <v>1985</v>
      </c>
      <c r="D3743" s="27">
        <v>589418.19999999995</v>
      </c>
    </row>
    <row r="3744" spans="1:5" x14ac:dyDescent="0.25">
      <c r="A3744" s="27" t="s">
        <v>750</v>
      </c>
      <c r="B3744" s="27">
        <v>1986</v>
      </c>
      <c r="D3744" s="27">
        <v>592686.05000000005</v>
      </c>
    </row>
    <row r="3745" spans="1:5" x14ac:dyDescent="0.25">
      <c r="A3745" s="27" t="s">
        <v>750</v>
      </c>
      <c r="B3745" s="27">
        <v>1987</v>
      </c>
      <c r="C3745" s="27">
        <v>595953.9</v>
      </c>
      <c r="D3745" s="27">
        <v>595953.9</v>
      </c>
      <c r="E3745" s="27">
        <v>196302.61749999999</v>
      </c>
    </row>
    <row r="3746" spans="1:5" x14ac:dyDescent="0.25">
      <c r="A3746" s="27" t="s">
        <v>750</v>
      </c>
      <c r="B3746" s="27">
        <v>1988</v>
      </c>
      <c r="D3746" s="27">
        <v>1186857.3166666699</v>
      </c>
    </row>
    <row r="3747" spans="1:5" x14ac:dyDescent="0.25">
      <c r="A3747" s="27" t="s">
        <v>750</v>
      </c>
      <c r="B3747" s="27">
        <v>1989</v>
      </c>
      <c r="D3747" s="27">
        <v>1777760.7333333299</v>
      </c>
    </row>
    <row r="3748" spans="1:5" x14ac:dyDescent="0.25">
      <c r="A3748" s="27" t="s">
        <v>750</v>
      </c>
      <c r="B3748" s="27">
        <v>1990</v>
      </c>
      <c r="C3748" s="27">
        <v>2368664.15</v>
      </c>
      <c r="D3748" s="27">
        <v>2368664.15</v>
      </c>
      <c r="E3748" s="27">
        <v>1053963.3149999999</v>
      </c>
    </row>
    <row r="3749" spans="1:5" x14ac:dyDescent="0.25">
      <c r="A3749" s="27" t="s">
        <v>750</v>
      </c>
      <c r="B3749" s="27">
        <v>1991</v>
      </c>
      <c r="D3749" s="27">
        <v>2730127.7866666699</v>
      </c>
    </row>
    <row r="3750" spans="1:5" x14ac:dyDescent="0.25">
      <c r="A3750" s="27" t="s">
        <v>750</v>
      </c>
      <c r="B3750" s="27">
        <v>1992</v>
      </c>
      <c r="D3750" s="27">
        <v>3091591.4233333301</v>
      </c>
    </row>
    <row r="3751" spans="1:5" x14ac:dyDescent="0.25">
      <c r="A3751" s="27" t="s">
        <v>750</v>
      </c>
      <c r="B3751" s="27">
        <v>1993</v>
      </c>
      <c r="C3751" s="27">
        <v>3453055.06</v>
      </c>
      <c r="D3751" s="27">
        <v>3453055.06</v>
      </c>
      <c r="E3751" s="27">
        <v>1687534.1340000001</v>
      </c>
    </row>
    <row r="3752" spans="1:5" x14ac:dyDescent="0.25">
      <c r="A3752" s="27" t="s">
        <v>750</v>
      </c>
      <c r="B3752" s="27">
        <v>1994</v>
      </c>
      <c r="D3752" s="27">
        <v>3796705.64</v>
      </c>
    </row>
    <row r="3753" spans="1:5" x14ac:dyDescent="0.25">
      <c r="A3753" s="27" t="s">
        <v>750</v>
      </c>
      <c r="B3753" s="27">
        <v>1995</v>
      </c>
      <c r="D3753" s="27">
        <v>4140356.22</v>
      </c>
    </row>
    <row r="3754" spans="1:5" x14ac:dyDescent="0.25">
      <c r="A3754" s="27" t="s">
        <v>750</v>
      </c>
      <c r="B3754" s="27">
        <v>1996</v>
      </c>
      <c r="C3754" s="27">
        <v>4484006.8</v>
      </c>
      <c r="D3754" s="27">
        <v>4484006.8</v>
      </c>
      <c r="E3754" s="27">
        <v>3332125.16</v>
      </c>
    </row>
    <row r="3755" spans="1:5" x14ac:dyDescent="0.25">
      <c r="A3755" s="27" t="s">
        <v>750</v>
      </c>
      <c r="B3755" s="27">
        <v>1997</v>
      </c>
      <c r="D3755" s="27">
        <v>4490996.3866666704</v>
      </c>
    </row>
    <row r="3756" spans="1:5" x14ac:dyDescent="0.25">
      <c r="A3756" s="27" t="s">
        <v>750</v>
      </c>
      <c r="B3756" s="27">
        <v>1998</v>
      </c>
      <c r="D3756" s="27">
        <v>4497985.9733333299</v>
      </c>
    </row>
    <row r="3757" spans="1:5" x14ac:dyDescent="0.25">
      <c r="A3757" s="27" t="s">
        <v>750</v>
      </c>
      <c r="B3757" s="27">
        <v>1999</v>
      </c>
      <c r="C3757" s="27">
        <v>4504975.5599999996</v>
      </c>
      <c r="D3757" s="27">
        <v>4504975.5599999996</v>
      </c>
      <c r="E3757" s="27">
        <v>3425755.68</v>
      </c>
    </row>
    <row r="3758" spans="1:5" x14ac:dyDescent="0.25">
      <c r="A3758" s="27" t="s">
        <v>750</v>
      </c>
      <c r="B3758" s="27">
        <v>2000</v>
      </c>
      <c r="D3758" s="27">
        <v>4342272.3733333303</v>
      </c>
    </row>
    <row r="3759" spans="1:5" x14ac:dyDescent="0.25">
      <c r="A3759" s="27" t="s">
        <v>750</v>
      </c>
      <c r="B3759" s="27">
        <v>2001</v>
      </c>
      <c r="D3759" s="27">
        <v>4179569.1866666698</v>
      </c>
    </row>
    <row r="3760" spans="1:5" x14ac:dyDescent="0.25">
      <c r="A3760" s="27" t="s">
        <v>750</v>
      </c>
      <c r="B3760" s="27">
        <v>2002</v>
      </c>
      <c r="C3760" s="27">
        <v>4016866</v>
      </c>
      <c r="D3760" s="27">
        <v>4016866</v>
      </c>
      <c r="E3760" s="27">
        <v>3249934.8</v>
      </c>
    </row>
    <row r="3761" spans="1:5" x14ac:dyDescent="0.25">
      <c r="A3761" s="27" t="s">
        <v>750</v>
      </c>
      <c r="B3761" s="27">
        <v>2003</v>
      </c>
      <c r="D3761" s="27">
        <v>4103313.73</v>
      </c>
    </row>
    <row r="3762" spans="1:5" x14ac:dyDescent="0.25">
      <c r="A3762" s="27" t="s">
        <v>750</v>
      </c>
      <c r="B3762" s="27">
        <v>2004</v>
      </c>
      <c r="D3762" s="27">
        <v>4189761.46</v>
      </c>
    </row>
    <row r="3763" spans="1:5" x14ac:dyDescent="0.25">
      <c r="A3763" s="27" t="s">
        <v>750</v>
      </c>
      <c r="B3763" s="27">
        <v>2005</v>
      </c>
      <c r="C3763" s="27">
        <v>4276209.1900000004</v>
      </c>
      <c r="D3763" s="27">
        <v>4276209.1900000004</v>
      </c>
      <c r="E3763" s="27">
        <v>3831494.92</v>
      </c>
    </row>
    <row r="3764" spans="1:5" x14ac:dyDescent="0.25">
      <c r="A3764" s="27" t="s">
        <v>750</v>
      </c>
      <c r="B3764" s="27">
        <v>2006</v>
      </c>
      <c r="D3764" s="27">
        <v>3704641.8546666699</v>
      </c>
    </row>
    <row r="3765" spans="1:5" x14ac:dyDescent="0.25">
      <c r="A3765" s="27" t="s">
        <v>750</v>
      </c>
      <c r="B3765" s="27">
        <v>2007</v>
      </c>
      <c r="D3765" s="27">
        <v>3133074.51933333</v>
      </c>
    </row>
    <row r="3766" spans="1:5" x14ac:dyDescent="0.25">
      <c r="A3766" s="27" t="s">
        <v>750</v>
      </c>
      <c r="B3766" s="27">
        <v>2008</v>
      </c>
      <c r="C3766" s="27">
        <v>2561507.1839999999</v>
      </c>
      <c r="D3766" s="27">
        <v>2561507.1839999999</v>
      </c>
      <c r="E3766" s="27">
        <v>2813458.9920000001</v>
      </c>
    </row>
    <row r="3767" spans="1:5" x14ac:dyDescent="0.25">
      <c r="A3767" s="27" t="s">
        <v>750</v>
      </c>
      <c r="B3767" s="27">
        <v>2009</v>
      </c>
      <c r="D3767" s="27">
        <v>2088631.2450000001</v>
      </c>
    </row>
    <row r="3768" spans="1:5" x14ac:dyDescent="0.25">
      <c r="A3768" s="27" t="s">
        <v>750</v>
      </c>
      <c r="B3768" s="27">
        <v>2010</v>
      </c>
      <c r="C3768" s="27">
        <v>1615755.3060000001</v>
      </c>
      <c r="D3768" s="27">
        <v>1615755.3060000001</v>
      </c>
      <c r="E3768" s="27">
        <v>2022197.925</v>
      </c>
    </row>
    <row r="3769" spans="1:5" x14ac:dyDescent="0.25">
      <c r="A3769" s="27" t="s">
        <v>750</v>
      </c>
      <c r="B3769" s="27">
        <v>2011</v>
      </c>
      <c r="C3769" s="27">
        <v>1546505.1839999999</v>
      </c>
      <c r="D3769" s="27">
        <v>1546505.1839999999</v>
      </c>
      <c r="E3769" s="27">
        <v>2212325.6639999999</v>
      </c>
    </row>
    <row r="3770" spans="1:5" x14ac:dyDescent="0.25">
      <c r="A3770" s="27" t="s">
        <v>750</v>
      </c>
      <c r="B3770" s="27">
        <v>2012</v>
      </c>
      <c r="C3770" s="27">
        <v>1423959.16</v>
      </c>
      <c r="D3770" s="27">
        <v>1423959.16</v>
      </c>
      <c r="E3770" s="27">
        <v>2234617.736</v>
      </c>
    </row>
    <row r="3771" spans="1:5" x14ac:dyDescent="0.25">
      <c r="A3771" s="27" t="s">
        <v>750</v>
      </c>
      <c r="B3771" s="27">
        <v>2013</v>
      </c>
      <c r="C3771" s="27">
        <v>1322124.987</v>
      </c>
      <c r="D3771" s="27">
        <v>1322124.987</v>
      </c>
      <c r="E3771" s="27">
        <v>2349732.48</v>
      </c>
    </row>
    <row r="3772" spans="1:5" x14ac:dyDescent="0.25">
      <c r="A3772" s="27" t="s">
        <v>750</v>
      </c>
      <c r="B3772" s="27">
        <v>2014</v>
      </c>
      <c r="D3772" s="27">
        <v>1322124.987</v>
      </c>
    </row>
    <row r="3773" spans="1:5" x14ac:dyDescent="0.25">
      <c r="A3773" s="27" t="s">
        <v>750</v>
      </c>
      <c r="B3773" s="27">
        <v>2015</v>
      </c>
      <c r="D3773" s="27">
        <v>1322124.987</v>
      </c>
    </row>
    <row r="3774" spans="1:5" x14ac:dyDescent="0.25">
      <c r="A3774" s="27" t="s">
        <v>750</v>
      </c>
      <c r="B3774" s="27">
        <v>2016</v>
      </c>
      <c r="D3774" s="27">
        <v>1322124.987</v>
      </c>
    </row>
    <row r="3775" spans="1:5" x14ac:dyDescent="0.25">
      <c r="A3775" s="27" t="s">
        <v>750</v>
      </c>
      <c r="B3775" s="27">
        <v>2017</v>
      </c>
      <c r="D3775" s="27">
        <v>1322124.987</v>
      </c>
    </row>
    <row r="3776" spans="1:5" x14ac:dyDescent="0.25">
      <c r="A3776" s="27" t="s">
        <v>752</v>
      </c>
      <c r="B3776" s="27">
        <v>1981</v>
      </c>
      <c r="C3776" s="27">
        <v>11772749.52</v>
      </c>
      <c r="D3776" s="27">
        <v>11772749.52</v>
      </c>
      <c r="E3776" s="27">
        <v>1196538.8400000001</v>
      </c>
    </row>
    <row r="3777" spans="1:5" x14ac:dyDescent="0.25">
      <c r="A3777" s="27" t="s">
        <v>752</v>
      </c>
      <c r="B3777" s="27">
        <v>1982</v>
      </c>
      <c r="D3777" s="27">
        <v>12448506.9</v>
      </c>
    </row>
    <row r="3778" spans="1:5" x14ac:dyDescent="0.25">
      <c r="A3778" s="27" t="s">
        <v>752</v>
      </c>
      <c r="B3778" s="27">
        <v>1983</v>
      </c>
      <c r="D3778" s="27">
        <v>13124264.279999999</v>
      </c>
    </row>
    <row r="3779" spans="1:5" x14ac:dyDescent="0.25">
      <c r="A3779" s="27" t="s">
        <v>752</v>
      </c>
      <c r="B3779" s="27">
        <v>1984</v>
      </c>
      <c r="C3779" s="27">
        <v>13800021.66</v>
      </c>
      <c r="D3779" s="27">
        <v>13800021.66</v>
      </c>
      <c r="E3779" s="27">
        <v>4186680.1340000001</v>
      </c>
    </row>
    <row r="3780" spans="1:5" x14ac:dyDescent="0.25">
      <c r="A3780" s="27" t="s">
        <v>752</v>
      </c>
      <c r="B3780" s="27">
        <v>1985</v>
      </c>
      <c r="D3780" s="27">
        <v>14332258.663333301</v>
      </c>
    </row>
    <row r="3781" spans="1:5" x14ac:dyDescent="0.25">
      <c r="A3781" s="27" t="s">
        <v>752</v>
      </c>
      <c r="B3781" s="27">
        <v>1986</v>
      </c>
      <c r="D3781" s="27">
        <v>14864495.6666667</v>
      </c>
    </row>
    <row r="3782" spans="1:5" x14ac:dyDescent="0.25">
      <c r="A3782" s="27" t="s">
        <v>752</v>
      </c>
      <c r="B3782" s="27">
        <v>1987</v>
      </c>
      <c r="C3782" s="27">
        <v>15396732.67</v>
      </c>
      <c r="D3782" s="27">
        <v>15396732.67</v>
      </c>
      <c r="E3782" s="27">
        <v>6202489.3700000001</v>
      </c>
    </row>
    <row r="3783" spans="1:5" x14ac:dyDescent="0.25">
      <c r="A3783" s="27" t="s">
        <v>752</v>
      </c>
      <c r="B3783" s="27">
        <v>1988</v>
      </c>
      <c r="D3783" s="27">
        <v>15456662.4966667</v>
      </c>
    </row>
    <row r="3784" spans="1:5" x14ac:dyDescent="0.25">
      <c r="A3784" s="27" t="s">
        <v>752</v>
      </c>
      <c r="B3784" s="27">
        <v>1989</v>
      </c>
      <c r="D3784" s="27">
        <v>15516592.323333301</v>
      </c>
    </row>
    <row r="3785" spans="1:5" x14ac:dyDescent="0.25">
      <c r="A3785" s="27" t="s">
        <v>752</v>
      </c>
      <c r="B3785" s="27">
        <v>1990</v>
      </c>
      <c r="C3785" s="27">
        <v>15576522.15</v>
      </c>
      <c r="D3785" s="27">
        <v>15576522.15</v>
      </c>
      <c r="E3785" s="27">
        <v>6551026.6500000004</v>
      </c>
    </row>
    <row r="3786" spans="1:5" x14ac:dyDescent="0.25">
      <c r="A3786" s="27" t="s">
        <v>752</v>
      </c>
      <c r="B3786" s="27">
        <v>1991</v>
      </c>
      <c r="D3786" s="27">
        <v>16073992</v>
      </c>
    </row>
    <row r="3787" spans="1:5" x14ac:dyDescent="0.25">
      <c r="A3787" s="27" t="s">
        <v>752</v>
      </c>
      <c r="B3787" s="27">
        <v>1992</v>
      </c>
      <c r="D3787" s="27">
        <v>16571461.85</v>
      </c>
    </row>
    <row r="3788" spans="1:5" x14ac:dyDescent="0.25">
      <c r="A3788" s="27" t="s">
        <v>752</v>
      </c>
      <c r="B3788" s="27">
        <v>1993</v>
      </c>
      <c r="C3788" s="27">
        <v>17068931.699999999</v>
      </c>
      <c r="D3788" s="27">
        <v>17068931.699999999</v>
      </c>
      <c r="E3788" s="27">
        <v>8443421.9499999993</v>
      </c>
    </row>
    <row r="3789" spans="1:5" x14ac:dyDescent="0.25">
      <c r="A3789" s="27" t="s">
        <v>752</v>
      </c>
      <c r="B3789" s="27">
        <v>1994</v>
      </c>
      <c r="D3789" s="27">
        <v>16317816.5333333</v>
      </c>
    </row>
    <row r="3790" spans="1:5" x14ac:dyDescent="0.25">
      <c r="A3790" s="27" t="s">
        <v>752</v>
      </c>
      <c r="B3790" s="27">
        <v>1995</v>
      </c>
      <c r="D3790" s="27">
        <v>15566701.366666701</v>
      </c>
    </row>
    <row r="3791" spans="1:5" x14ac:dyDescent="0.25">
      <c r="A3791" s="27" t="s">
        <v>752</v>
      </c>
      <c r="B3791" s="27">
        <v>1996</v>
      </c>
      <c r="C3791" s="27">
        <v>14815586.199999999</v>
      </c>
      <c r="D3791" s="27">
        <v>14815586.199999999</v>
      </c>
      <c r="E3791" s="27">
        <v>8435029.75</v>
      </c>
    </row>
    <row r="3792" spans="1:5" x14ac:dyDescent="0.25">
      <c r="A3792" s="27" t="s">
        <v>752</v>
      </c>
      <c r="B3792" s="27">
        <v>1997</v>
      </c>
      <c r="D3792" s="27">
        <v>13920456.460000001</v>
      </c>
    </row>
    <row r="3793" spans="1:5" x14ac:dyDescent="0.25">
      <c r="A3793" s="27" t="s">
        <v>752</v>
      </c>
      <c r="B3793" s="27">
        <v>1998</v>
      </c>
      <c r="D3793" s="27">
        <v>13025326.720000001</v>
      </c>
    </row>
    <row r="3794" spans="1:5" x14ac:dyDescent="0.25">
      <c r="A3794" s="27" t="s">
        <v>752</v>
      </c>
      <c r="B3794" s="27">
        <v>1999</v>
      </c>
      <c r="C3794" s="27">
        <v>12130196.98</v>
      </c>
      <c r="D3794" s="27">
        <v>12130196.98</v>
      </c>
      <c r="E3794" s="27">
        <v>6209495.5999999996</v>
      </c>
    </row>
    <row r="3795" spans="1:5" x14ac:dyDescent="0.25">
      <c r="A3795" s="27" t="s">
        <v>752</v>
      </c>
      <c r="B3795" s="27">
        <v>2000</v>
      </c>
      <c r="D3795" s="27">
        <v>11781470.936666699</v>
      </c>
    </row>
    <row r="3796" spans="1:5" x14ac:dyDescent="0.25">
      <c r="A3796" s="27" t="s">
        <v>752</v>
      </c>
      <c r="B3796" s="27">
        <v>2001</v>
      </c>
      <c r="D3796" s="27">
        <v>11432744.893333299</v>
      </c>
    </row>
    <row r="3797" spans="1:5" x14ac:dyDescent="0.25">
      <c r="A3797" s="27" t="s">
        <v>752</v>
      </c>
      <c r="B3797" s="27">
        <v>2002</v>
      </c>
      <c r="C3797" s="27">
        <v>11084018.85</v>
      </c>
      <c r="D3797" s="27">
        <v>11084018.85</v>
      </c>
      <c r="E3797" s="27">
        <v>7056347.8099999996</v>
      </c>
    </row>
    <row r="3798" spans="1:5" x14ac:dyDescent="0.25">
      <c r="A3798" s="27" t="s">
        <v>752</v>
      </c>
      <c r="B3798" s="27">
        <v>2003</v>
      </c>
      <c r="D3798" s="27">
        <v>11460570.983333301</v>
      </c>
    </row>
    <row r="3799" spans="1:5" x14ac:dyDescent="0.25">
      <c r="A3799" s="27" t="s">
        <v>752</v>
      </c>
      <c r="B3799" s="27">
        <v>2004</v>
      </c>
      <c r="D3799" s="27">
        <v>11837123.116666701</v>
      </c>
    </row>
    <row r="3800" spans="1:5" x14ac:dyDescent="0.25">
      <c r="A3800" s="27" t="s">
        <v>752</v>
      </c>
      <c r="B3800" s="27">
        <v>2005</v>
      </c>
      <c r="C3800" s="27">
        <v>12213675.25</v>
      </c>
      <c r="D3800" s="27">
        <v>12213675.25</v>
      </c>
      <c r="E3800" s="27">
        <v>9872997.6099999994</v>
      </c>
    </row>
    <row r="3801" spans="1:5" x14ac:dyDescent="0.25">
      <c r="A3801" s="27" t="s">
        <v>752</v>
      </c>
      <c r="B3801" s="27">
        <v>2006</v>
      </c>
      <c r="D3801" s="27">
        <v>11645914.4166667</v>
      </c>
    </row>
    <row r="3802" spans="1:5" x14ac:dyDescent="0.25">
      <c r="A3802" s="27" t="s">
        <v>752</v>
      </c>
      <c r="B3802" s="27">
        <v>2007</v>
      </c>
      <c r="D3802" s="27">
        <v>11078153.5833333</v>
      </c>
    </row>
    <row r="3803" spans="1:5" x14ac:dyDescent="0.25">
      <c r="A3803" s="27" t="s">
        <v>752</v>
      </c>
      <c r="B3803" s="27">
        <v>2008</v>
      </c>
      <c r="C3803" s="27">
        <v>10510392.75</v>
      </c>
      <c r="D3803" s="27">
        <v>10510392.75</v>
      </c>
      <c r="E3803" s="27">
        <v>12340638.75</v>
      </c>
    </row>
    <row r="3804" spans="1:5" x14ac:dyDescent="0.25">
      <c r="A3804" s="27" t="s">
        <v>752</v>
      </c>
      <c r="B3804" s="27">
        <v>2009</v>
      </c>
      <c r="D3804" s="27">
        <v>10876231.34</v>
      </c>
    </row>
    <row r="3805" spans="1:5" x14ac:dyDescent="0.25">
      <c r="A3805" s="27" t="s">
        <v>752</v>
      </c>
      <c r="B3805" s="27">
        <v>2010</v>
      </c>
      <c r="C3805" s="27">
        <v>11242069.93</v>
      </c>
      <c r="D3805" s="27">
        <v>11242069.93</v>
      </c>
      <c r="E3805" s="27">
        <v>15925570.57</v>
      </c>
    </row>
    <row r="3806" spans="1:5" x14ac:dyDescent="0.25">
      <c r="A3806" s="27" t="s">
        <v>752</v>
      </c>
      <c r="B3806" s="27">
        <v>2011</v>
      </c>
      <c r="C3806" s="27">
        <v>11835872.16</v>
      </c>
      <c r="D3806" s="27">
        <v>11835872.16</v>
      </c>
      <c r="E3806" s="27">
        <v>19450268.640000001</v>
      </c>
    </row>
    <row r="3807" spans="1:5" x14ac:dyDescent="0.25">
      <c r="A3807" s="27" t="s">
        <v>752</v>
      </c>
      <c r="B3807" s="27">
        <v>2012</v>
      </c>
      <c r="C3807" s="27">
        <v>11682909.48</v>
      </c>
      <c r="D3807" s="27">
        <v>11682909.48</v>
      </c>
      <c r="E3807" s="27">
        <v>21544759.829999998</v>
      </c>
    </row>
    <row r="3808" spans="1:5" x14ac:dyDescent="0.25">
      <c r="A3808" s="27" t="s">
        <v>752</v>
      </c>
      <c r="B3808" s="27">
        <v>2013</v>
      </c>
      <c r="C3808" s="27">
        <v>10650119.6</v>
      </c>
      <c r="D3808" s="27">
        <v>10650119.6</v>
      </c>
      <c r="E3808" s="27">
        <v>23795328.48</v>
      </c>
    </row>
    <row r="3809" spans="1:5" x14ac:dyDescent="0.25">
      <c r="A3809" s="27" t="s">
        <v>752</v>
      </c>
      <c r="B3809" s="27">
        <v>2014</v>
      </c>
      <c r="D3809" s="27">
        <v>10650119.6</v>
      </c>
    </row>
    <row r="3810" spans="1:5" x14ac:dyDescent="0.25">
      <c r="A3810" s="27" t="s">
        <v>752</v>
      </c>
      <c r="B3810" s="27">
        <v>2015</v>
      </c>
      <c r="D3810" s="27">
        <v>10650119.6</v>
      </c>
    </row>
    <row r="3811" spans="1:5" x14ac:dyDescent="0.25">
      <c r="A3811" s="27" t="s">
        <v>752</v>
      </c>
      <c r="B3811" s="27">
        <v>2016</v>
      </c>
      <c r="D3811" s="27">
        <v>10650119.6</v>
      </c>
    </row>
    <row r="3812" spans="1:5" x14ac:dyDescent="0.25">
      <c r="A3812" s="27" t="s">
        <v>752</v>
      </c>
      <c r="B3812" s="27">
        <v>2017</v>
      </c>
      <c r="D3812" s="27">
        <v>10650119.6</v>
      </c>
    </row>
    <row r="3813" spans="1:5" x14ac:dyDescent="0.25">
      <c r="A3813" s="27" t="s">
        <v>760</v>
      </c>
      <c r="B3813" s="27">
        <v>1981</v>
      </c>
      <c r="C3813" s="27">
        <v>54920.178999999996</v>
      </c>
      <c r="D3813" s="27">
        <v>54920.178999999996</v>
      </c>
      <c r="E3813" s="27">
        <v>30376.605500000001</v>
      </c>
    </row>
    <row r="3814" spans="1:5" x14ac:dyDescent="0.25">
      <c r="A3814" s="27" t="s">
        <v>760</v>
      </c>
      <c r="B3814" s="27">
        <v>1982</v>
      </c>
      <c r="D3814" s="27">
        <v>58237.098666666701</v>
      </c>
    </row>
    <row r="3815" spans="1:5" x14ac:dyDescent="0.25">
      <c r="A3815" s="27" t="s">
        <v>760</v>
      </c>
      <c r="B3815" s="27">
        <v>1983</v>
      </c>
      <c r="D3815" s="27">
        <v>61554.018333333297</v>
      </c>
    </row>
    <row r="3816" spans="1:5" x14ac:dyDescent="0.25">
      <c r="A3816" s="27" t="s">
        <v>760</v>
      </c>
      <c r="B3816" s="27">
        <v>1984</v>
      </c>
      <c r="C3816" s="27">
        <v>64870.938000000002</v>
      </c>
      <c r="D3816" s="27">
        <v>64870.938000000002</v>
      </c>
      <c r="E3816" s="27">
        <v>38323.233</v>
      </c>
    </row>
    <row r="3817" spans="1:5" x14ac:dyDescent="0.25">
      <c r="A3817" s="27" t="s">
        <v>760</v>
      </c>
      <c r="B3817" s="27">
        <v>1985</v>
      </c>
      <c r="D3817" s="27">
        <v>58420.767999999996</v>
      </c>
    </row>
    <row r="3818" spans="1:5" x14ac:dyDescent="0.25">
      <c r="A3818" s="27" t="s">
        <v>760</v>
      </c>
      <c r="B3818" s="27">
        <v>1986</v>
      </c>
      <c r="D3818" s="27">
        <v>51970.597999999998</v>
      </c>
    </row>
    <row r="3819" spans="1:5" x14ac:dyDescent="0.25">
      <c r="A3819" s="27" t="s">
        <v>760</v>
      </c>
      <c r="B3819" s="27">
        <v>1987</v>
      </c>
      <c r="C3819" s="27">
        <v>45520.428</v>
      </c>
      <c r="D3819" s="27">
        <v>45520.428</v>
      </c>
      <c r="E3819" s="27">
        <v>29626.852279999999</v>
      </c>
    </row>
    <row r="3820" spans="1:5" x14ac:dyDescent="0.25">
      <c r="A3820" s="27" t="s">
        <v>760</v>
      </c>
      <c r="B3820" s="27">
        <v>1988</v>
      </c>
      <c r="D3820" s="27">
        <v>91501.306800000006</v>
      </c>
    </row>
    <row r="3821" spans="1:5" x14ac:dyDescent="0.25">
      <c r="A3821" s="27" t="s">
        <v>760</v>
      </c>
      <c r="B3821" s="27">
        <v>1989</v>
      </c>
      <c r="D3821" s="27">
        <v>137482.1856</v>
      </c>
    </row>
    <row r="3822" spans="1:5" x14ac:dyDescent="0.25">
      <c r="A3822" s="27" t="s">
        <v>760</v>
      </c>
      <c r="B3822" s="27">
        <v>1990</v>
      </c>
      <c r="C3822" s="27">
        <v>183463.0644</v>
      </c>
      <c r="D3822" s="27">
        <v>183463.0644</v>
      </c>
      <c r="E3822" s="27">
        <v>103134.8064</v>
      </c>
    </row>
    <row r="3823" spans="1:5" x14ac:dyDescent="0.25">
      <c r="A3823" s="27" t="s">
        <v>760</v>
      </c>
      <c r="B3823" s="27">
        <v>1991</v>
      </c>
      <c r="D3823" s="27">
        <v>140438.8818</v>
      </c>
    </row>
    <row r="3824" spans="1:5" x14ac:dyDescent="0.25">
      <c r="A3824" s="27" t="s">
        <v>760</v>
      </c>
      <c r="B3824" s="27">
        <v>1992</v>
      </c>
      <c r="D3824" s="27">
        <v>97414.699200000003</v>
      </c>
    </row>
    <row r="3825" spans="1:5" x14ac:dyDescent="0.25">
      <c r="A3825" s="27" t="s">
        <v>760</v>
      </c>
      <c r="B3825" s="27">
        <v>1993</v>
      </c>
      <c r="C3825" s="27">
        <v>54390.516600000003</v>
      </c>
      <c r="D3825" s="27">
        <v>54390.516600000003</v>
      </c>
      <c r="E3825" s="27">
        <v>13759.911120000001</v>
      </c>
    </row>
    <row r="3826" spans="1:5" x14ac:dyDescent="0.25">
      <c r="A3826" s="27" t="s">
        <v>760</v>
      </c>
      <c r="B3826" s="27">
        <v>1994</v>
      </c>
      <c r="D3826" s="27">
        <v>367370.201733333</v>
      </c>
    </row>
    <row r="3827" spans="1:5" x14ac:dyDescent="0.25">
      <c r="A3827" s="27" t="s">
        <v>760</v>
      </c>
      <c r="B3827" s="27">
        <v>1995</v>
      </c>
      <c r="D3827" s="27">
        <v>680349.88686666696</v>
      </c>
    </row>
    <row r="3828" spans="1:5" x14ac:dyDescent="0.25">
      <c r="A3828" s="27" t="s">
        <v>760</v>
      </c>
      <c r="B3828" s="27">
        <v>1996</v>
      </c>
      <c r="C3828" s="27">
        <v>993329.57200000004</v>
      </c>
      <c r="D3828" s="27">
        <v>993329.57200000004</v>
      </c>
      <c r="E3828" s="27">
        <v>352902.22220000002</v>
      </c>
    </row>
    <row r="3829" spans="1:5" x14ac:dyDescent="0.25">
      <c r="A3829" s="27" t="s">
        <v>760</v>
      </c>
      <c r="B3829" s="27">
        <v>1997</v>
      </c>
      <c r="D3829" s="27">
        <v>670539.69460666704</v>
      </c>
    </row>
    <row r="3830" spans="1:5" x14ac:dyDescent="0.25">
      <c r="A3830" s="27" t="s">
        <v>760</v>
      </c>
      <c r="B3830" s="27">
        <v>1998</v>
      </c>
      <c r="D3830" s="27">
        <v>347749.81721333298</v>
      </c>
    </row>
    <row r="3831" spans="1:5" x14ac:dyDescent="0.25">
      <c r="A3831" s="27" t="s">
        <v>760</v>
      </c>
      <c r="B3831" s="27">
        <v>1999</v>
      </c>
      <c r="C3831" s="27">
        <v>24959.93982</v>
      </c>
      <c r="D3831" s="27">
        <v>24959.93982</v>
      </c>
      <c r="E3831" s="27">
        <v>4522.2534999999998</v>
      </c>
    </row>
    <row r="3832" spans="1:5" x14ac:dyDescent="0.25">
      <c r="A3832" s="27" t="s">
        <v>760</v>
      </c>
      <c r="B3832" s="27">
        <v>2000</v>
      </c>
      <c r="D3832" s="27">
        <v>26182.728586666701</v>
      </c>
    </row>
    <row r="3833" spans="1:5" x14ac:dyDescent="0.25">
      <c r="A3833" s="27" t="s">
        <v>760</v>
      </c>
      <c r="B3833" s="27">
        <v>2001</v>
      </c>
      <c r="D3833" s="27">
        <v>27405.5173533333</v>
      </c>
    </row>
    <row r="3834" spans="1:5" x14ac:dyDescent="0.25">
      <c r="A3834" s="27" t="s">
        <v>760</v>
      </c>
      <c r="B3834" s="27">
        <v>2002</v>
      </c>
      <c r="C3834" s="27">
        <v>28628.306120000001</v>
      </c>
      <c r="D3834" s="27">
        <v>28628.306120000001</v>
      </c>
      <c r="E3834" s="27">
        <v>6345.4153999999999</v>
      </c>
    </row>
    <row r="3835" spans="1:5" x14ac:dyDescent="0.25">
      <c r="A3835" s="27" t="s">
        <v>760</v>
      </c>
      <c r="B3835" s="27">
        <v>2003</v>
      </c>
      <c r="D3835" s="27">
        <v>37161.577080000003</v>
      </c>
    </row>
    <row r="3836" spans="1:5" x14ac:dyDescent="0.25">
      <c r="A3836" s="27" t="s">
        <v>760</v>
      </c>
      <c r="B3836" s="27">
        <v>2004</v>
      </c>
      <c r="D3836" s="27">
        <v>45694.848039999997</v>
      </c>
    </row>
    <row r="3837" spans="1:5" x14ac:dyDescent="0.25">
      <c r="A3837" s="27" t="s">
        <v>760</v>
      </c>
      <c r="B3837" s="27">
        <v>2005</v>
      </c>
      <c r="C3837" s="27">
        <v>54228.118999999999</v>
      </c>
      <c r="D3837" s="27">
        <v>54228.118999999999</v>
      </c>
      <c r="E3837" s="27">
        <v>43935.578500000003</v>
      </c>
    </row>
    <row r="3838" spans="1:5" x14ac:dyDescent="0.25">
      <c r="A3838" s="27" t="s">
        <v>760</v>
      </c>
      <c r="B3838" s="27">
        <v>2006</v>
      </c>
      <c r="D3838" s="27">
        <v>37757.454013333299</v>
      </c>
    </row>
    <row r="3839" spans="1:5" x14ac:dyDescent="0.25">
      <c r="A3839" s="27" t="s">
        <v>760</v>
      </c>
      <c r="B3839" s="27">
        <v>2007</v>
      </c>
      <c r="D3839" s="27">
        <v>21286.789026666698</v>
      </c>
    </row>
    <row r="3840" spans="1:5" x14ac:dyDescent="0.25">
      <c r="A3840" s="27" t="s">
        <v>760</v>
      </c>
      <c r="B3840" s="27">
        <v>2008</v>
      </c>
      <c r="C3840" s="27">
        <v>4816.1240399999997</v>
      </c>
      <c r="D3840" s="27">
        <v>4816.1240399999997</v>
      </c>
      <c r="E3840" s="27">
        <v>4816.1240399999997</v>
      </c>
    </row>
    <row r="3841" spans="1:5" x14ac:dyDescent="0.25">
      <c r="A3841" s="27" t="s">
        <v>760</v>
      </c>
      <c r="B3841" s="27">
        <v>2009</v>
      </c>
      <c r="D3841" s="27">
        <v>2408.0620199999998</v>
      </c>
    </row>
    <row r="3842" spans="1:5" x14ac:dyDescent="0.25">
      <c r="A3842" s="27" t="s">
        <v>760</v>
      </c>
      <c r="B3842" s="27">
        <v>2010</v>
      </c>
      <c r="C3842" s="27">
        <v>0</v>
      </c>
      <c r="D3842" s="27">
        <v>0</v>
      </c>
      <c r="E3842" s="27">
        <v>4577.2390800000003</v>
      </c>
    </row>
    <row r="3843" spans="1:5" x14ac:dyDescent="0.25">
      <c r="A3843" s="27" t="s">
        <v>760</v>
      </c>
      <c r="B3843" s="27">
        <v>2011</v>
      </c>
      <c r="C3843" s="27">
        <v>8768.3389200000001</v>
      </c>
      <c r="D3843" s="27">
        <v>8768.3389200000001</v>
      </c>
      <c r="E3843" s="27">
        <v>17506.420139999998</v>
      </c>
    </row>
    <row r="3844" spans="1:5" x14ac:dyDescent="0.25">
      <c r="A3844" s="27" t="s">
        <v>760</v>
      </c>
      <c r="B3844" s="27">
        <v>2012</v>
      </c>
      <c r="C3844" s="27">
        <v>7270.6779200000001</v>
      </c>
      <c r="D3844" s="27">
        <v>7270.6779200000001</v>
      </c>
      <c r="E3844" s="27">
        <v>25176.728060000001</v>
      </c>
    </row>
    <row r="3845" spans="1:5" x14ac:dyDescent="0.25">
      <c r="A3845" s="27" t="s">
        <v>760</v>
      </c>
      <c r="B3845" s="27">
        <v>2013</v>
      </c>
      <c r="C3845" s="27">
        <v>3444.4345079999998</v>
      </c>
      <c r="D3845" s="27">
        <v>3444.4345079999998</v>
      </c>
      <c r="E3845" s="27">
        <v>13193.679480000001</v>
      </c>
    </row>
    <row r="3846" spans="1:5" x14ac:dyDescent="0.25">
      <c r="A3846" s="27" t="s">
        <v>760</v>
      </c>
      <c r="B3846" s="27">
        <v>2014</v>
      </c>
      <c r="D3846" s="27">
        <v>3444.4345079999998</v>
      </c>
    </row>
    <row r="3847" spans="1:5" x14ac:dyDescent="0.25">
      <c r="A3847" s="27" t="s">
        <v>760</v>
      </c>
      <c r="B3847" s="27">
        <v>2015</v>
      </c>
      <c r="D3847" s="27">
        <v>3444.4345079999998</v>
      </c>
    </row>
    <row r="3848" spans="1:5" x14ac:dyDescent="0.25">
      <c r="A3848" s="27" t="s">
        <v>760</v>
      </c>
      <c r="B3848" s="27">
        <v>2016</v>
      </c>
      <c r="D3848" s="27">
        <v>3444.4345079999998</v>
      </c>
    </row>
    <row r="3849" spans="1:5" x14ac:dyDescent="0.25">
      <c r="A3849" s="27" t="s">
        <v>760</v>
      </c>
      <c r="B3849" s="27">
        <v>2017</v>
      </c>
      <c r="D3849" s="27">
        <v>3444.4345079999998</v>
      </c>
    </row>
    <row r="3850" spans="1:5" x14ac:dyDescent="0.25">
      <c r="A3850" s="27" t="s">
        <v>763</v>
      </c>
      <c r="B3850" s="27">
        <v>1981</v>
      </c>
      <c r="C3850" s="27">
        <v>146289.245</v>
      </c>
      <c r="D3850" s="27">
        <v>146289.245</v>
      </c>
      <c r="E3850" s="27">
        <v>71028.251499999998</v>
      </c>
    </row>
    <row r="3851" spans="1:5" x14ac:dyDescent="0.25">
      <c r="A3851" s="27" t="s">
        <v>763</v>
      </c>
      <c r="B3851" s="27">
        <v>1982</v>
      </c>
      <c r="D3851" s="27">
        <v>147031.82999999999</v>
      </c>
    </row>
    <row r="3852" spans="1:5" x14ac:dyDescent="0.25">
      <c r="A3852" s="27" t="s">
        <v>763</v>
      </c>
      <c r="B3852" s="27">
        <v>1983</v>
      </c>
      <c r="D3852" s="27">
        <v>147774.41500000001</v>
      </c>
    </row>
    <row r="3853" spans="1:5" x14ac:dyDescent="0.25">
      <c r="A3853" s="27" t="s">
        <v>763</v>
      </c>
      <c r="B3853" s="27">
        <v>1984</v>
      </c>
      <c r="C3853" s="27">
        <v>148517</v>
      </c>
      <c r="D3853" s="27">
        <v>148517</v>
      </c>
      <c r="E3853" s="27">
        <v>99715.199999999997</v>
      </c>
    </row>
    <row r="3854" spans="1:5" x14ac:dyDescent="0.25">
      <c r="A3854" s="27" t="s">
        <v>763</v>
      </c>
      <c r="B3854" s="27">
        <v>1985</v>
      </c>
      <c r="D3854" s="27">
        <v>148665.51699999999</v>
      </c>
    </row>
    <row r="3855" spans="1:5" x14ac:dyDescent="0.25">
      <c r="A3855" s="27" t="s">
        <v>763</v>
      </c>
      <c r="B3855" s="27">
        <v>1986</v>
      </c>
      <c r="D3855" s="27">
        <v>148814.03400000001</v>
      </c>
    </row>
    <row r="3856" spans="1:5" x14ac:dyDescent="0.25">
      <c r="A3856" s="27" t="s">
        <v>763</v>
      </c>
      <c r="B3856" s="27">
        <v>1987</v>
      </c>
      <c r="C3856" s="27">
        <v>148962.55100000001</v>
      </c>
      <c r="D3856" s="27">
        <v>148962.55100000001</v>
      </c>
      <c r="E3856" s="27">
        <v>100014.3456</v>
      </c>
    </row>
    <row r="3857" spans="1:5" x14ac:dyDescent="0.25">
      <c r="A3857" s="27" t="s">
        <v>763</v>
      </c>
      <c r="B3857" s="27">
        <v>1988</v>
      </c>
      <c r="D3857" s="27">
        <v>139941.93733333299</v>
      </c>
    </row>
    <row r="3858" spans="1:5" x14ac:dyDescent="0.25">
      <c r="A3858" s="27" t="s">
        <v>763</v>
      </c>
      <c r="B3858" s="27">
        <v>1989</v>
      </c>
      <c r="D3858" s="27">
        <v>130921.323666667</v>
      </c>
    </row>
    <row r="3859" spans="1:5" x14ac:dyDescent="0.25">
      <c r="A3859" s="27" t="s">
        <v>763</v>
      </c>
      <c r="B3859" s="27">
        <v>1990</v>
      </c>
      <c r="C3859" s="27">
        <v>121900.71</v>
      </c>
      <c r="D3859" s="27">
        <v>121900.71</v>
      </c>
      <c r="E3859" s="27">
        <v>71965.680200000003</v>
      </c>
    </row>
    <row r="3860" spans="1:5" x14ac:dyDescent="0.25">
      <c r="A3860" s="27" t="s">
        <v>763</v>
      </c>
      <c r="B3860" s="27">
        <v>1991</v>
      </c>
      <c r="D3860" s="27">
        <v>114372.5864</v>
      </c>
    </row>
    <row r="3861" spans="1:5" x14ac:dyDescent="0.25">
      <c r="A3861" s="27" t="s">
        <v>763</v>
      </c>
      <c r="B3861" s="27">
        <v>1992</v>
      </c>
      <c r="D3861" s="27">
        <v>106844.46279999999</v>
      </c>
    </row>
    <row r="3862" spans="1:5" x14ac:dyDescent="0.25">
      <c r="A3862" s="27" t="s">
        <v>763</v>
      </c>
      <c r="B3862" s="27">
        <v>1993</v>
      </c>
      <c r="C3862" s="27">
        <v>99316.339200000002</v>
      </c>
      <c r="D3862" s="27">
        <v>99316.339200000002</v>
      </c>
      <c r="E3862" s="27">
        <v>71821.460399999996</v>
      </c>
    </row>
    <row r="3863" spans="1:5" x14ac:dyDescent="0.25">
      <c r="A3863" s="27" t="s">
        <v>763</v>
      </c>
      <c r="B3863" s="27">
        <v>1994</v>
      </c>
      <c r="D3863" s="27">
        <v>99648.723199999993</v>
      </c>
    </row>
    <row r="3864" spans="1:5" x14ac:dyDescent="0.25">
      <c r="A3864" s="27" t="s">
        <v>763</v>
      </c>
      <c r="B3864" s="27">
        <v>1995</v>
      </c>
      <c r="D3864" s="27">
        <v>99981.107199999999</v>
      </c>
    </row>
    <row r="3865" spans="1:5" x14ac:dyDescent="0.25">
      <c r="A3865" s="27" t="s">
        <v>763</v>
      </c>
      <c r="B3865" s="27">
        <v>1996</v>
      </c>
      <c r="C3865" s="27">
        <v>100313.4912</v>
      </c>
      <c r="D3865" s="27">
        <v>100313.4912</v>
      </c>
      <c r="E3865" s="27">
        <v>72542.559399999998</v>
      </c>
    </row>
    <row r="3866" spans="1:5" x14ac:dyDescent="0.25">
      <c r="A3866" s="27" t="s">
        <v>763</v>
      </c>
      <c r="B3866" s="27">
        <v>1997</v>
      </c>
      <c r="D3866" s="27">
        <v>100845.30560000001</v>
      </c>
    </row>
    <row r="3867" spans="1:5" x14ac:dyDescent="0.25">
      <c r="A3867" s="27" t="s">
        <v>763</v>
      </c>
      <c r="B3867" s="27">
        <v>1998</v>
      </c>
      <c r="D3867" s="27">
        <v>101377.12</v>
      </c>
    </row>
    <row r="3868" spans="1:5" x14ac:dyDescent="0.25">
      <c r="A3868" s="27" t="s">
        <v>763</v>
      </c>
      <c r="B3868" s="27">
        <v>1999</v>
      </c>
      <c r="C3868" s="27">
        <v>101908.9344</v>
      </c>
      <c r="D3868" s="27">
        <v>101908.9344</v>
      </c>
      <c r="E3868" s="27">
        <v>73696.317800000004</v>
      </c>
    </row>
    <row r="3869" spans="1:5" x14ac:dyDescent="0.25">
      <c r="A3869" s="27" t="s">
        <v>763</v>
      </c>
      <c r="B3869" s="27">
        <v>2000</v>
      </c>
      <c r="D3869" s="27">
        <v>102573.70239999999</v>
      </c>
    </row>
    <row r="3870" spans="1:5" x14ac:dyDescent="0.25">
      <c r="A3870" s="27" t="s">
        <v>763</v>
      </c>
      <c r="B3870" s="27">
        <v>2001</v>
      </c>
      <c r="D3870" s="27">
        <v>103238.47040000001</v>
      </c>
    </row>
    <row r="3871" spans="1:5" x14ac:dyDescent="0.25">
      <c r="A3871" s="27" t="s">
        <v>763</v>
      </c>
      <c r="B3871" s="27">
        <v>2002</v>
      </c>
      <c r="C3871" s="27">
        <v>103903.2384</v>
      </c>
      <c r="D3871" s="27">
        <v>103903.2384</v>
      </c>
      <c r="E3871" s="27">
        <v>75138.515799999994</v>
      </c>
    </row>
    <row r="3872" spans="1:5" x14ac:dyDescent="0.25">
      <c r="A3872" s="27" t="s">
        <v>763</v>
      </c>
      <c r="B3872" s="27">
        <v>2003</v>
      </c>
      <c r="D3872" s="27">
        <v>86238.575599999996</v>
      </c>
    </row>
    <row r="3873" spans="1:5" x14ac:dyDescent="0.25">
      <c r="A3873" s="27" t="s">
        <v>763</v>
      </c>
      <c r="B3873" s="27">
        <v>2004</v>
      </c>
      <c r="D3873" s="27">
        <v>68573.912800000006</v>
      </c>
    </row>
    <row r="3874" spans="1:5" x14ac:dyDescent="0.25">
      <c r="A3874" s="27" t="s">
        <v>763</v>
      </c>
      <c r="B3874" s="27">
        <v>2005</v>
      </c>
      <c r="C3874" s="27">
        <v>50909.25</v>
      </c>
      <c r="D3874" s="27">
        <v>50909.25</v>
      </c>
      <c r="E3874" s="27">
        <v>50909.25</v>
      </c>
    </row>
    <row r="3875" spans="1:5" x14ac:dyDescent="0.25">
      <c r="A3875" s="27" t="s">
        <v>763</v>
      </c>
      <c r="B3875" s="27">
        <v>2006</v>
      </c>
      <c r="D3875" s="27">
        <v>41661.253599999996</v>
      </c>
    </row>
    <row r="3876" spans="1:5" x14ac:dyDescent="0.25">
      <c r="A3876" s="27" t="s">
        <v>763</v>
      </c>
      <c r="B3876" s="27">
        <v>2007</v>
      </c>
      <c r="D3876" s="27">
        <v>32413.2572</v>
      </c>
    </row>
    <row r="3877" spans="1:5" x14ac:dyDescent="0.25">
      <c r="A3877" s="27" t="s">
        <v>763</v>
      </c>
      <c r="B3877" s="27">
        <v>2008</v>
      </c>
      <c r="C3877" s="27">
        <v>23165.2608</v>
      </c>
      <c r="D3877" s="27">
        <v>23165.2608</v>
      </c>
      <c r="E3877" s="27">
        <v>23165.2608</v>
      </c>
    </row>
    <row r="3878" spans="1:5" x14ac:dyDescent="0.25">
      <c r="A3878" s="27" t="s">
        <v>763</v>
      </c>
      <c r="B3878" s="27">
        <v>2009</v>
      </c>
      <c r="D3878" s="27">
        <v>24309.280350000001</v>
      </c>
    </row>
    <row r="3879" spans="1:5" x14ac:dyDescent="0.25">
      <c r="A3879" s="27" t="s">
        <v>763</v>
      </c>
      <c r="B3879" s="27">
        <v>2010</v>
      </c>
      <c r="C3879" s="27">
        <v>25453.299900000002</v>
      </c>
      <c r="D3879" s="27">
        <v>25453.299900000002</v>
      </c>
      <c r="E3879" s="27">
        <v>25453.299900000002</v>
      </c>
    </row>
    <row r="3880" spans="1:5" x14ac:dyDescent="0.25">
      <c r="A3880" s="27" t="s">
        <v>763</v>
      </c>
      <c r="B3880" s="27">
        <v>2011</v>
      </c>
      <c r="C3880" s="27">
        <v>49435.584000000003</v>
      </c>
      <c r="D3880" s="27">
        <v>49435.584000000003</v>
      </c>
      <c r="E3880" s="27">
        <v>49435.584000000003</v>
      </c>
    </row>
    <row r="3881" spans="1:5" x14ac:dyDescent="0.25">
      <c r="A3881" s="27" t="s">
        <v>763</v>
      </c>
      <c r="B3881" s="27">
        <v>2012</v>
      </c>
      <c r="C3881" s="27">
        <v>77476.987399999998</v>
      </c>
      <c r="D3881" s="27">
        <v>77476.987399999998</v>
      </c>
      <c r="E3881" s="27">
        <v>77476.987399999998</v>
      </c>
    </row>
    <row r="3882" spans="1:5" x14ac:dyDescent="0.25">
      <c r="A3882" s="27" t="s">
        <v>763</v>
      </c>
      <c r="B3882" s="27">
        <v>2013</v>
      </c>
      <c r="C3882" s="27">
        <v>78251.364600000001</v>
      </c>
      <c r="D3882" s="27">
        <v>78251.364600000001</v>
      </c>
      <c r="E3882" s="27">
        <v>128128.724</v>
      </c>
    </row>
    <row r="3883" spans="1:5" x14ac:dyDescent="0.25">
      <c r="A3883" s="27" t="s">
        <v>763</v>
      </c>
      <c r="B3883" s="27">
        <v>2014</v>
      </c>
      <c r="D3883" s="27">
        <v>78251.364600000001</v>
      </c>
    </row>
    <row r="3884" spans="1:5" x14ac:dyDescent="0.25">
      <c r="A3884" s="27" t="s">
        <v>763</v>
      </c>
      <c r="B3884" s="27">
        <v>2015</v>
      </c>
      <c r="D3884" s="27">
        <v>78251.364600000001</v>
      </c>
    </row>
    <row r="3885" spans="1:5" x14ac:dyDescent="0.25">
      <c r="A3885" s="27" t="s">
        <v>763</v>
      </c>
      <c r="B3885" s="27">
        <v>2016</v>
      </c>
      <c r="D3885" s="27">
        <v>78251.364600000001</v>
      </c>
    </row>
    <row r="3886" spans="1:5" x14ac:dyDescent="0.25">
      <c r="A3886" s="27" t="s">
        <v>763</v>
      </c>
      <c r="B3886" s="27">
        <v>2017</v>
      </c>
      <c r="D3886" s="27">
        <v>78251.364600000001</v>
      </c>
    </row>
    <row r="3887" spans="1:5" x14ac:dyDescent="0.25">
      <c r="A3887" s="27" t="s">
        <v>774</v>
      </c>
      <c r="B3887" s="27">
        <v>1981</v>
      </c>
      <c r="C3887" s="27">
        <v>58681.211199999998</v>
      </c>
      <c r="D3887" s="27">
        <v>58681.211199999998</v>
      </c>
      <c r="E3887" s="27">
        <v>36977.0818</v>
      </c>
    </row>
    <row r="3888" spans="1:5" x14ac:dyDescent="0.25">
      <c r="A3888" s="27" t="s">
        <v>774</v>
      </c>
      <c r="B3888" s="27">
        <v>1982</v>
      </c>
      <c r="D3888" s="27">
        <v>60666.917399999998</v>
      </c>
    </row>
    <row r="3889" spans="1:5" x14ac:dyDescent="0.25">
      <c r="A3889" s="27" t="s">
        <v>774</v>
      </c>
      <c r="B3889" s="27">
        <v>1983</v>
      </c>
      <c r="D3889" s="27">
        <v>62652.623599999999</v>
      </c>
    </row>
    <row r="3890" spans="1:5" x14ac:dyDescent="0.25">
      <c r="A3890" s="27" t="s">
        <v>774</v>
      </c>
      <c r="B3890" s="27">
        <v>1984</v>
      </c>
      <c r="C3890" s="27">
        <v>64638.3298</v>
      </c>
      <c r="D3890" s="27">
        <v>64638.3298</v>
      </c>
      <c r="E3890" s="27">
        <v>43259.5262</v>
      </c>
    </row>
    <row r="3891" spans="1:5" x14ac:dyDescent="0.25">
      <c r="A3891" s="27" t="s">
        <v>774</v>
      </c>
      <c r="B3891" s="27">
        <v>1985</v>
      </c>
      <c r="D3891" s="27">
        <v>66516.137366666706</v>
      </c>
    </row>
    <row r="3892" spans="1:5" x14ac:dyDescent="0.25">
      <c r="A3892" s="27" t="s">
        <v>774</v>
      </c>
      <c r="B3892" s="27">
        <v>1986</v>
      </c>
      <c r="D3892" s="27">
        <v>68393.944933333303</v>
      </c>
    </row>
    <row r="3893" spans="1:5" x14ac:dyDescent="0.25">
      <c r="A3893" s="27" t="s">
        <v>774</v>
      </c>
      <c r="B3893" s="27">
        <v>1987</v>
      </c>
      <c r="C3893" s="27">
        <v>70271.752500000002</v>
      </c>
      <c r="D3893" s="27">
        <v>70271.752500000002</v>
      </c>
      <c r="E3893" s="27">
        <v>49535.5095</v>
      </c>
    </row>
    <row r="3894" spans="1:5" x14ac:dyDescent="0.25">
      <c r="A3894" s="27" t="s">
        <v>774</v>
      </c>
      <c r="B3894" s="27">
        <v>1988</v>
      </c>
      <c r="D3894" s="27">
        <v>72750.634999999995</v>
      </c>
    </row>
    <row r="3895" spans="1:5" x14ac:dyDescent="0.25">
      <c r="A3895" s="27" t="s">
        <v>774</v>
      </c>
      <c r="B3895" s="27">
        <v>1989</v>
      </c>
      <c r="D3895" s="27">
        <v>75229.517500000002</v>
      </c>
    </row>
    <row r="3896" spans="1:5" x14ac:dyDescent="0.25">
      <c r="A3896" s="27" t="s">
        <v>774</v>
      </c>
      <c r="B3896" s="27">
        <v>1990</v>
      </c>
      <c r="C3896" s="27">
        <v>77708.399999999994</v>
      </c>
      <c r="D3896" s="27">
        <v>77708.399999999994</v>
      </c>
      <c r="E3896" s="27">
        <v>50988.495999999999</v>
      </c>
    </row>
    <row r="3897" spans="1:5" x14ac:dyDescent="0.25">
      <c r="A3897" s="27" t="s">
        <v>774</v>
      </c>
      <c r="B3897" s="27">
        <v>1991</v>
      </c>
      <c r="D3897" s="27">
        <v>537338.61066666699</v>
      </c>
    </row>
    <row r="3898" spans="1:5" x14ac:dyDescent="0.25">
      <c r="A3898" s="27" t="s">
        <v>774</v>
      </c>
      <c r="B3898" s="27">
        <v>1992</v>
      </c>
      <c r="D3898" s="27">
        <v>996968.82133333397</v>
      </c>
    </row>
    <row r="3899" spans="1:5" x14ac:dyDescent="0.25">
      <c r="A3899" s="27" t="s">
        <v>774</v>
      </c>
      <c r="B3899" s="27">
        <v>1993</v>
      </c>
      <c r="C3899" s="27">
        <v>1456599.0319999999</v>
      </c>
      <c r="D3899" s="27">
        <v>1456599.0319999999</v>
      </c>
      <c r="E3899" s="27">
        <v>467966.08399999997</v>
      </c>
    </row>
    <row r="3900" spans="1:5" x14ac:dyDescent="0.25">
      <c r="A3900" s="27" t="s">
        <v>774</v>
      </c>
      <c r="B3900" s="27">
        <v>1994</v>
      </c>
      <c r="D3900" s="27">
        <v>1617694.1593333301</v>
      </c>
    </row>
    <row r="3901" spans="1:5" x14ac:dyDescent="0.25">
      <c r="A3901" s="27" t="s">
        <v>774</v>
      </c>
      <c r="B3901" s="27">
        <v>1995</v>
      </c>
      <c r="D3901" s="27">
        <v>1778789.2866666701</v>
      </c>
    </row>
    <row r="3902" spans="1:5" x14ac:dyDescent="0.25">
      <c r="A3902" s="27" t="s">
        <v>774</v>
      </c>
      <c r="B3902" s="27">
        <v>1996</v>
      </c>
      <c r="C3902" s="27">
        <v>1939884.4140000001</v>
      </c>
      <c r="D3902" s="27">
        <v>1939884.4140000001</v>
      </c>
      <c r="E3902" s="27">
        <v>1069324.308</v>
      </c>
    </row>
    <row r="3903" spans="1:5" x14ac:dyDescent="0.25">
      <c r="A3903" s="27" t="s">
        <v>774</v>
      </c>
      <c r="B3903" s="27">
        <v>1997</v>
      </c>
      <c r="D3903" s="27">
        <v>1776785.21</v>
      </c>
    </row>
    <row r="3904" spans="1:5" x14ac:dyDescent="0.25">
      <c r="A3904" s="27" t="s">
        <v>774</v>
      </c>
      <c r="B3904" s="27">
        <v>1998</v>
      </c>
      <c r="D3904" s="27">
        <v>1613686.0060000001</v>
      </c>
    </row>
    <row r="3905" spans="1:5" x14ac:dyDescent="0.25">
      <c r="A3905" s="27" t="s">
        <v>774</v>
      </c>
      <c r="B3905" s="27">
        <v>1999</v>
      </c>
      <c r="C3905" s="27">
        <v>1450586.8019999999</v>
      </c>
      <c r="D3905" s="27">
        <v>1450586.8019999999</v>
      </c>
      <c r="E3905" s="27">
        <v>653016.39899999998</v>
      </c>
    </row>
    <row r="3906" spans="1:5" x14ac:dyDescent="0.25">
      <c r="A3906" s="27" t="s">
        <v>774</v>
      </c>
      <c r="B3906" s="27">
        <v>2000</v>
      </c>
      <c r="D3906" s="27">
        <v>1358356.497</v>
      </c>
    </row>
    <row r="3907" spans="1:5" x14ac:dyDescent="0.25">
      <c r="A3907" s="27" t="s">
        <v>774</v>
      </c>
      <c r="B3907" s="27">
        <v>2001</v>
      </c>
      <c r="D3907" s="27">
        <v>1266126.192</v>
      </c>
    </row>
    <row r="3908" spans="1:5" x14ac:dyDescent="0.25">
      <c r="A3908" s="27" t="s">
        <v>774</v>
      </c>
      <c r="B3908" s="27">
        <v>2002</v>
      </c>
      <c r="C3908" s="27">
        <v>1173895.8870000001</v>
      </c>
      <c r="D3908" s="27">
        <v>1173895.8870000001</v>
      </c>
      <c r="E3908" s="27">
        <v>745202.10100000002</v>
      </c>
    </row>
    <row r="3909" spans="1:5" x14ac:dyDescent="0.25">
      <c r="A3909" s="27" t="s">
        <v>774</v>
      </c>
      <c r="B3909" s="27">
        <v>2003</v>
      </c>
      <c r="D3909" s="27">
        <v>935181.65533333295</v>
      </c>
    </row>
    <row r="3910" spans="1:5" x14ac:dyDescent="0.25">
      <c r="A3910" s="27" t="s">
        <v>774</v>
      </c>
      <c r="B3910" s="27">
        <v>2004</v>
      </c>
      <c r="D3910" s="27">
        <v>696467.42366666696</v>
      </c>
    </row>
    <row r="3911" spans="1:5" x14ac:dyDescent="0.25">
      <c r="A3911" s="27" t="s">
        <v>774</v>
      </c>
      <c r="B3911" s="27">
        <v>2005</v>
      </c>
      <c r="C3911" s="27">
        <v>457753.19199999998</v>
      </c>
      <c r="D3911" s="27">
        <v>457753.19199999998</v>
      </c>
      <c r="E3911" s="27">
        <v>344701.76</v>
      </c>
    </row>
    <row r="3912" spans="1:5" x14ac:dyDescent="0.25">
      <c r="A3912" s="27" t="s">
        <v>774</v>
      </c>
      <c r="B3912" s="27">
        <v>2006</v>
      </c>
      <c r="D3912" s="27">
        <v>305168.794666667</v>
      </c>
    </row>
    <row r="3913" spans="1:5" x14ac:dyDescent="0.25">
      <c r="A3913" s="27" t="s">
        <v>774</v>
      </c>
      <c r="B3913" s="27">
        <v>2007</v>
      </c>
      <c r="D3913" s="27">
        <v>152584.39733333301</v>
      </c>
    </row>
    <row r="3914" spans="1:5" x14ac:dyDescent="0.25">
      <c r="A3914" s="27" t="s">
        <v>774</v>
      </c>
      <c r="B3914" s="27">
        <v>2008</v>
      </c>
      <c r="C3914" s="27">
        <v>0</v>
      </c>
      <c r="D3914" s="27">
        <v>0</v>
      </c>
      <c r="E3914" s="27">
        <v>0</v>
      </c>
    </row>
    <row r="3915" spans="1:5" x14ac:dyDescent="0.25">
      <c r="A3915" s="27" t="s">
        <v>774</v>
      </c>
      <c r="B3915" s="27">
        <v>2009</v>
      </c>
      <c r="D3915" s="27">
        <v>0</v>
      </c>
    </row>
    <row r="3916" spans="1:5" x14ac:dyDescent="0.25">
      <c r="A3916" s="27" t="s">
        <v>774</v>
      </c>
      <c r="B3916" s="27">
        <v>2010</v>
      </c>
      <c r="C3916" s="27">
        <v>0</v>
      </c>
      <c r="D3916" s="27">
        <v>0</v>
      </c>
      <c r="E3916" s="27">
        <v>191537.66250000001</v>
      </c>
    </row>
    <row r="3917" spans="1:5" x14ac:dyDescent="0.25">
      <c r="A3917" s="27" t="s">
        <v>774</v>
      </c>
      <c r="B3917" s="27">
        <v>2011</v>
      </c>
      <c r="C3917" s="27">
        <v>0</v>
      </c>
      <c r="D3917" s="27">
        <v>0</v>
      </c>
      <c r="E3917" s="27">
        <v>213612.16500000001</v>
      </c>
    </row>
    <row r="3918" spans="1:5" x14ac:dyDescent="0.25">
      <c r="A3918" s="27" t="s">
        <v>774</v>
      </c>
      <c r="B3918" s="27">
        <v>2012</v>
      </c>
      <c r="C3918" s="27">
        <v>0</v>
      </c>
      <c r="D3918" s="27">
        <v>0</v>
      </c>
      <c r="E3918" s="27">
        <v>263478.07</v>
      </c>
    </row>
    <row r="3919" spans="1:5" x14ac:dyDescent="0.25">
      <c r="A3919" s="27" t="s">
        <v>774</v>
      </c>
      <c r="B3919" s="27">
        <v>2013</v>
      </c>
      <c r="C3919" s="27">
        <v>0</v>
      </c>
      <c r="D3919" s="27">
        <v>0</v>
      </c>
      <c r="E3919" s="27">
        <v>400355.24400000001</v>
      </c>
    </row>
    <row r="3920" spans="1:5" x14ac:dyDescent="0.25">
      <c r="A3920" s="27" t="s">
        <v>774</v>
      </c>
      <c r="B3920" s="27">
        <v>2014</v>
      </c>
      <c r="D3920" s="27">
        <v>0</v>
      </c>
    </row>
    <row r="3921" spans="1:5" x14ac:dyDescent="0.25">
      <c r="A3921" s="27" t="s">
        <v>774</v>
      </c>
      <c r="B3921" s="27">
        <v>2015</v>
      </c>
      <c r="D3921" s="27">
        <v>0</v>
      </c>
    </row>
    <row r="3922" spans="1:5" x14ac:dyDescent="0.25">
      <c r="A3922" s="27" t="s">
        <v>774</v>
      </c>
      <c r="B3922" s="27">
        <v>2016</v>
      </c>
      <c r="D3922" s="27">
        <v>0</v>
      </c>
    </row>
    <row r="3923" spans="1:5" x14ac:dyDescent="0.25">
      <c r="A3923" s="27" t="s">
        <v>774</v>
      </c>
      <c r="B3923" s="27">
        <v>2017</v>
      </c>
      <c r="D3923" s="27">
        <v>0</v>
      </c>
    </row>
    <row r="3924" spans="1:5" x14ac:dyDescent="0.25">
      <c r="A3924" s="27" t="s">
        <v>777</v>
      </c>
      <c r="B3924" s="27">
        <v>1981</v>
      </c>
      <c r="C3924" s="27">
        <v>2362704.9780000001</v>
      </c>
      <c r="D3924" s="27">
        <v>2362704.9780000001</v>
      </c>
      <c r="E3924" s="27">
        <v>0</v>
      </c>
    </row>
    <row r="3925" spans="1:5" x14ac:dyDescent="0.25">
      <c r="A3925" s="27" t="s">
        <v>777</v>
      </c>
      <c r="B3925" s="27">
        <v>1982</v>
      </c>
      <c r="D3925" s="27">
        <v>1999466.2611666699</v>
      </c>
    </row>
    <row r="3926" spans="1:5" x14ac:dyDescent="0.25">
      <c r="A3926" s="27" t="s">
        <v>777</v>
      </c>
      <c r="B3926" s="27">
        <v>1983</v>
      </c>
      <c r="D3926" s="27">
        <v>1636227.5443333299</v>
      </c>
    </row>
    <row r="3927" spans="1:5" x14ac:dyDescent="0.25">
      <c r="A3927" s="27" t="s">
        <v>777</v>
      </c>
      <c r="B3927" s="27">
        <v>1984</v>
      </c>
      <c r="C3927" s="27">
        <v>1272988.8274999999</v>
      </c>
      <c r="D3927" s="27">
        <v>1272988.8274999999</v>
      </c>
      <c r="E3927" s="27">
        <v>0</v>
      </c>
    </row>
    <row r="3928" spans="1:5" x14ac:dyDescent="0.25">
      <c r="A3928" s="27" t="s">
        <v>777</v>
      </c>
      <c r="B3928" s="27">
        <v>1985</v>
      </c>
      <c r="D3928" s="27">
        <v>1314238.5736666699</v>
      </c>
    </row>
    <row r="3929" spans="1:5" x14ac:dyDescent="0.25">
      <c r="A3929" s="27" t="s">
        <v>777</v>
      </c>
      <c r="B3929" s="27">
        <v>1986</v>
      </c>
      <c r="D3929" s="27">
        <v>1355488.3198333301</v>
      </c>
    </row>
    <row r="3930" spans="1:5" x14ac:dyDescent="0.25">
      <c r="A3930" s="27" t="s">
        <v>777</v>
      </c>
      <c r="B3930" s="27">
        <v>1987</v>
      </c>
      <c r="C3930" s="27">
        <v>1396738.0660000001</v>
      </c>
      <c r="D3930" s="27">
        <v>1396738.0660000001</v>
      </c>
      <c r="E3930" s="27">
        <v>0</v>
      </c>
    </row>
    <row r="3931" spans="1:5" x14ac:dyDescent="0.25">
      <c r="A3931" s="27" t="s">
        <v>777</v>
      </c>
      <c r="B3931" s="27">
        <v>1988</v>
      </c>
      <c r="D3931" s="27">
        <v>1723407.9216666699</v>
      </c>
    </row>
    <row r="3932" spans="1:5" x14ac:dyDescent="0.25">
      <c r="A3932" s="27" t="s">
        <v>777</v>
      </c>
      <c r="B3932" s="27">
        <v>1989</v>
      </c>
      <c r="D3932" s="27">
        <v>2050077.7773333299</v>
      </c>
    </row>
    <row r="3933" spans="1:5" x14ac:dyDescent="0.25">
      <c r="A3933" s="27" t="s">
        <v>777</v>
      </c>
      <c r="B3933" s="27">
        <v>1990</v>
      </c>
      <c r="C3933" s="27">
        <v>2376747.6329999999</v>
      </c>
      <c r="D3933" s="27">
        <v>2376747.6329999999</v>
      </c>
      <c r="E3933" s="27">
        <v>0</v>
      </c>
    </row>
    <row r="3934" spans="1:5" x14ac:dyDescent="0.25">
      <c r="A3934" s="27" t="s">
        <v>777</v>
      </c>
      <c r="B3934" s="27">
        <v>1991</v>
      </c>
      <c r="D3934" s="27">
        <v>2758885.66733333</v>
      </c>
    </row>
    <row r="3935" spans="1:5" x14ac:dyDescent="0.25">
      <c r="A3935" s="27" t="s">
        <v>777</v>
      </c>
      <c r="B3935" s="27">
        <v>1992</v>
      </c>
      <c r="D3935" s="27">
        <v>3141023.7016666699</v>
      </c>
    </row>
    <row r="3936" spans="1:5" x14ac:dyDescent="0.25">
      <c r="A3936" s="27" t="s">
        <v>777</v>
      </c>
      <c r="B3936" s="27">
        <v>1993</v>
      </c>
      <c r="C3936" s="27">
        <v>3523161.736</v>
      </c>
      <c r="D3936" s="27">
        <v>3523161.736</v>
      </c>
      <c r="E3936" s="27">
        <v>0</v>
      </c>
    </row>
    <row r="3937" spans="1:5" x14ac:dyDescent="0.25">
      <c r="A3937" s="27" t="s">
        <v>777</v>
      </c>
      <c r="B3937" s="27">
        <v>1994</v>
      </c>
      <c r="D3937" s="27">
        <v>4126817.9573333301</v>
      </c>
    </row>
    <row r="3938" spans="1:5" x14ac:dyDescent="0.25">
      <c r="A3938" s="27" t="s">
        <v>777</v>
      </c>
      <c r="B3938" s="27">
        <v>1995</v>
      </c>
      <c r="D3938" s="27">
        <v>4730474.1786666699</v>
      </c>
    </row>
    <row r="3939" spans="1:5" x14ac:dyDescent="0.25">
      <c r="A3939" s="27" t="s">
        <v>777</v>
      </c>
      <c r="B3939" s="27">
        <v>1996</v>
      </c>
      <c r="C3939" s="27">
        <v>5334130.4000000004</v>
      </c>
      <c r="D3939" s="27">
        <v>5334130.4000000004</v>
      </c>
      <c r="E3939" s="27">
        <v>2172677.5040000002</v>
      </c>
    </row>
    <row r="3940" spans="1:5" x14ac:dyDescent="0.25">
      <c r="A3940" s="27" t="s">
        <v>777</v>
      </c>
      <c r="B3940" s="27">
        <v>1997</v>
      </c>
      <c r="D3940" s="27">
        <v>5223490.4403333301</v>
      </c>
    </row>
    <row r="3941" spans="1:5" x14ac:dyDescent="0.25">
      <c r="A3941" s="27" t="s">
        <v>777</v>
      </c>
      <c r="B3941" s="27">
        <v>1998</v>
      </c>
      <c r="D3941" s="27">
        <v>5112850.48066667</v>
      </c>
    </row>
    <row r="3942" spans="1:5" x14ac:dyDescent="0.25">
      <c r="A3942" s="27" t="s">
        <v>777</v>
      </c>
      <c r="B3942" s="27">
        <v>1999</v>
      </c>
      <c r="C3942" s="27">
        <v>5002210.5209999997</v>
      </c>
      <c r="D3942" s="27">
        <v>5002210.5209999997</v>
      </c>
      <c r="E3942" s="27">
        <v>2701303.5</v>
      </c>
    </row>
    <row r="3943" spans="1:5" x14ac:dyDescent="0.25">
      <c r="A3943" s="27" t="s">
        <v>777</v>
      </c>
      <c r="B3943" s="27">
        <v>2000</v>
      </c>
      <c r="D3943" s="27">
        <v>3672556.8594</v>
      </c>
    </row>
    <row r="3944" spans="1:5" x14ac:dyDescent="0.25">
      <c r="A3944" s="27" t="s">
        <v>777</v>
      </c>
      <c r="B3944" s="27">
        <v>2001</v>
      </c>
      <c r="D3944" s="27">
        <v>2342903.1978000002</v>
      </c>
    </row>
    <row r="3945" spans="1:5" x14ac:dyDescent="0.25">
      <c r="A3945" s="27" t="s">
        <v>777</v>
      </c>
      <c r="B3945" s="27">
        <v>2002</v>
      </c>
      <c r="C3945" s="27">
        <v>1013249.5362</v>
      </c>
      <c r="D3945" s="27">
        <v>1013249.5362</v>
      </c>
      <c r="E3945" s="27">
        <v>557332.14569999999</v>
      </c>
    </row>
    <row r="3946" spans="1:5" x14ac:dyDescent="0.25">
      <c r="A3946" s="27" t="s">
        <v>777</v>
      </c>
      <c r="B3946" s="27">
        <v>2003</v>
      </c>
      <c r="D3946" s="27">
        <v>935683.27159999998</v>
      </c>
    </row>
    <row r="3947" spans="1:5" x14ac:dyDescent="0.25">
      <c r="A3947" s="27" t="s">
        <v>777</v>
      </c>
      <c r="B3947" s="27">
        <v>2004</v>
      </c>
      <c r="D3947" s="27">
        <v>858117.00699999998</v>
      </c>
    </row>
    <row r="3948" spans="1:5" x14ac:dyDescent="0.25">
      <c r="A3948" s="27" t="s">
        <v>777</v>
      </c>
      <c r="B3948" s="27">
        <v>2005</v>
      </c>
      <c r="C3948" s="27">
        <v>780550.74239999999</v>
      </c>
      <c r="D3948" s="27">
        <v>780550.74239999999</v>
      </c>
      <c r="E3948" s="27">
        <v>600839.304</v>
      </c>
    </row>
    <row r="3949" spans="1:5" x14ac:dyDescent="0.25">
      <c r="A3949" s="27" t="s">
        <v>777</v>
      </c>
      <c r="B3949" s="27">
        <v>2006</v>
      </c>
      <c r="D3949" s="27">
        <v>553634.28873999999</v>
      </c>
    </row>
    <row r="3950" spans="1:5" x14ac:dyDescent="0.25">
      <c r="A3950" s="27" t="s">
        <v>777</v>
      </c>
      <c r="B3950" s="27">
        <v>2007</v>
      </c>
      <c r="D3950" s="27">
        <v>326717.83507999999</v>
      </c>
    </row>
    <row r="3951" spans="1:5" x14ac:dyDescent="0.25">
      <c r="A3951" s="27" t="s">
        <v>777</v>
      </c>
      <c r="B3951" s="27">
        <v>2008</v>
      </c>
      <c r="C3951" s="27">
        <v>99801.381420000005</v>
      </c>
      <c r="D3951" s="27">
        <v>99801.381420000005</v>
      </c>
      <c r="E3951" s="27">
        <v>116442.72431999999</v>
      </c>
    </row>
    <row r="3952" spans="1:5" x14ac:dyDescent="0.25">
      <c r="A3952" s="27" t="s">
        <v>777</v>
      </c>
      <c r="B3952" s="27">
        <v>2009</v>
      </c>
      <c r="D3952" s="27">
        <v>93860.492610000001</v>
      </c>
    </row>
    <row r="3953" spans="1:5" x14ac:dyDescent="0.25">
      <c r="A3953" s="27" t="s">
        <v>777</v>
      </c>
      <c r="B3953" s="27">
        <v>2010</v>
      </c>
      <c r="C3953" s="27">
        <v>87919.603799999997</v>
      </c>
      <c r="D3953" s="27">
        <v>87919.603799999997</v>
      </c>
      <c r="E3953" s="27">
        <v>134924.39629999999</v>
      </c>
    </row>
    <row r="3954" spans="1:5" x14ac:dyDescent="0.25">
      <c r="A3954" s="27" t="s">
        <v>777</v>
      </c>
      <c r="B3954" s="27">
        <v>2011</v>
      </c>
      <c r="C3954" s="27">
        <v>26148.384719999998</v>
      </c>
      <c r="D3954" s="27">
        <v>26148.384719999998</v>
      </c>
      <c r="E3954" s="27">
        <v>93191.192240000004</v>
      </c>
    </row>
    <row r="3955" spans="1:5" x14ac:dyDescent="0.25">
      <c r="A3955" s="27" t="s">
        <v>777</v>
      </c>
      <c r="B3955" s="27">
        <v>2012</v>
      </c>
      <c r="C3955" s="27">
        <v>24607.488000000001</v>
      </c>
      <c r="D3955" s="27">
        <v>24607.488000000001</v>
      </c>
      <c r="E3955" s="27">
        <v>98841.079199999993</v>
      </c>
    </row>
    <row r="3956" spans="1:5" x14ac:dyDescent="0.25">
      <c r="A3956" s="27" t="s">
        <v>777</v>
      </c>
      <c r="B3956" s="27">
        <v>2013</v>
      </c>
      <c r="C3956" s="27">
        <v>7194.3859160000002</v>
      </c>
      <c r="D3956" s="27">
        <v>7194.3859160000002</v>
      </c>
      <c r="E3956" s="27">
        <v>99035.389939999994</v>
      </c>
    </row>
    <row r="3957" spans="1:5" x14ac:dyDescent="0.25">
      <c r="A3957" s="27" t="s">
        <v>777</v>
      </c>
      <c r="B3957" s="27">
        <v>2014</v>
      </c>
      <c r="D3957" s="27">
        <v>7194.3859160000002</v>
      </c>
    </row>
    <row r="3958" spans="1:5" x14ac:dyDescent="0.25">
      <c r="A3958" s="27" t="s">
        <v>777</v>
      </c>
      <c r="B3958" s="27">
        <v>2015</v>
      </c>
      <c r="D3958" s="27">
        <v>7194.3859160000002</v>
      </c>
    </row>
    <row r="3959" spans="1:5" x14ac:dyDescent="0.25">
      <c r="A3959" s="27" t="s">
        <v>777</v>
      </c>
      <c r="B3959" s="27">
        <v>2016</v>
      </c>
      <c r="D3959" s="27">
        <v>7194.3859160000002</v>
      </c>
    </row>
    <row r="3960" spans="1:5" x14ac:dyDescent="0.25">
      <c r="A3960" s="27" t="s">
        <v>777</v>
      </c>
      <c r="B3960" s="27">
        <v>2017</v>
      </c>
      <c r="D3960" s="27">
        <v>7194.3859160000002</v>
      </c>
    </row>
    <row r="3961" spans="1:5" x14ac:dyDescent="0.25">
      <c r="A3961" s="27" t="s">
        <v>780</v>
      </c>
      <c r="B3961" s="27">
        <v>1981</v>
      </c>
      <c r="C3961" s="27">
        <v>2945146.68</v>
      </c>
      <c r="D3961" s="27">
        <v>2945146.68</v>
      </c>
      <c r="E3961" s="27">
        <v>479723.55200000003</v>
      </c>
    </row>
    <row r="3962" spans="1:5" x14ac:dyDescent="0.25">
      <c r="A3962" s="27" t="s">
        <v>780</v>
      </c>
      <c r="B3962" s="27">
        <v>1982</v>
      </c>
      <c r="D3962" s="27">
        <v>3157749.28</v>
      </c>
    </row>
    <row r="3963" spans="1:5" x14ac:dyDescent="0.25">
      <c r="A3963" s="27" t="s">
        <v>780</v>
      </c>
      <c r="B3963" s="27">
        <v>1983</v>
      </c>
      <c r="D3963" s="27">
        <v>3370351.88</v>
      </c>
    </row>
    <row r="3964" spans="1:5" x14ac:dyDescent="0.25">
      <c r="A3964" s="27" t="s">
        <v>780</v>
      </c>
      <c r="B3964" s="27">
        <v>1984</v>
      </c>
      <c r="C3964" s="27">
        <v>3582954.48</v>
      </c>
      <c r="D3964" s="27">
        <v>3582954.48</v>
      </c>
      <c r="E3964" s="27">
        <v>1387068.48</v>
      </c>
    </row>
    <row r="3965" spans="1:5" x14ac:dyDescent="0.25">
      <c r="A3965" s="27" t="s">
        <v>780</v>
      </c>
      <c r="B3965" s="27">
        <v>1985</v>
      </c>
      <c r="D3965" s="27">
        <v>3832028.3933333298</v>
      </c>
    </row>
    <row r="3966" spans="1:5" x14ac:dyDescent="0.25">
      <c r="A3966" s="27" t="s">
        <v>780</v>
      </c>
      <c r="B3966" s="27">
        <v>1986</v>
      </c>
      <c r="D3966" s="27">
        <v>4081102.3066666699</v>
      </c>
    </row>
    <row r="3967" spans="1:5" x14ac:dyDescent="0.25">
      <c r="A3967" s="27" t="s">
        <v>780</v>
      </c>
      <c r="B3967" s="27">
        <v>1987</v>
      </c>
      <c r="C3967" s="27">
        <v>4330176.22</v>
      </c>
      <c r="D3967" s="27">
        <v>4330176.22</v>
      </c>
      <c r="E3967" s="27">
        <v>2483417.11</v>
      </c>
    </row>
    <row r="3968" spans="1:5" x14ac:dyDescent="0.25">
      <c r="A3968" s="27" t="s">
        <v>780</v>
      </c>
      <c r="B3968" s="27">
        <v>1988</v>
      </c>
      <c r="D3968" s="27">
        <v>4534511.6133333296</v>
      </c>
    </row>
    <row r="3969" spans="1:5" x14ac:dyDescent="0.25">
      <c r="A3969" s="27" t="s">
        <v>780</v>
      </c>
      <c r="B3969" s="27">
        <v>1989</v>
      </c>
      <c r="D3969" s="27">
        <v>4738847.0066666696</v>
      </c>
    </row>
    <row r="3970" spans="1:5" x14ac:dyDescent="0.25">
      <c r="A3970" s="27" t="s">
        <v>780</v>
      </c>
      <c r="B3970" s="27">
        <v>1990</v>
      </c>
      <c r="C3970" s="27">
        <v>4943182.4000000004</v>
      </c>
      <c r="D3970" s="27">
        <v>4943182.4000000004</v>
      </c>
      <c r="E3970" s="27">
        <v>3087049.12</v>
      </c>
    </row>
    <row r="3971" spans="1:5" x14ac:dyDescent="0.25">
      <c r="A3971" s="27" t="s">
        <v>780</v>
      </c>
      <c r="B3971" s="27">
        <v>1991</v>
      </c>
      <c r="D3971" s="27">
        <v>4700002.13333333</v>
      </c>
    </row>
    <row r="3972" spans="1:5" x14ac:dyDescent="0.25">
      <c r="A3972" s="27" t="s">
        <v>780</v>
      </c>
      <c r="B3972" s="27">
        <v>1992</v>
      </c>
      <c r="D3972" s="27">
        <v>4456821.86666667</v>
      </c>
    </row>
    <row r="3973" spans="1:5" x14ac:dyDescent="0.25">
      <c r="A3973" s="27" t="s">
        <v>780</v>
      </c>
      <c r="B3973" s="27">
        <v>1993</v>
      </c>
      <c r="C3973" s="27">
        <v>4213641.5999999996</v>
      </c>
      <c r="D3973" s="27">
        <v>4213641.5999999996</v>
      </c>
      <c r="E3973" s="27">
        <v>2844374.4</v>
      </c>
    </row>
    <row r="3974" spans="1:5" x14ac:dyDescent="0.25">
      <c r="A3974" s="27" t="s">
        <v>780</v>
      </c>
      <c r="B3974" s="27">
        <v>1994</v>
      </c>
      <c r="D3974" s="27">
        <v>4420068.12</v>
      </c>
    </row>
    <row r="3975" spans="1:5" x14ac:dyDescent="0.25">
      <c r="A3975" s="27" t="s">
        <v>780</v>
      </c>
      <c r="B3975" s="27">
        <v>1995</v>
      </c>
      <c r="D3975" s="27">
        <v>4626494.6399999997</v>
      </c>
    </row>
    <row r="3976" spans="1:5" x14ac:dyDescent="0.25">
      <c r="A3976" s="27" t="s">
        <v>780</v>
      </c>
      <c r="B3976" s="27">
        <v>1996</v>
      </c>
      <c r="C3976" s="27">
        <v>4832921.16</v>
      </c>
      <c r="D3976" s="27">
        <v>4832921.16</v>
      </c>
      <c r="E3976" s="27">
        <v>4167860.76</v>
      </c>
    </row>
    <row r="3977" spans="1:5" x14ac:dyDescent="0.25">
      <c r="A3977" s="27" t="s">
        <v>780</v>
      </c>
      <c r="B3977" s="27">
        <v>1997</v>
      </c>
      <c r="D3977" s="27">
        <v>5187820.6900000004</v>
      </c>
    </row>
    <row r="3978" spans="1:5" x14ac:dyDescent="0.25">
      <c r="A3978" s="27" t="s">
        <v>780</v>
      </c>
      <c r="B3978" s="27">
        <v>1998</v>
      </c>
      <c r="D3978" s="27">
        <v>5542720.2199999997</v>
      </c>
    </row>
    <row r="3979" spans="1:5" x14ac:dyDescent="0.25">
      <c r="A3979" s="27" t="s">
        <v>780</v>
      </c>
      <c r="B3979" s="27">
        <v>1999</v>
      </c>
      <c r="C3979" s="27">
        <v>5897619.75</v>
      </c>
      <c r="D3979" s="27">
        <v>5897619.75</v>
      </c>
      <c r="E3979" s="27">
        <v>5164273.95</v>
      </c>
    </row>
    <row r="3980" spans="1:5" x14ac:dyDescent="0.25">
      <c r="A3980" s="27" t="s">
        <v>780</v>
      </c>
      <c r="B3980" s="27">
        <v>2000</v>
      </c>
      <c r="D3980" s="27">
        <v>5982695.8200000003</v>
      </c>
    </row>
    <row r="3981" spans="1:5" x14ac:dyDescent="0.25">
      <c r="A3981" s="27" t="s">
        <v>780</v>
      </c>
      <c r="B3981" s="27">
        <v>2001</v>
      </c>
      <c r="D3981" s="27">
        <v>6067771.8899999997</v>
      </c>
    </row>
    <row r="3982" spans="1:5" x14ac:dyDescent="0.25">
      <c r="A3982" s="27" t="s">
        <v>780</v>
      </c>
      <c r="B3982" s="27">
        <v>2002</v>
      </c>
      <c r="C3982" s="27">
        <v>6152847.96</v>
      </c>
      <c r="D3982" s="27">
        <v>6152847.96</v>
      </c>
      <c r="E3982" s="27">
        <v>5603256.2599999998</v>
      </c>
    </row>
    <row r="3983" spans="1:5" x14ac:dyDescent="0.25">
      <c r="A3983" s="27" t="s">
        <v>780</v>
      </c>
      <c r="B3983" s="27">
        <v>2003</v>
      </c>
      <c r="D3983" s="27">
        <v>6156820.8533333298</v>
      </c>
    </row>
    <row r="3984" spans="1:5" x14ac:dyDescent="0.25">
      <c r="A3984" s="27" t="s">
        <v>780</v>
      </c>
      <c r="B3984" s="27">
        <v>2004</v>
      </c>
      <c r="D3984" s="27">
        <v>6160793.7466666698</v>
      </c>
    </row>
    <row r="3985" spans="1:5" x14ac:dyDescent="0.25">
      <c r="A3985" s="27" t="s">
        <v>780</v>
      </c>
      <c r="B3985" s="27">
        <v>2005</v>
      </c>
      <c r="C3985" s="27">
        <v>6164766.6399999997</v>
      </c>
      <c r="D3985" s="27">
        <v>6164766.6399999997</v>
      </c>
      <c r="E3985" s="27">
        <v>5889349</v>
      </c>
    </row>
    <row r="3986" spans="1:5" x14ac:dyDescent="0.25">
      <c r="A3986" s="27" t="s">
        <v>780</v>
      </c>
      <c r="B3986" s="27">
        <v>2006</v>
      </c>
      <c r="D3986" s="27">
        <v>6167859.5066666696</v>
      </c>
    </row>
    <row r="3987" spans="1:5" x14ac:dyDescent="0.25">
      <c r="A3987" s="27" t="s">
        <v>780</v>
      </c>
      <c r="B3987" s="27">
        <v>2007</v>
      </c>
      <c r="D3987" s="27">
        <v>6170952.3733333303</v>
      </c>
    </row>
    <row r="3988" spans="1:5" x14ac:dyDescent="0.25">
      <c r="A3988" s="27" t="s">
        <v>780</v>
      </c>
      <c r="B3988" s="27">
        <v>2008</v>
      </c>
      <c r="C3988" s="27">
        <v>6174045.2400000002</v>
      </c>
      <c r="D3988" s="27">
        <v>6174045.2400000002</v>
      </c>
      <c r="E3988" s="27">
        <v>6437623.1900000004</v>
      </c>
    </row>
    <row r="3989" spans="1:5" x14ac:dyDescent="0.25">
      <c r="A3989" s="27" t="s">
        <v>780</v>
      </c>
      <c r="B3989" s="27">
        <v>2009</v>
      </c>
      <c r="D3989" s="27">
        <v>6248501.8700000001</v>
      </c>
    </row>
    <row r="3990" spans="1:5" x14ac:dyDescent="0.25">
      <c r="A3990" s="27" t="s">
        <v>780</v>
      </c>
      <c r="B3990" s="27">
        <v>2010</v>
      </c>
      <c r="C3990" s="27">
        <v>6322958.5</v>
      </c>
      <c r="D3990" s="27">
        <v>6322958.5</v>
      </c>
      <c r="E3990" s="27">
        <v>6939004</v>
      </c>
    </row>
    <row r="3991" spans="1:5" x14ac:dyDescent="0.25">
      <c r="A3991" s="27" t="s">
        <v>780</v>
      </c>
      <c r="B3991" s="27">
        <v>2011</v>
      </c>
      <c r="C3991" s="27">
        <v>6344517.3200000003</v>
      </c>
      <c r="D3991" s="27">
        <v>6344517.3200000003</v>
      </c>
      <c r="E3991" s="27">
        <v>7326422.5599999996</v>
      </c>
    </row>
    <row r="3992" spans="1:5" x14ac:dyDescent="0.25">
      <c r="A3992" s="27" t="s">
        <v>780</v>
      </c>
      <c r="B3992" s="27">
        <v>2012</v>
      </c>
      <c r="C3992" s="27">
        <v>6471971.4800000004</v>
      </c>
      <c r="D3992" s="27">
        <v>6471971.4800000004</v>
      </c>
      <c r="E3992" s="27">
        <v>7644110.7599999998</v>
      </c>
    </row>
    <row r="3993" spans="1:5" x14ac:dyDescent="0.25">
      <c r="A3993" s="27" t="s">
        <v>780</v>
      </c>
      <c r="B3993" s="27">
        <v>2013</v>
      </c>
      <c r="C3993" s="27">
        <v>6608568.5999999996</v>
      </c>
      <c r="D3993" s="27">
        <v>6608568.5999999996</v>
      </c>
      <c r="E3993" s="27">
        <v>8120243.5199999996</v>
      </c>
    </row>
    <row r="3994" spans="1:5" x14ac:dyDescent="0.25">
      <c r="A3994" s="27" t="s">
        <v>780</v>
      </c>
      <c r="B3994" s="27">
        <v>2014</v>
      </c>
      <c r="D3994" s="27">
        <v>6608568.5999999996</v>
      </c>
    </row>
    <row r="3995" spans="1:5" x14ac:dyDescent="0.25">
      <c r="A3995" s="27" t="s">
        <v>780</v>
      </c>
      <c r="B3995" s="27">
        <v>2015</v>
      </c>
      <c r="D3995" s="27">
        <v>6608568.5999999996</v>
      </c>
    </row>
    <row r="3996" spans="1:5" x14ac:dyDescent="0.25">
      <c r="A3996" s="27" t="s">
        <v>780</v>
      </c>
      <c r="B3996" s="27">
        <v>2016</v>
      </c>
      <c r="D3996" s="27">
        <v>6608568.5999999996</v>
      </c>
    </row>
    <row r="3997" spans="1:5" x14ac:dyDescent="0.25">
      <c r="A3997" s="27" t="s">
        <v>780</v>
      </c>
      <c r="B3997" s="27">
        <v>2017</v>
      </c>
      <c r="D3997" s="27">
        <v>6608568.5999999996</v>
      </c>
    </row>
    <row r="3998" spans="1:5" x14ac:dyDescent="0.25">
      <c r="A3998" s="27" t="s">
        <v>816</v>
      </c>
      <c r="B3998" s="27">
        <v>1981</v>
      </c>
      <c r="C3998" s="27">
        <v>14435.04</v>
      </c>
      <c r="D3998" s="27">
        <v>14435.04</v>
      </c>
      <c r="E3998" s="27">
        <v>388.53440000000001</v>
      </c>
    </row>
    <row r="3999" spans="1:5" x14ac:dyDescent="0.25">
      <c r="A3999" s="27" t="s">
        <v>816</v>
      </c>
      <c r="B3999" s="27">
        <v>1982</v>
      </c>
      <c r="D3999" s="27">
        <v>14223.9306666667</v>
      </c>
    </row>
    <row r="4000" spans="1:5" x14ac:dyDescent="0.25">
      <c r="A4000" s="27" t="s">
        <v>816</v>
      </c>
      <c r="B4000" s="27">
        <v>1983</v>
      </c>
      <c r="D4000" s="27">
        <v>14012.821333333301</v>
      </c>
    </row>
    <row r="4001" spans="1:5" x14ac:dyDescent="0.25">
      <c r="A4001" s="27" t="s">
        <v>816</v>
      </c>
      <c r="B4001" s="27">
        <v>1984</v>
      </c>
      <c r="C4001" s="27">
        <v>13801.712</v>
      </c>
      <c r="D4001" s="27">
        <v>13801.712</v>
      </c>
      <c r="E4001" s="27">
        <v>1826.4</v>
      </c>
    </row>
    <row r="4002" spans="1:5" x14ac:dyDescent="0.25">
      <c r="A4002" s="27" t="s">
        <v>816</v>
      </c>
      <c r="B4002" s="27">
        <v>1985</v>
      </c>
      <c r="D4002" s="27">
        <v>12393.7013333333</v>
      </c>
    </row>
    <row r="4003" spans="1:5" x14ac:dyDescent="0.25">
      <c r="A4003" s="27" t="s">
        <v>816</v>
      </c>
      <c r="B4003" s="27">
        <v>1986</v>
      </c>
      <c r="D4003" s="27">
        <v>10985.6906666667</v>
      </c>
    </row>
    <row r="4004" spans="1:5" x14ac:dyDescent="0.25">
      <c r="A4004" s="27" t="s">
        <v>816</v>
      </c>
      <c r="B4004" s="27">
        <v>1987</v>
      </c>
      <c r="C4004" s="27">
        <v>9577.68</v>
      </c>
      <c r="D4004" s="27">
        <v>9577.68</v>
      </c>
      <c r="E4004" s="27">
        <v>1826.4</v>
      </c>
    </row>
    <row r="4005" spans="1:5" x14ac:dyDescent="0.25">
      <c r="A4005" s="27" t="s">
        <v>816</v>
      </c>
      <c r="B4005" s="27">
        <v>1988</v>
      </c>
      <c r="D4005" s="27">
        <v>10134.186666666699</v>
      </c>
    </row>
    <row r="4006" spans="1:5" x14ac:dyDescent="0.25">
      <c r="A4006" s="27" t="s">
        <v>816</v>
      </c>
      <c r="B4006" s="27">
        <v>1989</v>
      </c>
      <c r="D4006" s="27">
        <v>10690.6933333333</v>
      </c>
    </row>
    <row r="4007" spans="1:5" x14ac:dyDescent="0.25">
      <c r="A4007" s="27" t="s">
        <v>816</v>
      </c>
      <c r="B4007" s="27">
        <v>1990</v>
      </c>
      <c r="C4007" s="27">
        <v>11247.2</v>
      </c>
      <c r="D4007" s="27">
        <v>11247.2</v>
      </c>
      <c r="E4007" s="27">
        <v>1826.4</v>
      </c>
    </row>
    <row r="4008" spans="1:5" x14ac:dyDescent="0.25">
      <c r="A4008" s="27" t="s">
        <v>816</v>
      </c>
      <c r="B4008" s="27">
        <v>1991</v>
      </c>
      <c r="D4008" s="27">
        <v>11629.8983333333</v>
      </c>
    </row>
    <row r="4009" spans="1:5" x14ac:dyDescent="0.25">
      <c r="A4009" s="27" t="s">
        <v>816</v>
      </c>
      <c r="B4009" s="27">
        <v>1992</v>
      </c>
      <c r="D4009" s="27">
        <v>12012.596666666699</v>
      </c>
    </row>
    <row r="4010" spans="1:5" x14ac:dyDescent="0.25">
      <c r="A4010" s="27" t="s">
        <v>816</v>
      </c>
      <c r="B4010" s="27">
        <v>1993</v>
      </c>
      <c r="C4010" s="27">
        <v>12395.295</v>
      </c>
      <c r="D4010" s="27">
        <v>12395.295</v>
      </c>
      <c r="E4010" s="27">
        <v>2475.4549999999999</v>
      </c>
    </row>
    <row r="4011" spans="1:5" x14ac:dyDescent="0.25">
      <c r="A4011" s="27" t="s">
        <v>816</v>
      </c>
      <c r="B4011" s="27">
        <v>1994</v>
      </c>
      <c r="D4011" s="27">
        <v>11232.9993333333</v>
      </c>
    </row>
    <row r="4012" spans="1:5" x14ac:dyDescent="0.25">
      <c r="A4012" s="27" t="s">
        <v>816</v>
      </c>
      <c r="B4012" s="27">
        <v>1995</v>
      </c>
      <c r="D4012" s="27">
        <v>10070.703666666701</v>
      </c>
    </row>
    <row r="4013" spans="1:5" x14ac:dyDescent="0.25">
      <c r="A4013" s="27" t="s">
        <v>816</v>
      </c>
      <c r="B4013" s="27">
        <v>1996</v>
      </c>
      <c r="C4013" s="27">
        <v>8908.4079999999994</v>
      </c>
      <c r="D4013" s="27">
        <v>8908.4079999999994</v>
      </c>
      <c r="E4013" s="27">
        <v>3226.5149999999999</v>
      </c>
    </row>
    <row r="4014" spans="1:5" x14ac:dyDescent="0.25">
      <c r="A4014" s="27" t="s">
        <v>816</v>
      </c>
      <c r="B4014" s="27">
        <v>1997</v>
      </c>
      <c r="D4014" s="27">
        <v>8526.1176666666706</v>
      </c>
    </row>
    <row r="4015" spans="1:5" x14ac:dyDescent="0.25">
      <c r="A4015" s="27" t="s">
        <v>816</v>
      </c>
      <c r="B4015" s="27">
        <v>1998</v>
      </c>
      <c r="D4015" s="27">
        <v>8143.82733333333</v>
      </c>
    </row>
    <row r="4016" spans="1:5" x14ac:dyDescent="0.25">
      <c r="A4016" s="27" t="s">
        <v>816</v>
      </c>
      <c r="B4016" s="27">
        <v>1999</v>
      </c>
      <c r="C4016" s="27">
        <v>7761.5370000000003</v>
      </c>
      <c r="D4016" s="27">
        <v>7761.5370000000003</v>
      </c>
      <c r="E4016" s="27">
        <v>2475.4549999999999</v>
      </c>
    </row>
    <row r="4017" spans="1:5" x14ac:dyDescent="0.25">
      <c r="A4017" s="27" t="s">
        <v>816</v>
      </c>
      <c r="B4017" s="27">
        <v>2000</v>
      </c>
      <c r="D4017" s="27">
        <v>6551.4660000000003</v>
      </c>
    </row>
    <row r="4018" spans="1:5" x14ac:dyDescent="0.25">
      <c r="A4018" s="27" t="s">
        <v>816</v>
      </c>
      <c r="B4018" s="27">
        <v>2001</v>
      </c>
      <c r="D4018" s="27">
        <v>5341.3950000000004</v>
      </c>
    </row>
    <row r="4019" spans="1:5" x14ac:dyDescent="0.25">
      <c r="A4019" s="27" t="s">
        <v>816</v>
      </c>
      <c r="B4019" s="27">
        <v>2002</v>
      </c>
      <c r="C4019" s="27">
        <v>4131.3239999999996</v>
      </c>
      <c r="D4019" s="27">
        <v>4131.3239999999996</v>
      </c>
      <c r="E4019" s="27">
        <v>2054.6999999999998</v>
      </c>
    </row>
    <row r="4020" spans="1:5" x14ac:dyDescent="0.25">
      <c r="A4020" s="27" t="s">
        <v>816</v>
      </c>
      <c r="B4020" s="27">
        <v>2003</v>
      </c>
      <c r="D4020" s="27">
        <v>3439.116</v>
      </c>
    </row>
    <row r="4021" spans="1:5" x14ac:dyDescent="0.25">
      <c r="A4021" s="27" t="s">
        <v>816</v>
      </c>
      <c r="B4021" s="27">
        <v>2004</v>
      </c>
      <c r="D4021" s="27">
        <v>2746.9079999999999</v>
      </c>
    </row>
    <row r="4022" spans="1:5" x14ac:dyDescent="0.25">
      <c r="A4022" s="27" t="s">
        <v>816</v>
      </c>
      <c r="B4022" s="27">
        <v>2005</v>
      </c>
      <c r="C4022" s="27">
        <v>2054.6999999999998</v>
      </c>
      <c r="D4022" s="27">
        <v>2054.6999999999998</v>
      </c>
      <c r="E4022" s="27">
        <v>1341.7452000000001</v>
      </c>
    </row>
    <row r="4023" spans="1:5" x14ac:dyDescent="0.25">
      <c r="A4023" s="27" t="s">
        <v>816</v>
      </c>
      <c r="B4023" s="27">
        <v>2006</v>
      </c>
      <c r="D4023" s="27">
        <v>1742.0003999999999</v>
      </c>
    </row>
    <row r="4024" spans="1:5" x14ac:dyDescent="0.25">
      <c r="A4024" s="27" t="s">
        <v>816</v>
      </c>
      <c r="B4024" s="27">
        <v>2007</v>
      </c>
      <c r="D4024" s="27">
        <v>1429.3008</v>
      </c>
    </row>
    <row r="4025" spans="1:5" x14ac:dyDescent="0.25">
      <c r="A4025" s="27" t="s">
        <v>816</v>
      </c>
      <c r="B4025" s="27">
        <v>2008</v>
      </c>
      <c r="C4025" s="27">
        <v>1116.6012000000001</v>
      </c>
      <c r="D4025" s="27">
        <v>1116.6012000000001</v>
      </c>
      <c r="E4025" s="27">
        <v>2054.6999999999998</v>
      </c>
    </row>
    <row r="4026" spans="1:5" x14ac:dyDescent="0.25">
      <c r="A4026" s="27" t="s">
        <v>816</v>
      </c>
      <c r="B4026" s="27">
        <v>2009</v>
      </c>
      <c r="D4026" s="27">
        <v>1642.7256</v>
      </c>
    </row>
    <row r="4027" spans="1:5" x14ac:dyDescent="0.25">
      <c r="A4027" s="27" t="s">
        <v>816</v>
      </c>
      <c r="B4027" s="27">
        <v>2010</v>
      </c>
      <c r="C4027" s="27">
        <v>2168.85</v>
      </c>
      <c r="D4027" s="27">
        <v>2168.85</v>
      </c>
      <c r="E4027" s="27">
        <v>3994.2939999999999</v>
      </c>
    </row>
    <row r="4028" spans="1:5" x14ac:dyDescent="0.25">
      <c r="A4028" s="27" t="s">
        <v>816</v>
      </c>
      <c r="B4028" s="27">
        <v>2011</v>
      </c>
      <c r="C4028" s="27">
        <v>1416.2865999999999</v>
      </c>
      <c r="D4028" s="27">
        <v>1416.2865999999999</v>
      </c>
      <c r="E4028" s="27">
        <v>4360.8419999999996</v>
      </c>
    </row>
    <row r="4029" spans="1:5" x14ac:dyDescent="0.25">
      <c r="A4029" s="27" t="s">
        <v>816</v>
      </c>
      <c r="B4029" s="27">
        <v>2012</v>
      </c>
      <c r="C4029" s="27">
        <v>1452.5119999999999</v>
      </c>
      <c r="D4029" s="27">
        <v>1452.5119999999999</v>
      </c>
      <c r="E4029" s="27">
        <v>5606.4250000000002</v>
      </c>
    </row>
    <row r="4030" spans="1:5" x14ac:dyDescent="0.25">
      <c r="A4030" s="27" t="s">
        <v>816</v>
      </c>
      <c r="B4030" s="27">
        <v>2013</v>
      </c>
      <c r="C4030" s="27">
        <v>2168.85</v>
      </c>
      <c r="D4030" s="27">
        <v>2168.85</v>
      </c>
      <c r="E4030" s="27">
        <v>8573.2180000000008</v>
      </c>
    </row>
    <row r="4031" spans="1:5" x14ac:dyDescent="0.25">
      <c r="A4031" s="27" t="s">
        <v>816</v>
      </c>
      <c r="B4031" s="27">
        <v>2014</v>
      </c>
      <c r="D4031" s="27">
        <v>2168.85</v>
      </c>
    </row>
    <row r="4032" spans="1:5" x14ac:dyDescent="0.25">
      <c r="A4032" s="27" t="s">
        <v>816</v>
      </c>
      <c r="B4032" s="27">
        <v>2015</v>
      </c>
      <c r="D4032" s="27">
        <v>2168.85</v>
      </c>
    </row>
    <row r="4033" spans="1:5" x14ac:dyDescent="0.25">
      <c r="A4033" s="27" t="s">
        <v>816</v>
      </c>
      <c r="B4033" s="27">
        <v>2016</v>
      </c>
      <c r="D4033" s="27">
        <v>2168.85</v>
      </c>
    </row>
    <row r="4034" spans="1:5" x14ac:dyDescent="0.25">
      <c r="A4034" s="27" t="s">
        <v>816</v>
      </c>
      <c r="B4034" s="27">
        <v>2017</v>
      </c>
      <c r="D4034" s="27">
        <v>2168.85</v>
      </c>
    </row>
    <row r="4035" spans="1:5" x14ac:dyDescent="0.25">
      <c r="A4035" s="27" t="s">
        <v>830</v>
      </c>
      <c r="B4035" s="27">
        <v>1981</v>
      </c>
      <c r="C4035" s="27">
        <v>3765933.75</v>
      </c>
      <c r="D4035" s="27">
        <v>3765933.75</v>
      </c>
      <c r="E4035" s="27">
        <v>2323120.75</v>
      </c>
    </row>
    <row r="4036" spans="1:5" x14ac:dyDescent="0.25">
      <c r="A4036" s="27" t="s">
        <v>830</v>
      </c>
      <c r="B4036" s="27">
        <v>1982</v>
      </c>
      <c r="D4036" s="27">
        <v>3909753.3266666699</v>
      </c>
    </row>
    <row r="4037" spans="1:5" x14ac:dyDescent="0.25">
      <c r="A4037" s="27" t="s">
        <v>830</v>
      </c>
      <c r="B4037" s="27">
        <v>1983</v>
      </c>
      <c r="D4037" s="27">
        <v>4053572.9033333301</v>
      </c>
    </row>
    <row r="4038" spans="1:5" x14ac:dyDescent="0.25">
      <c r="A4038" s="27" t="s">
        <v>830</v>
      </c>
      <c r="B4038" s="27">
        <v>1984</v>
      </c>
      <c r="C4038" s="27">
        <v>4197392.4800000004</v>
      </c>
      <c r="D4038" s="27">
        <v>4197392.4800000004</v>
      </c>
      <c r="E4038" s="27">
        <v>3039265.1</v>
      </c>
    </row>
    <row r="4039" spans="1:5" x14ac:dyDescent="0.25">
      <c r="A4039" s="27" t="s">
        <v>830</v>
      </c>
      <c r="B4039" s="27">
        <v>1985</v>
      </c>
      <c r="D4039" s="27">
        <v>4303976.99</v>
      </c>
    </row>
    <row r="4040" spans="1:5" x14ac:dyDescent="0.25">
      <c r="A4040" s="27" t="s">
        <v>830</v>
      </c>
      <c r="B4040" s="27">
        <v>1986</v>
      </c>
      <c r="D4040" s="27">
        <v>4410561.5</v>
      </c>
    </row>
    <row r="4041" spans="1:5" x14ac:dyDescent="0.25">
      <c r="A4041" s="27" t="s">
        <v>830</v>
      </c>
      <c r="B4041" s="27">
        <v>1987</v>
      </c>
      <c r="C4041" s="27">
        <v>4517146.01</v>
      </c>
      <c r="D4041" s="27">
        <v>4517146.01</v>
      </c>
      <c r="E4041" s="27">
        <v>3535300.34</v>
      </c>
    </row>
    <row r="4042" spans="1:5" x14ac:dyDescent="0.25">
      <c r="A4042" s="27" t="s">
        <v>830</v>
      </c>
      <c r="B4042" s="27">
        <v>1988</v>
      </c>
      <c r="D4042" s="27">
        <v>4726575.4333333299</v>
      </c>
    </row>
    <row r="4043" spans="1:5" x14ac:dyDescent="0.25">
      <c r="A4043" s="27" t="s">
        <v>830</v>
      </c>
      <c r="B4043" s="27">
        <v>1989</v>
      </c>
      <c r="D4043" s="27">
        <v>4936004.8566666702</v>
      </c>
    </row>
    <row r="4044" spans="1:5" x14ac:dyDescent="0.25">
      <c r="A4044" s="27" t="s">
        <v>830</v>
      </c>
      <c r="B4044" s="27">
        <v>1990</v>
      </c>
      <c r="C4044" s="27">
        <v>5145434.28</v>
      </c>
      <c r="D4044" s="27">
        <v>5145434.28</v>
      </c>
      <c r="E4044" s="27">
        <v>4061783.88</v>
      </c>
    </row>
    <row r="4045" spans="1:5" x14ac:dyDescent="0.25">
      <c r="A4045" s="27" t="s">
        <v>830</v>
      </c>
      <c r="B4045" s="27">
        <v>1991</v>
      </c>
      <c r="D4045" s="27">
        <v>5139679.2233333299</v>
      </c>
    </row>
    <row r="4046" spans="1:5" x14ac:dyDescent="0.25">
      <c r="A4046" s="27" t="s">
        <v>830</v>
      </c>
      <c r="B4046" s="27">
        <v>1992</v>
      </c>
      <c r="D4046" s="27">
        <v>5133924.1666666698</v>
      </c>
    </row>
    <row r="4047" spans="1:5" x14ac:dyDescent="0.25">
      <c r="A4047" s="27" t="s">
        <v>830</v>
      </c>
      <c r="B4047" s="27">
        <v>1993</v>
      </c>
      <c r="C4047" s="27">
        <v>5128169.1100000003</v>
      </c>
      <c r="D4047" s="27">
        <v>5128169.1100000003</v>
      </c>
      <c r="E4047" s="27">
        <v>3707482.35</v>
      </c>
    </row>
    <row r="4048" spans="1:5" x14ac:dyDescent="0.25">
      <c r="A4048" s="27" t="s">
        <v>830</v>
      </c>
      <c r="B4048" s="27">
        <v>1994</v>
      </c>
      <c r="D4048" s="27">
        <v>5115042.2866666699</v>
      </c>
    </row>
    <row r="4049" spans="1:5" x14ac:dyDescent="0.25">
      <c r="A4049" s="27" t="s">
        <v>830</v>
      </c>
      <c r="B4049" s="27">
        <v>1995</v>
      </c>
      <c r="D4049" s="27">
        <v>5101915.4633333301</v>
      </c>
    </row>
    <row r="4050" spans="1:5" x14ac:dyDescent="0.25">
      <c r="A4050" s="27" t="s">
        <v>830</v>
      </c>
      <c r="B4050" s="27">
        <v>1996</v>
      </c>
      <c r="C4050" s="27">
        <v>5088788.6399999997</v>
      </c>
      <c r="D4050" s="27">
        <v>5088788.6399999997</v>
      </c>
      <c r="E4050" s="27">
        <v>3847896.78</v>
      </c>
    </row>
    <row r="4051" spans="1:5" x14ac:dyDescent="0.25">
      <c r="A4051" s="27" t="s">
        <v>830</v>
      </c>
      <c r="B4051" s="27">
        <v>1997</v>
      </c>
      <c r="D4051" s="27">
        <v>5037152.7433333304</v>
      </c>
    </row>
    <row r="4052" spans="1:5" x14ac:dyDescent="0.25">
      <c r="A4052" s="27" t="s">
        <v>830</v>
      </c>
      <c r="B4052" s="27">
        <v>1998</v>
      </c>
      <c r="D4052" s="27">
        <v>4985516.8466666704</v>
      </c>
    </row>
    <row r="4053" spans="1:5" x14ac:dyDescent="0.25">
      <c r="A4053" s="27" t="s">
        <v>830</v>
      </c>
      <c r="B4053" s="27">
        <v>1999</v>
      </c>
      <c r="C4053" s="27">
        <v>4933880.95</v>
      </c>
      <c r="D4053" s="27">
        <v>4933880.95</v>
      </c>
      <c r="E4053" s="27">
        <v>3650981</v>
      </c>
    </row>
    <row r="4054" spans="1:5" x14ac:dyDescent="0.25">
      <c r="A4054" s="27" t="s">
        <v>830</v>
      </c>
      <c r="B4054" s="27">
        <v>2000</v>
      </c>
      <c r="D4054" s="27">
        <v>4991349.1666666698</v>
      </c>
    </row>
    <row r="4055" spans="1:5" x14ac:dyDescent="0.25">
      <c r="A4055" s="27" t="s">
        <v>830</v>
      </c>
      <c r="B4055" s="27">
        <v>2001</v>
      </c>
      <c r="D4055" s="27">
        <v>5048817.38333333</v>
      </c>
    </row>
    <row r="4056" spans="1:5" x14ac:dyDescent="0.25">
      <c r="A4056" s="27" t="s">
        <v>830</v>
      </c>
      <c r="B4056" s="27">
        <v>2002</v>
      </c>
      <c r="C4056" s="27">
        <v>5106285.5999999996</v>
      </c>
      <c r="D4056" s="27">
        <v>5106285.5999999996</v>
      </c>
      <c r="E4056" s="27">
        <v>4184564.8</v>
      </c>
    </row>
    <row r="4057" spans="1:5" x14ac:dyDescent="0.25">
      <c r="A4057" s="27" t="s">
        <v>830</v>
      </c>
      <c r="B4057" s="27">
        <v>2003</v>
      </c>
      <c r="D4057" s="27">
        <v>4877014.1500000004</v>
      </c>
    </row>
    <row r="4058" spans="1:5" x14ac:dyDescent="0.25">
      <c r="A4058" s="27" t="s">
        <v>830</v>
      </c>
      <c r="B4058" s="27">
        <v>2004</v>
      </c>
      <c r="D4058" s="27">
        <v>4647742.7</v>
      </c>
    </row>
    <row r="4059" spans="1:5" x14ac:dyDescent="0.25">
      <c r="A4059" s="27" t="s">
        <v>830</v>
      </c>
      <c r="B4059" s="27">
        <v>2005</v>
      </c>
      <c r="C4059" s="27">
        <v>4418471.25</v>
      </c>
      <c r="D4059" s="27">
        <v>4418471.25</v>
      </c>
      <c r="E4059" s="27">
        <v>3926227.5</v>
      </c>
    </row>
    <row r="4060" spans="1:5" x14ac:dyDescent="0.25">
      <c r="A4060" s="27" t="s">
        <v>830</v>
      </c>
      <c r="B4060" s="27">
        <v>2006</v>
      </c>
      <c r="D4060" s="27">
        <v>4455767.5666666701</v>
      </c>
    </row>
    <row r="4061" spans="1:5" x14ac:dyDescent="0.25">
      <c r="A4061" s="27" t="s">
        <v>830</v>
      </c>
      <c r="B4061" s="27">
        <v>2007</v>
      </c>
      <c r="D4061" s="27">
        <v>4493063.88333333</v>
      </c>
    </row>
    <row r="4062" spans="1:5" x14ac:dyDescent="0.25">
      <c r="A4062" s="27" t="s">
        <v>830</v>
      </c>
      <c r="B4062" s="27">
        <v>2008</v>
      </c>
      <c r="C4062" s="27">
        <v>4530360.2</v>
      </c>
      <c r="D4062" s="27">
        <v>4530360.2</v>
      </c>
      <c r="E4062" s="27">
        <v>4895298.8</v>
      </c>
    </row>
    <row r="4063" spans="1:5" x14ac:dyDescent="0.25">
      <c r="A4063" s="27" t="s">
        <v>830</v>
      </c>
      <c r="B4063" s="27">
        <v>2009</v>
      </c>
      <c r="D4063" s="27">
        <v>4672660.5999999996</v>
      </c>
    </row>
    <row r="4064" spans="1:5" x14ac:dyDescent="0.25">
      <c r="A4064" s="27" t="s">
        <v>830</v>
      </c>
      <c r="B4064" s="27">
        <v>2010</v>
      </c>
      <c r="C4064" s="27">
        <v>4814961</v>
      </c>
      <c r="D4064" s="27">
        <v>4814961</v>
      </c>
      <c r="E4064" s="27">
        <v>5685743.1600000001</v>
      </c>
    </row>
    <row r="4065" spans="1:5" x14ac:dyDescent="0.25">
      <c r="A4065" s="27" t="s">
        <v>830</v>
      </c>
      <c r="B4065" s="27">
        <v>2011</v>
      </c>
      <c r="C4065" s="27">
        <v>5072473.7</v>
      </c>
      <c r="D4065" s="27">
        <v>5072473.7</v>
      </c>
      <c r="E4065" s="27">
        <v>6400359</v>
      </c>
    </row>
    <row r="4066" spans="1:5" x14ac:dyDescent="0.25">
      <c r="A4066" s="27" t="s">
        <v>830</v>
      </c>
      <c r="B4066" s="27">
        <v>2012</v>
      </c>
      <c r="C4066" s="27">
        <v>5153118</v>
      </c>
      <c r="D4066" s="27">
        <v>5153118</v>
      </c>
      <c r="E4066" s="27">
        <v>6855712.9000000004</v>
      </c>
    </row>
    <row r="4067" spans="1:5" x14ac:dyDescent="0.25">
      <c r="A4067" s="27" t="s">
        <v>830</v>
      </c>
      <c r="B4067" s="27">
        <v>2013</v>
      </c>
      <c r="C4067" s="27">
        <v>5295903.68</v>
      </c>
      <c r="D4067" s="27">
        <v>5295903.68</v>
      </c>
      <c r="E4067" s="27">
        <v>7586280.6399999997</v>
      </c>
    </row>
    <row r="4068" spans="1:5" x14ac:dyDescent="0.25">
      <c r="A4068" s="27" t="s">
        <v>830</v>
      </c>
      <c r="B4068" s="27">
        <v>2014</v>
      </c>
      <c r="D4068" s="27">
        <v>5295903.68</v>
      </c>
    </row>
    <row r="4069" spans="1:5" x14ac:dyDescent="0.25">
      <c r="A4069" s="27" t="s">
        <v>830</v>
      </c>
      <c r="B4069" s="27">
        <v>2015</v>
      </c>
      <c r="D4069" s="27">
        <v>5295903.68</v>
      </c>
    </row>
    <row r="4070" spans="1:5" x14ac:dyDescent="0.25">
      <c r="A4070" s="27" t="s">
        <v>830</v>
      </c>
      <c r="B4070" s="27">
        <v>2016</v>
      </c>
      <c r="D4070" s="27">
        <v>5295903.68</v>
      </c>
    </row>
    <row r="4071" spans="1:5" x14ac:dyDescent="0.25">
      <c r="A4071" s="27" t="s">
        <v>830</v>
      </c>
      <c r="B4071" s="27">
        <v>2017</v>
      </c>
      <c r="D4071" s="27">
        <v>5295903.68</v>
      </c>
    </row>
    <row r="4072" spans="1:5" x14ac:dyDescent="0.25">
      <c r="A4072" s="27" t="s">
        <v>834</v>
      </c>
      <c r="B4072" s="27">
        <v>1981</v>
      </c>
      <c r="C4072" s="27">
        <v>1801.644</v>
      </c>
      <c r="D4072" s="27">
        <v>1801.644</v>
      </c>
      <c r="E4072" s="27">
        <v>345.774</v>
      </c>
    </row>
    <row r="4073" spans="1:5" x14ac:dyDescent="0.25">
      <c r="A4073" s="27" t="s">
        <v>834</v>
      </c>
      <c r="B4073" s="27">
        <v>1982</v>
      </c>
      <c r="D4073" s="27">
        <v>1801.644</v>
      </c>
    </row>
    <row r="4074" spans="1:5" x14ac:dyDescent="0.25">
      <c r="A4074" s="27" t="s">
        <v>834</v>
      </c>
      <c r="B4074" s="27">
        <v>1983</v>
      </c>
      <c r="D4074" s="27">
        <v>1801.644</v>
      </c>
    </row>
    <row r="4075" spans="1:5" x14ac:dyDescent="0.25">
      <c r="A4075" s="27" t="s">
        <v>834</v>
      </c>
      <c r="B4075" s="27">
        <v>1984</v>
      </c>
      <c r="C4075" s="27">
        <v>1801.644</v>
      </c>
      <c r="D4075" s="27">
        <v>1801.644</v>
      </c>
      <c r="E4075" s="27">
        <v>673.34400000000005</v>
      </c>
    </row>
    <row r="4076" spans="1:5" x14ac:dyDescent="0.25">
      <c r="A4076" s="27" t="s">
        <v>834</v>
      </c>
      <c r="B4076" s="27">
        <v>1985</v>
      </c>
      <c r="D4076" s="27">
        <v>1753.11366666667</v>
      </c>
    </row>
    <row r="4077" spans="1:5" x14ac:dyDescent="0.25">
      <c r="A4077" s="27" t="s">
        <v>834</v>
      </c>
      <c r="B4077" s="27">
        <v>1986</v>
      </c>
      <c r="D4077" s="27">
        <v>1704.5833333333301</v>
      </c>
    </row>
    <row r="4078" spans="1:5" x14ac:dyDescent="0.25">
      <c r="A4078" s="27" t="s">
        <v>834</v>
      </c>
      <c r="B4078" s="27">
        <v>1987</v>
      </c>
      <c r="C4078" s="27">
        <v>1656.0530000000001</v>
      </c>
      <c r="D4078" s="27">
        <v>1656.0530000000001</v>
      </c>
      <c r="E4078" s="27">
        <v>785.56799999999998</v>
      </c>
    </row>
    <row r="4079" spans="1:5" x14ac:dyDescent="0.25">
      <c r="A4079" s="27" t="s">
        <v>834</v>
      </c>
      <c r="B4079" s="27">
        <v>1988</v>
      </c>
      <c r="D4079" s="27">
        <v>1422.5073333333301</v>
      </c>
    </row>
    <row r="4080" spans="1:5" x14ac:dyDescent="0.25">
      <c r="A4080" s="27" t="s">
        <v>834</v>
      </c>
      <c r="B4080" s="27">
        <v>1989</v>
      </c>
      <c r="D4080" s="27">
        <v>1188.96166666667</v>
      </c>
    </row>
    <row r="4081" spans="1:5" x14ac:dyDescent="0.25">
      <c r="A4081" s="27" t="s">
        <v>834</v>
      </c>
      <c r="B4081" s="27">
        <v>1990</v>
      </c>
      <c r="C4081" s="27">
        <v>955.41600000000005</v>
      </c>
      <c r="D4081" s="27">
        <v>955.41600000000005</v>
      </c>
      <c r="E4081" s="27">
        <v>403.40300000000002</v>
      </c>
    </row>
    <row r="4082" spans="1:5" x14ac:dyDescent="0.25">
      <c r="A4082" s="27" t="s">
        <v>834</v>
      </c>
      <c r="B4082" s="27">
        <v>1991</v>
      </c>
      <c r="D4082" s="27">
        <v>898.8</v>
      </c>
    </row>
    <row r="4083" spans="1:5" x14ac:dyDescent="0.25">
      <c r="A4083" s="27" t="s">
        <v>834</v>
      </c>
      <c r="B4083" s="27">
        <v>1992</v>
      </c>
      <c r="D4083" s="27">
        <v>842.18399999999997</v>
      </c>
    </row>
    <row r="4084" spans="1:5" x14ac:dyDescent="0.25">
      <c r="A4084" s="27" t="s">
        <v>834</v>
      </c>
      <c r="B4084" s="27">
        <v>1993</v>
      </c>
      <c r="C4084" s="27">
        <v>785.56799999999998</v>
      </c>
      <c r="D4084" s="27">
        <v>785.56799999999998</v>
      </c>
      <c r="E4084" s="27">
        <v>84.925399999999996</v>
      </c>
    </row>
    <row r="4085" spans="1:5" x14ac:dyDescent="0.25">
      <c r="A4085" s="27" t="s">
        <v>834</v>
      </c>
      <c r="B4085" s="27">
        <v>1994</v>
      </c>
      <c r="D4085" s="27">
        <v>887.68</v>
      </c>
    </row>
    <row r="4086" spans="1:5" x14ac:dyDescent="0.25">
      <c r="A4086" s="27" t="s">
        <v>834</v>
      </c>
      <c r="B4086" s="27">
        <v>1995</v>
      </c>
      <c r="D4086" s="27">
        <v>989.79200000000003</v>
      </c>
    </row>
    <row r="4087" spans="1:5" x14ac:dyDescent="0.25">
      <c r="A4087" s="27" t="s">
        <v>834</v>
      </c>
      <c r="B4087" s="27">
        <v>1996</v>
      </c>
      <c r="C4087" s="27">
        <v>1091.904</v>
      </c>
      <c r="D4087" s="27">
        <v>1091.904</v>
      </c>
      <c r="E4087" s="27">
        <v>461.03199999999998</v>
      </c>
    </row>
    <row r="4088" spans="1:5" x14ac:dyDescent="0.25">
      <c r="A4088" s="27" t="s">
        <v>834</v>
      </c>
      <c r="B4088" s="27">
        <v>1997</v>
      </c>
      <c r="D4088" s="27">
        <v>881.613333333333</v>
      </c>
    </row>
    <row r="4089" spans="1:5" x14ac:dyDescent="0.25">
      <c r="A4089" s="27" t="s">
        <v>834</v>
      </c>
      <c r="B4089" s="27">
        <v>1998</v>
      </c>
      <c r="D4089" s="27">
        <v>671.32266666666703</v>
      </c>
    </row>
    <row r="4090" spans="1:5" x14ac:dyDescent="0.25">
      <c r="A4090" s="27" t="s">
        <v>834</v>
      </c>
      <c r="B4090" s="27">
        <v>1999</v>
      </c>
      <c r="C4090" s="27">
        <v>461.03199999999998</v>
      </c>
      <c r="D4090" s="27">
        <v>461.03199999999998</v>
      </c>
      <c r="E4090" s="27">
        <v>97.057599999999994</v>
      </c>
    </row>
    <row r="4091" spans="1:5" x14ac:dyDescent="0.25">
      <c r="A4091" s="27" t="s">
        <v>834</v>
      </c>
      <c r="B4091" s="27">
        <v>2000</v>
      </c>
      <c r="D4091" s="27">
        <v>483.69119999999998</v>
      </c>
    </row>
    <row r="4092" spans="1:5" x14ac:dyDescent="0.25">
      <c r="A4092" s="27" t="s">
        <v>834</v>
      </c>
      <c r="B4092" s="27">
        <v>2001</v>
      </c>
      <c r="D4092" s="27">
        <v>506.35039999999998</v>
      </c>
    </row>
    <row r="4093" spans="1:5" x14ac:dyDescent="0.25">
      <c r="A4093" s="27" t="s">
        <v>834</v>
      </c>
      <c r="B4093" s="27">
        <v>2002</v>
      </c>
      <c r="C4093" s="27">
        <v>529.00959999999998</v>
      </c>
      <c r="D4093" s="27">
        <v>529.00959999999998</v>
      </c>
      <c r="E4093" s="27">
        <v>404.0496</v>
      </c>
    </row>
    <row r="4094" spans="1:5" x14ac:dyDescent="0.25">
      <c r="A4094" s="27" t="s">
        <v>834</v>
      </c>
      <c r="B4094" s="27">
        <v>2003</v>
      </c>
      <c r="D4094" s="27">
        <v>496.40106666666702</v>
      </c>
    </row>
    <row r="4095" spans="1:5" x14ac:dyDescent="0.25">
      <c r="A4095" s="27" t="s">
        <v>834</v>
      </c>
      <c r="B4095" s="27">
        <v>2004</v>
      </c>
      <c r="D4095" s="27">
        <v>463.79253333333298</v>
      </c>
    </row>
    <row r="4096" spans="1:5" x14ac:dyDescent="0.25">
      <c r="A4096" s="27" t="s">
        <v>834</v>
      </c>
      <c r="B4096" s="27">
        <v>2005</v>
      </c>
      <c r="C4096" s="27">
        <v>431.18400000000003</v>
      </c>
      <c r="D4096" s="27">
        <v>431.18400000000003</v>
      </c>
      <c r="E4096" s="27">
        <v>332.22399999999999</v>
      </c>
    </row>
    <row r="4097" spans="1:5" x14ac:dyDescent="0.25">
      <c r="A4097" s="27" t="s">
        <v>834</v>
      </c>
      <c r="B4097" s="27">
        <v>2006</v>
      </c>
      <c r="D4097" s="27">
        <v>399.20060000000001</v>
      </c>
    </row>
    <row r="4098" spans="1:5" x14ac:dyDescent="0.25">
      <c r="A4098" s="27" t="s">
        <v>834</v>
      </c>
      <c r="B4098" s="27">
        <v>2007</v>
      </c>
      <c r="D4098" s="27">
        <v>367.21719999999999</v>
      </c>
    </row>
    <row r="4099" spans="1:5" x14ac:dyDescent="0.25">
      <c r="A4099" s="27" t="s">
        <v>834</v>
      </c>
      <c r="B4099" s="27">
        <v>2008</v>
      </c>
      <c r="C4099" s="27">
        <v>335.23379999999997</v>
      </c>
      <c r="D4099" s="27">
        <v>335.23379999999997</v>
      </c>
      <c r="E4099" s="27">
        <v>335.23379999999997</v>
      </c>
    </row>
    <row r="4100" spans="1:5" x14ac:dyDescent="0.25">
      <c r="A4100" s="27" t="s">
        <v>834</v>
      </c>
      <c r="B4100" s="27">
        <v>2009</v>
      </c>
      <c r="D4100" s="27">
        <v>812.12940000000003</v>
      </c>
    </row>
    <row r="4101" spans="1:5" x14ac:dyDescent="0.25">
      <c r="A4101" s="27" t="s">
        <v>834</v>
      </c>
      <c r="B4101" s="27">
        <v>2010</v>
      </c>
      <c r="C4101" s="27">
        <v>1289.0250000000001</v>
      </c>
      <c r="D4101" s="27">
        <v>1289.0250000000001</v>
      </c>
      <c r="E4101" s="27">
        <v>1418.8140000000001</v>
      </c>
    </row>
    <row r="4102" spans="1:5" x14ac:dyDescent="0.25">
      <c r="A4102" s="27" t="s">
        <v>834</v>
      </c>
      <c r="B4102" s="27">
        <v>2011</v>
      </c>
      <c r="C4102" s="27">
        <v>1112.454</v>
      </c>
      <c r="D4102" s="27">
        <v>1112.454</v>
      </c>
      <c r="E4102" s="27">
        <v>1363.5989999999999</v>
      </c>
    </row>
    <row r="4103" spans="1:5" x14ac:dyDescent="0.25">
      <c r="A4103" s="27" t="s">
        <v>834</v>
      </c>
      <c r="B4103" s="27">
        <v>2012</v>
      </c>
      <c r="C4103" s="27">
        <v>1037.3489999999999</v>
      </c>
      <c r="D4103" s="27">
        <v>1037.3489999999999</v>
      </c>
      <c r="E4103" s="27">
        <v>1289.0250000000001</v>
      </c>
    </row>
    <row r="4104" spans="1:5" x14ac:dyDescent="0.25">
      <c r="A4104" s="27" t="s">
        <v>834</v>
      </c>
      <c r="B4104" s="27">
        <v>2013</v>
      </c>
      <c r="C4104" s="27">
        <v>954.93600000000004</v>
      </c>
      <c r="D4104" s="27">
        <v>954.93600000000004</v>
      </c>
      <c r="E4104" s="27">
        <v>1363.5989999999999</v>
      </c>
    </row>
    <row r="4105" spans="1:5" x14ac:dyDescent="0.25">
      <c r="A4105" s="27" t="s">
        <v>834</v>
      </c>
      <c r="B4105" s="27">
        <v>2014</v>
      </c>
      <c r="D4105" s="27">
        <v>954.93600000000004</v>
      </c>
    </row>
    <row r="4106" spans="1:5" x14ac:dyDescent="0.25">
      <c r="A4106" s="27" t="s">
        <v>834</v>
      </c>
      <c r="B4106" s="27">
        <v>2015</v>
      </c>
      <c r="D4106" s="27">
        <v>954.93600000000004</v>
      </c>
    </row>
    <row r="4107" spans="1:5" x14ac:dyDescent="0.25">
      <c r="A4107" s="27" t="s">
        <v>834</v>
      </c>
      <c r="B4107" s="27">
        <v>2016</v>
      </c>
      <c r="D4107" s="27">
        <v>954.93600000000004</v>
      </c>
    </row>
    <row r="4108" spans="1:5" x14ac:dyDescent="0.25">
      <c r="A4108" s="27" t="s">
        <v>834</v>
      </c>
      <c r="B4108" s="27">
        <v>2017</v>
      </c>
      <c r="D4108" s="27">
        <v>954.93600000000004</v>
      </c>
    </row>
    <row r="4109" spans="1:5" x14ac:dyDescent="0.25">
      <c r="A4109" s="27" t="s">
        <v>836</v>
      </c>
      <c r="B4109" s="27">
        <v>1981</v>
      </c>
      <c r="C4109" s="27">
        <v>2185875.15</v>
      </c>
      <c r="D4109" s="27">
        <v>2185875.15</v>
      </c>
      <c r="E4109" s="27">
        <v>1718824.5</v>
      </c>
    </row>
    <row r="4110" spans="1:5" x14ac:dyDescent="0.25">
      <c r="A4110" s="27" t="s">
        <v>836</v>
      </c>
      <c r="B4110" s="27">
        <v>1982</v>
      </c>
      <c r="D4110" s="27">
        <v>2240392.1</v>
      </c>
    </row>
    <row r="4111" spans="1:5" x14ac:dyDescent="0.25">
      <c r="A4111" s="27" t="s">
        <v>836</v>
      </c>
      <c r="B4111" s="27">
        <v>1983</v>
      </c>
      <c r="D4111" s="27">
        <v>2294909.0499999998</v>
      </c>
    </row>
    <row r="4112" spans="1:5" x14ac:dyDescent="0.25">
      <c r="A4112" s="27" t="s">
        <v>836</v>
      </c>
      <c r="B4112" s="27">
        <v>1984</v>
      </c>
      <c r="C4112" s="27">
        <v>2349426</v>
      </c>
      <c r="D4112" s="27">
        <v>2349426</v>
      </c>
      <c r="E4112" s="27">
        <v>1966764.6</v>
      </c>
    </row>
    <row r="4113" spans="1:5" x14ac:dyDescent="0.25">
      <c r="A4113" s="27" t="s">
        <v>836</v>
      </c>
      <c r="B4113" s="27">
        <v>1985</v>
      </c>
      <c r="D4113" s="27">
        <v>2439207.5233333302</v>
      </c>
    </row>
    <row r="4114" spans="1:5" x14ac:dyDescent="0.25">
      <c r="A4114" s="27" t="s">
        <v>836</v>
      </c>
      <c r="B4114" s="27">
        <v>1986</v>
      </c>
      <c r="D4114" s="27">
        <v>2528989.0466666701</v>
      </c>
    </row>
    <row r="4115" spans="1:5" x14ac:dyDescent="0.25">
      <c r="A4115" s="27" t="s">
        <v>836</v>
      </c>
      <c r="B4115" s="27">
        <v>1987</v>
      </c>
      <c r="C4115" s="27">
        <v>2618770.5699999998</v>
      </c>
      <c r="D4115" s="27">
        <v>2618770.5699999998</v>
      </c>
      <c r="E4115" s="27">
        <v>2282531.5499999998</v>
      </c>
    </row>
    <row r="4116" spans="1:5" x14ac:dyDescent="0.25">
      <c r="A4116" s="27" t="s">
        <v>836</v>
      </c>
      <c r="B4116" s="27">
        <v>1988</v>
      </c>
      <c r="D4116" s="27">
        <v>2711795.6266666702</v>
      </c>
    </row>
    <row r="4117" spans="1:5" x14ac:dyDescent="0.25">
      <c r="A4117" s="27" t="s">
        <v>836</v>
      </c>
      <c r="B4117" s="27">
        <v>1989</v>
      </c>
      <c r="D4117" s="27">
        <v>2804820.6833333299</v>
      </c>
    </row>
    <row r="4118" spans="1:5" x14ac:dyDescent="0.25">
      <c r="A4118" s="27" t="s">
        <v>836</v>
      </c>
      <c r="B4118" s="27">
        <v>1990</v>
      </c>
      <c r="C4118" s="27">
        <v>2897845.74</v>
      </c>
      <c r="D4118" s="27">
        <v>2897845.74</v>
      </c>
      <c r="E4118" s="27">
        <v>2508480.34</v>
      </c>
    </row>
    <row r="4119" spans="1:5" x14ac:dyDescent="0.25">
      <c r="A4119" s="27" t="s">
        <v>836</v>
      </c>
      <c r="B4119" s="27">
        <v>1991</v>
      </c>
      <c r="D4119" s="27">
        <v>2931170.66</v>
      </c>
    </row>
    <row r="4120" spans="1:5" x14ac:dyDescent="0.25">
      <c r="A4120" s="27" t="s">
        <v>836</v>
      </c>
      <c r="B4120" s="27">
        <v>1992</v>
      </c>
      <c r="D4120" s="27">
        <v>2964495.58</v>
      </c>
    </row>
    <row r="4121" spans="1:5" x14ac:dyDescent="0.25">
      <c r="A4121" s="27" t="s">
        <v>836</v>
      </c>
      <c r="B4121" s="27">
        <v>1993</v>
      </c>
      <c r="C4121" s="27">
        <v>2997820.5</v>
      </c>
      <c r="D4121" s="27">
        <v>2997820.5</v>
      </c>
      <c r="E4121" s="27">
        <v>2519470.84</v>
      </c>
    </row>
    <row r="4122" spans="1:5" x14ac:dyDescent="0.25">
      <c r="A4122" s="27" t="s">
        <v>836</v>
      </c>
      <c r="B4122" s="27">
        <v>1994</v>
      </c>
      <c r="D4122" s="27">
        <v>3005086.0133333299</v>
      </c>
    </row>
    <row r="4123" spans="1:5" x14ac:dyDescent="0.25">
      <c r="A4123" s="27" t="s">
        <v>836</v>
      </c>
      <c r="B4123" s="27">
        <v>1995</v>
      </c>
      <c r="D4123" s="27">
        <v>3012351.5266666701</v>
      </c>
    </row>
    <row r="4124" spans="1:5" x14ac:dyDescent="0.25">
      <c r="A4124" s="27" t="s">
        <v>836</v>
      </c>
      <c r="B4124" s="27">
        <v>1996</v>
      </c>
      <c r="C4124" s="27">
        <v>3019617.04</v>
      </c>
      <c r="D4124" s="27">
        <v>3019617.04</v>
      </c>
      <c r="E4124" s="27">
        <v>2629726.16</v>
      </c>
    </row>
    <row r="4125" spans="1:5" x14ac:dyDescent="0.25">
      <c r="A4125" s="27" t="s">
        <v>836</v>
      </c>
      <c r="B4125" s="27">
        <v>1997</v>
      </c>
      <c r="D4125" s="27">
        <v>3096406.94666667</v>
      </c>
    </row>
    <row r="4126" spans="1:5" x14ac:dyDescent="0.25">
      <c r="A4126" s="27" t="s">
        <v>836</v>
      </c>
      <c r="B4126" s="27">
        <v>1998</v>
      </c>
      <c r="D4126" s="27">
        <v>3173196.8533333298</v>
      </c>
    </row>
    <row r="4127" spans="1:5" x14ac:dyDescent="0.25">
      <c r="A4127" s="27" t="s">
        <v>836</v>
      </c>
      <c r="B4127" s="27">
        <v>1999</v>
      </c>
      <c r="C4127" s="27">
        <v>3249986.76</v>
      </c>
      <c r="D4127" s="27">
        <v>3249986.76</v>
      </c>
      <c r="E4127" s="27">
        <v>2821748.76</v>
      </c>
    </row>
    <row r="4128" spans="1:5" x14ac:dyDescent="0.25">
      <c r="A4128" s="27" t="s">
        <v>836</v>
      </c>
      <c r="B4128" s="27">
        <v>2000</v>
      </c>
      <c r="D4128" s="27">
        <v>3261961.4133333298</v>
      </c>
    </row>
    <row r="4129" spans="1:5" x14ac:dyDescent="0.25">
      <c r="A4129" s="27" t="s">
        <v>836</v>
      </c>
      <c r="B4129" s="27">
        <v>2001</v>
      </c>
      <c r="D4129" s="27">
        <v>3273936.0666666701</v>
      </c>
    </row>
    <row r="4130" spans="1:5" x14ac:dyDescent="0.25">
      <c r="A4130" s="27" t="s">
        <v>836</v>
      </c>
      <c r="B4130" s="27">
        <v>2002</v>
      </c>
      <c r="C4130" s="27">
        <v>3285910.72</v>
      </c>
      <c r="D4130" s="27">
        <v>3285910.72</v>
      </c>
      <c r="E4130" s="27">
        <v>2915006.88</v>
      </c>
    </row>
    <row r="4131" spans="1:5" x14ac:dyDescent="0.25">
      <c r="A4131" s="27" t="s">
        <v>836</v>
      </c>
      <c r="B4131" s="27">
        <v>2003</v>
      </c>
      <c r="D4131" s="27">
        <v>3349007.2733333302</v>
      </c>
    </row>
    <row r="4132" spans="1:5" x14ac:dyDescent="0.25">
      <c r="A4132" s="27" t="s">
        <v>836</v>
      </c>
      <c r="B4132" s="27">
        <v>2004</v>
      </c>
      <c r="D4132" s="27">
        <v>3412103.8266666699</v>
      </c>
    </row>
    <row r="4133" spans="1:5" x14ac:dyDescent="0.25">
      <c r="A4133" s="27" t="s">
        <v>836</v>
      </c>
      <c r="B4133" s="27">
        <v>2005</v>
      </c>
      <c r="C4133" s="27">
        <v>3475200.38</v>
      </c>
      <c r="D4133" s="27">
        <v>3475200.38</v>
      </c>
      <c r="E4133" s="27">
        <v>3262373.06</v>
      </c>
    </row>
    <row r="4134" spans="1:5" x14ac:dyDescent="0.25">
      <c r="A4134" s="27" t="s">
        <v>836</v>
      </c>
      <c r="B4134" s="27">
        <v>2006</v>
      </c>
      <c r="D4134" s="27">
        <v>3488061.63666667</v>
      </c>
    </row>
    <row r="4135" spans="1:5" x14ac:dyDescent="0.25">
      <c r="A4135" s="27" t="s">
        <v>836</v>
      </c>
      <c r="B4135" s="27">
        <v>2007</v>
      </c>
      <c r="D4135" s="27">
        <v>3500922.8933333298</v>
      </c>
    </row>
    <row r="4136" spans="1:5" x14ac:dyDescent="0.25">
      <c r="A4136" s="27" t="s">
        <v>836</v>
      </c>
      <c r="B4136" s="27">
        <v>2008</v>
      </c>
      <c r="C4136" s="27">
        <v>3513784.15</v>
      </c>
      <c r="D4136" s="27">
        <v>3513784.15</v>
      </c>
      <c r="E4136" s="27">
        <v>3694811.95</v>
      </c>
    </row>
    <row r="4137" spans="1:5" x14ac:dyDescent="0.25">
      <c r="A4137" s="27" t="s">
        <v>836</v>
      </c>
      <c r="B4137" s="27">
        <v>2009</v>
      </c>
      <c r="D4137" s="27">
        <v>3500190.9049999998</v>
      </c>
    </row>
    <row r="4138" spans="1:5" x14ac:dyDescent="0.25">
      <c r="A4138" s="27" t="s">
        <v>836</v>
      </c>
      <c r="B4138" s="27">
        <v>2010</v>
      </c>
      <c r="C4138" s="27">
        <v>3486597.66</v>
      </c>
      <c r="D4138" s="27">
        <v>3486597.66</v>
      </c>
      <c r="E4138" s="27">
        <v>3997596.58</v>
      </c>
    </row>
    <row r="4139" spans="1:5" x14ac:dyDescent="0.25">
      <c r="A4139" s="27" t="s">
        <v>836</v>
      </c>
      <c r="B4139" s="27">
        <v>2011</v>
      </c>
      <c r="C4139" s="27">
        <v>3450823.21</v>
      </c>
      <c r="D4139" s="27">
        <v>3450823.21</v>
      </c>
      <c r="E4139" s="27">
        <v>4251955.21</v>
      </c>
    </row>
    <row r="4140" spans="1:5" x14ac:dyDescent="0.25">
      <c r="A4140" s="27" t="s">
        <v>836</v>
      </c>
      <c r="B4140" s="27">
        <v>2012</v>
      </c>
      <c r="C4140" s="27">
        <v>2985888.19</v>
      </c>
      <c r="D4140" s="27">
        <v>2985888.19</v>
      </c>
      <c r="E4140" s="27">
        <v>4018617.84</v>
      </c>
    </row>
    <row r="4141" spans="1:5" x14ac:dyDescent="0.25">
      <c r="A4141" s="27" t="s">
        <v>836</v>
      </c>
      <c r="B4141" s="27">
        <v>2013</v>
      </c>
      <c r="C4141" s="27">
        <v>2206628.84</v>
      </c>
      <c r="D4141" s="27">
        <v>2206628.84</v>
      </c>
      <c r="E4141" s="27">
        <v>3658008.88</v>
      </c>
    </row>
    <row r="4142" spans="1:5" x14ac:dyDescent="0.25">
      <c r="A4142" s="27" t="s">
        <v>836</v>
      </c>
      <c r="B4142" s="27">
        <v>2014</v>
      </c>
      <c r="D4142" s="27">
        <v>2206628.84</v>
      </c>
    </row>
    <row r="4143" spans="1:5" x14ac:dyDescent="0.25">
      <c r="A4143" s="27" t="s">
        <v>836</v>
      </c>
      <c r="B4143" s="27">
        <v>2015</v>
      </c>
      <c r="D4143" s="27">
        <v>2206628.84</v>
      </c>
    </row>
    <row r="4144" spans="1:5" x14ac:dyDescent="0.25">
      <c r="A4144" s="27" t="s">
        <v>836</v>
      </c>
      <c r="B4144" s="27">
        <v>2016</v>
      </c>
      <c r="D4144" s="27">
        <v>2206628.84</v>
      </c>
    </row>
    <row r="4145" spans="1:5" x14ac:dyDescent="0.25">
      <c r="A4145" s="27" t="s">
        <v>836</v>
      </c>
      <c r="B4145" s="27">
        <v>2017</v>
      </c>
      <c r="D4145" s="27">
        <v>2206628.84</v>
      </c>
    </row>
    <row r="4146" spans="1:5" x14ac:dyDescent="0.25">
      <c r="A4146" s="27" t="s">
        <v>841</v>
      </c>
      <c r="B4146" s="27">
        <v>1981</v>
      </c>
      <c r="C4146" s="27">
        <v>23237.379199999999</v>
      </c>
      <c r="D4146" s="27">
        <v>23237.379199999999</v>
      </c>
      <c r="E4146" s="27">
        <v>0</v>
      </c>
    </row>
    <row r="4147" spans="1:5" x14ac:dyDescent="0.25">
      <c r="A4147" s="27" t="s">
        <v>841</v>
      </c>
      <c r="B4147" s="27">
        <v>1982</v>
      </c>
      <c r="D4147" s="27">
        <v>23320.068733333301</v>
      </c>
    </row>
    <row r="4148" spans="1:5" x14ac:dyDescent="0.25">
      <c r="A4148" s="27" t="s">
        <v>841</v>
      </c>
      <c r="B4148" s="27">
        <v>1983</v>
      </c>
      <c r="D4148" s="27">
        <v>23402.7582666667</v>
      </c>
    </row>
    <row r="4149" spans="1:5" x14ac:dyDescent="0.25">
      <c r="A4149" s="27" t="s">
        <v>841</v>
      </c>
      <c r="B4149" s="27">
        <v>1984</v>
      </c>
      <c r="C4149" s="27">
        <v>23485.447800000002</v>
      </c>
      <c r="D4149" s="27">
        <v>23485.447800000002</v>
      </c>
      <c r="E4149" s="27">
        <v>0</v>
      </c>
    </row>
    <row r="4150" spans="1:5" x14ac:dyDescent="0.25">
      <c r="A4150" s="27" t="s">
        <v>841</v>
      </c>
      <c r="B4150" s="27">
        <v>1985</v>
      </c>
      <c r="D4150" s="27">
        <v>22293.429599999999</v>
      </c>
    </row>
    <row r="4151" spans="1:5" x14ac:dyDescent="0.25">
      <c r="A4151" s="27" t="s">
        <v>841</v>
      </c>
      <c r="B4151" s="27">
        <v>1986</v>
      </c>
      <c r="D4151" s="27">
        <v>21101.411400000001</v>
      </c>
    </row>
    <row r="4152" spans="1:5" x14ac:dyDescent="0.25">
      <c r="A4152" s="27" t="s">
        <v>841</v>
      </c>
      <c r="B4152" s="27">
        <v>1987</v>
      </c>
      <c r="C4152" s="27">
        <v>19909.393199999999</v>
      </c>
      <c r="D4152" s="27">
        <v>19909.393199999999</v>
      </c>
      <c r="E4152" s="27">
        <v>0</v>
      </c>
    </row>
    <row r="4153" spans="1:5" x14ac:dyDescent="0.25">
      <c r="A4153" s="27" t="s">
        <v>841</v>
      </c>
      <c r="B4153" s="27">
        <v>1988</v>
      </c>
      <c r="D4153" s="27">
        <v>18126.845466666698</v>
      </c>
    </row>
    <row r="4154" spans="1:5" x14ac:dyDescent="0.25">
      <c r="A4154" s="27" t="s">
        <v>841</v>
      </c>
      <c r="B4154" s="27">
        <v>1989</v>
      </c>
      <c r="D4154" s="27">
        <v>16344.2977333333</v>
      </c>
    </row>
    <row r="4155" spans="1:5" x14ac:dyDescent="0.25">
      <c r="A4155" s="27" t="s">
        <v>841</v>
      </c>
      <c r="B4155" s="27">
        <v>1990</v>
      </c>
      <c r="C4155" s="27">
        <v>14561.75</v>
      </c>
      <c r="D4155" s="27">
        <v>14561.75</v>
      </c>
      <c r="E4155" s="27">
        <v>0</v>
      </c>
    </row>
    <row r="4156" spans="1:5" x14ac:dyDescent="0.25">
      <c r="A4156" s="27" t="s">
        <v>841</v>
      </c>
      <c r="B4156" s="27">
        <v>1991</v>
      </c>
      <c r="D4156" s="27">
        <v>24454.184433333299</v>
      </c>
    </row>
    <row r="4157" spans="1:5" x14ac:dyDescent="0.25">
      <c r="A4157" s="27" t="s">
        <v>841</v>
      </c>
      <c r="B4157" s="27">
        <v>1992</v>
      </c>
      <c r="D4157" s="27">
        <v>34346.6188666667</v>
      </c>
    </row>
    <row r="4158" spans="1:5" x14ac:dyDescent="0.25">
      <c r="A4158" s="27" t="s">
        <v>841</v>
      </c>
      <c r="B4158" s="27">
        <v>1993</v>
      </c>
      <c r="C4158" s="27">
        <v>44239.0533</v>
      </c>
      <c r="D4158" s="27">
        <v>44239.0533</v>
      </c>
      <c r="E4158" s="27">
        <v>9719.5215000000007</v>
      </c>
    </row>
    <row r="4159" spans="1:5" x14ac:dyDescent="0.25">
      <c r="A4159" s="27" t="s">
        <v>841</v>
      </c>
      <c r="B4159" s="27">
        <v>1994</v>
      </c>
      <c r="D4159" s="27">
        <v>38757.903299999998</v>
      </c>
    </row>
    <row r="4160" spans="1:5" x14ac:dyDescent="0.25">
      <c r="A4160" s="27" t="s">
        <v>841</v>
      </c>
      <c r="B4160" s="27">
        <v>1995</v>
      </c>
      <c r="D4160" s="27">
        <v>33276.753299999997</v>
      </c>
    </row>
    <row r="4161" spans="1:5" x14ac:dyDescent="0.25">
      <c r="A4161" s="27" t="s">
        <v>841</v>
      </c>
      <c r="B4161" s="27">
        <v>1996</v>
      </c>
      <c r="C4161" s="27">
        <v>27795.603299999999</v>
      </c>
      <c r="D4161" s="27">
        <v>27795.603299999999</v>
      </c>
      <c r="E4161" s="27">
        <v>6798.3126000000002</v>
      </c>
    </row>
    <row r="4162" spans="1:5" x14ac:dyDescent="0.25">
      <c r="A4162" s="27" t="s">
        <v>841</v>
      </c>
      <c r="B4162" s="27">
        <v>1997</v>
      </c>
      <c r="D4162" s="27">
        <v>23987.120200000001</v>
      </c>
    </row>
    <row r="4163" spans="1:5" x14ac:dyDescent="0.25">
      <c r="A4163" s="27" t="s">
        <v>841</v>
      </c>
      <c r="B4163" s="27">
        <v>1998</v>
      </c>
      <c r="D4163" s="27">
        <v>20178.6371</v>
      </c>
    </row>
    <row r="4164" spans="1:5" x14ac:dyDescent="0.25">
      <c r="A4164" s="27" t="s">
        <v>841</v>
      </c>
      <c r="B4164" s="27">
        <v>1999</v>
      </c>
      <c r="C4164" s="27">
        <v>16370.154</v>
      </c>
      <c r="D4164" s="27">
        <v>16370.154</v>
      </c>
      <c r="E4164" s="27">
        <v>4110.3018000000002</v>
      </c>
    </row>
    <row r="4165" spans="1:5" x14ac:dyDescent="0.25">
      <c r="A4165" s="27" t="s">
        <v>841</v>
      </c>
      <c r="B4165" s="27">
        <v>2000</v>
      </c>
      <c r="D4165" s="27">
        <v>12933.446666666699</v>
      </c>
    </row>
    <row r="4166" spans="1:5" x14ac:dyDescent="0.25">
      <c r="A4166" s="27" t="s">
        <v>841</v>
      </c>
      <c r="B4166" s="27">
        <v>2001</v>
      </c>
      <c r="D4166" s="27">
        <v>9496.7393333333293</v>
      </c>
    </row>
    <row r="4167" spans="1:5" x14ac:dyDescent="0.25">
      <c r="A4167" s="27" t="s">
        <v>841</v>
      </c>
      <c r="B4167" s="27">
        <v>2002</v>
      </c>
      <c r="C4167" s="27">
        <v>6060.0320000000002</v>
      </c>
      <c r="D4167" s="27">
        <v>6060.0320000000002</v>
      </c>
      <c r="E4167" s="27">
        <v>2712.2516799999999</v>
      </c>
    </row>
    <row r="4168" spans="1:5" x14ac:dyDescent="0.25">
      <c r="A4168" s="27" t="s">
        <v>841</v>
      </c>
      <c r="B4168" s="27">
        <v>2003</v>
      </c>
      <c r="D4168" s="27">
        <v>4855.2947333333304</v>
      </c>
    </row>
    <row r="4169" spans="1:5" x14ac:dyDescent="0.25">
      <c r="A4169" s="27" t="s">
        <v>841</v>
      </c>
      <c r="B4169" s="27">
        <v>2004</v>
      </c>
      <c r="D4169" s="27">
        <v>3650.5574666666698</v>
      </c>
    </row>
    <row r="4170" spans="1:5" x14ac:dyDescent="0.25">
      <c r="A4170" s="27" t="s">
        <v>841</v>
      </c>
      <c r="B4170" s="27">
        <v>2005</v>
      </c>
      <c r="C4170" s="27">
        <v>2445.8202000000001</v>
      </c>
      <c r="D4170" s="27">
        <v>2445.8202000000001</v>
      </c>
      <c r="E4170" s="27">
        <v>2445.8202000000001</v>
      </c>
    </row>
    <row r="4171" spans="1:5" x14ac:dyDescent="0.25">
      <c r="A4171" s="27" t="s">
        <v>841</v>
      </c>
      <c r="B4171" s="27">
        <v>2006</v>
      </c>
      <c r="D4171" s="27">
        <v>1630.5468000000001</v>
      </c>
    </row>
    <row r="4172" spans="1:5" x14ac:dyDescent="0.25">
      <c r="A4172" s="27" t="s">
        <v>841</v>
      </c>
      <c r="B4172" s="27">
        <v>2007</v>
      </c>
      <c r="D4172" s="27">
        <v>815.27340000000004</v>
      </c>
    </row>
    <row r="4173" spans="1:5" x14ac:dyDescent="0.25">
      <c r="A4173" s="27" t="s">
        <v>841</v>
      </c>
      <c r="B4173" s="27">
        <v>2008</v>
      </c>
      <c r="C4173" s="27">
        <v>0</v>
      </c>
      <c r="D4173" s="27">
        <v>0</v>
      </c>
      <c r="E4173" s="27">
        <v>0</v>
      </c>
    </row>
    <row r="4174" spans="1:5" x14ac:dyDescent="0.25">
      <c r="A4174" s="27" t="s">
        <v>841</v>
      </c>
      <c r="B4174" s="27">
        <v>2009</v>
      </c>
      <c r="D4174" s="27">
        <v>13343.160599999999</v>
      </c>
    </row>
    <row r="4175" spans="1:5" x14ac:dyDescent="0.25">
      <c r="A4175" s="27" t="s">
        <v>841</v>
      </c>
      <c r="B4175" s="27">
        <v>2010</v>
      </c>
      <c r="C4175" s="27">
        <v>26686.321199999998</v>
      </c>
      <c r="D4175" s="27">
        <v>26686.321199999998</v>
      </c>
      <c r="E4175" s="27">
        <v>26686.321199999998</v>
      </c>
    </row>
    <row r="4176" spans="1:5" x14ac:dyDescent="0.25">
      <c r="A4176" s="27" t="s">
        <v>841</v>
      </c>
      <c r="B4176" s="27">
        <v>2011</v>
      </c>
      <c r="C4176" s="27">
        <v>25012.421999999999</v>
      </c>
      <c r="D4176" s="27">
        <v>25012.421999999999</v>
      </c>
      <c r="E4176" s="27">
        <v>25012.421999999999</v>
      </c>
    </row>
    <row r="4177" spans="1:5" x14ac:dyDescent="0.25">
      <c r="A4177" s="27" t="s">
        <v>841</v>
      </c>
      <c r="B4177" s="27">
        <v>2012</v>
      </c>
      <c r="C4177" s="27">
        <v>12933.8493</v>
      </c>
      <c r="D4177" s="27">
        <v>12933.8493</v>
      </c>
      <c r="E4177" s="27">
        <v>23639.265500000001</v>
      </c>
    </row>
    <row r="4178" spans="1:5" x14ac:dyDescent="0.25">
      <c r="A4178" s="27" t="s">
        <v>841</v>
      </c>
      <c r="B4178" s="27">
        <v>2013</v>
      </c>
      <c r="C4178" s="27">
        <v>13096.9067</v>
      </c>
      <c r="D4178" s="27">
        <v>13096.9067</v>
      </c>
      <c r="E4178" s="27">
        <v>23787.6077</v>
      </c>
    </row>
    <row r="4179" spans="1:5" x14ac:dyDescent="0.25">
      <c r="A4179" s="27" t="s">
        <v>841</v>
      </c>
      <c r="B4179" s="27">
        <v>2014</v>
      </c>
      <c r="D4179" s="27">
        <v>13096.9067</v>
      </c>
    </row>
    <row r="4180" spans="1:5" x14ac:dyDescent="0.25">
      <c r="A4180" s="27" t="s">
        <v>841</v>
      </c>
      <c r="B4180" s="27">
        <v>2015</v>
      </c>
      <c r="D4180" s="27">
        <v>13096.9067</v>
      </c>
    </row>
    <row r="4181" spans="1:5" x14ac:dyDescent="0.25">
      <c r="A4181" s="27" t="s">
        <v>841</v>
      </c>
      <c r="B4181" s="27">
        <v>2016</v>
      </c>
      <c r="D4181" s="27">
        <v>13096.9067</v>
      </c>
    </row>
    <row r="4182" spans="1:5" x14ac:dyDescent="0.25">
      <c r="A4182" s="27" t="s">
        <v>841</v>
      </c>
      <c r="B4182" s="27">
        <v>2017</v>
      </c>
      <c r="D4182" s="27">
        <v>13096.9067</v>
      </c>
    </row>
    <row r="4183" spans="1:5" x14ac:dyDescent="0.25">
      <c r="A4183" s="27" t="s">
        <v>850</v>
      </c>
      <c r="B4183" s="27">
        <v>1981</v>
      </c>
      <c r="C4183" s="27">
        <v>6553501.8499999996</v>
      </c>
      <c r="D4183" s="27">
        <v>6553501.8499999996</v>
      </c>
      <c r="E4183" s="27">
        <v>526138.55700000003</v>
      </c>
    </row>
    <row r="4184" spans="1:5" x14ac:dyDescent="0.25">
      <c r="A4184" s="27" t="s">
        <v>850</v>
      </c>
      <c r="B4184" s="27">
        <v>1982</v>
      </c>
      <c r="D4184" s="27">
        <v>6914260.9666666696</v>
      </c>
    </row>
    <row r="4185" spans="1:5" x14ac:dyDescent="0.25">
      <c r="A4185" s="27" t="s">
        <v>850</v>
      </c>
      <c r="B4185" s="27">
        <v>1983</v>
      </c>
      <c r="D4185" s="27">
        <v>7275020.0833333302</v>
      </c>
    </row>
    <row r="4186" spans="1:5" x14ac:dyDescent="0.25">
      <c r="A4186" s="27" t="s">
        <v>850</v>
      </c>
      <c r="B4186" s="27">
        <v>1984</v>
      </c>
      <c r="C4186" s="27">
        <v>7635779.2000000002</v>
      </c>
      <c r="D4186" s="27">
        <v>7635779.2000000002</v>
      </c>
      <c r="E4186" s="27">
        <v>2683528.6800000002</v>
      </c>
    </row>
    <row r="4187" spans="1:5" x14ac:dyDescent="0.25">
      <c r="A4187" s="27" t="s">
        <v>850</v>
      </c>
      <c r="B4187" s="27">
        <v>1985</v>
      </c>
      <c r="D4187" s="27">
        <v>8055067.3200000003</v>
      </c>
    </row>
    <row r="4188" spans="1:5" x14ac:dyDescent="0.25">
      <c r="A4188" s="27" t="s">
        <v>850</v>
      </c>
      <c r="B4188" s="27">
        <v>1986</v>
      </c>
      <c r="D4188" s="27">
        <v>8474355.4399999995</v>
      </c>
    </row>
    <row r="4189" spans="1:5" x14ac:dyDescent="0.25">
      <c r="A4189" s="27" t="s">
        <v>850</v>
      </c>
      <c r="B4189" s="27">
        <v>1987</v>
      </c>
      <c r="C4189" s="27">
        <v>8893643.5600000005</v>
      </c>
      <c r="D4189" s="27">
        <v>8893643.5600000005</v>
      </c>
      <c r="E4189" s="27">
        <v>4705271.78</v>
      </c>
    </row>
    <row r="4190" spans="1:5" x14ac:dyDescent="0.25">
      <c r="A4190" s="27" t="s">
        <v>850</v>
      </c>
      <c r="B4190" s="27">
        <v>1988</v>
      </c>
      <c r="D4190" s="27">
        <v>9110707.1699999999</v>
      </c>
    </row>
    <row r="4191" spans="1:5" x14ac:dyDescent="0.25">
      <c r="A4191" s="27" t="s">
        <v>850</v>
      </c>
      <c r="B4191" s="27">
        <v>1989</v>
      </c>
      <c r="D4191" s="27">
        <v>9327770.7799999993</v>
      </c>
    </row>
    <row r="4192" spans="1:5" x14ac:dyDescent="0.25">
      <c r="A4192" s="27" t="s">
        <v>850</v>
      </c>
      <c r="B4192" s="27">
        <v>1990</v>
      </c>
      <c r="C4192" s="27">
        <v>9544834.3900000006</v>
      </c>
      <c r="D4192" s="27">
        <v>9544834.3900000006</v>
      </c>
      <c r="E4192" s="27">
        <v>4977760.58</v>
      </c>
    </row>
    <row r="4193" spans="1:5" x14ac:dyDescent="0.25">
      <c r="A4193" s="27" t="s">
        <v>850</v>
      </c>
      <c r="B4193" s="27">
        <v>1991</v>
      </c>
      <c r="D4193" s="27">
        <v>10231085.8066667</v>
      </c>
    </row>
    <row r="4194" spans="1:5" x14ac:dyDescent="0.25">
      <c r="A4194" s="27" t="s">
        <v>850</v>
      </c>
      <c r="B4194" s="27">
        <v>1992</v>
      </c>
      <c r="D4194" s="27">
        <v>10917337.223333299</v>
      </c>
    </row>
    <row r="4195" spans="1:5" x14ac:dyDescent="0.25">
      <c r="A4195" s="27" t="s">
        <v>850</v>
      </c>
      <c r="B4195" s="27">
        <v>1993</v>
      </c>
      <c r="C4195" s="27">
        <v>11603588.640000001</v>
      </c>
      <c r="D4195" s="27">
        <v>11603588.640000001</v>
      </c>
      <c r="E4195" s="27">
        <v>7027280.54</v>
      </c>
    </row>
    <row r="4196" spans="1:5" x14ac:dyDescent="0.25">
      <c r="A4196" s="27" t="s">
        <v>850</v>
      </c>
      <c r="B4196" s="27">
        <v>1994</v>
      </c>
      <c r="D4196" s="27">
        <v>12492300.310000001</v>
      </c>
    </row>
    <row r="4197" spans="1:5" x14ac:dyDescent="0.25">
      <c r="A4197" s="27" t="s">
        <v>850</v>
      </c>
      <c r="B4197" s="27">
        <v>1995</v>
      </c>
      <c r="D4197" s="27">
        <v>13381011.98</v>
      </c>
    </row>
    <row r="4198" spans="1:5" x14ac:dyDescent="0.25">
      <c r="A4198" s="27" t="s">
        <v>850</v>
      </c>
      <c r="B4198" s="27">
        <v>1996</v>
      </c>
      <c r="C4198" s="27">
        <v>14269723.65</v>
      </c>
      <c r="D4198" s="27">
        <v>14269723.65</v>
      </c>
      <c r="E4198" s="27">
        <v>10713657.779999999</v>
      </c>
    </row>
    <row r="4199" spans="1:5" x14ac:dyDescent="0.25">
      <c r="A4199" s="27" t="s">
        <v>850</v>
      </c>
      <c r="B4199" s="27">
        <v>1997</v>
      </c>
      <c r="D4199" s="27">
        <v>14498607.266666699</v>
      </c>
    </row>
    <row r="4200" spans="1:5" x14ac:dyDescent="0.25">
      <c r="A4200" s="27" t="s">
        <v>850</v>
      </c>
      <c r="B4200" s="27">
        <v>1998</v>
      </c>
      <c r="D4200" s="27">
        <v>14727490.883333299</v>
      </c>
    </row>
    <row r="4201" spans="1:5" x14ac:dyDescent="0.25">
      <c r="A4201" s="27" t="s">
        <v>850</v>
      </c>
      <c r="B4201" s="27">
        <v>1999</v>
      </c>
      <c r="C4201" s="27">
        <v>14956374.5</v>
      </c>
      <c r="D4201" s="27">
        <v>14956374.5</v>
      </c>
      <c r="E4201" s="27">
        <v>11591444.560000001</v>
      </c>
    </row>
    <row r="4202" spans="1:5" x14ac:dyDescent="0.25">
      <c r="A4202" s="27" t="s">
        <v>850</v>
      </c>
      <c r="B4202" s="27">
        <v>2000</v>
      </c>
      <c r="D4202" s="27">
        <v>14765609.9066667</v>
      </c>
    </row>
    <row r="4203" spans="1:5" x14ac:dyDescent="0.25">
      <c r="A4203" s="27" t="s">
        <v>850</v>
      </c>
      <c r="B4203" s="27">
        <v>2001</v>
      </c>
      <c r="D4203" s="27">
        <v>14574845.313333301</v>
      </c>
    </row>
    <row r="4204" spans="1:5" x14ac:dyDescent="0.25">
      <c r="A4204" s="27" t="s">
        <v>850</v>
      </c>
      <c r="B4204" s="27">
        <v>2002</v>
      </c>
      <c r="C4204" s="27">
        <v>14384080.720000001</v>
      </c>
      <c r="D4204" s="27">
        <v>14384080.720000001</v>
      </c>
      <c r="E4204" s="27">
        <v>11960746.6</v>
      </c>
    </row>
    <row r="4205" spans="1:5" x14ac:dyDescent="0.25">
      <c r="A4205" s="27" t="s">
        <v>850</v>
      </c>
      <c r="B4205" s="27">
        <v>2003</v>
      </c>
      <c r="D4205" s="27">
        <v>13562520.9966667</v>
      </c>
    </row>
    <row r="4206" spans="1:5" x14ac:dyDescent="0.25">
      <c r="A4206" s="27" t="s">
        <v>850</v>
      </c>
      <c r="B4206" s="27">
        <v>2004</v>
      </c>
      <c r="D4206" s="27">
        <v>12740961.2733333</v>
      </c>
    </row>
    <row r="4207" spans="1:5" x14ac:dyDescent="0.25">
      <c r="A4207" s="27" t="s">
        <v>850</v>
      </c>
      <c r="B4207" s="27">
        <v>2005</v>
      </c>
      <c r="C4207" s="27">
        <v>11919401.550000001</v>
      </c>
      <c r="D4207" s="27">
        <v>11919401.550000001</v>
      </c>
      <c r="E4207" s="27">
        <v>10600271.279999999</v>
      </c>
    </row>
    <row r="4208" spans="1:5" x14ac:dyDescent="0.25">
      <c r="A4208" s="27" t="s">
        <v>850</v>
      </c>
      <c r="B4208" s="27">
        <v>2006</v>
      </c>
      <c r="D4208" s="27">
        <v>10781496.18</v>
      </c>
    </row>
    <row r="4209" spans="1:5" x14ac:dyDescent="0.25">
      <c r="A4209" s="27" t="s">
        <v>850</v>
      </c>
      <c r="B4209" s="27">
        <v>2007</v>
      </c>
      <c r="D4209" s="27">
        <v>9643590.8100000005</v>
      </c>
    </row>
    <row r="4210" spans="1:5" x14ac:dyDescent="0.25">
      <c r="A4210" s="27" t="s">
        <v>850</v>
      </c>
      <c r="B4210" s="27">
        <v>2008</v>
      </c>
      <c r="C4210" s="27">
        <v>8505685.4399999995</v>
      </c>
      <c r="D4210" s="27">
        <v>8505685.4399999995</v>
      </c>
      <c r="E4210" s="27">
        <v>9331156.8000000007</v>
      </c>
    </row>
    <row r="4211" spans="1:5" x14ac:dyDescent="0.25">
      <c r="A4211" s="27" t="s">
        <v>850</v>
      </c>
      <c r="B4211" s="27">
        <v>2009</v>
      </c>
      <c r="D4211" s="27">
        <v>8447477.1199999992</v>
      </c>
    </row>
    <row r="4212" spans="1:5" x14ac:dyDescent="0.25">
      <c r="A4212" s="27" t="s">
        <v>850</v>
      </c>
      <c r="B4212" s="27">
        <v>2010</v>
      </c>
      <c r="C4212" s="27">
        <v>8389268.8000000007</v>
      </c>
      <c r="D4212" s="27">
        <v>8389268.8000000007</v>
      </c>
      <c r="E4212" s="27">
        <v>10503409.4</v>
      </c>
    </row>
    <row r="4213" spans="1:5" x14ac:dyDescent="0.25">
      <c r="A4213" s="27" t="s">
        <v>850</v>
      </c>
      <c r="B4213" s="27">
        <v>2011</v>
      </c>
      <c r="C4213" s="27">
        <v>8601198.8300000001</v>
      </c>
      <c r="D4213" s="27">
        <v>8601198.8300000001</v>
      </c>
      <c r="E4213" s="27">
        <v>11762677.779999999</v>
      </c>
    </row>
    <row r="4214" spans="1:5" x14ac:dyDescent="0.25">
      <c r="A4214" s="27" t="s">
        <v>850</v>
      </c>
      <c r="B4214" s="27">
        <v>2012</v>
      </c>
      <c r="C4214" s="27">
        <v>8986613.9100000001</v>
      </c>
      <c r="D4214" s="27">
        <v>8986613.9100000001</v>
      </c>
      <c r="E4214" s="27">
        <v>12935050.85</v>
      </c>
    </row>
    <row r="4215" spans="1:5" x14ac:dyDescent="0.25">
      <c r="A4215" s="27" t="s">
        <v>850</v>
      </c>
      <c r="B4215" s="27">
        <v>2013</v>
      </c>
      <c r="C4215" s="27">
        <v>9339059.0399999991</v>
      </c>
      <c r="D4215" s="27">
        <v>9339059.0399999991</v>
      </c>
      <c r="E4215" s="27">
        <v>14568929.970000001</v>
      </c>
    </row>
    <row r="4216" spans="1:5" x14ac:dyDescent="0.25">
      <c r="A4216" s="27" t="s">
        <v>850</v>
      </c>
      <c r="B4216" s="27">
        <v>2014</v>
      </c>
      <c r="D4216" s="27">
        <v>9339059.0399999991</v>
      </c>
    </row>
    <row r="4217" spans="1:5" x14ac:dyDescent="0.25">
      <c r="A4217" s="27" t="s">
        <v>850</v>
      </c>
      <c r="B4217" s="27">
        <v>2015</v>
      </c>
      <c r="D4217" s="27">
        <v>9339059.0399999991</v>
      </c>
    </row>
    <row r="4218" spans="1:5" x14ac:dyDescent="0.25">
      <c r="A4218" s="27" t="s">
        <v>850</v>
      </c>
      <c r="B4218" s="27">
        <v>2016</v>
      </c>
      <c r="D4218" s="27">
        <v>9339059.0399999991</v>
      </c>
    </row>
    <row r="4219" spans="1:5" x14ac:dyDescent="0.25">
      <c r="A4219" s="27" t="s">
        <v>850</v>
      </c>
      <c r="B4219" s="27">
        <v>2017</v>
      </c>
      <c r="D4219" s="27">
        <v>9339059.0399999991</v>
      </c>
    </row>
    <row r="4220" spans="1:5" x14ac:dyDescent="0.25">
      <c r="A4220" s="27" t="s">
        <v>858</v>
      </c>
      <c r="B4220" s="27">
        <v>1981</v>
      </c>
      <c r="C4220" s="27">
        <v>373962.20159999997</v>
      </c>
      <c r="D4220" s="27">
        <v>373962.20159999997</v>
      </c>
      <c r="E4220" s="27">
        <v>281748.88319999998</v>
      </c>
    </row>
    <row r="4221" spans="1:5" x14ac:dyDescent="0.25">
      <c r="A4221" s="27" t="s">
        <v>858</v>
      </c>
      <c r="B4221" s="27">
        <v>1982</v>
      </c>
      <c r="D4221" s="27">
        <v>375843.897</v>
      </c>
    </row>
    <row r="4222" spans="1:5" x14ac:dyDescent="0.25">
      <c r="A4222" s="27" t="s">
        <v>858</v>
      </c>
      <c r="B4222" s="27">
        <v>1983</v>
      </c>
      <c r="D4222" s="27">
        <v>377725.59240000002</v>
      </c>
    </row>
    <row r="4223" spans="1:5" x14ac:dyDescent="0.25">
      <c r="A4223" s="27" t="s">
        <v>858</v>
      </c>
      <c r="B4223" s="27">
        <v>1984</v>
      </c>
      <c r="C4223" s="27">
        <v>379607.28779999999</v>
      </c>
      <c r="D4223" s="27">
        <v>379607.28779999999</v>
      </c>
      <c r="E4223" s="27">
        <v>286001.97810000001</v>
      </c>
    </row>
    <row r="4224" spans="1:5" x14ac:dyDescent="0.25">
      <c r="A4224" s="27" t="s">
        <v>858</v>
      </c>
      <c r="B4224" s="27">
        <v>1985</v>
      </c>
      <c r="D4224" s="27">
        <v>380762.71480000002</v>
      </c>
    </row>
    <row r="4225" spans="1:5" x14ac:dyDescent="0.25">
      <c r="A4225" s="27" t="s">
        <v>858</v>
      </c>
      <c r="B4225" s="27">
        <v>1986</v>
      </c>
      <c r="D4225" s="27">
        <v>381918.14179999998</v>
      </c>
    </row>
    <row r="4226" spans="1:5" x14ac:dyDescent="0.25">
      <c r="A4226" s="27" t="s">
        <v>858</v>
      </c>
      <c r="B4226" s="27">
        <v>1987</v>
      </c>
      <c r="C4226" s="27">
        <v>383073.56880000001</v>
      </c>
      <c r="D4226" s="27">
        <v>383073.56880000001</v>
      </c>
      <c r="E4226" s="27">
        <v>288613.52759999997</v>
      </c>
    </row>
    <row r="4227" spans="1:5" x14ac:dyDescent="0.25">
      <c r="A4227" s="27" t="s">
        <v>858</v>
      </c>
      <c r="B4227" s="27">
        <v>1988</v>
      </c>
      <c r="D4227" s="27">
        <v>383700.80060000002</v>
      </c>
    </row>
    <row r="4228" spans="1:5" x14ac:dyDescent="0.25">
      <c r="A4228" s="27" t="s">
        <v>858</v>
      </c>
      <c r="B4228" s="27">
        <v>1989</v>
      </c>
      <c r="D4228" s="27">
        <v>384328.03240000003</v>
      </c>
    </row>
    <row r="4229" spans="1:5" x14ac:dyDescent="0.25">
      <c r="A4229" s="27" t="s">
        <v>858</v>
      </c>
      <c r="B4229" s="27">
        <v>1990</v>
      </c>
      <c r="C4229" s="27">
        <v>384955.26419999998</v>
      </c>
      <c r="D4229" s="27">
        <v>384955.26419999998</v>
      </c>
      <c r="E4229" s="27">
        <v>290031.22590000002</v>
      </c>
    </row>
    <row r="4230" spans="1:5" x14ac:dyDescent="0.25">
      <c r="A4230" s="27" t="s">
        <v>858</v>
      </c>
      <c r="B4230" s="27">
        <v>1991</v>
      </c>
      <c r="D4230" s="27">
        <v>386572.86200000002</v>
      </c>
    </row>
    <row r="4231" spans="1:5" x14ac:dyDescent="0.25">
      <c r="A4231" s="27" t="s">
        <v>858</v>
      </c>
      <c r="B4231" s="27">
        <v>1992</v>
      </c>
      <c r="D4231" s="27">
        <v>388190.45980000001</v>
      </c>
    </row>
    <row r="4232" spans="1:5" x14ac:dyDescent="0.25">
      <c r="A4232" s="27" t="s">
        <v>858</v>
      </c>
      <c r="B4232" s="27">
        <v>1993</v>
      </c>
      <c r="C4232" s="27">
        <v>389808.0576</v>
      </c>
      <c r="D4232" s="27">
        <v>389808.0576</v>
      </c>
      <c r="E4232" s="27">
        <v>293687.39520000003</v>
      </c>
    </row>
    <row r="4233" spans="1:5" x14ac:dyDescent="0.25">
      <c r="A4233" s="27" t="s">
        <v>858</v>
      </c>
      <c r="B4233" s="27">
        <v>1994</v>
      </c>
      <c r="D4233" s="27">
        <v>391557.70419999998</v>
      </c>
    </row>
    <row r="4234" spans="1:5" x14ac:dyDescent="0.25">
      <c r="A4234" s="27" t="s">
        <v>858</v>
      </c>
      <c r="B4234" s="27">
        <v>1995</v>
      </c>
      <c r="D4234" s="27">
        <v>393307.35080000001</v>
      </c>
    </row>
    <row r="4235" spans="1:5" x14ac:dyDescent="0.25">
      <c r="A4235" s="27" t="s">
        <v>858</v>
      </c>
      <c r="B4235" s="27">
        <v>1996</v>
      </c>
      <c r="C4235" s="27">
        <v>395056.99739999999</v>
      </c>
      <c r="D4235" s="27">
        <v>395056.99739999999</v>
      </c>
      <c r="E4235" s="27">
        <v>297642.02730000002</v>
      </c>
    </row>
    <row r="4236" spans="1:5" x14ac:dyDescent="0.25">
      <c r="A4236" s="27" t="s">
        <v>858</v>
      </c>
      <c r="B4236" s="27">
        <v>1997</v>
      </c>
      <c r="D4236" s="27">
        <v>363828.93569999997</v>
      </c>
    </row>
    <row r="4237" spans="1:5" x14ac:dyDescent="0.25">
      <c r="A4237" s="27" t="s">
        <v>858</v>
      </c>
      <c r="B4237" s="27">
        <v>1998</v>
      </c>
      <c r="D4237" s="27">
        <v>332600.87400000001</v>
      </c>
    </row>
    <row r="4238" spans="1:5" x14ac:dyDescent="0.25">
      <c r="A4238" s="27" t="s">
        <v>858</v>
      </c>
      <c r="B4238" s="27">
        <v>1999</v>
      </c>
      <c r="C4238" s="27">
        <v>301372.81229999999</v>
      </c>
      <c r="D4238" s="27">
        <v>301372.81229999999</v>
      </c>
      <c r="E4238" s="27">
        <v>301372.81229999999</v>
      </c>
    </row>
    <row r="4239" spans="1:5" x14ac:dyDescent="0.25">
      <c r="A4239" s="27" t="s">
        <v>858</v>
      </c>
      <c r="B4239" s="27">
        <v>2000</v>
      </c>
      <c r="D4239" s="27">
        <v>303959.48989999999</v>
      </c>
    </row>
    <row r="4240" spans="1:5" x14ac:dyDescent="0.25">
      <c r="A4240" s="27" t="s">
        <v>858</v>
      </c>
      <c r="B4240" s="27">
        <v>2001</v>
      </c>
      <c r="D4240" s="27">
        <v>306546.16749999998</v>
      </c>
    </row>
    <row r="4241" spans="1:5" x14ac:dyDescent="0.25">
      <c r="A4241" s="27" t="s">
        <v>858</v>
      </c>
      <c r="B4241" s="27">
        <v>2002</v>
      </c>
      <c r="C4241" s="27">
        <v>309132.84509999998</v>
      </c>
      <c r="D4241" s="27">
        <v>309132.84509999998</v>
      </c>
      <c r="E4241" s="27">
        <v>309132.84509999998</v>
      </c>
    </row>
    <row r="4242" spans="1:5" x14ac:dyDescent="0.25">
      <c r="A4242" s="27" t="s">
        <v>858</v>
      </c>
      <c r="B4242" s="27">
        <v>2003</v>
      </c>
      <c r="D4242" s="27">
        <v>314289.49290000001</v>
      </c>
    </row>
    <row r="4243" spans="1:5" x14ac:dyDescent="0.25">
      <c r="A4243" s="27" t="s">
        <v>858</v>
      </c>
      <c r="B4243" s="27">
        <v>2004</v>
      </c>
      <c r="D4243" s="27">
        <v>319446.14069999999</v>
      </c>
    </row>
    <row r="4244" spans="1:5" x14ac:dyDescent="0.25">
      <c r="A4244" s="27" t="s">
        <v>858</v>
      </c>
      <c r="B4244" s="27">
        <v>2005</v>
      </c>
      <c r="C4244" s="27">
        <v>324602.78850000002</v>
      </c>
      <c r="D4244" s="27">
        <v>324602.78850000002</v>
      </c>
      <c r="E4244" s="27">
        <v>324602.78850000002</v>
      </c>
    </row>
    <row r="4245" spans="1:5" x14ac:dyDescent="0.25">
      <c r="A4245" s="27" t="s">
        <v>858</v>
      </c>
      <c r="B4245" s="27">
        <v>2006</v>
      </c>
      <c r="D4245" s="27">
        <v>292047.19966666697</v>
      </c>
    </row>
    <row r="4246" spans="1:5" x14ac:dyDescent="0.25">
      <c r="A4246" s="27" t="s">
        <v>858</v>
      </c>
      <c r="B4246" s="27">
        <v>2007</v>
      </c>
      <c r="D4246" s="27">
        <v>259491.61083333299</v>
      </c>
    </row>
    <row r="4247" spans="1:5" x14ac:dyDescent="0.25">
      <c r="A4247" s="27" t="s">
        <v>858</v>
      </c>
      <c r="B4247" s="27">
        <v>2008</v>
      </c>
      <c r="C4247" s="27">
        <v>226936.022</v>
      </c>
      <c r="D4247" s="27">
        <v>226936.022</v>
      </c>
      <c r="E4247" s="27">
        <v>226936.022</v>
      </c>
    </row>
    <row r="4248" spans="1:5" x14ac:dyDescent="0.25">
      <c r="A4248" s="27" t="s">
        <v>858</v>
      </c>
      <c r="B4248" s="27">
        <v>2009</v>
      </c>
      <c r="D4248" s="27">
        <v>288029.82160000002</v>
      </c>
    </row>
    <row r="4249" spans="1:5" x14ac:dyDescent="0.25">
      <c r="A4249" s="27" t="s">
        <v>858</v>
      </c>
      <c r="B4249" s="27">
        <v>2010</v>
      </c>
      <c r="C4249" s="27">
        <v>349123.62119999999</v>
      </c>
      <c r="D4249" s="27">
        <v>349123.62119999999</v>
      </c>
      <c r="E4249" s="27">
        <v>349123.62119999999</v>
      </c>
    </row>
    <row r="4250" spans="1:5" x14ac:dyDescent="0.25">
      <c r="A4250" s="27" t="s">
        <v>858</v>
      </c>
      <c r="B4250" s="27">
        <v>2011</v>
      </c>
      <c r="C4250" s="27">
        <v>582277.57200000004</v>
      </c>
      <c r="D4250" s="27">
        <v>582277.57200000004</v>
      </c>
      <c r="E4250" s="27">
        <v>582277.57200000004</v>
      </c>
    </row>
    <row r="4251" spans="1:5" x14ac:dyDescent="0.25">
      <c r="A4251" s="27" t="s">
        <v>858</v>
      </c>
      <c r="B4251" s="27">
        <v>2012</v>
      </c>
      <c r="C4251" s="27">
        <v>466783.30800000002</v>
      </c>
      <c r="D4251" s="27">
        <v>466783.30800000002</v>
      </c>
      <c r="E4251" s="27">
        <v>466783.30800000002</v>
      </c>
    </row>
    <row r="4252" spans="1:5" x14ac:dyDescent="0.25">
      <c r="A4252" s="27" t="s">
        <v>858</v>
      </c>
      <c r="B4252" s="27">
        <v>2013</v>
      </c>
      <c r="C4252" s="27">
        <v>576656.76599999995</v>
      </c>
      <c r="D4252" s="27">
        <v>576656.76599999995</v>
      </c>
      <c r="E4252" s="27">
        <v>694829.14199999999</v>
      </c>
    </row>
    <row r="4253" spans="1:5" x14ac:dyDescent="0.25">
      <c r="A4253" s="27" t="s">
        <v>858</v>
      </c>
      <c r="B4253" s="27">
        <v>2014</v>
      </c>
      <c r="D4253" s="27">
        <v>576656.76599999995</v>
      </c>
    </row>
    <row r="4254" spans="1:5" x14ac:dyDescent="0.25">
      <c r="A4254" s="27" t="s">
        <v>858</v>
      </c>
      <c r="B4254" s="27">
        <v>2015</v>
      </c>
      <c r="D4254" s="27">
        <v>576656.76599999995</v>
      </c>
    </row>
    <row r="4255" spans="1:5" x14ac:dyDescent="0.25">
      <c r="A4255" s="27" t="s">
        <v>858</v>
      </c>
      <c r="B4255" s="27">
        <v>2016</v>
      </c>
      <c r="D4255" s="27">
        <v>576656.76599999995</v>
      </c>
    </row>
    <row r="4256" spans="1:5" x14ac:dyDescent="0.25">
      <c r="A4256" s="27" t="s">
        <v>858</v>
      </c>
      <c r="B4256" s="27">
        <v>2017</v>
      </c>
      <c r="D4256" s="27">
        <v>576656.76599999995</v>
      </c>
    </row>
    <row r="4257" spans="1:5" x14ac:dyDescent="0.25">
      <c r="A4257" s="27" t="s">
        <v>860</v>
      </c>
      <c r="B4257" s="27">
        <v>1981</v>
      </c>
      <c r="C4257" s="27">
        <v>3445229.7</v>
      </c>
      <c r="D4257" s="27">
        <v>3445229.7</v>
      </c>
      <c r="E4257" s="27">
        <v>292598.46000000002</v>
      </c>
    </row>
    <row r="4258" spans="1:5" x14ac:dyDescent="0.25">
      <c r="A4258" s="27" t="s">
        <v>860</v>
      </c>
      <c r="B4258" s="27">
        <v>1982</v>
      </c>
      <c r="D4258" s="27">
        <v>3111394.13333333</v>
      </c>
    </row>
    <row r="4259" spans="1:5" x14ac:dyDescent="0.25">
      <c r="A4259" s="27" t="s">
        <v>860</v>
      </c>
      <c r="B4259" s="27">
        <v>1983</v>
      </c>
      <c r="D4259" s="27">
        <v>2777558.5666666701</v>
      </c>
    </row>
    <row r="4260" spans="1:5" x14ac:dyDescent="0.25">
      <c r="A4260" s="27" t="s">
        <v>860</v>
      </c>
      <c r="B4260" s="27">
        <v>1984</v>
      </c>
      <c r="C4260" s="27">
        <v>2443723</v>
      </c>
      <c r="D4260" s="27">
        <v>2443723</v>
      </c>
      <c r="E4260" s="27">
        <v>345918.06599999999</v>
      </c>
    </row>
    <row r="4261" spans="1:5" x14ac:dyDescent="0.25">
      <c r="A4261" s="27" t="s">
        <v>860</v>
      </c>
      <c r="B4261" s="27">
        <v>1985</v>
      </c>
      <c r="D4261" s="27">
        <v>2271653.8066666699</v>
      </c>
    </row>
    <row r="4262" spans="1:5" x14ac:dyDescent="0.25">
      <c r="A4262" s="27" t="s">
        <v>860</v>
      </c>
      <c r="B4262" s="27">
        <v>1986</v>
      </c>
      <c r="D4262" s="27">
        <v>2099584.61333333</v>
      </c>
    </row>
    <row r="4263" spans="1:5" x14ac:dyDescent="0.25">
      <c r="A4263" s="27" t="s">
        <v>860</v>
      </c>
      <c r="B4263" s="27">
        <v>1987</v>
      </c>
      <c r="C4263" s="27">
        <v>1927515.42</v>
      </c>
      <c r="D4263" s="27">
        <v>1927515.42</v>
      </c>
      <c r="E4263" s="27">
        <v>414140.56800000003</v>
      </c>
    </row>
    <row r="4264" spans="1:5" x14ac:dyDescent="0.25">
      <c r="A4264" s="27" t="s">
        <v>860</v>
      </c>
      <c r="B4264" s="27">
        <v>1988</v>
      </c>
      <c r="D4264" s="27">
        <v>1858550.9866666701</v>
      </c>
    </row>
    <row r="4265" spans="1:5" x14ac:dyDescent="0.25">
      <c r="A4265" s="27" t="s">
        <v>860</v>
      </c>
      <c r="B4265" s="27">
        <v>1989</v>
      </c>
      <c r="D4265" s="27">
        <v>1789586.55333333</v>
      </c>
    </row>
    <row r="4266" spans="1:5" x14ac:dyDescent="0.25">
      <c r="A4266" s="27" t="s">
        <v>860</v>
      </c>
      <c r="B4266" s="27">
        <v>1990</v>
      </c>
      <c r="C4266" s="27">
        <v>1720622.12</v>
      </c>
      <c r="D4266" s="27">
        <v>1720622.12</v>
      </c>
      <c r="E4266" s="27">
        <v>343856.26799999998</v>
      </c>
    </row>
    <row r="4267" spans="1:5" x14ac:dyDescent="0.25">
      <c r="A4267" s="27" t="s">
        <v>860</v>
      </c>
      <c r="B4267" s="27">
        <v>1991</v>
      </c>
      <c r="D4267" s="27">
        <v>1660332.4083333299</v>
      </c>
    </row>
    <row r="4268" spans="1:5" x14ac:dyDescent="0.25">
      <c r="A4268" s="27" t="s">
        <v>860</v>
      </c>
      <c r="B4268" s="27">
        <v>1992</v>
      </c>
      <c r="D4268" s="27">
        <v>1600042.69666667</v>
      </c>
    </row>
    <row r="4269" spans="1:5" x14ac:dyDescent="0.25">
      <c r="A4269" s="27" t="s">
        <v>860</v>
      </c>
      <c r="B4269" s="27">
        <v>1993</v>
      </c>
      <c r="C4269" s="27">
        <v>1539752.9850000001</v>
      </c>
      <c r="D4269" s="27">
        <v>1539752.9850000001</v>
      </c>
      <c r="E4269" s="27">
        <v>347472.54</v>
      </c>
    </row>
    <row r="4270" spans="1:5" x14ac:dyDescent="0.25">
      <c r="A4270" s="27" t="s">
        <v>860</v>
      </c>
      <c r="B4270" s="27">
        <v>1994</v>
      </c>
      <c r="D4270" s="27">
        <v>1635960.34</v>
      </c>
    </row>
    <row r="4271" spans="1:5" x14ac:dyDescent="0.25">
      <c r="A4271" s="27" t="s">
        <v>860</v>
      </c>
      <c r="B4271" s="27">
        <v>1995</v>
      </c>
      <c r="D4271" s="27">
        <v>1732167.6950000001</v>
      </c>
    </row>
    <row r="4272" spans="1:5" x14ac:dyDescent="0.25">
      <c r="A4272" s="27" t="s">
        <v>860</v>
      </c>
      <c r="B4272" s="27">
        <v>1996</v>
      </c>
      <c r="C4272" s="27">
        <v>1828375.05</v>
      </c>
      <c r="D4272" s="27">
        <v>1828375.05</v>
      </c>
      <c r="E4272" s="27">
        <v>723308.48400000005</v>
      </c>
    </row>
    <row r="4273" spans="1:5" x14ac:dyDescent="0.25">
      <c r="A4273" s="27" t="s">
        <v>860</v>
      </c>
      <c r="B4273" s="27">
        <v>1997</v>
      </c>
      <c r="D4273" s="27">
        <v>1721902.432</v>
      </c>
    </row>
    <row r="4274" spans="1:5" x14ac:dyDescent="0.25">
      <c r="A4274" s="27" t="s">
        <v>860</v>
      </c>
      <c r="B4274" s="27">
        <v>1998</v>
      </c>
      <c r="D4274" s="27">
        <v>1615429.814</v>
      </c>
    </row>
    <row r="4275" spans="1:5" x14ac:dyDescent="0.25">
      <c r="A4275" s="27" t="s">
        <v>860</v>
      </c>
      <c r="B4275" s="27">
        <v>1999</v>
      </c>
      <c r="C4275" s="27">
        <v>1508957.196</v>
      </c>
      <c r="D4275" s="27">
        <v>1508957.196</v>
      </c>
      <c r="E4275" s="27">
        <v>603518.39399999997</v>
      </c>
    </row>
    <row r="4276" spans="1:5" x14ac:dyDescent="0.25">
      <c r="A4276" s="27" t="s">
        <v>860</v>
      </c>
      <c r="B4276" s="27">
        <v>2000</v>
      </c>
      <c r="D4276" s="27">
        <v>1526824.6206666699</v>
      </c>
    </row>
    <row r="4277" spans="1:5" x14ac:dyDescent="0.25">
      <c r="A4277" s="27" t="s">
        <v>860</v>
      </c>
      <c r="B4277" s="27">
        <v>2001</v>
      </c>
      <c r="D4277" s="27">
        <v>1544692.0453333301</v>
      </c>
    </row>
    <row r="4278" spans="1:5" x14ac:dyDescent="0.25">
      <c r="A4278" s="27" t="s">
        <v>860</v>
      </c>
      <c r="B4278" s="27">
        <v>2002</v>
      </c>
      <c r="C4278" s="27">
        <v>1562559.47</v>
      </c>
      <c r="D4278" s="27">
        <v>1562559.47</v>
      </c>
      <c r="E4278" s="27">
        <v>818359.52</v>
      </c>
    </row>
    <row r="4279" spans="1:5" x14ac:dyDescent="0.25">
      <c r="A4279" s="27" t="s">
        <v>860</v>
      </c>
      <c r="B4279" s="27">
        <v>2003</v>
      </c>
      <c r="D4279" s="27">
        <v>1377946.26933333</v>
      </c>
    </row>
    <row r="4280" spans="1:5" x14ac:dyDescent="0.25">
      <c r="A4280" s="27" t="s">
        <v>860</v>
      </c>
      <c r="B4280" s="27">
        <v>2004</v>
      </c>
      <c r="D4280" s="27">
        <v>1193333.06866667</v>
      </c>
    </row>
    <row r="4281" spans="1:5" x14ac:dyDescent="0.25">
      <c r="A4281" s="27" t="s">
        <v>860</v>
      </c>
      <c r="B4281" s="27">
        <v>2005</v>
      </c>
      <c r="C4281" s="27">
        <v>1008719.868</v>
      </c>
      <c r="D4281" s="27">
        <v>1008719.868</v>
      </c>
      <c r="E4281" s="27">
        <v>720378.04799999995</v>
      </c>
    </row>
    <row r="4282" spans="1:5" x14ac:dyDescent="0.25">
      <c r="A4282" s="27" t="s">
        <v>860</v>
      </c>
      <c r="B4282" s="27">
        <v>2006</v>
      </c>
      <c r="D4282" s="27">
        <v>851149.94466666703</v>
      </c>
    </row>
    <row r="4283" spans="1:5" x14ac:dyDescent="0.25">
      <c r="A4283" s="27" t="s">
        <v>860</v>
      </c>
      <c r="B4283" s="27">
        <v>2007</v>
      </c>
      <c r="D4283" s="27">
        <v>693580.02133333299</v>
      </c>
    </row>
    <row r="4284" spans="1:5" x14ac:dyDescent="0.25">
      <c r="A4284" s="27" t="s">
        <v>860</v>
      </c>
      <c r="B4284" s="27">
        <v>2008</v>
      </c>
      <c r="C4284" s="27">
        <v>536010.098</v>
      </c>
      <c r="D4284" s="27">
        <v>536010.098</v>
      </c>
      <c r="E4284" s="27">
        <v>666691.28599999996</v>
      </c>
    </row>
    <row r="4285" spans="1:5" x14ac:dyDescent="0.25">
      <c r="A4285" s="27" t="s">
        <v>860</v>
      </c>
      <c r="B4285" s="27">
        <v>2009</v>
      </c>
      <c r="D4285" s="27">
        <v>501011.75099999999</v>
      </c>
    </row>
    <row r="4286" spans="1:5" x14ac:dyDescent="0.25">
      <c r="A4286" s="27" t="s">
        <v>860</v>
      </c>
      <c r="B4286" s="27">
        <v>2010</v>
      </c>
      <c r="C4286" s="27">
        <v>466013.40399999998</v>
      </c>
      <c r="D4286" s="27">
        <v>466013.40399999998</v>
      </c>
      <c r="E4286" s="27">
        <v>772493.31599999999</v>
      </c>
    </row>
    <row r="4287" spans="1:5" x14ac:dyDescent="0.25">
      <c r="A4287" s="27" t="s">
        <v>860</v>
      </c>
      <c r="B4287" s="27">
        <v>2011</v>
      </c>
      <c r="C4287" s="27">
        <v>405572.29499999998</v>
      </c>
      <c r="D4287" s="27">
        <v>405572.29499999998</v>
      </c>
      <c r="E4287" s="27">
        <v>927682.90099999995</v>
      </c>
    </row>
    <row r="4288" spans="1:5" x14ac:dyDescent="0.25">
      <c r="A4288" s="27" t="s">
        <v>860</v>
      </c>
      <c r="B4288" s="27">
        <v>2012</v>
      </c>
      <c r="C4288" s="27">
        <v>418823.17200000002</v>
      </c>
      <c r="D4288" s="27">
        <v>418823.17200000002</v>
      </c>
      <c r="E4288" s="27">
        <v>1193136.5160000001</v>
      </c>
    </row>
    <row r="4289" spans="1:5" x14ac:dyDescent="0.25">
      <c r="A4289" s="27" t="s">
        <v>860</v>
      </c>
      <c r="B4289" s="27">
        <v>2013</v>
      </c>
      <c r="C4289" s="27">
        <v>312377.06699999998</v>
      </c>
      <c r="D4289" s="27">
        <v>312377.06699999998</v>
      </c>
      <c r="E4289" s="27">
        <v>1283236.747</v>
      </c>
    </row>
    <row r="4290" spans="1:5" x14ac:dyDescent="0.25">
      <c r="A4290" s="27" t="s">
        <v>860</v>
      </c>
      <c r="B4290" s="27">
        <v>2014</v>
      </c>
      <c r="D4290" s="27">
        <v>312377.06699999998</v>
      </c>
    </row>
    <row r="4291" spans="1:5" x14ac:dyDescent="0.25">
      <c r="A4291" s="27" t="s">
        <v>860</v>
      </c>
      <c r="B4291" s="27">
        <v>2015</v>
      </c>
      <c r="D4291" s="27">
        <v>312377.06699999998</v>
      </c>
    </row>
    <row r="4292" spans="1:5" x14ac:dyDescent="0.25">
      <c r="A4292" s="27" t="s">
        <v>860</v>
      </c>
      <c r="B4292" s="27">
        <v>2016</v>
      </c>
      <c r="D4292" s="27">
        <v>312377.06699999998</v>
      </c>
    </row>
    <row r="4293" spans="1:5" x14ac:dyDescent="0.25">
      <c r="A4293" s="27" t="s">
        <v>860</v>
      </c>
      <c r="B4293" s="27">
        <v>2017</v>
      </c>
      <c r="D4293" s="27">
        <v>312377.06699999998</v>
      </c>
    </row>
    <row r="4294" spans="1:5" x14ac:dyDescent="0.25">
      <c r="A4294" s="27" t="s">
        <v>792</v>
      </c>
      <c r="B4294" s="27">
        <v>1981</v>
      </c>
      <c r="C4294" s="27">
        <v>81608.639999999999</v>
      </c>
      <c r="D4294" s="27">
        <v>81608.639999999999</v>
      </c>
      <c r="E4294" s="27">
        <v>42833.16</v>
      </c>
    </row>
    <row r="4295" spans="1:5" x14ac:dyDescent="0.25">
      <c r="A4295" s="27" t="s">
        <v>792</v>
      </c>
      <c r="B4295" s="27">
        <v>1982</v>
      </c>
      <c r="D4295" s="27">
        <v>79556.56</v>
      </c>
    </row>
    <row r="4296" spans="1:5" x14ac:dyDescent="0.25">
      <c r="A4296" s="27" t="s">
        <v>792</v>
      </c>
      <c r="B4296" s="27">
        <v>1983</v>
      </c>
      <c r="D4296" s="27">
        <v>77504.479999999996</v>
      </c>
    </row>
    <row r="4297" spans="1:5" x14ac:dyDescent="0.25">
      <c r="A4297" s="27" t="s">
        <v>792</v>
      </c>
      <c r="B4297" s="27">
        <v>1984</v>
      </c>
      <c r="C4297" s="27">
        <v>75452.399999999994</v>
      </c>
      <c r="D4297" s="27">
        <v>75452.399999999994</v>
      </c>
      <c r="E4297" s="27">
        <v>46457.760000000002</v>
      </c>
    </row>
    <row r="4298" spans="1:5" x14ac:dyDescent="0.25">
      <c r="A4298" s="27" t="s">
        <v>792</v>
      </c>
      <c r="B4298" s="27">
        <v>1985</v>
      </c>
      <c r="D4298" s="27">
        <v>72533.376666666707</v>
      </c>
    </row>
    <row r="4299" spans="1:5" x14ac:dyDescent="0.25">
      <c r="A4299" s="27" t="s">
        <v>792</v>
      </c>
      <c r="B4299" s="27">
        <v>1986</v>
      </c>
      <c r="D4299" s="27">
        <v>69614.353333333303</v>
      </c>
    </row>
    <row r="4300" spans="1:5" x14ac:dyDescent="0.25">
      <c r="A4300" s="27" t="s">
        <v>792</v>
      </c>
      <c r="B4300" s="27">
        <v>1987</v>
      </c>
      <c r="C4300" s="27">
        <v>66695.33</v>
      </c>
      <c r="D4300" s="27">
        <v>66695.33</v>
      </c>
      <c r="E4300" s="27">
        <v>43424.81</v>
      </c>
    </row>
    <row r="4301" spans="1:5" x14ac:dyDescent="0.25">
      <c r="A4301" s="27" t="s">
        <v>792</v>
      </c>
      <c r="B4301" s="27">
        <v>1988</v>
      </c>
      <c r="D4301" s="27">
        <v>62426.3</v>
      </c>
    </row>
    <row r="4302" spans="1:5" x14ac:dyDescent="0.25">
      <c r="A4302" s="27" t="s">
        <v>792</v>
      </c>
      <c r="B4302" s="27">
        <v>1989</v>
      </c>
      <c r="D4302" s="27">
        <v>58157.27</v>
      </c>
    </row>
    <row r="4303" spans="1:5" x14ac:dyDescent="0.25">
      <c r="A4303" s="27" t="s">
        <v>792</v>
      </c>
      <c r="B4303" s="27">
        <v>1990</v>
      </c>
      <c r="C4303" s="27">
        <v>53888.24</v>
      </c>
      <c r="D4303" s="27">
        <v>53888.24</v>
      </c>
      <c r="E4303" s="27">
        <v>32811.94</v>
      </c>
    </row>
    <row r="4304" spans="1:5" x14ac:dyDescent="0.25">
      <c r="A4304" s="27" t="s">
        <v>792</v>
      </c>
      <c r="B4304" s="27">
        <v>1991</v>
      </c>
      <c r="D4304" s="27">
        <v>52838.613333333298</v>
      </c>
    </row>
    <row r="4305" spans="1:5" x14ac:dyDescent="0.25">
      <c r="A4305" s="27" t="s">
        <v>792</v>
      </c>
      <c r="B4305" s="27">
        <v>1992</v>
      </c>
      <c r="D4305" s="27">
        <v>51788.9866666667</v>
      </c>
    </row>
    <row r="4306" spans="1:5" x14ac:dyDescent="0.25">
      <c r="A4306" s="27" t="s">
        <v>792</v>
      </c>
      <c r="B4306" s="27">
        <v>1993</v>
      </c>
      <c r="C4306" s="27">
        <v>50739.360000000001</v>
      </c>
      <c r="D4306" s="27">
        <v>50739.360000000001</v>
      </c>
      <c r="E4306" s="27">
        <v>31999.1</v>
      </c>
    </row>
    <row r="4307" spans="1:5" x14ac:dyDescent="0.25">
      <c r="A4307" s="27" t="s">
        <v>792</v>
      </c>
      <c r="B4307" s="27">
        <v>1994</v>
      </c>
      <c r="D4307" s="27">
        <v>51373.34</v>
      </c>
    </row>
    <row r="4308" spans="1:5" x14ac:dyDescent="0.25">
      <c r="A4308" s="27" t="s">
        <v>792</v>
      </c>
      <c r="B4308" s="27">
        <v>1995</v>
      </c>
      <c r="D4308" s="27">
        <v>52007.32</v>
      </c>
    </row>
    <row r="4309" spans="1:5" x14ac:dyDescent="0.25">
      <c r="A4309" s="27" t="s">
        <v>792</v>
      </c>
      <c r="B4309" s="27">
        <v>1996</v>
      </c>
      <c r="C4309" s="27">
        <v>52641.3</v>
      </c>
      <c r="D4309" s="27">
        <v>52641.3</v>
      </c>
      <c r="E4309" s="27">
        <v>38171.4</v>
      </c>
    </row>
    <row r="4310" spans="1:5" x14ac:dyDescent="0.25">
      <c r="A4310" s="27" t="s">
        <v>792</v>
      </c>
      <c r="B4310" s="27">
        <v>1997</v>
      </c>
      <c r="D4310" s="27">
        <v>52834.04</v>
      </c>
    </row>
    <row r="4311" spans="1:5" x14ac:dyDescent="0.25">
      <c r="A4311" s="27" t="s">
        <v>792</v>
      </c>
      <c r="B4311" s="27">
        <v>1998</v>
      </c>
      <c r="D4311" s="27">
        <v>53026.78</v>
      </c>
    </row>
    <row r="4312" spans="1:5" x14ac:dyDescent="0.25">
      <c r="A4312" s="27" t="s">
        <v>792</v>
      </c>
      <c r="B4312" s="27">
        <v>1999</v>
      </c>
      <c r="C4312" s="27">
        <v>53219.519999999997</v>
      </c>
      <c r="D4312" s="27">
        <v>53219.519999999997</v>
      </c>
      <c r="E4312" s="27">
        <v>39683.839999999997</v>
      </c>
    </row>
    <row r="4313" spans="1:5" x14ac:dyDescent="0.25">
      <c r="A4313" s="27" t="s">
        <v>792</v>
      </c>
      <c r="B4313" s="27">
        <v>2000</v>
      </c>
      <c r="D4313" s="27">
        <v>54898.666666666701</v>
      </c>
    </row>
    <row r="4314" spans="1:5" x14ac:dyDescent="0.25">
      <c r="A4314" s="27" t="s">
        <v>792</v>
      </c>
      <c r="B4314" s="27">
        <v>2001</v>
      </c>
      <c r="D4314" s="27">
        <v>56577.813333333303</v>
      </c>
    </row>
    <row r="4315" spans="1:5" x14ac:dyDescent="0.25">
      <c r="A4315" s="27" t="s">
        <v>792</v>
      </c>
      <c r="B4315" s="27">
        <v>2002</v>
      </c>
      <c r="C4315" s="27">
        <v>58256.959999999999</v>
      </c>
      <c r="D4315" s="27">
        <v>58256.959999999999</v>
      </c>
      <c r="E4315" s="27">
        <v>47916.959999999999</v>
      </c>
    </row>
    <row r="4316" spans="1:5" x14ac:dyDescent="0.25">
      <c r="A4316" s="27" t="s">
        <v>792</v>
      </c>
      <c r="B4316" s="27">
        <v>2003</v>
      </c>
      <c r="D4316" s="27">
        <v>56005.333333333299</v>
      </c>
    </row>
    <row r="4317" spans="1:5" x14ac:dyDescent="0.25">
      <c r="A4317" s="27" t="s">
        <v>792</v>
      </c>
      <c r="B4317" s="27">
        <v>2004</v>
      </c>
      <c r="D4317" s="27">
        <v>53753.706666666701</v>
      </c>
    </row>
    <row r="4318" spans="1:5" x14ac:dyDescent="0.25">
      <c r="A4318" s="27" t="s">
        <v>792</v>
      </c>
      <c r="B4318" s="27">
        <v>2005</v>
      </c>
      <c r="C4318" s="27">
        <v>51502.080000000002</v>
      </c>
      <c r="D4318" s="27">
        <v>51502.080000000002</v>
      </c>
      <c r="E4318" s="27">
        <v>46539.199999999997</v>
      </c>
    </row>
    <row r="4319" spans="1:5" x14ac:dyDescent="0.25">
      <c r="A4319" s="27" t="s">
        <v>792</v>
      </c>
      <c r="B4319" s="27">
        <v>2006</v>
      </c>
      <c r="D4319" s="27">
        <v>50050.03</v>
      </c>
    </row>
    <row r="4320" spans="1:5" x14ac:dyDescent="0.25">
      <c r="A4320" s="27" t="s">
        <v>792</v>
      </c>
      <c r="B4320" s="27">
        <v>2007</v>
      </c>
      <c r="D4320" s="27">
        <v>48597.98</v>
      </c>
    </row>
    <row r="4321" spans="1:5" x14ac:dyDescent="0.25">
      <c r="A4321" s="27" t="s">
        <v>792</v>
      </c>
      <c r="B4321" s="27">
        <v>2008</v>
      </c>
      <c r="C4321" s="27">
        <v>47145.93</v>
      </c>
      <c r="D4321" s="27">
        <v>47145.93</v>
      </c>
      <c r="E4321" s="27">
        <v>50821.5</v>
      </c>
    </row>
    <row r="4322" spans="1:5" x14ac:dyDescent="0.25">
      <c r="A4322" s="27" t="s">
        <v>792</v>
      </c>
      <c r="B4322" s="27">
        <v>2009</v>
      </c>
      <c r="D4322" s="27">
        <v>48080.42</v>
      </c>
    </row>
    <row r="4323" spans="1:5" x14ac:dyDescent="0.25">
      <c r="A4323" s="27" t="s">
        <v>792</v>
      </c>
      <c r="B4323" s="27">
        <v>2010</v>
      </c>
      <c r="C4323" s="27">
        <v>49014.91</v>
      </c>
      <c r="D4323" s="27">
        <v>49014.91</v>
      </c>
      <c r="E4323" s="27">
        <v>58000.94</v>
      </c>
    </row>
    <row r="4324" spans="1:5" x14ac:dyDescent="0.25">
      <c r="A4324" s="27" t="s">
        <v>792</v>
      </c>
      <c r="B4324" s="27">
        <v>2011</v>
      </c>
      <c r="C4324" s="27">
        <v>47154.26</v>
      </c>
      <c r="D4324" s="27">
        <v>47154.26</v>
      </c>
      <c r="E4324" s="27">
        <v>60984.61</v>
      </c>
    </row>
    <row r="4325" spans="1:5" x14ac:dyDescent="0.25">
      <c r="A4325" s="27" t="s">
        <v>792</v>
      </c>
      <c r="B4325" s="27">
        <v>2012</v>
      </c>
      <c r="C4325" s="27">
        <v>48025.34</v>
      </c>
      <c r="D4325" s="27">
        <v>48025.34</v>
      </c>
      <c r="E4325" s="27">
        <v>65223.22</v>
      </c>
    </row>
    <row r="4326" spans="1:5" x14ac:dyDescent="0.25">
      <c r="A4326" s="27" t="s">
        <v>792</v>
      </c>
      <c r="B4326" s="27">
        <v>2013</v>
      </c>
      <c r="C4326" s="27">
        <v>51077.7</v>
      </c>
      <c r="D4326" s="27">
        <v>51077.7</v>
      </c>
      <c r="E4326" s="27">
        <v>75659.759999999995</v>
      </c>
    </row>
    <row r="4327" spans="1:5" x14ac:dyDescent="0.25">
      <c r="A4327" s="27" t="s">
        <v>792</v>
      </c>
      <c r="B4327" s="27">
        <v>2014</v>
      </c>
      <c r="D4327" s="27">
        <v>51077.7</v>
      </c>
    </row>
    <row r="4328" spans="1:5" x14ac:dyDescent="0.25">
      <c r="A4328" s="27" t="s">
        <v>792</v>
      </c>
      <c r="B4328" s="27">
        <v>2015</v>
      </c>
      <c r="D4328" s="27">
        <v>51077.7</v>
      </c>
    </row>
    <row r="4329" spans="1:5" x14ac:dyDescent="0.25">
      <c r="A4329" s="27" t="s">
        <v>792</v>
      </c>
      <c r="B4329" s="27">
        <v>2016</v>
      </c>
      <c r="D4329" s="27">
        <v>51077.7</v>
      </c>
    </row>
    <row r="4330" spans="1:5" x14ac:dyDescent="0.25">
      <c r="A4330" s="27" t="s">
        <v>792</v>
      </c>
      <c r="B4330" s="27">
        <v>2017</v>
      </c>
      <c r="D4330" s="27">
        <v>51077.7</v>
      </c>
    </row>
    <row r="4331" spans="1:5" x14ac:dyDescent="0.25">
      <c r="A4331" s="27" t="s">
        <v>862</v>
      </c>
      <c r="B4331" s="27">
        <v>1981</v>
      </c>
      <c r="C4331" s="27">
        <v>6479868.8700000001</v>
      </c>
      <c r="D4331" s="27">
        <v>6479868.8700000001</v>
      </c>
      <c r="E4331" s="27">
        <v>1915227.81</v>
      </c>
    </row>
    <row r="4332" spans="1:5" x14ac:dyDescent="0.25">
      <c r="A4332" s="27" t="s">
        <v>862</v>
      </c>
      <c r="B4332" s="27">
        <v>1982</v>
      </c>
      <c r="D4332" s="27">
        <v>6979009.6266666697</v>
      </c>
    </row>
    <row r="4333" spans="1:5" x14ac:dyDescent="0.25">
      <c r="A4333" s="27" t="s">
        <v>862</v>
      </c>
      <c r="B4333" s="27">
        <v>1983</v>
      </c>
      <c r="D4333" s="27">
        <v>7478150.38333333</v>
      </c>
    </row>
    <row r="4334" spans="1:5" x14ac:dyDescent="0.25">
      <c r="A4334" s="27" t="s">
        <v>862</v>
      </c>
      <c r="B4334" s="27">
        <v>1984</v>
      </c>
      <c r="C4334" s="27">
        <v>7977291.1399999997</v>
      </c>
      <c r="D4334" s="27">
        <v>7977291.1399999997</v>
      </c>
      <c r="E4334" s="27">
        <v>3738037.52</v>
      </c>
    </row>
    <row r="4335" spans="1:5" x14ac:dyDescent="0.25">
      <c r="A4335" s="27" t="s">
        <v>862</v>
      </c>
      <c r="B4335" s="27">
        <v>1985</v>
      </c>
      <c r="D4335" s="27">
        <v>8103820.09333333</v>
      </c>
    </row>
    <row r="4336" spans="1:5" x14ac:dyDescent="0.25">
      <c r="A4336" s="27" t="s">
        <v>862</v>
      </c>
      <c r="B4336" s="27">
        <v>1986</v>
      </c>
      <c r="D4336" s="27">
        <v>8230349.0466666697</v>
      </c>
    </row>
    <row r="4337" spans="1:5" x14ac:dyDescent="0.25">
      <c r="A4337" s="27" t="s">
        <v>862</v>
      </c>
      <c r="B4337" s="27">
        <v>1987</v>
      </c>
      <c r="C4337" s="27">
        <v>8356878</v>
      </c>
      <c r="D4337" s="27">
        <v>8356878</v>
      </c>
      <c r="E4337" s="27">
        <v>4650286.2</v>
      </c>
    </row>
    <row r="4338" spans="1:5" x14ac:dyDescent="0.25">
      <c r="A4338" s="27" t="s">
        <v>862</v>
      </c>
      <c r="B4338" s="27">
        <v>1988</v>
      </c>
      <c r="D4338" s="27">
        <v>8869820.4333333299</v>
      </c>
    </row>
    <row r="4339" spans="1:5" x14ac:dyDescent="0.25">
      <c r="A4339" s="27" t="s">
        <v>862</v>
      </c>
      <c r="B4339" s="27">
        <v>1989</v>
      </c>
      <c r="D4339" s="27">
        <v>9382762.8666666709</v>
      </c>
    </row>
    <row r="4340" spans="1:5" x14ac:dyDescent="0.25">
      <c r="A4340" s="27" t="s">
        <v>862</v>
      </c>
      <c r="B4340" s="27">
        <v>1990</v>
      </c>
      <c r="C4340" s="27">
        <v>9895705.3000000007</v>
      </c>
      <c r="D4340" s="27">
        <v>9895705.3000000007</v>
      </c>
      <c r="E4340" s="27">
        <v>5574376.5999999996</v>
      </c>
    </row>
    <row r="4341" spans="1:5" x14ac:dyDescent="0.25">
      <c r="A4341" s="27" t="s">
        <v>862</v>
      </c>
      <c r="B4341" s="27">
        <v>1991</v>
      </c>
      <c r="D4341" s="27">
        <v>9780491.1199999992</v>
      </c>
    </row>
    <row r="4342" spans="1:5" x14ac:dyDescent="0.25">
      <c r="A4342" s="27" t="s">
        <v>862</v>
      </c>
      <c r="B4342" s="27">
        <v>1992</v>
      </c>
      <c r="D4342" s="27">
        <v>9665276.9399999995</v>
      </c>
    </row>
    <row r="4343" spans="1:5" x14ac:dyDescent="0.25">
      <c r="A4343" s="27" t="s">
        <v>862</v>
      </c>
      <c r="B4343" s="27">
        <v>1993</v>
      </c>
      <c r="C4343" s="27">
        <v>9550062.7599999998</v>
      </c>
      <c r="D4343" s="27">
        <v>9550062.7599999998</v>
      </c>
      <c r="E4343" s="27">
        <v>5501247.6399999997</v>
      </c>
    </row>
    <row r="4344" spans="1:5" x14ac:dyDescent="0.25">
      <c r="A4344" s="27" t="s">
        <v>862</v>
      </c>
      <c r="B4344" s="27">
        <v>1994</v>
      </c>
      <c r="D4344" s="27">
        <v>9644062.1933333296</v>
      </c>
    </row>
    <row r="4345" spans="1:5" x14ac:dyDescent="0.25">
      <c r="A4345" s="27" t="s">
        <v>862</v>
      </c>
      <c r="B4345" s="27">
        <v>1995</v>
      </c>
      <c r="D4345" s="27">
        <v>9738061.6266666707</v>
      </c>
    </row>
    <row r="4346" spans="1:5" x14ac:dyDescent="0.25">
      <c r="A4346" s="27" t="s">
        <v>862</v>
      </c>
      <c r="B4346" s="27">
        <v>1996</v>
      </c>
      <c r="C4346" s="27">
        <v>9832061.0600000005</v>
      </c>
      <c r="D4346" s="27">
        <v>9832061.0600000005</v>
      </c>
      <c r="E4346" s="27">
        <v>6688044.5199999996</v>
      </c>
    </row>
    <row r="4347" spans="1:5" x14ac:dyDescent="0.25">
      <c r="A4347" s="27" t="s">
        <v>862</v>
      </c>
      <c r="B4347" s="27">
        <v>1997</v>
      </c>
      <c r="D4347" s="27">
        <v>9579767.6533333305</v>
      </c>
    </row>
    <row r="4348" spans="1:5" x14ac:dyDescent="0.25">
      <c r="A4348" s="27" t="s">
        <v>862</v>
      </c>
      <c r="B4348" s="27">
        <v>1998</v>
      </c>
      <c r="D4348" s="27">
        <v>9327474.2466666698</v>
      </c>
    </row>
    <row r="4349" spans="1:5" x14ac:dyDescent="0.25">
      <c r="A4349" s="27" t="s">
        <v>862</v>
      </c>
      <c r="B4349" s="27">
        <v>1999</v>
      </c>
      <c r="C4349" s="27">
        <v>9075180.8399999999</v>
      </c>
      <c r="D4349" s="27">
        <v>9075180.8399999999</v>
      </c>
      <c r="E4349" s="27">
        <v>6257554.3799999999</v>
      </c>
    </row>
    <row r="4350" spans="1:5" x14ac:dyDescent="0.25">
      <c r="A4350" s="27" t="s">
        <v>862</v>
      </c>
      <c r="B4350" s="27">
        <v>2000</v>
      </c>
      <c r="D4350" s="27">
        <v>8770399.4399999995</v>
      </c>
    </row>
    <row r="4351" spans="1:5" x14ac:dyDescent="0.25">
      <c r="A4351" s="27" t="s">
        <v>862</v>
      </c>
      <c r="B4351" s="27">
        <v>2001</v>
      </c>
      <c r="D4351" s="27">
        <v>8465618.0399999991</v>
      </c>
    </row>
    <row r="4352" spans="1:5" x14ac:dyDescent="0.25">
      <c r="A4352" s="27" t="s">
        <v>862</v>
      </c>
      <c r="B4352" s="27">
        <v>2002</v>
      </c>
      <c r="C4352" s="27">
        <v>8160836.6399999997</v>
      </c>
      <c r="D4352" s="27">
        <v>8160836.6399999997</v>
      </c>
      <c r="E4352" s="27">
        <v>6292019.1600000001</v>
      </c>
    </row>
    <row r="4353" spans="1:5" x14ac:dyDescent="0.25">
      <c r="A4353" s="27" t="s">
        <v>862</v>
      </c>
      <c r="B4353" s="27">
        <v>2003</v>
      </c>
      <c r="D4353" s="27">
        <v>7891576.5133333299</v>
      </c>
    </row>
    <row r="4354" spans="1:5" x14ac:dyDescent="0.25">
      <c r="A4354" s="27" t="s">
        <v>862</v>
      </c>
      <c r="B4354" s="27">
        <v>2004</v>
      </c>
      <c r="D4354" s="27">
        <v>7622316.3866666704</v>
      </c>
    </row>
    <row r="4355" spans="1:5" x14ac:dyDescent="0.25">
      <c r="A4355" s="27" t="s">
        <v>862</v>
      </c>
      <c r="B4355" s="27">
        <v>2005</v>
      </c>
      <c r="C4355" s="27">
        <v>7353056.2599999998</v>
      </c>
      <c r="D4355" s="27">
        <v>7353056.2599999998</v>
      </c>
      <c r="E4355" s="27">
        <v>6275842.7599999998</v>
      </c>
    </row>
    <row r="4356" spans="1:5" x14ac:dyDescent="0.25">
      <c r="A4356" s="27" t="s">
        <v>862</v>
      </c>
      <c r="B4356" s="27">
        <v>2006</v>
      </c>
      <c r="D4356" s="27">
        <v>6577053.7199999997</v>
      </c>
    </row>
    <row r="4357" spans="1:5" x14ac:dyDescent="0.25">
      <c r="A4357" s="27" t="s">
        <v>862</v>
      </c>
      <c r="B4357" s="27">
        <v>2007</v>
      </c>
      <c r="D4357" s="27">
        <v>5801051.1799999997</v>
      </c>
    </row>
    <row r="4358" spans="1:5" x14ac:dyDescent="0.25">
      <c r="A4358" s="27" t="s">
        <v>862</v>
      </c>
      <c r="B4358" s="27">
        <v>2008</v>
      </c>
      <c r="C4358" s="27">
        <v>5025048.6399999997</v>
      </c>
      <c r="D4358" s="27">
        <v>5025048.6399999997</v>
      </c>
      <c r="E4358" s="27">
        <v>5571920.96</v>
      </c>
    </row>
    <row r="4359" spans="1:5" x14ac:dyDescent="0.25">
      <c r="A4359" s="27" t="s">
        <v>862</v>
      </c>
      <c r="B4359" s="27">
        <v>2009</v>
      </c>
      <c r="D4359" s="27">
        <v>5011972.3250000002</v>
      </c>
    </row>
    <row r="4360" spans="1:5" x14ac:dyDescent="0.25">
      <c r="A4360" s="27" t="s">
        <v>862</v>
      </c>
      <c r="B4360" s="27">
        <v>2010</v>
      </c>
      <c r="C4360" s="27">
        <v>4998896.01</v>
      </c>
      <c r="D4360" s="27">
        <v>4998896.01</v>
      </c>
      <c r="E4360" s="27">
        <v>6546514.79</v>
      </c>
    </row>
    <row r="4361" spans="1:5" x14ac:dyDescent="0.25">
      <c r="A4361" s="27" t="s">
        <v>862</v>
      </c>
      <c r="B4361" s="27">
        <v>2011</v>
      </c>
      <c r="C4361" s="27">
        <v>4162369.5</v>
      </c>
      <c r="D4361" s="27">
        <v>4162369.5</v>
      </c>
      <c r="E4361" s="27">
        <v>6515101.8200000003</v>
      </c>
    </row>
    <row r="4362" spans="1:5" x14ac:dyDescent="0.25">
      <c r="A4362" s="27" t="s">
        <v>862</v>
      </c>
      <c r="B4362" s="27">
        <v>2012</v>
      </c>
      <c r="C4362" s="27">
        <v>3098148.764</v>
      </c>
      <c r="D4362" s="27">
        <v>3098148.764</v>
      </c>
      <c r="E4362" s="27">
        <v>5595149.3600000003</v>
      </c>
    </row>
    <row r="4363" spans="1:5" x14ac:dyDescent="0.25">
      <c r="A4363" s="27" t="s">
        <v>862</v>
      </c>
      <c r="B4363" s="27">
        <v>2013</v>
      </c>
      <c r="C4363" s="27">
        <v>3029254.25</v>
      </c>
      <c r="D4363" s="27">
        <v>3029254.25</v>
      </c>
      <c r="E4363" s="27">
        <v>6311778.5499999998</v>
      </c>
    </row>
    <row r="4364" spans="1:5" x14ac:dyDescent="0.25">
      <c r="A4364" s="27" t="s">
        <v>862</v>
      </c>
      <c r="B4364" s="27">
        <v>2014</v>
      </c>
      <c r="D4364" s="27">
        <v>3029254.25</v>
      </c>
    </row>
    <row r="4365" spans="1:5" x14ac:dyDescent="0.25">
      <c r="A4365" s="27" t="s">
        <v>862</v>
      </c>
      <c r="B4365" s="27">
        <v>2015</v>
      </c>
      <c r="D4365" s="27">
        <v>3029254.25</v>
      </c>
    </row>
    <row r="4366" spans="1:5" x14ac:dyDescent="0.25">
      <c r="A4366" s="27" t="s">
        <v>862</v>
      </c>
      <c r="B4366" s="27">
        <v>2016</v>
      </c>
      <c r="D4366" s="27">
        <v>3029254.25</v>
      </c>
    </row>
    <row r="4367" spans="1:5" x14ac:dyDescent="0.25">
      <c r="A4367" s="27" t="s">
        <v>862</v>
      </c>
      <c r="B4367" s="27">
        <v>2017</v>
      </c>
      <c r="D4367" s="27">
        <v>3029254.25</v>
      </c>
    </row>
    <row r="4368" spans="1:5" x14ac:dyDescent="0.25">
      <c r="A4368" s="27" t="s">
        <v>865</v>
      </c>
      <c r="B4368" s="27">
        <v>1981</v>
      </c>
      <c r="C4368" s="27">
        <v>70074</v>
      </c>
      <c r="D4368" s="27">
        <v>70074</v>
      </c>
      <c r="E4368" s="27">
        <v>54415.08</v>
      </c>
    </row>
    <row r="4369" spans="1:5" x14ac:dyDescent="0.25">
      <c r="A4369" s="27" t="s">
        <v>865</v>
      </c>
      <c r="B4369" s="27">
        <v>1982</v>
      </c>
      <c r="D4369" s="27">
        <v>72774.853333333303</v>
      </c>
    </row>
    <row r="4370" spans="1:5" x14ac:dyDescent="0.25">
      <c r="A4370" s="27" t="s">
        <v>865</v>
      </c>
      <c r="B4370" s="27">
        <v>1983</v>
      </c>
      <c r="D4370" s="27">
        <v>75475.706666666694</v>
      </c>
    </row>
    <row r="4371" spans="1:5" x14ac:dyDescent="0.25">
      <c r="A4371" s="27" t="s">
        <v>865</v>
      </c>
      <c r="B4371" s="27">
        <v>1984</v>
      </c>
      <c r="C4371" s="27">
        <v>78176.56</v>
      </c>
      <c r="D4371" s="27">
        <v>78176.56</v>
      </c>
      <c r="E4371" s="27">
        <v>62364.24</v>
      </c>
    </row>
    <row r="4372" spans="1:5" x14ac:dyDescent="0.25">
      <c r="A4372" s="27" t="s">
        <v>865</v>
      </c>
      <c r="B4372" s="27">
        <v>1985</v>
      </c>
      <c r="D4372" s="27">
        <v>85175.553333333301</v>
      </c>
    </row>
    <row r="4373" spans="1:5" x14ac:dyDescent="0.25">
      <c r="A4373" s="27" t="s">
        <v>865</v>
      </c>
      <c r="B4373" s="27">
        <v>1986</v>
      </c>
      <c r="D4373" s="27">
        <v>92174.546666666705</v>
      </c>
    </row>
    <row r="4374" spans="1:5" x14ac:dyDescent="0.25">
      <c r="A4374" s="27" t="s">
        <v>865</v>
      </c>
      <c r="B4374" s="27">
        <v>1987</v>
      </c>
      <c r="C4374" s="27">
        <v>99173.54</v>
      </c>
      <c r="D4374" s="27">
        <v>99173.54</v>
      </c>
      <c r="E4374" s="27">
        <v>74628.2</v>
      </c>
    </row>
    <row r="4375" spans="1:5" x14ac:dyDescent="0.25">
      <c r="A4375" s="27" t="s">
        <v>865</v>
      </c>
      <c r="B4375" s="27">
        <v>1988</v>
      </c>
      <c r="D4375" s="27">
        <v>95378.076666666704</v>
      </c>
    </row>
    <row r="4376" spans="1:5" x14ac:dyDescent="0.25">
      <c r="A4376" s="27" t="s">
        <v>865</v>
      </c>
      <c r="B4376" s="27">
        <v>1989</v>
      </c>
      <c r="D4376" s="27">
        <v>91582.613333333298</v>
      </c>
    </row>
    <row r="4377" spans="1:5" x14ac:dyDescent="0.25">
      <c r="A4377" s="27" t="s">
        <v>865</v>
      </c>
      <c r="B4377" s="27">
        <v>1990</v>
      </c>
      <c r="C4377" s="27">
        <v>87787.15</v>
      </c>
      <c r="D4377" s="27">
        <v>87787.15</v>
      </c>
      <c r="E4377" s="27">
        <v>73074.3</v>
      </c>
    </row>
    <row r="4378" spans="1:5" x14ac:dyDescent="0.25">
      <c r="A4378" s="27" t="s">
        <v>865</v>
      </c>
      <c r="B4378" s="27">
        <v>1991</v>
      </c>
      <c r="D4378" s="27">
        <v>95542.606666666703</v>
      </c>
    </row>
    <row r="4379" spans="1:5" x14ac:dyDescent="0.25">
      <c r="A4379" s="27" t="s">
        <v>865</v>
      </c>
      <c r="B4379" s="27">
        <v>1992</v>
      </c>
      <c r="D4379" s="27">
        <v>103298.063333333</v>
      </c>
    </row>
    <row r="4380" spans="1:5" x14ac:dyDescent="0.25">
      <c r="A4380" s="27" t="s">
        <v>865</v>
      </c>
      <c r="B4380" s="27">
        <v>1993</v>
      </c>
      <c r="C4380" s="27">
        <v>111053.52</v>
      </c>
      <c r="D4380" s="27">
        <v>111053.52</v>
      </c>
      <c r="E4380" s="27">
        <v>84447.7</v>
      </c>
    </row>
    <row r="4381" spans="1:5" x14ac:dyDescent="0.25">
      <c r="A4381" s="27" t="s">
        <v>865</v>
      </c>
      <c r="B4381" s="27">
        <v>1994</v>
      </c>
      <c r="D4381" s="27">
        <v>112775.28</v>
      </c>
    </row>
    <row r="4382" spans="1:5" x14ac:dyDescent="0.25">
      <c r="A4382" s="27" t="s">
        <v>865</v>
      </c>
      <c r="B4382" s="27">
        <v>1995</v>
      </c>
      <c r="D4382" s="27">
        <v>114497.04</v>
      </c>
    </row>
    <row r="4383" spans="1:5" x14ac:dyDescent="0.25">
      <c r="A4383" s="27" t="s">
        <v>865</v>
      </c>
      <c r="B4383" s="27">
        <v>1996</v>
      </c>
      <c r="C4383" s="27">
        <v>116218.8</v>
      </c>
      <c r="D4383" s="27">
        <v>116218.8</v>
      </c>
      <c r="E4383" s="27">
        <v>95079.6</v>
      </c>
    </row>
    <row r="4384" spans="1:5" x14ac:dyDescent="0.25">
      <c r="A4384" s="27" t="s">
        <v>865</v>
      </c>
      <c r="B4384" s="27">
        <v>1997</v>
      </c>
      <c r="D4384" s="27">
        <v>114107.396666667</v>
      </c>
    </row>
    <row r="4385" spans="1:5" x14ac:dyDescent="0.25">
      <c r="A4385" s="27" t="s">
        <v>865</v>
      </c>
      <c r="B4385" s="27">
        <v>1998</v>
      </c>
      <c r="D4385" s="27">
        <v>111995.993333333</v>
      </c>
    </row>
    <row r="4386" spans="1:5" x14ac:dyDescent="0.25">
      <c r="A4386" s="27" t="s">
        <v>865</v>
      </c>
      <c r="B4386" s="27">
        <v>1999</v>
      </c>
      <c r="C4386" s="27">
        <v>109884.59</v>
      </c>
      <c r="D4386" s="27">
        <v>109884.59</v>
      </c>
      <c r="E4386" s="27">
        <v>98078.66</v>
      </c>
    </row>
    <row r="4387" spans="1:5" x14ac:dyDescent="0.25">
      <c r="A4387" s="27" t="s">
        <v>865</v>
      </c>
      <c r="B4387" s="27">
        <v>2000</v>
      </c>
      <c r="D4387" s="27">
        <v>107514.793333333</v>
      </c>
    </row>
    <row r="4388" spans="1:5" x14ac:dyDescent="0.25">
      <c r="A4388" s="27" t="s">
        <v>865</v>
      </c>
      <c r="B4388" s="27">
        <v>2001</v>
      </c>
      <c r="D4388" s="27">
        <v>105144.99666666699</v>
      </c>
    </row>
    <row r="4389" spans="1:5" x14ac:dyDescent="0.25">
      <c r="A4389" s="27" t="s">
        <v>865</v>
      </c>
      <c r="B4389" s="27">
        <v>2002</v>
      </c>
      <c r="C4389" s="27">
        <v>102775.2</v>
      </c>
      <c r="D4389" s="27">
        <v>102775.2</v>
      </c>
      <c r="E4389" s="27">
        <v>101418.24000000001</v>
      </c>
    </row>
    <row r="4390" spans="1:5" x14ac:dyDescent="0.25">
      <c r="A4390" s="27" t="s">
        <v>865</v>
      </c>
      <c r="B4390" s="27">
        <v>2003</v>
      </c>
      <c r="D4390" s="27">
        <v>103296.46666666699</v>
      </c>
    </row>
    <row r="4391" spans="1:5" x14ac:dyDescent="0.25">
      <c r="A4391" s="27" t="s">
        <v>865</v>
      </c>
      <c r="B4391" s="27">
        <v>2004</v>
      </c>
      <c r="D4391" s="27">
        <v>103817.733333333</v>
      </c>
    </row>
    <row r="4392" spans="1:5" x14ac:dyDescent="0.25">
      <c r="A4392" s="27" t="s">
        <v>865</v>
      </c>
      <c r="B4392" s="27">
        <v>2005</v>
      </c>
      <c r="C4392" s="27">
        <v>104339</v>
      </c>
      <c r="D4392" s="27">
        <v>104339</v>
      </c>
      <c r="E4392" s="27">
        <v>98195</v>
      </c>
    </row>
    <row r="4393" spans="1:5" x14ac:dyDescent="0.25">
      <c r="A4393" s="27" t="s">
        <v>865</v>
      </c>
      <c r="B4393" s="27">
        <v>2006</v>
      </c>
      <c r="D4393" s="27">
        <v>103128.97333333299</v>
      </c>
    </row>
    <row r="4394" spans="1:5" x14ac:dyDescent="0.25">
      <c r="A4394" s="27" t="s">
        <v>865</v>
      </c>
      <c r="B4394" s="27">
        <v>2007</v>
      </c>
      <c r="D4394" s="27">
        <v>101918.94666666701</v>
      </c>
    </row>
    <row r="4395" spans="1:5" x14ac:dyDescent="0.25">
      <c r="A4395" s="27" t="s">
        <v>865</v>
      </c>
      <c r="B4395" s="27">
        <v>2008</v>
      </c>
      <c r="C4395" s="27">
        <v>100708.92</v>
      </c>
      <c r="D4395" s="27">
        <v>100708.92</v>
      </c>
      <c r="E4395" s="27">
        <v>102122.8</v>
      </c>
    </row>
    <row r="4396" spans="1:5" x14ac:dyDescent="0.25">
      <c r="A4396" s="27" t="s">
        <v>865</v>
      </c>
      <c r="B4396" s="27">
        <v>2009</v>
      </c>
      <c r="D4396" s="27">
        <v>100265.355</v>
      </c>
    </row>
    <row r="4397" spans="1:5" x14ac:dyDescent="0.25">
      <c r="A4397" s="27" t="s">
        <v>865</v>
      </c>
      <c r="B4397" s="27">
        <v>2010</v>
      </c>
      <c r="C4397" s="27">
        <v>99821.79</v>
      </c>
      <c r="D4397" s="27">
        <v>99821.79</v>
      </c>
      <c r="E4397" s="27">
        <v>107774.97</v>
      </c>
    </row>
    <row r="4398" spans="1:5" x14ac:dyDescent="0.25">
      <c r="A4398" s="27" t="s">
        <v>865</v>
      </c>
      <c r="B4398" s="27">
        <v>2011</v>
      </c>
      <c r="C4398" s="27">
        <v>99821.79</v>
      </c>
      <c r="D4398" s="27">
        <v>99821.79</v>
      </c>
      <c r="E4398" s="27">
        <v>107774.97</v>
      </c>
    </row>
    <row r="4399" spans="1:5" x14ac:dyDescent="0.25">
      <c r="A4399" s="27" t="s">
        <v>865</v>
      </c>
      <c r="B4399" s="27">
        <v>2012</v>
      </c>
      <c r="C4399" s="27">
        <v>96244.2</v>
      </c>
      <c r="D4399" s="27">
        <v>96244.2</v>
      </c>
      <c r="E4399" s="27">
        <v>112686.12</v>
      </c>
    </row>
    <row r="4400" spans="1:5" x14ac:dyDescent="0.25">
      <c r="A4400" s="27" t="s">
        <v>865</v>
      </c>
      <c r="B4400" s="27">
        <v>2013</v>
      </c>
      <c r="C4400" s="27">
        <v>96244.2</v>
      </c>
      <c r="D4400" s="27">
        <v>96244.2</v>
      </c>
      <c r="E4400" s="27">
        <v>114153.84</v>
      </c>
    </row>
    <row r="4401" spans="1:5" x14ac:dyDescent="0.25">
      <c r="A4401" s="27" t="s">
        <v>865</v>
      </c>
      <c r="B4401" s="27">
        <v>2014</v>
      </c>
      <c r="D4401" s="27">
        <v>96244.2</v>
      </c>
    </row>
    <row r="4402" spans="1:5" x14ac:dyDescent="0.25">
      <c r="A4402" s="27" t="s">
        <v>865</v>
      </c>
      <c r="B4402" s="27">
        <v>2015</v>
      </c>
      <c r="D4402" s="27">
        <v>96244.2</v>
      </c>
    </row>
    <row r="4403" spans="1:5" x14ac:dyDescent="0.25">
      <c r="A4403" s="27" t="s">
        <v>865</v>
      </c>
      <c r="B4403" s="27">
        <v>2016</v>
      </c>
      <c r="D4403" s="27">
        <v>96244.2</v>
      </c>
    </row>
    <row r="4404" spans="1:5" x14ac:dyDescent="0.25">
      <c r="A4404" s="27" t="s">
        <v>865</v>
      </c>
      <c r="B4404" s="27">
        <v>2017</v>
      </c>
      <c r="D4404" s="27">
        <v>96244.2</v>
      </c>
    </row>
    <row r="4405" spans="1:5" x14ac:dyDescent="0.25">
      <c r="A4405" s="27" t="s">
        <v>870</v>
      </c>
      <c r="B4405" s="27">
        <v>1981</v>
      </c>
      <c r="C4405" s="27">
        <v>564097.07999999996</v>
      </c>
      <c r="D4405" s="27">
        <v>564097.07999999996</v>
      </c>
      <c r="E4405" s="27">
        <v>479271.78</v>
      </c>
    </row>
    <row r="4406" spans="1:5" x14ac:dyDescent="0.25">
      <c r="A4406" s="27" t="s">
        <v>870</v>
      </c>
      <c r="B4406" s="27">
        <v>1982</v>
      </c>
      <c r="D4406" s="27">
        <v>582527.22666666703</v>
      </c>
    </row>
    <row r="4407" spans="1:5" x14ac:dyDescent="0.25">
      <c r="A4407" s="27" t="s">
        <v>870</v>
      </c>
      <c r="B4407" s="27">
        <v>1983</v>
      </c>
      <c r="D4407" s="27">
        <v>600957.37333333294</v>
      </c>
    </row>
    <row r="4408" spans="1:5" x14ac:dyDescent="0.25">
      <c r="A4408" s="27" t="s">
        <v>870</v>
      </c>
      <c r="B4408" s="27">
        <v>1984</v>
      </c>
      <c r="C4408" s="27">
        <v>619387.52</v>
      </c>
      <c r="D4408" s="27">
        <v>619387.52</v>
      </c>
      <c r="E4408" s="27">
        <v>557801.28</v>
      </c>
    </row>
    <row r="4409" spans="1:5" x14ac:dyDescent="0.25">
      <c r="A4409" s="27" t="s">
        <v>870</v>
      </c>
      <c r="B4409" s="27">
        <v>1985</v>
      </c>
      <c r="D4409" s="27">
        <v>639463.12</v>
      </c>
    </row>
    <row r="4410" spans="1:5" x14ac:dyDescent="0.25">
      <c r="A4410" s="27" t="s">
        <v>870</v>
      </c>
      <c r="B4410" s="27">
        <v>1986</v>
      </c>
      <c r="D4410" s="27">
        <v>659538.72</v>
      </c>
    </row>
    <row r="4411" spans="1:5" x14ac:dyDescent="0.25">
      <c r="A4411" s="27" t="s">
        <v>870</v>
      </c>
      <c r="B4411" s="27">
        <v>1987</v>
      </c>
      <c r="C4411" s="27">
        <v>679614.32</v>
      </c>
      <c r="D4411" s="27">
        <v>679614.32</v>
      </c>
      <c r="E4411" s="27">
        <v>617758.68000000005</v>
      </c>
    </row>
    <row r="4412" spans="1:5" x14ac:dyDescent="0.25">
      <c r="A4412" s="27" t="s">
        <v>870</v>
      </c>
      <c r="B4412" s="27">
        <v>1988</v>
      </c>
      <c r="D4412" s="27">
        <v>689889.54</v>
      </c>
    </row>
    <row r="4413" spans="1:5" x14ac:dyDescent="0.25">
      <c r="A4413" s="27" t="s">
        <v>870</v>
      </c>
      <c r="B4413" s="27">
        <v>1989</v>
      </c>
      <c r="D4413" s="27">
        <v>700164.76</v>
      </c>
    </row>
    <row r="4414" spans="1:5" x14ac:dyDescent="0.25">
      <c r="A4414" s="27" t="s">
        <v>870</v>
      </c>
      <c r="B4414" s="27">
        <v>1990</v>
      </c>
      <c r="C4414" s="27">
        <v>710439.98</v>
      </c>
      <c r="D4414" s="27">
        <v>710439.98</v>
      </c>
      <c r="E4414" s="27">
        <v>618665.93999999994</v>
      </c>
    </row>
    <row r="4415" spans="1:5" x14ac:dyDescent="0.25">
      <c r="A4415" s="27" t="s">
        <v>870</v>
      </c>
      <c r="B4415" s="27">
        <v>1991</v>
      </c>
      <c r="D4415" s="27">
        <v>726214.186666667</v>
      </c>
    </row>
    <row r="4416" spans="1:5" x14ac:dyDescent="0.25">
      <c r="A4416" s="27" t="s">
        <v>870</v>
      </c>
      <c r="B4416" s="27">
        <v>1992</v>
      </c>
      <c r="D4416" s="27">
        <v>741988.39333333296</v>
      </c>
    </row>
    <row r="4417" spans="1:5" x14ac:dyDescent="0.25">
      <c r="A4417" s="27" t="s">
        <v>870</v>
      </c>
      <c r="B4417" s="27">
        <v>1993</v>
      </c>
      <c r="C4417" s="27">
        <v>757762.6</v>
      </c>
      <c r="D4417" s="27">
        <v>757762.6</v>
      </c>
      <c r="E4417" s="27">
        <v>668087.43999999994</v>
      </c>
    </row>
    <row r="4418" spans="1:5" x14ac:dyDescent="0.25">
      <c r="A4418" s="27" t="s">
        <v>870</v>
      </c>
      <c r="B4418" s="27">
        <v>1994</v>
      </c>
      <c r="D4418" s="27">
        <v>721007.65333333297</v>
      </c>
    </row>
    <row r="4419" spans="1:5" x14ac:dyDescent="0.25">
      <c r="A4419" s="27" t="s">
        <v>870</v>
      </c>
      <c r="B4419" s="27">
        <v>1995</v>
      </c>
      <c r="D4419" s="27">
        <v>684252.70666666701</v>
      </c>
    </row>
    <row r="4420" spans="1:5" x14ac:dyDescent="0.25">
      <c r="A4420" s="27" t="s">
        <v>870</v>
      </c>
      <c r="B4420" s="27">
        <v>1996</v>
      </c>
      <c r="C4420" s="27">
        <v>647497.76</v>
      </c>
      <c r="D4420" s="27">
        <v>647497.76</v>
      </c>
      <c r="E4420" s="27">
        <v>561704.64</v>
      </c>
    </row>
    <row r="4421" spans="1:5" x14ac:dyDescent="0.25">
      <c r="A4421" s="27" t="s">
        <v>870</v>
      </c>
      <c r="B4421" s="27">
        <v>1997</v>
      </c>
      <c r="D4421" s="27">
        <v>608007.07333333301</v>
      </c>
    </row>
    <row r="4422" spans="1:5" x14ac:dyDescent="0.25">
      <c r="A4422" s="27" t="s">
        <v>870</v>
      </c>
      <c r="B4422" s="27">
        <v>1998</v>
      </c>
      <c r="D4422" s="27">
        <v>568516.38666666695</v>
      </c>
    </row>
    <row r="4423" spans="1:5" x14ac:dyDescent="0.25">
      <c r="A4423" s="27" t="s">
        <v>870</v>
      </c>
      <c r="B4423" s="27">
        <v>1999</v>
      </c>
      <c r="C4423" s="27">
        <v>529025.69999999995</v>
      </c>
      <c r="D4423" s="27">
        <v>529025.69999999995</v>
      </c>
      <c r="E4423" s="27">
        <v>417541.95</v>
      </c>
    </row>
    <row r="4424" spans="1:5" x14ac:dyDescent="0.25">
      <c r="A4424" s="27" t="s">
        <v>870</v>
      </c>
      <c r="B4424" s="27">
        <v>2000</v>
      </c>
      <c r="D4424" s="27">
        <v>523623.67999999999</v>
      </c>
    </row>
    <row r="4425" spans="1:5" x14ac:dyDescent="0.25">
      <c r="A4425" s="27" t="s">
        <v>870</v>
      </c>
      <c r="B4425" s="27">
        <v>2001</v>
      </c>
      <c r="D4425" s="27">
        <v>518221.66</v>
      </c>
    </row>
    <row r="4426" spans="1:5" x14ac:dyDescent="0.25">
      <c r="A4426" s="27" t="s">
        <v>870</v>
      </c>
      <c r="B4426" s="27">
        <v>2002</v>
      </c>
      <c r="C4426" s="27">
        <v>512819.64</v>
      </c>
      <c r="D4426" s="27">
        <v>512819.64</v>
      </c>
      <c r="E4426" s="27">
        <v>425941.2</v>
      </c>
    </row>
    <row r="4427" spans="1:5" x14ac:dyDescent="0.25">
      <c r="A4427" s="27" t="s">
        <v>870</v>
      </c>
      <c r="B4427" s="27">
        <v>2003</v>
      </c>
      <c r="D4427" s="27">
        <v>508235.83</v>
      </c>
    </row>
    <row r="4428" spans="1:5" x14ac:dyDescent="0.25">
      <c r="A4428" s="27" t="s">
        <v>870</v>
      </c>
      <c r="B4428" s="27">
        <v>2004</v>
      </c>
      <c r="D4428" s="27">
        <v>503652.02</v>
      </c>
    </row>
    <row r="4429" spans="1:5" x14ac:dyDescent="0.25">
      <c r="A4429" s="27" t="s">
        <v>870</v>
      </c>
      <c r="B4429" s="27">
        <v>2005</v>
      </c>
      <c r="C4429" s="27">
        <v>499068.21</v>
      </c>
      <c r="D4429" s="27">
        <v>499068.21</v>
      </c>
      <c r="E4429" s="27">
        <v>454755.9</v>
      </c>
    </row>
    <row r="4430" spans="1:5" x14ac:dyDescent="0.25">
      <c r="A4430" s="27" t="s">
        <v>870</v>
      </c>
      <c r="B4430" s="27">
        <v>2006</v>
      </c>
      <c r="D4430" s="27">
        <v>497646.74</v>
      </c>
    </row>
    <row r="4431" spans="1:5" x14ac:dyDescent="0.25">
      <c r="A4431" s="27" t="s">
        <v>870</v>
      </c>
      <c r="B4431" s="27">
        <v>2007</v>
      </c>
      <c r="D4431" s="27">
        <v>496225.27</v>
      </c>
    </row>
    <row r="4432" spans="1:5" x14ac:dyDescent="0.25">
      <c r="A4432" s="27" t="s">
        <v>870</v>
      </c>
      <c r="B4432" s="27">
        <v>2008</v>
      </c>
      <c r="C4432" s="27">
        <v>494803.8</v>
      </c>
      <c r="D4432" s="27">
        <v>494803.8</v>
      </c>
      <c r="E4432" s="27">
        <v>525749.12</v>
      </c>
    </row>
    <row r="4433" spans="1:5" x14ac:dyDescent="0.25">
      <c r="A4433" s="27" t="s">
        <v>870</v>
      </c>
      <c r="B4433" s="27">
        <v>2009</v>
      </c>
      <c r="D4433" s="27">
        <v>495452.7</v>
      </c>
    </row>
    <row r="4434" spans="1:5" x14ac:dyDescent="0.25">
      <c r="A4434" s="27" t="s">
        <v>870</v>
      </c>
      <c r="B4434" s="27">
        <v>2010</v>
      </c>
      <c r="C4434" s="27">
        <v>496101.6</v>
      </c>
      <c r="D4434" s="27">
        <v>496101.6</v>
      </c>
      <c r="E4434" s="27">
        <v>559762.80000000005</v>
      </c>
    </row>
    <row r="4435" spans="1:5" x14ac:dyDescent="0.25">
      <c r="A4435" s="27" t="s">
        <v>870</v>
      </c>
      <c r="B4435" s="27">
        <v>2011</v>
      </c>
      <c r="C4435" s="27">
        <v>506395.92</v>
      </c>
      <c r="D4435" s="27">
        <v>506395.92</v>
      </c>
      <c r="E4435" s="27">
        <v>608958.24</v>
      </c>
    </row>
    <row r="4436" spans="1:5" x14ac:dyDescent="0.25">
      <c r="A4436" s="27" t="s">
        <v>870</v>
      </c>
      <c r="B4436" s="27">
        <v>2012</v>
      </c>
      <c r="C4436" s="27">
        <v>500700</v>
      </c>
      <c r="D4436" s="27">
        <v>500700</v>
      </c>
      <c r="E4436" s="27">
        <v>626812.5</v>
      </c>
    </row>
    <row r="4437" spans="1:5" x14ac:dyDescent="0.25">
      <c r="A4437" s="27" t="s">
        <v>870</v>
      </c>
      <c r="B4437" s="27">
        <v>2013</v>
      </c>
      <c r="C4437" s="27">
        <v>486604.31</v>
      </c>
      <c r="D4437" s="27">
        <v>486604.31</v>
      </c>
      <c r="E4437" s="27">
        <v>651972.28</v>
      </c>
    </row>
    <row r="4438" spans="1:5" x14ac:dyDescent="0.25">
      <c r="A4438" s="27" t="s">
        <v>870</v>
      </c>
      <c r="B4438" s="27">
        <v>2014</v>
      </c>
      <c r="D4438" s="27">
        <v>486604.31</v>
      </c>
    </row>
    <row r="4439" spans="1:5" x14ac:dyDescent="0.25">
      <c r="A4439" s="27" t="s">
        <v>870</v>
      </c>
      <c r="B4439" s="27">
        <v>2015</v>
      </c>
      <c r="D4439" s="27">
        <v>486604.31</v>
      </c>
    </row>
    <row r="4440" spans="1:5" x14ac:dyDescent="0.25">
      <c r="A4440" s="27" t="s">
        <v>870</v>
      </c>
      <c r="B4440" s="27">
        <v>2016</v>
      </c>
      <c r="D4440" s="27">
        <v>486604.31</v>
      </c>
    </row>
    <row r="4441" spans="1:5" x14ac:dyDescent="0.25">
      <c r="A4441" s="27" t="s">
        <v>870</v>
      </c>
      <c r="B4441" s="27">
        <v>2017</v>
      </c>
      <c r="D4441" s="27">
        <v>486604.31</v>
      </c>
    </row>
    <row r="4442" spans="1:5" x14ac:dyDescent="0.25">
      <c r="A4442" s="27" t="s">
        <v>873</v>
      </c>
      <c r="B4442" s="27">
        <v>1981</v>
      </c>
      <c r="C4442" s="27">
        <v>40224.454400000002</v>
      </c>
      <c r="D4442" s="27">
        <v>40224.454400000002</v>
      </c>
      <c r="E4442" s="27">
        <v>19796.108800000002</v>
      </c>
    </row>
    <row r="4443" spans="1:5" x14ac:dyDescent="0.25">
      <c r="A4443" s="27" t="s">
        <v>873</v>
      </c>
      <c r="B4443" s="27">
        <v>1982</v>
      </c>
      <c r="D4443" s="27">
        <v>40256.685533333301</v>
      </c>
    </row>
    <row r="4444" spans="1:5" x14ac:dyDescent="0.25">
      <c r="A4444" s="27" t="s">
        <v>873</v>
      </c>
      <c r="B4444" s="27">
        <v>1983</v>
      </c>
      <c r="D4444" s="27">
        <v>40288.916666666701</v>
      </c>
    </row>
    <row r="4445" spans="1:5" x14ac:dyDescent="0.25">
      <c r="A4445" s="27" t="s">
        <v>873</v>
      </c>
      <c r="B4445" s="27">
        <v>1984</v>
      </c>
      <c r="C4445" s="27">
        <v>40321.147799999999</v>
      </c>
      <c r="D4445" s="27">
        <v>40321.147799999999</v>
      </c>
      <c r="E4445" s="27">
        <v>19843.695599999999</v>
      </c>
    </row>
    <row r="4446" spans="1:5" x14ac:dyDescent="0.25">
      <c r="A4446" s="27" t="s">
        <v>873</v>
      </c>
      <c r="B4446" s="27">
        <v>1985</v>
      </c>
      <c r="D4446" s="27">
        <v>33542.917200000004</v>
      </c>
    </row>
    <row r="4447" spans="1:5" x14ac:dyDescent="0.25">
      <c r="A4447" s="27" t="s">
        <v>873</v>
      </c>
      <c r="B4447" s="27">
        <v>1986</v>
      </c>
      <c r="D4447" s="27">
        <v>26764.686600000001</v>
      </c>
    </row>
    <row r="4448" spans="1:5" x14ac:dyDescent="0.25">
      <c r="A4448" s="27" t="s">
        <v>873</v>
      </c>
      <c r="B4448" s="27">
        <v>1987</v>
      </c>
      <c r="C4448" s="27">
        <v>19986.455999999998</v>
      </c>
      <c r="D4448" s="27">
        <v>19986.455999999998</v>
      </c>
      <c r="E4448" s="27">
        <v>19986.455999999998</v>
      </c>
    </row>
    <row r="4449" spans="1:5" x14ac:dyDescent="0.25">
      <c r="A4449" s="27" t="s">
        <v>873</v>
      </c>
      <c r="B4449" s="27">
        <v>1988</v>
      </c>
      <c r="D4449" s="27">
        <v>20113.354133333301</v>
      </c>
    </row>
    <row r="4450" spans="1:5" x14ac:dyDescent="0.25">
      <c r="A4450" s="27" t="s">
        <v>873</v>
      </c>
      <c r="B4450" s="27">
        <v>1989</v>
      </c>
      <c r="D4450" s="27">
        <v>20240.252266666699</v>
      </c>
    </row>
    <row r="4451" spans="1:5" x14ac:dyDescent="0.25">
      <c r="A4451" s="27" t="s">
        <v>873</v>
      </c>
      <c r="B4451" s="27">
        <v>1990</v>
      </c>
      <c r="C4451" s="27">
        <v>20367.150399999999</v>
      </c>
      <c r="D4451" s="27">
        <v>20367.150399999999</v>
      </c>
      <c r="E4451" s="27">
        <v>20367.150399999999</v>
      </c>
    </row>
    <row r="4452" spans="1:5" x14ac:dyDescent="0.25">
      <c r="A4452" s="27" t="s">
        <v>873</v>
      </c>
      <c r="B4452" s="27">
        <v>1991</v>
      </c>
      <c r="D4452" s="27">
        <v>20494.048533333302</v>
      </c>
    </row>
    <row r="4453" spans="1:5" x14ac:dyDescent="0.25">
      <c r="A4453" s="27" t="s">
        <v>873</v>
      </c>
      <c r="B4453" s="27">
        <v>1992</v>
      </c>
      <c r="D4453" s="27">
        <v>20620.946666666699</v>
      </c>
    </row>
    <row r="4454" spans="1:5" x14ac:dyDescent="0.25">
      <c r="A4454" s="27" t="s">
        <v>873</v>
      </c>
      <c r="B4454" s="27">
        <v>1993</v>
      </c>
      <c r="C4454" s="27">
        <v>20747.844799999999</v>
      </c>
      <c r="D4454" s="27">
        <v>20747.844799999999</v>
      </c>
      <c r="E4454" s="27">
        <v>20747.844799999999</v>
      </c>
    </row>
    <row r="4455" spans="1:5" x14ac:dyDescent="0.25">
      <c r="A4455" s="27" t="s">
        <v>873</v>
      </c>
      <c r="B4455" s="27">
        <v>1994</v>
      </c>
      <c r="D4455" s="27">
        <v>20843.018400000001</v>
      </c>
    </row>
    <row r="4456" spans="1:5" x14ac:dyDescent="0.25">
      <c r="A4456" s="27" t="s">
        <v>873</v>
      </c>
      <c r="B4456" s="27">
        <v>1995</v>
      </c>
      <c r="D4456" s="27">
        <v>20938.191999999999</v>
      </c>
    </row>
    <row r="4457" spans="1:5" x14ac:dyDescent="0.25">
      <c r="A4457" s="27" t="s">
        <v>873</v>
      </c>
      <c r="B4457" s="27">
        <v>1996</v>
      </c>
      <c r="C4457" s="27">
        <v>21033.365600000001</v>
      </c>
      <c r="D4457" s="27">
        <v>21033.365600000001</v>
      </c>
      <c r="E4457" s="27">
        <v>21033.365600000001</v>
      </c>
    </row>
    <row r="4458" spans="1:5" x14ac:dyDescent="0.25">
      <c r="A4458" s="27" t="s">
        <v>873</v>
      </c>
      <c r="B4458" s="27">
        <v>1997</v>
      </c>
      <c r="D4458" s="27">
        <v>21049.227866666701</v>
      </c>
    </row>
    <row r="4459" spans="1:5" x14ac:dyDescent="0.25">
      <c r="A4459" s="27" t="s">
        <v>873</v>
      </c>
      <c r="B4459" s="27">
        <v>1998</v>
      </c>
      <c r="D4459" s="27">
        <v>21065.090133333299</v>
      </c>
    </row>
    <row r="4460" spans="1:5" x14ac:dyDescent="0.25">
      <c r="A4460" s="27" t="s">
        <v>873</v>
      </c>
      <c r="B4460" s="27">
        <v>1999</v>
      </c>
      <c r="C4460" s="27">
        <v>21080.952399999998</v>
      </c>
      <c r="D4460" s="27">
        <v>21080.952399999998</v>
      </c>
      <c r="E4460" s="27">
        <v>21080.952399999998</v>
      </c>
    </row>
    <row r="4461" spans="1:5" x14ac:dyDescent="0.25">
      <c r="A4461" s="27" t="s">
        <v>873</v>
      </c>
      <c r="B4461" s="27">
        <v>2000</v>
      </c>
      <c r="D4461" s="27">
        <v>21128.539199999999</v>
      </c>
    </row>
    <row r="4462" spans="1:5" x14ac:dyDescent="0.25">
      <c r="A4462" s="27" t="s">
        <v>873</v>
      </c>
      <c r="B4462" s="27">
        <v>2001</v>
      </c>
      <c r="D4462" s="27">
        <v>21176.126</v>
      </c>
    </row>
    <row r="4463" spans="1:5" x14ac:dyDescent="0.25">
      <c r="A4463" s="27" t="s">
        <v>873</v>
      </c>
      <c r="B4463" s="27">
        <v>2002</v>
      </c>
      <c r="C4463" s="27">
        <v>21223.712800000001</v>
      </c>
      <c r="D4463" s="27">
        <v>21223.712800000001</v>
      </c>
      <c r="E4463" s="27">
        <v>21223.712800000001</v>
      </c>
    </row>
    <row r="4464" spans="1:5" x14ac:dyDescent="0.25">
      <c r="A4464" s="27" t="s">
        <v>873</v>
      </c>
      <c r="B4464" s="27">
        <v>2003</v>
      </c>
      <c r="D4464" s="27">
        <v>40269.500466666701</v>
      </c>
    </row>
    <row r="4465" spans="1:5" x14ac:dyDescent="0.25">
      <c r="A4465" s="27" t="s">
        <v>873</v>
      </c>
      <c r="B4465" s="27">
        <v>2004</v>
      </c>
      <c r="D4465" s="27">
        <v>59315.288133333299</v>
      </c>
    </row>
    <row r="4466" spans="1:5" x14ac:dyDescent="0.25">
      <c r="A4466" s="27" t="s">
        <v>873</v>
      </c>
      <c r="B4466" s="27">
        <v>2005</v>
      </c>
      <c r="C4466" s="27">
        <v>78361.075800000006</v>
      </c>
      <c r="D4466" s="27">
        <v>78361.075800000006</v>
      </c>
      <c r="E4466" s="27">
        <v>78361.075800000006</v>
      </c>
    </row>
    <row r="4467" spans="1:5" x14ac:dyDescent="0.25">
      <c r="A4467" s="27" t="s">
        <v>873</v>
      </c>
      <c r="B4467" s="27">
        <v>2006</v>
      </c>
      <c r="D4467" s="27">
        <v>67595.889599999995</v>
      </c>
    </row>
    <row r="4468" spans="1:5" x14ac:dyDescent="0.25">
      <c r="A4468" s="27" t="s">
        <v>873</v>
      </c>
      <c r="B4468" s="27">
        <v>2007</v>
      </c>
      <c r="D4468" s="27">
        <v>56830.703399999999</v>
      </c>
    </row>
    <row r="4469" spans="1:5" x14ac:dyDescent="0.25">
      <c r="A4469" s="27" t="s">
        <v>873</v>
      </c>
      <c r="B4469" s="27">
        <v>2008</v>
      </c>
      <c r="C4469" s="27">
        <v>46065.517200000002</v>
      </c>
      <c r="D4469" s="27">
        <v>46065.517200000002</v>
      </c>
      <c r="E4469" s="27">
        <v>46065.517200000002</v>
      </c>
    </row>
    <row r="4470" spans="1:5" x14ac:dyDescent="0.25">
      <c r="A4470" s="27" t="s">
        <v>873</v>
      </c>
      <c r="B4470" s="27">
        <v>2009</v>
      </c>
      <c r="D4470" s="27">
        <v>34286.601199999997</v>
      </c>
    </row>
    <row r="4471" spans="1:5" x14ac:dyDescent="0.25">
      <c r="A4471" s="27" t="s">
        <v>873</v>
      </c>
      <c r="B4471" s="27">
        <v>2010</v>
      </c>
      <c r="C4471" s="27">
        <v>22507.6852</v>
      </c>
      <c r="D4471" s="27">
        <v>22507.6852</v>
      </c>
      <c r="E4471" s="27">
        <v>22507.6852</v>
      </c>
    </row>
    <row r="4472" spans="1:5" x14ac:dyDescent="0.25">
      <c r="A4472" s="27" t="s">
        <v>873</v>
      </c>
      <c r="B4472" s="27">
        <v>2011</v>
      </c>
      <c r="C4472" s="27">
        <v>46997.118000000002</v>
      </c>
      <c r="D4472" s="27">
        <v>46997.118000000002</v>
      </c>
      <c r="E4472" s="27">
        <v>46997.118000000002</v>
      </c>
    </row>
    <row r="4473" spans="1:5" x14ac:dyDescent="0.25">
      <c r="A4473" s="27" t="s">
        <v>873</v>
      </c>
      <c r="B4473" s="27">
        <v>2012</v>
      </c>
      <c r="C4473" s="27">
        <v>22731.9512</v>
      </c>
      <c r="D4473" s="27">
        <v>22731.9512</v>
      </c>
      <c r="E4473" s="27">
        <v>47361.809600000001</v>
      </c>
    </row>
    <row r="4474" spans="1:5" x14ac:dyDescent="0.25">
      <c r="A4474" s="27" t="s">
        <v>873</v>
      </c>
      <c r="B4474" s="27">
        <v>2013</v>
      </c>
      <c r="C4474" s="27">
        <v>47097.983999999997</v>
      </c>
      <c r="D4474" s="27">
        <v>47097.983999999997</v>
      </c>
      <c r="E4474" s="27">
        <v>47097.983999999997</v>
      </c>
    </row>
    <row r="4475" spans="1:5" x14ac:dyDescent="0.25">
      <c r="A4475" s="27" t="s">
        <v>873</v>
      </c>
      <c r="B4475" s="27">
        <v>2014</v>
      </c>
      <c r="D4475" s="27">
        <v>47097.983999999997</v>
      </c>
    </row>
    <row r="4476" spans="1:5" x14ac:dyDescent="0.25">
      <c r="A4476" s="27" t="s">
        <v>873</v>
      </c>
      <c r="B4476" s="27">
        <v>2015</v>
      </c>
      <c r="D4476" s="27">
        <v>47097.983999999997</v>
      </c>
    </row>
    <row r="4477" spans="1:5" x14ac:dyDescent="0.25">
      <c r="A4477" s="27" t="s">
        <v>873</v>
      </c>
      <c r="B4477" s="27">
        <v>2016</v>
      </c>
      <c r="D4477" s="27">
        <v>47097.983999999997</v>
      </c>
    </row>
    <row r="4478" spans="1:5" x14ac:dyDescent="0.25">
      <c r="A4478" s="27" t="s">
        <v>873</v>
      </c>
      <c r="B4478" s="27">
        <v>2017</v>
      </c>
      <c r="D4478" s="27">
        <v>47097.983999999997</v>
      </c>
    </row>
    <row r="4479" spans="1:5" x14ac:dyDescent="0.25">
      <c r="A4479" s="27" t="s">
        <v>876</v>
      </c>
      <c r="B4479" s="27">
        <v>1981</v>
      </c>
      <c r="C4479" s="27">
        <v>0</v>
      </c>
      <c r="D4479" s="27">
        <v>0</v>
      </c>
      <c r="E4479" s="27">
        <v>0</v>
      </c>
    </row>
    <row r="4480" spans="1:5" x14ac:dyDescent="0.25">
      <c r="A4480" s="27" t="s">
        <v>876</v>
      </c>
      <c r="B4480" s="27">
        <v>1982</v>
      </c>
      <c r="D4480" s="27">
        <v>0</v>
      </c>
    </row>
    <row r="4481" spans="1:5" x14ac:dyDescent="0.25">
      <c r="A4481" s="27" t="s">
        <v>876</v>
      </c>
      <c r="B4481" s="27">
        <v>1983</v>
      </c>
      <c r="D4481" s="27">
        <v>0</v>
      </c>
    </row>
    <row r="4482" spans="1:5" x14ac:dyDescent="0.25">
      <c r="A4482" s="27" t="s">
        <v>876</v>
      </c>
      <c r="B4482" s="27">
        <v>1984</v>
      </c>
      <c r="C4482" s="27">
        <v>0</v>
      </c>
      <c r="D4482" s="27">
        <v>0</v>
      </c>
      <c r="E4482" s="27">
        <v>0</v>
      </c>
    </row>
    <row r="4483" spans="1:5" x14ac:dyDescent="0.25">
      <c r="A4483" s="27" t="s">
        <v>876</v>
      </c>
      <c r="B4483" s="27">
        <v>1985</v>
      </c>
      <c r="D4483" s="27">
        <v>0</v>
      </c>
    </row>
    <row r="4484" spans="1:5" x14ac:dyDescent="0.25">
      <c r="A4484" s="27" t="s">
        <v>876</v>
      </c>
      <c r="B4484" s="27">
        <v>1986</v>
      </c>
      <c r="D4484" s="27">
        <v>0</v>
      </c>
    </row>
    <row r="4485" spans="1:5" x14ac:dyDescent="0.25">
      <c r="A4485" s="27" t="s">
        <v>876</v>
      </c>
      <c r="B4485" s="27">
        <v>1987</v>
      </c>
      <c r="C4485" s="27">
        <v>0</v>
      </c>
      <c r="D4485" s="27">
        <v>0</v>
      </c>
      <c r="E4485" s="27">
        <v>0</v>
      </c>
    </row>
    <row r="4486" spans="1:5" x14ac:dyDescent="0.25">
      <c r="A4486" s="27" t="s">
        <v>876</v>
      </c>
      <c r="B4486" s="27">
        <v>1988</v>
      </c>
      <c r="D4486" s="27">
        <v>0</v>
      </c>
    </row>
    <row r="4487" spans="1:5" x14ac:dyDescent="0.25">
      <c r="A4487" s="27" t="s">
        <v>876</v>
      </c>
      <c r="B4487" s="27">
        <v>1989</v>
      </c>
      <c r="D4487" s="27">
        <v>0</v>
      </c>
    </row>
    <row r="4488" spans="1:5" x14ac:dyDescent="0.25">
      <c r="A4488" s="27" t="s">
        <v>876</v>
      </c>
      <c r="B4488" s="27">
        <v>1990</v>
      </c>
      <c r="C4488" s="27">
        <v>0</v>
      </c>
      <c r="D4488" s="27">
        <v>0</v>
      </c>
      <c r="E4488" s="27">
        <v>0</v>
      </c>
    </row>
    <row r="4489" spans="1:5" x14ac:dyDescent="0.25">
      <c r="A4489" s="27" t="s">
        <v>876</v>
      </c>
      <c r="B4489" s="27">
        <v>1991</v>
      </c>
      <c r="D4489" s="27">
        <v>0</v>
      </c>
    </row>
    <row r="4490" spans="1:5" x14ac:dyDescent="0.25">
      <c r="A4490" s="27" t="s">
        <v>876</v>
      </c>
      <c r="B4490" s="27">
        <v>1992</v>
      </c>
      <c r="D4490" s="27">
        <v>0</v>
      </c>
    </row>
    <row r="4491" spans="1:5" x14ac:dyDescent="0.25">
      <c r="A4491" s="27" t="s">
        <v>876</v>
      </c>
      <c r="B4491" s="27">
        <v>1993</v>
      </c>
      <c r="C4491" s="27">
        <v>0</v>
      </c>
      <c r="D4491" s="27">
        <v>0</v>
      </c>
      <c r="E4491" s="27">
        <v>0</v>
      </c>
    </row>
    <row r="4492" spans="1:5" x14ac:dyDescent="0.25">
      <c r="A4492" s="27" t="s">
        <v>876</v>
      </c>
      <c r="B4492" s="27">
        <v>1994</v>
      </c>
      <c r="D4492" s="27">
        <v>0</v>
      </c>
    </row>
    <row r="4493" spans="1:5" x14ac:dyDescent="0.25">
      <c r="A4493" s="27" t="s">
        <v>876</v>
      </c>
      <c r="B4493" s="27">
        <v>1995</v>
      </c>
      <c r="D4493" s="27">
        <v>0</v>
      </c>
    </row>
    <row r="4494" spans="1:5" x14ac:dyDescent="0.25">
      <c r="A4494" s="27" t="s">
        <v>876</v>
      </c>
      <c r="B4494" s="27">
        <v>1996</v>
      </c>
      <c r="C4494" s="27">
        <v>0</v>
      </c>
      <c r="D4494" s="27">
        <v>0</v>
      </c>
      <c r="E4494" s="27">
        <v>0</v>
      </c>
    </row>
    <row r="4495" spans="1:5" x14ac:dyDescent="0.25">
      <c r="A4495" s="27" t="s">
        <v>876</v>
      </c>
      <c r="B4495" s="27">
        <v>1997</v>
      </c>
      <c r="D4495" s="27">
        <v>0</v>
      </c>
    </row>
    <row r="4496" spans="1:5" x14ac:dyDescent="0.25">
      <c r="A4496" s="27" t="s">
        <v>876</v>
      </c>
      <c r="B4496" s="27">
        <v>1998</v>
      </c>
      <c r="D4496" s="27">
        <v>0</v>
      </c>
    </row>
    <row r="4497" spans="1:5" x14ac:dyDescent="0.25">
      <c r="A4497" s="27" t="s">
        <v>876</v>
      </c>
      <c r="B4497" s="27">
        <v>1999</v>
      </c>
      <c r="C4497" s="27">
        <v>0</v>
      </c>
      <c r="D4497" s="27">
        <v>0</v>
      </c>
      <c r="E4497" s="27">
        <v>0</v>
      </c>
    </row>
    <row r="4498" spans="1:5" x14ac:dyDescent="0.25">
      <c r="A4498" s="27" t="s">
        <v>876</v>
      </c>
      <c r="B4498" s="27">
        <v>2000</v>
      </c>
      <c r="D4498" s="27">
        <v>0</v>
      </c>
    </row>
    <row r="4499" spans="1:5" x14ac:dyDescent="0.25">
      <c r="A4499" s="27" t="s">
        <v>876</v>
      </c>
      <c r="B4499" s="27">
        <v>2001</v>
      </c>
      <c r="D4499" s="27">
        <v>0</v>
      </c>
    </row>
    <row r="4500" spans="1:5" x14ac:dyDescent="0.25">
      <c r="A4500" s="27" t="s">
        <v>876</v>
      </c>
      <c r="B4500" s="27">
        <v>2002</v>
      </c>
      <c r="C4500" s="27">
        <v>0</v>
      </c>
      <c r="D4500" s="27">
        <v>0</v>
      </c>
      <c r="E4500" s="27">
        <v>0</v>
      </c>
    </row>
    <row r="4501" spans="1:5" x14ac:dyDescent="0.25">
      <c r="A4501" s="27" t="s">
        <v>876</v>
      </c>
      <c r="B4501" s="27">
        <v>2003</v>
      </c>
      <c r="D4501" s="27">
        <v>0</v>
      </c>
    </row>
    <row r="4502" spans="1:5" x14ac:dyDescent="0.25">
      <c r="A4502" s="27" t="s">
        <v>876</v>
      </c>
      <c r="B4502" s="27">
        <v>2004</v>
      </c>
      <c r="D4502" s="27">
        <v>0</v>
      </c>
    </row>
    <row r="4503" spans="1:5" x14ac:dyDescent="0.25">
      <c r="A4503" s="27" t="s">
        <v>876</v>
      </c>
      <c r="B4503" s="27">
        <v>2005</v>
      </c>
      <c r="C4503" s="27">
        <v>0</v>
      </c>
      <c r="D4503" s="27">
        <v>0</v>
      </c>
      <c r="E4503" s="27">
        <v>0</v>
      </c>
    </row>
    <row r="4504" spans="1:5" x14ac:dyDescent="0.25">
      <c r="A4504" s="27" t="s">
        <v>876</v>
      </c>
      <c r="B4504" s="27">
        <v>2006</v>
      </c>
      <c r="D4504" s="27">
        <v>0</v>
      </c>
    </row>
    <row r="4505" spans="1:5" x14ac:dyDescent="0.25">
      <c r="A4505" s="27" t="s">
        <v>876</v>
      </c>
      <c r="B4505" s="27">
        <v>2007</v>
      </c>
      <c r="D4505" s="27">
        <v>0</v>
      </c>
    </row>
    <row r="4506" spans="1:5" x14ac:dyDescent="0.25">
      <c r="A4506" s="27" t="s">
        <v>876</v>
      </c>
      <c r="B4506" s="27">
        <v>2008</v>
      </c>
      <c r="C4506" s="27">
        <v>0</v>
      </c>
      <c r="D4506" s="27">
        <v>0</v>
      </c>
      <c r="E4506" s="27">
        <v>0</v>
      </c>
    </row>
    <row r="4507" spans="1:5" x14ac:dyDescent="0.25">
      <c r="A4507" s="27" t="s">
        <v>876</v>
      </c>
      <c r="B4507" s="27">
        <v>2009</v>
      </c>
      <c r="D4507" s="27">
        <v>0</v>
      </c>
    </row>
    <row r="4508" spans="1:5" x14ac:dyDescent="0.25">
      <c r="A4508" s="27" t="s">
        <v>876</v>
      </c>
      <c r="B4508" s="27">
        <v>2010</v>
      </c>
      <c r="C4508" s="27">
        <v>0</v>
      </c>
      <c r="D4508" s="27">
        <v>0</v>
      </c>
      <c r="E4508" s="27">
        <v>0</v>
      </c>
    </row>
    <row r="4509" spans="1:5" x14ac:dyDescent="0.25">
      <c r="A4509" s="27" t="s">
        <v>876</v>
      </c>
      <c r="B4509" s="27">
        <v>2011</v>
      </c>
      <c r="C4509" s="27">
        <v>0</v>
      </c>
      <c r="D4509" s="27">
        <v>0</v>
      </c>
      <c r="E4509" s="27">
        <v>0</v>
      </c>
    </row>
    <row r="4510" spans="1:5" x14ac:dyDescent="0.25">
      <c r="A4510" s="27" t="s">
        <v>876</v>
      </c>
      <c r="B4510" s="27">
        <v>2012</v>
      </c>
      <c r="C4510" s="27">
        <v>0</v>
      </c>
      <c r="D4510" s="27">
        <v>0</v>
      </c>
      <c r="E4510" s="27">
        <v>0</v>
      </c>
    </row>
    <row r="4511" spans="1:5" x14ac:dyDescent="0.25">
      <c r="A4511" s="27" t="s">
        <v>876</v>
      </c>
      <c r="B4511" s="27">
        <v>2013</v>
      </c>
      <c r="C4511" s="27">
        <v>0</v>
      </c>
      <c r="D4511" s="27">
        <v>0</v>
      </c>
      <c r="E4511" s="27">
        <v>0</v>
      </c>
    </row>
    <row r="4512" spans="1:5" x14ac:dyDescent="0.25">
      <c r="A4512" s="27" t="s">
        <v>876</v>
      </c>
      <c r="B4512" s="27">
        <v>2014</v>
      </c>
      <c r="D4512" s="27">
        <v>0</v>
      </c>
    </row>
    <row r="4513" spans="1:5" x14ac:dyDescent="0.25">
      <c r="A4513" s="27" t="s">
        <v>876</v>
      </c>
      <c r="B4513" s="27">
        <v>2015</v>
      </c>
      <c r="D4513" s="27">
        <v>0</v>
      </c>
    </row>
    <row r="4514" spans="1:5" x14ac:dyDescent="0.25">
      <c r="A4514" s="27" t="s">
        <v>876</v>
      </c>
      <c r="B4514" s="27">
        <v>2016</v>
      </c>
      <c r="D4514" s="27">
        <v>0</v>
      </c>
    </row>
    <row r="4515" spans="1:5" x14ac:dyDescent="0.25">
      <c r="A4515" s="27" t="s">
        <v>876</v>
      </c>
      <c r="B4515" s="27">
        <v>2017</v>
      </c>
      <c r="D4515" s="27">
        <v>0</v>
      </c>
    </row>
    <row r="4516" spans="1:5" x14ac:dyDescent="0.25">
      <c r="A4516" s="27" t="s">
        <v>879</v>
      </c>
      <c r="B4516" s="27">
        <v>1981</v>
      </c>
      <c r="C4516" s="27">
        <v>352471.25</v>
      </c>
      <c r="D4516" s="27">
        <v>352471.25</v>
      </c>
      <c r="E4516" s="27">
        <v>4871.5772500000003</v>
      </c>
    </row>
    <row r="4517" spans="1:5" x14ac:dyDescent="0.25">
      <c r="A4517" s="27" t="s">
        <v>879</v>
      </c>
      <c r="B4517" s="27">
        <v>1982</v>
      </c>
      <c r="D4517" s="27">
        <v>448920.56633333297</v>
      </c>
    </row>
    <row r="4518" spans="1:5" x14ac:dyDescent="0.25">
      <c r="A4518" s="27" t="s">
        <v>879</v>
      </c>
      <c r="B4518" s="27">
        <v>1983</v>
      </c>
      <c r="D4518" s="27">
        <v>545369.88266666699</v>
      </c>
    </row>
    <row r="4519" spans="1:5" x14ac:dyDescent="0.25">
      <c r="A4519" s="27" t="s">
        <v>879</v>
      </c>
      <c r="B4519" s="27">
        <v>1984</v>
      </c>
      <c r="C4519" s="27">
        <v>641819.19900000002</v>
      </c>
      <c r="D4519" s="27">
        <v>641819.19900000002</v>
      </c>
      <c r="E4519" s="27">
        <v>61184.751600000003</v>
      </c>
    </row>
    <row r="4520" spans="1:5" x14ac:dyDescent="0.25">
      <c r="A4520" s="27" t="s">
        <v>879</v>
      </c>
      <c r="B4520" s="27">
        <v>1985</v>
      </c>
      <c r="D4520" s="27">
        <v>744240.69799999997</v>
      </c>
    </row>
    <row r="4521" spans="1:5" x14ac:dyDescent="0.25">
      <c r="A4521" s="27" t="s">
        <v>879</v>
      </c>
      <c r="B4521" s="27">
        <v>1986</v>
      </c>
      <c r="D4521" s="27">
        <v>846662.19700000004</v>
      </c>
    </row>
    <row r="4522" spans="1:5" x14ac:dyDescent="0.25">
      <c r="A4522" s="27" t="s">
        <v>879</v>
      </c>
      <c r="B4522" s="27">
        <v>1987</v>
      </c>
      <c r="C4522" s="27">
        <v>949083.696</v>
      </c>
      <c r="D4522" s="27">
        <v>949083.696</v>
      </c>
      <c r="E4522" s="27">
        <v>175050.78400000001</v>
      </c>
    </row>
    <row r="4523" spans="1:5" x14ac:dyDescent="0.25">
      <c r="A4523" s="27" t="s">
        <v>879</v>
      </c>
      <c r="B4523" s="27">
        <v>1988</v>
      </c>
      <c r="D4523" s="27">
        <v>957967.924</v>
      </c>
    </row>
    <row r="4524" spans="1:5" x14ac:dyDescent="0.25">
      <c r="A4524" s="27" t="s">
        <v>879</v>
      </c>
      <c r="B4524" s="27">
        <v>1989</v>
      </c>
      <c r="D4524" s="27">
        <v>966852.152</v>
      </c>
    </row>
    <row r="4525" spans="1:5" x14ac:dyDescent="0.25">
      <c r="A4525" s="27" t="s">
        <v>879</v>
      </c>
      <c r="B4525" s="27">
        <v>1990</v>
      </c>
      <c r="C4525" s="27">
        <v>975736.38</v>
      </c>
      <c r="D4525" s="27">
        <v>975736.38</v>
      </c>
      <c r="E4525" s="27">
        <v>173199.42</v>
      </c>
    </row>
    <row r="4526" spans="1:5" x14ac:dyDescent="0.25">
      <c r="A4526" s="27" t="s">
        <v>879</v>
      </c>
      <c r="B4526" s="27">
        <v>1991</v>
      </c>
      <c r="D4526" s="27">
        <v>823490.304</v>
      </c>
    </row>
    <row r="4527" spans="1:5" x14ac:dyDescent="0.25">
      <c r="A4527" s="27" t="s">
        <v>879</v>
      </c>
      <c r="B4527" s="27">
        <v>1992</v>
      </c>
      <c r="D4527" s="27">
        <v>671244.228</v>
      </c>
    </row>
    <row r="4528" spans="1:5" x14ac:dyDescent="0.25">
      <c r="A4528" s="27" t="s">
        <v>879</v>
      </c>
      <c r="B4528" s="27">
        <v>1993</v>
      </c>
      <c r="C4528" s="27">
        <v>518998.152</v>
      </c>
      <c r="D4528" s="27">
        <v>518998.152</v>
      </c>
      <c r="E4528" s="27">
        <v>90465.946800000005</v>
      </c>
    </row>
    <row r="4529" spans="1:5" x14ac:dyDescent="0.25">
      <c r="A4529" s="27" t="s">
        <v>879</v>
      </c>
      <c r="B4529" s="27">
        <v>1994</v>
      </c>
      <c r="D4529" s="27">
        <v>469286.58799999999</v>
      </c>
    </row>
    <row r="4530" spans="1:5" x14ac:dyDescent="0.25">
      <c r="A4530" s="27" t="s">
        <v>879</v>
      </c>
      <c r="B4530" s="27">
        <v>1995</v>
      </c>
      <c r="D4530" s="27">
        <v>419575.02399999998</v>
      </c>
    </row>
    <row r="4531" spans="1:5" x14ac:dyDescent="0.25">
      <c r="A4531" s="27" t="s">
        <v>879</v>
      </c>
      <c r="B4531" s="27">
        <v>1996</v>
      </c>
      <c r="C4531" s="27">
        <v>369863.46</v>
      </c>
      <c r="D4531" s="27">
        <v>369863.46</v>
      </c>
      <c r="E4531" s="27">
        <v>102970.92600000001</v>
      </c>
    </row>
    <row r="4532" spans="1:5" x14ac:dyDescent="0.25">
      <c r="A4532" s="27" t="s">
        <v>879</v>
      </c>
      <c r="B4532" s="27">
        <v>1997</v>
      </c>
      <c r="D4532" s="27">
        <v>407985.15</v>
      </c>
    </row>
    <row r="4533" spans="1:5" x14ac:dyDescent="0.25">
      <c r="A4533" s="27" t="s">
        <v>879</v>
      </c>
      <c r="B4533" s="27">
        <v>1998</v>
      </c>
      <c r="D4533" s="27">
        <v>446106.84</v>
      </c>
    </row>
    <row r="4534" spans="1:5" x14ac:dyDescent="0.25">
      <c r="A4534" s="27" t="s">
        <v>879</v>
      </c>
      <c r="B4534" s="27">
        <v>1999</v>
      </c>
      <c r="C4534" s="27">
        <v>484228.53</v>
      </c>
      <c r="D4534" s="27">
        <v>484228.53</v>
      </c>
      <c r="E4534" s="27">
        <v>150195.0294</v>
      </c>
    </row>
    <row r="4535" spans="1:5" x14ac:dyDescent="0.25">
      <c r="A4535" s="27" t="s">
        <v>879</v>
      </c>
      <c r="B4535" s="27">
        <v>2000</v>
      </c>
      <c r="D4535" s="27">
        <v>434757.38066666701</v>
      </c>
    </row>
    <row r="4536" spans="1:5" x14ac:dyDescent="0.25">
      <c r="A4536" s="27" t="s">
        <v>879</v>
      </c>
      <c r="B4536" s="27">
        <v>2001</v>
      </c>
      <c r="D4536" s="27">
        <v>385286.23133333301</v>
      </c>
    </row>
    <row r="4537" spans="1:5" x14ac:dyDescent="0.25">
      <c r="A4537" s="27" t="s">
        <v>879</v>
      </c>
      <c r="B4537" s="27">
        <v>2002</v>
      </c>
      <c r="C4537" s="27">
        <v>335815.08199999999</v>
      </c>
      <c r="D4537" s="27">
        <v>335815.08199999999</v>
      </c>
      <c r="E4537" s="27">
        <v>157123.75099999999</v>
      </c>
    </row>
    <row r="4538" spans="1:5" x14ac:dyDescent="0.25">
      <c r="A4538" s="27" t="s">
        <v>879</v>
      </c>
      <c r="B4538" s="27">
        <v>2003</v>
      </c>
      <c r="D4538" s="27">
        <v>308385.66633333301</v>
      </c>
    </row>
    <row r="4539" spans="1:5" x14ac:dyDescent="0.25">
      <c r="A4539" s="27" t="s">
        <v>879</v>
      </c>
      <c r="B4539" s="27">
        <v>2004</v>
      </c>
      <c r="D4539" s="27">
        <v>280956.25066666701</v>
      </c>
    </row>
    <row r="4540" spans="1:5" x14ac:dyDescent="0.25">
      <c r="A4540" s="27" t="s">
        <v>879</v>
      </c>
      <c r="B4540" s="27">
        <v>2005</v>
      </c>
      <c r="C4540" s="27">
        <v>253526.83499999999</v>
      </c>
      <c r="D4540" s="27">
        <v>253526.83499999999</v>
      </c>
      <c r="E4540" s="27">
        <v>171477.3463</v>
      </c>
    </row>
    <row r="4541" spans="1:5" x14ac:dyDescent="0.25">
      <c r="A4541" s="27" t="s">
        <v>879</v>
      </c>
      <c r="B4541" s="27">
        <v>2006</v>
      </c>
      <c r="D4541" s="27">
        <v>226010.13103333299</v>
      </c>
    </row>
    <row r="4542" spans="1:5" x14ac:dyDescent="0.25">
      <c r="A4542" s="27" t="s">
        <v>879</v>
      </c>
      <c r="B4542" s="27">
        <v>2007</v>
      </c>
      <c r="D4542" s="27">
        <v>198493.42706666701</v>
      </c>
    </row>
    <row r="4543" spans="1:5" x14ac:dyDescent="0.25">
      <c r="A4543" s="27" t="s">
        <v>879</v>
      </c>
      <c r="B4543" s="27">
        <v>2008</v>
      </c>
      <c r="C4543" s="27">
        <v>170976.7231</v>
      </c>
      <c r="D4543" s="27">
        <v>170976.7231</v>
      </c>
      <c r="E4543" s="27">
        <v>243553.4</v>
      </c>
    </row>
    <row r="4544" spans="1:5" x14ac:dyDescent="0.25">
      <c r="A4544" s="27" t="s">
        <v>879</v>
      </c>
      <c r="B4544" s="27">
        <v>2009</v>
      </c>
      <c r="D4544" s="27">
        <v>137411.75534999999</v>
      </c>
    </row>
    <row r="4545" spans="1:5" x14ac:dyDescent="0.25">
      <c r="A4545" s="27" t="s">
        <v>879</v>
      </c>
      <c r="B4545" s="27">
        <v>2010</v>
      </c>
      <c r="C4545" s="27">
        <v>103846.7876</v>
      </c>
      <c r="D4545" s="27">
        <v>103846.7876</v>
      </c>
      <c r="E4545" s="27">
        <v>215171.23</v>
      </c>
    </row>
    <row r="4546" spans="1:5" x14ac:dyDescent="0.25">
      <c r="A4546" s="27" t="s">
        <v>879</v>
      </c>
      <c r="B4546" s="27">
        <v>2011</v>
      </c>
      <c r="C4546" s="27">
        <v>150514.0784</v>
      </c>
      <c r="D4546" s="27">
        <v>150514.0784</v>
      </c>
      <c r="E4546" s="27">
        <v>426399.26</v>
      </c>
    </row>
    <row r="4547" spans="1:5" x14ac:dyDescent="0.25">
      <c r="A4547" s="27" t="s">
        <v>879</v>
      </c>
      <c r="B4547" s="27">
        <v>2012</v>
      </c>
      <c r="C4547" s="27">
        <v>588904.63199999998</v>
      </c>
      <c r="D4547" s="27">
        <v>588904.63199999998</v>
      </c>
      <c r="E4547" s="27">
        <v>1549477.7679999999</v>
      </c>
    </row>
    <row r="4548" spans="1:5" x14ac:dyDescent="0.25">
      <c r="A4548" s="27" t="s">
        <v>879</v>
      </c>
      <c r="B4548" s="27">
        <v>2013</v>
      </c>
      <c r="C4548" s="27">
        <v>1344255.094</v>
      </c>
      <c r="D4548" s="27">
        <v>1344255.094</v>
      </c>
      <c r="E4548" s="27">
        <v>3573030.65</v>
      </c>
    </row>
    <row r="4549" spans="1:5" x14ac:dyDescent="0.25">
      <c r="A4549" s="27" t="s">
        <v>879</v>
      </c>
      <c r="B4549" s="27">
        <v>2014</v>
      </c>
      <c r="D4549" s="27">
        <v>1344255.094</v>
      </c>
    </row>
    <row r="4550" spans="1:5" x14ac:dyDescent="0.25">
      <c r="A4550" s="27" t="s">
        <v>879</v>
      </c>
      <c r="B4550" s="27">
        <v>2015</v>
      </c>
      <c r="D4550" s="27">
        <v>1344255.094</v>
      </c>
    </row>
    <row r="4551" spans="1:5" x14ac:dyDescent="0.25">
      <c r="A4551" s="27" t="s">
        <v>879</v>
      </c>
      <c r="B4551" s="27">
        <v>2016</v>
      </c>
      <c r="D4551" s="27">
        <v>1344255.094</v>
      </c>
    </row>
    <row r="4552" spans="1:5" x14ac:dyDescent="0.25">
      <c r="A4552" s="27" t="s">
        <v>879</v>
      </c>
      <c r="B4552" s="27">
        <v>2017</v>
      </c>
      <c r="D4552" s="27">
        <v>1344255.094</v>
      </c>
    </row>
    <row r="4553" spans="1:5" x14ac:dyDescent="0.25">
      <c r="A4553" s="27" t="s">
        <v>892</v>
      </c>
      <c r="B4553" s="27">
        <v>1981</v>
      </c>
      <c r="C4553" s="27">
        <v>13274183.6</v>
      </c>
      <c r="D4553" s="27">
        <v>13274183.6</v>
      </c>
      <c r="E4553" s="27">
        <v>5200240.16</v>
      </c>
    </row>
    <row r="4554" spans="1:5" x14ac:dyDescent="0.25">
      <c r="A4554" s="27" t="s">
        <v>892</v>
      </c>
      <c r="B4554" s="27">
        <v>1982</v>
      </c>
      <c r="D4554" s="27">
        <v>13635908.053333299</v>
      </c>
    </row>
    <row r="4555" spans="1:5" x14ac:dyDescent="0.25">
      <c r="A4555" s="27" t="s">
        <v>892</v>
      </c>
      <c r="B4555" s="27">
        <v>1983</v>
      </c>
      <c r="D4555" s="27">
        <v>13997632.506666699</v>
      </c>
    </row>
    <row r="4556" spans="1:5" x14ac:dyDescent="0.25">
      <c r="A4556" s="27" t="s">
        <v>892</v>
      </c>
      <c r="B4556" s="27">
        <v>1984</v>
      </c>
      <c r="C4556" s="27">
        <v>14359356.960000001</v>
      </c>
      <c r="D4556" s="27">
        <v>14359356.960000001</v>
      </c>
      <c r="E4556" s="27">
        <v>7569883.9199999999</v>
      </c>
    </row>
    <row r="4557" spans="1:5" x14ac:dyDescent="0.25">
      <c r="A4557" s="27" t="s">
        <v>892</v>
      </c>
      <c r="B4557" s="27">
        <v>1985</v>
      </c>
      <c r="D4557" s="27">
        <v>14578064.9066667</v>
      </c>
    </row>
    <row r="4558" spans="1:5" x14ac:dyDescent="0.25">
      <c r="A4558" s="27" t="s">
        <v>892</v>
      </c>
      <c r="B4558" s="27">
        <v>1986</v>
      </c>
      <c r="D4558" s="27">
        <v>14796772.8533333</v>
      </c>
    </row>
    <row r="4559" spans="1:5" x14ac:dyDescent="0.25">
      <c r="A4559" s="27" t="s">
        <v>892</v>
      </c>
      <c r="B4559" s="27">
        <v>1987</v>
      </c>
      <c r="C4559" s="27">
        <v>15015480.800000001</v>
      </c>
      <c r="D4559" s="27">
        <v>15015480.800000001</v>
      </c>
      <c r="E4559" s="27">
        <v>9256312.8000000007</v>
      </c>
    </row>
    <row r="4560" spans="1:5" x14ac:dyDescent="0.25">
      <c r="A4560" s="27" t="s">
        <v>892</v>
      </c>
      <c r="B4560" s="27">
        <v>1988</v>
      </c>
      <c r="D4560" s="27">
        <v>15998860.4866667</v>
      </c>
    </row>
    <row r="4561" spans="1:5" x14ac:dyDescent="0.25">
      <c r="A4561" s="27" t="s">
        <v>892</v>
      </c>
      <c r="B4561" s="27">
        <v>1989</v>
      </c>
      <c r="D4561" s="27">
        <v>16982240.173333298</v>
      </c>
    </row>
    <row r="4562" spans="1:5" x14ac:dyDescent="0.25">
      <c r="A4562" s="27" t="s">
        <v>892</v>
      </c>
      <c r="B4562" s="27">
        <v>1990</v>
      </c>
      <c r="C4562" s="27">
        <v>17965619.859999999</v>
      </c>
      <c r="D4562" s="27">
        <v>17965619.859999999</v>
      </c>
      <c r="E4562" s="27">
        <v>12140575.539999999</v>
      </c>
    </row>
    <row r="4563" spans="1:5" x14ac:dyDescent="0.25">
      <c r="A4563" s="27" t="s">
        <v>892</v>
      </c>
      <c r="B4563" s="27">
        <v>1991</v>
      </c>
      <c r="D4563" s="27">
        <v>19020331.890000001</v>
      </c>
    </row>
    <row r="4564" spans="1:5" x14ac:dyDescent="0.25">
      <c r="A4564" s="27" t="s">
        <v>892</v>
      </c>
      <c r="B4564" s="27">
        <v>1992</v>
      </c>
      <c r="D4564" s="27">
        <v>20075043.920000002</v>
      </c>
    </row>
    <row r="4565" spans="1:5" x14ac:dyDescent="0.25">
      <c r="A4565" s="27" t="s">
        <v>892</v>
      </c>
      <c r="B4565" s="27">
        <v>1993</v>
      </c>
      <c r="C4565" s="27">
        <v>21129755.949999999</v>
      </c>
      <c r="D4565" s="27">
        <v>21129755.949999999</v>
      </c>
      <c r="E4565" s="27">
        <v>15877022.25</v>
      </c>
    </row>
    <row r="4566" spans="1:5" x14ac:dyDescent="0.25">
      <c r="A4566" s="27" t="s">
        <v>892</v>
      </c>
      <c r="B4566" s="27">
        <v>1994</v>
      </c>
      <c r="D4566" s="27">
        <v>22339979.196666699</v>
      </c>
    </row>
    <row r="4567" spans="1:5" x14ac:dyDescent="0.25">
      <c r="A4567" s="27" t="s">
        <v>892</v>
      </c>
      <c r="B4567" s="27">
        <v>1995</v>
      </c>
      <c r="D4567" s="27">
        <v>23550202.443333302</v>
      </c>
    </row>
    <row r="4568" spans="1:5" x14ac:dyDescent="0.25">
      <c r="A4568" s="27" t="s">
        <v>892</v>
      </c>
      <c r="B4568" s="27">
        <v>1996</v>
      </c>
      <c r="C4568" s="27">
        <v>24760425.690000001</v>
      </c>
      <c r="D4568" s="27">
        <v>24760425.690000001</v>
      </c>
      <c r="E4568" s="27">
        <v>21732696.18</v>
      </c>
    </row>
    <row r="4569" spans="1:5" x14ac:dyDescent="0.25">
      <c r="A4569" s="27" t="s">
        <v>892</v>
      </c>
      <c r="B4569" s="27">
        <v>1997</v>
      </c>
      <c r="D4569" s="27">
        <v>25878218.620000001</v>
      </c>
    </row>
    <row r="4570" spans="1:5" x14ac:dyDescent="0.25">
      <c r="A4570" s="27" t="s">
        <v>892</v>
      </c>
      <c r="B4570" s="27">
        <v>1998</v>
      </c>
      <c r="D4570" s="27">
        <v>26996011.550000001</v>
      </c>
    </row>
    <row r="4571" spans="1:5" x14ac:dyDescent="0.25">
      <c r="A4571" s="27" t="s">
        <v>892</v>
      </c>
      <c r="B4571" s="27">
        <v>1999</v>
      </c>
      <c r="C4571" s="27">
        <v>28113804.48</v>
      </c>
      <c r="D4571" s="27">
        <v>28113804.48</v>
      </c>
      <c r="E4571" s="27">
        <v>25491151.699999999</v>
      </c>
    </row>
    <row r="4572" spans="1:5" x14ac:dyDescent="0.25">
      <c r="A4572" s="27" t="s">
        <v>892</v>
      </c>
      <c r="B4572" s="27">
        <v>2000</v>
      </c>
      <c r="D4572" s="27">
        <v>28406715.803333301</v>
      </c>
    </row>
    <row r="4573" spans="1:5" x14ac:dyDescent="0.25">
      <c r="A4573" s="27" t="s">
        <v>892</v>
      </c>
      <c r="B4573" s="27">
        <v>2001</v>
      </c>
      <c r="D4573" s="27">
        <v>28699627.126666699</v>
      </c>
    </row>
    <row r="4574" spans="1:5" x14ac:dyDescent="0.25">
      <c r="A4574" s="27" t="s">
        <v>892</v>
      </c>
      <c r="B4574" s="27">
        <v>2002</v>
      </c>
      <c r="C4574" s="27">
        <v>28992538.449999999</v>
      </c>
      <c r="D4574" s="27">
        <v>28992538.449999999</v>
      </c>
      <c r="E4574" s="27">
        <v>26864756.699999999</v>
      </c>
    </row>
    <row r="4575" spans="1:5" x14ac:dyDescent="0.25">
      <c r="A4575" s="27" t="s">
        <v>892</v>
      </c>
      <c r="B4575" s="27">
        <v>2003</v>
      </c>
      <c r="D4575" s="27">
        <v>28092617.5</v>
      </c>
    </row>
    <row r="4576" spans="1:5" x14ac:dyDescent="0.25">
      <c r="A4576" s="27" t="s">
        <v>892</v>
      </c>
      <c r="B4576" s="27">
        <v>2004</v>
      </c>
      <c r="D4576" s="27">
        <v>27192696.550000001</v>
      </c>
    </row>
    <row r="4577" spans="1:5" x14ac:dyDescent="0.25">
      <c r="A4577" s="27" t="s">
        <v>892</v>
      </c>
      <c r="B4577" s="27">
        <v>2005</v>
      </c>
      <c r="C4577" s="27">
        <v>26292775.600000001</v>
      </c>
      <c r="D4577" s="27">
        <v>26292775.600000001</v>
      </c>
      <c r="E4577" s="27">
        <v>24755036.809999999</v>
      </c>
    </row>
    <row r="4578" spans="1:5" x14ac:dyDescent="0.25">
      <c r="A4578" s="27" t="s">
        <v>892</v>
      </c>
      <c r="B4578" s="27">
        <v>2006</v>
      </c>
      <c r="D4578" s="27">
        <v>25915815.210000001</v>
      </c>
    </row>
    <row r="4579" spans="1:5" x14ac:dyDescent="0.25">
      <c r="A4579" s="27" t="s">
        <v>892</v>
      </c>
      <c r="B4579" s="27">
        <v>2007</v>
      </c>
      <c r="D4579" s="27">
        <v>25538854.82</v>
      </c>
    </row>
    <row r="4580" spans="1:5" x14ac:dyDescent="0.25">
      <c r="A4580" s="27" t="s">
        <v>892</v>
      </c>
      <c r="B4580" s="27">
        <v>2008</v>
      </c>
      <c r="C4580" s="27">
        <v>25161894.43</v>
      </c>
      <c r="D4580" s="27">
        <v>25161894.43</v>
      </c>
      <c r="E4580" s="27">
        <v>26576563.809999999</v>
      </c>
    </row>
    <row r="4581" spans="1:5" x14ac:dyDescent="0.25">
      <c r="A4581" s="27" t="s">
        <v>892</v>
      </c>
      <c r="B4581" s="27">
        <v>2009</v>
      </c>
      <c r="D4581" s="27">
        <v>25130750.215</v>
      </c>
    </row>
    <row r="4582" spans="1:5" x14ac:dyDescent="0.25">
      <c r="A4582" s="27" t="s">
        <v>892</v>
      </c>
      <c r="B4582" s="27">
        <v>2010</v>
      </c>
      <c r="C4582" s="27">
        <v>25099606</v>
      </c>
      <c r="D4582" s="27">
        <v>25099606</v>
      </c>
      <c r="E4582" s="27">
        <v>28514233</v>
      </c>
    </row>
    <row r="4583" spans="1:5" x14ac:dyDescent="0.25">
      <c r="A4583" s="27" t="s">
        <v>892</v>
      </c>
      <c r="B4583" s="27">
        <v>2011</v>
      </c>
      <c r="C4583" s="27">
        <v>24091255.66</v>
      </c>
      <c r="D4583" s="27">
        <v>24091255.66</v>
      </c>
      <c r="E4583" s="27">
        <v>29685344.949999999</v>
      </c>
    </row>
    <row r="4584" spans="1:5" x14ac:dyDescent="0.25">
      <c r="A4584" s="27" t="s">
        <v>892</v>
      </c>
      <c r="B4584" s="27">
        <v>2012</v>
      </c>
      <c r="C4584" s="27">
        <v>23948586</v>
      </c>
      <c r="D4584" s="27">
        <v>23948586</v>
      </c>
      <c r="E4584" s="27">
        <v>31226708.280000001</v>
      </c>
    </row>
    <row r="4585" spans="1:5" x14ac:dyDescent="0.25">
      <c r="A4585" s="27" t="s">
        <v>892</v>
      </c>
      <c r="B4585" s="27">
        <v>2013</v>
      </c>
      <c r="C4585" s="27">
        <v>23252976.48</v>
      </c>
      <c r="D4585" s="27">
        <v>23252976.48</v>
      </c>
      <c r="E4585" s="27">
        <v>33119775.359999999</v>
      </c>
    </row>
    <row r="4586" spans="1:5" x14ac:dyDescent="0.25">
      <c r="A4586" s="27" t="s">
        <v>892</v>
      </c>
      <c r="B4586" s="27">
        <v>2014</v>
      </c>
      <c r="D4586" s="27">
        <v>23252976.48</v>
      </c>
    </row>
    <row r="4587" spans="1:5" x14ac:dyDescent="0.25">
      <c r="A4587" s="27" t="s">
        <v>892</v>
      </c>
      <c r="B4587" s="27">
        <v>2015</v>
      </c>
      <c r="D4587" s="27">
        <v>23252976.48</v>
      </c>
    </row>
    <row r="4588" spans="1:5" x14ac:dyDescent="0.25">
      <c r="A4588" s="27" t="s">
        <v>892</v>
      </c>
      <c r="B4588" s="27">
        <v>2016</v>
      </c>
      <c r="D4588" s="27">
        <v>23252976.48</v>
      </c>
    </row>
    <row r="4589" spans="1:5" x14ac:dyDescent="0.25">
      <c r="A4589" s="27" t="s">
        <v>892</v>
      </c>
      <c r="B4589" s="27">
        <v>2017</v>
      </c>
      <c r="D4589" s="27">
        <v>23252976.48</v>
      </c>
    </row>
    <row r="4590" spans="1:5" x14ac:dyDescent="0.25">
      <c r="A4590" s="27" t="s">
        <v>896</v>
      </c>
      <c r="B4590" s="27">
        <v>1981</v>
      </c>
      <c r="C4590" s="27">
        <v>9462700.0199999996</v>
      </c>
      <c r="D4590" s="27">
        <v>9462700.0199999996</v>
      </c>
      <c r="E4590" s="27">
        <v>1023701.014</v>
      </c>
    </row>
    <row r="4591" spans="1:5" x14ac:dyDescent="0.25">
      <c r="A4591" s="27" t="s">
        <v>896</v>
      </c>
      <c r="B4591" s="27">
        <v>1982</v>
      </c>
      <c r="D4591" s="27">
        <v>9292234.40666667</v>
      </c>
    </row>
    <row r="4592" spans="1:5" x14ac:dyDescent="0.25">
      <c r="A4592" s="27" t="s">
        <v>896</v>
      </c>
      <c r="B4592" s="27">
        <v>1983</v>
      </c>
      <c r="D4592" s="27">
        <v>9121768.7933333293</v>
      </c>
    </row>
    <row r="4593" spans="1:5" x14ac:dyDescent="0.25">
      <c r="A4593" s="27" t="s">
        <v>896</v>
      </c>
      <c r="B4593" s="27">
        <v>1984</v>
      </c>
      <c r="C4593" s="27">
        <v>8951303.1799999997</v>
      </c>
      <c r="D4593" s="27">
        <v>8951303.1799999997</v>
      </c>
      <c r="E4593" s="27">
        <v>1714464.5060000001</v>
      </c>
    </row>
    <row r="4594" spans="1:5" x14ac:dyDescent="0.25">
      <c r="A4594" s="27" t="s">
        <v>896</v>
      </c>
      <c r="B4594" s="27">
        <v>1985</v>
      </c>
      <c r="D4594" s="27">
        <v>8736852.5866666697</v>
      </c>
    </row>
    <row r="4595" spans="1:5" x14ac:dyDescent="0.25">
      <c r="A4595" s="27" t="s">
        <v>896</v>
      </c>
      <c r="B4595" s="27">
        <v>1986</v>
      </c>
      <c r="D4595" s="27">
        <v>8522401.9933333304</v>
      </c>
    </row>
    <row r="4596" spans="1:5" x14ac:dyDescent="0.25">
      <c r="A4596" s="27" t="s">
        <v>896</v>
      </c>
      <c r="B4596" s="27">
        <v>1987</v>
      </c>
      <c r="C4596" s="27">
        <v>8307951.4000000004</v>
      </c>
      <c r="D4596" s="27">
        <v>8307951.4000000004</v>
      </c>
      <c r="E4596" s="27">
        <v>1860686.4920000001</v>
      </c>
    </row>
    <row r="4597" spans="1:5" x14ac:dyDescent="0.25">
      <c r="A4597" s="27" t="s">
        <v>896</v>
      </c>
      <c r="B4597" s="27">
        <v>1988</v>
      </c>
      <c r="D4597" s="27">
        <v>7306557.4646666702</v>
      </c>
    </row>
    <row r="4598" spans="1:5" x14ac:dyDescent="0.25">
      <c r="A4598" s="27" t="s">
        <v>896</v>
      </c>
      <c r="B4598" s="27">
        <v>1989</v>
      </c>
      <c r="D4598" s="27">
        <v>6305163.5293333298</v>
      </c>
    </row>
    <row r="4599" spans="1:5" x14ac:dyDescent="0.25">
      <c r="A4599" s="27" t="s">
        <v>896</v>
      </c>
      <c r="B4599" s="27">
        <v>1990</v>
      </c>
      <c r="C4599" s="27">
        <v>5303769.5939999996</v>
      </c>
      <c r="D4599" s="27">
        <v>5303769.5939999996</v>
      </c>
      <c r="E4599" s="27">
        <v>1076575.95</v>
      </c>
    </row>
    <row r="4600" spans="1:5" x14ac:dyDescent="0.25">
      <c r="A4600" s="27" t="s">
        <v>896</v>
      </c>
      <c r="B4600" s="27">
        <v>1991</v>
      </c>
      <c r="D4600" s="27">
        <v>4489565.5159999998</v>
      </c>
    </row>
    <row r="4601" spans="1:5" x14ac:dyDescent="0.25">
      <c r="A4601" s="27" t="s">
        <v>896</v>
      </c>
      <c r="B4601" s="27">
        <v>1992</v>
      </c>
      <c r="D4601" s="27">
        <v>3675361.4380000001</v>
      </c>
    </row>
    <row r="4602" spans="1:5" x14ac:dyDescent="0.25">
      <c r="A4602" s="27" t="s">
        <v>896</v>
      </c>
      <c r="B4602" s="27">
        <v>1993</v>
      </c>
      <c r="C4602" s="27">
        <v>2861157.36</v>
      </c>
      <c r="D4602" s="27">
        <v>2861157.36</v>
      </c>
      <c r="E4602" s="27">
        <v>553267.97360000003</v>
      </c>
    </row>
    <row r="4603" spans="1:5" x14ac:dyDescent="0.25">
      <c r="A4603" s="27" t="s">
        <v>896</v>
      </c>
      <c r="B4603" s="27">
        <v>1994</v>
      </c>
      <c r="D4603" s="27">
        <v>2358066</v>
      </c>
    </row>
    <row r="4604" spans="1:5" x14ac:dyDescent="0.25">
      <c r="A4604" s="27" t="s">
        <v>896</v>
      </c>
      <c r="B4604" s="27">
        <v>1995</v>
      </c>
      <c r="D4604" s="27">
        <v>1854974.64</v>
      </c>
    </row>
    <row r="4605" spans="1:5" x14ac:dyDescent="0.25">
      <c r="A4605" s="27" t="s">
        <v>896</v>
      </c>
      <c r="B4605" s="27">
        <v>1996</v>
      </c>
      <c r="C4605" s="27">
        <v>1351883.28</v>
      </c>
      <c r="D4605" s="27">
        <v>1351883.28</v>
      </c>
      <c r="E4605" s="27">
        <v>376596.74400000001</v>
      </c>
    </row>
    <row r="4606" spans="1:5" x14ac:dyDescent="0.25">
      <c r="A4606" s="27" t="s">
        <v>896</v>
      </c>
      <c r="B4606" s="27">
        <v>1997</v>
      </c>
      <c r="D4606" s="27">
        <v>1429237.2279999999</v>
      </c>
    </row>
    <row r="4607" spans="1:5" x14ac:dyDescent="0.25">
      <c r="A4607" s="27" t="s">
        <v>896</v>
      </c>
      <c r="B4607" s="27">
        <v>1998</v>
      </c>
      <c r="D4607" s="27">
        <v>1506591.176</v>
      </c>
    </row>
    <row r="4608" spans="1:5" x14ac:dyDescent="0.25">
      <c r="A4608" s="27" t="s">
        <v>896</v>
      </c>
      <c r="B4608" s="27">
        <v>1999</v>
      </c>
      <c r="C4608" s="27">
        <v>1583945.1240000001</v>
      </c>
      <c r="D4608" s="27">
        <v>1583945.1240000001</v>
      </c>
      <c r="E4608" s="27">
        <v>471064.2231</v>
      </c>
    </row>
    <row r="4609" spans="1:5" x14ac:dyDescent="0.25">
      <c r="A4609" s="27" t="s">
        <v>896</v>
      </c>
      <c r="B4609" s="27">
        <v>2000</v>
      </c>
      <c r="D4609" s="27">
        <v>1300279.41133333</v>
      </c>
    </row>
    <row r="4610" spans="1:5" x14ac:dyDescent="0.25">
      <c r="A4610" s="27" t="s">
        <v>896</v>
      </c>
      <c r="B4610" s="27">
        <v>2001</v>
      </c>
      <c r="D4610" s="27">
        <v>1016613.69866667</v>
      </c>
    </row>
    <row r="4611" spans="1:5" x14ac:dyDescent="0.25">
      <c r="A4611" s="27" t="s">
        <v>896</v>
      </c>
      <c r="B4611" s="27">
        <v>2002</v>
      </c>
      <c r="C4611" s="27">
        <v>732947.98600000003</v>
      </c>
      <c r="D4611" s="27">
        <v>732947.98600000003</v>
      </c>
      <c r="E4611" s="27">
        <v>371190.82640000002</v>
      </c>
    </row>
    <row r="4612" spans="1:5" x14ac:dyDescent="0.25">
      <c r="A4612" s="27" t="s">
        <v>896</v>
      </c>
      <c r="B4612" s="27">
        <v>2003</v>
      </c>
      <c r="D4612" s="27">
        <v>628250.88666666695</v>
      </c>
    </row>
    <row r="4613" spans="1:5" x14ac:dyDescent="0.25">
      <c r="A4613" s="27" t="s">
        <v>896</v>
      </c>
      <c r="B4613" s="27">
        <v>2004</v>
      </c>
      <c r="D4613" s="27">
        <v>523553.78733333299</v>
      </c>
    </row>
    <row r="4614" spans="1:5" x14ac:dyDescent="0.25">
      <c r="A4614" s="27" t="s">
        <v>896</v>
      </c>
      <c r="B4614" s="27">
        <v>2005</v>
      </c>
      <c r="C4614" s="27">
        <v>418856.68800000002</v>
      </c>
      <c r="D4614" s="27">
        <v>418856.68800000002</v>
      </c>
      <c r="E4614" s="27">
        <v>322314.723</v>
      </c>
    </row>
    <row r="4615" spans="1:5" x14ac:dyDescent="0.25">
      <c r="A4615" s="27" t="s">
        <v>896</v>
      </c>
      <c r="B4615" s="27">
        <v>2006</v>
      </c>
      <c r="D4615" s="27">
        <v>312479.07333333301</v>
      </c>
    </row>
    <row r="4616" spans="1:5" x14ac:dyDescent="0.25">
      <c r="A4616" s="27" t="s">
        <v>896</v>
      </c>
      <c r="B4616" s="27">
        <v>2007</v>
      </c>
      <c r="D4616" s="27">
        <v>206101.45866666699</v>
      </c>
    </row>
    <row r="4617" spans="1:5" x14ac:dyDescent="0.25">
      <c r="A4617" s="27" t="s">
        <v>896</v>
      </c>
      <c r="B4617" s="27">
        <v>2008</v>
      </c>
      <c r="C4617" s="27">
        <v>99723.843999999997</v>
      </c>
      <c r="D4617" s="27">
        <v>99723.843999999997</v>
      </c>
      <c r="E4617" s="27">
        <v>158743.7115</v>
      </c>
    </row>
    <row r="4618" spans="1:5" x14ac:dyDescent="0.25">
      <c r="A4618" s="27" t="s">
        <v>896</v>
      </c>
      <c r="B4618" s="27">
        <v>2009</v>
      </c>
      <c r="D4618" s="27">
        <v>97520.869049999994</v>
      </c>
    </row>
    <row r="4619" spans="1:5" x14ac:dyDescent="0.25">
      <c r="A4619" s="27" t="s">
        <v>896</v>
      </c>
      <c r="B4619" s="27">
        <v>2010</v>
      </c>
      <c r="C4619" s="27">
        <v>95317.894100000005</v>
      </c>
      <c r="D4619" s="27">
        <v>95317.894100000005</v>
      </c>
      <c r="E4619" s="27">
        <v>208936.39910000001</v>
      </c>
    </row>
    <row r="4620" spans="1:5" x14ac:dyDescent="0.25">
      <c r="A4620" s="27" t="s">
        <v>896</v>
      </c>
      <c r="B4620" s="27">
        <v>2011</v>
      </c>
      <c r="C4620" s="27">
        <v>29758.580160000001</v>
      </c>
      <c r="D4620" s="27">
        <v>29758.580160000001</v>
      </c>
      <c r="E4620" s="27">
        <v>100406.3052</v>
      </c>
    </row>
    <row r="4621" spans="1:5" x14ac:dyDescent="0.25">
      <c r="A4621" s="27" t="s">
        <v>896</v>
      </c>
      <c r="B4621" s="27">
        <v>2012</v>
      </c>
      <c r="C4621" s="27">
        <v>38031.103999999999</v>
      </c>
      <c r="D4621" s="27">
        <v>38031.103999999999</v>
      </c>
      <c r="E4621" s="27">
        <v>203015.27040000001</v>
      </c>
    </row>
    <row r="4622" spans="1:5" x14ac:dyDescent="0.25">
      <c r="A4622" s="27" t="s">
        <v>896</v>
      </c>
      <c r="B4622" s="27">
        <v>2013</v>
      </c>
      <c r="C4622" s="27">
        <v>26724.508000000002</v>
      </c>
      <c r="D4622" s="27">
        <v>26724.508000000002</v>
      </c>
      <c r="E4622" s="27">
        <v>163487.62059999999</v>
      </c>
    </row>
    <row r="4623" spans="1:5" x14ac:dyDescent="0.25">
      <c r="A4623" s="27" t="s">
        <v>896</v>
      </c>
      <c r="B4623" s="27">
        <v>2014</v>
      </c>
      <c r="D4623" s="27">
        <v>26724.508000000002</v>
      </c>
    </row>
    <row r="4624" spans="1:5" x14ac:dyDescent="0.25">
      <c r="A4624" s="27" t="s">
        <v>896</v>
      </c>
      <c r="B4624" s="27">
        <v>2015</v>
      </c>
      <c r="D4624" s="27">
        <v>26724.508000000002</v>
      </c>
    </row>
    <row r="4625" spans="1:5" x14ac:dyDescent="0.25">
      <c r="A4625" s="27" t="s">
        <v>896</v>
      </c>
      <c r="B4625" s="27">
        <v>2016</v>
      </c>
      <c r="D4625" s="27">
        <v>26724.508000000002</v>
      </c>
    </row>
    <row r="4626" spans="1:5" x14ac:dyDescent="0.25">
      <c r="A4626" s="27" t="s">
        <v>896</v>
      </c>
      <c r="B4626" s="27">
        <v>2017</v>
      </c>
      <c r="D4626" s="27">
        <v>26724.508000000002</v>
      </c>
    </row>
    <row r="4627" spans="1:5" x14ac:dyDescent="0.25">
      <c r="A4627" s="27" t="s">
        <v>898</v>
      </c>
      <c r="B4627" s="27">
        <v>1981</v>
      </c>
      <c r="C4627" s="27">
        <v>485339.31</v>
      </c>
      <c r="D4627" s="27">
        <v>485339.31</v>
      </c>
      <c r="E4627" s="27">
        <v>285895.71000000002</v>
      </c>
    </row>
    <row r="4628" spans="1:5" x14ac:dyDescent="0.25">
      <c r="A4628" s="27" t="s">
        <v>898</v>
      </c>
      <c r="B4628" s="27">
        <v>1982</v>
      </c>
      <c r="D4628" s="27">
        <v>489627.60666666698</v>
      </c>
    </row>
    <row r="4629" spans="1:5" x14ac:dyDescent="0.25">
      <c r="A4629" s="27" t="s">
        <v>898</v>
      </c>
      <c r="B4629" s="27">
        <v>1983</v>
      </c>
      <c r="D4629" s="27">
        <v>493915.90333333297</v>
      </c>
    </row>
    <row r="4630" spans="1:5" x14ac:dyDescent="0.25">
      <c r="A4630" s="27" t="s">
        <v>898</v>
      </c>
      <c r="B4630" s="27">
        <v>1984</v>
      </c>
      <c r="C4630" s="27">
        <v>498204.2</v>
      </c>
      <c r="D4630" s="27">
        <v>498204.2</v>
      </c>
      <c r="E4630" s="27">
        <v>332041.45</v>
      </c>
    </row>
    <row r="4631" spans="1:5" x14ac:dyDescent="0.25">
      <c r="A4631" s="27" t="s">
        <v>898</v>
      </c>
      <c r="B4631" s="27">
        <v>1985</v>
      </c>
      <c r="D4631" s="27">
        <v>530739.19999999995</v>
      </c>
    </row>
    <row r="4632" spans="1:5" x14ac:dyDescent="0.25">
      <c r="A4632" s="27" t="s">
        <v>898</v>
      </c>
      <c r="B4632" s="27">
        <v>1986</v>
      </c>
      <c r="D4632" s="27">
        <v>563274.19999999995</v>
      </c>
    </row>
    <row r="4633" spans="1:5" x14ac:dyDescent="0.25">
      <c r="A4633" s="27" t="s">
        <v>898</v>
      </c>
      <c r="B4633" s="27">
        <v>1987</v>
      </c>
      <c r="C4633" s="27">
        <v>595809.19999999995</v>
      </c>
      <c r="D4633" s="27">
        <v>595809.19999999995</v>
      </c>
      <c r="E4633" s="27">
        <v>481447.4</v>
      </c>
    </row>
    <row r="4634" spans="1:5" x14ac:dyDescent="0.25">
      <c r="A4634" s="27" t="s">
        <v>898</v>
      </c>
      <c r="B4634" s="27">
        <v>1988</v>
      </c>
      <c r="D4634" s="27">
        <v>607005.13333333295</v>
      </c>
    </row>
    <row r="4635" spans="1:5" x14ac:dyDescent="0.25">
      <c r="A4635" s="27" t="s">
        <v>898</v>
      </c>
      <c r="B4635" s="27">
        <v>1989</v>
      </c>
      <c r="D4635" s="27">
        <v>618201.066666667</v>
      </c>
    </row>
    <row r="4636" spans="1:5" x14ac:dyDescent="0.25">
      <c r="A4636" s="27" t="s">
        <v>898</v>
      </c>
      <c r="B4636" s="27">
        <v>1990</v>
      </c>
      <c r="C4636" s="27">
        <v>629397</v>
      </c>
      <c r="D4636" s="27">
        <v>629397</v>
      </c>
      <c r="E4636" s="27">
        <v>498977.25</v>
      </c>
    </row>
    <row r="4637" spans="1:5" x14ac:dyDescent="0.25">
      <c r="A4637" s="27" t="s">
        <v>898</v>
      </c>
      <c r="B4637" s="27">
        <v>1991</v>
      </c>
      <c r="D4637" s="27">
        <v>644367.81000000006</v>
      </c>
    </row>
    <row r="4638" spans="1:5" x14ac:dyDescent="0.25">
      <c r="A4638" s="27" t="s">
        <v>898</v>
      </c>
      <c r="B4638" s="27">
        <v>1992</v>
      </c>
      <c r="D4638" s="27">
        <v>659338.62</v>
      </c>
    </row>
    <row r="4639" spans="1:5" x14ac:dyDescent="0.25">
      <c r="A4639" s="27" t="s">
        <v>898</v>
      </c>
      <c r="B4639" s="27">
        <v>1993</v>
      </c>
      <c r="C4639" s="27">
        <v>674309.43</v>
      </c>
      <c r="D4639" s="27">
        <v>674309.43</v>
      </c>
      <c r="E4639" s="27">
        <v>526757.84</v>
      </c>
    </row>
    <row r="4640" spans="1:5" x14ac:dyDescent="0.25">
      <c r="A4640" s="27" t="s">
        <v>898</v>
      </c>
      <c r="B4640" s="27">
        <v>1994</v>
      </c>
      <c r="D4640" s="27">
        <v>685039.94</v>
      </c>
    </row>
    <row r="4641" spans="1:5" x14ac:dyDescent="0.25">
      <c r="A4641" s="27" t="s">
        <v>898</v>
      </c>
      <c r="B4641" s="27">
        <v>1995</v>
      </c>
      <c r="D4641" s="27">
        <v>695770.45</v>
      </c>
    </row>
    <row r="4642" spans="1:5" x14ac:dyDescent="0.25">
      <c r="A4642" s="27" t="s">
        <v>898</v>
      </c>
      <c r="B4642" s="27">
        <v>1996</v>
      </c>
      <c r="C4642" s="27">
        <v>706500.96</v>
      </c>
      <c r="D4642" s="27">
        <v>706500.96</v>
      </c>
      <c r="E4642" s="27">
        <v>597290.31999999995</v>
      </c>
    </row>
    <row r="4643" spans="1:5" x14ac:dyDescent="0.25">
      <c r="A4643" s="27" t="s">
        <v>898</v>
      </c>
      <c r="B4643" s="27">
        <v>1997</v>
      </c>
      <c r="D4643" s="27">
        <v>688671.22666666703</v>
      </c>
    </row>
    <row r="4644" spans="1:5" x14ac:dyDescent="0.25">
      <c r="A4644" s="27" t="s">
        <v>898</v>
      </c>
      <c r="B4644" s="27">
        <v>1998</v>
      </c>
      <c r="D4644" s="27">
        <v>670841.49333333306</v>
      </c>
    </row>
    <row r="4645" spans="1:5" x14ac:dyDescent="0.25">
      <c r="A4645" s="27" t="s">
        <v>898</v>
      </c>
      <c r="B4645" s="27">
        <v>1999</v>
      </c>
      <c r="C4645" s="27">
        <v>653011.76</v>
      </c>
      <c r="D4645" s="27">
        <v>653011.76</v>
      </c>
      <c r="E4645" s="27">
        <v>556493.96</v>
      </c>
    </row>
    <row r="4646" spans="1:5" x14ac:dyDescent="0.25">
      <c r="A4646" s="27" t="s">
        <v>898</v>
      </c>
      <c r="B4646" s="27">
        <v>2000</v>
      </c>
      <c r="D4646" s="27">
        <v>566270.36</v>
      </c>
    </row>
    <row r="4647" spans="1:5" x14ac:dyDescent="0.25">
      <c r="A4647" s="27" t="s">
        <v>898</v>
      </c>
      <c r="B4647" s="27">
        <v>2001</v>
      </c>
      <c r="D4647" s="27">
        <v>479528.96000000002</v>
      </c>
    </row>
    <row r="4648" spans="1:5" x14ac:dyDescent="0.25">
      <c r="A4648" s="27" t="s">
        <v>898</v>
      </c>
      <c r="B4648" s="27">
        <v>2002</v>
      </c>
      <c r="C4648" s="27">
        <v>392787.56</v>
      </c>
      <c r="D4648" s="27">
        <v>392787.56</v>
      </c>
      <c r="E4648" s="27">
        <v>301668</v>
      </c>
    </row>
    <row r="4649" spans="1:5" x14ac:dyDescent="0.25">
      <c r="A4649" s="27" t="s">
        <v>898</v>
      </c>
      <c r="B4649" s="27">
        <v>2003</v>
      </c>
      <c r="D4649" s="27">
        <v>422081.39666666702</v>
      </c>
    </row>
    <row r="4650" spans="1:5" x14ac:dyDescent="0.25">
      <c r="A4650" s="27" t="s">
        <v>898</v>
      </c>
      <c r="B4650" s="27">
        <v>2004</v>
      </c>
      <c r="D4650" s="27">
        <v>451375.23333333299</v>
      </c>
    </row>
    <row r="4651" spans="1:5" x14ac:dyDescent="0.25">
      <c r="A4651" s="27" t="s">
        <v>898</v>
      </c>
      <c r="B4651" s="27">
        <v>2005</v>
      </c>
      <c r="C4651" s="27">
        <v>480669.07</v>
      </c>
      <c r="D4651" s="27">
        <v>480669.07</v>
      </c>
      <c r="E4651" s="27">
        <v>426793.89</v>
      </c>
    </row>
    <row r="4652" spans="1:5" x14ac:dyDescent="0.25">
      <c r="A4652" s="27" t="s">
        <v>898</v>
      </c>
      <c r="B4652" s="27">
        <v>2006</v>
      </c>
      <c r="D4652" s="27">
        <v>490977.32666666701</v>
      </c>
    </row>
    <row r="4653" spans="1:5" x14ac:dyDescent="0.25">
      <c r="A4653" s="27" t="s">
        <v>898</v>
      </c>
      <c r="B4653" s="27">
        <v>2007</v>
      </c>
      <c r="D4653" s="27">
        <v>501285.58333333302</v>
      </c>
    </row>
    <row r="4654" spans="1:5" x14ac:dyDescent="0.25">
      <c r="A4654" s="27" t="s">
        <v>898</v>
      </c>
      <c r="B4654" s="27">
        <v>2008</v>
      </c>
      <c r="C4654" s="27">
        <v>511593.84</v>
      </c>
      <c r="D4654" s="27">
        <v>511593.84</v>
      </c>
      <c r="E4654" s="27">
        <v>562429.43999999994</v>
      </c>
    </row>
    <row r="4655" spans="1:5" x14ac:dyDescent="0.25">
      <c r="A4655" s="27" t="s">
        <v>898</v>
      </c>
      <c r="B4655" s="27">
        <v>2009</v>
      </c>
      <c r="D4655" s="27">
        <v>449325.97499999998</v>
      </c>
    </row>
    <row r="4656" spans="1:5" x14ac:dyDescent="0.25">
      <c r="A4656" s="27" t="s">
        <v>898</v>
      </c>
      <c r="B4656" s="27">
        <v>2010</v>
      </c>
      <c r="C4656" s="27">
        <v>387058.11</v>
      </c>
      <c r="D4656" s="27">
        <v>387058.11</v>
      </c>
      <c r="E4656" s="27">
        <v>499004.94</v>
      </c>
    </row>
    <row r="4657" spans="1:5" x14ac:dyDescent="0.25">
      <c r="A4657" s="27" t="s">
        <v>898</v>
      </c>
      <c r="B4657" s="27">
        <v>2011</v>
      </c>
      <c r="C4657" s="27">
        <v>401765.85</v>
      </c>
      <c r="D4657" s="27">
        <v>401765.85</v>
      </c>
      <c r="E4657" s="27">
        <v>583939.93000000005</v>
      </c>
    </row>
    <row r="4658" spans="1:5" x14ac:dyDescent="0.25">
      <c r="A4658" s="27" t="s">
        <v>898</v>
      </c>
      <c r="B4658" s="27">
        <v>2012</v>
      </c>
      <c r="C4658" s="27">
        <v>405336.48</v>
      </c>
      <c r="D4658" s="27">
        <v>405336.48</v>
      </c>
      <c r="E4658" s="27">
        <v>631552.72</v>
      </c>
    </row>
    <row r="4659" spans="1:5" x14ac:dyDescent="0.25">
      <c r="A4659" s="27" t="s">
        <v>898</v>
      </c>
      <c r="B4659" s="27">
        <v>2013</v>
      </c>
      <c r="C4659" s="27">
        <v>386422.86</v>
      </c>
      <c r="D4659" s="27">
        <v>386422.86</v>
      </c>
      <c r="E4659" s="27">
        <v>693266.52</v>
      </c>
    </row>
    <row r="4660" spans="1:5" x14ac:dyDescent="0.25">
      <c r="A4660" s="27" t="s">
        <v>898</v>
      </c>
      <c r="B4660" s="27">
        <v>2014</v>
      </c>
      <c r="D4660" s="27">
        <v>386422.86</v>
      </c>
    </row>
    <row r="4661" spans="1:5" x14ac:dyDescent="0.25">
      <c r="A4661" s="27" t="s">
        <v>898</v>
      </c>
      <c r="B4661" s="27">
        <v>2015</v>
      </c>
      <c r="D4661" s="27">
        <v>386422.86</v>
      </c>
    </row>
    <row r="4662" spans="1:5" x14ac:dyDescent="0.25">
      <c r="A4662" s="27" t="s">
        <v>898</v>
      </c>
      <c r="B4662" s="27">
        <v>2016</v>
      </c>
      <c r="D4662" s="27">
        <v>386422.86</v>
      </c>
    </row>
    <row r="4663" spans="1:5" x14ac:dyDescent="0.25">
      <c r="A4663" s="27" t="s">
        <v>898</v>
      </c>
      <c r="B4663" s="27">
        <v>2017</v>
      </c>
      <c r="D4663" s="27">
        <v>386422.86</v>
      </c>
    </row>
    <row r="4664" spans="1:5" x14ac:dyDescent="0.25">
      <c r="A4664" s="27" t="s">
        <v>901</v>
      </c>
      <c r="B4664" s="27">
        <v>1981</v>
      </c>
      <c r="C4664" s="27">
        <v>1098274.45</v>
      </c>
      <c r="D4664" s="27">
        <v>1098274.45</v>
      </c>
      <c r="E4664" s="27">
        <v>272342.95199999999</v>
      </c>
    </row>
    <row r="4665" spans="1:5" x14ac:dyDescent="0.25">
      <c r="A4665" s="27" t="s">
        <v>901</v>
      </c>
      <c r="B4665" s="27">
        <v>1982</v>
      </c>
      <c r="D4665" s="27">
        <v>1229555.8266666699</v>
      </c>
    </row>
    <row r="4666" spans="1:5" x14ac:dyDescent="0.25">
      <c r="A4666" s="27" t="s">
        <v>901</v>
      </c>
      <c r="B4666" s="27">
        <v>1983</v>
      </c>
      <c r="D4666" s="27">
        <v>1360837.2033333301</v>
      </c>
    </row>
    <row r="4667" spans="1:5" x14ac:dyDescent="0.25">
      <c r="A4667" s="27" t="s">
        <v>901</v>
      </c>
      <c r="B4667" s="27">
        <v>1984</v>
      </c>
      <c r="C4667" s="27">
        <v>1492118.58</v>
      </c>
      <c r="D4667" s="27">
        <v>1492118.58</v>
      </c>
      <c r="E4667" s="27">
        <v>709498.7</v>
      </c>
    </row>
    <row r="4668" spans="1:5" x14ac:dyDescent="0.25">
      <c r="A4668" s="27" t="s">
        <v>901</v>
      </c>
      <c r="B4668" s="27">
        <v>1985</v>
      </c>
      <c r="D4668" s="27">
        <v>1564623.82</v>
      </c>
    </row>
    <row r="4669" spans="1:5" x14ac:dyDescent="0.25">
      <c r="A4669" s="27" t="s">
        <v>901</v>
      </c>
      <c r="B4669" s="27">
        <v>1986</v>
      </c>
      <c r="D4669" s="27">
        <v>1637129.06</v>
      </c>
    </row>
    <row r="4670" spans="1:5" x14ac:dyDescent="0.25">
      <c r="A4670" s="27" t="s">
        <v>901</v>
      </c>
      <c r="B4670" s="27">
        <v>1987</v>
      </c>
      <c r="C4670" s="27">
        <v>1709634.3</v>
      </c>
      <c r="D4670" s="27">
        <v>1709634.3</v>
      </c>
      <c r="E4670" s="27">
        <v>1032054.34</v>
      </c>
    </row>
    <row r="4671" spans="1:5" x14ac:dyDescent="0.25">
      <c r="A4671" s="27" t="s">
        <v>901</v>
      </c>
      <c r="B4671" s="27">
        <v>1988</v>
      </c>
      <c r="D4671" s="27">
        <v>1749492.6633333301</v>
      </c>
    </row>
    <row r="4672" spans="1:5" x14ac:dyDescent="0.25">
      <c r="A4672" s="27" t="s">
        <v>901</v>
      </c>
      <c r="B4672" s="27">
        <v>1989</v>
      </c>
      <c r="D4672" s="27">
        <v>1789351.0266666701</v>
      </c>
    </row>
    <row r="4673" spans="1:5" x14ac:dyDescent="0.25">
      <c r="A4673" s="27" t="s">
        <v>901</v>
      </c>
      <c r="B4673" s="27">
        <v>1990</v>
      </c>
      <c r="C4673" s="27">
        <v>1829209.39</v>
      </c>
      <c r="D4673" s="27">
        <v>1829209.39</v>
      </c>
      <c r="E4673" s="27">
        <v>1083307.07</v>
      </c>
    </row>
    <row r="4674" spans="1:5" x14ac:dyDescent="0.25">
      <c r="A4674" s="27" t="s">
        <v>901</v>
      </c>
      <c r="B4674" s="27">
        <v>1991</v>
      </c>
      <c r="D4674" s="27">
        <v>2072531.70666667</v>
      </c>
    </row>
    <row r="4675" spans="1:5" x14ac:dyDescent="0.25">
      <c r="A4675" s="27" t="s">
        <v>901</v>
      </c>
      <c r="B4675" s="27">
        <v>1992</v>
      </c>
      <c r="D4675" s="27">
        <v>2315854.0233333302</v>
      </c>
    </row>
    <row r="4676" spans="1:5" x14ac:dyDescent="0.25">
      <c r="A4676" s="27" t="s">
        <v>901</v>
      </c>
      <c r="B4676" s="27">
        <v>1993</v>
      </c>
      <c r="C4676" s="27">
        <v>2559176.34</v>
      </c>
      <c r="D4676" s="27">
        <v>2559176.34</v>
      </c>
      <c r="E4676" s="27">
        <v>1857311.96</v>
      </c>
    </row>
    <row r="4677" spans="1:5" x14ac:dyDescent="0.25">
      <c r="A4677" s="27" t="s">
        <v>901</v>
      </c>
      <c r="B4677" s="27">
        <v>1994</v>
      </c>
      <c r="D4677" s="27">
        <v>2469937.0266666701</v>
      </c>
    </row>
    <row r="4678" spans="1:5" x14ac:dyDescent="0.25">
      <c r="A4678" s="27" t="s">
        <v>901</v>
      </c>
      <c r="B4678" s="27">
        <v>1995</v>
      </c>
      <c r="D4678" s="27">
        <v>2380697.7133333301</v>
      </c>
    </row>
    <row r="4679" spans="1:5" x14ac:dyDescent="0.25">
      <c r="A4679" s="27" t="s">
        <v>901</v>
      </c>
      <c r="B4679" s="27">
        <v>1996</v>
      </c>
      <c r="C4679" s="27">
        <v>2291458.4</v>
      </c>
      <c r="D4679" s="27">
        <v>2291458.4</v>
      </c>
      <c r="E4679" s="27">
        <v>1711094</v>
      </c>
    </row>
    <row r="4680" spans="1:5" x14ac:dyDescent="0.25">
      <c r="A4680" s="27" t="s">
        <v>901</v>
      </c>
      <c r="B4680" s="27">
        <v>1997</v>
      </c>
      <c r="D4680" s="27">
        <v>2324741.88333333</v>
      </c>
    </row>
    <row r="4681" spans="1:5" x14ac:dyDescent="0.25">
      <c r="A4681" s="27" t="s">
        <v>901</v>
      </c>
      <c r="B4681" s="27">
        <v>1998</v>
      </c>
      <c r="D4681" s="27">
        <v>2358025.36666667</v>
      </c>
    </row>
    <row r="4682" spans="1:5" x14ac:dyDescent="0.25">
      <c r="A4682" s="27" t="s">
        <v>901</v>
      </c>
      <c r="B4682" s="27">
        <v>1999</v>
      </c>
      <c r="C4682" s="27">
        <v>2391308.85</v>
      </c>
      <c r="D4682" s="27">
        <v>2391308.85</v>
      </c>
      <c r="E4682" s="27">
        <v>1795127.46</v>
      </c>
    </row>
    <row r="4683" spans="1:5" x14ac:dyDescent="0.25">
      <c r="A4683" s="27" t="s">
        <v>901</v>
      </c>
      <c r="B4683" s="27">
        <v>2000</v>
      </c>
      <c r="D4683" s="27">
        <v>2580511.15</v>
      </c>
    </row>
    <row r="4684" spans="1:5" x14ac:dyDescent="0.25">
      <c r="A4684" s="27" t="s">
        <v>901</v>
      </c>
      <c r="B4684" s="27">
        <v>2001</v>
      </c>
      <c r="D4684" s="27">
        <v>2769713.45</v>
      </c>
    </row>
    <row r="4685" spans="1:5" x14ac:dyDescent="0.25">
      <c r="A4685" s="27" t="s">
        <v>901</v>
      </c>
      <c r="B4685" s="27">
        <v>2002</v>
      </c>
      <c r="C4685" s="27">
        <v>2958915.75</v>
      </c>
      <c r="D4685" s="27">
        <v>2958915.75</v>
      </c>
      <c r="E4685" s="27">
        <v>2515191</v>
      </c>
    </row>
    <row r="4686" spans="1:5" x14ac:dyDescent="0.25">
      <c r="A4686" s="27" t="s">
        <v>901</v>
      </c>
      <c r="B4686" s="27">
        <v>2003</v>
      </c>
      <c r="D4686" s="27">
        <v>3037794.1533333301</v>
      </c>
    </row>
    <row r="4687" spans="1:5" x14ac:dyDescent="0.25">
      <c r="A4687" s="27" t="s">
        <v>901</v>
      </c>
      <c r="B4687" s="27">
        <v>2004</v>
      </c>
      <c r="D4687" s="27">
        <v>3116672.5566666699</v>
      </c>
    </row>
    <row r="4688" spans="1:5" x14ac:dyDescent="0.25">
      <c r="A4688" s="27" t="s">
        <v>901</v>
      </c>
      <c r="B4688" s="27">
        <v>2005</v>
      </c>
      <c r="C4688" s="27">
        <v>3195550.96</v>
      </c>
      <c r="D4688" s="27">
        <v>3195550.96</v>
      </c>
      <c r="E4688" s="27">
        <v>2965272.4</v>
      </c>
    </row>
    <row r="4689" spans="1:5" x14ac:dyDescent="0.25">
      <c r="A4689" s="27" t="s">
        <v>901</v>
      </c>
      <c r="B4689" s="27">
        <v>2006</v>
      </c>
      <c r="D4689" s="27">
        <v>3281092.2666666699</v>
      </c>
    </row>
    <row r="4690" spans="1:5" x14ac:dyDescent="0.25">
      <c r="A4690" s="27" t="s">
        <v>901</v>
      </c>
      <c r="B4690" s="27">
        <v>2007</v>
      </c>
      <c r="D4690" s="27">
        <v>3366633.57333333</v>
      </c>
    </row>
    <row r="4691" spans="1:5" x14ac:dyDescent="0.25">
      <c r="A4691" s="27" t="s">
        <v>901</v>
      </c>
      <c r="B4691" s="27">
        <v>2008</v>
      </c>
      <c r="C4691" s="27">
        <v>3452174.88</v>
      </c>
      <c r="D4691" s="27">
        <v>3452174.88</v>
      </c>
      <c r="E4691" s="27">
        <v>3595912.32</v>
      </c>
    </row>
    <row r="4692" spans="1:5" x14ac:dyDescent="0.25">
      <c r="A4692" s="27" t="s">
        <v>901</v>
      </c>
      <c r="B4692" s="27">
        <v>2009</v>
      </c>
      <c r="D4692" s="27">
        <v>3524874.69</v>
      </c>
    </row>
    <row r="4693" spans="1:5" x14ac:dyDescent="0.25">
      <c r="A4693" s="27" t="s">
        <v>901</v>
      </c>
      <c r="B4693" s="27">
        <v>2010</v>
      </c>
      <c r="C4693" s="27">
        <v>3597574.5</v>
      </c>
      <c r="D4693" s="27">
        <v>3597574.5</v>
      </c>
      <c r="E4693" s="27">
        <v>3940267.5</v>
      </c>
    </row>
    <row r="4694" spans="1:5" x14ac:dyDescent="0.25">
      <c r="A4694" s="27" t="s">
        <v>901</v>
      </c>
      <c r="B4694" s="27">
        <v>2011</v>
      </c>
      <c r="C4694" s="27">
        <v>3619203.96</v>
      </c>
      <c r="D4694" s="27">
        <v>3619203.96</v>
      </c>
      <c r="E4694" s="27">
        <v>4137431.68</v>
      </c>
    </row>
    <row r="4695" spans="1:5" x14ac:dyDescent="0.25">
      <c r="A4695" s="27" t="s">
        <v>901</v>
      </c>
      <c r="B4695" s="27">
        <v>2012</v>
      </c>
      <c r="C4695" s="27">
        <v>3640581.42</v>
      </c>
      <c r="D4695" s="27">
        <v>3640581.42</v>
      </c>
      <c r="E4695" s="27">
        <v>4299065.96</v>
      </c>
    </row>
    <row r="4696" spans="1:5" x14ac:dyDescent="0.25">
      <c r="A4696" s="27" t="s">
        <v>901</v>
      </c>
      <c r="B4696" s="27">
        <v>2013</v>
      </c>
      <c r="C4696" s="27">
        <v>3673084.8</v>
      </c>
      <c r="D4696" s="27">
        <v>3673084.8</v>
      </c>
      <c r="E4696" s="27">
        <v>4568234.88</v>
      </c>
    </row>
    <row r="4697" spans="1:5" x14ac:dyDescent="0.25">
      <c r="A4697" s="27" t="s">
        <v>901</v>
      </c>
      <c r="B4697" s="27">
        <v>2014</v>
      </c>
      <c r="D4697" s="27">
        <v>3673084.8</v>
      </c>
    </row>
    <row r="4698" spans="1:5" x14ac:dyDescent="0.25">
      <c r="A4698" s="27" t="s">
        <v>901</v>
      </c>
      <c r="B4698" s="27">
        <v>2015</v>
      </c>
      <c r="D4698" s="27">
        <v>3673084.8</v>
      </c>
    </row>
    <row r="4699" spans="1:5" x14ac:dyDescent="0.25">
      <c r="A4699" s="27" t="s">
        <v>901</v>
      </c>
      <c r="B4699" s="27">
        <v>2016</v>
      </c>
      <c r="D4699" s="27">
        <v>3673084.8</v>
      </c>
    </row>
    <row r="4700" spans="1:5" x14ac:dyDescent="0.25">
      <c r="A4700" s="27" t="s">
        <v>901</v>
      </c>
      <c r="B4700" s="27">
        <v>2017</v>
      </c>
      <c r="D4700" s="27">
        <v>3673084.8</v>
      </c>
    </row>
    <row r="4701" spans="1:5" x14ac:dyDescent="0.25">
      <c r="A4701" s="27" t="s">
        <v>905</v>
      </c>
      <c r="B4701" s="27">
        <v>1981</v>
      </c>
      <c r="C4701" s="27">
        <v>6188.04</v>
      </c>
      <c r="D4701" s="27">
        <v>6188.04</v>
      </c>
      <c r="E4701" s="27">
        <v>1445.364</v>
      </c>
    </row>
    <row r="4702" spans="1:5" x14ac:dyDescent="0.25">
      <c r="A4702" s="27" t="s">
        <v>905</v>
      </c>
      <c r="B4702" s="27">
        <v>1982</v>
      </c>
      <c r="D4702" s="27">
        <v>5682.3180000000002</v>
      </c>
    </row>
    <row r="4703" spans="1:5" x14ac:dyDescent="0.25">
      <c r="A4703" s="27" t="s">
        <v>905</v>
      </c>
      <c r="B4703" s="27">
        <v>1983</v>
      </c>
      <c r="D4703" s="27">
        <v>5176.5959999999995</v>
      </c>
    </row>
    <row r="4704" spans="1:5" x14ac:dyDescent="0.25">
      <c r="A4704" s="27" t="s">
        <v>905</v>
      </c>
      <c r="B4704" s="27">
        <v>1984</v>
      </c>
      <c r="C4704" s="27">
        <v>4670.8739999999998</v>
      </c>
      <c r="D4704" s="27">
        <v>4670.8739999999998</v>
      </c>
      <c r="E4704" s="27">
        <v>1817.2439999999999</v>
      </c>
    </row>
    <row r="4705" spans="1:5" x14ac:dyDescent="0.25">
      <c r="A4705" s="27" t="s">
        <v>905</v>
      </c>
      <c r="B4705" s="27">
        <v>1985</v>
      </c>
      <c r="D4705" s="27">
        <v>4486.2719999999999</v>
      </c>
    </row>
    <row r="4706" spans="1:5" x14ac:dyDescent="0.25">
      <c r="A4706" s="27" t="s">
        <v>905</v>
      </c>
      <c r="B4706" s="27">
        <v>1986</v>
      </c>
      <c r="D4706" s="27">
        <v>4301.67</v>
      </c>
    </row>
    <row r="4707" spans="1:5" x14ac:dyDescent="0.25">
      <c r="A4707" s="27" t="s">
        <v>905</v>
      </c>
      <c r="B4707" s="27">
        <v>1987</v>
      </c>
      <c r="C4707" s="27">
        <v>4117.0680000000002</v>
      </c>
      <c r="D4707" s="27">
        <v>4117.0680000000002</v>
      </c>
      <c r="E4707" s="27">
        <v>1817.2439999999999</v>
      </c>
    </row>
    <row r="4708" spans="1:5" x14ac:dyDescent="0.25">
      <c r="A4708" s="27" t="s">
        <v>905</v>
      </c>
      <c r="B4708" s="27">
        <v>1988</v>
      </c>
      <c r="D4708" s="27">
        <v>4316.1853333333302</v>
      </c>
    </row>
    <row r="4709" spans="1:5" x14ac:dyDescent="0.25">
      <c r="A4709" s="27" t="s">
        <v>905</v>
      </c>
      <c r="B4709" s="27">
        <v>1989</v>
      </c>
      <c r="D4709" s="27">
        <v>4515.3026666666701</v>
      </c>
    </row>
    <row r="4710" spans="1:5" x14ac:dyDescent="0.25">
      <c r="A4710" s="27" t="s">
        <v>905</v>
      </c>
      <c r="B4710" s="27">
        <v>1990</v>
      </c>
      <c r="C4710" s="27">
        <v>4714.42</v>
      </c>
      <c r="D4710" s="27">
        <v>4714.42</v>
      </c>
      <c r="E4710" s="27">
        <v>2019.16</v>
      </c>
    </row>
    <row r="4711" spans="1:5" x14ac:dyDescent="0.25">
      <c r="A4711" s="27" t="s">
        <v>905</v>
      </c>
      <c r="B4711" s="27">
        <v>1991</v>
      </c>
      <c r="D4711" s="27">
        <v>4507.0866666666698</v>
      </c>
    </row>
    <row r="4712" spans="1:5" x14ac:dyDescent="0.25">
      <c r="A4712" s="27" t="s">
        <v>905</v>
      </c>
      <c r="B4712" s="27">
        <v>1992</v>
      </c>
      <c r="D4712" s="27">
        <v>4299.7533333333304</v>
      </c>
    </row>
    <row r="4713" spans="1:5" x14ac:dyDescent="0.25">
      <c r="A4713" s="27" t="s">
        <v>905</v>
      </c>
      <c r="B4713" s="27">
        <v>1993</v>
      </c>
      <c r="C4713" s="27">
        <v>4092.42</v>
      </c>
      <c r="D4713" s="27">
        <v>4092.42</v>
      </c>
      <c r="E4713" s="27">
        <v>2019.16</v>
      </c>
    </row>
    <row r="4714" spans="1:5" x14ac:dyDescent="0.25">
      <c r="A4714" s="27" t="s">
        <v>905</v>
      </c>
      <c r="B4714" s="27">
        <v>1994</v>
      </c>
      <c r="D4714" s="27">
        <v>3794.0266666666698</v>
      </c>
    </row>
    <row r="4715" spans="1:5" x14ac:dyDescent="0.25">
      <c r="A4715" s="27" t="s">
        <v>905</v>
      </c>
      <c r="B4715" s="27">
        <v>1995</v>
      </c>
      <c r="D4715" s="27">
        <v>3495.63333333333</v>
      </c>
    </row>
    <row r="4716" spans="1:5" x14ac:dyDescent="0.25">
      <c r="A4716" s="27" t="s">
        <v>905</v>
      </c>
      <c r="B4716" s="27">
        <v>1996</v>
      </c>
      <c r="C4716" s="27">
        <v>3197.24</v>
      </c>
      <c r="D4716" s="27">
        <v>3197.24</v>
      </c>
      <c r="E4716" s="27">
        <v>2019.16</v>
      </c>
    </row>
    <row r="4717" spans="1:5" x14ac:dyDescent="0.25">
      <c r="A4717" s="27" t="s">
        <v>905</v>
      </c>
      <c r="B4717" s="27">
        <v>1997</v>
      </c>
      <c r="D4717" s="27">
        <v>3182.0633333333299</v>
      </c>
    </row>
    <row r="4718" spans="1:5" x14ac:dyDescent="0.25">
      <c r="A4718" s="27" t="s">
        <v>905</v>
      </c>
      <c r="B4718" s="27">
        <v>1998</v>
      </c>
      <c r="D4718" s="27">
        <v>3166.88666666667</v>
      </c>
    </row>
    <row r="4719" spans="1:5" x14ac:dyDescent="0.25">
      <c r="A4719" s="27" t="s">
        <v>905</v>
      </c>
      <c r="B4719" s="27">
        <v>1999</v>
      </c>
      <c r="C4719" s="27">
        <v>3151.71</v>
      </c>
      <c r="D4719" s="27">
        <v>3151.71</v>
      </c>
      <c r="E4719" s="27">
        <v>1839.28</v>
      </c>
    </row>
    <row r="4720" spans="1:5" x14ac:dyDescent="0.25">
      <c r="A4720" s="27" t="s">
        <v>905</v>
      </c>
      <c r="B4720" s="27">
        <v>2000</v>
      </c>
      <c r="D4720" s="27">
        <v>2842.5433333333299</v>
      </c>
    </row>
    <row r="4721" spans="1:5" x14ac:dyDescent="0.25">
      <c r="A4721" s="27" t="s">
        <v>905</v>
      </c>
      <c r="B4721" s="27">
        <v>2001</v>
      </c>
      <c r="D4721" s="27">
        <v>2533.3766666666702</v>
      </c>
    </row>
    <row r="4722" spans="1:5" x14ac:dyDescent="0.25">
      <c r="A4722" s="27" t="s">
        <v>905</v>
      </c>
      <c r="B4722" s="27">
        <v>2002</v>
      </c>
      <c r="C4722" s="27">
        <v>2224.21</v>
      </c>
      <c r="D4722" s="27">
        <v>2224.21</v>
      </c>
      <c r="E4722" s="27">
        <v>1700.7</v>
      </c>
    </row>
    <row r="4723" spans="1:5" x14ac:dyDescent="0.25">
      <c r="A4723" s="27" t="s">
        <v>905</v>
      </c>
      <c r="B4723" s="27">
        <v>2003</v>
      </c>
      <c r="D4723" s="27">
        <v>2064.5833333333298</v>
      </c>
    </row>
    <row r="4724" spans="1:5" x14ac:dyDescent="0.25">
      <c r="A4724" s="27" t="s">
        <v>905</v>
      </c>
      <c r="B4724" s="27">
        <v>2004</v>
      </c>
      <c r="D4724" s="27">
        <v>1904.9566666666699</v>
      </c>
    </row>
    <row r="4725" spans="1:5" x14ac:dyDescent="0.25">
      <c r="A4725" s="27" t="s">
        <v>905</v>
      </c>
      <c r="B4725" s="27">
        <v>2005</v>
      </c>
      <c r="C4725" s="27">
        <v>1745.33</v>
      </c>
      <c r="D4725" s="27">
        <v>1745.33</v>
      </c>
      <c r="E4725" s="27">
        <v>1464.62</v>
      </c>
    </row>
    <row r="4726" spans="1:5" x14ac:dyDescent="0.25">
      <c r="A4726" s="27" t="s">
        <v>905</v>
      </c>
      <c r="B4726" s="27">
        <v>2006</v>
      </c>
      <c r="D4726" s="27">
        <v>1648.54666666667</v>
      </c>
    </row>
    <row r="4727" spans="1:5" x14ac:dyDescent="0.25">
      <c r="A4727" s="27" t="s">
        <v>905</v>
      </c>
      <c r="B4727" s="27">
        <v>2007</v>
      </c>
      <c r="D4727" s="27">
        <v>1551.7633333333299</v>
      </c>
    </row>
    <row r="4728" spans="1:5" x14ac:dyDescent="0.25">
      <c r="A4728" s="27" t="s">
        <v>905</v>
      </c>
      <c r="B4728" s="27">
        <v>2008</v>
      </c>
      <c r="C4728" s="27">
        <v>1454.98</v>
      </c>
      <c r="D4728" s="27">
        <v>1454.98</v>
      </c>
      <c r="E4728" s="27">
        <v>1596.64</v>
      </c>
    </row>
    <row r="4729" spans="1:5" x14ac:dyDescent="0.25">
      <c r="A4729" s="27" t="s">
        <v>905</v>
      </c>
      <c r="B4729" s="27">
        <v>2009</v>
      </c>
      <c r="D4729" s="27">
        <v>1216.9175</v>
      </c>
    </row>
    <row r="4730" spans="1:5" x14ac:dyDescent="0.25">
      <c r="A4730" s="27" t="s">
        <v>905</v>
      </c>
      <c r="B4730" s="27">
        <v>2010</v>
      </c>
      <c r="C4730" s="27">
        <v>978.85500000000002</v>
      </c>
      <c r="D4730" s="27">
        <v>978.85500000000002</v>
      </c>
      <c r="E4730" s="27">
        <v>1374.49</v>
      </c>
    </row>
    <row r="4731" spans="1:5" x14ac:dyDescent="0.25">
      <c r="A4731" s="27" t="s">
        <v>905</v>
      </c>
      <c r="B4731" s="27">
        <v>2011</v>
      </c>
      <c r="C4731" s="27">
        <v>978.85500000000002</v>
      </c>
      <c r="D4731" s="27">
        <v>978.85500000000002</v>
      </c>
      <c r="E4731" s="27">
        <v>2114.5</v>
      </c>
    </row>
    <row r="4732" spans="1:5" x14ac:dyDescent="0.25">
      <c r="A4732" s="27" t="s">
        <v>905</v>
      </c>
      <c r="B4732" s="27">
        <v>2012</v>
      </c>
      <c r="C4732" s="27">
        <v>978.85500000000002</v>
      </c>
      <c r="D4732" s="27">
        <v>978.85500000000002</v>
      </c>
      <c r="E4732" s="27">
        <v>2277.37</v>
      </c>
    </row>
    <row r="4733" spans="1:5" x14ac:dyDescent="0.25">
      <c r="A4733" s="27" t="s">
        <v>905</v>
      </c>
      <c r="B4733" s="27">
        <v>2013</v>
      </c>
      <c r="C4733" s="27">
        <v>1217.502</v>
      </c>
      <c r="D4733" s="27">
        <v>1217.502</v>
      </c>
      <c r="E4733" s="27">
        <v>4004.0990000000002</v>
      </c>
    </row>
    <row r="4734" spans="1:5" x14ac:dyDescent="0.25">
      <c r="A4734" s="27" t="s">
        <v>905</v>
      </c>
      <c r="B4734" s="27">
        <v>2014</v>
      </c>
      <c r="D4734" s="27">
        <v>1217.502</v>
      </c>
    </row>
    <row r="4735" spans="1:5" x14ac:dyDescent="0.25">
      <c r="A4735" s="27" t="s">
        <v>905</v>
      </c>
      <c r="B4735" s="27">
        <v>2015</v>
      </c>
      <c r="D4735" s="27">
        <v>1217.502</v>
      </c>
    </row>
    <row r="4736" spans="1:5" x14ac:dyDescent="0.25">
      <c r="A4736" s="27" t="s">
        <v>905</v>
      </c>
      <c r="B4736" s="27">
        <v>2016</v>
      </c>
      <c r="D4736" s="27">
        <v>1217.502</v>
      </c>
    </row>
    <row r="4737" spans="1:5" x14ac:dyDescent="0.25">
      <c r="A4737" s="27" t="s">
        <v>905</v>
      </c>
      <c r="B4737" s="27">
        <v>2017</v>
      </c>
      <c r="D4737" s="27">
        <v>1217.502</v>
      </c>
    </row>
    <row r="4738" spans="1:5" x14ac:dyDescent="0.25">
      <c r="A4738" s="27" t="s">
        <v>907</v>
      </c>
      <c r="B4738" s="27">
        <v>1981</v>
      </c>
      <c r="C4738" s="27">
        <v>0</v>
      </c>
      <c r="D4738" s="27">
        <v>0</v>
      </c>
      <c r="E4738" s="27">
        <v>0</v>
      </c>
    </row>
    <row r="4739" spans="1:5" x14ac:dyDescent="0.25">
      <c r="A4739" s="27" t="s">
        <v>907</v>
      </c>
      <c r="B4739" s="27">
        <v>1982</v>
      </c>
      <c r="D4739" s="27">
        <v>0</v>
      </c>
    </row>
    <row r="4740" spans="1:5" x14ac:dyDescent="0.25">
      <c r="A4740" s="27" t="s">
        <v>907</v>
      </c>
      <c r="B4740" s="27">
        <v>1983</v>
      </c>
      <c r="D4740" s="27">
        <v>0</v>
      </c>
    </row>
    <row r="4741" spans="1:5" x14ac:dyDescent="0.25">
      <c r="A4741" s="27" t="s">
        <v>907</v>
      </c>
      <c r="B4741" s="27">
        <v>1984</v>
      </c>
      <c r="C4741" s="27">
        <v>0</v>
      </c>
      <c r="D4741" s="27">
        <v>0</v>
      </c>
      <c r="E4741" s="27">
        <v>0</v>
      </c>
    </row>
    <row r="4742" spans="1:5" x14ac:dyDescent="0.25">
      <c r="A4742" s="27" t="s">
        <v>907</v>
      </c>
      <c r="B4742" s="27">
        <v>1985</v>
      </c>
      <c r="D4742" s="27">
        <v>1745.8520000000001</v>
      </c>
    </row>
    <row r="4743" spans="1:5" x14ac:dyDescent="0.25">
      <c r="A4743" s="27" t="s">
        <v>907</v>
      </c>
      <c r="B4743" s="27">
        <v>1986</v>
      </c>
      <c r="D4743" s="27">
        <v>3491.7040000000002</v>
      </c>
    </row>
    <row r="4744" spans="1:5" x14ac:dyDescent="0.25">
      <c r="A4744" s="27" t="s">
        <v>907</v>
      </c>
      <c r="B4744" s="27">
        <v>1987</v>
      </c>
      <c r="C4744" s="27">
        <v>5237.5559999999996</v>
      </c>
      <c r="D4744" s="27">
        <v>5237.5559999999996</v>
      </c>
      <c r="E4744" s="27">
        <v>0</v>
      </c>
    </row>
    <row r="4745" spans="1:5" x14ac:dyDescent="0.25">
      <c r="A4745" s="27" t="s">
        <v>907</v>
      </c>
      <c r="B4745" s="27">
        <v>1988</v>
      </c>
      <c r="D4745" s="27">
        <v>19103.1086666667</v>
      </c>
    </row>
    <row r="4746" spans="1:5" x14ac:dyDescent="0.25">
      <c r="A4746" s="27" t="s">
        <v>907</v>
      </c>
      <c r="B4746" s="27">
        <v>1989</v>
      </c>
      <c r="D4746" s="27">
        <v>32968.661333333301</v>
      </c>
    </row>
    <row r="4747" spans="1:5" x14ac:dyDescent="0.25">
      <c r="A4747" s="27" t="s">
        <v>907</v>
      </c>
      <c r="B4747" s="27">
        <v>1990</v>
      </c>
      <c r="C4747" s="27">
        <v>46834.214</v>
      </c>
      <c r="D4747" s="27">
        <v>46834.214</v>
      </c>
      <c r="E4747" s="27">
        <v>9680.6023999999998</v>
      </c>
    </row>
    <row r="4748" spans="1:5" x14ac:dyDescent="0.25">
      <c r="A4748" s="27" t="s">
        <v>907</v>
      </c>
      <c r="B4748" s="27">
        <v>1991</v>
      </c>
      <c r="D4748" s="27">
        <v>42854.918666666701</v>
      </c>
    </row>
    <row r="4749" spans="1:5" x14ac:dyDescent="0.25">
      <c r="A4749" s="27" t="s">
        <v>907</v>
      </c>
      <c r="B4749" s="27">
        <v>1992</v>
      </c>
      <c r="D4749" s="27">
        <v>38875.6233333333</v>
      </c>
    </row>
    <row r="4750" spans="1:5" x14ac:dyDescent="0.25">
      <c r="A4750" s="27" t="s">
        <v>907</v>
      </c>
      <c r="B4750" s="27">
        <v>1993</v>
      </c>
      <c r="C4750" s="27">
        <v>34896.328000000001</v>
      </c>
      <c r="D4750" s="27">
        <v>34896.328000000001</v>
      </c>
      <c r="E4750" s="27">
        <v>12343.257600000001</v>
      </c>
    </row>
    <row r="4751" spans="1:5" x14ac:dyDescent="0.25">
      <c r="A4751" s="27" t="s">
        <v>907</v>
      </c>
      <c r="B4751" s="27">
        <v>1994</v>
      </c>
      <c r="D4751" s="27">
        <v>35771.566666666702</v>
      </c>
    </row>
    <row r="4752" spans="1:5" x14ac:dyDescent="0.25">
      <c r="A4752" s="27" t="s">
        <v>907</v>
      </c>
      <c r="B4752" s="27">
        <v>1995</v>
      </c>
      <c r="D4752" s="27">
        <v>36646.805333333301</v>
      </c>
    </row>
    <row r="4753" spans="1:5" x14ac:dyDescent="0.25">
      <c r="A4753" s="27" t="s">
        <v>907</v>
      </c>
      <c r="B4753" s="27">
        <v>1996</v>
      </c>
      <c r="C4753" s="27">
        <v>37522.044000000002</v>
      </c>
      <c r="D4753" s="27">
        <v>37522.044000000002</v>
      </c>
      <c r="E4753" s="27">
        <v>18423.342000000001</v>
      </c>
    </row>
    <row r="4754" spans="1:5" x14ac:dyDescent="0.25">
      <c r="A4754" s="27" t="s">
        <v>907</v>
      </c>
      <c r="B4754" s="27">
        <v>1997</v>
      </c>
      <c r="D4754" s="27">
        <v>28069.7382</v>
      </c>
    </row>
    <row r="4755" spans="1:5" x14ac:dyDescent="0.25">
      <c r="A4755" s="27" t="s">
        <v>907</v>
      </c>
      <c r="B4755" s="27">
        <v>1998</v>
      </c>
      <c r="D4755" s="27">
        <v>18617.432400000002</v>
      </c>
    </row>
    <row r="4756" spans="1:5" x14ac:dyDescent="0.25">
      <c r="A4756" s="27" t="s">
        <v>907</v>
      </c>
      <c r="B4756" s="27">
        <v>1999</v>
      </c>
      <c r="C4756" s="27">
        <v>9165.1265999999996</v>
      </c>
      <c r="D4756" s="27">
        <v>9165.1265999999996</v>
      </c>
      <c r="E4756" s="27">
        <v>5165.0172000000002</v>
      </c>
    </row>
    <row r="4757" spans="1:5" x14ac:dyDescent="0.25">
      <c r="A4757" s="27" t="s">
        <v>907</v>
      </c>
      <c r="B4757" s="27">
        <v>2000</v>
      </c>
      <c r="D4757" s="27">
        <v>7836.8769333333303</v>
      </c>
    </row>
    <row r="4758" spans="1:5" x14ac:dyDescent="0.25">
      <c r="A4758" s="27" t="s">
        <v>907</v>
      </c>
      <c r="B4758" s="27">
        <v>2001</v>
      </c>
      <c r="D4758" s="27">
        <v>6508.62726666667</v>
      </c>
    </row>
    <row r="4759" spans="1:5" x14ac:dyDescent="0.25">
      <c r="A4759" s="27" t="s">
        <v>907</v>
      </c>
      <c r="B4759" s="27">
        <v>2002</v>
      </c>
      <c r="C4759" s="27">
        <v>5180.3775999999998</v>
      </c>
      <c r="D4759" s="27">
        <v>5180.3775999999998</v>
      </c>
      <c r="E4759" s="27">
        <v>3712.3968</v>
      </c>
    </row>
    <row r="4760" spans="1:5" x14ac:dyDescent="0.25">
      <c r="A4760" s="27" t="s">
        <v>907</v>
      </c>
      <c r="B4760" s="27">
        <v>2003</v>
      </c>
      <c r="D4760" s="27">
        <v>8599.0717333333305</v>
      </c>
    </row>
    <row r="4761" spans="1:5" x14ac:dyDescent="0.25">
      <c r="A4761" s="27" t="s">
        <v>907</v>
      </c>
      <c r="B4761" s="27">
        <v>2004</v>
      </c>
      <c r="D4761" s="27">
        <v>12017.765866666699</v>
      </c>
    </row>
    <row r="4762" spans="1:5" x14ac:dyDescent="0.25">
      <c r="A4762" s="27" t="s">
        <v>907</v>
      </c>
      <c r="B4762" s="27">
        <v>2005</v>
      </c>
      <c r="C4762" s="27">
        <v>15436.46</v>
      </c>
      <c r="D4762" s="27">
        <v>15436.46</v>
      </c>
      <c r="E4762" s="27">
        <v>12380.017</v>
      </c>
    </row>
    <row r="4763" spans="1:5" x14ac:dyDescent="0.25">
      <c r="A4763" s="27" t="s">
        <v>907</v>
      </c>
      <c r="B4763" s="27">
        <v>2006</v>
      </c>
      <c r="D4763" s="27">
        <v>12704.514133333299</v>
      </c>
    </row>
    <row r="4764" spans="1:5" x14ac:dyDescent="0.25">
      <c r="A4764" s="27" t="s">
        <v>907</v>
      </c>
      <c r="B4764" s="27">
        <v>2007</v>
      </c>
      <c r="D4764" s="27">
        <v>9972.5682666666708</v>
      </c>
    </row>
    <row r="4765" spans="1:5" x14ac:dyDescent="0.25">
      <c r="A4765" s="27" t="s">
        <v>907</v>
      </c>
      <c r="B4765" s="27">
        <v>2008</v>
      </c>
      <c r="C4765" s="27">
        <v>7240.6224000000002</v>
      </c>
      <c r="D4765" s="27">
        <v>7240.6224000000002</v>
      </c>
      <c r="E4765" s="27">
        <v>8357.2368000000006</v>
      </c>
    </row>
    <row r="4766" spans="1:5" x14ac:dyDescent="0.25">
      <c r="A4766" s="27" t="s">
        <v>907</v>
      </c>
      <c r="B4766" s="27">
        <v>2009</v>
      </c>
      <c r="D4766" s="27">
        <v>7451.1368000000002</v>
      </c>
    </row>
    <row r="4767" spans="1:5" x14ac:dyDescent="0.25">
      <c r="A4767" s="27" t="s">
        <v>907</v>
      </c>
      <c r="B4767" s="27">
        <v>2010</v>
      </c>
      <c r="C4767" s="27">
        <v>7661.6512000000002</v>
      </c>
      <c r="D4767" s="27">
        <v>7661.6512000000002</v>
      </c>
      <c r="E4767" s="27">
        <v>10804.787</v>
      </c>
    </row>
    <row r="4768" spans="1:5" x14ac:dyDescent="0.25">
      <c r="A4768" s="27" t="s">
        <v>907</v>
      </c>
      <c r="B4768" s="27">
        <v>2011</v>
      </c>
      <c r="C4768" s="27">
        <v>6609.1956</v>
      </c>
      <c r="D4768" s="27">
        <v>6609.1956</v>
      </c>
      <c r="E4768" s="27">
        <v>11104.289699999999</v>
      </c>
    </row>
    <row r="4769" spans="1:5" x14ac:dyDescent="0.25">
      <c r="A4769" s="27" t="s">
        <v>907</v>
      </c>
      <c r="B4769" s="27">
        <v>2012</v>
      </c>
      <c r="C4769" s="27">
        <v>6033.6715999999997</v>
      </c>
      <c r="D4769" s="27">
        <v>6033.6715999999997</v>
      </c>
      <c r="E4769" s="27">
        <v>11230.3658</v>
      </c>
    </row>
    <row r="4770" spans="1:5" x14ac:dyDescent="0.25">
      <c r="A4770" s="27" t="s">
        <v>907</v>
      </c>
      <c r="B4770" s="27">
        <v>2013</v>
      </c>
      <c r="C4770" s="27">
        <v>9188.0594999999994</v>
      </c>
      <c r="D4770" s="27">
        <v>9188.0594999999994</v>
      </c>
      <c r="E4770" s="27">
        <v>22539.735000000001</v>
      </c>
    </row>
    <row r="4771" spans="1:5" x14ac:dyDescent="0.25">
      <c r="A4771" s="27" t="s">
        <v>907</v>
      </c>
      <c r="B4771" s="27">
        <v>2014</v>
      </c>
      <c r="D4771" s="27">
        <v>9188.0594999999994</v>
      </c>
    </row>
    <row r="4772" spans="1:5" x14ac:dyDescent="0.25">
      <c r="A4772" s="27" t="s">
        <v>907</v>
      </c>
      <c r="B4772" s="27">
        <v>2015</v>
      </c>
      <c r="D4772" s="27">
        <v>9188.0594999999994</v>
      </c>
    </row>
    <row r="4773" spans="1:5" x14ac:dyDescent="0.25">
      <c r="A4773" s="27" t="s">
        <v>907</v>
      </c>
      <c r="B4773" s="27">
        <v>2016</v>
      </c>
      <c r="D4773" s="27">
        <v>9188.0594999999994</v>
      </c>
    </row>
    <row r="4774" spans="1:5" x14ac:dyDescent="0.25">
      <c r="A4774" s="27" t="s">
        <v>907</v>
      </c>
      <c r="B4774" s="27">
        <v>2017</v>
      </c>
      <c r="D4774" s="27">
        <v>9188.0594999999994</v>
      </c>
    </row>
    <row r="4775" spans="1:5" x14ac:dyDescent="0.25">
      <c r="A4775" s="27" t="s">
        <v>910</v>
      </c>
      <c r="B4775" s="27">
        <v>1981</v>
      </c>
      <c r="C4775" s="27">
        <v>981190</v>
      </c>
      <c r="D4775" s="27">
        <v>981190</v>
      </c>
      <c r="E4775" s="27">
        <v>133675.67499999999</v>
      </c>
    </row>
    <row r="4776" spans="1:5" x14ac:dyDescent="0.25">
      <c r="A4776" s="27" t="s">
        <v>910</v>
      </c>
      <c r="B4776" s="27">
        <v>1982</v>
      </c>
      <c r="D4776" s="27">
        <v>980782.86333333305</v>
      </c>
    </row>
    <row r="4777" spans="1:5" x14ac:dyDescent="0.25">
      <c r="A4777" s="27" t="s">
        <v>910</v>
      </c>
      <c r="B4777" s="27">
        <v>1983</v>
      </c>
      <c r="D4777" s="27">
        <v>980375.72666666703</v>
      </c>
    </row>
    <row r="4778" spans="1:5" x14ac:dyDescent="0.25">
      <c r="A4778" s="27" t="s">
        <v>910</v>
      </c>
      <c r="B4778" s="27">
        <v>1984</v>
      </c>
      <c r="C4778" s="27">
        <v>979968.59</v>
      </c>
      <c r="D4778" s="27">
        <v>979968.59</v>
      </c>
      <c r="E4778" s="27">
        <v>240905.58799999999</v>
      </c>
    </row>
    <row r="4779" spans="1:5" x14ac:dyDescent="0.25">
      <c r="A4779" s="27" t="s">
        <v>910</v>
      </c>
      <c r="B4779" s="27">
        <v>1985</v>
      </c>
      <c r="D4779" s="27">
        <v>982303.41</v>
      </c>
    </row>
    <row r="4780" spans="1:5" x14ac:dyDescent="0.25">
      <c r="A4780" s="27" t="s">
        <v>910</v>
      </c>
      <c r="B4780" s="27">
        <v>1986</v>
      </c>
      <c r="D4780" s="27">
        <v>984638.23</v>
      </c>
    </row>
    <row r="4781" spans="1:5" x14ac:dyDescent="0.25">
      <c r="A4781" s="27" t="s">
        <v>910</v>
      </c>
      <c r="B4781" s="27">
        <v>1987</v>
      </c>
      <c r="C4781" s="27">
        <v>986973.05</v>
      </c>
      <c r="D4781" s="27">
        <v>986973.05</v>
      </c>
      <c r="E4781" s="27">
        <v>358327.08500000002</v>
      </c>
    </row>
    <row r="4782" spans="1:5" x14ac:dyDescent="0.25">
      <c r="A4782" s="27" t="s">
        <v>910</v>
      </c>
      <c r="B4782" s="27">
        <v>1988</v>
      </c>
      <c r="D4782" s="27">
        <v>927444.85266666696</v>
      </c>
    </row>
    <row r="4783" spans="1:5" x14ac:dyDescent="0.25">
      <c r="A4783" s="27" t="s">
        <v>910</v>
      </c>
      <c r="B4783" s="27">
        <v>1989</v>
      </c>
      <c r="D4783" s="27">
        <v>867916.65533333295</v>
      </c>
    </row>
    <row r="4784" spans="1:5" x14ac:dyDescent="0.25">
      <c r="A4784" s="27" t="s">
        <v>910</v>
      </c>
      <c r="B4784" s="27">
        <v>1990</v>
      </c>
      <c r="C4784" s="27">
        <v>808388.45799999998</v>
      </c>
      <c r="D4784" s="27">
        <v>808388.45799999998</v>
      </c>
      <c r="E4784" s="27">
        <v>271991.62400000001</v>
      </c>
    </row>
    <row r="4785" spans="1:5" x14ac:dyDescent="0.25">
      <c r="A4785" s="27" t="s">
        <v>910</v>
      </c>
      <c r="B4785" s="27">
        <v>1991</v>
      </c>
      <c r="D4785" s="27">
        <v>843975.03200000001</v>
      </c>
    </row>
    <row r="4786" spans="1:5" x14ac:dyDescent="0.25">
      <c r="A4786" s="27" t="s">
        <v>910</v>
      </c>
      <c r="B4786" s="27">
        <v>1992</v>
      </c>
      <c r="D4786" s="27">
        <v>879561.60600000003</v>
      </c>
    </row>
    <row r="4787" spans="1:5" x14ac:dyDescent="0.25">
      <c r="A4787" s="27" t="s">
        <v>910</v>
      </c>
      <c r="B4787" s="27">
        <v>1993</v>
      </c>
      <c r="C4787" s="27">
        <v>915148.18</v>
      </c>
      <c r="D4787" s="27">
        <v>915148.18</v>
      </c>
      <c r="E4787" s="27">
        <v>332934.08799999999</v>
      </c>
    </row>
    <row r="4788" spans="1:5" x14ac:dyDescent="0.25">
      <c r="A4788" s="27" t="s">
        <v>910</v>
      </c>
      <c r="B4788" s="27">
        <v>1994</v>
      </c>
      <c r="D4788" s="27">
        <v>913068.392666667</v>
      </c>
    </row>
    <row r="4789" spans="1:5" x14ac:dyDescent="0.25">
      <c r="A4789" s="27" t="s">
        <v>910</v>
      </c>
      <c r="B4789" s="27">
        <v>1995</v>
      </c>
      <c r="D4789" s="27">
        <v>910988.60533333302</v>
      </c>
    </row>
    <row r="4790" spans="1:5" x14ac:dyDescent="0.25">
      <c r="A4790" s="27" t="s">
        <v>910</v>
      </c>
      <c r="B4790" s="27">
        <v>1996</v>
      </c>
      <c r="C4790" s="27">
        <v>908908.81799999997</v>
      </c>
      <c r="D4790" s="27">
        <v>908908.81799999997</v>
      </c>
      <c r="E4790" s="27">
        <v>454136.32799999998</v>
      </c>
    </row>
    <row r="4791" spans="1:5" x14ac:dyDescent="0.25">
      <c r="A4791" s="27" t="s">
        <v>910</v>
      </c>
      <c r="B4791" s="27">
        <v>1997</v>
      </c>
      <c r="D4791" s="27">
        <v>805893.45200000005</v>
      </c>
    </row>
    <row r="4792" spans="1:5" x14ac:dyDescent="0.25">
      <c r="A4792" s="27" t="s">
        <v>910</v>
      </c>
      <c r="B4792" s="27">
        <v>1998</v>
      </c>
      <c r="D4792" s="27">
        <v>702878.08600000001</v>
      </c>
    </row>
    <row r="4793" spans="1:5" x14ac:dyDescent="0.25">
      <c r="A4793" s="27" t="s">
        <v>910</v>
      </c>
      <c r="B4793" s="27">
        <v>1999</v>
      </c>
      <c r="C4793" s="27">
        <v>599862.72</v>
      </c>
      <c r="D4793" s="27">
        <v>599862.72</v>
      </c>
      <c r="E4793" s="27">
        <v>267384</v>
      </c>
    </row>
    <row r="4794" spans="1:5" x14ac:dyDescent="0.25">
      <c r="A4794" s="27" t="s">
        <v>910</v>
      </c>
      <c r="B4794" s="27">
        <v>2000</v>
      </c>
      <c r="D4794" s="27">
        <v>544100.13399999996</v>
      </c>
    </row>
    <row r="4795" spans="1:5" x14ac:dyDescent="0.25">
      <c r="A4795" s="27" t="s">
        <v>910</v>
      </c>
      <c r="B4795" s="27">
        <v>2001</v>
      </c>
      <c r="D4795" s="27">
        <v>488337.54800000001</v>
      </c>
    </row>
    <row r="4796" spans="1:5" x14ac:dyDescent="0.25">
      <c r="A4796" s="27" t="s">
        <v>910</v>
      </c>
      <c r="B4796" s="27">
        <v>2002</v>
      </c>
      <c r="C4796" s="27">
        <v>432574.962</v>
      </c>
      <c r="D4796" s="27">
        <v>432574.962</v>
      </c>
      <c r="E4796" s="27">
        <v>249558.57199999999</v>
      </c>
    </row>
    <row r="4797" spans="1:5" x14ac:dyDescent="0.25">
      <c r="A4797" s="27" t="s">
        <v>910</v>
      </c>
      <c r="B4797" s="27">
        <v>2003</v>
      </c>
      <c r="D4797" s="27">
        <v>396499.43133333302</v>
      </c>
    </row>
    <row r="4798" spans="1:5" x14ac:dyDescent="0.25">
      <c r="A4798" s="27" t="s">
        <v>910</v>
      </c>
      <c r="B4798" s="27">
        <v>2004</v>
      </c>
      <c r="D4798" s="27">
        <v>360423.90066666697</v>
      </c>
    </row>
    <row r="4799" spans="1:5" x14ac:dyDescent="0.25">
      <c r="A4799" s="27" t="s">
        <v>910</v>
      </c>
      <c r="B4799" s="27">
        <v>2005</v>
      </c>
      <c r="C4799" s="27">
        <v>324348.37</v>
      </c>
      <c r="D4799" s="27">
        <v>324348.37</v>
      </c>
      <c r="E4799" s="27">
        <v>256103.67999999999</v>
      </c>
    </row>
    <row r="4800" spans="1:5" x14ac:dyDescent="0.25">
      <c r="A4800" s="27" t="s">
        <v>910</v>
      </c>
      <c r="B4800" s="27">
        <v>2006</v>
      </c>
      <c r="D4800" s="27">
        <v>302711.58666666702</v>
      </c>
    </row>
    <row r="4801" spans="1:5" x14ac:dyDescent="0.25">
      <c r="A4801" s="27" t="s">
        <v>910</v>
      </c>
      <c r="B4801" s="27">
        <v>2007</v>
      </c>
      <c r="D4801" s="27">
        <v>281074.80333333299</v>
      </c>
    </row>
    <row r="4802" spans="1:5" x14ac:dyDescent="0.25">
      <c r="A4802" s="27" t="s">
        <v>910</v>
      </c>
      <c r="B4802" s="27">
        <v>2008</v>
      </c>
      <c r="C4802" s="27">
        <v>259438.02</v>
      </c>
      <c r="D4802" s="27">
        <v>259438.02</v>
      </c>
      <c r="E4802" s="27">
        <v>304814.16899999999</v>
      </c>
    </row>
    <row r="4803" spans="1:5" x14ac:dyDescent="0.25">
      <c r="A4803" s="27" t="s">
        <v>910</v>
      </c>
      <c r="B4803" s="27">
        <v>2009</v>
      </c>
      <c r="D4803" s="27">
        <v>241942.81400000001</v>
      </c>
    </row>
    <row r="4804" spans="1:5" x14ac:dyDescent="0.25">
      <c r="A4804" s="27" t="s">
        <v>910</v>
      </c>
      <c r="B4804" s="27">
        <v>2010</v>
      </c>
      <c r="C4804" s="27">
        <v>224447.60800000001</v>
      </c>
      <c r="D4804" s="27">
        <v>224447.60800000001</v>
      </c>
      <c r="E4804" s="27">
        <v>322537.76799999998</v>
      </c>
    </row>
    <row r="4805" spans="1:5" x14ac:dyDescent="0.25">
      <c r="A4805" s="27" t="s">
        <v>910</v>
      </c>
      <c r="B4805" s="27">
        <v>2011</v>
      </c>
      <c r="C4805" s="27">
        <v>196139.736</v>
      </c>
      <c r="D4805" s="27">
        <v>196139.736</v>
      </c>
      <c r="E4805" s="27">
        <v>331331.60399999999</v>
      </c>
    </row>
    <row r="4806" spans="1:5" x14ac:dyDescent="0.25">
      <c r="A4806" s="27" t="s">
        <v>910</v>
      </c>
      <c r="B4806" s="27">
        <v>2012</v>
      </c>
      <c r="C4806" s="27">
        <v>150576.03</v>
      </c>
      <c r="D4806" s="27">
        <v>150576.03</v>
      </c>
      <c r="E4806" s="27">
        <v>309502.51199999999</v>
      </c>
    </row>
    <row r="4807" spans="1:5" x14ac:dyDescent="0.25">
      <c r="A4807" s="27" t="s">
        <v>910</v>
      </c>
      <c r="B4807" s="27">
        <v>2013</v>
      </c>
      <c r="C4807" s="27">
        <v>122155.95</v>
      </c>
      <c r="D4807" s="27">
        <v>122155.95</v>
      </c>
      <c r="E4807" s="27">
        <v>315126.01799999998</v>
      </c>
    </row>
    <row r="4808" spans="1:5" x14ac:dyDescent="0.25">
      <c r="A4808" s="27" t="s">
        <v>910</v>
      </c>
      <c r="B4808" s="27">
        <v>2014</v>
      </c>
      <c r="D4808" s="27">
        <v>122155.95</v>
      </c>
    </row>
    <row r="4809" spans="1:5" x14ac:dyDescent="0.25">
      <c r="A4809" s="27" t="s">
        <v>910</v>
      </c>
      <c r="B4809" s="27">
        <v>2015</v>
      </c>
      <c r="D4809" s="27">
        <v>122155.95</v>
      </c>
    </row>
    <row r="4810" spans="1:5" x14ac:dyDescent="0.25">
      <c r="A4810" s="27" t="s">
        <v>910</v>
      </c>
      <c r="B4810" s="27">
        <v>2016</v>
      </c>
      <c r="D4810" s="27">
        <v>122155.95</v>
      </c>
    </row>
    <row r="4811" spans="1:5" x14ac:dyDescent="0.25">
      <c r="A4811" s="27" t="s">
        <v>910</v>
      </c>
      <c r="B4811" s="27">
        <v>2017</v>
      </c>
      <c r="D4811" s="27">
        <v>122155.95</v>
      </c>
    </row>
    <row r="4812" spans="1:5" x14ac:dyDescent="0.25">
      <c r="A4812" s="27" t="s">
        <v>912</v>
      </c>
      <c r="B4812" s="27">
        <v>1981</v>
      </c>
      <c r="C4812" s="27">
        <v>2620478.5419999999</v>
      </c>
      <c r="D4812" s="27">
        <v>2620478.5419999999</v>
      </c>
      <c r="E4812" s="27">
        <v>259713.32310000001</v>
      </c>
    </row>
    <row r="4813" spans="1:5" x14ac:dyDescent="0.25">
      <c r="A4813" s="27" t="s">
        <v>912</v>
      </c>
      <c r="B4813" s="27">
        <v>1982</v>
      </c>
      <c r="D4813" s="27">
        <v>2316762.0466666701</v>
      </c>
    </row>
    <row r="4814" spans="1:5" x14ac:dyDescent="0.25">
      <c r="A4814" s="27" t="s">
        <v>912</v>
      </c>
      <c r="B4814" s="27">
        <v>1983</v>
      </c>
      <c r="D4814" s="27">
        <v>2013045.5513333301</v>
      </c>
    </row>
    <row r="4815" spans="1:5" x14ac:dyDescent="0.25">
      <c r="A4815" s="27" t="s">
        <v>912</v>
      </c>
      <c r="B4815" s="27">
        <v>1984</v>
      </c>
      <c r="C4815" s="27">
        <v>1709329.0560000001</v>
      </c>
      <c r="D4815" s="27">
        <v>1709329.0560000001</v>
      </c>
      <c r="E4815" s="27">
        <v>305368.12190000003</v>
      </c>
    </row>
    <row r="4816" spans="1:5" x14ac:dyDescent="0.25">
      <c r="A4816" s="27" t="s">
        <v>912</v>
      </c>
      <c r="B4816" s="27">
        <v>1985</v>
      </c>
      <c r="D4816" s="27">
        <v>1420609.5173333299</v>
      </c>
    </row>
    <row r="4817" spans="1:5" x14ac:dyDescent="0.25">
      <c r="A4817" s="27" t="s">
        <v>912</v>
      </c>
      <c r="B4817" s="27">
        <v>1986</v>
      </c>
      <c r="D4817" s="27">
        <v>1131889.9786666699</v>
      </c>
    </row>
    <row r="4818" spans="1:5" x14ac:dyDescent="0.25">
      <c r="A4818" s="27" t="s">
        <v>912</v>
      </c>
      <c r="B4818" s="27">
        <v>1987</v>
      </c>
      <c r="C4818" s="27">
        <v>843170.44</v>
      </c>
      <c r="D4818" s="27">
        <v>843170.44</v>
      </c>
      <c r="E4818" s="27">
        <v>239166.39600000001</v>
      </c>
    </row>
    <row r="4819" spans="1:5" x14ac:dyDescent="0.25">
      <c r="A4819" s="27" t="s">
        <v>912</v>
      </c>
      <c r="B4819" s="27">
        <v>1988</v>
      </c>
      <c r="D4819" s="27">
        <v>898022.64533333306</v>
      </c>
    </row>
    <row r="4820" spans="1:5" x14ac:dyDescent="0.25">
      <c r="A4820" s="27" t="s">
        <v>912</v>
      </c>
      <c r="B4820" s="27">
        <v>1989</v>
      </c>
      <c r="D4820" s="27">
        <v>952874.85066666699</v>
      </c>
    </row>
    <row r="4821" spans="1:5" x14ac:dyDescent="0.25">
      <c r="A4821" s="27" t="s">
        <v>912</v>
      </c>
      <c r="B4821" s="27">
        <v>1990</v>
      </c>
      <c r="C4821" s="27">
        <v>1007727.056</v>
      </c>
      <c r="D4821" s="27">
        <v>1007727.056</v>
      </c>
      <c r="E4821" s="27">
        <v>275886.53279999999</v>
      </c>
    </row>
    <row r="4822" spans="1:5" x14ac:dyDescent="0.25">
      <c r="A4822" s="27" t="s">
        <v>912</v>
      </c>
      <c r="B4822" s="27">
        <v>1991</v>
      </c>
      <c r="D4822" s="27">
        <v>1014541.09566667</v>
      </c>
    </row>
    <row r="4823" spans="1:5" x14ac:dyDescent="0.25">
      <c r="A4823" s="27" t="s">
        <v>912</v>
      </c>
      <c r="B4823" s="27">
        <v>1992</v>
      </c>
      <c r="D4823" s="27">
        <v>1021355.13533333</v>
      </c>
    </row>
    <row r="4824" spans="1:5" x14ac:dyDescent="0.25">
      <c r="A4824" s="27" t="s">
        <v>912</v>
      </c>
      <c r="B4824" s="27">
        <v>1993</v>
      </c>
      <c r="C4824" s="27">
        <v>1028169.175</v>
      </c>
      <c r="D4824" s="27">
        <v>1028169.175</v>
      </c>
      <c r="E4824" s="27">
        <v>308586.14600000001</v>
      </c>
    </row>
    <row r="4825" spans="1:5" x14ac:dyDescent="0.25">
      <c r="A4825" s="27" t="s">
        <v>912</v>
      </c>
      <c r="B4825" s="27">
        <v>1994</v>
      </c>
      <c r="D4825" s="27">
        <v>1064989.3859999999</v>
      </c>
    </row>
    <row r="4826" spans="1:5" x14ac:dyDescent="0.25">
      <c r="A4826" s="27" t="s">
        <v>912</v>
      </c>
      <c r="B4826" s="27">
        <v>1995</v>
      </c>
      <c r="D4826" s="27">
        <v>1101809.5970000001</v>
      </c>
    </row>
    <row r="4827" spans="1:5" x14ac:dyDescent="0.25">
      <c r="A4827" s="27" t="s">
        <v>912</v>
      </c>
      <c r="B4827" s="27">
        <v>1996</v>
      </c>
      <c r="C4827" s="27">
        <v>1138629.808</v>
      </c>
      <c r="D4827" s="27">
        <v>1138629.808</v>
      </c>
      <c r="E4827" s="27">
        <v>435957.40960000001</v>
      </c>
    </row>
    <row r="4828" spans="1:5" x14ac:dyDescent="0.25">
      <c r="A4828" s="27" t="s">
        <v>912</v>
      </c>
      <c r="B4828" s="27">
        <v>1997</v>
      </c>
      <c r="D4828" s="27">
        <v>1068331.4726666701</v>
      </c>
    </row>
    <row r="4829" spans="1:5" x14ac:dyDescent="0.25">
      <c r="A4829" s="27" t="s">
        <v>912</v>
      </c>
      <c r="B4829" s="27">
        <v>1998</v>
      </c>
      <c r="D4829" s="27">
        <v>998033.13733333303</v>
      </c>
    </row>
    <row r="4830" spans="1:5" x14ac:dyDescent="0.25">
      <c r="A4830" s="27" t="s">
        <v>912</v>
      </c>
      <c r="B4830" s="27">
        <v>1999</v>
      </c>
      <c r="C4830" s="27">
        <v>927734.80200000003</v>
      </c>
      <c r="D4830" s="27">
        <v>927734.80200000003</v>
      </c>
      <c r="E4830" s="27">
        <v>283755.24310000002</v>
      </c>
    </row>
    <row r="4831" spans="1:5" x14ac:dyDescent="0.25">
      <c r="A4831" s="27" t="s">
        <v>912</v>
      </c>
      <c r="B4831" s="27">
        <v>2000</v>
      </c>
      <c r="D4831" s="27">
        <v>990282.93200000003</v>
      </c>
    </row>
    <row r="4832" spans="1:5" x14ac:dyDescent="0.25">
      <c r="A4832" s="27" t="s">
        <v>912</v>
      </c>
      <c r="B4832" s="27">
        <v>2001</v>
      </c>
      <c r="D4832" s="27">
        <v>1052831.0619999999</v>
      </c>
    </row>
    <row r="4833" spans="1:5" x14ac:dyDescent="0.25">
      <c r="A4833" s="27" t="s">
        <v>912</v>
      </c>
      <c r="B4833" s="27">
        <v>2002</v>
      </c>
      <c r="C4833" s="27">
        <v>1115379.192</v>
      </c>
      <c r="D4833" s="27">
        <v>1115379.192</v>
      </c>
      <c r="E4833" s="27">
        <v>485738.5576</v>
      </c>
    </row>
    <row r="4834" spans="1:5" x14ac:dyDescent="0.25">
      <c r="A4834" s="27" t="s">
        <v>912</v>
      </c>
      <c r="B4834" s="27">
        <v>2003</v>
      </c>
      <c r="D4834" s="27">
        <v>1331885.308</v>
      </c>
    </row>
    <row r="4835" spans="1:5" x14ac:dyDescent="0.25">
      <c r="A4835" s="27" t="s">
        <v>912</v>
      </c>
      <c r="B4835" s="27">
        <v>2004</v>
      </c>
      <c r="D4835" s="27">
        <v>1548391.4240000001</v>
      </c>
    </row>
    <row r="4836" spans="1:5" x14ac:dyDescent="0.25">
      <c r="A4836" s="27" t="s">
        <v>912</v>
      </c>
      <c r="B4836" s="27">
        <v>2005</v>
      </c>
      <c r="C4836" s="27">
        <v>1764897.54</v>
      </c>
      <c r="D4836" s="27">
        <v>1764897.54</v>
      </c>
      <c r="E4836" s="27">
        <v>1214323.6000000001</v>
      </c>
    </row>
    <row r="4837" spans="1:5" x14ac:dyDescent="0.25">
      <c r="A4837" s="27" t="s">
        <v>912</v>
      </c>
      <c r="B4837" s="27">
        <v>2006</v>
      </c>
      <c r="D4837" s="27">
        <v>1322732.9491999999</v>
      </c>
    </row>
    <row r="4838" spans="1:5" x14ac:dyDescent="0.25">
      <c r="A4838" s="27" t="s">
        <v>912</v>
      </c>
      <c r="B4838" s="27">
        <v>2007</v>
      </c>
      <c r="D4838" s="27">
        <v>880568.35840000003</v>
      </c>
    </row>
    <row r="4839" spans="1:5" x14ac:dyDescent="0.25">
      <c r="A4839" s="27" t="s">
        <v>912</v>
      </c>
      <c r="B4839" s="27">
        <v>2008</v>
      </c>
      <c r="C4839" s="27">
        <v>438403.76760000002</v>
      </c>
      <c r="D4839" s="27">
        <v>438403.76760000002</v>
      </c>
      <c r="E4839" s="27">
        <v>646415.90520000004</v>
      </c>
    </row>
    <row r="4840" spans="1:5" x14ac:dyDescent="0.25">
      <c r="A4840" s="27" t="s">
        <v>912</v>
      </c>
      <c r="B4840" s="27">
        <v>2009</v>
      </c>
      <c r="D4840" s="27">
        <v>502114.1691</v>
      </c>
    </row>
    <row r="4841" spans="1:5" x14ac:dyDescent="0.25">
      <c r="A4841" s="27" t="s">
        <v>912</v>
      </c>
      <c r="B4841" s="27">
        <v>2010</v>
      </c>
      <c r="C4841" s="27">
        <v>565824.57059999998</v>
      </c>
      <c r="D4841" s="27">
        <v>565824.57059999998</v>
      </c>
      <c r="E4841" s="27">
        <v>1035172.4939999999</v>
      </c>
    </row>
    <row r="4842" spans="1:5" x14ac:dyDescent="0.25">
      <c r="A4842" s="27" t="s">
        <v>912</v>
      </c>
      <c r="B4842" s="27">
        <v>2011</v>
      </c>
      <c r="C4842" s="27">
        <v>203422.78049999999</v>
      </c>
      <c r="D4842" s="27">
        <v>203422.78049999999</v>
      </c>
      <c r="E4842" s="27">
        <v>858537.29099999997</v>
      </c>
    </row>
    <row r="4843" spans="1:5" x14ac:dyDescent="0.25">
      <c r="A4843" s="27" t="s">
        <v>912</v>
      </c>
      <c r="B4843" s="27">
        <v>2012</v>
      </c>
      <c r="C4843" s="27">
        <v>191845.4933</v>
      </c>
      <c r="D4843" s="27">
        <v>191845.4933</v>
      </c>
      <c r="E4843" s="27">
        <v>826772.50399999996</v>
      </c>
    </row>
    <row r="4844" spans="1:5" x14ac:dyDescent="0.25">
      <c r="A4844" s="27" t="s">
        <v>912</v>
      </c>
      <c r="B4844" s="27">
        <v>2013</v>
      </c>
      <c r="C4844" s="27">
        <v>251582.63130000001</v>
      </c>
      <c r="D4844" s="27">
        <v>251582.63130000001</v>
      </c>
      <c r="E4844" s="27">
        <v>1018473.599</v>
      </c>
    </row>
    <row r="4845" spans="1:5" x14ac:dyDescent="0.25">
      <c r="A4845" s="27" t="s">
        <v>912</v>
      </c>
      <c r="B4845" s="27">
        <v>2014</v>
      </c>
      <c r="D4845" s="27">
        <v>251582.63130000001</v>
      </c>
    </row>
    <row r="4846" spans="1:5" x14ac:dyDescent="0.25">
      <c r="A4846" s="27" t="s">
        <v>912</v>
      </c>
      <c r="B4846" s="27">
        <v>2015</v>
      </c>
      <c r="D4846" s="27">
        <v>251582.63130000001</v>
      </c>
    </row>
    <row r="4847" spans="1:5" x14ac:dyDescent="0.25">
      <c r="A4847" s="27" t="s">
        <v>912</v>
      </c>
      <c r="B4847" s="27">
        <v>2016</v>
      </c>
      <c r="D4847" s="27">
        <v>251582.63130000001</v>
      </c>
    </row>
    <row r="4848" spans="1:5" x14ac:dyDescent="0.25">
      <c r="A4848" s="27" t="s">
        <v>912</v>
      </c>
      <c r="B4848" s="27">
        <v>2017</v>
      </c>
      <c r="D4848" s="27">
        <v>251582.63130000001</v>
      </c>
    </row>
    <row r="4849" spans="1:5" x14ac:dyDescent="0.25">
      <c r="A4849" s="27" t="s">
        <v>923</v>
      </c>
      <c r="B4849" s="27">
        <v>1981</v>
      </c>
      <c r="C4849" s="27">
        <v>897752.80799999996</v>
      </c>
      <c r="D4849" s="27">
        <v>897752.80799999996</v>
      </c>
      <c r="E4849" s="27">
        <v>76682.926800000001</v>
      </c>
    </row>
    <row r="4850" spans="1:5" x14ac:dyDescent="0.25">
      <c r="A4850" s="27" t="s">
        <v>923</v>
      </c>
      <c r="B4850" s="27">
        <v>1982</v>
      </c>
      <c r="D4850" s="27">
        <v>825939.68866666697</v>
      </c>
    </row>
    <row r="4851" spans="1:5" x14ac:dyDescent="0.25">
      <c r="A4851" s="27" t="s">
        <v>923</v>
      </c>
      <c r="B4851" s="27">
        <v>1983</v>
      </c>
      <c r="D4851" s="27">
        <v>754126.56933333306</v>
      </c>
    </row>
    <row r="4852" spans="1:5" x14ac:dyDescent="0.25">
      <c r="A4852" s="27" t="s">
        <v>923</v>
      </c>
      <c r="B4852" s="27">
        <v>1984</v>
      </c>
      <c r="C4852" s="27">
        <v>682313.45</v>
      </c>
      <c r="D4852" s="27">
        <v>682313.45</v>
      </c>
      <c r="E4852" s="27">
        <v>137974.5325</v>
      </c>
    </row>
    <row r="4853" spans="1:5" x14ac:dyDescent="0.25">
      <c r="A4853" s="27" t="s">
        <v>923</v>
      </c>
      <c r="B4853" s="27">
        <v>1985</v>
      </c>
      <c r="D4853" s="27">
        <v>677092.97766666696</v>
      </c>
    </row>
    <row r="4854" spans="1:5" x14ac:dyDescent="0.25">
      <c r="A4854" s="27" t="s">
        <v>923</v>
      </c>
      <c r="B4854" s="27">
        <v>1986</v>
      </c>
      <c r="D4854" s="27">
        <v>671872.50533333304</v>
      </c>
    </row>
    <row r="4855" spans="1:5" x14ac:dyDescent="0.25">
      <c r="A4855" s="27" t="s">
        <v>923</v>
      </c>
      <c r="B4855" s="27">
        <v>1987</v>
      </c>
      <c r="C4855" s="27">
        <v>666652.03300000005</v>
      </c>
      <c r="D4855" s="27">
        <v>666652.03300000005</v>
      </c>
      <c r="E4855" s="27">
        <v>204388.08549999999</v>
      </c>
    </row>
    <row r="4856" spans="1:5" x14ac:dyDescent="0.25">
      <c r="A4856" s="27" t="s">
        <v>923</v>
      </c>
      <c r="B4856" s="27">
        <v>1988</v>
      </c>
      <c r="D4856" s="27">
        <v>709189.57633333304</v>
      </c>
    </row>
    <row r="4857" spans="1:5" x14ac:dyDescent="0.25">
      <c r="A4857" s="27" t="s">
        <v>923</v>
      </c>
      <c r="B4857" s="27">
        <v>1989</v>
      </c>
      <c r="D4857" s="27">
        <v>751727.11966666696</v>
      </c>
    </row>
    <row r="4858" spans="1:5" x14ac:dyDescent="0.25">
      <c r="A4858" s="27" t="s">
        <v>923</v>
      </c>
      <c r="B4858" s="27">
        <v>1990</v>
      </c>
      <c r="C4858" s="27">
        <v>794264.66299999994</v>
      </c>
      <c r="D4858" s="27">
        <v>794264.66299999994</v>
      </c>
      <c r="E4858" s="27">
        <v>243496.93840000001</v>
      </c>
    </row>
    <row r="4859" spans="1:5" x14ac:dyDescent="0.25">
      <c r="A4859" s="27" t="s">
        <v>923</v>
      </c>
      <c r="B4859" s="27">
        <v>1991</v>
      </c>
      <c r="D4859" s="27">
        <v>758265.15599999996</v>
      </c>
    </row>
    <row r="4860" spans="1:5" x14ac:dyDescent="0.25">
      <c r="A4860" s="27" t="s">
        <v>923</v>
      </c>
      <c r="B4860" s="27">
        <v>1992</v>
      </c>
      <c r="D4860" s="27">
        <v>722265.64899999998</v>
      </c>
    </row>
    <row r="4861" spans="1:5" x14ac:dyDescent="0.25">
      <c r="A4861" s="27" t="s">
        <v>923</v>
      </c>
      <c r="B4861" s="27">
        <v>1993</v>
      </c>
      <c r="C4861" s="27">
        <v>686266.14199999999</v>
      </c>
      <c r="D4861" s="27">
        <v>686266.14199999999</v>
      </c>
      <c r="E4861" s="27">
        <v>195505.41500000001</v>
      </c>
    </row>
    <row r="4862" spans="1:5" x14ac:dyDescent="0.25">
      <c r="A4862" s="27" t="s">
        <v>923</v>
      </c>
      <c r="B4862" s="27">
        <v>1994</v>
      </c>
      <c r="D4862" s="27">
        <v>1370764.8153333301</v>
      </c>
    </row>
    <row r="4863" spans="1:5" x14ac:dyDescent="0.25">
      <c r="A4863" s="27" t="s">
        <v>923</v>
      </c>
      <c r="B4863" s="27">
        <v>1995</v>
      </c>
      <c r="D4863" s="27">
        <v>2055263.4886666699</v>
      </c>
    </row>
    <row r="4864" spans="1:5" x14ac:dyDescent="0.25">
      <c r="A4864" s="27" t="s">
        <v>923</v>
      </c>
      <c r="B4864" s="27">
        <v>1996</v>
      </c>
      <c r="C4864" s="27">
        <v>2739762.162</v>
      </c>
      <c r="D4864" s="27">
        <v>2739762.162</v>
      </c>
      <c r="E4864" s="27">
        <v>1616457.48</v>
      </c>
    </row>
    <row r="4865" spans="1:5" x14ac:dyDescent="0.25">
      <c r="A4865" s="27" t="s">
        <v>923</v>
      </c>
      <c r="B4865" s="27">
        <v>1997</v>
      </c>
      <c r="D4865" s="27">
        <v>3196282.5329999998</v>
      </c>
    </row>
    <row r="4866" spans="1:5" x14ac:dyDescent="0.25">
      <c r="A4866" s="27" t="s">
        <v>923</v>
      </c>
      <c r="B4866" s="27">
        <v>1998</v>
      </c>
      <c r="D4866" s="27">
        <v>3652802.9040000001</v>
      </c>
    </row>
    <row r="4867" spans="1:5" x14ac:dyDescent="0.25">
      <c r="A4867" s="27" t="s">
        <v>923</v>
      </c>
      <c r="B4867" s="27">
        <v>1999</v>
      </c>
      <c r="C4867" s="27">
        <v>4109323.2749999999</v>
      </c>
      <c r="D4867" s="27">
        <v>4109323.2749999999</v>
      </c>
      <c r="E4867" s="27">
        <v>1721850.2860000001</v>
      </c>
    </row>
    <row r="4868" spans="1:5" x14ac:dyDescent="0.25">
      <c r="A4868" s="27" t="s">
        <v>923</v>
      </c>
      <c r="B4868" s="27">
        <v>2000</v>
      </c>
      <c r="D4868" s="27">
        <v>3007902.35</v>
      </c>
    </row>
    <row r="4869" spans="1:5" x14ac:dyDescent="0.25">
      <c r="A4869" s="27" t="s">
        <v>923</v>
      </c>
      <c r="B4869" s="27">
        <v>2001</v>
      </c>
      <c r="D4869" s="27">
        <v>1906481.425</v>
      </c>
    </row>
    <row r="4870" spans="1:5" x14ac:dyDescent="0.25">
      <c r="A4870" s="27" t="s">
        <v>923</v>
      </c>
      <c r="B4870" s="27">
        <v>2002</v>
      </c>
      <c r="C4870" s="27">
        <v>805060.5</v>
      </c>
      <c r="D4870" s="27">
        <v>805060.5</v>
      </c>
      <c r="E4870" s="27">
        <v>422373.22600000002</v>
      </c>
    </row>
    <row r="4871" spans="1:5" x14ac:dyDescent="0.25">
      <c r="A4871" s="27" t="s">
        <v>923</v>
      </c>
      <c r="B4871" s="27">
        <v>2003</v>
      </c>
      <c r="D4871" s="27">
        <v>576855.24123333301</v>
      </c>
    </row>
    <row r="4872" spans="1:5" x14ac:dyDescent="0.25">
      <c r="A4872" s="27" t="s">
        <v>923</v>
      </c>
      <c r="B4872" s="27">
        <v>2004</v>
      </c>
      <c r="D4872" s="27">
        <v>348649.98246666702</v>
      </c>
    </row>
    <row r="4873" spans="1:5" x14ac:dyDescent="0.25">
      <c r="A4873" s="27" t="s">
        <v>923</v>
      </c>
      <c r="B4873" s="27">
        <v>2005</v>
      </c>
      <c r="C4873" s="27">
        <v>120444.7237</v>
      </c>
      <c r="D4873" s="27">
        <v>120444.7237</v>
      </c>
      <c r="E4873" s="27">
        <v>90292.439299999998</v>
      </c>
    </row>
    <row r="4874" spans="1:5" x14ac:dyDescent="0.25">
      <c r="A4874" s="27" t="s">
        <v>923</v>
      </c>
      <c r="B4874" s="27">
        <v>2006</v>
      </c>
      <c r="D4874" s="27">
        <v>81831.970600666697</v>
      </c>
    </row>
    <row r="4875" spans="1:5" x14ac:dyDescent="0.25">
      <c r="A4875" s="27" t="s">
        <v>923</v>
      </c>
      <c r="B4875" s="27">
        <v>2007</v>
      </c>
      <c r="D4875" s="27">
        <v>43219.217501333304</v>
      </c>
    </row>
    <row r="4876" spans="1:5" x14ac:dyDescent="0.25">
      <c r="A4876" s="27" t="s">
        <v>923</v>
      </c>
      <c r="B4876" s="27">
        <v>2008</v>
      </c>
      <c r="C4876" s="27">
        <v>4606.4644019999996</v>
      </c>
      <c r="D4876" s="27">
        <v>4606.4644019999996</v>
      </c>
      <c r="E4876" s="27">
        <v>12407.440860000001</v>
      </c>
    </row>
    <row r="4877" spans="1:5" x14ac:dyDescent="0.25">
      <c r="A4877" s="27" t="s">
        <v>923</v>
      </c>
      <c r="B4877" s="27">
        <v>2009</v>
      </c>
      <c r="D4877" s="27">
        <v>3254.062257</v>
      </c>
    </row>
    <row r="4878" spans="1:5" x14ac:dyDescent="0.25">
      <c r="A4878" s="27" t="s">
        <v>923</v>
      </c>
      <c r="B4878" s="27">
        <v>2010</v>
      </c>
      <c r="C4878" s="27">
        <v>1901.660112</v>
      </c>
      <c r="D4878" s="27">
        <v>1901.660112</v>
      </c>
      <c r="E4878" s="27">
        <v>11722.216109999999</v>
      </c>
    </row>
    <row r="4879" spans="1:5" x14ac:dyDescent="0.25">
      <c r="A4879" s="27" t="s">
        <v>923</v>
      </c>
      <c r="B4879" s="27">
        <v>2011</v>
      </c>
      <c r="C4879" s="27">
        <v>0</v>
      </c>
      <c r="D4879" s="27">
        <v>0</v>
      </c>
      <c r="E4879" s="27">
        <v>7421.88699</v>
      </c>
    </row>
    <row r="4880" spans="1:5" x14ac:dyDescent="0.25">
      <c r="A4880" s="27" t="s">
        <v>923</v>
      </c>
      <c r="B4880" s="27">
        <v>2012</v>
      </c>
      <c r="C4880" s="27">
        <v>0</v>
      </c>
      <c r="D4880" s="27">
        <v>0</v>
      </c>
      <c r="E4880" s="27">
        <v>58093.969299999997</v>
      </c>
    </row>
    <row r="4881" spans="1:5" x14ac:dyDescent="0.25">
      <c r="A4881" s="27" t="s">
        <v>923</v>
      </c>
      <c r="B4881" s="27">
        <v>2013</v>
      </c>
      <c r="C4881" s="27">
        <v>0</v>
      </c>
      <c r="D4881" s="27">
        <v>0</v>
      </c>
      <c r="E4881" s="27">
        <v>20303.50621</v>
      </c>
    </row>
    <row r="4882" spans="1:5" x14ac:dyDescent="0.25">
      <c r="A4882" s="27" t="s">
        <v>923</v>
      </c>
      <c r="B4882" s="27">
        <v>2014</v>
      </c>
      <c r="D4882" s="27">
        <v>0</v>
      </c>
    </row>
    <row r="4883" spans="1:5" x14ac:dyDescent="0.25">
      <c r="A4883" s="27" t="s">
        <v>923</v>
      </c>
      <c r="B4883" s="27">
        <v>2015</v>
      </c>
      <c r="D4883" s="27">
        <v>0</v>
      </c>
    </row>
    <row r="4884" spans="1:5" x14ac:dyDescent="0.25">
      <c r="A4884" s="27" t="s">
        <v>923</v>
      </c>
      <c r="B4884" s="27">
        <v>2016</v>
      </c>
      <c r="D4884" s="27">
        <v>0</v>
      </c>
    </row>
    <row r="4885" spans="1:5" x14ac:dyDescent="0.25">
      <c r="A4885" s="27" t="s">
        <v>923</v>
      </c>
      <c r="B4885" s="27">
        <v>2017</v>
      </c>
      <c r="D4885" s="27">
        <v>0</v>
      </c>
    </row>
    <row r="4886" spans="1:5" x14ac:dyDescent="0.25">
      <c r="A4886" s="27" t="s">
        <v>929</v>
      </c>
      <c r="B4886" s="27">
        <v>1981</v>
      </c>
      <c r="C4886" s="27">
        <v>413445.30099999998</v>
      </c>
      <c r="D4886" s="27">
        <v>413445.30099999998</v>
      </c>
      <c r="E4886" s="27">
        <v>277886.59269999998</v>
      </c>
    </row>
    <row r="4887" spans="1:5" x14ac:dyDescent="0.25">
      <c r="A4887" s="27" t="s">
        <v>929</v>
      </c>
      <c r="B4887" s="27">
        <v>1982</v>
      </c>
      <c r="D4887" s="27">
        <v>413665.49200000003</v>
      </c>
    </row>
    <row r="4888" spans="1:5" x14ac:dyDescent="0.25">
      <c r="A4888" s="27" t="s">
        <v>929</v>
      </c>
      <c r="B4888" s="27">
        <v>1983</v>
      </c>
      <c r="D4888" s="27">
        <v>413885.68300000002</v>
      </c>
    </row>
    <row r="4889" spans="1:5" x14ac:dyDescent="0.25">
      <c r="A4889" s="27" t="s">
        <v>929</v>
      </c>
      <c r="B4889" s="27">
        <v>1984</v>
      </c>
      <c r="C4889" s="27">
        <v>414105.87400000001</v>
      </c>
      <c r="D4889" s="27">
        <v>414105.87400000001</v>
      </c>
      <c r="E4889" s="27">
        <v>278330.57980000001</v>
      </c>
    </row>
    <row r="4890" spans="1:5" x14ac:dyDescent="0.25">
      <c r="A4890" s="27" t="s">
        <v>929</v>
      </c>
      <c r="B4890" s="27">
        <v>1985</v>
      </c>
      <c r="D4890" s="27">
        <v>369472.313333333</v>
      </c>
    </row>
    <row r="4891" spans="1:5" x14ac:dyDescent="0.25">
      <c r="A4891" s="27" t="s">
        <v>929</v>
      </c>
      <c r="B4891" s="27">
        <v>1986</v>
      </c>
      <c r="D4891" s="27">
        <v>324838.75266666699</v>
      </c>
    </row>
    <row r="4892" spans="1:5" x14ac:dyDescent="0.25">
      <c r="A4892" s="27" t="s">
        <v>929</v>
      </c>
      <c r="B4892" s="27">
        <v>1987</v>
      </c>
      <c r="C4892" s="27">
        <v>280205.19199999998</v>
      </c>
      <c r="D4892" s="27">
        <v>280205.19199999998</v>
      </c>
      <c r="E4892" s="27">
        <v>280205.19199999998</v>
      </c>
    </row>
    <row r="4893" spans="1:5" x14ac:dyDescent="0.25">
      <c r="A4893" s="27" t="s">
        <v>929</v>
      </c>
      <c r="B4893" s="27">
        <v>1988</v>
      </c>
      <c r="D4893" s="27">
        <v>280945.17050000001</v>
      </c>
    </row>
    <row r="4894" spans="1:5" x14ac:dyDescent="0.25">
      <c r="A4894" s="27" t="s">
        <v>929</v>
      </c>
      <c r="B4894" s="27">
        <v>1989</v>
      </c>
      <c r="D4894" s="27">
        <v>281685.14899999998</v>
      </c>
    </row>
    <row r="4895" spans="1:5" x14ac:dyDescent="0.25">
      <c r="A4895" s="27" t="s">
        <v>929</v>
      </c>
      <c r="B4895" s="27">
        <v>1990</v>
      </c>
      <c r="C4895" s="27">
        <v>282425.1275</v>
      </c>
      <c r="D4895" s="27">
        <v>282425.1275</v>
      </c>
      <c r="E4895" s="27">
        <v>282425.1275</v>
      </c>
    </row>
    <row r="4896" spans="1:5" x14ac:dyDescent="0.25">
      <c r="A4896" s="27" t="s">
        <v>929</v>
      </c>
      <c r="B4896" s="27">
        <v>1991</v>
      </c>
      <c r="D4896" s="27">
        <v>283197.99393333303</v>
      </c>
    </row>
    <row r="4897" spans="1:5" x14ac:dyDescent="0.25">
      <c r="A4897" s="27" t="s">
        <v>929</v>
      </c>
      <c r="B4897" s="27">
        <v>1992</v>
      </c>
      <c r="D4897" s="27">
        <v>283970.86036666698</v>
      </c>
    </row>
    <row r="4898" spans="1:5" x14ac:dyDescent="0.25">
      <c r="A4898" s="27" t="s">
        <v>929</v>
      </c>
      <c r="B4898" s="27">
        <v>1993</v>
      </c>
      <c r="C4898" s="27">
        <v>284743.7268</v>
      </c>
      <c r="D4898" s="27">
        <v>284743.7268</v>
      </c>
      <c r="E4898" s="27">
        <v>284743.7268</v>
      </c>
    </row>
    <row r="4899" spans="1:5" x14ac:dyDescent="0.25">
      <c r="A4899" s="27" t="s">
        <v>929</v>
      </c>
      <c r="B4899" s="27">
        <v>1994</v>
      </c>
      <c r="D4899" s="27">
        <v>285483.70529999997</v>
      </c>
    </row>
    <row r="4900" spans="1:5" x14ac:dyDescent="0.25">
      <c r="A4900" s="27" t="s">
        <v>929</v>
      </c>
      <c r="B4900" s="27">
        <v>1995</v>
      </c>
      <c r="D4900" s="27">
        <v>286223.6838</v>
      </c>
    </row>
    <row r="4901" spans="1:5" x14ac:dyDescent="0.25">
      <c r="A4901" s="27" t="s">
        <v>929</v>
      </c>
      <c r="B4901" s="27">
        <v>1996</v>
      </c>
      <c r="C4901" s="27">
        <v>286963.66230000003</v>
      </c>
      <c r="D4901" s="27">
        <v>286963.66230000003</v>
      </c>
      <c r="E4901" s="27">
        <v>286963.66230000003</v>
      </c>
    </row>
    <row r="4902" spans="1:5" x14ac:dyDescent="0.25">
      <c r="A4902" s="27" t="s">
        <v>929</v>
      </c>
      <c r="B4902" s="27">
        <v>1997</v>
      </c>
      <c r="D4902" s="27">
        <v>287802.30459999997</v>
      </c>
    </row>
    <row r="4903" spans="1:5" x14ac:dyDescent="0.25">
      <c r="A4903" s="27" t="s">
        <v>929</v>
      </c>
      <c r="B4903" s="27">
        <v>1998</v>
      </c>
      <c r="D4903" s="27">
        <v>288640.94689999998</v>
      </c>
    </row>
    <row r="4904" spans="1:5" x14ac:dyDescent="0.25">
      <c r="A4904" s="27" t="s">
        <v>929</v>
      </c>
      <c r="B4904" s="27">
        <v>1999</v>
      </c>
      <c r="C4904" s="27">
        <v>289479.58919999999</v>
      </c>
      <c r="D4904" s="27">
        <v>289479.58919999999</v>
      </c>
      <c r="E4904" s="27">
        <v>141166.476</v>
      </c>
    </row>
    <row r="4905" spans="1:5" x14ac:dyDescent="0.25">
      <c r="A4905" s="27" t="s">
        <v>929</v>
      </c>
      <c r="B4905" s="27">
        <v>2000</v>
      </c>
      <c r="D4905" s="27">
        <v>290614.22289999999</v>
      </c>
    </row>
    <row r="4906" spans="1:5" x14ac:dyDescent="0.25">
      <c r="A4906" s="27" t="s">
        <v>929</v>
      </c>
      <c r="B4906" s="27">
        <v>2001</v>
      </c>
      <c r="D4906" s="27">
        <v>291748.8566</v>
      </c>
    </row>
    <row r="4907" spans="1:5" x14ac:dyDescent="0.25">
      <c r="A4907" s="27" t="s">
        <v>929</v>
      </c>
      <c r="B4907" s="27">
        <v>2002</v>
      </c>
      <c r="C4907" s="27">
        <v>292883.4903</v>
      </c>
      <c r="D4907" s="27">
        <v>292883.4903</v>
      </c>
      <c r="E4907" s="27">
        <v>142826.40900000001</v>
      </c>
    </row>
    <row r="4908" spans="1:5" x14ac:dyDescent="0.25">
      <c r="A4908" s="27" t="s">
        <v>929</v>
      </c>
      <c r="B4908" s="27">
        <v>2003</v>
      </c>
      <c r="D4908" s="27">
        <v>295672.673533333</v>
      </c>
    </row>
    <row r="4909" spans="1:5" x14ac:dyDescent="0.25">
      <c r="A4909" s="27" t="s">
        <v>929</v>
      </c>
      <c r="B4909" s="27">
        <v>2004</v>
      </c>
      <c r="D4909" s="27">
        <v>298461.85676666698</v>
      </c>
    </row>
    <row r="4910" spans="1:5" x14ac:dyDescent="0.25">
      <c r="A4910" s="27" t="s">
        <v>929</v>
      </c>
      <c r="B4910" s="27">
        <v>2005</v>
      </c>
      <c r="C4910" s="27">
        <v>301251.03999999998</v>
      </c>
      <c r="D4910" s="27">
        <v>301251.03999999998</v>
      </c>
      <c r="E4910" s="27">
        <v>301251.03999999998</v>
      </c>
    </row>
    <row r="4911" spans="1:5" x14ac:dyDescent="0.25">
      <c r="A4911" s="27" t="s">
        <v>929</v>
      </c>
      <c r="B4911" s="27">
        <v>2006</v>
      </c>
      <c r="D4911" s="27">
        <v>248866.7837</v>
      </c>
    </row>
    <row r="4912" spans="1:5" x14ac:dyDescent="0.25">
      <c r="A4912" s="27" t="s">
        <v>929</v>
      </c>
      <c r="B4912" s="27">
        <v>2007</v>
      </c>
      <c r="D4912" s="27">
        <v>196482.52739999999</v>
      </c>
    </row>
    <row r="4913" spans="1:5" x14ac:dyDescent="0.25">
      <c r="A4913" s="27" t="s">
        <v>929</v>
      </c>
      <c r="B4913" s="27">
        <v>2008</v>
      </c>
      <c r="C4913" s="27">
        <v>144098.27110000001</v>
      </c>
      <c r="D4913" s="27">
        <v>144098.27110000001</v>
      </c>
      <c r="E4913" s="27">
        <v>144098.27110000001</v>
      </c>
    </row>
    <row r="4914" spans="1:5" x14ac:dyDescent="0.25">
      <c r="A4914" s="27" t="s">
        <v>929</v>
      </c>
      <c r="B4914" s="27">
        <v>2009</v>
      </c>
      <c r="D4914" s="27">
        <v>147619.50779999999</v>
      </c>
    </row>
    <row r="4915" spans="1:5" x14ac:dyDescent="0.25">
      <c r="A4915" s="27" t="s">
        <v>929</v>
      </c>
      <c r="B4915" s="27">
        <v>2010</v>
      </c>
      <c r="C4915" s="27">
        <v>151140.7445</v>
      </c>
      <c r="D4915" s="27">
        <v>151140.7445</v>
      </c>
      <c r="E4915" s="27">
        <v>151140.7445</v>
      </c>
    </row>
    <row r="4916" spans="1:5" x14ac:dyDescent="0.25">
      <c r="A4916" s="27" t="s">
        <v>929</v>
      </c>
      <c r="B4916" s="27">
        <v>2011</v>
      </c>
      <c r="C4916" s="27">
        <v>155577.21580000001</v>
      </c>
      <c r="D4916" s="27">
        <v>155577.21580000001</v>
      </c>
      <c r="E4916" s="27">
        <v>313804.39299999998</v>
      </c>
    </row>
    <row r="4917" spans="1:5" x14ac:dyDescent="0.25">
      <c r="A4917" s="27" t="s">
        <v>929</v>
      </c>
      <c r="B4917" s="27">
        <v>2012</v>
      </c>
      <c r="C4917" s="27">
        <v>157842.867</v>
      </c>
      <c r="D4917" s="27">
        <v>157842.867</v>
      </c>
      <c r="E4917" s="27">
        <v>157842.867</v>
      </c>
    </row>
    <row r="4918" spans="1:5" x14ac:dyDescent="0.25">
      <c r="A4918" s="27" t="s">
        <v>929</v>
      </c>
      <c r="B4918" s="27">
        <v>2013</v>
      </c>
      <c r="C4918" s="27">
        <v>153951.11929999999</v>
      </c>
      <c r="D4918" s="27">
        <v>153951.11929999999</v>
      </c>
      <c r="E4918" s="27">
        <v>153951.11929999999</v>
      </c>
    </row>
    <row r="4919" spans="1:5" x14ac:dyDescent="0.25">
      <c r="A4919" s="27" t="s">
        <v>929</v>
      </c>
      <c r="B4919" s="27">
        <v>2014</v>
      </c>
      <c r="D4919" s="27">
        <v>153951.11929999999</v>
      </c>
    </row>
    <row r="4920" spans="1:5" x14ac:dyDescent="0.25">
      <c r="A4920" s="27" t="s">
        <v>929</v>
      </c>
      <c r="B4920" s="27">
        <v>2015</v>
      </c>
      <c r="D4920" s="27">
        <v>153951.11929999999</v>
      </c>
    </row>
    <row r="4921" spans="1:5" x14ac:dyDescent="0.25">
      <c r="A4921" s="27" t="s">
        <v>929</v>
      </c>
      <c r="B4921" s="27">
        <v>2016</v>
      </c>
      <c r="D4921" s="27">
        <v>153951.11929999999</v>
      </c>
    </row>
    <row r="4922" spans="1:5" x14ac:dyDescent="0.25">
      <c r="A4922" s="27" t="s">
        <v>929</v>
      </c>
      <c r="B4922" s="27">
        <v>2017</v>
      </c>
      <c r="D4922" s="27">
        <v>153951.11929999999</v>
      </c>
    </row>
    <row r="4923" spans="1:5" x14ac:dyDescent="0.25">
      <c r="A4923" s="27" t="s">
        <v>933</v>
      </c>
      <c r="B4923" s="27">
        <v>1981</v>
      </c>
      <c r="C4923" s="27">
        <v>1537462.7682</v>
      </c>
      <c r="D4923" s="27">
        <v>1537462.7682</v>
      </c>
      <c r="E4923" s="27">
        <v>767746.95779999997</v>
      </c>
    </row>
    <row r="4924" spans="1:5" x14ac:dyDescent="0.25">
      <c r="A4924" s="27" t="s">
        <v>933</v>
      </c>
      <c r="B4924" s="27">
        <v>1982</v>
      </c>
      <c r="D4924" s="27">
        <v>1551673.1842</v>
      </c>
    </row>
    <row r="4925" spans="1:5" x14ac:dyDescent="0.25">
      <c r="A4925" s="27" t="s">
        <v>933</v>
      </c>
      <c r="B4925" s="27">
        <v>1983</v>
      </c>
      <c r="D4925" s="27">
        <v>1565883.6002</v>
      </c>
    </row>
    <row r="4926" spans="1:5" x14ac:dyDescent="0.25">
      <c r="A4926" s="27" t="s">
        <v>933</v>
      </c>
      <c r="B4926" s="27">
        <v>1984</v>
      </c>
      <c r="C4926" s="27">
        <v>1580094.0162</v>
      </c>
      <c r="D4926" s="27">
        <v>1580094.0162</v>
      </c>
      <c r="E4926" s="27">
        <v>791058.71880000003</v>
      </c>
    </row>
    <row r="4927" spans="1:5" x14ac:dyDescent="0.25">
      <c r="A4927" s="27" t="s">
        <v>933</v>
      </c>
      <c r="B4927" s="27">
        <v>1985</v>
      </c>
      <c r="D4927" s="27">
        <v>1594200.2129333301</v>
      </c>
    </row>
    <row r="4928" spans="1:5" x14ac:dyDescent="0.25">
      <c r="A4928" s="27" t="s">
        <v>933</v>
      </c>
      <c r="B4928" s="27">
        <v>1986</v>
      </c>
      <c r="D4928" s="27">
        <v>1608306.40966667</v>
      </c>
    </row>
    <row r="4929" spans="1:5" x14ac:dyDescent="0.25">
      <c r="A4929" s="27" t="s">
        <v>933</v>
      </c>
      <c r="B4929" s="27">
        <v>1987</v>
      </c>
      <c r="C4929" s="27">
        <v>1622412.6063999999</v>
      </c>
      <c r="D4929" s="27">
        <v>1622412.6063999999</v>
      </c>
      <c r="E4929" s="27">
        <v>813144.62320000003</v>
      </c>
    </row>
    <row r="4930" spans="1:5" x14ac:dyDescent="0.25">
      <c r="A4930" s="27" t="s">
        <v>933</v>
      </c>
      <c r="B4930" s="27">
        <v>1988</v>
      </c>
      <c r="D4930" s="27">
        <v>1637765.09253333</v>
      </c>
    </row>
    <row r="4931" spans="1:5" x14ac:dyDescent="0.25">
      <c r="A4931" s="27" t="s">
        <v>933</v>
      </c>
      <c r="B4931" s="27">
        <v>1989</v>
      </c>
      <c r="D4931" s="27">
        <v>1653117.57866667</v>
      </c>
    </row>
    <row r="4932" spans="1:5" x14ac:dyDescent="0.25">
      <c r="A4932" s="27" t="s">
        <v>933</v>
      </c>
      <c r="B4932" s="27">
        <v>1990</v>
      </c>
      <c r="C4932" s="27">
        <v>1668470.0648000001</v>
      </c>
      <c r="D4932" s="27">
        <v>1668470.0648000001</v>
      </c>
      <c r="E4932" s="27">
        <v>834734.27240000002</v>
      </c>
    </row>
    <row r="4933" spans="1:5" x14ac:dyDescent="0.25">
      <c r="A4933" s="27" t="s">
        <v>933</v>
      </c>
      <c r="B4933" s="27">
        <v>1991</v>
      </c>
      <c r="D4933" s="27">
        <v>1691091.9693333299</v>
      </c>
    </row>
    <row r="4934" spans="1:5" x14ac:dyDescent="0.25">
      <c r="A4934" s="27" t="s">
        <v>933</v>
      </c>
      <c r="B4934" s="27">
        <v>1992</v>
      </c>
      <c r="D4934" s="27">
        <v>1713713.8738666701</v>
      </c>
    </row>
    <row r="4935" spans="1:5" x14ac:dyDescent="0.25">
      <c r="A4935" s="27" t="s">
        <v>933</v>
      </c>
      <c r="B4935" s="27">
        <v>1993</v>
      </c>
      <c r="C4935" s="27">
        <v>1736335.7784</v>
      </c>
      <c r="D4935" s="27">
        <v>1736335.7784</v>
      </c>
      <c r="E4935" s="27">
        <v>1446956.4456</v>
      </c>
    </row>
    <row r="4936" spans="1:5" x14ac:dyDescent="0.25">
      <c r="A4936" s="27" t="s">
        <v>933</v>
      </c>
      <c r="B4936" s="27">
        <v>1994</v>
      </c>
      <c r="D4936" s="27">
        <v>1759219.0973666699</v>
      </c>
    </row>
    <row r="4937" spans="1:5" x14ac:dyDescent="0.25">
      <c r="A4937" s="27" t="s">
        <v>933</v>
      </c>
      <c r="B4937" s="27">
        <v>1995</v>
      </c>
      <c r="D4937" s="27">
        <v>1782102.4163333301</v>
      </c>
    </row>
    <row r="4938" spans="1:5" x14ac:dyDescent="0.25">
      <c r="A4938" s="27" t="s">
        <v>933</v>
      </c>
      <c r="B4938" s="27">
        <v>1996</v>
      </c>
      <c r="C4938" s="27">
        <v>1804985.7353000001</v>
      </c>
      <c r="D4938" s="27">
        <v>1804985.7353000001</v>
      </c>
      <c r="E4938" s="27">
        <v>1804985.7353000001</v>
      </c>
    </row>
    <row r="4939" spans="1:5" x14ac:dyDescent="0.25">
      <c r="A4939" s="27" t="s">
        <v>933</v>
      </c>
      <c r="B4939" s="27">
        <v>1997</v>
      </c>
      <c r="D4939" s="27">
        <v>1825606.27686667</v>
      </c>
    </row>
    <row r="4940" spans="1:5" x14ac:dyDescent="0.25">
      <c r="A4940" s="27" t="s">
        <v>933</v>
      </c>
      <c r="B4940" s="27">
        <v>1998</v>
      </c>
      <c r="D4940" s="27">
        <v>1846226.8184333299</v>
      </c>
    </row>
    <row r="4941" spans="1:5" x14ac:dyDescent="0.25">
      <c r="A4941" s="27" t="s">
        <v>933</v>
      </c>
      <c r="B4941" s="27">
        <v>1999</v>
      </c>
      <c r="C4941" s="27">
        <v>1866847.36</v>
      </c>
      <c r="D4941" s="27">
        <v>1866847.36</v>
      </c>
      <c r="E4941" s="27">
        <v>1866847.36</v>
      </c>
    </row>
    <row r="4942" spans="1:5" x14ac:dyDescent="0.25">
      <c r="A4942" s="27" t="s">
        <v>933</v>
      </c>
      <c r="B4942" s="27">
        <v>2000</v>
      </c>
      <c r="D4942" s="27">
        <v>2044203.15213333</v>
      </c>
    </row>
    <row r="4943" spans="1:5" x14ac:dyDescent="0.25">
      <c r="A4943" s="27" t="s">
        <v>933</v>
      </c>
      <c r="B4943" s="27">
        <v>2001</v>
      </c>
      <c r="D4943" s="27">
        <v>2221558.9442666699</v>
      </c>
    </row>
    <row r="4944" spans="1:5" x14ac:dyDescent="0.25">
      <c r="A4944" s="27" t="s">
        <v>933</v>
      </c>
      <c r="B4944" s="27">
        <v>2002</v>
      </c>
      <c r="C4944" s="27">
        <v>2398914.7363999998</v>
      </c>
      <c r="D4944" s="27">
        <v>2398914.7363999998</v>
      </c>
      <c r="E4944" s="27">
        <v>2398914.7363999998</v>
      </c>
    </row>
    <row r="4945" spans="1:5" x14ac:dyDescent="0.25">
      <c r="A4945" s="27" t="s">
        <v>933</v>
      </c>
      <c r="B4945" s="27">
        <v>2003</v>
      </c>
      <c r="D4945" s="27">
        <v>2584697.7815999999</v>
      </c>
    </row>
    <row r="4946" spans="1:5" x14ac:dyDescent="0.25">
      <c r="A4946" s="27" t="s">
        <v>933</v>
      </c>
      <c r="B4946" s="27">
        <v>2004</v>
      </c>
      <c r="D4946" s="27">
        <v>2770480.8267999999</v>
      </c>
    </row>
    <row r="4947" spans="1:5" x14ac:dyDescent="0.25">
      <c r="A4947" s="27" t="s">
        <v>933</v>
      </c>
      <c r="B4947" s="27">
        <v>2005</v>
      </c>
      <c r="C4947" s="27">
        <v>2956263.872</v>
      </c>
      <c r="D4947" s="27">
        <v>2956263.872</v>
      </c>
      <c r="E4947" s="27">
        <v>2956263.872</v>
      </c>
    </row>
    <row r="4948" spans="1:5" x14ac:dyDescent="0.25">
      <c r="A4948" s="27" t="s">
        <v>933</v>
      </c>
      <c r="B4948" s="27">
        <v>2006</v>
      </c>
      <c r="D4948" s="27">
        <v>2985824.0469999998</v>
      </c>
    </row>
    <row r="4949" spans="1:5" x14ac:dyDescent="0.25">
      <c r="A4949" s="27" t="s">
        <v>933</v>
      </c>
      <c r="B4949" s="27">
        <v>2007</v>
      </c>
      <c r="D4949" s="27">
        <v>3015384.2220000001</v>
      </c>
    </row>
    <row r="4950" spans="1:5" x14ac:dyDescent="0.25">
      <c r="A4950" s="27" t="s">
        <v>933</v>
      </c>
      <c r="B4950" s="27">
        <v>2008</v>
      </c>
      <c r="C4950" s="27">
        <v>3044944.3969999999</v>
      </c>
      <c r="D4950" s="27">
        <v>3044944.3969999999</v>
      </c>
      <c r="E4950" s="27">
        <v>3044944.3969999999</v>
      </c>
    </row>
    <row r="4951" spans="1:5" x14ac:dyDescent="0.25">
      <c r="A4951" s="27" t="s">
        <v>933</v>
      </c>
      <c r="B4951" s="27">
        <v>2009</v>
      </c>
      <c r="D4951" s="27">
        <v>3072222.8934999998</v>
      </c>
    </row>
    <row r="4952" spans="1:5" x14ac:dyDescent="0.25">
      <c r="A4952" s="27" t="s">
        <v>933</v>
      </c>
      <c r="B4952" s="27">
        <v>2010</v>
      </c>
      <c r="C4952" s="27">
        <v>3099501.39</v>
      </c>
      <c r="D4952" s="27">
        <v>3099501.39</v>
      </c>
      <c r="E4952" s="27">
        <v>3099501.39</v>
      </c>
    </row>
    <row r="4953" spans="1:5" x14ac:dyDescent="0.25">
      <c r="A4953" s="27" t="s">
        <v>933</v>
      </c>
      <c r="B4953" s="27">
        <v>2011</v>
      </c>
      <c r="C4953" s="27">
        <v>3121648.892</v>
      </c>
      <c r="D4953" s="27">
        <v>3121648.892</v>
      </c>
      <c r="E4953" s="27">
        <v>3819736.1260000002</v>
      </c>
    </row>
    <row r="4954" spans="1:5" x14ac:dyDescent="0.25">
      <c r="A4954" s="27" t="s">
        <v>933</v>
      </c>
      <c r="B4954" s="27">
        <v>2012</v>
      </c>
      <c r="C4954" s="27">
        <v>3144113.4</v>
      </c>
      <c r="D4954" s="27">
        <v>3144113.4</v>
      </c>
      <c r="E4954" s="27">
        <v>3495762</v>
      </c>
    </row>
    <row r="4955" spans="1:5" x14ac:dyDescent="0.25">
      <c r="A4955" s="27" t="s">
        <v>933</v>
      </c>
      <c r="B4955" s="27">
        <v>2013</v>
      </c>
      <c r="C4955" s="27">
        <v>3165130.38</v>
      </c>
      <c r="D4955" s="27">
        <v>3165130.38</v>
      </c>
      <c r="E4955" s="27">
        <v>4271830.38</v>
      </c>
    </row>
    <row r="4956" spans="1:5" x14ac:dyDescent="0.25">
      <c r="A4956" s="27" t="s">
        <v>933</v>
      </c>
      <c r="B4956" s="27">
        <v>2014</v>
      </c>
      <c r="D4956" s="27">
        <v>3165130.38</v>
      </c>
    </row>
    <row r="4957" spans="1:5" x14ac:dyDescent="0.25">
      <c r="A4957" s="27" t="s">
        <v>933</v>
      </c>
      <c r="B4957" s="27">
        <v>2015</v>
      </c>
      <c r="D4957" s="27">
        <v>3165130.38</v>
      </c>
    </row>
    <row r="4958" spans="1:5" x14ac:dyDescent="0.25">
      <c r="A4958" s="27" t="s">
        <v>933</v>
      </c>
      <c r="B4958" s="27">
        <v>2016</v>
      </c>
      <c r="D4958" s="27">
        <v>3165130.38</v>
      </c>
    </row>
    <row r="4959" spans="1:5" x14ac:dyDescent="0.25">
      <c r="A4959" s="27" t="s">
        <v>933</v>
      </c>
      <c r="B4959" s="27">
        <v>2017</v>
      </c>
      <c r="D4959" s="27">
        <v>3165130.38</v>
      </c>
    </row>
    <row r="4960" spans="1:5" x14ac:dyDescent="0.25">
      <c r="A4960" s="27" t="s">
        <v>939</v>
      </c>
      <c r="B4960" s="27">
        <v>1981</v>
      </c>
      <c r="C4960" s="27">
        <v>0</v>
      </c>
      <c r="D4960" s="27">
        <v>0</v>
      </c>
      <c r="E4960" s="27">
        <v>0</v>
      </c>
    </row>
    <row r="4961" spans="1:5" x14ac:dyDescent="0.25">
      <c r="A4961" s="27" t="s">
        <v>939</v>
      </c>
      <c r="B4961" s="27">
        <v>1982</v>
      </c>
      <c r="D4961" s="27">
        <v>9379.3907999999992</v>
      </c>
    </row>
    <row r="4962" spans="1:5" x14ac:dyDescent="0.25">
      <c r="A4962" s="27" t="s">
        <v>939</v>
      </c>
      <c r="B4962" s="27">
        <v>1983</v>
      </c>
      <c r="D4962" s="27">
        <v>18758.781599999998</v>
      </c>
    </row>
    <row r="4963" spans="1:5" x14ac:dyDescent="0.25">
      <c r="A4963" s="27" t="s">
        <v>939</v>
      </c>
      <c r="B4963" s="27">
        <v>1984</v>
      </c>
      <c r="C4963" s="27">
        <v>28138.172399999999</v>
      </c>
      <c r="D4963" s="27">
        <v>28138.172399999999</v>
      </c>
      <c r="E4963" s="27">
        <v>3894.2058999999999</v>
      </c>
    </row>
    <row r="4964" spans="1:5" x14ac:dyDescent="0.25">
      <c r="A4964" s="27" t="s">
        <v>939</v>
      </c>
      <c r="B4964" s="27">
        <v>1985</v>
      </c>
      <c r="D4964" s="27">
        <v>23030.1947666667</v>
      </c>
    </row>
    <row r="4965" spans="1:5" x14ac:dyDescent="0.25">
      <c r="A4965" s="27" t="s">
        <v>939</v>
      </c>
      <c r="B4965" s="27">
        <v>1986</v>
      </c>
      <c r="D4965" s="27">
        <v>17922.217133333299</v>
      </c>
    </row>
    <row r="4966" spans="1:5" x14ac:dyDescent="0.25">
      <c r="A4966" s="27" t="s">
        <v>939</v>
      </c>
      <c r="B4966" s="27">
        <v>1987</v>
      </c>
      <c r="C4966" s="27">
        <v>12814.2395</v>
      </c>
      <c r="D4966" s="27">
        <v>12814.2395</v>
      </c>
      <c r="E4966" s="27">
        <v>5029.2060000000001</v>
      </c>
    </row>
    <row r="4967" spans="1:5" x14ac:dyDescent="0.25">
      <c r="A4967" s="27" t="s">
        <v>939</v>
      </c>
      <c r="B4967" s="27">
        <v>1988</v>
      </c>
      <c r="D4967" s="27">
        <v>16543.2598666667</v>
      </c>
    </row>
    <row r="4968" spans="1:5" x14ac:dyDescent="0.25">
      <c r="A4968" s="27" t="s">
        <v>939</v>
      </c>
      <c r="B4968" s="27">
        <v>1989</v>
      </c>
      <c r="D4968" s="27">
        <v>20272.280233333298</v>
      </c>
    </row>
    <row r="4969" spans="1:5" x14ac:dyDescent="0.25">
      <c r="A4969" s="27" t="s">
        <v>939</v>
      </c>
      <c r="B4969" s="27">
        <v>1990</v>
      </c>
      <c r="C4969" s="27">
        <v>24001.300599999999</v>
      </c>
      <c r="D4969" s="27">
        <v>24001.300599999999</v>
      </c>
      <c r="E4969" s="27">
        <v>8611.4966999999997</v>
      </c>
    </row>
    <row r="4970" spans="1:5" x14ac:dyDescent="0.25">
      <c r="A4970" s="27" t="s">
        <v>939</v>
      </c>
      <c r="B4970" s="27">
        <v>1991</v>
      </c>
      <c r="D4970" s="27">
        <v>21273.752266666699</v>
      </c>
    </row>
    <row r="4971" spans="1:5" x14ac:dyDescent="0.25">
      <c r="A4971" s="27" t="s">
        <v>939</v>
      </c>
      <c r="B4971" s="27">
        <v>1992</v>
      </c>
      <c r="D4971" s="27">
        <v>18546.203933333301</v>
      </c>
    </row>
    <row r="4972" spans="1:5" x14ac:dyDescent="0.25">
      <c r="A4972" s="27" t="s">
        <v>939</v>
      </c>
      <c r="B4972" s="27">
        <v>1993</v>
      </c>
      <c r="C4972" s="27">
        <v>15818.6556</v>
      </c>
      <c r="D4972" s="27">
        <v>15818.6556</v>
      </c>
      <c r="E4972" s="27">
        <v>5673.2471999999998</v>
      </c>
    </row>
    <row r="4973" spans="1:5" x14ac:dyDescent="0.25">
      <c r="A4973" s="27" t="s">
        <v>939</v>
      </c>
      <c r="B4973" s="27">
        <v>1994</v>
      </c>
      <c r="D4973" s="27">
        <v>15002.668733333299</v>
      </c>
    </row>
    <row r="4974" spans="1:5" x14ac:dyDescent="0.25">
      <c r="A4974" s="27" t="s">
        <v>939</v>
      </c>
      <c r="B4974" s="27">
        <v>1995</v>
      </c>
      <c r="D4974" s="27">
        <v>14186.6818666667</v>
      </c>
    </row>
    <row r="4975" spans="1:5" x14ac:dyDescent="0.25">
      <c r="A4975" s="27" t="s">
        <v>939</v>
      </c>
      <c r="B4975" s="27">
        <v>1996</v>
      </c>
      <c r="C4975" s="27">
        <v>13370.695</v>
      </c>
      <c r="D4975" s="27">
        <v>13370.695</v>
      </c>
      <c r="E4975" s="27">
        <v>6150.82</v>
      </c>
    </row>
    <row r="4976" spans="1:5" x14ac:dyDescent="0.25">
      <c r="A4976" s="27" t="s">
        <v>939</v>
      </c>
      <c r="B4976" s="27">
        <v>1997</v>
      </c>
      <c r="D4976" s="27">
        <v>12611.243200000001</v>
      </c>
    </row>
    <row r="4977" spans="1:5" x14ac:dyDescent="0.25">
      <c r="A4977" s="27" t="s">
        <v>939</v>
      </c>
      <c r="B4977" s="27">
        <v>1998</v>
      </c>
      <c r="D4977" s="27">
        <v>11851.7914</v>
      </c>
    </row>
    <row r="4978" spans="1:5" x14ac:dyDescent="0.25">
      <c r="A4978" s="27" t="s">
        <v>939</v>
      </c>
      <c r="B4978" s="27">
        <v>1999</v>
      </c>
      <c r="C4978" s="27">
        <v>11092.339599999999</v>
      </c>
      <c r="D4978" s="27">
        <v>11092.339599999999</v>
      </c>
      <c r="E4978" s="27">
        <v>5522.5033000000003</v>
      </c>
    </row>
    <row r="4979" spans="1:5" x14ac:dyDescent="0.25">
      <c r="A4979" s="27" t="s">
        <v>939</v>
      </c>
      <c r="B4979" s="27">
        <v>2000</v>
      </c>
      <c r="D4979" s="27">
        <v>18220.6675666667</v>
      </c>
    </row>
    <row r="4980" spans="1:5" x14ac:dyDescent="0.25">
      <c r="A4980" s="27" t="s">
        <v>939</v>
      </c>
      <c r="B4980" s="27">
        <v>2001</v>
      </c>
      <c r="D4980" s="27">
        <v>25348.995533333298</v>
      </c>
    </row>
    <row r="4981" spans="1:5" x14ac:dyDescent="0.25">
      <c r="A4981" s="27" t="s">
        <v>939</v>
      </c>
      <c r="B4981" s="27">
        <v>2002</v>
      </c>
      <c r="C4981" s="27">
        <v>32477.323499999999</v>
      </c>
      <c r="D4981" s="27">
        <v>32477.323499999999</v>
      </c>
      <c r="E4981" s="27">
        <v>18014.7006</v>
      </c>
    </row>
    <row r="4982" spans="1:5" x14ac:dyDescent="0.25">
      <c r="A4982" s="27" t="s">
        <v>939</v>
      </c>
      <c r="B4982" s="27">
        <v>2003</v>
      </c>
      <c r="D4982" s="27">
        <v>27994.732800000002</v>
      </c>
    </row>
    <row r="4983" spans="1:5" x14ac:dyDescent="0.25">
      <c r="A4983" s="27" t="s">
        <v>939</v>
      </c>
      <c r="B4983" s="27">
        <v>2004</v>
      </c>
      <c r="D4983" s="27">
        <v>23512.142100000001</v>
      </c>
    </row>
    <row r="4984" spans="1:5" x14ac:dyDescent="0.25">
      <c r="A4984" s="27" t="s">
        <v>939</v>
      </c>
      <c r="B4984" s="27">
        <v>2005</v>
      </c>
      <c r="C4984" s="27">
        <v>19029.5514</v>
      </c>
      <c r="D4984" s="27">
        <v>19029.5514</v>
      </c>
      <c r="E4984" s="27">
        <v>14148.504000000001</v>
      </c>
    </row>
    <row r="4985" spans="1:5" x14ac:dyDescent="0.25">
      <c r="A4985" s="27" t="s">
        <v>939</v>
      </c>
      <c r="B4985" s="27">
        <v>2006</v>
      </c>
      <c r="D4985" s="27">
        <v>14579.318600000001</v>
      </c>
    </row>
    <row r="4986" spans="1:5" x14ac:dyDescent="0.25">
      <c r="A4986" s="27" t="s">
        <v>939</v>
      </c>
      <c r="B4986" s="27">
        <v>2007</v>
      </c>
      <c r="D4986" s="27">
        <v>10129.085800000001</v>
      </c>
    </row>
    <row r="4987" spans="1:5" x14ac:dyDescent="0.25">
      <c r="A4987" s="27" t="s">
        <v>939</v>
      </c>
      <c r="B4987" s="27">
        <v>2008</v>
      </c>
      <c r="C4987" s="27">
        <v>5678.8530000000001</v>
      </c>
      <c r="D4987" s="27">
        <v>5678.8530000000001</v>
      </c>
      <c r="E4987" s="27">
        <v>7291.6769999999997</v>
      </c>
    </row>
    <row r="4988" spans="1:5" x14ac:dyDescent="0.25">
      <c r="A4988" s="27" t="s">
        <v>939</v>
      </c>
      <c r="B4988" s="27">
        <v>2009</v>
      </c>
      <c r="D4988" s="27">
        <v>5342.9657999999999</v>
      </c>
    </row>
    <row r="4989" spans="1:5" x14ac:dyDescent="0.25">
      <c r="A4989" s="27" t="s">
        <v>939</v>
      </c>
      <c r="B4989" s="27">
        <v>2010</v>
      </c>
      <c r="C4989" s="27">
        <v>5007.0785999999998</v>
      </c>
      <c r="D4989" s="27">
        <v>5007.0785999999998</v>
      </c>
      <c r="E4989" s="27">
        <v>6434.6779999999999</v>
      </c>
    </row>
    <row r="4990" spans="1:5" x14ac:dyDescent="0.25">
      <c r="A4990" s="27" t="s">
        <v>939</v>
      </c>
      <c r="B4990" s="27">
        <v>2011</v>
      </c>
      <c r="C4990" s="27">
        <v>3893.5167000000001</v>
      </c>
      <c r="D4990" s="27">
        <v>3893.5167000000001</v>
      </c>
      <c r="E4990" s="27">
        <v>7988.2977000000001</v>
      </c>
    </row>
    <row r="4991" spans="1:5" x14ac:dyDescent="0.25">
      <c r="A4991" s="27" t="s">
        <v>939</v>
      </c>
      <c r="B4991" s="27">
        <v>2012</v>
      </c>
      <c r="C4991" s="27">
        <v>4793.5919999999996</v>
      </c>
      <c r="D4991" s="27">
        <v>4793.5919999999996</v>
      </c>
      <c r="E4991" s="27">
        <v>10161.614</v>
      </c>
    </row>
    <row r="4992" spans="1:5" x14ac:dyDescent="0.25">
      <c r="A4992" s="27" t="s">
        <v>939</v>
      </c>
      <c r="B4992" s="27">
        <v>2013</v>
      </c>
      <c r="C4992" s="27">
        <v>5394.7905000000001</v>
      </c>
      <c r="D4992" s="27">
        <v>5394.7905000000001</v>
      </c>
      <c r="E4992" s="27">
        <v>14207.5604</v>
      </c>
    </row>
    <row r="4993" spans="1:5" x14ac:dyDescent="0.25">
      <c r="A4993" s="27" t="s">
        <v>939</v>
      </c>
      <c r="B4993" s="27">
        <v>2014</v>
      </c>
      <c r="D4993" s="27">
        <v>5394.7905000000001</v>
      </c>
    </row>
    <row r="4994" spans="1:5" x14ac:dyDescent="0.25">
      <c r="A4994" s="27" t="s">
        <v>939</v>
      </c>
      <c r="B4994" s="27">
        <v>2015</v>
      </c>
      <c r="D4994" s="27">
        <v>5394.7905000000001</v>
      </c>
    </row>
    <row r="4995" spans="1:5" x14ac:dyDescent="0.25">
      <c r="A4995" s="27" t="s">
        <v>939</v>
      </c>
      <c r="B4995" s="27">
        <v>2016</v>
      </c>
      <c r="D4995" s="27">
        <v>5394.7905000000001</v>
      </c>
    </row>
    <row r="4996" spans="1:5" x14ac:dyDescent="0.25">
      <c r="A4996" s="27" t="s">
        <v>939</v>
      </c>
      <c r="B4996" s="27">
        <v>2017</v>
      </c>
      <c r="D4996" s="27">
        <v>5394.7905000000001</v>
      </c>
    </row>
    <row r="4997" spans="1:5" x14ac:dyDescent="0.25">
      <c r="A4997" s="27" t="s">
        <v>941</v>
      </c>
      <c r="B4997" s="27">
        <v>1981</v>
      </c>
      <c r="C4997" s="27">
        <v>5164164.88</v>
      </c>
      <c r="D4997" s="27">
        <v>5164164.88</v>
      </c>
      <c r="E4997" s="27">
        <v>2229115.44</v>
      </c>
    </row>
    <row r="4998" spans="1:5" x14ac:dyDescent="0.25">
      <c r="A4998" s="27" t="s">
        <v>941</v>
      </c>
      <c r="B4998" s="27">
        <v>1982</v>
      </c>
      <c r="D4998" s="27">
        <v>5421026.2400000002</v>
      </c>
    </row>
    <row r="4999" spans="1:5" x14ac:dyDescent="0.25">
      <c r="A4999" s="27" t="s">
        <v>941</v>
      </c>
      <c r="B4999" s="27">
        <v>1983</v>
      </c>
      <c r="D4999" s="27">
        <v>5677887.5999999996</v>
      </c>
    </row>
    <row r="5000" spans="1:5" x14ac:dyDescent="0.25">
      <c r="A5000" s="27" t="s">
        <v>941</v>
      </c>
      <c r="B5000" s="27">
        <v>1984</v>
      </c>
      <c r="C5000" s="27">
        <v>5934748.96</v>
      </c>
      <c r="D5000" s="27">
        <v>5934748.96</v>
      </c>
      <c r="E5000" s="27">
        <v>3261819.66</v>
      </c>
    </row>
    <row r="5001" spans="1:5" x14ac:dyDescent="0.25">
      <c r="A5001" s="27" t="s">
        <v>941</v>
      </c>
      <c r="B5001" s="27">
        <v>1985</v>
      </c>
      <c r="D5001" s="27">
        <v>5957592.6133333296</v>
      </c>
    </row>
    <row r="5002" spans="1:5" x14ac:dyDescent="0.25">
      <c r="A5002" s="27" t="s">
        <v>941</v>
      </c>
      <c r="B5002" s="27">
        <v>1986</v>
      </c>
      <c r="D5002" s="27">
        <v>5980436.2666666703</v>
      </c>
    </row>
    <row r="5003" spans="1:5" x14ac:dyDescent="0.25">
      <c r="A5003" s="27" t="s">
        <v>941</v>
      </c>
      <c r="B5003" s="27">
        <v>1987</v>
      </c>
      <c r="C5003" s="27">
        <v>6003279.9199999999</v>
      </c>
      <c r="D5003" s="27">
        <v>6003279.9199999999</v>
      </c>
      <c r="E5003" s="27">
        <v>3735227.43</v>
      </c>
    </row>
    <row r="5004" spans="1:5" x14ac:dyDescent="0.25">
      <c r="A5004" s="27" t="s">
        <v>941</v>
      </c>
      <c r="B5004" s="27">
        <v>1988</v>
      </c>
      <c r="D5004" s="27">
        <v>6007025.4400000004</v>
      </c>
    </row>
    <row r="5005" spans="1:5" x14ac:dyDescent="0.25">
      <c r="A5005" s="27" t="s">
        <v>941</v>
      </c>
      <c r="B5005" s="27">
        <v>1989</v>
      </c>
      <c r="D5005" s="27">
        <v>6010770.96</v>
      </c>
    </row>
    <row r="5006" spans="1:5" x14ac:dyDescent="0.25">
      <c r="A5006" s="27" t="s">
        <v>941</v>
      </c>
      <c r="B5006" s="27">
        <v>1990</v>
      </c>
      <c r="C5006" s="27">
        <v>6014516.4800000004</v>
      </c>
      <c r="D5006" s="27">
        <v>6014516.4800000004</v>
      </c>
      <c r="E5006" s="27">
        <v>3641529.99</v>
      </c>
    </row>
    <row r="5007" spans="1:5" x14ac:dyDescent="0.25">
      <c r="A5007" s="27" t="s">
        <v>941</v>
      </c>
      <c r="B5007" s="27">
        <v>1991</v>
      </c>
      <c r="D5007" s="27">
        <v>6790221.6133333296</v>
      </c>
    </row>
    <row r="5008" spans="1:5" x14ac:dyDescent="0.25">
      <c r="A5008" s="27" t="s">
        <v>941</v>
      </c>
      <c r="B5008" s="27">
        <v>1992</v>
      </c>
      <c r="D5008" s="27">
        <v>7565926.7466666698</v>
      </c>
    </row>
    <row r="5009" spans="1:5" x14ac:dyDescent="0.25">
      <c r="A5009" s="27" t="s">
        <v>941</v>
      </c>
      <c r="B5009" s="27">
        <v>1993</v>
      </c>
      <c r="C5009" s="27">
        <v>8341631.8799999999</v>
      </c>
      <c r="D5009" s="27">
        <v>8341631.8799999999</v>
      </c>
      <c r="E5009" s="27">
        <v>5515979.2800000003</v>
      </c>
    </row>
    <row r="5010" spans="1:5" x14ac:dyDescent="0.25">
      <c r="A5010" s="27" t="s">
        <v>941</v>
      </c>
      <c r="B5010" s="27">
        <v>1994</v>
      </c>
      <c r="D5010" s="27">
        <v>8913200.1500000004</v>
      </c>
    </row>
    <row r="5011" spans="1:5" x14ac:dyDescent="0.25">
      <c r="A5011" s="27" t="s">
        <v>941</v>
      </c>
      <c r="B5011" s="27">
        <v>1995</v>
      </c>
      <c r="D5011" s="27">
        <v>9484768.4199999999</v>
      </c>
    </row>
    <row r="5012" spans="1:5" x14ac:dyDescent="0.25">
      <c r="A5012" s="27" t="s">
        <v>941</v>
      </c>
      <c r="B5012" s="27">
        <v>1996</v>
      </c>
      <c r="C5012" s="27">
        <v>10056336.689999999</v>
      </c>
      <c r="D5012" s="27">
        <v>10056336.689999999</v>
      </c>
      <c r="E5012" s="27">
        <v>7594188.9900000002</v>
      </c>
    </row>
    <row r="5013" spans="1:5" x14ac:dyDescent="0.25">
      <c r="A5013" s="27" t="s">
        <v>941</v>
      </c>
      <c r="B5013" s="27">
        <v>1997</v>
      </c>
      <c r="D5013" s="27">
        <v>10835522.5833333</v>
      </c>
    </row>
    <row r="5014" spans="1:5" x14ac:dyDescent="0.25">
      <c r="A5014" s="27" t="s">
        <v>941</v>
      </c>
      <c r="B5014" s="27">
        <v>1998</v>
      </c>
      <c r="D5014" s="27">
        <v>11614708.4766667</v>
      </c>
    </row>
    <row r="5015" spans="1:5" x14ac:dyDescent="0.25">
      <c r="A5015" s="27" t="s">
        <v>941</v>
      </c>
      <c r="B5015" s="27">
        <v>1999</v>
      </c>
      <c r="C5015" s="27">
        <v>12393894.369999999</v>
      </c>
      <c r="D5015" s="27">
        <v>12393894.369999999</v>
      </c>
      <c r="E5015" s="27">
        <v>9569169.6099999994</v>
      </c>
    </row>
    <row r="5016" spans="1:5" x14ac:dyDescent="0.25">
      <c r="A5016" s="27" t="s">
        <v>941</v>
      </c>
      <c r="B5016" s="27">
        <v>2000</v>
      </c>
      <c r="D5016" s="27">
        <v>13164647.7366667</v>
      </c>
    </row>
    <row r="5017" spans="1:5" x14ac:dyDescent="0.25">
      <c r="A5017" s="27" t="s">
        <v>941</v>
      </c>
      <c r="B5017" s="27">
        <v>2001</v>
      </c>
      <c r="D5017" s="27">
        <v>13935401.1033333</v>
      </c>
    </row>
    <row r="5018" spans="1:5" x14ac:dyDescent="0.25">
      <c r="A5018" s="27" t="s">
        <v>941</v>
      </c>
      <c r="B5018" s="27">
        <v>2002</v>
      </c>
      <c r="C5018" s="27">
        <v>14706154.470000001</v>
      </c>
      <c r="D5018" s="27">
        <v>14706154.470000001</v>
      </c>
      <c r="E5018" s="27">
        <v>11699630.949999999</v>
      </c>
    </row>
    <row r="5019" spans="1:5" x14ac:dyDescent="0.25">
      <c r="A5019" s="27" t="s">
        <v>941</v>
      </c>
      <c r="B5019" s="27">
        <v>2003</v>
      </c>
      <c r="D5019" s="27">
        <v>14467544.640000001</v>
      </c>
    </row>
    <row r="5020" spans="1:5" x14ac:dyDescent="0.25">
      <c r="A5020" s="27" t="s">
        <v>941</v>
      </c>
      <c r="B5020" s="27">
        <v>2004</v>
      </c>
      <c r="D5020" s="27">
        <v>14228934.810000001</v>
      </c>
    </row>
    <row r="5021" spans="1:5" x14ac:dyDescent="0.25">
      <c r="A5021" s="27" t="s">
        <v>941</v>
      </c>
      <c r="B5021" s="27">
        <v>2005</v>
      </c>
      <c r="C5021" s="27">
        <v>13990324.98</v>
      </c>
      <c r="D5021" s="27">
        <v>13990324.98</v>
      </c>
      <c r="E5021" s="27">
        <v>12627496.060000001</v>
      </c>
    </row>
    <row r="5022" spans="1:5" x14ac:dyDescent="0.25">
      <c r="A5022" s="27" t="s">
        <v>941</v>
      </c>
      <c r="B5022" s="27">
        <v>2006</v>
      </c>
      <c r="D5022" s="27">
        <v>12778713.52</v>
      </c>
    </row>
    <row r="5023" spans="1:5" x14ac:dyDescent="0.25">
      <c r="A5023" s="27" t="s">
        <v>941</v>
      </c>
      <c r="B5023" s="27">
        <v>2007</v>
      </c>
      <c r="D5023" s="27">
        <v>11567102.060000001</v>
      </c>
    </row>
    <row r="5024" spans="1:5" x14ac:dyDescent="0.25">
      <c r="A5024" s="27" t="s">
        <v>941</v>
      </c>
      <c r="B5024" s="27">
        <v>2008</v>
      </c>
      <c r="C5024" s="27">
        <v>10355490.6</v>
      </c>
      <c r="D5024" s="27">
        <v>10355490.6</v>
      </c>
      <c r="E5024" s="27">
        <v>11419016.699999999</v>
      </c>
    </row>
    <row r="5025" spans="1:5" x14ac:dyDescent="0.25">
      <c r="A5025" s="27" t="s">
        <v>941</v>
      </c>
      <c r="B5025" s="27">
        <v>2009</v>
      </c>
      <c r="D5025" s="27">
        <v>9357158.5800000001</v>
      </c>
    </row>
    <row r="5026" spans="1:5" x14ac:dyDescent="0.25">
      <c r="A5026" s="27" t="s">
        <v>941</v>
      </c>
      <c r="B5026" s="27">
        <v>2010</v>
      </c>
      <c r="C5026" s="27">
        <v>8358826.5599999996</v>
      </c>
      <c r="D5026" s="27">
        <v>8358826.5599999996</v>
      </c>
      <c r="E5026" s="27">
        <v>10950932.16</v>
      </c>
    </row>
    <row r="5027" spans="1:5" x14ac:dyDescent="0.25">
      <c r="A5027" s="27" t="s">
        <v>941</v>
      </c>
      <c r="B5027" s="27">
        <v>2011</v>
      </c>
      <c r="C5027" s="27">
        <v>7592693.2199999997</v>
      </c>
      <c r="D5027" s="27">
        <v>7592693.2199999997</v>
      </c>
      <c r="E5027" s="27">
        <v>11467128.24</v>
      </c>
    </row>
    <row r="5028" spans="1:5" x14ac:dyDescent="0.25">
      <c r="A5028" s="27" t="s">
        <v>941</v>
      </c>
      <c r="B5028" s="27">
        <v>2012</v>
      </c>
      <c r="C5028" s="27">
        <v>6539486.5899999999</v>
      </c>
      <c r="D5028" s="27">
        <v>6539486.5899999999</v>
      </c>
      <c r="E5028" s="27">
        <v>11059674.08</v>
      </c>
    </row>
    <row r="5029" spans="1:5" x14ac:dyDescent="0.25">
      <c r="A5029" s="27" t="s">
        <v>941</v>
      </c>
      <c r="B5029" s="27">
        <v>2013</v>
      </c>
      <c r="C5029" s="27">
        <v>5772120.4800000004</v>
      </c>
      <c r="D5029" s="27">
        <v>5772120.4800000004</v>
      </c>
      <c r="E5029" s="27">
        <v>11391075.359999999</v>
      </c>
    </row>
    <row r="5030" spans="1:5" x14ac:dyDescent="0.25">
      <c r="A5030" s="27" t="s">
        <v>941</v>
      </c>
      <c r="B5030" s="27">
        <v>2014</v>
      </c>
      <c r="D5030" s="27">
        <v>5772120.4800000004</v>
      </c>
    </row>
    <row r="5031" spans="1:5" x14ac:dyDescent="0.25">
      <c r="A5031" s="27" t="s">
        <v>941</v>
      </c>
      <c r="B5031" s="27">
        <v>2015</v>
      </c>
      <c r="D5031" s="27">
        <v>5772120.4800000004</v>
      </c>
    </row>
    <row r="5032" spans="1:5" x14ac:dyDescent="0.25">
      <c r="A5032" s="27" t="s">
        <v>941</v>
      </c>
      <c r="B5032" s="27">
        <v>2016</v>
      </c>
      <c r="D5032" s="27">
        <v>5772120.4800000004</v>
      </c>
    </row>
    <row r="5033" spans="1:5" x14ac:dyDescent="0.25">
      <c r="A5033" s="27" t="s">
        <v>941</v>
      </c>
      <c r="B5033" s="27">
        <v>2017</v>
      </c>
      <c r="D5033" s="27">
        <v>5772120.4800000004</v>
      </c>
    </row>
    <row r="5034" spans="1:5" x14ac:dyDescent="0.25">
      <c r="A5034" s="27" t="s">
        <v>943</v>
      </c>
      <c r="B5034" s="27">
        <v>1981</v>
      </c>
      <c r="C5034" s="27">
        <v>25380.36</v>
      </c>
      <c r="D5034" s="27">
        <v>25380.36</v>
      </c>
      <c r="E5034" s="27">
        <v>4286.9160000000002</v>
      </c>
    </row>
    <row r="5035" spans="1:5" x14ac:dyDescent="0.25">
      <c r="A5035" s="27" t="s">
        <v>943</v>
      </c>
      <c r="B5035" s="27">
        <v>1982</v>
      </c>
      <c r="D5035" s="27">
        <v>21616.316666666698</v>
      </c>
    </row>
    <row r="5036" spans="1:5" x14ac:dyDescent="0.25">
      <c r="A5036" s="27" t="s">
        <v>943</v>
      </c>
      <c r="B5036" s="27">
        <v>1983</v>
      </c>
      <c r="D5036" s="27">
        <v>17852.273333333302</v>
      </c>
    </row>
    <row r="5037" spans="1:5" x14ac:dyDescent="0.25">
      <c r="A5037" s="27" t="s">
        <v>943</v>
      </c>
      <c r="B5037" s="27">
        <v>1984</v>
      </c>
      <c r="C5037" s="27">
        <v>14088.23</v>
      </c>
      <c r="D5037" s="27">
        <v>14088.23</v>
      </c>
      <c r="E5037" s="27">
        <v>2881.4369999999999</v>
      </c>
    </row>
    <row r="5038" spans="1:5" x14ac:dyDescent="0.25">
      <c r="A5038" s="27" t="s">
        <v>943</v>
      </c>
      <c r="B5038" s="27">
        <v>1985</v>
      </c>
      <c r="D5038" s="27">
        <v>15813.6266666667</v>
      </c>
    </row>
    <row r="5039" spans="1:5" x14ac:dyDescent="0.25">
      <c r="A5039" s="27" t="s">
        <v>943</v>
      </c>
      <c r="B5039" s="27">
        <v>1986</v>
      </c>
      <c r="D5039" s="27">
        <v>17539.023333333302</v>
      </c>
    </row>
    <row r="5040" spans="1:5" x14ac:dyDescent="0.25">
      <c r="A5040" s="27" t="s">
        <v>943</v>
      </c>
      <c r="B5040" s="27">
        <v>1987</v>
      </c>
      <c r="C5040" s="27">
        <v>19264.419999999998</v>
      </c>
      <c r="D5040" s="27">
        <v>19264.419999999998</v>
      </c>
      <c r="E5040" s="27">
        <v>7258.79</v>
      </c>
    </row>
    <row r="5041" spans="1:5" x14ac:dyDescent="0.25">
      <c r="A5041" s="27" t="s">
        <v>943</v>
      </c>
      <c r="B5041" s="27">
        <v>1988</v>
      </c>
      <c r="D5041" s="27">
        <v>19077.446666666699</v>
      </c>
    </row>
    <row r="5042" spans="1:5" x14ac:dyDescent="0.25">
      <c r="A5042" s="27" t="s">
        <v>943</v>
      </c>
      <c r="B5042" s="27">
        <v>1989</v>
      </c>
      <c r="D5042" s="27">
        <v>18890.473333333299</v>
      </c>
    </row>
    <row r="5043" spans="1:5" x14ac:dyDescent="0.25">
      <c r="A5043" s="27" t="s">
        <v>943</v>
      </c>
      <c r="B5043" s="27">
        <v>1990</v>
      </c>
      <c r="C5043" s="27">
        <v>18703.5</v>
      </c>
      <c r="D5043" s="27">
        <v>18703.5</v>
      </c>
      <c r="E5043" s="27">
        <v>6945.7049999999999</v>
      </c>
    </row>
    <row r="5044" spans="1:5" x14ac:dyDescent="0.25">
      <c r="A5044" s="27" t="s">
        <v>943</v>
      </c>
      <c r="B5044" s="27">
        <v>1991</v>
      </c>
      <c r="D5044" s="27">
        <v>19597.053333333301</v>
      </c>
    </row>
    <row r="5045" spans="1:5" x14ac:dyDescent="0.25">
      <c r="A5045" s="27" t="s">
        <v>943</v>
      </c>
      <c r="B5045" s="27">
        <v>1992</v>
      </c>
      <c r="D5045" s="27">
        <v>20490.606666666699</v>
      </c>
    </row>
    <row r="5046" spans="1:5" x14ac:dyDescent="0.25">
      <c r="A5046" s="27" t="s">
        <v>943</v>
      </c>
      <c r="B5046" s="27">
        <v>1993</v>
      </c>
      <c r="C5046" s="27">
        <v>21384.16</v>
      </c>
      <c r="D5046" s="27">
        <v>21384.16</v>
      </c>
      <c r="E5046" s="27">
        <v>8540.0319999999992</v>
      </c>
    </row>
    <row r="5047" spans="1:5" x14ac:dyDescent="0.25">
      <c r="A5047" s="27" t="s">
        <v>943</v>
      </c>
      <c r="B5047" s="27">
        <v>1994</v>
      </c>
      <c r="D5047" s="27">
        <v>20945.946666666699</v>
      </c>
    </row>
    <row r="5048" spans="1:5" x14ac:dyDescent="0.25">
      <c r="A5048" s="27" t="s">
        <v>943</v>
      </c>
      <c r="B5048" s="27">
        <v>1995</v>
      </c>
      <c r="D5048" s="27">
        <v>20507.733333333301</v>
      </c>
    </row>
    <row r="5049" spans="1:5" x14ac:dyDescent="0.25">
      <c r="A5049" s="27" t="s">
        <v>943</v>
      </c>
      <c r="B5049" s="27">
        <v>1996</v>
      </c>
      <c r="C5049" s="27">
        <v>20069.52</v>
      </c>
      <c r="D5049" s="27">
        <v>20069.52</v>
      </c>
      <c r="E5049" s="27">
        <v>11024.279</v>
      </c>
    </row>
    <row r="5050" spans="1:5" x14ac:dyDescent="0.25">
      <c r="A5050" s="27" t="s">
        <v>943</v>
      </c>
      <c r="B5050" s="27">
        <v>1997</v>
      </c>
      <c r="D5050" s="27">
        <v>19795.54</v>
      </c>
    </row>
    <row r="5051" spans="1:5" x14ac:dyDescent="0.25">
      <c r="A5051" s="27" t="s">
        <v>943</v>
      </c>
      <c r="B5051" s="27">
        <v>1998</v>
      </c>
      <c r="D5051" s="27">
        <v>19521.560000000001</v>
      </c>
    </row>
    <row r="5052" spans="1:5" x14ac:dyDescent="0.25">
      <c r="A5052" s="27" t="s">
        <v>943</v>
      </c>
      <c r="B5052" s="27">
        <v>1999</v>
      </c>
      <c r="C5052" s="27">
        <v>19247.580000000002</v>
      </c>
      <c r="D5052" s="27">
        <v>19247.580000000002</v>
      </c>
      <c r="E5052" s="27">
        <v>10913.724</v>
      </c>
    </row>
    <row r="5053" spans="1:5" x14ac:dyDescent="0.25">
      <c r="A5053" s="27" t="s">
        <v>943</v>
      </c>
      <c r="B5053" s="27">
        <v>2000</v>
      </c>
      <c r="D5053" s="27">
        <v>21536</v>
      </c>
    </row>
    <row r="5054" spans="1:5" x14ac:dyDescent="0.25">
      <c r="A5054" s="27" t="s">
        <v>943</v>
      </c>
      <c r="B5054" s="27">
        <v>2001</v>
      </c>
      <c r="D5054" s="27">
        <v>23824.42</v>
      </c>
    </row>
    <row r="5055" spans="1:5" x14ac:dyDescent="0.25">
      <c r="A5055" s="27" t="s">
        <v>943</v>
      </c>
      <c r="B5055" s="27">
        <v>2002</v>
      </c>
      <c r="C5055" s="27">
        <v>26112.84</v>
      </c>
      <c r="D5055" s="27">
        <v>26112.84</v>
      </c>
      <c r="E5055" s="27">
        <v>17858.309000000001</v>
      </c>
    </row>
    <row r="5056" spans="1:5" x14ac:dyDescent="0.25">
      <c r="A5056" s="27" t="s">
        <v>943</v>
      </c>
      <c r="B5056" s="27">
        <v>2003</v>
      </c>
      <c r="D5056" s="27">
        <v>26289.53</v>
      </c>
    </row>
    <row r="5057" spans="1:5" x14ac:dyDescent="0.25">
      <c r="A5057" s="27" t="s">
        <v>943</v>
      </c>
      <c r="B5057" s="27">
        <v>2004</v>
      </c>
      <c r="D5057" s="27">
        <v>26466.22</v>
      </c>
    </row>
    <row r="5058" spans="1:5" x14ac:dyDescent="0.25">
      <c r="A5058" s="27" t="s">
        <v>943</v>
      </c>
      <c r="B5058" s="27">
        <v>2005</v>
      </c>
      <c r="C5058" s="27">
        <v>26642.91</v>
      </c>
      <c r="D5058" s="27">
        <v>26642.91</v>
      </c>
      <c r="E5058" s="27">
        <v>22330.98</v>
      </c>
    </row>
    <row r="5059" spans="1:5" x14ac:dyDescent="0.25">
      <c r="A5059" s="27" t="s">
        <v>943</v>
      </c>
      <c r="B5059" s="27">
        <v>2006</v>
      </c>
      <c r="D5059" s="27">
        <v>27994.4866666667</v>
      </c>
    </row>
    <row r="5060" spans="1:5" x14ac:dyDescent="0.25">
      <c r="A5060" s="27" t="s">
        <v>943</v>
      </c>
      <c r="B5060" s="27">
        <v>2007</v>
      </c>
      <c r="D5060" s="27">
        <v>29346.063333333299</v>
      </c>
    </row>
    <row r="5061" spans="1:5" x14ac:dyDescent="0.25">
      <c r="A5061" s="27" t="s">
        <v>943</v>
      </c>
      <c r="B5061" s="27">
        <v>2008</v>
      </c>
      <c r="C5061" s="27">
        <v>30697.64</v>
      </c>
      <c r="D5061" s="27">
        <v>30697.64</v>
      </c>
      <c r="E5061" s="27">
        <v>35762.47</v>
      </c>
    </row>
    <row r="5062" spans="1:5" x14ac:dyDescent="0.25">
      <c r="A5062" s="27" t="s">
        <v>943</v>
      </c>
      <c r="B5062" s="27">
        <v>2009</v>
      </c>
      <c r="D5062" s="27">
        <v>31131.46</v>
      </c>
    </row>
    <row r="5063" spans="1:5" x14ac:dyDescent="0.25">
      <c r="A5063" s="27" t="s">
        <v>943</v>
      </c>
      <c r="B5063" s="27">
        <v>2010</v>
      </c>
      <c r="C5063" s="27">
        <v>31565.279999999999</v>
      </c>
      <c r="D5063" s="27">
        <v>31565.279999999999</v>
      </c>
      <c r="E5063" s="27">
        <v>43145.04</v>
      </c>
    </row>
    <row r="5064" spans="1:5" x14ac:dyDescent="0.25">
      <c r="A5064" s="27" t="s">
        <v>943</v>
      </c>
      <c r="B5064" s="27">
        <v>2011</v>
      </c>
      <c r="C5064" s="27">
        <v>31222.080000000002</v>
      </c>
      <c r="D5064" s="27">
        <v>31222.080000000002</v>
      </c>
      <c r="E5064" s="27">
        <v>50077.440000000002</v>
      </c>
    </row>
    <row r="5065" spans="1:5" x14ac:dyDescent="0.25">
      <c r="A5065" s="27" t="s">
        <v>943</v>
      </c>
      <c r="B5065" s="27">
        <v>2012</v>
      </c>
      <c r="C5065" s="27">
        <v>31770.5</v>
      </c>
      <c r="D5065" s="27">
        <v>31770.5</v>
      </c>
      <c r="E5065" s="27">
        <v>56651.5</v>
      </c>
    </row>
    <row r="5066" spans="1:5" x14ac:dyDescent="0.25">
      <c r="A5066" s="27" t="s">
        <v>943</v>
      </c>
      <c r="B5066" s="27">
        <v>2013</v>
      </c>
      <c r="C5066" s="27">
        <v>30627.75</v>
      </c>
      <c r="D5066" s="27">
        <v>30627.75</v>
      </c>
      <c r="E5066" s="27">
        <v>63923.75</v>
      </c>
    </row>
    <row r="5067" spans="1:5" x14ac:dyDescent="0.25">
      <c r="A5067" s="27" t="s">
        <v>943</v>
      </c>
      <c r="B5067" s="27">
        <v>2014</v>
      </c>
      <c r="D5067" s="27">
        <v>30627.75</v>
      </c>
    </row>
    <row r="5068" spans="1:5" x14ac:dyDescent="0.25">
      <c r="A5068" s="27" t="s">
        <v>943</v>
      </c>
      <c r="B5068" s="27">
        <v>2015</v>
      </c>
      <c r="D5068" s="27">
        <v>30627.75</v>
      </c>
    </row>
    <row r="5069" spans="1:5" x14ac:dyDescent="0.25">
      <c r="A5069" s="27" t="s">
        <v>943</v>
      </c>
      <c r="B5069" s="27">
        <v>2016</v>
      </c>
      <c r="D5069" s="27">
        <v>30627.75</v>
      </c>
    </row>
    <row r="5070" spans="1:5" x14ac:dyDescent="0.25">
      <c r="A5070" s="27" t="s">
        <v>943</v>
      </c>
      <c r="B5070" s="27">
        <v>2017</v>
      </c>
      <c r="D5070" s="27">
        <v>30627.75</v>
      </c>
    </row>
    <row r="5071" spans="1:5" x14ac:dyDescent="0.25">
      <c r="A5071" s="27" t="s">
        <v>945</v>
      </c>
      <c r="B5071" s="27">
        <v>1981</v>
      </c>
      <c r="C5071" s="27">
        <v>199400.24799999999</v>
      </c>
      <c r="D5071" s="27">
        <v>199400.24799999999</v>
      </c>
      <c r="E5071" s="27">
        <v>0</v>
      </c>
    </row>
    <row r="5072" spans="1:5" x14ac:dyDescent="0.25">
      <c r="A5072" s="27" t="s">
        <v>945</v>
      </c>
      <c r="B5072" s="27">
        <v>1982</v>
      </c>
      <c r="D5072" s="27">
        <v>233029.63666666701</v>
      </c>
    </row>
    <row r="5073" spans="1:5" x14ac:dyDescent="0.25">
      <c r="A5073" s="27" t="s">
        <v>945</v>
      </c>
      <c r="B5073" s="27">
        <v>1983</v>
      </c>
      <c r="D5073" s="27">
        <v>266659.025333333</v>
      </c>
    </row>
    <row r="5074" spans="1:5" x14ac:dyDescent="0.25">
      <c r="A5074" s="27" t="s">
        <v>945</v>
      </c>
      <c r="B5074" s="27">
        <v>1984</v>
      </c>
      <c r="C5074" s="27">
        <v>300288.41399999999</v>
      </c>
      <c r="D5074" s="27">
        <v>300288.41399999999</v>
      </c>
      <c r="E5074" s="27">
        <v>0</v>
      </c>
    </row>
    <row r="5075" spans="1:5" x14ac:dyDescent="0.25">
      <c r="A5075" s="27" t="s">
        <v>945</v>
      </c>
      <c r="B5075" s="27">
        <v>1985</v>
      </c>
      <c r="D5075" s="27">
        <v>250606.006666667</v>
      </c>
    </row>
    <row r="5076" spans="1:5" x14ac:dyDescent="0.25">
      <c r="A5076" s="27" t="s">
        <v>945</v>
      </c>
      <c r="B5076" s="27">
        <v>1986</v>
      </c>
      <c r="D5076" s="27">
        <v>200923.599333333</v>
      </c>
    </row>
    <row r="5077" spans="1:5" x14ac:dyDescent="0.25">
      <c r="A5077" s="27" t="s">
        <v>945</v>
      </c>
      <c r="B5077" s="27">
        <v>1987</v>
      </c>
      <c r="C5077" s="27">
        <v>151241.19200000001</v>
      </c>
      <c r="D5077" s="27">
        <v>151241.19200000001</v>
      </c>
      <c r="E5077" s="27">
        <v>0</v>
      </c>
    </row>
    <row r="5078" spans="1:5" x14ac:dyDescent="0.25">
      <c r="A5078" s="27" t="s">
        <v>945</v>
      </c>
      <c r="B5078" s="27">
        <v>1988</v>
      </c>
      <c r="D5078" s="27">
        <v>551977.15133333299</v>
      </c>
    </row>
    <row r="5079" spans="1:5" x14ac:dyDescent="0.25">
      <c r="A5079" s="27" t="s">
        <v>945</v>
      </c>
      <c r="B5079" s="27">
        <v>1989</v>
      </c>
      <c r="D5079" s="27">
        <v>952713.11066666699</v>
      </c>
    </row>
    <row r="5080" spans="1:5" x14ac:dyDescent="0.25">
      <c r="A5080" s="27" t="s">
        <v>945</v>
      </c>
      <c r="B5080" s="27">
        <v>1990</v>
      </c>
      <c r="C5080" s="27">
        <v>1353449.07</v>
      </c>
      <c r="D5080" s="27">
        <v>1353449.07</v>
      </c>
      <c r="E5080" s="27">
        <v>1017622.428</v>
      </c>
    </row>
    <row r="5081" spans="1:5" x14ac:dyDescent="0.25">
      <c r="A5081" s="27" t="s">
        <v>945</v>
      </c>
      <c r="B5081" s="27">
        <v>1991</v>
      </c>
      <c r="D5081" s="27">
        <v>1265387.5813333299</v>
      </c>
    </row>
    <row r="5082" spans="1:5" x14ac:dyDescent="0.25">
      <c r="A5082" s="27" t="s">
        <v>945</v>
      </c>
      <c r="B5082" s="27">
        <v>1992</v>
      </c>
      <c r="D5082" s="27">
        <v>1177326.09266667</v>
      </c>
    </row>
    <row r="5083" spans="1:5" x14ac:dyDescent="0.25">
      <c r="A5083" s="27" t="s">
        <v>945</v>
      </c>
      <c r="B5083" s="27">
        <v>1993</v>
      </c>
      <c r="C5083" s="27">
        <v>1089264.6040000001</v>
      </c>
      <c r="D5083" s="27">
        <v>1089264.6040000001</v>
      </c>
      <c r="E5083" s="27">
        <v>792032.79599999997</v>
      </c>
    </row>
    <row r="5084" spans="1:5" x14ac:dyDescent="0.25">
      <c r="A5084" s="27" t="s">
        <v>945</v>
      </c>
      <c r="B5084" s="27">
        <v>1994</v>
      </c>
      <c r="D5084" s="27">
        <v>1501606.7026666701</v>
      </c>
    </row>
    <row r="5085" spans="1:5" x14ac:dyDescent="0.25">
      <c r="A5085" s="27" t="s">
        <v>945</v>
      </c>
      <c r="B5085" s="27">
        <v>1995</v>
      </c>
      <c r="D5085" s="27">
        <v>1913948.8013333301</v>
      </c>
    </row>
    <row r="5086" spans="1:5" x14ac:dyDescent="0.25">
      <c r="A5086" s="27" t="s">
        <v>945</v>
      </c>
      <c r="B5086" s="27">
        <v>1996</v>
      </c>
      <c r="C5086" s="27">
        <v>2326290.9</v>
      </c>
      <c r="D5086" s="27">
        <v>2326290.9</v>
      </c>
      <c r="E5086" s="27">
        <v>1728573.2549999999</v>
      </c>
    </row>
    <row r="5087" spans="1:5" x14ac:dyDescent="0.25">
      <c r="A5087" s="27" t="s">
        <v>945</v>
      </c>
      <c r="B5087" s="27">
        <v>1997</v>
      </c>
      <c r="D5087" s="27">
        <v>2364276.1</v>
      </c>
    </row>
    <row r="5088" spans="1:5" x14ac:dyDescent="0.25">
      <c r="A5088" s="27" t="s">
        <v>945</v>
      </c>
      <c r="B5088" s="27">
        <v>1998</v>
      </c>
      <c r="D5088" s="27">
        <v>2402261.2999999998</v>
      </c>
    </row>
    <row r="5089" spans="1:5" x14ac:dyDescent="0.25">
      <c r="A5089" s="27" t="s">
        <v>945</v>
      </c>
      <c r="B5089" s="27">
        <v>1999</v>
      </c>
      <c r="C5089" s="27">
        <v>2440246.5</v>
      </c>
      <c r="D5089" s="27">
        <v>2440246.5</v>
      </c>
      <c r="E5089" s="27">
        <v>1879174.8359999999</v>
      </c>
    </row>
    <row r="5090" spans="1:5" x14ac:dyDescent="0.25">
      <c r="A5090" s="27" t="s">
        <v>945</v>
      </c>
      <c r="B5090" s="27">
        <v>2000</v>
      </c>
      <c r="D5090" s="27">
        <v>2984284.02</v>
      </c>
    </row>
    <row r="5091" spans="1:5" x14ac:dyDescent="0.25">
      <c r="A5091" s="27" t="s">
        <v>945</v>
      </c>
      <c r="B5091" s="27">
        <v>2001</v>
      </c>
      <c r="D5091" s="27">
        <v>3528321.54</v>
      </c>
    </row>
    <row r="5092" spans="1:5" x14ac:dyDescent="0.25">
      <c r="A5092" s="27" t="s">
        <v>945</v>
      </c>
      <c r="B5092" s="27">
        <v>2002</v>
      </c>
      <c r="C5092" s="27">
        <v>4072359.06</v>
      </c>
      <c r="D5092" s="27">
        <v>4072359.06</v>
      </c>
      <c r="E5092" s="27">
        <v>3467905.98</v>
      </c>
    </row>
    <row r="5093" spans="1:5" x14ac:dyDescent="0.25">
      <c r="A5093" s="27" t="s">
        <v>945</v>
      </c>
      <c r="B5093" s="27">
        <v>2003</v>
      </c>
      <c r="D5093" s="27">
        <v>4233662.3266666699</v>
      </c>
    </row>
    <row r="5094" spans="1:5" x14ac:dyDescent="0.25">
      <c r="A5094" s="27" t="s">
        <v>945</v>
      </c>
      <c r="B5094" s="27">
        <v>2004</v>
      </c>
      <c r="D5094" s="27">
        <v>4394965.59333333</v>
      </c>
    </row>
    <row r="5095" spans="1:5" x14ac:dyDescent="0.25">
      <c r="A5095" s="27" t="s">
        <v>945</v>
      </c>
      <c r="B5095" s="27">
        <v>2005</v>
      </c>
      <c r="C5095" s="27">
        <v>4556268.8600000003</v>
      </c>
      <c r="D5095" s="27">
        <v>4556268.8600000003</v>
      </c>
      <c r="E5095" s="27">
        <v>4407291.72</v>
      </c>
    </row>
    <row r="5096" spans="1:5" x14ac:dyDescent="0.25">
      <c r="A5096" s="27" t="s">
        <v>945</v>
      </c>
      <c r="B5096" s="27">
        <v>2006</v>
      </c>
      <c r="D5096" s="27">
        <v>3807653.72133333</v>
      </c>
    </row>
    <row r="5097" spans="1:5" x14ac:dyDescent="0.25">
      <c r="A5097" s="27" t="s">
        <v>945</v>
      </c>
      <c r="B5097" s="27">
        <v>2007</v>
      </c>
      <c r="D5097" s="27">
        <v>3059038.58266667</v>
      </c>
    </row>
    <row r="5098" spans="1:5" x14ac:dyDescent="0.25">
      <c r="A5098" s="27" t="s">
        <v>945</v>
      </c>
      <c r="B5098" s="27">
        <v>2008</v>
      </c>
      <c r="C5098" s="27">
        <v>2310423.4440000001</v>
      </c>
      <c r="D5098" s="27">
        <v>2310423.4440000001</v>
      </c>
      <c r="E5098" s="27">
        <v>2388089.844</v>
      </c>
    </row>
    <row r="5099" spans="1:5" x14ac:dyDescent="0.25">
      <c r="A5099" s="27" t="s">
        <v>945</v>
      </c>
      <c r="B5099" s="27">
        <v>2009</v>
      </c>
      <c r="D5099" s="27">
        <v>2412020.5754999998</v>
      </c>
    </row>
    <row r="5100" spans="1:5" x14ac:dyDescent="0.25">
      <c r="A5100" s="27" t="s">
        <v>945</v>
      </c>
      <c r="B5100" s="27">
        <v>2010</v>
      </c>
      <c r="C5100" s="27">
        <v>2513617.7069999999</v>
      </c>
      <c r="D5100" s="27">
        <v>2513617.7069999999</v>
      </c>
      <c r="E5100" s="27">
        <v>2702167.557</v>
      </c>
    </row>
    <row r="5101" spans="1:5" x14ac:dyDescent="0.25">
      <c r="A5101" s="27" t="s">
        <v>945</v>
      </c>
      <c r="B5101" s="27">
        <v>2011</v>
      </c>
      <c r="C5101" s="27">
        <v>2509850.5920000002</v>
      </c>
      <c r="D5101" s="27">
        <v>2509850.5920000002</v>
      </c>
      <c r="E5101" s="27">
        <v>2806153.38</v>
      </c>
    </row>
    <row r="5102" spans="1:5" x14ac:dyDescent="0.25">
      <c r="A5102" s="27" t="s">
        <v>945</v>
      </c>
      <c r="B5102" s="27">
        <v>2012</v>
      </c>
      <c r="C5102" s="27">
        <v>2459277.4640000002</v>
      </c>
      <c r="D5102" s="27">
        <v>2459277.4640000002</v>
      </c>
      <c r="E5102" s="27">
        <v>2818656.89</v>
      </c>
    </row>
    <row r="5103" spans="1:5" x14ac:dyDescent="0.25">
      <c r="A5103" s="27" t="s">
        <v>945</v>
      </c>
      <c r="B5103" s="27">
        <v>2013</v>
      </c>
      <c r="C5103" s="27">
        <v>2454901.2480000001</v>
      </c>
      <c r="D5103" s="27">
        <v>2454901.2480000001</v>
      </c>
      <c r="E5103" s="27">
        <v>2960860.1839999999</v>
      </c>
    </row>
    <row r="5104" spans="1:5" x14ac:dyDescent="0.25">
      <c r="A5104" s="27" t="s">
        <v>945</v>
      </c>
      <c r="B5104" s="27">
        <v>2014</v>
      </c>
      <c r="D5104" s="27">
        <v>2454901.2480000001</v>
      </c>
    </row>
    <row r="5105" spans="1:5" x14ac:dyDescent="0.25">
      <c r="A5105" s="27" t="s">
        <v>945</v>
      </c>
      <c r="B5105" s="27">
        <v>2015</v>
      </c>
      <c r="D5105" s="27">
        <v>2454901.2480000001</v>
      </c>
    </row>
    <row r="5106" spans="1:5" x14ac:dyDescent="0.25">
      <c r="A5106" s="27" t="s">
        <v>945</v>
      </c>
      <c r="B5106" s="27">
        <v>2016</v>
      </c>
      <c r="D5106" s="27">
        <v>2454901.2480000001</v>
      </c>
    </row>
    <row r="5107" spans="1:5" x14ac:dyDescent="0.25">
      <c r="A5107" s="27" t="s">
        <v>945</v>
      </c>
      <c r="B5107" s="27">
        <v>2017</v>
      </c>
      <c r="D5107" s="27">
        <v>2454901.2480000001</v>
      </c>
    </row>
    <row r="5108" spans="1:5" x14ac:dyDescent="0.25">
      <c r="A5108" s="27" t="s">
        <v>952</v>
      </c>
      <c r="B5108" s="27">
        <v>1981</v>
      </c>
      <c r="C5108" s="27">
        <v>42846033.600000001</v>
      </c>
      <c r="D5108" s="27">
        <v>42846033.600000001</v>
      </c>
      <c r="E5108" s="27">
        <v>23479804.800000001</v>
      </c>
    </row>
    <row r="5109" spans="1:5" x14ac:dyDescent="0.25">
      <c r="A5109" s="27" t="s">
        <v>952</v>
      </c>
      <c r="B5109" s="27">
        <v>1982</v>
      </c>
      <c r="D5109" s="27">
        <v>42056290.380000003</v>
      </c>
    </row>
    <row r="5110" spans="1:5" x14ac:dyDescent="0.25">
      <c r="A5110" s="27" t="s">
        <v>952</v>
      </c>
      <c r="B5110" s="27">
        <v>1983</v>
      </c>
      <c r="D5110" s="27">
        <v>41266547.159999996</v>
      </c>
    </row>
    <row r="5111" spans="1:5" x14ac:dyDescent="0.25">
      <c r="A5111" s="27" t="s">
        <v>952</v>
      </c>
      <c r="B5111" s="27">
        <v>1984</v>
      </c>
      <c r="C5111" s="27">
        <v>40476803.939999998</v>
      </c>
      <c r="D5111" s="27">
        <v>40476803.939999998</v>
      </c>
      <c r="E5111" s="27">
        <v>23435293.32</v>
      </c>
    </row>
    <row r="5112" spans="1:5" x14ac:dyDescent="0.25">
      <c r="A5112" s="27" t="s">
        <v>952</v>
      </c>
      <c r="B5112" s="27">
        <v>1985</v>
      </c>
      <c r="D5112" s="27">
        <v>41084407.460000001</v>
      </c>
    </row>
    <row r="5113" spans="1:5" x14ac:dyDescent="0.25">
      <c r="A5113" s="27" t="s">
        <v>952</v>
      </c>
      <c r="B5113" s="27">
        <v>1986</v>
      </c>
      <c r="D5113" s="27">
        <v>41692010.979999997</v>
      </c>
    </row>
    <row r="5114" spans="1:5" x14ac:dyDescent="0.25">
      <c r="A5114" s="27" t="s">
        <v>952</v>
      </c>
      <c r="B5114" s="27">
        <v>1987</v>
      </c>
      <c r="C5114" s="27">
        <v>42299614.5</v>
      </c>
      <c r="D5114" s="27">
        <v>42299614.5</v>
      </c>
      <c r="E5114" s="27">
        <v>28330220.75</v>
      </c>
    </row>
    <row r="5115" spans="1:5" x14ac:dyDescent="0.25">
      <c r="A5115" s="27" t="s">
        <v>952</v>
      </c>
      <c r="B5115" s="27">
        <v>1988</v>
      </c>
      <c r="D5115" s="27">
        <v>41925939.193333298</v>
      </c>
    </row>
    <row r="5116" spans="1:5" x14ac:dyDescent="0.25">
      <c r="A5116" s="27" t="s">
        <v>952</v>
      </c>
      <c r="B5116" s="27">
        <v>1989</v>
      </c>
      <c r="D5116" s="27">
        <v>41552263.8866667</v>
      </c>
    </row>
    <row r="5117" spans="1:5" x14ac:dyDescent="0.25">
      <c r="A5117" s="27" t="s">
        <v>952</v>
      </c>
      <c r="B5117" s="27">
        <v>1990</v>
      </c>
      <c r="C5117" s="27">
        <v>41178588.579999998</v>
      </c>
      <c r="D5117" s="27">
        <v>41178588.579999998</v>
      </c>
      <c r="E5117" s="27">
        <v>24789189.600000001</v>
      </c>
    </row>
    <row r="5118" spans="1:5" x14ac:dyDescent="0.25">
      <c r="A5118" s="27" t="s">
        <v>952</v>
      </c>
      <c r="B5118" s="27">
        <v>1991</v>
      </c>
      <c r="D5118" s="27">
        <v>39498789.226666696</v>
      </c>
    </row>
    <row r="5119" spans="1:5" x14ac:dyDescent="0.25">
      <c r="A5119" s="27" t="s">
        <v>952</v>
      </c>
      <c r="B5119" s="27">
        <v>1992</v>
      </c>
      <c r="D5119" s="27">
        <v>37818989.873333298</v>
      </c>
    </row>
    <row r="5120" spans="1:5" x14ac:dyDescent="0.25">
      <c r="A5120" s="27" t="s">
        <v>952</v>
      </c>
      <c r="B5120" s="27">
        <v>1993</v>
      </c>
      <c r="C5120" s="27">
        <v>36139190.520000003</v>
      </c>
      <c r="D5120" s="27">
        <v>36139190.520000003</v>
      </c>
      <c r="E5120" s="27">
        <v>19711462.719999999</v>
      </c>
    </row>
    <row r="5121" spans="1:5" x14ac:dyDescent="0.25">
      <c r="A5121" s="27" t="s">
        <v>952</v>
      </c>
      <c r="B5121" s="27">
        <v>1994</v>
      </c>
      <c r="D5121" s="27">
        <v>33981708.946666703</v>
      </c>
    </row>
    <row r="5122" spans="1:5" x14ac:dyDescent="0.25">
      <c r="A5122" s="27" t="s">
        <v>952</v>
      </c>
      <c r="B5122" s="27">
        <v>1995</v>
      </c>
      <c r="D5122" s="27">
        <v>31824227.373333301</v>
      </c>
    </row>
    <row r="5123" spans="1:5" x14ac:dyDescent="0.25">
      <c r="A5123" s="27" t="s">
        <v>952</v>
      </c>
      <c r="B5123" s="27">
        <v>1996</v>
      </c>
      <c r="C5123" s="27">
        <v>29666745.800000001</v>
      </c>
      <c r="D5123" s="27">
        <v>29666745.800000001</v>
      </c>
      <c r="E5123" s="27">
        <v>17865672</v>
      </c>
    </row>
    <row r="5124" spans="1:5" x14ac:dyDescent="0.25">
      <c r="A5124" s="27" t="s">
        <v>952</v>
      </c>
      <c r="B5124" s="27">
        <v>1997</v>
      </c>
      <c r="D5124" s="27">
        <v>28887587.666666701</v>
      </c>
    </row>
    <row r="5125" spans="1:5" x14ac:dyDescent="0.25">
      <c r="A5125" s="27" t="s">
        <v>952</v>
      </c>
      <c r="B5125" s="27">
        <v>1998</v>
      </c>
      <c r="D5125" s="27">
        <v>28108429.533333302</v>
      </c>
    </row>
    <row r="5126" spans="1:5" x14ac:dyDescent="0.25">
      <c r="A5126" s="27" t="s">
        <v>952</v>
      </c>
      <c r="B5126" s="27">
        <v>1999</v>
      </c>
      <c r="C5126" s="27">
        <v>27329271.399999999</v>
      </c>
      <c r="D5126" s="27">
        <v>27329271.399999999</v>
      </c>
      <c r="E5126" s="27">
        <v>15851833.800000001</v>
      </c>
    </row>
    <row r="5127" spans="1:5" x14ac:dyDescent="0.25">
      <c r="A5127" s="27" t="s">
        <v>952</v>
      </c>
      <c r="B5127" s="27">
        <v>2000</v>
      </c>
      <c r="D5127" s="27">
        <v>28285168.699999999</v>
      </c>
    </row>
    <row r="5128" spans="1:5" x14ac:dyDescent="0.25">
      <c r="A5128" s="27" t="s">
        <v>952</v>
      </c>
      <c r="B5128" s="27">
        <v>2001</v>
      </c>
      <c r="D5128" s="27">
        <v>29241066</v>
      </c>
    </row>
    <row r="5129" spans="1:5" x14ac:dyDescent="0.25">
      <c r="A5129" s="27" t="s">
        <v>952</v>
      </c>
      <c r="B5129" s="27">
        <v>2002</v>
      </c>
      <c r="C5129" s="27">
        <v>30196963.300000001</v>
      </c>
      <c r="D5129" s="27">
        <v>30196963.300000001</v>
      </c>
      <c r="E5129" s="27">
        <v>22227453</v>
      </c>
    </row>
    <row r="5130" spans="1:5" x14ac:dyDescent="0.25">
      <c r="A5130" s="27" t="s">
        <v>952</v>
      </c>
      <c r="B5130" s="27">
        <v>2003</v>
      </c>
      <c r="D5130" s="27">
        <v>26517247.913333301</v>
      </c>
    </row>
    <row r="5131" spans="1:5" x14ac:dyDescent="0.25">
      <c r="A5131" s="27" t="s">
        <v>952</v>
      </c>
      <c r="B5131" s="27">
        <v>2004</v>
      </c>
      <c r="D5131" s="27">
        <v>22837532.526666701</v>
      </c>
    </row>
    <row r="5132" spans="1:5" x14ac:dyDescent="0.25">
      <c r="A5132" s="27" t="s">
        <v>952</v>
      </c>
      <c r="B5132" s="27">
        <v>2005</v>
      </c>
      <c r="C5132" s="27">
        <v>19157817.140000001</v>
      </c>
      <c r="D5132" s="27">
        <v>19157817.140000001</v>
      </c>
      <c r="E5132" s="27">
        <v>15776366.76</v>
      </c>
    </row>
    <row r="5133" spans="1:5" x14ac:dyDescent="0.25">
      <c r="A5133" s="27" t="s">
        <v>952</v>
      </c>
      <c r="B5133" s="27">
        <v>2006</v>
      </c>
      <c r="D5133" s="27">
        <v>16957256.866666701</v>
      </c>
    </row>
    <row r="5134" spans="1:5" x14ac:dyDescent="0.25">
      <c r="A5134" s="27" t="s">
        <v>952</v>
      </c>
      <c r="B5134" s="27">
        <v>2007</v>
      </c>
      <c r="D5134" s="27">
        <v>14756696.5933333</v>
      </c>
    </row>
    <row r="5135" spans="1:5" x14ac:dyDescent="0.25">
      <c r="A5135" s="27" t="s">
        <v>952</v>
      </c>
      <c r="B5135" s="27">
        <v>2008</v>
      </c>
      <c r="C5135" s="27">
        <v>12556136.32</v>
      </c>
      <c r="D5135" s="27">
        <v>12556136.32</v>
      </c>
      <c r="E5135" s="27">
        <v>14367830.4</v>
      </c>
    </row>
    <row r="5136" spans="1:5" x14ac:dyDescent="0.25">
      <c r="A5136" s="27" t="s">
        <v>952</v>
      </c>
      <c r="B5136" s="27">
        <v>2009</v>
      </c>
      <c r="D5136" s="27">
        <v>8098086.7980000004</v>
      </c>
    </row>
    <row r="5137" spans="1:5" x14ac:dyDescent="0.25">
      <c r="A5137" s="27" t="s">
        <v>952</v>
      </c>
      <c r="B5137" s="27">
        <v>2010</v>
      </c>
      <c r="C5137" s="27">
        <v>3640037.2760000001</v>
      </c>
      <c r="D5137" s="27">
        <v>3640037.2760000001</v>
      </c>
      <c r="E5137" s="27">
        <v>5393363.2180000003</v>
      </c>
    </row>
    <row r="5138" spans="1:5" x14ac:dyDescent="0.25">
      <c r="A5138" s="27" t="s">
        <v>952</v>
      </c>
      <c r="B5138" s="27">
        <v>2011</v>
      </c>
      <c r="C5138" s="27">
        <v>3044015.1320000002</v>
      </c>
      <c r="D5138" s="27">
        <v>3044015.1320000002</v>
      </c>
      <c r="E5138" s="27">
        <v>5543069.8279999997</v>
      </c>
    </row>
    <row r="5139" spans="1:5" x14ac:dyDescent="0.25">
      <c r="A5139" s="27" t="s">
        <v>952</v>
      </c>
      <c r="B5139" s="27">
        <v>2012</v>
      </c>
      <c r="C5139" s="27">
        <v>2484672.8939999999</v>
      </c>
      <c r="D5139" s="27">
        <v>2484672.8939999999</v>
      </c>
      <c r="E5139" s="27">
        <v>5071939.0999999996</v>
      </c>
    </row>
    <row r="5140" spans="1:5" x14ac:dyDescent="0.25">
      <c r="A5140" s="27" t="s">
        <v>952</v>
      </c>
      <c r="B5140" s="27">
        <v>2013</v>
      </c>
      <c r="C5140" s="27">
        <v>2491243.92</v>
      </c>
      <c r="D5140" s="27">
        <v>2491243.92</v>
      </c>
      <c r="E5140" s="27">
        <v>5950064.7359999996</v>
      </c>
    </row>
    <row r="5141" spans="1:5" x14ac:dyDescent="0.25">
      <c r="A5141" s="27" t="s">
        <v>952</v>
      </c>
      <c r="B5141" s="27">
        <v>2014</v>
      </c>
      <c r="D5141" s="27">
        <v>2491243.92</v>
      </c>
    </row>
    <row r="5142" spans="1:5" x14ac:dyDescent="0.25">
      <c r="A5142" s="27" t="s">
        <v>952</v>
      </c>
      <c r="B5142" s="27">
        <v>2015</v>
      </c>
      <c r="D5142" s="27">
        <v>2491243.92</v>
      </c>
    </row>
    <row r="5143" spans="1:5" x14ac:dyDescent="0.25">
      <c r="A5143" s="27" t="s">
        <v>952</v>
      </c>
      <c r="B5143" s="27">
        <v>2016</v>
      </c>
      <c r="D5143" s="27">
        <v>2491243.92</v>
      </c>
    </row>
    <row r="5144" spans="1:5" x14ac:dyDescent="0.25">
      <c r="A5144" s="27" t="s">
        <v>952</v>
      </c>
      <c r="B5144" s="27">
        <v>2017</v>
      </c>
      <c r="D5144" s="27">
        <v>2491243.92</v>
      </c>
    </row>
    <row r="5145" spans="1:5" x14ac:dyDescent="0.25">
      <c r="A5145" s="27" t="s">
        <v>968</v>
      </c>
      <c r="B5145" s="27">
        <v>1981</v>
      </c>
      <c r="C5145" s="27">
        <v>1929020.04</v>
      </c>
      <c r="D5145" s="27">
        <v>1929020.04</v>
      </c>
      <c r="E5145" s="27">
        <v>326708.022</v>
      </c>
    </row>
    <row r="5146" spans="1:5" x14ac:dyDescent="0.25">
      <c r="A5146" s="27" t="s">
        <v>968</v>
      </c>
      <c r="B5146" s="27">
        <v>1982</v>
      </c>
      <c r="D5146" s="27">
        <v>2011838.35333333</v>
      </c>
    </row>
    <row r="5147" spans="1:5" x14ac:dyDescent="0.25">
      <c r="A5147" s="27" t="s">
        <v>968</v>
      </c>
      <c r="B5147" s="27">
        <v>1983</v>
      </c>
      <c r="D5147" s="27">
        <v>2094656.66666667</v>
      </c>
    </row>
    <row r="5148" spans="1:5" x14ac:dyDescent="0.25">
      <c r="A5148" s="27" t="s">
        <v>968</v>
      </c>
      <c r="B5148" s="27">
        <v>1984</v>
      </c>
      <c r="C5148" s="27">
        <v>2177474.98</v>
      </c>
      <c r="D5148" s="27">
        <v>2177474.98</v>
      </c>
      <c r="E5148" s="27">
        <v>645711.94999999995</v>
      </c>
    </row>
    <row r="5149" spans="1:5" x14ac:dyDescent="0.25">
      <c r="A5149" s="27" t="s">
        <v>968</v>
      </c>
      <c r="B5149" s="27">
        <v>1985</v>
      </c>
      <c r="D5149" s="27">
        <v>1840399.7166666701</v>
      </c>
    </row>
    <row r="5150" spans="1:5" x14ac:dyDescent="0.25">
      <c r="A5150" s="27" t="s">
        <v>968</v>
      </c>
      <c r="B5150" s="27">
        <v>1986</v>
      </c>
      <c r="D5150" s="27">
        <v>1503324.4533333301</v>
      </c>
    </row>
    <row r="5151" spans="1:5" x14ac:dyDescent="0.25">
      <c r="A5151" s="27" t="s">
        <v>968</v>
      </c>
      <c r="B5151" s="27">
        <v>1987</v>
      </c>
      <c r="C5151" s="27">
        <v>1166249.19</v>
      </c>
      <c r="D5151" s="27">
        <v>1166249.19</v>
      </c>
      <c r="E5151" s="27">
        <v>346904.73499999999</v>
      </c>
    </row>
    <row r="5152" spans="1:5" x14ac:dyDescent="0.25">
      <c r="A5152" s="27" t="s">
        <v>968</v>
      </c>
      <c r="B5152" s="27">
        <v>1988</v>
      </c>
      <c r="D5152" s="27">
        <v>1218545.72</v>
      </c>
    </row>
    <row r="5153" spans="1:5" x14ac:dyDescent="0.25">
      <c r="A5153" s="27" t="s">
        <v>968</v>
      </c>
      <c r="B5153" s="27">
        <v>1989</v>
      </c>
      <c r="D5153" s="27">
        <v>1270842.25</v>
      </c>
    </row>
    <row r="5154" spans="1:5" x14ac:dyDescent="0.25">
      <c r="A5154" s="27" t="s">
        <v>968</v>
      </c>
      <c r="B5154" s="27">
        <v>1990</v>
      </c>
      <c r="C5154" s="27">
        <v>1323138.78</v>
      </c>
      <c r="D5154" s="27">
        <v>1323138.78</v>
      </c>
      <c r="E5154" s="27">
        <v>382467.22200000001</v>
      </c>
    </row>
    <row r="5155" spans="1:5" x14ac:dyDescent="0.25">
      <c r="A5155" s="27" t="s">
        <v>968</v>
      </c>
      <c r="B5155" s="27">
        <v>1991</v>
      </c>
      <c r="D5155" s="27">
        <v>1350697</v>
      </c>
    </row>
    <row r="5156" spans="1:5" x14ac:dyDescent="0.25">
      <c r="A5156" s="27" t="s">
        <v>968</v>
      </c>
      <c r="B5156" s="27">
        <v>1992</v>
      </c>
      <c r="D5156" s="27">
        <v>1378255.22</v>
      </c>
    </row>
    <row r="5157" spans="1:5" x14ac:dyDescent="0.25">
      <c r="A5157" s="27" t="s">
        <v>968</v>
      </c>
      <c r="B5157" s="27">
        <v>1993</v>
      </c>
      <c r="C5157" s="27">
        <v>1405813.44</v>
      </c>
      <c r="D5157" s="27">
        <v>1405813.44</v>
      </c>
      <c r="E5157" s="27">
        <v>444626.07400000002</v>
      </c>
    </row>
    <row r="5158" spans="1:5" x14ac:dyDescent="0.25">
      <c r="A5158" s="27" t="s">
        <v>968</v>
      </c>
      <c r="B5158" s="27">
        <v>1994</v>
      </c>
      <c r="D5158" s="27">
        <v>1403108.527</v>
      </c>
    </row>
    <row r="5159" spans="1:5" x14ac:dyDescent="0.25">
      <c r="A5159" s="27" t="s">
        <v>968</v>
      </c>
      <c r="B5159" s="27">
        <v>1995</v>
      </c>
      <c r="D5159" s="27">
        <v>1400403.6140000001</v>
      </c>
    </row>
    <row r="5160" spans="1:5" x14ac:dyDescent="0.25">
      <c r="A5160" s="27" t="s">
        <v>968</v>
      </c>
      <c r="B5160" s="27">
        <v>1996</v>
      </c>
      <c r="C5160" s="27">
        <v>1397698.7009999999</v>
      </c>
      <c r="D5160" s="27">
        <v>1397698.7009999999</v>
      </c>
      <c r="E5160" s="27">
        <v>648572.59600000002</v>
      </c>
    </row>
    <row r="5161" spans="1:5" x14ac:dyDescent="0.25">
      <c r="A5161" s="27" t="s">
        <v>968</v>
      </c>
      <c r="B5161" s="27">
        <v>1997</v>
      </c>
      <c r="D5161" s="27">
        <v>1401565.47133333</v>
      </c>
    </row>
    <row r="5162" spans="1:5" x14ac:dyDescent="0.25">
      <c r="A5162" s="27" t="s">
        <v>968</v>
      </c>
      <c r="B5162" s="27">
        <v>1998</v>
      </c>
      <c r="D5162" s="27">
        <v>1405432.24166667</v>
      </c>
    </row>
    <row r="5163" spans="1:5" x14ac:dyDescent="0.25">
      <c r="A5163" s="27" t="s">
        <v>968</v>
      </c>
      <c r="B5163" s="27">
        <v>1999</v>
      </c>
      <c r="C5163" s="27">
        <v>1409299.0120000001</v>
      </c>
      <c r="D5163" s="27">
        <v>1409299.0120000001</v>
      </c>
      <c r="E5163" s="27">
        <v>660648.56000000006</v>
      </c>
    </row>
    <row r="5164" spans="1:5" x14ac:dyDescent="0.25">
      <c r="A5164" s="27" t="s">
        <v>968</v>
      </c>
      <c r="B5164" s="27">
        <v>2000</v>
      </c>
      <c r="D5164" s="27">
        <v>1517385.4226666701</v>
      </c>
    </row>
    <row r="5165" spans="1:5" x14ac:dyDescent="0.25">
      <c r="A5165" s="27" t="s">
        <v>968</v>
      </c>
      <c r="B5165" s="27">
        <v>2001</v>
      </c>
      <c r="D5165" s="27">
        <v>1625471.83333333</v>
      </c>
    </row>
    <row r="5166" spans="1:5" x14ac:dyDescent="0.25">
      <c r="A5166" s="27" t="s">
        <v>968</v>
      </c>
      <c r="B5166" s="27">
        <v>2002</v>
      </c>
      <c r="C5166" s="27">
        <v>1733558.2439999999</v>
      </c>
      <c r="D5166" s="27">
        <v>1733558.2439999999</v>
      </c>
      <c r="E5166" s="27">
        <v>1013881.176</v>
      </c>
    </row>
    <row r="5167" spans="1:5" x14ac:dyDescent="0.25">
      <c r="A5167" s="27" t="s">
        <v>968</v>
      </c>
      <c r="B5167" s="27">
        <v>2003</v>
      </c>
      <c r="D5167" s="27">
        <v>1818393.844</v>
      </c>
    </row>
    <row r="5168" spans="1:5" x14ac:dyDescent="0.25">
      <c r="A5168" s="27" t="s">
        <v>968</v>
      </c>
      <c r="B5168" s="27">
        <v>2004</v>
      </c>
      <c r="D5168" s="27">
        <v>1903229.4439999999</v>
      </c>
    </row>
    <row r="5169" spans="1:5" x14ac:dyDescent="0.25">
      <c r="A5169" s="27" t="s">
        <v>968</v>
      </c>
      <c r="B5169" s="27">
        <v>2005</v>
      </c>
      <c r="C5169" s="27">
        <v>1988065.044</v>
      </c>
      <c r="D5169" s="27">
        <v>1988065.044</v>
      </c>
      <c r="E5169" s="27">
        <v>1529147.5079999999</v>
      </c>
    </row>
    <row r="5170" spans="1:5" x14ac:dyDescent="0.25">
      <c r="A5170" s="27" t="s">
        <v>968</v>
      </c>
      <c r="B5170" s="27">
        <v>2006</v>
      </c>
      <c r="D5170" s="27">
        <v>2131320.5359999998</v>
      </c>
    </row>
    <row r="5171" spans="1:5" x14ac:dyDescent="0.25">
      <c r="A5171" s="27" t="s">
        <v>968</v>
      </c>
      <c r="B5171" s="27">
        <v>2007</v>
      </c>
      <c r="D5171" s="27">
        <v>2274576.0279999999</v>
      </c>
    </row>
    <row r="5172" spans="1:5" x14ac:dyDescent="0.25">
      <c r="A5172" s="27" t="s">
        <v>968</v>
      </c>
      <c r="B5172" s="27">
        <v>2008</v>
      </c>
      <c r="C5172" s="27">
        <v>2417831.52</v>
      </c>
      <c r="D5172" s="27">
        <v>2417831.52</v>
      </c>
      <c r="E5172" s="27">
        <v>2808013.52</v>
      </c>
    </row>
    <row r="5173" spans="1:5" x14ac:dyDescent="0.25">
      <c r="A5173" s="27" t="s">
        <v>968</v>
      </c>
      <c r="B5173" s="27">
        <v>2009</v>
      </c>
      <c r="D5173" s="27">
        <v>2356917.7755</v>
      </c>
    </row>
    <row r="5174" spans="1:5" x14ac:dyDescent="0.25">
      <c r="A5174" s="27" t="s">
        <v>968</v>
      </c>
      <c r="B5174" s="27">
        <v>2010</v>
      </c>
      <c r="C5174" s="27">
        <v>2296004.031</v>
      </c>
      <c r="D5174" s="27">
        <v>2296004.031</v>
      </c>
      <c r="E5174" s="27">
        <v>3334251.42</v>
      </c>
    </row>
    <row r="5175" spans="1:5" x14ac:dyDescent="0.25">
      <c r="A5175" s="27" t="s">
        <v>968</v>
      </c>
      <c r="B5175" s="27">
        <v>2011</v>
      </c>
      <c r="C5175" s="27">
        <v>4204901.5</v>
      </c>
      <c r="D5175" s="27">
        <v>4204901.5</v>
      </c>
      <c r="E5175" s="27">
        <v>6537678.75</v>
      </c>
    </row>
    <row r="5176" spans="1:5" x14ac:dyDescent="0.25">
      <c r="A5176" s="27" t="s">
        <v>968</v>
      </c>
      <c r="B5176" s="27">
        <v>2012</v>
      </c>
      <c r="C5176" s="27">
        <v>4469402.0199999996</v>
      </c>
      <c r="D5176" s="27">
        <v>4469402.0199999996</v>
      </c>
      <c r="E5176" s="27">
        <v>7440841.1900000004</v>
      </c>
    </row>
    <row r="5177" spans="1:5" x14ac:dyDescent="0.25">
      <c r="A5177" s="27" t="s">
        <v>968</v>
      </c>
      <c r="B5177" s="27">
        <v>2013</v>
      </c>
      <c r="C5177" s="27">
        <v>4258558.4000000004</v>
      </c>
      <c r="D5177" s="27">
        <v>4258558.4000000004</v>
      </c>
      <c r="E5177" s="27">
        <v>8294775.4400000004</v>
      </c>
    </row>
    <row r="5178" spans="1:5" x14ac:dyDescent="0.25">
      <c r="A5178" s="27" t="s">
        <v>968</v>
      </c>
      <c r="B5178" s="27">
        <v>2014</v>
      </c>
      <c r="D5178" s="27">
        <v>4258558.4000000004</v>
      </c>
    </row>
    <row r="5179" spans="1:5" x14ac:dyDescent="0.25">
      <c r="A5179" s="27" t="s">
        <v>968</v>
      </c>
      <c r="B5179" s="27">
        <v>2015</v>
      </c>
      <c r="D5179" s="27">
        <v>4258558.4000000004</v>
      </c>
    </row>
    <row r="5180" spans="1:5" x14ac:dyDescent="0.25">
      <c r="A5180" s="27" t="s">
        <v>968</v>
      </c>
      <c r="B5180" s="27">
        <v>2016</v>
      </c>
      <c r="D5180" s="27">
        <v>4258558.4000000004</v>
      </c>
    </row>
    <row r="5181" spans="1:5" x14ac:dyDescent="0.25">
      <c r="A5181" s="27" t="s">
        <v>968</v>
      </c>
      <c r="B5181" s="27">
        <v>2017</v>
      </c>
      <c r="D5181" s="27">
        <v>4258558.4000000004</v>
      </c>
    </row>
    <row r="5182" spans="1:5" x14ac:dyDescent="0.25">
      <c r="A5182" s="27" t="s">
        <v>973</v>
      </c>
      <c r="B5182" s="27">
        <v>1981</v>
      </c>
      <c r="C5182" s="27">
        <v>2885460.27</v>
      </c>
      <c r="D5182" s="27">
        <v>2885460.27</v>
      </c>
      <c r="E5182" s="27">
        <v>2072025.06</v>
      </c>
    </row>
    <row r="5183" spans="1:5" x14ac:dyDescent="0.25">
      <c r="A5183" s="27" t="s">
        <v>973</v>
      </c>
      <c r="B5183" s="27">
        <v>1982</v>
      </c>
      <c r="D5183" s="27">
        <v>3073117.9733333299</v>
      </c>
    </row>
    <row r="5184" spans="1:5" x14ac:dyDescent="0.25">
      <c r="A5184" s="27" t="s">
        <v>973</v>
      </c>
      <c r="B5184" s="27">
        <v>1983</v>
      </c>
      <c r="D5184" s="27">
        <v>3260775.67666667</v>
      </c>
    </row>
    <row r="5185" spans="1:5" x14ac:dyDescent="0.25">
      <c r="A5185" s="27" t="s">
        <v>973</v>
      </c>
      <c r="B5185" s="27">
        <v>1984</v>
      </c>
      <c r="C5185" s="27">
        <v>3448433.38</v>
      </c>
      <c r="D5185" s="27">
        <v>3448433.38</v>
      </c>
      <c r="E5185" s="27">
        <v>2723115.02</v>
      </c>
    </row>
    <row r="5186" spans="1:5" x14ac:dyDescent="0.25">
      <c r="A5186" s="27" t="s">
        <v>973</v>
      </c>
      <c r="B5186" s="27">
        <v>1985</v>
      </c>
      <c r="D5186" s="27">
        <v>3584832.83</v>
      </c>
    </row>
    <row r="5187" spans="1:5" x14ac:dyDescent="0.25">
      <c r="A5187" s="27" t="s">
        <v>973</v>
      </c>
      <c r="B5187" s="27">
        <v>1986</v>
      </c>
      <c r="D5187" s="27">
        <v>3721232.28</v>
      </c>
    </row>
    <row r="5188" spans="1:5" x14ac:dyDescent="0.25">
      <c r="A5188" s="27" t="s">
        <v>973</v>
      </c>
      <c r="B5188" s="27">
        <v>1987</v>
      </c>
      <c r="C5188" s="27">
        <v>3857631.73</v>
      </c>
      <c r="D5188" s="27">
        <v>3857631.73</v>
      </c>
      <c r="E5188" s="27">
        <v>3238896.59</v>
      </c>
    </row>
    <row r="5189" spans="1:5" x14ac:dyDescent="0.25">
      <c r="A5189" s="27" t="s">
        <v>973</v>
      </c>
      <c r="B5189" s="27">
        <v>1988</v>
      </c>
      <c r="D5189" s="27">
        <v>4001075.75</v>
      </c>
    </row>
    <row r="5190" spans="1:5" x14ac:dyDescent="0.25">
      <c r="A5190" s="27" t="s">
        <v>973</v>
      </c>
      <c r="B5190" s="27">
        <v>1989</v>
      </c>
      <c r="D5190" s="27">
        <v>4144519.77</v>
      </c>
    </row>
    <row r="5191" spans="1:5" x14ac:dyDescent="0.25">
      <c r="A5191" s="27" t="s">
        <v>973</v>
      </c>
      <c r="B5191" s="27">
        <v>1990</v>
      </c>
      <c r="C5191" s="27">
        <v>4287963.79</v>
      </c>
      <c r="D5191" s="27">
        <v>4287963.79</v>
      </c>
      <c r="E5191" s="27">
        <v>3577686.2</v>
      </c>
    </row>
    <row r="5192" spans="1:5" x14ac:dyDescent="0.25">
      <c r="A5192" s="27" t="s">
        <v>973</v>
      </c>
      <c r="B5192" s="27">
        <v>1991</v>
      </c>
      <c r="D5192" s="27">
        <v>4434941.0066666696</v>
      </c>
    </row>
    <row r="5193" spans="1:5" x14ac:dyDescent="0.25">
      <c r="A5193" s="27" t="s">
        <v>973</v>
      </c>
      <c r="B5193" s="27">
        <v>1992</v>
      </c>
      <c r="D5193" s="27">
        <v>4581918.2233333299</v>
      </c>
    </row>
    <row r="5194" spans="1:5" x14ac:dyDescent="0.25">
      <c r="A5194" s="27" t="s">
        <v>973</v>
      </c>
      <c r="B5194" s="27">
        <v>1993</v>
      </c>
      <c r="C5194" s="27">
        <v>4728895.4400000004</v>
      </c>
      <c r="D5194" s="27">
        <v>4728895.4400000004</v>
      </c>
      <c r="E5194" s="27">
        <v>3635946.57</v>
      </c>
    </row>
    <row r="5195" spans="1:5" x14ac:dyDescent="0.25">
      <c r="A5195" s="27" t="s">
        <v>973</v>
      </c>
      <c r="B5195" s="27">
        <v>1994</v>
      </c>
      <c r="D5195" s="27">
        <v>4458717.79</v>
      </c>
    </row>
    <row r="5196" spans="1:5" x14ac:dyDescent="0.25">
      <c r="A5196" s="27" t="s">
        <v>973</v>
      </c>
      <c r="B5196" s="27">
        <v>1995</v>
      </c>
      <c r="D5196" s="27">
        <v>4188540.14</v>
      </c>
    </row>
    <row r="5197" spans="1:5" x14ac:dyDescent="0.25">
      <c r="A5197" s="27" t="s">
        <v>973</v>
      </c>
      <c r="B5197" s="27">
        <v>1996</v>
      </c>
      <c r="C5197" s="27">
        <v>3918362.49</v>
      </c>
      <c r="D5197" s="27">
        <v>3918362.49</v>
      </c>
      <c r="E5197" s="27">
        <v>2884908.48</v>
      </c>
    </row>
    <row r="5198" spans="1:5" x14ac:dyDescent="0.25">
      <c r="A5198" s="27" t="s">
        <v>973</v>
      </c>
      <c r="B5198" s="27">
        <v>1997</v>
      </c>
      <c r="D5198" s="27">
        <v>4114930.94</v>
      </c>
    </row>
    <row r="5199" spans="1:5" x14ac:dyDescent="0.25">
      <c r="A5199" s="27" t="s">
        <v>973</v>
      </c>
      <c r="B5199" s="27">
        <v>1998</v>
      </c>
      <c r="D5199" s="27">
        <v>4311499.3899999997</v>
      </c>
    </row>
    <row r="5200" spans="1:5" x14ac:dyDescent="0.25">
      <c r="A5200" s="27" t="s">
        <v>973</v>
      </c>
      <c r="B5200" s="27">
        <v>1999</v>
      </c>
      <c r="C5200" s="27">
        <v>4508067.8399999999</v>
      </c>
      <c r="D5200" s="27">
        <v>4508067.8399999999</v>
      </c>
      <c r="E5200" s="27">
        <v>3500113.9199999999</v>
      </c>
    </row>
    <row r="5201" spans="1:5" x14ac:dyDescent="0.25">
      <c r="A5201" s="27" t="s">
        <v>973</v>
      </c>
      <c r="B5201" s="27">
        <v>2000</v>
      </c>
      <c r="D5201" s="27">
        <v>4839229.6533333296</v>
      </c>
    </row>
    <row r="5202" spans="1:5" x14ac:dyDescent="0.25">
      <c r="A5202" s="27" t="s">
        <v>973</v>
      </c>
      <c r="B5202" s="27">
        <v>2001</v>
      </c>
      <c r="D5202" s="27">
        <v>5170391.4666666696</v>
      </c>
    </row>
    <row r="5203" spans="1:5" x14ac:dyDescent="0.25">
      <c r="A5203" s="27" t="s">
        <v>973</v>
      </c>
      <c r="B5203" s="27">
        <v>2002</v>
      </c>
      <c r="C5203" s="27">
        <v>5501553.2800000003</v>
      </c>
      <c r="D5203" s="27">
        <v>5501553.2800000003</v>
      </c>
      <c r="E5203" s="27">
        <v>4584297.84</v>
      </c>
    </row>
    <row r="5204" spans="1:5" x14ac:dyDescent="0.25">
      <c r="A5204" s="27" t="s">
        <v>973</v>
      </c>
      <c r="B5204" s="27">
        <v>2003</v>
      </c>
      <c r="D5204" s="27">
        <v>5977442.1699999999</v>
      </c>
    </row>
    <row r="5205" spans="1:5" x14ac:dyDescent="0.25">
      <c r="A5205" s="27" t="s">
        <v>973</v>
      </c>
      <c r="B5205" s="27">
        <v>2004</v>
      </c>
      <c r="D5205" s="27">
        <v>6453331.0599999996</v>
      </c>
    </row>
    <row r="5206" spans="1:5" x14ac:dyDescent="0.25">
      <c r="A5206" s="27" t="s">
        <v>973</v>
      </c>
      <c r="B5206" s="27">
        <v>2005</v>
      </c>
      <c r="C5206" s="27">
        <v>6929219.9500000002</v>
      </c>
      <c r="D5206" s="27">
        <v>6929219.9500000002</v>
      </c>
      <c r="E5206" s="27">
        <v>6583095.75</v>
      </c>
    </row>
    <row r="5207" spans="1:5" x14ac:dyDescent="0.25">
      <c r="A5207" s="27" t="s">
        <v>973</v>
      </c>
      <c r="B5207" s="27">
        <v>2006</v>
      </c>
      <c r="D5207" s="27">
        <v>7350213.36666667</v>
      </c>
    </row>
    <row r="5208" spans="1:5" x14ac:dyDescent="0.25">
      <c r="A5208" s="27" t="s">
        <v>973</v>
      </c>
      <c r="B5208" s="27">
        <v>2007</v>
      </c>
      <c r="D5208" s="27">
        <v>7771206.7833333304</v>
      </c>
    </row>
    <row r="5209" spans="1:5" x14ac:dyDescent="0.25">
      <c r="A5209" s="27" t="s">
        <v>973</v>
      </c>
      <c r="B5209" s="27">
        <v>2008</v>
      </c>
      <c r="C5209" s="27">
        <v>8192200.2000000002</v>
      </c>
      <c r="D5209" s="27">
        <v>8192200.2000000002</v>
      </c>
      <c r="E5209" s="27">
        <v>8419059.7200000007</v>
      </c>
    </row>
    <row r="5210" spans="1:5" x14ac:dyDescent="0.25">
      <c r="A5210" s="27" t="s">
        <v>973</v>
      </c>
      <c r="B5210" s="27">
        <v>2009</v>
      </c>
      <c r="D5210" s="27">
        <v>8556873.4749999996</v>
      </c>
    </row>
    <row r="5211" spans="1:5" x14ac:dyDescent="0.25">
      <c r="A5211" s="27" t="s">
        <v>973</v>
      </c>
      <c r="B5211" s="27">
        <v>2010</v>
      </c>
      <c r="C5211" s="27">
        <v>8921546.75</v>
      </c>
      <c r="D5211" s="27">
        <v>8921546.75</v>
      </c>
      <c r="E5211" s="27">
        <v>9500172.0500000007</v>
      </c>
    </row>
    <row r="5212" spans="1:5" x14ac:dyDescent="0.25">
      <c r="A5212" s="27" t="s">
        <v>973</v>
      </c>
      <c r="B5212" s="27">
        <v>2011</v>
      </c>
      <c r="C5212" s="27">
        <v>8926902.5999999996</v>
      </c>
      <c r="D5212" s="27">
        <v>8926902.5999999996</v>
      </c>
      <c r="E5212" s="27">
        <v>9814901.3200000003</v>
      </c>
    </row>
    <row r="5213" spans="1:5" x14ac:dyDescent="0.25">
      <c r="A5213" s="27" t="s">
        <v>973</v>
      </c>
      <c r="B5213" s="27">
        <v>2012</v>
      </c>
      <c r="C5213" s="27">
        <v>8804462.0999999996</v>
      </c>
      <c r="D5213" s="27">
        <v>8804462.0999999996</v>
      </c>
      <c r="E5213" s="27">
        <v>9932922.3000000007</v>
      </c>
    </row>
    <row r="5214" spans="1:5" x14ac:dyDescent="0.25">
      <c r="A5214" s="27" t="s">
        <v>973</v>
      </c>
      <c r="B5214" s="27">
        <v>2013</v>
      </c>
      <c r="C5214" s="27">
        <v>8907897</v>
      </c>
      <c r="D5214" s="27">
        <v>8907897</v>
      </c>
      <c r="E5214" s="27">
        <v>10334708.85</v>
      </c>
    </row>
    <row r="5215" spans="1:5" x14ac:dyDescent="0.25">
      <c r="A5215" s="27" t="s">
        <v>973</v>
      </c>
      <c r="B5215" s="27">
        <v>2014</v>
      </c>
      <c r="D5215" s="27">
        <v>8907897</v>
      </c>
    </row>
    <row r="5216" spans="1:5" x14ac:dyDescent="0.25">
      <c r="A5216" s="27" t="s">
        <v>973</v>
      </c>
      <c r="B5216" s="27">
        <v>2015</v>
      </c>
      <c r="D5216" s="27">
        <v>8907897</v>
      </c>
    </row>
    <row r="5217" spans="1:5" x14ac:dyDescent="0.25">
      <c r="A5217" s="27" t="s">
        <v>973</v>
      </c>
      <c r="B5217" s="27">
        <v>2016</v>
      </c>
      <c r="D5217" s="27">
        <v>8907897</v>
      </c>
    </row>
    <row r="5218" spans="1:5" x14ac:dyDescent="0.25">
      <c r="A5218" s="27" t="s">
        <v>973</v>
      </c>
      <c r="B5218" s="27">
        <v>2017</v>
      </c>
      <c r="D5218" s="27">
        <v>8907897</v>
      </c>
    </row>
    <row r="5219" spans="1:5" x14ac:dyDescent="0.25">
      <c r="A5219" s="27" t="s">
        <v>975</v>
      </c>
      <c r="B5219" s="27">
        <v>1981</v>
      </c>
      <c r="C5219" s="27">
        <v>431358.30900000001</v>
      </c>
      <c r="D5219" s="27">
        <v>431358.30900000001</v>
      </c>
      <c r="E5219" s="27">
        <v>0</v>
      </c>
    </row>
    <row r="5220" spans="1:5" x14ac:dyDescent="0.25">
      <c r="A5220" s="27" t="s">
        <v>975</v>
      </c>
      <c r="B5220" s="27">
        <v>1982</v>
      </c>
      <c r="D5220" s="27">
        <v>523738.48800000001</v>
      </c>
    </row>
    <row r="5221" spans="1:5" x14ac:dyDescent="0.25">
      <c r="A5221" s="27" t="s">
        <v>975</v>
      </c>
      <c r="B5221" s="27">
        <v>1983</v>
      </c>
      <c r="D5221" s="27">
        <v>616118.66700000002</v>
      </c>
    </row>
    <row r="5222" spans="1:5" x14ac:dyDescent="0.25">
      <c r="A5222" s="27" t="s">
        <v>975</v>
      </c>
      <c r="B5222" s="27">
        <v>1984</v>
      </c>
      <c r="C5222" s="27">
        <v>708498.84600000002</v>
      </c>
      <c r="D5222" s="27">
        <v>708498.84600000002</v>
      </c>
      <c r="E5222" s="27">
        <v>14040.9738</v>
      </c>
    </row>
    <row r="5223" spans="1:5" x14ac:dyDescent="0.25">
      <c r="A5223" s="27" t="s">
        <v>975</v>
      </c>
      <c r="B5223" s="27">
        <v>1985</v>
      </c>
      <c r="D5223" s="27">
        <v>743638.34333333303</v>
      </c>
    </row>
    <row r="5224" spans="1:5" x14ac:dyDescent="0.25">
      <c r="A5224" s="27" t="s">
        <v>975</v>
      </c>
      <c r="B5224" s="27">
        <v>1986</v>
      </c>
      <c r="D5224" s="27">
        <v>778777.84066666698</v>
      </c>
    </row>
    <row r="5225" spans="1:5" x14ac:dyDescent="0.25">
      <c r="A5225" s="27" t="s">
        <v>975</v>
      </c>
      <c r="B5225" s="27">
        <v>1987</v>
      </c>
      <c r="C5225" s="27">
        <v>813917.33799999999</v>
      </c>
      <c r="D5225" s="27">
        <v>813917.33799999999</v>
      </c>
      <c r="E5225" s="27">
        <v>80720.624200000006</v>
      </c>
    </row>
    <row r="5226" spans="1:5" x14ac:dyDescent="0.25">
      <c r="A5226" s="27" t="s">
        <v>975</v>
      </c>
      <c r="B5226" s="27">
        <v>1988</v>
      </c>
      <c r="D5226" s="27">
        <v>741510.77399999998</v>
      </c>
    </row>
    <row r="5227" spans="1:5" x14ac:dyDescent="0.25">
      <c r="A5227" s="27" t="s">
        <v>975</v>
      </c>
      <c r="B5227" s="27">
        <v>1989</v>
      </c>
      <c r="D5227" s="27">
        <v>669104.21</v>
      </c>
    </row>
    <row r="5228" spans="1:5" x14ac:dyDescent="0.25">
      <c r="A5228" s="27" t="s">
        <v>975</v>
      </c>
      <c r="B5228" s="27">
        <v>1990</v>
      </c>
      <c r="C5228" s="27">
        <v>596697.64599999995</v>
      </c>
      <c r="D5228" s="27">
        <v>596697.64599999995</v>
      </c>
      <c r="E5228" s="27">
        <v>18186.061000000002</v>
      </c>
    </row>
    <row r="5229" spans="1:5" x14ac:dyDescent="0.25">
      <c r="A5229" s="27" t="s">
        <v>975</v>
      </c>
      <c r="B5229" s="27">
        <v>1991</v>
      </c>
      <c r="D5229" s="27">
        <v>715431.44333333301</v>
      </c>
    </row>
    <row r="5230" spans="1:5" x14ac:dyDescent="0.25">
      <c r="A5230" s="27" t="s">
        <v>975</v>
      </c>
      <c r="B5230" s="27">
        <v>1992</v>
      </c>
      <c r="D5230" s="27">
        <v>834165.240666667</v>
      </c>
    </row>
    <row r="5231" spans="1:5" x14ac:dyDescent="0.25">
      <c r="A5231" s="27" t="s">
        <v>975</v>
      </c>
      <c r="B5231" s="27">
        <v>1993</v>
      </c>
      <c r="C5231" s="27">
        <v>952899.03799999994</v>
      </c>
      <c r="D5231" s="27">
        <v>952899.03799999994</v>
      </c>
      <c r="E5231" s="27">
        <v>122046.897</v>
      </c>
    </row>
    <row r="5232" spans="1:5" x14ac:dyDescent="0.25">
      <c r="A5232" s="27" t="s">
        <v>975</v>
      </c>
      <c r="B5232" s="27">
        <v>1994</v>
      </c>
      <c r="D5232" s="27">
        <v>824921.705333333</v>
      </c>
    </row>
    <row r="5233" spans="1:5" x14ac:dyDescent="0.25">
      <c r="A5233" s="27" t="s">
        <v>975</v>
      </c>
      <c r="B5233" s="27">
        <v>1995</v>
      </c>
      <c r="D5233" s="27">
        <v>696944.37266666698</v>
      </c>
    </row>
    <row r="5234" spans="1:5" x14ac:dyDescent="0.25">
      <c r="A5234" s="27" t="s">
        <v>975</v>
      </c>
      <c r="B5234" s="27">
        <v>1996</v>
      </c>
      <c r="C5234" s="27">
        <v>568967.04</v>
      </c>
      <c r="D5234" s="27">
        <v>568967.04</v>
      </c>
      <c r="E5234" s="27">
        <v>89693.452799999999</v>
      </c>
    </row>
    <row r="5235" spans="1:5" x14ac:dyDescent="0.25">
      <c r="A5235" s="27" t="s">
        <v>975</v>
      </c>
      <c r="B5235" s="27">
        <v>1997</v>
      </c>
      <c r="D5235" s="27">
        <v>577500.978</v>
      </c>
    </row>
    <row r="5236" spans="1:5" x14ac:dyDescent="0.25">
      <c r="A5236" s="27" t="s">
        <v>975</v>
      </c>
      <c r="B5236" s="27">
        <v>1998</v>
      </c>
      <c r="D5236" s="27">
        <v>586034.91599999997</v>
      </c>
    </row>
    <row r="5237" spans="1:5" x14ac:dyDescent="0.25">
      <c r="A5237" s="27" t="s">
        <v>975</v>
      </c>
      <c r="B5237" s="27">
        <v>1999</v>
      </c>
      <c r="C5237" s="27">
        <v>594568.85400000005</v>
      </c>
      <c r="D5237" s="27">
        <v>594568.85400000005</v>
      </c>
      <c r="E5237" s="27">
        <v>110135.538</v>
      </c>
    </row>
    <row r="5238" spans="1:5" x14ac:dyDescent="0.25">
      <c r="A5238" s="27" t="s">
        <v>975</v>
      </c>
      <c r="B5238" s="27">
        <v>2000</v>
      </c>
      <c r="D5238" s="27">
        <v>774903.81933333306</v>
      </c>
    </row>
    <row r="5239" spans="1:5" x14ac:dyDescent="0.25">
      <c r="A5239" s="27" t="s">
        <v>975</v>
      </c>
      <c r="B5239" s="27">
        <v>2001</v>
      </c>
      <c r="D5239" s="27">
        <v>955238.78466666699</v>
      </c>
    </row>
    <row r="5240" spans="1:5" x14ac:dyDescent="0.25">
      <c r="A5240" s="27" t="s">
        <v>975</v>
      </c>
      <c r="B5240" s="27">
        <v>2002</v>
      </c>
      <c r="C5240" s="27">
        <v>1135573.75</v>
      </c>
      <c r="D5240" s="27">
        <v>1135573.75</v>
      </c>
      <c r="E5240" s="27">
        <v>630136.25</v>
      </c>
    </row>
    <row r="5241" spans="1:5" x14ac:dyDescent="0.25">
      <c r="A5241" s="27" t="s">
        <v>975</v>
      </c>
      <c r="B5241" s="27">
        <v>2003</v>
      </c>
      <c r="D5241" s="27">
        <v>1685291.44</v>
      </c>
    </row>
    <row r="5242" spans="1:5" x14ac:dyDescent="0.25">
      <c r="A5242" s="27" t="s">
        <v>975</v>
      </c>
      <c r="B5242" s="27">
        <v>2004</v>
      </c>
      <c r="D5242" s="27">
        <v>2235009.13</v>
      </c>
    </row>
    <row r="5243" spans="1:5" x14ac:dyDescent="0.25">
      <c r="A5243" s="27" t="s">
        <v>975</v>
      </c>
      <c r="B5243" s="27">
        <v>2005</v>
      </c>
      <c r="C5243" s="27">
        <v>2784726.82</v>
      </c>
      <c r="D5243" s="27">
        <v>2784726.82</v>
      </c>
      <c r="E5243" s="27">
        <v>2425732.4</v>
      </c>
    </row>
    <row r="5244" spans="1:5" x14ac:dyDescent="0.25">
      <c r="A5244" s="27" t="s">
        <v>975</v>
      </c>
      <c r="B5244" s="27">
        <v>2006</v>
      </c>
      <c r="D5244" s="27">
        <v>3501714.8266666699</v>
      </c>
    </row>
    <row r="5245" spans="1:5" x14ac:dyDescent="0.25">
      <c r="A5245" s="27" t="s">
        <v>975</v>
      </c>
      <c r="B5245" s="27">
        <v>2007</v>
      </c>
      <c r="D5245" s="27">
        <v>4218702.8333333302</v>
      </c>
    </row>
    <row r="5246" spans="1:5" x14ac:dyDescent="0.25">
      <c r="A5246" s="27" t="s">
        <v>975</v>
      </c>
      <c r="B5246" s="27">
        <v>2008</v>
      </c>
      <c r="C5246" s="27">
        <v>4935690.84</v>
      </c>
      <c r="D5246" s="27">
        <v>4935690.84</v>
      </c>
      <c r="E5246" s="27">
        <v>5295681.72</v>
      </c>
    </row>
    <row r="5247" spans="1:5" x14ac:dyDescent="0.25">
      <c r="A5247" s="27" t="s">
        <v>975</v>
      </c>
      <c r="B5247" s="27">
        <v>2009</v>
      </c>
      <c r="D5247" s="27">
        <v>4361886.625</v>
      </c>
    </row>
    <row r="5248" spans="1:5" x14ac:dyDescent="0.25">
      <c r="A5248" s="27" t="s">
        <v>975</v>
      </c>
      <c r="B5248" s="27">
        <v>2010</v>
      </c>
      <c r="C5248" s="27">
        <v>3788082.41</v>
      </c>
      <c r="D5248" s="27">
        <v>3788082.41</v>
      </c>
      <c r="E5248" s="27">
        <v>4595678.9400000004</v>
      </c>
    </row>
    <row r="5249" spans="1:5" x14ac:dyDescent="0.25">
      <c r="A5249" s="27" t="s">
        <v>975</v>
      </c>
      <c r="B5249" s="27">
        <v>2011</v>
      </c>
      <c r="C5249" s="27">
        <v>3079517.56</v>
      </c>
      <c r="D5249" s="27">
        <v>3079517.56</v>
      </c>
      <c r="E5249" s="27">
        <v>4276607.2699999996</v>
      </c>
    </row>
    <row r="5250" spans="1:5" x14ac:dyDescent="0.25">
      <c r="A5250" s="27" t="s">
        <v>975</v>
      </c>
      <c r="B5250" s="27">
        <v>2012</v>
      </c>
      <c r="C5250" s="27">
        <v>2481665.2599999998</v>
      </c>
      <c r="D5250" s="27">
        <v>2481665.2599999998</v>
      </c>
      <c r="E5250" s="27">
        <v>3838515.66</v>
      </c>
    </row>
    <row r="5251" spans="1:5" x14ac:dyDescent="0.25">
      <c r="A5251" s="27" t="s">
        <v>975</v>
      </c>
      <c r="B5251" s="27">
        <v>2013</v>
      </c>
      <c r="C5251" s="27">
        <v>2361871.75</v>
      </c>
      <c r="D5251" s="27">
        <v>2361871.75</v>
      </c>
      <c r="E5251" s="27">
        <v>4197776.0999999996</v>
      </c>
    </row>
    <row r="5252" spans="1:5" x14ac:dyDescent="0.25">
      <c r="A5252" s="27" t="s">
        <v>975</v>
      </c>
      <c r="B5252" s="27">
        <v>2014</v>
      </c>
      <c r="D5252" s="27">
        <v>2361871.75</v>
      </c>
    </row>
    <row r="5253" spans="1:5" x14ac:dyDescent="0.25">
      <c r="A5253" s="27" t="s">
        <v>975</v>
      </c>
      <c r="B5253" s="27">
        <v>2015</v>
      </c>
      <c r="D5253" s="27">
        <v>2361871.75</v>
      </c>
    </row>
    <row r="5254" spans="1:5" x14ac:dyDescent="0.25">
      <c r="A5254" s="27" t="s">
        <v>975</v>
      </c>
      <c r="B5254" s="27">
        <v>2016</v>
      </c>
      <c r="D5254" s="27">
        <v>2361871.75</v>
      </c>
    </row>
    <row r="5255" spans="1:5" x14ac:dyDescent="0.25">
      <c r="A5255" s="27" t="s">
        <v>975</v>
      </c>
      <c r="B5255" s="27">
        <v>2017</v>
      </c>
      <c r="D5255" s="27">
        <v>2361871.75</v>
      </c>
    </row>
    <row r="5256" spans="1:5" x14ac:dyDescent="0.25">
      <c r="A5256" s="27" t="s">
        <v>319</v>
      </c>
      <c r="B5256" s="27">
        <v>1981</v>
      </c>
      <c r="D5256" s="27">
        <v>127986.13499999999</v>
      </c>
    </row>
    <row r="5257" spans="1:5" x14ac:dyDescent="0.25">
      <c r="A5257" s="27" t="s">
        <v>319</v>
      </c>
      <c r="B5257" s="27">
        <v>1982</v>
      </c>
      <c r="D5257" s="27">
        <v>127986.13499999999</v>
      </c>
    </row>
    <row r="5258" spans="1:5" x14ac:dyDescent="0.25">
      <c r="A5258" s="27" t="s">
        <v>319</v>
      </c>
      <c r="B5258" s="27">
        <v>1983</v>
      </c>
      <c r="D5258" s="27">
        <v>127986.13499999999</v>
      </c>
    </row>
    <row r="5259" spans="1:5" x14ac:dyDescent="0.25">
      <c r="A5259" s="27" t="s">
        <v>319</v>
      </c>
      <c r="B5259" s="27">
        <v>1984</v>
      </c>
      <c r="C5259" s="27">
        <v>127986.13499999999</v>
      </c>
      <c r="D5259" s="27">
        <v>127986.13499999999</v>
      </c>
      <c r="E5259" s="27">
        <v>28250.553</v>
      </c>
    </row>
    <row r="5260" spans="1:5" x14ac:dyDescent="0.25">
      <c r="A5260" s="27" t="s">
        <v>319</v>
      </c>
      <c r="B5260" s="27">
        <v>1985</v>
      </c>
      <c r="D5260" s="27">
        <v>123879.41800000001</v>
      </c>
    </row>
    <row r="5261" spans="1:5" x14ac:dyDescent="0.25">
      <c r="A5261" s="27" t="s">
        <v>319</v>
      </c>
      <c r="B5261" s="27">
        <v>1986</v>
      </c>
      <c r="D5261" s="27">
        <v>119772.701</v>
      </c>
    </row>
    <row r="5262" spans="1:5" x14ac:dyDescent="0.25">
      <c r="A5262" s="27" t="s">
        <v>319</v>
      </c>
      <c r="B5262" s="27">
        <v>1987</v>
      </c>
      <c r="C5262" s="27">
        <v>115665.984</v>
      </c>
      <c r="D5262" s="27">
        <v>115665.984</v>
      </c>
      <c r="E5262" s="27">
        <v>31383.072</v>
      </c>
    </row>
    <row r="5263" spans="1:5" x14ac:dyDescent="0.25">
      <c r="A5263" s="27" t="s">
        <v>319</v>
      </c>
      <c r="B5263" s="27">
        <v>1988</v>
      </c>
      <c r="D5263" s="27">
        <v>186817.884666667</v>
      </c>
    </row>
    <row r="5264" spans="1:5" x14ac:dyDescent="0.25">
      <c r="A5264" s="27" t="s">
        <v>319</v>
      </c>
      <c r="B5264" s="27">
        <v>1989</v>
      </c>
      <c r="D5264" s="27">
        <v>257969.78533333301</v>
      </c>
    </row>
    <row r="5265" spans="1:5" x14ac:dyDescent="0.25">
      <c r="A5265" s="27" t="s">
        <v>319</v>
      </c>
      <c r="B5265" s="27">
        <v>1990</v>
      </c>
      <c r="C5265" s="27">
        <v>329121.68599999999</v>
      </c>
      <c r="D5265" s="27">
        <v>329121.68599999999</v>
      </c>
      <c r="E5265" s="27">
        <v>73924.5</v>
      </c>
    </row>
    <row r="5266" spans="1:5" x14ac:dyDescent="0.25">
      <c r="A5266" s="27" t="s">
        <v>319</v>
      </c>
      <c r="B5266" s="27">
        <v>1991</v>
      </c>
      <c r="D5266" s="27">
        <v>552925.32733333297</v>
      </c>
    </row>
    <row r="5267" spans="1:5" x14ac:dyDescent="0.25">
      <c r="A5267" s="27" t="s">
        <v>319</v>
      </c>
      <c r="B5267" s="27">
        <v>1992</v>
      </c>
      <c r="D5267" s="27">
        <v>776728.968666667</v>
      </c>
    </row>
    <row r="5268" spans="1:5" x14ac:dyDescent="0.25">
      <c r="A5268" s="27" t="s">
        <v>319</v>
      </c>
      <c r="B5268" s="27">
        <v>1993</v>
      </c>
      <c r="C5268" s="27">
        <v>1000532.61</v>
      </c>
      <c r="D5268" s="27">
        <v>1000532.61</v>
      </c>
      <c r="E5268" s="27">
        <v>357313.85200000001</v>
      </c>
    </row>
    <row r="5269" spans="1:5" x14ac:dyDescent="0.25">
      <c r="A5269" s="27" t="s">
        <v>319</v>
      </c>
      <c r="B5269" s="27">
        <v>1994</v>
      </c>
      <c r="D5269" s="27">
        <v>689129.95200000005</v>
      </c>
    </row>
    <row r="5270" spans="1:5" x14ac:dyDescent="0.25">
      <c r="A5270" s="27" t="s">
        <v>319</v>
      </c>
      <c r="B5270" s="27">
        <v>1995</v>
      </c>
      <c r="D5270" s="27">
        <v>377727.29399999999</v>
      </c>
    </row>
    <row r="5271" spans="1:5" x14ac:dyDescent="0.25">
      <c r="A5271" s="27" t="s">
        <v>319</v>
      </c>
      <c r="B5271" s="27">
        <v>1996</v>
      </c>
      <c r="C5271" s="27">
        <v>66324.635999999999</v>
      </c>
      <c r="D5271" s="27">
        <v>66324.635999999999</v>
      </c>
      <c r="E5271" s="27">
        <v>29013.276600000001</v>
      </c>
    </row>
    <row r="5272" spans="1:5" x14ac:dyDescent="0.25">
      <c r="A5272" s="27" t="s">
        <v>319</v>
      </c>
      <c r="B5272" s="27">
        <v>1997</v>
      </c>
      <c r="D5272" s="27">
        <v>48684.018400000001</v>
      </c>
    </row>
    <row r="5273" spans="1:5" x14ac:dyDescent="0.25">
      <c r="A5273" s="27" t="s">
        <v>319</v>
      </c>
      <c r="B5273" s="27">
        <v>1998</v>
      </c>
      <c r="D5273" s="27">
        <v>31043.400799999999</v>
      </c>
    </row>
    <row r="5274" spans="1:5" x14ac:dyDescent="0.25">
      <c r="A5274" s="27" t="s">
        <v>319</v>
      </c>
      <c r="B5274" s="27">
        <v>1999</v>
      </c>
      <c r="C5274" s="27">
        <v>13402.7832</v>
      </c>
      <c r="D5274" s="27">
        <v>13402.7832</v>
      </c>
      <c r="E5274" s="27">
        <v>11203.220799999999</v>
      </c>
    </row>
    <row r="5275" spans="1:5" x14ac:dyDescent="0.25">
      <c r="A5275" s="27" t="s">
        <v>319</v>
      </c>
      <c r="B5275" s="27">
        <v>2000</v>
      </c>
      <c r="D5275" s="27">
        <v>13037.0684</v>
      </c>
    </row>
    <row r="5276" spans="1:5" x14ac:dyDescent="0.25">
      <c r="A5276" s="27" t="s">
        <v>319</v>
      </c>
      <c r="B5276" s="27">
        <v>2001</v>
      </c>
      <c r="D5276" s="27">
        <v>12671.3536</v>
      </c>
    </row>
    <row r="5277" spans="1:5" x14ac:dyDescent="0.25">
      <c r="A5277" s="27" t="s">
        <v>319</v>
      </c>
      <c r="B5277" s="27">
        <v>2002</v>
      </c>
      <c r="C5277" s="27">
        <v>12305.638800000001</v>
      </c>
      <c r="D5277" s="27">
        <v>12305.638800000001</v>
      </c>
      <c r="E5277" s="27">
        <v>9562.7574000000004</v>
      </c>
    </row>
    <row r="5278" spans="1:5" x14ac:dyDescent="0.25">
      <c r="A5278" s="27" t="s">
        <v>319</v>
      </c>
      <c r="B5278" s="27">
        <v>2003</v>
      </c>
      <c r="D5278" s="27">
        <v>9830.7342000000008</v>
      </c>
    </row>
    <row r="5279" spans="1:5" x14ac:dyDescent="0.25">
      <c r="A5279" s="27" t="s">
        <v>319</v>
      </c>
      <c r="B5279" s="27">
        <v>2004</v>
      </c>
      <c r="D5279" s="27">
        <v>7355.8296</v>
      </c>
    </row>
    <row r="5280" spans="1:5" x14ac:dyDescent="0.25">
      <c r="A5280" s="27" t="s">
        <v>319</v>
      </c>
      <c r="B5280" s="27">
        <v>2005</v>
      </c>
      <c r="C5280" s="27">
        <v>4880.9250000000002</v>
      </c>
      <c r="D5280" s="27">
        <v>4880.9250000000002</v>
      </c>
      <c r="E5280" s="27">
        <v>4777.6931999999997</v>
      </c>
    </row>
    <row r="5281" spans="1:5" x14ac:dyDescent="0.25">
      <c r="A5281" s="27" t="s">
        <v>319</v>
      </c>
      <c r="B5281" s="27">
        <v>2006</v>
      </c>
      <c r="D5281" s="27">
        <v>3986.4581600000001</v>
      </c>
    </row>
    <row r="5282" spans="1:5" x14ac:dyDescent="0.25">
      <c r="A5282" s="27" t="s">
        <v>319</v>
      </c>
      <c r="B5282" s="27">
        <v>2007</v>
      </c>
      <c r="D5282" s="27">
        <v>3091.9913200000001</v>
      </c>
    </row>
    <row r="5283" spans="1:5" x14ac:dyDescent="0.25">
      <c r="A5283" s="27" t="s">
        <v>319</v>
      </c>
      <c r="B5283" s="27">
        <v>2008</v>
      </c>
      <c r="C5283" s="27">
        <v>2197.52448</v>
      </c>
      <c r="D5283" s="27">
        <v>2197.52448</v>
      </c>
      <c r="E5283" s="27">
        <v>2347.85304</v>
      </c>
    </row>
    <row r="5284" spans="1:5" x14ac:dyDescent="0.25">
      <c r="A5284" s="27" t="s">
        <v>319</v>
      </c>
      <c r="B5284" s="27">
        <v>2009</v>
      </c>
      <c r="D5284" s="27">
        <v>2192.5519800000002</v>
      </c>
    </row>
    <row r="5285" spans="1:5" x14ac:dyDescent="0.25">
      <c r="A5285" s="27" t="s">
        <v>319</v>
      </c>
      <c r="B5285" s="27">
        <v>2010</v>
      </c>
      <c r="C5285" s="27">
        <v>2187.5794799999999</v>
      </c>
      <c r="D5285" s="27">
        <v>2187.5794799999999</v>
      </c>
      <c r="E5285" s="27">
        <v>3952.7975999999999</v>
      </c>
    </row>
    <row r="5286" spans="1:5" x14ac:dyDescent="0.25">
      <c r="A5286" s="27" t="s">
        <v>319</v>
      </c>
      <c r="B5286" s="27">
        <v>2011</v>
      </c>
      <c r="C5286" s="27">
        <v>2176.60185</v>
      </c>
      <c r="D5286" s="27">
        <v>2176.60185</v>
      </c>
      <c r="E5286" s="27">
        <v>5071.0194000000001</v>
      </c>
    </row>
    <row r="5287" spans="1:5" x14ac:dyDescent="0.25">
      <c r="A5287" s="27" t="s">
        <v>319</v>
      </c>
      <c r="B5287" s="27">
        <v>2012</v>
      </c>
      <c r="C5287" s="27">
        <v>3596.8304499999999</v>
      </c>
      <c r="D5287" s="27">
        <v>3596.8304499999999</v>
      </c>
      <c r="E5287" s="27">
        <v>8386.0210000000006</v>
      </c>
    </row>
    <row r="5288" spans="1:5" x14ac:dyDescent="0.25">
      <c r="A5288" s="27" t="s">
        <v>319</v>
      </c>
      <c r="B5288" s="27">
        <v>2013</v>
      </c>
      <c r="C5288" s="27">
        <v>4971.6000000000004</v>
      </c>
      <c r="D5288" s="27">
        <v>4971.6000000000004</v>
      </c>
      <c r="E5288" s="27">
        <v>11602.835999999999</v>
      </c>
    </row>
    <row r="5289" spans="1:5" x14ac:dyDescent="0.25">
      <c r="A5289" s="27" t="s">
        <v>319</v>
      </c>
      <c r="B5289" s="27">
        <v>2014</v>
      </c>
      <c r="D5289" s="27">
        <v>4971.6000000000004</v>
      </c>
    </row>
    <row r="5290" spans="1:5" x14ac:dyDescent="0.25">
      <c r="A5290" s="27" t="s">
        <v>319</v>
      </c>
      <c r="B5290" s="27">
        <v>2015</v>
      </c>
      <c r="D5290" s="27">
        <v>4971.6000000000004</v>
      </c>
    </row>
    <row r="5291" spans="1:5" x14ac:dyDescent="0.25">
      <c r="A5291" s="27" t="s">
        <v>319</v>
      </c>
      <c r="B5291" s="27">
        <v>2016</v>
      </c>
      <c r="D5291" s="27">
        <v>4971.6000000000004</v>
      </c>
    </row>
    <row r="5292" spans="1:5" x14ac:dyDescent="0.25">
      <c r="A5292" s="27" t="s">
        <v>319</v>
      </c>
      <c r="B5292" s="27">
        <v>2017</v>
      </c>
      <c r="D5292" s="27">
        <v>4971.6000000000004</v>
      </c>
    </row>
    <row r="5293" spans="1:5" x14ac:dyDescent="0.25">
      <c r="A5293" s="27" t="s">
        <v>612</v>
      </c>
      <c r="B5293" s="27">
        <v>1981</v>
      </c>
      <c r="D5293" s="27">
        <v>1545074.97</v>
      </c>
    </row>
    <row r="5294" spans="1:5" x14ac:dyDescent="0.25">
      <c r="A5294" s="27" t="s">
        <v>612</v>
      </c>
      <c r="B5294" s="27">
        <v>1982</v>
      </c>
      <c r="D5294" s="27">
        <v>1545074.97</v>
      </c>
    </row>
    <row r="5295" spans="1:5" x14ac:dyDescent="0.25">
      <c r="A5295" s="27" t="s">
        <v>612</v>
      </c>
      <c r="B5295" s="27">
        <v>1983</v>
      </c>
      <c r="D5295" s="27">
        <v>1545074.97</v>
      </c>
    </row>
    <row r="5296" spans="1:5" x14ac:dyDescent="0.25">
      <c r="A5296" s="27" t="s">
        <v>612</v>
      </c>
      <c r="B5296" s="27">
        <v>1984</v>
      </c>
      <c r="C5296" s="27">
        <v>1545074.97</v>
      </c>
      <c r="D5296" s="27">
        <v>1545074.97</v>
      </c>
      <c r="E5296" s="27">
        <v>420539.78</v>
      </c>
    </row>
    <row r="5297" spans="1:5" x14ac:dyDescent="0.25">
      <c r="A5297" s="27" t="s">
        <v>612</v>
      </c>
      <c r="B5297" s="27">
        <v>1985</v>
      </c>
      <c r="D5297" s="27">
        <v>1592524.33333333</v>
      </c>
    </row>
    <row r="5298" spans="1:5" x14ac:dyDescent="0.25">
      <c r="A5298" s="27" t="s">
        <v>612</v>
      </c>
      <c r="B5298" s="27">
        <v>1986</v>
      </c>
      <c r="D5298" s="27">
        <v>1639973.69666667</v>
      </c>
    </row>
    <row r="5299" spans="1:5" x14ac:dyDescent="0.25">
      <c r="A5299" s="27" t="s">
        <v>612</v>
      </c>
      <c r="B5299" s="27">
        <v>1987</v>
      </c>
      <c r="C5299" s="27">
        <v>1687423.06</v>
      </c>
      <c r="D5299" s="27">
        <v>1687423.06</v>
      </c>
      <c r="E5299" s="27">
        <v>679116.17</v>
      </c>
    </row>
    <row r="5300" spans="1:5" x14ac:dyDescent="0.25">
      <c r="A5300" s="27" t="s">
        <v>612</v>
      </c>
      <c r="B5300" s="27">
        <v>1988</v>
      </c>
      <c r="D5300" s="27">
        <v>1641777.5866666699</v>
      </c>
    </row>
    <row r="5301" spans="1:5" x14ac:dyDescent="0.25">
      <c r="A5301" s="27" t="s">
        <v>612</v>
      </c>
      <c r="B5301" s="27">
        <v>1989</v>
      </c>
      <c r="D5301" s="27">
        <v>1596132.11333333</v>
      </c>
    </row>
    <row r="5302" spans="1:5" x14ac:dyDescent="0.25">
      <c r="A5302" s="27" t="s">
        <v>612</v>
      </c>
      <c r="B5302" s="27">
        <v>1990</v>
      </c>
      <c r="C5302" s="27">
        <v>1550486.64</v>
      </c>
      <c r="D5302" s="27">
        <v>1550486.64</v>
      </c>
      <c r="E5302" s="27">
        <v>506888.88</v>
      </c>
    </row>
    <row r="5303" spans="1:5" x14ac:dyDescent="0.25">
      <c r="A5303" s="27" t="s">
        <v>612</v>
      </c>
      <c r="B5303" s="27">
        <v>1991</v>
      </c>
      <c r="D5303" s="27">
        <v>1594673.6</v>
      </c>
    </row>
    <row r="5304" spans="1:5" x14ac:dyDescent="0.25">
      <c r="A5304" s="27" t="s">
        <v>612</v>
      </c>
      <c r="B5304" s="27">
        <v>1992</v>
      </c>
      <c r="D5304" s="27">
        <v>1638860.56</v>
      </c>
    </row>
    <row r="5305" spans="1:5" x14ac:dyDescent="0.25">
      <c r="A5305" s="27" t="s">
        <v>612</v>
      </c>
      <c r="B5305" s="27">
        <v>1993</v>
      </c>
      <c r="C5305" s="27">
        <v>1683047.52</v>
      </c>
      <c r="D5305" s="27">
        <v>1683047.52</v>
      </c>
      <c r="E5305" s="27">
        <v>698045.04</v>
      </c>
    </row>
    <row r="5306" spans="1:5" x14ac:dyDescent="0.25">
      <c r="A5306" s="27" t="s">
        <v>612</v>
      </c>
      <c r="B5306" s="27">
        <v>1994</v>
      </c>
      <c r="D5306" s="27">
        <v>1915573.81333333</v>
      </c>
    </row>
    <row r="5307" spans="1:5" x14ac:dyDescent="0.25">
      <c r="A5307" s="27" t="s">
        <v>612</v>
      </c>
      <c r="B5307" s="27">
        <v>1995</v>
      </c>
      <c r="D5307" s="27">
        <v>2148100.1066666702</v>
      </c>
    </row>
    <row r="5308" spans="1:5" x14ac:dyDescent="0.25">
      <c r="A5308" s="27" t="s">
        <v>612</v>
      </c>
      <c r="B5308" s="27">
        <v>1996</v>
      </c>
      <c r="C5308" s="27">
        <v>2380626.4</v>
      </c>
      <c r="D5308" s="27">
        <v>2380626.4</v>
      </c>
      <c r="E5308" s="27">
        <v>1556983.68</v>
      </c>
    </row>
    <row r="5309" spans="1:5" x14ac:dyDescent="0.25">
      <c r="A5309" s="27" t="s">
        <v>612</v>
      </c>
      <c r="B5309" s="27">
        <v>1997</v>
      </c>
      <c r="D5309" s="27">
        <v>2382612.3333333302</v>
      </c>
    </row>
    <row r="5310" spans="1:5" x14ac:dyDescent="0.25">
      <c r="A5310" s="27" t="s">
        <v>612</v>
      </c>
      <c r="B5310" s="27">
        <v>1998</v>
      </c>
      <c r="D5310" s="27">
        <v>2384598.2666666699</v>
      </c>
    </row>
    <row r="5311" spans="1:5" x14ac:dyDescent="0.25">
      <c r="A5311" s="27" t="s">
        <v>612</v>
      </c>
      <c r="B5311" s="27">
        <v>1999</v>
      </c>
      <c r="C5311" s="27">
        <v>2386584.2000000002</v>
      </c>
      <c r="D5311" s="27">
        <v>2386584.2000000002</v>
      </c>
      <c r="E5311" s="27">
        <v>1554859.96</v>
      </c>
    </row>
    <row r="5312" spans="1:5" x14ac:dyDescent="0.25">
      <c r="A5312" s="27" t="s">
        <v>612</v>
      </c>
      <c r="B5312" s="27">
        <v>2000</v>
      </c>
      <c r="D5312" s="27">
        <v>2226898.2999999998</v>
      </c>
    </row>
    <row r="5313" spans="1:5" x14ac:dyDescent="0.25">
      <c r="A5313" s="27" t="s">
        <v>612</v>
      </c>
      <c r="B5313" s="27">
        <v>2001</v>
      </c>
      <c r="D5313" s="27">
        <v>2067212.4</v>
      </c>
    </row>
    <row r="5314" spans="1:5" x14ac:dyDescent="0.25">
      <c r="A5314" s="27" t="s">
        <v>612</v>
      </c>
      <c r="B5314" s="27">
        <v>2002</v>
      </c>
      <c r="C5314" s="27">
        <v>1907526.5</v>
      </c>
      <c r="D5314" s="27">
        <v>1907526.5</v>
      </c>
      <c r="E5314" s="27">
        <v>1339101.5</v>
      </c>
    </row>
    <row r="5315" spans="1:5" x14ac:dyDescent="0.25">
      <c r="A5315" s="27" t="s">
        <v>612</v>
      </c>
      <c r="B5315" s="27">
        <v>2003</v>
      </c>
      <c r="D5315" s="27">
        <v>1860296.5</v>
      </c>
    </row>
    <row r="5316" spans="1:5" x14ac:dyDescent="0.25">
      <c r="A5316" s="27" t="s">
        <v>612</v>
      </c>
      <c r="B5316" s="27">
        <v>2004</v>
      </c>
      <c r="D5316" s="27">
        <v>1813066.5</v>
      </c>
    </row>
    <row r="5317" spans="1:5" x14ac:dyDescent="0.25">
      <c r="A5317" s="27" t="s">
        <v>612</v>
      </c>
      <c r="B5317" s="27">
        <v>2005</v>
      </c>
      <c r="C5317" s="27">
        <v>1765836.5</v>
      </c>
      <c r="D5317" s="27">
        <v>1765836.5</v>
      </c>
      <c r="E5317" s="27">
        <v>1470234.75</v>
      </c>
    </row>
    <row r="5318" spans="1:5" x14ac:dyDescent="0.25">
      <c r="A5318" s="27" t="s">
        <v>612</v>
      </c>
      <c r="B5318" s="27">
        <v>2006</v>
      </c>
      <c r="D5318" s="27">
        <v>1709864.3166666699</v>
      </c>
    </row>
    <row r="5319" spans="1:5" x14ac:dyDescent="0.25">
      <c r="A5319" s="27" t="s">
        <v>612</v>
      </c>
      <c r="B5319" s="27">
        <v>2007</v>
      </c>
      <c r="D5319" s="27">
        <v>1653892.13333333</v>
      </c>
    </row>
    <row r="5320" spans="1:5" x14ac:dyDescent="0.25">
      <c r="A5320" s="27" t="s">
        <v>612</v>
      </c>
      <c r="B5320" s="27">
        <v>2008</v>
      </c>
      <c r="C5320" s="27">
        <v>1597919.95</v>
      </c>
      <c r="D5320" s="27">
        <v>1597919.95</v>
      </c>
      <c r="E5320" s="27">
        <v>1816730.3</v>
      </c>
    </row>
    <row r="5321" spans="1:5" x14ac:dyDescent="0.25">
      <c r="A5321" s="27" t="s">
        <v>612</v>
      </c>
      <c r="B5321" s="27">
        <v>2009</v>
      </c>
      <c r="D5321" s="27">
        <v>1569728.7250000001</v>
      </c>
    </row>
    <row r="5322" spans="1:5" x14ac:dyDescent="0.25">
      <c r="A5322" s="27" t="s">
        <v>612</v>
      </c>
      <c r="B5322" s="27">
        <v>2010</v>
      </c>
      <c r="C5322" s="27">
        <v>1541537.5</v>
      </c>
      <c r="D5322" s="27">
        <v>1541537.5</v>
      </c>
      <c r="E5322" s="27">
        <v>2030556.25</v>
      </c>
    </row>
    <row r="5323" spans="1:5" x14ac:dyDescent="0.25">
      <c r="A5323" s="27" t="s">
        <v>612</v>
      </c>
      <c r="B5323" s="27">
        <v>2011</v>
      </c>
      <c r="C5323" s="27">
        <v>1495753.68</v>
      </c>
      <c r="D5323" s="27">
        <v>1495753.68</v>
      </c>
      <c r="E5323" s="27">
        <v>2257873.02</v>
      </c>
    </row>
    <row r="5324" spans="1:5" x14ac:dyDescent="0.25">
      <c r="A5324" s="27" t="s">
        <v>612</v>
      </c>
      <c r="B5324" s="27">
        <v>2012</v>
      </c>
      <c r="C5324" s="27">
        <v>1466154.66</v>
      </c>
      <c r="D5324" s="27">
        <v>1466154.66</v>
      </c>
      <c r="E5324" s="27">
        <v>2365609.5</v>
      </c>
    </row>
    <row r="5325" spans="1:5" x14ac:dyDescent="0.25">
      <c r="A5325" s="27" t="s">
        <v>612</v>
      </c>
      <c r="B5325" s="27">
        <v>2013</v>
      </c>
      <c r="C5325" s="27">
        <v>1290588.42</v>
      </c>
      <c r="D5325" s="27">
        <v>1290588.42</v>
      </c>
      <c r="E5325" s="27">
        <v>2477992.33</v>
      </c>
    </row>
    <row r="5326" spans="1:5" x14ac:dyDescent="0.25">
      <c r="A5326" s="27" t="s">
        <v>612</v>
      </c>
      <c r="B5326" s="27">
        <v>2014</v>
      </c>
      <c r="D5326" s="27">
        <v>1290588.42</v>
      </c>
    </row>
    <row r="5327" spans="1:5" x14ac:dyDescent="0.25">
      <c r="A5327" s="27" t="s">
        <v>612</v>
      </c>
      <c r="B5327" s="27">
        <v>2015</v>
      </c>
      <c r="D5327" s="27">
        <v>1290588.42</v>
      </c>
    </row>
    <row r="5328" spans="1:5" x14ac:dyDescent="0.25">
      <c r="A5328" s="27" t="s">
        <v>612</v>
      </c>
      <c r="B5328" s="27">
        <v>2016</v>
      </c>
      <c r="D5328" s="27">
        <v>1290588.42</v>
      </c>
    </row>
    <row r="5329" spans="1:5" x14ac:dyDescent="0.25">
      <c r="A5329" s="27" t="s">
        <v>612</v>
      </c>
      <c r="B5329" s="27">
        <v>2017</v>
      </c>
      <c r="D5329" s="27">
        <v>1290588.42</v>
      </c>
    </row>
    <row r="5330" spans="1:5" x14ac:dyDescent="0.25">
      <c r="A5330" s="27" t="s">
        <v>637</v>
      </c>
      <c r="B5330" s="27">
        <v>1981</v>
      </c>
      <c r="D5330" s="27">
        <v>12006.2832</v>
      </c>
    </row>
    <row r="5331" spans="1:5" x14ac:dyDescent="0.25">
      <c r="A5331" s="27" t="s">
        <v>637</v>
      </c>
      <c r="B5331" s="27">
        <v>1982</v>
      </c>
      <c r="D5331" s="27">
        <v>12006.2832</v>
      </c>
    </row>
    <row r="5332" spans="1:5" x14ac:dyDescent="0.25">
      <c r="A5332" s="27" t="s">
        <v>637</v>
      </c>
      <c r="B5332" s="27">
        <v>1983</v>
      </c>
      <c r="D5332" s="27">
        <v>12006.2832</v>
      </c>
    </row>
    <row r="5333" spans="1:5" x14ac:dyDescent="0.25">
      <c r="A5333" s="27" t="s">
        <v>637</v>
      </c>
      <c r="B5333" s="27">
        <v>1984</v>
      </c>
      <c r="C5333" s="27">
        <v>12006.2832</v>
      </c>
      <c r="D5333" s="27">
        <v>12006.2832</v>
      </c>
      <c r="E5333" s="27">
        <v>0</v>
      </c>
    </row>
    <row r="5334" spans="1:5" x14ac:dyDescent="0.25">
      <c r="A5334" s="27" t="s">
        <v>637</v>
      </c>
      <c r="B5334" s="27">
        <v>1985</v>
      </c>
      <c r="D5334" s="27">
        <v>9384.8706999999995</v>
      </c>
    </row>
    <row r="5335" spans="1:5" x14ac:dyDescent="0.25">
      <c r="A5335" s="27" t="s">
        <v>637</v>
      </c>
      <c r="B5335" s="27">
        <v>1986</v>
      </c>
      <c r="D5335" s="27">
        <v>6763.4582</v>
      </c>
    </row>
    <row r="5336" spans="1:5" x14ac:dyDescent="0.25">
      <c r="A5336" s="27" t="s">
        <v>637</v>
      </c>
      <c r="B5336" s="27">
        <v>1987</v>
      </c>
      <c r="C5336" s="27">
        <v>4142.0456999999997</v>
      </c>
      <c r="D5336" s="27">
        <v>4142.0456999999997</v>
      </c>
      <c r="E5336" s="27">
        <v>0</v>
      </c>
    </row>
    <row r="5337" spans="1:5" x14ac:dyDescent="0.25">
      <c r="A5337" s="27" t="s">
        <v>637</v>
      </c>
      <c r="B5337" s="27">
        <v>1988</v>
      </c>
      <c r="D5337" s="27">
        <v>10835.430466666699</v>
      </c>
    </row>
    <row r="5338" spans="1:5" x14ac:dyDescent="0.25">
      <c r="A5338" s="27" t="s">
        <v>637</v>
      </c>
      <c r="B5338" s="27">
        <v>1989</v>
      </c>
      <c r="D5338" s="27">
        <v>17528.815233333298</v>
      </c>
    </row>
    <row r="5339" spans="1:5" x14ac:dyDescent="0.25">
      <c r="A5339" s="27" t="s">
        <v>637</v>
      </c>
      <c r="B5339" s="27">
        <v>1990</v>
      </c>
      <c r="C5339" s="27">
        <v>24222.2</v>
      </c>
      <c r="D5339" s="27">
        <v>24222.2</v>
      </c>
      <c r="E5339" s="27">
        <v>0</v>
      </c>
    </row>
    <row r="5340" spans="1:5" x14ac:dyDescent="0.25">
      <c r="A5340" s="27" t="s">
        <v>637</v>
      </c>
      <c r="B5340" s="27">
        <v>1991</v>
      </c>
      <c r="D5340" s="27">
        <v>30773.9973333333</v>
      </c>
    </row>
    <row r="5341" spans="1:5" x14ac:dyDescent="0.25">
      <c r="A5341" s="27" t="s">
        <v>637</v>
      </c>
      <c r="B5341" s="27">
        <v>1992</v>
      </c>
      <c r="D5341" s="27">
        <v>37325.794666666698</v>
      </c>
    </row>
    <row r="5342" spans="1:5" x14ac:dyDescent="0.25">
      <c r="A5342" s="27" t="s">
        <v>637</v>
      </c>
      <c r="B5342" s="27">
        <v>1993</v>
      </c>
      <c r="C5342" s="27">
        <v>43877.591999999997</v>
      </c>
      <c r="D5342" s="27">
        <v>43877.591999999997</v>
      </c>
      <c r="E5342" s="27">
        <v>0</v>
      </c>
    </row>
    <row r="5343" spans="1:5" x14ac:dyDescent="0.25">
      <c r="A5343" s="27" t="s">
        <v>637</v>
      </c>
      <c r="B5343" s="27">
        <v>1994</v>
      </c>
      <c r="D5343" s="27">
        <v>38586.884333333299</v>
      </c>
    </row>
    <row r="5344" spans="1:5" x14ac:dyDescent="0.25">
      <c r="A5344" s="27" t="s">
        <v>637</v>
      </c>
      <c r="B5344" s="27">
        <v>1995</v>
      </c>
      <c r="D5344" s="27">
        <v>33296.176666666703</v>
      </c>
    </row>
    <row r="5345" spans="1:5" x14ac:dyDescent="0.25">
      <c r="A5345" s="27" t="s">
        <v>637</v>
      </c>
      <c r="B5345" s="27">
        <v>1996</v>
      </c>
      <c r="C5345" s="27">
        <v>28005.469000000001</v>
      </c>
      <c r="D5345" s="27">
        <v>28005.469000000001</v>
      </c>
      <c r="E5345" s="27">
        <v>0</v>
      </c>
    </row>
    <row r="5346" spans="1:5" x14ac:dyDescent="0.25">
      <c r="A5346" s="27" t="s">
        <v>637</v>
      </c>
      <c r="B5346" s="27">
        <v>1997</v>
      </c>
      <c r="D5346" s="27">
        <v>46577.69</v>
      </c>
    </row>
    <row r="5347" spans="1:5" x14ac:dyDescent="0.25">
      <c r="A5347" s="27" t="s">
        <v>637</v>
      </c>
      <c r="B5347" s="27">
        <v>1998</v>
      </c>
      <c r="D5347" s="27">
        <v>65149.911</v>
      </c>
    </row>
    <row r="5348" spans="1:5" x14ac:dyDescent="0.25">
      <c r="A5348" s="27" t="s">
        <v>637</v>
      </c>
      <c r="B5348" s="27">
        <v>1999</v>
      </c>
      <c r="C5348" s="27">
        <v>83722.131999999998</v>
      </c>
      <c r="D5348" s="27">
        <v>83722.131999999998</v>
      </c>
      <c r="E5348" s="27">
        <v>32936.302000000003</v>
      </c>
    </row>
    <row r="5349" spans="1:5" x14ac:dyDescent="0.25">
      <c r="A5349" s="27" t="s">
        <v>637</v>
      </c>
      <c r="B5349" s="27">
        <v>2000</v>
      </c>
      <c r="D5349" s="27">
        <v>65719.739666666705</v>
      </c>
    </row>
    <row r="5350" spans="1:5" x14ac:dyDescent="0.25">
      <c r="A5350" s="27" t="s">
        <v>637</v>
      </c>
      <c r="B5350" s="27">
        <v>2001</v>
      </c>
      <c r="D5350" s="27">
        <v>47717.347333333302</v>
      </c>
    </row>
    <row r="5351" spans="1:5" x14ac:dyDescent="0.25">
      <c r="A5351" s="27" t="s">
        <v>637</v>
      </c>
      <c r="B5351" s="27">
        <v>2002</v>
      </c>
      <c r="C5351" s="27">
        <v>29714.955000000002</v>
      </c>
      <c r="D5351" s="27">
        <v>29714.955000000002</v>
      </c>
      <c r="E5351" s="27">
        <v>16240.960999999999</v>
      </c>
    </row>
    <row r="5352" spans="1:5" x14ac:dyDescent="0.25">
      <c r="A5352" s="27" t="s">
        <v>637</v>
      </c>
      <c r="B5352" s="27">
        <v>2003</v>
      </c>
      <c r="D5352" s="27">
        <v>29303.823333333301</v>
      </c>
    </row>
    <row r="5353" spans="1:5" x14ac:dyDescent="0.25">
      <c r="A5353" s="27" t="s">
        <v>637</v>
      </c>
      <c r="B5353" s="27">
        <v>2004</v>
      </c>
      <c r="D5353" s="27">
        <v>28892.691666666698</v>
      </c>
    </row>
    <row r="5354" spans="1:5" x14ac:dyDescent="0.25">
      <c r="A5354" s="27" t="s">
        <v>637</v>
      </c>
      <c r="B5354" s="27">
        <v>2005</v>
      </c>
      <c r="C5354" s="27">
        <v>28481.56</v>
      </c>
      <c r="D5354" s="27">
        <v>28481.56</v>
      </c>
      <c r="E5354" s="27">
        <v>23580.614000000001</v>
      </c>
    </row>
    <row r="5355" spans="1:5" x14ac:dyDescent="0.25">
      <c r="A5355" s="27" t="s">
        <v>637</v>
      </c>
      <c r="B5355" s="27">
        <v>2006</v>
      </c>
      <c r="D5355" s="27">
        <v>23253.955966666701</v>
      </c>
    </row>
    <row r="5356" spans="1:5" x14ac:dyDescent="0.25">
      <c r="A5356" s="27" t="s">
        <v>637</v>
      </c>
      <c r="B5356" s="27">
        <v>2007</v>
      </c>
      <c r="D5356" s="27">
        <v>18026.351933333299</v>
      </c>
    </row>
    <row r="5357" spans="1:5" x14ac:dyDescent="0.25">
      <c r="A5357" s="27" t="s">
        <v>637</v>
      </c>
      <c r="B5357" s="27">
        <v>2008</v>
      </c>
      <c r="C5357" s="27">
        <v>12798.7479</v>
      </c>
      <c r="D5357" s="27">
        <v>12798.7479</v>
      </c>
      <c r="E5357" s="27">
        <v>13376.443499999999</v>
      </c>
    </row>
    <row r="5358" spans="1:5" x14ac:dyDescent="0.25">
      <c r="A5358" s="27" t="s">
        <v>637</v>
      </c>
      <c r="B5358" s="27">
        <v>2009</v>
      </c>
      <c r="D5358" s="27">
        <v>109957.33395</v>
      </c>
    </row>
    <row r="5359" spans="1:5" x14ac:dyDescent="0.25">
      <c r="A5359" s="27" t="s">
        <v>637</v>
      </c>
      <c r="B5359" s="27">
        <v>2010</v>
      </c>
      <c r="C5359" s="27">
        <v>207115.92</v>
      </c>
      <c r="D5359" s="27">
        <v>207115.92</v>
      </c>
      <c r="E5359" s="27">
        <v>228178.17</v>
      </c>
    </row>
    <row r="5360" spans="1:5" x14ac:dyDescent="0.25">
      <c r="A5360" s="27" t="s">
        <v>637</v>
      </c>
      <c r="B5360" s="27">
        <v>2011</v>
      </c>
      <c r="C5360" s="27">
        <v>208169.55</v>
      </c>
      <c r="D5360" s="27">
        <v>208169.55</v>
      </c>
      <c r="E5360" s="27">
        <v>248828.49</v>
      </c>
    </row>
    <row r="5361" spans="1:5" x14ac:dyDescent="0.25">
      <c r="A5361" s="27" t="s">
        <v>637</v>
      </c>
      <c r="B5361" s="27">
        <v>2012</v>
      </c>
      <c r="C5361" s="27">
        <v>145731.93299999999</v>
      </c>
      <c r="D5361" s="27">
        <v>145731.93299999999</v>
      </c>
      <c r="E5361" s="27">
        <v>207761.76</v>
      </c>
    </row>
    <row r="5362" spans="1:5" x14ac:dyDescent="0.25">
      <c r="A5362" s="27" t="s">
        <v>637</v>
      </c>
      <c r="B5362" s="27">
        <v>2013</v>
      </c>
      <c r="C5362" s="27">
        <v>124919.18399999999</v>
      </c>
      <c r="D5362" s="27">
        <v>124919.18399999999</v>
      </c>
      <c r="E5362" s="27">
        <v>188496.25599999999</v>
      </c>
    </row>
    <row r="5363" spans="1:5" x14ac:dyDescent="0.25">
      <c r="A5363" s="27" t="s">
        <v>637</v>
      </c>
      <c r="B5363" s="27">
        <v>2014</v>
      </c>
      <c r="D5363" s="27">
        <v>124919.18399999999</v>
      </c>
    </row>
    <row r="5364" spans="1:5" x14ac:dyDescent="0.25">
      <c r="A5364" s="27" t="s">
        <v>637</v>
      </c>
      <c r="B5364" s="27">
        <v>2015</v>
      </c>
      <c r="D5364" s="27">
        <v>124919.18399999999</v>
      </c>
    </row>
    <row r="5365" spans="1:5" x14ac:dyDescent="0.25">
      <c r="A5365" s="27" t="s">
        <v>637</v>
      </c>
      <c r="B5365" s="27">
        <v>2016</v>
      </c>
      <c r="D5365" s="27">
        <v>124919.18399999999</v>
      </c>
    </row>
    <row r="5366" spans="1:5" x14ac:dyDescent="0.25">
      <c r="A5366" s="27" t="s">
        <v>637</v>
      </c>
      <c r="B5366" s="27">
        <v>2017</v>
      </c>
      <c r="D5366" s="27">
        <v>124919.18399999999</v>
      </c>
    </row>
    <row r="5367" spans="1:5" x14ac:dyDescent="0.25">
      <c r="A5367" s="27" t="s">
        <v>678</v>
      </c>
      <c r="B5367" s="27">
        <v>1981</v>
      </c>
      <c r="D5367" s="27">
        <v>188988.21</v>
      </c>
    </row>
    <row r="5368" spans="1:5" x14ac:dyDescent="0.25">
      <c r="A5368" s="27" t="s">
        <v>678</v>
      </c>
      <c r="B5368" s="27">
        <v>1982</v>
      </c>
      <c r="D5368" s="27">
        <v>188988.21</v>
      </c>
    </row>
    <row r="5369" spans="1:5" x14ac:dyDescent="0.25">
      <c r="A5369" s="27" t="s">
        <v>678</v>
      </c>
      <c r="B5369" s="27">
        <v>1983</v>
      </c>
      <c r="D5369" s="27">
        <v>188988.21</v>
      </c>
    </row>
    <row r="5370" spans="1:5" x14ac:dyDescent="0.25">
      <c r="A5370" s="27" t="s">
        <v>678</v>
      </c>
      <c r="B5370" s="27">
        <v>1984</v>
      </c>
      <c r="C5370" s="27">
        <v>188988.21</v>
      </c>
      <c r="D5370" s="27">
        <v>188988.21</v>
      </c>
      <c r="E5370" s="27">
        <v>74538.240000000005</v>
      </c>
    </row>
    <row r="5371" spans="1:5" x14ac:dyDescent="0.25">
      <c r="A5371" s="27" t="s">
        <v>678</v>
      </c>
      <c r="B5371" s="27">
        <v>1985</v>
      </c>
      <c r="D5371" s="27">
        <v>192135.09599999999</v>
      </c>
    </row>
    <row r="5372" spans="1:5" x14ac:dyDescent="0.25">
      <c r="A5372" s="27" t="s">
        <v>678</v>
      </c>
      <c r="B5372" s="27">
        <v>1986</v>
      </c>
      <c r="D5372" s="27">
        <v>195281.98199999999</v>
      </c>
    </row>
    <row r="5373" spans="1:5" x14ac:dyDescent="0.25">
      <c r="A5373" s="27" t="s">
        <v>678</v>
      </c>
      <c r="B5373" s="27">
        <v>1987</v>
      </c>
      <c r="C5373" s="27">
        <v>198428.86799999999</v>
      </c>
      <c r="D5373" s="27">
        <v>198428.86799999999</v>
      </c>
      <c r="E5373" s="27">
        <v>90125.277000000002</v>
      </c>
    </row>
    <row r="5374" spans="1:5" x14ac:dyDescent="0.25">
      <c r="A5374" s="27" t="s">
        <v>678</v>
      </c>
      <c r="B5374" s="27">
        <v>1988</v>
      </c>
      <c r="D5374" s="27">
        <v>170138.76199999999</v>
      </c>
    </row>
    <row r="5375" spans="1:5" x14ac:dyDescent="0.25">
      <c r="A5375" s="27" t="s">
        <v>678</v>
      </c>
      <c r="B5375" s="27">
        <v>1989</v>
      </c>
      <c r="D5375" s="27">
        <v>141848.65599999999</v>
      </c>
    </row>
    <row r="5376" spans="1:5" x14ac:dyDescent="0.25">
      <c r="A5376" s="27" t="s">
        <v>678</v>
      </c>
      <c r="B5376" s="27">
        <v>1990</v>
      </c>
      <c r="C5376" s="27">
        <v>113558.55</v>
      </c>
      <c r="D5376" s="27">
        <v>113558.55</v>
      </c>
      <c r="E5376" s="27">
        <v>52351.3</v>
      </c>
    </row>
    <row r="5377" spans="1:5" x14ac:dyDescent="0.25">
      <c r="A5377" s="27" t="s">
        <v>678</v>
      </c>
      <c r="B5377" s="27">
        <v>1991</v>
      </c>
      <c r="D5377" s="27">
        <v>218501.03333333301</v>
      </c>
    </row>
    <row r="5378" spans="1:5" x14ac:dyDescent="0.25">
      <c r="A5378" s="27" t="s">
        <v>678</v>
      </c>
      <c r="B5378" s="27">
        <v>1992</v>
      </c>
      <c r="D5378" s="27">
        <v>323443.51666666701</v>
      </c>
    </row>
    <row r="5379" spans="1:5" x14ac:dyDescent="0.25">
      <c r="A5379" s="27" t="s">
        <v>678</v>
      </c>
      <c r="B5379" s="27">
        <v>1993</v>
      </c>
      <c r="C5379" s="27">
        <v>428386</v>
      </c>
      <c r="D5379" s="27">
        <v>428386</v>
      </c>
      <c r="E5379" s="27">
        <v>187359.86</v>
      </c>
    </row>
    <row r="5380" spans="1:5" x14ac:dyDescent="0.25">
      <c r="A5380" s="27" t="s">
        <v>678</v>
      </c>
      <c r="B5380" s="27">
        <v>1994</v>
      </c>
      <c r="D5380" s="27">
        <v>529445.04</v>
      </c>
    </row>
    <row r="5381" spans="1:5" x14ac:dyDescent="0.25">
      <c r="A5381" s="27" t="s">
        <v>678</v>
      </c>
      <c r="B5381" s="27">
        <v>1995</v>
      </c>
      <c r="D5381" s="27">
        <v>630504.07999999996</v>
      </c>
    </row>
    <row r="5382" spans="1:5" x14ac:dyDescent="0.25">
      <c r="A5382" s="27" t="s">
        <v>678</v>
      </c>
      <c r="B5382" s="27">
        <v>1996</v>
      </c>
      <c r="C5382" s="27">
        <v>731563.12</v>
      </c>
      <c r="D5382" s="27">
        <v>731563.12</v>
      </c>
      <c r="E5382" s="27">
        <v>427991.73</v>
      </c>
    </row>
    <row r="5383" spans="1:5" x14ac:dyDescent="0.25">
      <c r="A5383" s="27" t="s">
        <v>678</v>
      </c>
      <c r="B5383" s="27">
        <v>1997</v>
      </c>
      <c r="D5383" s="27">
        <v>963480.16333333298</v>
      </c>
    </row>
    <row r="5384" spans="1:5" x14ac:dyDescent="0.25">
      <c r="A5384" s="27" t="s">
        <v>678</v>
      </c>
      <c r="B5384" s="27">
        <v>1998</v>
      </c>
      <c r="D5384" s="27">
        <v>1195397.20666667</v>
      </c>
    </row>
    <row r="5385" spans="1:5" x14ac:dyDescent="0.25">
      <c r="A5385" s="27" t="s">
        <v>678</v>
      </c>
      <c r="B5385" s="27">
        <v>1999</v>
      </c>
      <c r="C5385" s="27">
        <v>1427314.25</v>
      </c>
      <c r="D5385" s="27">
        <v>1427314.25</v>
      </c>
      <c r="E5385" s="27">
        <v>978415.35</v>
      </c>
    </row>
    <row r="5386" spans="1:5" x14ac:dyDescent="0.25">
      <c r="A5386" s="27" t="s">
        <v>678</v>
      </c>
      <c r="B5386" s="27">
        <v>2000</v>
      </c>
      <c r="D5386" s="27">
        <v>1151259.44</v>
      </c>
    </row>
    <row r="5387" spans="1:5" x14ac:dyDescent="0.25">
      <c r="A5387" s="27" t="s">
        <v>678</v>
      </c>
      <c r="B5387" s="27">
        <v>2001</v>
      </c>
      <c r="D5387" s="27">
        <v>875204.63</v>
      </c>
    </row>
    <row r="5388" spans="1:5" x14ac:dyDescent="0.25">
      <c r="A5388" s="27" t="s">
        <v>678</v>
      </c>
      <c r="B5388" s="27">
        <v>2002</v>
      </c>
      <c r="C5388" s="27">
        <v>599149.81999999995</v>
      </c>
      <c r="D5388" s="27">
        <v>599149.81999999995</v>
      </c>
      <c r="E5388" s="27">
        <v>407246.38</v>
      </c>
    </row>
    <row r="5389" spans="1:5" x14ac:dyDescent="0.25">
      <c r="A5389" s="27" t="s">
        <v>678</v>
      </c>
      <c r="B5389" s="27">
        <v>2003</v>
      </c>
      <c r="D5389" s="27">
        <v>566869.21333333303</v>
      </c>
    </row>
    <row r="5390" spans="1:5" x14ac:dyDescent="0.25">
      <c r="A5390" s="27" t="s">
        <v>678</v>
      </c>
      <c r="B5390" s="27">
        <v>2004</v>
      </c>
      <c r="D5390" s="27">
        <v>534588.60666666704</v>
      </c>
    </row>
    <row r="5391" spans="1:5" x14ac:dyDescent="0.25">
      <c r="A5391" s="27" t="s">
        <v>678</v>
      </c>
      <c r="B5391" s="27">
        <v>2005</v>
      </c>
      <c r="C5391" s="27">
        <v>502308</v>
      </c>
      <c r="D5391" s="27">
        <v>502308</v>
      </c>
      <c r="E5391" s="27">
        <v>411832.8</v>
      </c>
    </row>
    <row r="5392" spans="1:5" x14ac:dyDescent="0.25">
      <c r="A5392" s="27" t="s">
        <v>678</v>
      </c>
      <c r="B5392" s="27">
        <v>2006</v>
      </c>
      <c r="D5392" s="27">
        <v>350266.19699999999</v>
      </c>
    </row>
    <row r="5393" spans="1:5" x14ac:dyDescent="0.25">
      <c r="A5393" s="27" t="s">
        <v>678</v>
      </c>
      <c r="B5393" s="27">
        <v>2007</v>
      </c>
      <c r="D5393" s="27">
        <v>198224.394</v>
      </c>
    </row>
    <row r="5394" spans="1:5" x14ac:dyDescent="0.25">
      <c r="A5394" s="27" t="s">
        <v>678</v>
      </c>
      <c r="B5394" s="27">
        <v>2008</v>
      </c>
      <c r="C5394" s="27">
        <v>46182.591</v>
      </c>
      <c r="D5394" s="27">
        <v>46182.591</v>
      </c>
      <c r="E5394" s="27">
        <v>52855.991999999998</v>
      </c>
    </row>
    <row r="5395" spans="1:5" x14ac:dyDescent="0.25">
      <c r="A5395" s="27" t="s">
        <v>678</v>
      </c>
      <c r="B5395" s="27">
        <v>2009</v>
      </c>
      <c r="D5395" s="27">
        <v>32564.775900000001</v>
      </c>
    </row>
    <row r="5396" spans="1:5" x14ac:dyDescent="0.25">
      <c r="A5396" s="27" t="s">
        <v>678</v>
      </c>
      <c r="B5396" s="27">
        <v>2010</v>
      </c>
      <c r="C5396" s="27">
        <v>18946.960800000001</v>
      </c>
      <c r="D5396" s="27">
        <v>18946.960800000001</v>
      </c>
      <c r="E5396" s="27">
        <v>32882.011200000001</v>
      </c>
    </row>
    <row r="5397" spans="1:5" x14ac:dyDescent="0.25">
      <c r="A5397" s="27" t="s">
        <v>678</v>
      </c>
      <c r="B5397" s="27">
        <v>2011</v>
      </c>
      <c r="C5397" s="27">
        <v>9810.8259999999991</v>
      </c>
      <c r="D5397" s="27">
        <v>9810.8259999999991</v>
      </c>
      <c r="E5397" s="27">
        <v>31784.107199999999</v>
      </c>
    </row>
    <row r="5398" spans="1:5" x14ac:dyDescent="0.25">
      <c r="A5398" s="27" t="s">
        <v>678</v>
      </c>
      <c r="B5398" s="27">
        <v>2012</v>
      </c>
      <c r="C5398" s="27">
        <v>12097.129199999999</v>
      </c>
      <c r="D5398" s="27">
        <v>12097.129199999999</v>
      </c>
      <c r="E5398" s="27">
        <v>29569.466799999998</v>
      </c>
    </row>
    <row r="5399" spans="1:5" x14ac:dyDescent="0.25">
      <c r="A5399" s="27" t="s">
        <v>678</v>
      </c>
      <c r="B5399" s="27">
        <v>2013</v>
      </c>
      <c r="C5399" s="27">
        <v>3019.22532</v>
      </c>
      <c r="D5399" s="27">
        <v>3019.22532</v>
      </c>
      <c r="E5399" s="27">
        <v>16095.863600000001</v>
      </c>
    </row>
    <row r="5400" spans="1:5" x14ac:dyDescent="0.25">
      <c r="A5400" s="27" t="s">
        <v>678</v>
      </c>
      <c r="B5400" s="27">
        <v>2014</v>
      </c>
      <c r="D5400" s="27">
        <v>3019.22532</v>
      </c>
    </row>
    <row r="5401" spans="1:5" x14ac:dyDescent="0.25">
      <c r="A5401" s="27" t="s">
        <v>678</v>
      </c>
      <c r="B5401" s="27">
        <v>2015</v>
      </c>
      <c r="D5401" s="27">
        <v>3019.22532</v>
      </c>
    </row>
    <row r="5402" spans="1:5" x14ac:dyDescent="0.25">
      <c r="A5402" s="27" t="s">
        <v>678</v>
      </c>
      <c r="B5402" s="27">
        <v>2016</v>
      </c>
      <c r="D5402" s="27">
        <v>3019.22532</v>
      </c>
    </row>
    <row r="5403" spans="1:5" x14ac:dyDescent="0.25">
      <c r="A5403" s="27" t="s">
        <v>678</v>
      </c>
      <c r="B5403" s="27">
        <v>2017</v>
      </c>
      <c r="D5403" s="27">
        <v>3019.22532</v>
      </c>
    </row>
    <row r="5404" spans="1:5" x14ac:dyDescent="0.25">
      <c r="A5404" s="27" t="s">
        <v>686</v>
      </c>
      <c r="B5404" s="27">
        <v>1981</v>
      </c>
      <c r="D5404" s="27">
        <v>1370.508</v>
      </c>
    </row>
    <row r="5405" spans="1:5" x14ac:dyDescent="0.25">
      <c r="A5405" s="27" t="s">
        <v>686</v>
      </c>
      <c r="B5405" s="27">
        <v>1982</v>
      </c>
      <c r="D5405" s="27">
        <v>1370.508</v>
      </c>
    </row>
    <row r="5406" spans="1:5" x14ac:dyDescent="0.25">
      <c r="A5406" s="27" t="s">
        <v>686</v>
      </c>
      <c r="B5406" s="27">
        <v>1983</v>
      </c>
      <c r="D5406" s="27">
        <v>1370.508</v>
      </c>
    </row>
    <row r="5407" spans="1:5" x14ac:dyDescent="0.25">
      <c r="A5407" s="27" t="s">
        <v>686</v>
      </c>
      <c r="B5407" s="27">
        <v>1984</v>
      </c>
      <c r="C5407" s="27">
        <v>1370.508</v>
      </c>
      <c r="D5407" s="27">
        <v>1370.508</v>
      </c>
      <c r="E5407" s="27">
        <v>0</v>
      </c>
    </row>
    <row r="5408" spans="1:5" x14ac:dyDescent="0.25">
      <c r="A5408" s="27" t="s">
        <v>686</v>
      </c>
      <c r="B5408" s="27">
        <v>1985</v>
      </c>
      <c r="D5408" s="27">
        <v>1378.1219333333299</v>
      </c>
    </row>
    <row r="5409" spans="1:5" x14ac:dyDescent="0.25">
      <c r="A5409" s="27" t="s">
        <v>686</v>
      </c>
      <c r="B5409" s="27">
        <v>1986</v>
      </c>
      <c r="D5409" s="27">
        <v>1385.7358666666701</v>
      </c>
    </row>
    <row r="5410" spans="1:5" x14ac:dyDescent="0.25">
      <c r="A5410" s="27" t="s">
        <v>686</v>
      </c>
      <c r="B5410" s="27">
        <v>1987</v>
      </c>
      <c r="C5410" s="27">
        <v>1393.3498</v>
      </c>
      <c r="D5410" s="27">
        <v>1393.3498</v>
      </c>
      <c r="E5410" s="27">
        <v>0</v>
      </c>
    </row>
    <row r="5411" spans="1:5" x14ac:dyDescent="0.25">
      <c r="A5411" s="27" t="s">
        <v>686</v>
      </c>
      <c r="B5411" s="27">
        <v>1988</v>
      </c>
      <c r="D5411" s="27">
        <v>1393.3498</v>
      </c>
    </row>
    <row r="5412" spans="1:5" x14ac:dyDescent="0.25">
      <c r="A5412" s="27" t="s">
        <v>686</v>
      </c>
      <c r="B5412" s="27">
        <v>1989</v>
      </c>
      <c r="D5412" s="27">
        <v>1393.3498</v>
      </c>
    </row>
    <row r="5413" spans="1:5" x14ac:dyDescent="0.25">
      <c r="A5413" s="27" t="s">
        <v>686</v>
      </c>
      <c r="B5413" s="27">
        <v>1990</v>
      </c>
      <c r="C5413" s="27">
        <v>1393.3498</v>
      </c>
      <c r="D5413" s="27">
        <v>1393.3498</v>
      </c>
      <c r="E5413" s="27">
        <v>0</v>
      </c>
    </row>
    <row r="5414" spans="1:5" x14ac:dyDescent="0.25">
      <c r="A5414" s="27" t="s">
        <v>686</v>
      </c>
      <c r="B5414" s="27">
        <v>1991</v>
      </c>
      <c r="D5414" s="27">
        <v>1729.9661000000001</v>
      </c>
    </row>
    <row r="5415" spans="1:5" x14ac:dyDescent="0.25">
      <c r="A5415" s="27" t="s">
        <v>686</v>
      </c>
      <c r="B5415" s="27">
        <v>1992</v>
      </c>
      <c r="D5415" s="27">
        <v>2066.5823999999998</v>
      </c>
    </row>
    <row r="5416" spans="1:5" x14ac:dyDescent="0.25">
      <c r="A5416" s="27" t="s">
        <v>686</v>
      </c>
      <c r="B5416" s="27">
        <v>1993</v>
      </c>
      <c r="C5416" s="27">
        <v>2403.1986999999999</v>
      </c>
      <c r="D5416" s="27">
        <v>2403.1986999999999</v>
      </c>
      <c r="E5416" s="27">
        <v>1393.3498</v>
      </c>
    </row>
    <row r="5417" spans="1:5" x14ac:dyDescent="0.25">
      <c r="A5417" s="27" t="s">
        <v>686</v>
      </c>
      <c r="B5417" s="27">
        <v>1994</v>
      </c>
      <c r="D5417" s="27">
        <v>2403.1986999999999</v>
      </c>
    </row>
    <row r="5418" spans="1:5" x14ac:dyDescent="0.25">
      <c r="A5418" s="27" t="s">
        <v>686</v>
      </c>
      <c r="B5418" s="27">
        <v>1995</v>
      </c>
      <c r="D5418" s="27">
        <v>2403.1986999999999</v>
      </c>
    </row>
    <row r="5419" spans="1:5" x14ac:dyDescent="0.25">
      <c r="A5419" s="27" t="s">
        <v>686</v>
      </c>
      <c r="B5419" s="27">
        <v>1996</v>
      </c>
      <c r="C5419" s="27">
        <v>2403.1986999999999</v>
      </c>
      <c r="D5419" s="27">
        <v>2403.1986999999999</v>
      </c>
      <c r="E5419" s="27">
        <v>1393.3498</v>
      </c>
    </row>
    <row r="5420" spans="1:5" x14ac:dyDescent="0.25">
      <c r="A5420" s="27" t="s">
        <v>686</v>
      </c>
      <c r="B5420" s="27">
        <v>1997</v>
      </c>
      <c r="D5420" s="27">
        <v>2403.1986999999999</v>
      </c>
    </row>
    <row r="5421" spans="1:5" x14ac:dyDescent="0.25">
      <c r="A5421" s="27" t="s">
        <v>686</v>
      </c>
      <c r="B5421" s="27">
        <v>1998</v>
      </c>
      <c r="D5421" s="27">
        <v>2403.1986999999999</v>
      </c>
    </row>
    <row r="5422" spans="1:5" x14ac:dyDescent="0.25">
      <c r="A5422" s="27" t="s">
        <v>686</v>
      </c>
      <c r="B5422" s="27">
        <v>1999</v>
      </c>
      <c r="C5422" s="27">
        <v>2403.1986999999999</v>
      </c>
      <c r="D5422" s="27">
        <v>2403.1986999999999</v>
      </c>
      <c r="E5422" s="27">
        <v>1393.3498</v>
      </c>
    </row>
    <row r="5423" spans="1:5" x14ac:dyDescent="0.25">
      <c r="A5423" s="27" t="s">
        <v>686</v>
      </c>
      <c r="B5423" s="27">
        <v>2000</v>
      </c>
      <c r="D5423" s="27">
        <v>2403.1986999999999</v>
      </c>
    </row>
    <row r="5424" spans="1:5" x14ac:dyDescent="0.25">
      <c r="A5424" s="27" t="s">
        <v>686</v>
      </c>
      <c r="B5424" s="27">
        <v>2001</v>
      </c>
      <c r="D5424" s="27">
        <v>2403.1986999999999</v>
      </c>
    </row>
    <row r="5425" spans="1:5" x14ac:dyDescent="0.25">
      <c r="A5425" s="27" t="s">
        <v>686</v>
      </c>
      <c r="B5425" s="27">
        <v>2002</v>
      </c>
      <c r="C5425" s="27">
        <v>2403.1986999999999</v>
      </c>
      <c r="D5425" s="27">
        <v>2403.1986999999999</v>
      </c>
      <c r="E5425" s="27">
        <v>1393.3498</v>
      </c>
    </row>
    <row r="5426" spans="1:5" x14ac:dyDescent="0.25">
      <c r="A5426" s="27" t="s">
        <v>686</v>
      </c>
      <c r="B5426" s="27">
        <v>2003</v>
      </c>
      <c r="D5426" s="27">
        <v>2066.5823999999998</v>
      </c>
    </row>
    <row r="5427" spans="1:5" x14ac:dyDescent="0.25">
      <c r="A5427" s="27" t="s">
        <v>686</v>
      </c>
      <c r="B5427" s="27">
        <v>2004</v>
      </c>
      <c r="D5427" s="27">
        <v>1729.9661000000001</v>
      </c>
    </row>
    <row r="5428" spans="1:5" x14ac:dyDescent="0.25">
      <c r="A5428" s="27" t="s">
        <v>686</v>
      </c>
      <c r="B5428" s="27">
        <v>2005</v>
      </c>
      <c r="C5428" s="27">
        <v>1393.3498</v>
      </c>
      <c r="D5428" s="27">
        <v>1393.3498</v>
      </c>
      <c r="E5428" s="27">
        <v>1393.3498</v>
      </c>
    </row>
    <row r="5429" spans="1:5" x14ac:dyDescent="0.25">
      <c r="A5429" s="27" t="s">
        <v>686</v>
      </c>
      <c r="B5429" s="27">
        <v>2006</v>
      </c>
      <c r="D5429" s="27">
        <v>1317.0033333333299</v>
      </c>
    </row>
    <row r="5430" spans="1:5" x14ac:dyDescent="0.25">
      <c r="A5430" s="27" t="s">
        <v>686</v>
      </c>
      <c r="B5430" s="27">
        <v>2007</v>
      </c>
      <c r="D5430" s="27">
        <v>1240.6568666666701</v>
      </c>
    </row>
    <row r="5431" spans="1:5" x14ac:dyDescent="0.25">
      <c r="A5431" s="27" t="s">
        <v>686</v>
      </c>
      <c r="B5431" s="27">
        <v>2008</v>
      </c>
      <c r="C5431" s="27">
        <v>1164.3104000000001</v>
      </c>
      <c r="D5431" s="27">
        <v>1164.3104000000001</v>
      </c>
      <c r="E5431" s="27">
        <v>1164.3104000000001</v>
      </c>
    </row>
    <row r="5432" spans="1:5" x14ac:dyDescent="0.25">
      <c r="A5432" s="27" t="s">
        <v>686</v>
      </c>
      <c r="B5432" s="27">
        <v>2009</v>
      </c>
      <c r="D5432" s="27">
        <v>582.15520000000004</v>
      </c>
    </row>
    <row r="5433" spans="1:5" x14ac:dyDescent="0.25">
      <c r="A5433" s="27" t="s">
        <v>686</v>
      </c>
      <c r="B5433" s="27">
        <v>2010</v>
      </c>
      <c r="C5433" s="27">
        <v>0</v>
      </c>
      <c r="D5433" s="27">
        <v>0</v>
      </c>
      <c r="E5433" s="27">
        <v>0</v>
      </c>
    </row>
    <row r="5434" spans="1:5" x14ac:dyDescent="0.25">
      <c r="A5434" s="27" t="s">
        <v>686</v>
      </c>
      <c r="B5434" s="27">
        <v>2011</v>
      </c>
      <c r="C5434" s="27">
        <v>1309.7003999999999</v>
      </c>
      <c r="D5434" s="27">
        <v>1309.7003999999999</v>
      </c>
      <c r="E5434" s="27">
        <v>2234.3932</v>
      </c>
    </row>
    <row r="5435" spans="1:5" x14ac:dyDescent="0.25">
      <c r="A5435" s="27" t="s">
        <v>686</v>
      </c>
      <c r="B5435" s="27">
        <v>2012</v>
      </c>
      <c r="C5435" s="27">
        <v>7838.66</v>
      </c>
      <c r="D5435" s="27">
        <v>7838.66</v>
      </c>
      <c r="E5435" s="27">
        <v>9311.5939999999991</v>
      </c>
    </row>
    <row r="5436" spans="1:5" x14ac:dyDescent="0.25">
      <c r="A5436" s="27" t="s">
        <v>686</v>
      </c>
      <c r="B5436" s="27">
        <v>2013</v>
      </c>
      <c r="C5436" s="27">
        <v>6437.46</v>
      </c>
      <c r="D5436" s="27">
        <v>6437.46</v>
      </c>
      <c r="E5436" s="27">
        <v>11994.334000000001</v>
      </c>
    </row>
    <row r="5437" spans="1:5" x14ac:dyDescent="0.25">
      <c r="A5437" s="27" t="s">
        <v>686</v>
      </c>
      <c r="B5437" s="27">
        <v>2014</v>
      </c>
      <c r="D5437" s="27">
        <v>6437.46</v>
      </c>
    </row>
    <row r="5438" spans="1:5" x14ac:dyDescent="0.25">
      <c r="A5438" s="27" t="s">
        <v>686</v>
      </c>
      <c r="B5438" s="27">
        <v>2015</v>
      </c>
      <c r="D5438" s="27">
        <v>6437.46</v>
      </c>
    </row>
    <row r="5439" spans="1:5" x14ac:dyDescent="0.25">
      <c r="A5439" s="27" t="s">
        <v>686</v>
      </c>
      <c r="B5439" s="27">
        <v>2016</v>
      </c>
      <c r="D5439" s="27">
        <v>6437.46</v>
      </c>
    </row>
    <row r="5440" spans="1:5" x14ac:dyDescent="0.25">
      <c r="A5440" s="27" t="s">
        <v>686</v>
      </c>
      <c r="B5440" s="27">
        <v>2017</v>
      </c>
      <c r="D5440" s="27">
        <v>6437.46</v>
      </c>
    </row>
    <row r="5441" spans="1:5" x14ac:dyDescent="0.25">
      <c r="A5441" s="27" t="s">
        <v>832</v>
      </c>
      <c r="B5441" s="27">
        <v>1981</v>
      </c>
      <c r="D5441" s="27">
        <v>9558.0638999999992</v>
      </c>
    </row>
    <row r="5442" spans="1:5" x14ac:dyDescent="0.25">
      <c r="A5442" s="27" t="s">
        <v>832</v>
      </c>
      <c r="B5442" s="27">
        <v>1982</v>
      </c>
      <c r="D5442" s="27">
        <v>9558.0638999999992</v>
      </c>
    </row>
    <row r="5443" spans="1:5" x14ac:dyDescent="0.25">
      <c r="A5443" s="27" t="s">
        <v>832</v>
      </c>
      <c r="B5443" s="27">
        <v>1983</v>
      </c>
      <c r="D5443" s="27">
        <v>9558.0638999999992</v>
      </c>
    </row>
    <row r="5444" spans="1:5" x14ac:dyDescent="0.25">
      <c r="A5444" s="27" t="s">
        <v>832</v>
      </c>
      <c r="B5444" s="27">
        <v>1984</v>
      </c>
      <c r="C5444" s="27">
        <v>9558.0638999999992</v>
      </c>
      <c r="D5444" s="27">
        <v>9558.0638999999992</v>
      </c>
      <c r="E5444" s="27">
        <v>271.50426099999999</v>
      </c>
    </row>
    <row r="5445" spans="1:5" x14ac:dyDescent="0.25">
      <c r="A5445" s="27" t="s">
        <v>832</v>
      </c>
      <c r="B5445" s="27">
        <v>1985</v>
      </c>
      <c r="D5445" s="27">
        <v>9587.8397999999997</v>
      </c>
    </row>
    <row r="5446" spans="1:5" x14ac:dyDescent="0.25">
      <c r="A5446" s="27" t="s">
        <v>832</v>
      </c>
      <c r="B5446" s="27">
        <v>1986</v>
      </c>
      <c r="D5446" s="27">
        <v>9617.6157000000003</v>
      </c>
    </row>
    <row r="5447" spans="1:5" x14ac:dyDescent="0.25">
      <c r="A5447" s="27" t="s">
        <v>832</v>
      </c>
      <c r="B5447" s="27">
        <v>1987</v>
      </c>
      <c r="C5447" s="27">
        <v>9647.3916000000008</v>
      </c>
      <c r="D5447" s="27">
        <v>9647.3916000000008</v>
      </c>
      <c r="E5447" s="27">
        <v>274.04168399999998</v>
      </c>
    </row>
    <row r="5448" spans="1:5" x14ac:dyDescent="0.25">
      <c r="A5448" s="27" t="s">
        <v>832</v>
      </c>
      <c r="B5448" s="27">
        <v>1988</v>
      </c>
      <c r="D5448" s="27">
        <v>10929.630800000001</v>
      </c>
    </row>
    <row r="5449" spans="1:5" x14ac:dyDescent="0.25">
      <c r="A5449" s="27" t="s">
        <v>832</v>
      </c>
      <c r="B5449" s="27">
        <v>1989</v>
      </c>
      <c r="D5449" s="27">
        <v>12211.87</v>
      </c>
    </row>
    <row r="5450" spans="1:5" x14ac:dyDescent="0.25">
      <c r="A5450" s="27" t="s">
        <v>832</v>
      </c>
      <c r="B5450" s="27">
        <v>1990</v>
      </c>
      <c r="C5450" s="27">
        <v>13494.109200000001</v>
      </c>
      <c r="D5450" s="27">
        <v>13494.109200000001</v>
      </c>
      <c r="E5450" s="27">
        <v>275.12915099999998</v>
      </c>
    </row>
    <row r="5451" spans="1:5" x14ac:dyDescent="0.25">
      <c r="A5451" s="27" t="s">
        <v>832</v>
      </c>
      <c r="B5451" s="27">
        <v>1991</v>
      </c>
      <c r="D5451" s="27">
        <v>28120.5628</v>
      </c>
    </row>
    <row r="5452" spans="1:5" x14ac:dyDescent="0.25">
      <c r="A5452" s="27" t="s">
        <v>832</v>
      </c>
      <c r="B5452" s="27">
        <v>1992</v>
      </c>
      <c r="D5452" s="27">
        <v>42747.0164</v>
      </c>
    </row>
    <row r="5453" spans="1:5" x14ac:dyDescent="0.25">
      <c r="A5453" s="27" t="s">
        <v>832</v>
      </c>
      <c r="B5453" s="27">
        <v>1993</v>
      </c>
      <c r="C5453" s="27">
        <v>57373.47</v>
      </c>
      <c r="D5453" s="27">
        <v>57373.47</v>
      </c>
      <c r="E5453" s="27">
        <v>14065.205</v>
      </c>
    </row>
    <row r="5454" spans="1:5" x14ac:dyDescent="0.25">
      <c r="A5454" s="27" t="s">
        <v>832</v>
      </c>
      <c r="B5454" s="27">
        <v>1994</v>
      </c>
      <c r="D5454" s="27">
        <v>51364.066800000001</v>
      </c>
    </row>
    <row r="5455" spans="1:5" x14ac:dyDescent="0.25">
      <c r="A5455" s="27" t="s">
        <v>832</v>
      </c>
      <c r="B5455" s="27">
        <v>1995</v>
      </c>
      <c r="D5455" s="27">
        <v>45354.6636</v>
      </c>
    </row>
    <row r="5456" spans="1:5" x14ac:dyDescent="0.25">
      <c r="A5456" s="27" t="s">
        <v>832</v>
      </c>
      <c r="B5456" s="27">
        <v>1996</v>
      </c>
      <c r="C5456" s="27">
        <v>39345.260399999999</v>
      </c>
      <c r="D5456" s="27">
        <v>39345.260399999999</v>
      </c>
      <c r="E5456" s="27">
        <v>13547.445599999999</v>
      </c>
    </row>
    <row r="5457" spans="1:5" x14ac:dyDescent="0.25">
      <c r="A5457" s="27" t="s">
        <v>832</v>
      </c>
      <c r="B5457" s="27">
        <v>1997</v>
      </c>
      <c r="D5457" s="27">
        <v>39207.569199999998</v>
      </c>
    </row>
    <row r="5458" spans="1:5" x14ac:dyDescent="0.25">
      <c r="A5458" s="27" t="s">
        <v>832</v>
      </c>
      <c r="B5458" s="27">
        <v>1998</v>
      </c>
      <c r="D5458" s="27">
        <v>39069.877999999997</v>
      </c>
    </row>
    <row r="5459" spans="1:5" x14ac:dyDescent="0.25">
      <c r="A5459" s="27" t="s">
        <v>832</v>
      </c>
      <c r="B5459" s="27">
        <v>1999</v>
      </c>
      <c r="C5459" s="27">
        <v>38932.186800000003</v>
      </c>
      <c r="D5459" s="27">
        <v>38932.186800000003</v>
      </c>
      <c r="E5459" s="27">
        <v>12529.3688</v>
      </c>
    </row>
    <row r="5460" spans="1:5" x14ac:dyDescent="0.25">
      <c r="A5460" s="27" t="s">
        <v>832</v>
      </c>
      <c r="B5460" s="27">
        <v>2000</v>
      </c>
      <c r="D5460" s="27">
        <v>30109.091199999999</v>
      </c>
    </row>
    <row r="5461" spans="1:5" x14ac:dyDescent="0.25">
      <c r="A5461" s="27" t="s">
        <v>832</v>
      </c>
      <c r="B5461" s="27">
        <v>2001</v>
      </c>
      <c r="D5461" s="27">
        <v>21285.995599999998</v>
      </c>
    </row>
    <row r="5462" spans="1:5" x14ac:dyDescent="0.25">
      <c r="A5462" s="27" t="s">
        <v>832</v>
      </c>
      <c r="B5462" s="27">
        <v>2002</v>
      </c>
      <c r="C5462" s="27">
        <v>12462.9</v>
      </c>
      <c r="D5462" s="27">
        <v>12462.9</v>
      </c>
      <c r="E5462" s="27">
        <v>6373.2375000000002</v>
      </c>
    </row>
    <row r="5463" spans="1:5" x14ac:dyDescent="0.25">
      <c r="A5463" s="27" t="s">
        <v>832</v>
      </c>
      <c r="B5463" s="27">
        <v>2003</v>
      </c>
      <c r="D5463" s="27">
        <v>30114.743999999999</v>
      </c>
    </row>
    <row r="5464" spans="1:5" x14ac:dyDescent="0.25">
      <c r="A5464" s="27" t="s">
        <v>832</v>
      </c>
      <c r="B5464" s="27">
        <v>2004</v>
      </c>
      <c r="D5464" s="27">
        <v>47766.588000000003</v>
      </c>
    </row>
    <row r="5465" spans="1:5" x14ac:dyDescent="0.25">
      <c r="A5465" s="27" t="s">
        <v>832</v>
      </c>
      <c r="B5465" s="27">
        <v>2005</v>
      </c>
      <c r="C5465" s="27">
        <v>65418.432000000001</v>
      </c>
      <c r="D5465" s="27">
        <v>65418.432000000001</v>
      </c>
      <c r="E5465" s="27">
        <v>50155.4208</v>
      </c>
    </row>
    <row r="5466" spans="1:5" x14ac:dyDescent="0.25">
      <c r="A5466" s="27" t="s">
        <v>832</v>
      </c>
      <c r="B5466" s="27">
        <v>2006</v>
      </c>
      <c r="D5466" s="27">
        <v>46355.945</v>
      </c>
    </row>
    <row r="5467" spans="1:5" x14ac:dyDescent="0.25">
      <c r="A5467" s="27" t="s">
        <v>832</v>
      </c>
      <c r="B5467" s="27">
        <v>2007</v>
      </c>
      <c r="D5467" s="27">
        <v>27293.457999999999</v>
      </c>
    </row>
    <row r="5468" spans="1:5" x14ac:dyDescent="0.25">
      <c r="A5468" s="27" t="s">
        <v>832</v>
      </c>
      <c r="B5468" s="27">
        <v>2008</v>
      </c>
      <c r="C5468" s="27">
        <v>8230.9709999999995</v>
      </c>
      <c r="D5468" s="27">
        <v>8230.9709999999995</v>
      </c>
      <c r="E5468" s="27">
        <v>9242.4045000000006</v>
      </c>
    </row>
    <row r="5469" spans="1:5" x14ac:dyDescent="0.25">
      <c r="A5469" s="27" t="s">
        <v>832</v>
      </c>
      <c r="B5469" s="27">
        <v>2009</v>
      </c>
      <c r="D5469" s="27">
        <v>11388.4998</v>
      </c>
    </row>
    <row r="5470" spans="1:5" x14ac:dyDescent="0.25">
      <c r="A5470" s="27" t="s">
        <v>832</v>
      </c>
      <c r="B5470" s="27">
        <v>2010</v>
      </c>
      <c r="C5470" s="27">
        <v>14546.0286</v>
      </c>
      <c r="D5470" s="27">
        <v>14546.0286</v>
      </c>
      <c r="E5470" s="27">
        <v>22196.810700000002</v>
      </c>
    </row>
    <row r="5471" spans="1:5" x14ac:dyDescent="0.25">
      <c r="A5471" s="27" t="s">
        <v>832</v>
      </c>
      <c r="B5471" s="27">
        <v>2011</v>
      </c>
      <c r="C5471" s="27">
        <v>12289.6986</v>
      </c>
      <c r="D5471" s="27">
        <v>12289.6986</v>
      </c>
      <c r="E5471" s="27">
        <v>27706.082999999999</v>
      </c>
    </row>
    <row r="5472" spans="1:5" x14ac:dyDescent="0.25">
      <c r="A5472" s="27" t="s">
        <v>832</v>
      </c>
      <c r="B5472" s="27">
        <v>2012</v>
      </c>
      <c r="C5472" s="27">
        <v>395246.16</v>
      </c>
      <c r="D5472" s="27">
        <v>395246.16</v>
      </c>
      <c r="E5472" s="27">
        <v>520830.71999999997</v>
      </c>
    </row>
    <row r="5473" spans="1:5" x14ac:dyDescent="0.25">
      <c r="A5473" s="27" t="s">
        <v>832</v>
      </c>
      <c r="B5473" s="27">
        <v>2013</v>
      </c>
      <c r="C5473" s="27">
        <v>20956.317599999998</v>
      </c>
      <c r="D5473" s="27">
        <v>20956.317599999998</v>
      </c>
      <c r="E5473" s="27">
        <v>61465.0916</v>
      </c>
    </row>
    <row r="5474" spans="1:5" x14ac:dyDescent="0.25">
      <c r="A5474" s="27" t="s">
        <v>832</v>
      </c>
      <c r="B5474" s="27">
        <v>2014</v>
      </c>
      <c r="D5474" s="27">
        <v>20956.317599999998</v>
      </c>
    </row>
    <row r="5475" spans="1:5" x14ac:dyDescent="0.25">
      <c r="A5475" s="27" t="s">
        <v>832</v>
      </c>
      <c r="B5475" s="27">
        <v>2015</v>
      </c>
      <c r="D5475" s="27">
        <v>20956.317599999998</v>
      </c>
    </row>
    <row r="5476" spans="1:5" x14ac:dyDescent="0.25">
      <c r="A5476" s="27" t="s">
        <v>832</v>
      </c>
      <c r="B5476" s="27">
        <v>2016</v>
      </c>
      <c r="D5476" s="27">
        <v>20956.317599999998</v>
      </c>
    </row>
    <row r="5477" spans="1:5" x14ac:dyDescent="0.25">
      <c r="A5477" s="27" t="s">
        <v>832</v>
      </c>
      <c r="B5477" s="27">
        <v>2017</v>
      </c>
      <c r="D5477" s="27">
        <v>20956.317599999998</v>
      </c>
    </row>
    <row r="5478" spans="1:5" x14ac:dyDescent="0.25">
      <c r="A5478" s="27" t="s">
        <v>844</v>
      </c>
      <c r="B5478" s="27">
        <v>1981</v>
      </c>
      <c r="D5478" s="27">
        <v>811.34497999999996</v>
      </c>
    </row>
    <row r="5479" spans="1:5" x14ac:dyDescent="0.25">
      <c r="A5479" s="27" t="s">
        <v>844</v>
      </c>
      <c r="B5479" s="27">
        <v>1982</v>
      </c>
      <c r="D5479" s="27">
        <v>811.34497999999996</v>
      </c>
    </row>
    <row r="5480" spans="1:5" x14ac:dyDescent="0.25">
      <c r="A5480" s="27" t="s">
        <v>844</v>
      </c>
      <c r="B5480" s="27">
        <v>1983</v>
      </c>
      <c r="D5480" s="27">
        <v>811.34497999999996</v>
      </c>
    </row>
    <row r="5481" spans="1:5" x14ac:dyDescent="0.25">
      <c r="A5481" s="27" t="s">
        <v>844</v>
      </c>
      <c r="B5481" s="27">
        <v>1984</v>
      </c>
      <c r="C5481" s="27">
        <v>811.34497999999996</v>
      </c>
      <c r="D5481" s="27">
        <v>811.34497999999996</v>
      </c>
      <c r="E5481" s="27">
        <v>458.04304000000002</v>
      </c>
    </row>
    <row r="5482" spans="1:5" x14ac:dyDescent="0.25">
      <c r="A5482" s="27" t="s">
        <v>844</v>
      </c>
      <c r="B5482" s="27">
        <v>1985</v>
      </c>
      <c r="D5482" s="27">
        <v>809.80933333333303</v>
      </c>
    </row>
    <row r="5483" spans="1:5" x14ac:dyDescent="0.25">
      <c r="A5483" s="27" t="s">
        <v>844</v>
      </c>
      <c r="B5483" s="27">
        <v>1986</v>
      </c>
      <c r="D5483" s="27">
        <v>808.273686666667</v>
      </c>
    </row>
    <row r="5484" spans="1:5" x14ac:dyDescent="0.25">
      <c r="A5484" s="27" t="s">
        <v>844</v>
      </c>
      <c r="B5484" s="27">
        <v>1987</v>
      </c>
      <c r="C5484" s="27">
        <v>806.73803999999996</v>
      </c>
      <c r="D5484" s="27">
        <v>806.73803999999996</v>
      </c>
      <c r="E5484" s="27">
        <v>527.87138000000004</v>
      </c>
    </row>
    <row r="5485" spans="1:5" x14ac:dyDescent="0.25">
      <c r="A5485" s="27" t="s">
        <v>844</v>
      </c>
      <c r="B5485" s="27">
        <v>1988</v>
      </c>
      <c r="D5485" s="27">
        <v>833.26602666666702</v>
      </c>
    </row>
    <row r="5486" spans="1:5" x14ac:dyDescent="0.25">
      <c r="A5486" s="27" t="s">
        <v>844</v>
      </c>
      <c r="B5486" s="27">
        <v>1989</v>
      </c>
      <c r="D5486" s="27">
        <v>859.79401333333306</v>
      </c>
    </row>
    <row r="5487" spans="1:5" x14ac:dyDescent="0.25">
      <c r="A5487" s="27" t="s">
        <v>844</v>
      </c>
      <c r="B5487" s="27">
        <v>1990</v>
      </c>
      <c r="C5487" s="27">
        <v>886.322</v>
      </c>
      <c r="D5487" s="27">
        <v>886.322</v>
      </c>
      <c r="E5487" s="27">
        <v>587.73</v>
      </c>
    </row>
    <row r="5488" spans="1:5" x14ac:dyDescent="0.25">
      <c r="A5488" s="27" t="s">
        <v>844</v>
      </c>
      <c r="B5488" s="27">
        <v>1991</v>
      </c>
      <c r="D5488" s="27">
        <v>893.61539000000005</v>
      </c>
    </row>
    <row r="5489" spans="1:5" x14ac:dyDescent="0.25">
      <c r="A5489" s="27" t="s">
        <v>844</v>
      </c>
      <c r="B5489" s="27">
        <v>1992</v>
      </c>
      <c r="D5489" s="27">
        <v>900.90877999999998</v>
      </c>
    </row>
    <row r="5490" spans="1:5" x14ac:dyDescent="0.25">
      <c r="A5490" s="27" t="s">
        <v>844</v>
      </c>
      <c r="B5490" s="27">
        <v>1993</v>
      </c>
      <c r="C5490" s="27">
        <v>908.20217000000002</v>
      </c>
      <c r="D5490" s="27">
        <v>908.20217000000002</v>
      </c>
      <c r="E5490" s="27">
        <v>622.07997</v>
      </c>
    </row>
    <row r="5491" spans="1:5" x14ac:dyDescent="0.25">
      <c r="A5491" s="27" t="s">
        <v>844</v>
      </c>
      <c r="B5491" s="27">
        <v>1994</v>
      </c>
      <c r="D5491" s="27">
        <v>792.48698666666701</v>
      </c>
    </row>
    <row r="5492" spans="1:5" x14ac:dyDescent="0.25">
      <c r="A5492" s="27" t="s">
        <v>844</v>
      </c>
      <c r="B5492" s="27">
        <v>1995</v>
      </c>
      <c r="D5492" s="27">
        <v>676.77180333333297</v>
      </c>
    </row>
    <row r="5493" spans="1:5" x14ac:dyDescent="0.25">
      <c r="A5493" s="27" t="s">
        <v>844</v>
      </c>
      <c r="B5493" s="27">
        <v>1996</v>
      </c>
      <c r="C5493" s="27">
        <v>561.05661999999995</v>
      </c>
      <c r="D5493" s="27">
        <v>561.05661999999995</v>
      </c>
      <c r="E5493" s="27">
        <v>431.95139</v>
      </c>
    </row>
    <row r="5494" spans="1:5" x14ac:dyDescent="0.25">
      <c r="A5494" s="27" t="s">
        <v>844</v>
      </c>
      <c r="B5494" s="27">
        <v>1997</v>
      </c>
      <c r="D5494" s="27">
        <v>478.00490666666701</v>
      </c>
    </row>
    <row r="5495" spans="1:5" x14ac:dyDescent="0.25">
      <c r="A5495" s="27" t="s">
        <v>844</v>
      </c>
      <c r="B5495" s="27">
        <v>1998</v>
      </c>
      <c r="D5495" s="27">
        <v>394.95319333333299</v>
      </c>
    </row>
    <row r="5496" spans="1:5" x14ac:dyDescent="0.25">
      <c r="A5496" s="27" t="s">
        <v>844</v>
      </c>
      <c r="B5496" s="27">
        <v>1999</v>
      </c>
      <c r="C5496" s="27">
        <v>311.90147999999999</v>
      </c>
      <c r="D5496" s="27">
        <v>311.90147999999999</v>
      </c>
      <c r="E5496" s="27">
        <v>308.27609999999999</v>
      </c>
    </row>
    <row r="5497" spans="1:5" x14ac:dyDescent="0.25">
      <c r="A5497" s="27" t="s">
        <v>844</v>
      </c>
      <c r="B5497" s="27">
        <v>2000</v>
      </c>
      <c r="D5497" s="27">
        <v>207.93432000000001</v>
      </c>
    </row>
    <row r="5498" spans="1:5" x14ac:dyDescent="0.25">
      <c r="A5498" s="27" t="s">
        <v>844</v>
      </c>
      <c r="B5498" s="27">
        <v>2001</v>
      </c>
      <c r="D5498" s="27">
        <v>103.96716000000001</v>
      </c>
    </row>
    <row r="5499" spans="1:5" x14ac:dyDescent="0.25">
      <c r="A5499" s="27" t="s">
        <v>844</v>
      </c>
      <c r="B5499" s="27">
        <v>2002</v>
      </c>
      <c r="C5499" s="27">
        <v>0</v>
      </c>
      <c r="D5499" s="27">
        <v>0</v>
      </c>
      <c r="E5499" s="27">
        <v>0</v>
      </c>
    </row>
    <row r="5500" spans="1:5" x14ac:dyDescent="0.25">
      <c r="A5500" s="27" t="s">
        <v>844</v>
      </c>
      <c r="B5500" s="27">
        <v>2003</v>
      </c>
      <c r="D5500" s="27">
        <v>0</v>
      </c>
    </row>
    <row r="5501" spans="1:5" x14ac:dyDescent="0.25">
      <c r="A5501" s="27" t="s">
        <v>844</v>
      </c>
      <c r="B5501" s="27">
        <v>2004</v>
      </c>
      <c r="D5501" s="27">
        <v>0</v>
      </c>
    </row>
    <row r="5502" spans="1:5" x14ac:dyDescent="0.25">
      <c r="A5502" s="27" t="s">
        <v>844</v>
      </c>
      <c r="B5502" s="27">
        <v>2005</v>
      </c>
      <c r="C5502" s="27">
        <v>0</v>
      </c>
      <c r="D5502" s="27">
        <v>0</v>
      </c>
      <c r="E5502" s="27">
        <v>0</v>
      </c>
    </row>
    <row r="5503" spans="1:5" x14ac:dyDescent="0.25">
      <c r="A5503" s="27" t="s">
        <v>844</v>
      </c>
      <c r="B5503" s="27">
        <v>2006</v>
      </c>
      <c r="D5503" s="27">
        <v>0</v>
      </c>
    </row>
    <row r="5504" spans="1:5" x14ac:dyDescent="0.25">
      <c r="A5504" s="27" t="s">
        <v>844</v>
      </c>
      <c r="B5504" s="27">
        <v>2007</v>
      </c>
      <c r="D5504" s="27">
        <v>0</v>
      </c>
    </row>
    <row r="5505" spans="1:5" x14ac:dyDescent="0.25">
      <c r="A5505" s="27" t="s">
        <v>844</v>
      </c>
      <c r="B5505" s="27">
        <v>2008</v>
      </c>
      <c r="C5505" s="27">
        <v>0</v>
      </c>
      <c r="D5505" s="27">
        <v>0</v>
      </c>
      <c r="E5505" s="27">
        <v>0</v>
      </c>
    </row>
    <row r="5506" spans="1:5" x14ac:dyDescent="0.25">
      <c r="A5506" s="27" t="s">
        <v>844</v>
      </c>
      <c r="B5506" s="27">
        <v>2009</v>
      </c>
      <c r="D5506" s="27">
        <v>0</v>
      </c>
    </row>
    <row r="5507" spans="1:5" x14ac:dyDescent="0.25">
      <c r="A5507" s="27" t="s">
        <v>844</v>
      </c>
      <c r="B5507" s="27">
        <v>2010</v>
      </c>
      <c r="C5507" s="27">
        <v>0</v>
      </c>
      <c r="D5507" s="27">
        <v>0</v>
      </c>
      <c r="E5507" s="27">
        <v>0</v>
      </c>
    </row>
    <row r="5508" spans="1:5" x14ac:dyDescent="0.25">
      <c r="A5508" s="27" t="s">
        <v>844</v>
      </c>
      <c r="B5508" s="27">
        <v>2011</v>
      </c>
      <c r="C5508" s="27">
        <v>0</v>
      </c>
      <c r="D5508" s="27">
        <v>0</v>
      </c>
      <c r="E5508" s="27">
        <v>0</v>
      </c>
    </row>
    <row r="5509" spans="1:5" x14ac:dyDescent="0.25">
      <c r="A5509" s="27" t="s">
        <v>844</v>
      </c>
      <c r="B5509" s="27">
        <v>2012</v>
      </c>
      <c r="C5509" s="27">
        <v>0</v>
      </c>
      <c r="D5509" s="27">
        <v>0</v>
      </c>
      <c r="E5509" s="27">
        <v>0</v>
      </c>
    </row>
    <row r="5510" spans="1:5" x14ac:dyDescent="0.25">
      <c r="A5510" s="27" t="s">
        <v>844</v>
      </c>
      <c r="B5510" s="27">
        <v>2013</v>
      </c>
      <c r="C5510" s="27">
        <v>0</v>
      </c>
      <c r="D5510" s="27">
        <v>0</v>
      </c>
      <c r="E5510" s="27">
        <v>0</v>
      </c>
    </row>
    <row r="5511" spans="1:5" x14ac:dyDescent="0.25">
      <c r="A5511" s="27" t="s">
        <v>844</v>
      </c>
      <c r="B5511" s="27">
        <v>2014</v>
      </c>
      <c r="D5511" s="27">
        <v>0</v>
      </c>
    </row>
    <row r="5512" spans="1:5" x14ac:dyDescent="0.25">
      <c r="A5512" s="27" t="s">
        <v>844</v>
      </c>
      <c r="B5512" s="27">
        <v>2015</v>
      </c>
      <c r="D5512" s="27">
        <v>0</v>
      </c>
    </row>
    <row r="5513" spans="1:5" x14ac:dyDescent="0.25">
      <c r="A5513" s="27" t="s">
        <v>844</v>
      </c>
      <c r="B5513" s="27">
        <v>2016</v>
      </c>
      <c r="D5513" s="27">
        <v>0</v>
      </c>
    </row>
    <row r="5514" spans="1:5" x14ac:dyDescent="0.25">
      <c r="A5514" s="27" t="s">
        <v>844</v>
      </c>
      <c r="B5514" s="27">
        <v>2017</v>
      </c>
      <c r="D5514" s="27">
        <v>0</v>
      </c>
    </row>
    <row r="5515" spans="1:5" x14ac:dyDescent="0.25">
      <c r="A5515" s="27" t="s">
        <v>890</v>
      </c>
      <c r="B5515" s="27">
        <v>1981</v>
      </c>
      <c r="D5515" s="27">
        <v>50128.32</v>
      </c>
    </row>
    <row r="5516" spans="1:5" x14ac:dyDescent="0.25">
      <c r="A5516" s="27" t="s">
        <v>890</v>
      </c>
      <c r="B5516" s="27">
        <v>1982</v>
      </c>
      <c r="D5516" s="27">
        <v>50128.32</v>
      </c>
    </row>
    <row r="5517" spans="1:5" x14ac:dyDescent="0.25">
      <c r="A5517" s="27" t="s">
        <v>890</v>
      </c>
      <c r="B5517" s="27">
        <v>1983</v>
      </c>
      <c r="D5517" s="27">
        <v>50128.32</v>
      </c>
    </row>
    <row r="5518" spans="1:5" x14ac:dyDescent="0.25">
      <c r="A5518" s="27" t="s">
        <v>890</v>
      </c>
      <c r="B5518" s="27">
        <v>1984</v>
      </c>
      <c r="C5518" s="27">
        <v>50128.32</v>
      </c>
      <c r="D5518" s="27">
        <v>50128.32</v>
      </c>
      <c r="E5518" s="27">
        <v>14411.848</v>
      </c>
    </row>
    <row r="5519" spans="1:5" x14ac:dyDescent="0.25">
      <c r="A5519" s="27" t="s">
        <v>890</v>
      </c>
      <c r="B5519" s="27">
        <v>1985</v>
      </c>
      <c r="D5519" s="27">
        <v>50880.148000000001</v>
      </c>
    </row>
    <row r="5520" spans="1:5" x14ac:dyDescent="0.25">
      <c r="A5520" s="27" t="s">
        <v>890</v>
      </c>
      <c r="B5520" s="27">
        <v>1986</v>
      </c>
      <c r="D5520" s="27">
        <v>51631.976000000002</v>
      </c>
    </row>
    <row r="5521" spans="1:5" x14ac:dyDescent="0.25">
      <c r="A5521" s="27" t="s">
        <v>890</v>
      </c>
      <c r="B5521" s="27">
        <v>1987</v>
      </c>
      <c r="C5521" s="27">
        <v>52383.803999999996</v>
      </c>
      <c r="D5521" s="27">
        <v>52383.803999999996</v>
      </c>
      <c r="E5521" s="27">
        <v>21711.756000000001</v>
      </c>
    </row>
    <row r="5522" spans="1:5" x14ac:dyDescent="0.25">
      <c r="A5522" s="27" t="s">
        <v>890</v>
      </c>
      <c r="B5522" s="27">
        <v>1988</v>
      </c>
      <c r="D5522" s="27">
        <v>54973.864000000001</v>
      </c>
    </row>
    <row r="5523" spans="1:5" x14ac:dyDescent="0.25">
      <c r="A5523" s="27" t="s">
        <v>890</v>
      </c>
      <c r="B5523" s="27">
        <v>1989</v>
      </c>
      <c r="D5523" s="27">
        <v>57563.923999999999</v>
      </c>
    </row>
    <row r="5524" spans="1:5" x14ac:dyDescent="0.25">
      <c r="A5524" s="27" t="s">
        <v>890</v>
      </c>
      <c r="B5524" s="27">
        <v>1990</v>
      </c>
      <c r="C5524" s="27">
        <v>60153.983999999997</v>
      </c>
      <c r="D5524" s="27">
        <v>60153.983999999997</v>
      </c>
      <c r="E5524" s="27">
        <v>23685.552</v>
      </c>
    </row>
    <row r="5525" spans="1:5" x14ac:dyDescent="0.25">
      <c r="A5525" s="27" t="s">
        <v>890</v>
      </c>
      <c r="B5525" s="27">
        <v>1991</v>
      </c>
      <c r="D5525" s="27">
        <v>513365.09933333303</v>
      </c>
    </row>
    <row r="5526" spans="1:5" x14ac:dyDescent="0.25">
      <c r="A5526" s="27" t="s">
        <v>890</v>
      </c>
      <c r="B5526" s="27">
        <v>1992</v>
      </c>
      <c r="D5526" s="27">
        <v>966576.21466666705</v>
      </c>
    </row>
    <row r="5527" spans="1:5" x14ac:dyDescent="0.25">
      <c r="A5527" s="27" t="s">
        <v>890</v>
      </c>
      <c r="B5527" s="27">
        <v>1993</v>
      </c>
      <c r="C5527" s="27">
        <v>1419787.33</v>
      </c>
      <c r="D5527" s="27">
        <v>1419787.33</v>
      </c>
      <c r="E5527" s="27">
        <v>604217.51</v>
      </c>
    </row>
    <row r="5528" spans="1:5" x14ac:dyDescent="0.25">
      <c r="A5528" s="27" t="s">
        <v>890</v>
      </c>
      <c r="B5528" s="27">
        <v>1994</v>
      </c>
      <c r="D5528" s="27">
        <v>2422770.4366666698</v>
      </c>
    </row>
    <row r="5529" spans="1:5" x14ac:dyDescent="0.25">
      <c r="A5529" s="27" t="s">
        <v>890</v>
      </c>
      <c r="B5529" s="27">
        <v>1995</v>
      </c>
      <c r="D5529" s="27">
        <v>3425753.5433333302</v>
      </c>
    </row>
    <row r="5530" spans="1:5" x14ac:dyDescent="0.25">
      <c r="A5530" s="27" t="s">
        <v>890</v>
      </c>
      <c r="B5530" s="27">
        <v>1996</v>
      </c>
      <c r="C5530" s="27">
        <v>4428736.6500000004</v>
      </c>
      <c r="D5530" s="27">
        <v>4428736.6500000004</v>
      </c>
      <c r="E5530" s="27">
        <v>3447767.7</v>
      </c>
    </row>
    <row r="5531" spans="1:5" x14ac:dyDescent="0.25">
      <c r="A5531" s="27" t="s">
        <v>890</v>
      </c>
      <c r="B5531" s="27">
        <v>1997</v>
      </c>
      <c r="D5531" s="27">
        <v>4059867.5</v>
      </c>
    </row>
    <row r="5532" spans="1:5" x14ac:dyDescent="0.25">
      <c r="A5532" s="27" t="s">
        <v>890</v>
      </c>
      <c r="B5532" s="27">
        <v>1998</v>
      </c>
      <c r="D5532" s="27">
        <v>3690998.35</v>
      </c>
    </row>
    <row r="5533" spans="1:5" x14ac:dyDescent="0.25">
      <c r="A5533" s="27" t="s">
        <v>890</v>
      </c>
      <c r="B5533" s="27">
        <v>1999</v>
      </c>
      <c r="C5533" s="27">
        <v>3322129.2</v>
      </c>
      <c r="D5533" s="27">
        <v>3322129.2</v>
      </c>
      <c r="E5533" s="27">
        <v>2244477.9500000002</v>
      </c>
    </row>
    <row r="5534" spans="1:5" x14ac:dyDescent="0.25">
      <c r="A5534" s="27" t="s">
        <v>890</v>
      </c>
      <c r="B5534" s="27">
        <v>2000</v>
      </c>
      <c r="D5534" s="27">
        <v>2921739.45</v>
      </c>
    </row>
    <row r="5535" spans="1:5" x14ac:dyDescent="0.25">
      <c r="A5535" s="27" t="s">
        <v>890</v>
      </c>
      <c r="B5535" s="27">
        <v>2001</v>
      </c>
      <c r="D5535" s="27">
        <v>2521349.7000000002</v>
      </c>
    </row>
    <row r="5536" spans="1:5" x14ac:dyDescent="0.25">
      <c r="A5536" s="27" t="s">
        <v>890</v>
      </c>
      <c r="B5536" s="27">
        <v>2002</v>
      </c>
      <c r="C5536" s="27">
        <v>2120959.9500000002</v>
      </c>
      <c r="D5536" s="27">
        <v>2120959.9500000002</v>
      </c>
      <c r="E5536" s="27">
        <v>1556901</v>
      </c>
    </row>
    <row r="5537" spans="1:5" x14ac:dyDescent="0.25">
      <c r="A5537" s="27" t="s">
        <v>890</v>
      </c>
      <c r="B5537" s="27">
        <v>2003</v>
      </c>
      <c r="D5537" s="27">
        <v>1711338.65</v>
      </c>
    </row>
    <row r="5538" spans="1:5" x14ac:dyDescent="0.25">
      <c r="A5538" s="27" t="s">
        <v>890</v>
      </c>
      <c r="B5538" s="27">
        <v>2004</v>
      </c>
      <c r="D5538" s="27">
        <v>1301717.3500000001</v>
      </c>
    </row>
    <row r="5539" spans="1:5" x14ac:dyDescent="0.25">
      <c r="A5539" s="27" t="s">
        <v>890</v>
      </c>
      <c r="B5539" s="27">
        <v>2005</v>
      </c>
      <c r="C5539" s="27">
        <v>892096.05</v>
      </c>
      <c r="D5539" s="27">
        <v>892096.05</v>
      </c>
      <c r="E5539" s="27">
        <v>756253.7</v>
      </c>
    </row>
    <row r="5540" spans="1:5" x14ac:dyDescent="0.25">
      <c r="A5540" s="27" t="s">
        <v>890</v>
      </c>
      <c r="B5540" s="27">
        <v>2006</v>
      </c>
      <c r="D5540" s="27">
        <v>777529.433333333</v>
      </c>
    </row>
    <row r="5541" spans="1:5" x14ac:dyDescent="0.25">
      <c r="A5541" s="27" t="s">
        <v>890</v>
      </c>
      <c r="B5541" s="27">
        <v>2007</v>
      </c>
      <c r="D5541" s="27">
        <v>662962.816666667</v>
      </c>
    </row>
    <row r="5542" spans="1:5" x14ac:dyDescent="0.25">
      <c r="A5542" s="27" t="s">
        <v>890</v>
      </c>
      <c r="B5542" s="27">
        <v>2008</v>
      </c>
      <c r="C5542" s="27">
        <v>548396.19999999995</v>
      </c>
      <c r="D5542" s="27">
        <v>548396.19999999995</v>
      </c>
      <c r="E5542" s="27">
        <v>614611.64199999999</v>
      </c>
    </row>
    <row r="5543" spans="1:5" x14ac:dyDescent="0.25">
      <c r="A5543" s="27" t="s">
        <v>890</v>
      </c>
      <c r="B5543" s="27">
        <v>2009</v>
      </c>
      <c r="D5543" s="27">
        <v>452616.54800000001</v>
      </c>
    </row>
    <row r="5544" spans="1:5" x14ac:dyDescent="0.25">
      <c r="A5544" s="27" t="s">
        <v>890</v>
      </c>
      <c r="B5544" s="27">
        <v>2010</v>
      </c>
      <c r="C5544" s="27">
        <v>356836.89600000001</v>
      </c>
      <c r="D5544" s="27">
        <v>356836.89600000001</v>
      </c>
      <c r="E5544" s="27">
        <v>552461.38800000004</v>
      </c>
    </row>
    <row r="5545" spans="1:5" x14ac:dyDescent="0.25">
      <c r="A5545" s="27" t="s">
        <v>890</v>
      </c>
      <c r="B5545" s="27">
        <v>2011</v>
      </c>
      <c r="C5545" s="27">
        <v>372888.098</v>
      </c>
      <c r="D5545" s="27">
        <v>372888.098</v>
      </c>
      <c r="E5545" s="27">
        <v>693320.41799999995</v>
      </c>
    </row>
    <row r="5546" spans="1:5" x14ac:dyDescent="0.25">
      <c r="A5546" s="27" t="s">
        <v>890</v>
      </c>
      <c r="B5546" s="27">
        <v>2012</v>
      </c>
      <c r="C5546" s="27">
        <v>390343.2</v>
      </c>
      <c r="D5546" s="27">
        <v>390343.2</v>
      </c>
      <c r="E5546" s="27">
        <v>820600</v>
      </c>
    </row>
    <row r="5547" spans="1:5" x14ac:dyDescent="0.25">
      <c r="A5547" s="27" t="s">
        <v>890</v>
      </c>
      <c r="B5547" s="27">
        <v>2013</v>
      </c>
      <c r="C5547" s="27">
        <v>411960.342</v>
      </c>
      <c r="D5547" s="27">
        <v>411960.342</v>
      </c>
      <c r="E5547" s="27">
        <v>1010516.3</v>
      </c>
    </row>
    <row r="5548" spans="1:5" x14ac:dyDescent="0.25">
      <c r="A5548" s="27" t="s">
        <v>890</v>
      </c>
      <c r="B5548" s="27">
        <v>2014</v>
      </c>
      <c r="D5548" s="27">
        <v>411960.342</v>
      </c>
    </row>
    <row r="5549" spans="1:5" x14ac:dyDescent="0.25">
      <c r="A5549" s="27" t="s">
        <v>890</v>
      </c>
      <c r="B5549" s="27">
        <v>2015</v>
      </c>
      <c r="D5549" s="27">
        <v>411960.342</v>
      </c>
    </row>
    <row r="5550" spans="1:5" x14ac:dyDescent="0.25">
      <c r="A5550" s="27" t="s">
        <v>890</v>
      </c>
      <c r="B5550" s="27">
        <v>2016</v>
      </c>
      <c r="D5550" s="27">
        <v>411960.342</v>
      </c>
    </row>
    <row r="5551" spans="1:5" x14ac:dyDescent="0.25">
      <c r="A5551" s="27" t="s">
        <v>890</v>
      </c>
      <c r="B5551" s="27">
        <v>2017</v>
      </c>
      <c r="D5551" s="27">
        <v>411960.342</v>
      </c>
    </row>
    <row r="5552" spans="1:5" x14ac:dyDescent="0.25">
      <c r="A5552" s="27" t="s">
        <v>914</v>
      </c>
      <c r="B5552" s="27">
        <v>1981</v>
      </c>
      <c r="D5552" s="27">
        <v>1193609.6100000001</v>
      </c>
    </row>
    <row r="5553" spans="1:5" x14ac:dyDescent="0.25">
      <c r="A5553" s="27" t="s">
        <v>914</v>
      </c>
      <c r="B5553" s="27">
        <v>1982</v>
      </c>
      <c r="D5553" s="27">
        <v>1193609.6100000001</v>
      </c>
    </row>
    <row r="5554" spans="1:5" x14ac:dyDescent="0.25">
      <c r="A5554" s="27" t="s">
        <v>914</v>
      </c>
      <c r="B5554" s="27">
        <v>1983</v>
      </c>
      <c r="D5554" s="27">
        <v>1193609.6100000001</v>
      </c>
    </row>
    <row r="5555" spans="1:5" x14ac:dyDescent="0.25">
      <c r="A5555" s="27" t="s">
        <v>914</v>
      </c>
      <c r="B5555" s="27">
        <v>1984</v>
      </c>
      <c r="C5555" s="27">
        <v>1193609.6100000001</v>
      </c>
      <c r="D5555" s="27">
        <v>1193609.6100000001</v>
      </c>
      <c r="E5555" s="27">
        <v>525922.02</v>
      </c>
    </row>
    <row r="5556" spans="1:5" x14ac:dyDescent="0.25">
      <c r="A5556" s="27" t="s">
        <v>914</v>
      </c>
      <c r="B5556" s="27">
        <v>1985</v>
      </c>
      <c r="D5556" s="27">
        <v>1167226.2766666701</v>
      </c>
    </row>
    <row r="5557" spans="1:5" x14ac:dyDescent="0.25">
      <c r="A5557" s="27" t="s">
        <v>914</v>
      </c>
      <c r="B5557" s="27">
        <v>1986</v>
      </c>
      <c r="D5557" s="27">
        <v>1140842.9433333301</v>
      </c>
    </row>
    <row r="5558" spans="1:5" x14ac:dyDescent="0.25">
      <c r="A5558" s="27" t="s">
        <v>914</v>
      </c>
      <c r="B5558" s="27">
        <v>1987</v>
      </c>
      <c r="C5558" s="27">
        <v>1114459.6100000001</v>
      </c>
      <c r="D5558" s="27">
        <v>1114459.6100000001</v>
      </c>
      <c r="E5558" s="27">
        <v>575249.94999999995</v>
      </c>
    </row>
    <row r="5559" spans="1:5" x14ac:dyDescent="0.25">
      <c r="A5559" s="27" t="s">
        <v>914</v>
      </c>
      <c r="B5559" s="27">
        <v>1988</v>
      </c>
      <c r="D5559" s="27">
        <v>980748.91333333298</v>
      </c>
    </row>
    <row r="5560" spans="1:5" x14ac:dyDescent="0.25">
      <c r="A5560" s="27" t="s">
        <v>914</v>
      </c>
      <c r="B5560" s="27">
        <v>1989</v>
      </c>
      <c r="D5560" s="27">
        <v>847038.21666666702</v>
      </c>
    </row>
    <row r="5561" spans="1:5" x14ac:dyDescent="0.25">
      <c r="A5561" s="27" t="s">
        <v>914</v>
      </c>
      <c r="B5561" s="27">
        <v>1990</v>
      </c>
      <c r="C5561" s="27">
        <v>713327.52</v>
      </c>
      <c r="D5561" s="27">
        <v>713327.52</v>
      </c>
      <c r="E5561" s="27">
        <v>271945.74400000001</v>
      </c>
    </row>
    <row r="5562" spans="1:5" x14ac:dyDescent="0.25">
      <c r="A5562" s="27" t="s">
        <v>914</v>
      </c>
      <c r="B5562" s="27">
        <v>1991</v>
      </c>
      <c r="D5562" s="27">
        <v>907909.88</v>
      </c>
    </row>
    <row r="5563" spans="1:5" x14ac:dyDescent="0.25">
      <c r="A5563" s="27" t="s">
        <v>914</v>
      </c>
      <c r="B5563" s="27">
        <v>1992</v>
      </c>
      <c r="D5563" s="27">
        <v>1102492.24</v>
      </c>
    </row>
    <row r="5564" spans="1:5" x14ac:dyDescent="0.25">
      <c r="A5564" s="27" t="s">
        <v>914</v>
      </c>
      <c r="B5564" s="27">
        <v>1993</v>
      </c>
      <c r="C5564" s="27">
        <v>1297074.6000000001</v>
      </c>
      <c r="D5564" s="27">
        <v>1297074.6000000001</v>
      </c>
      <c r="E5564" s="27">
        <v>700679.33</v>
      </c>
    </row>
    <row r="5565" spans="1:5" x14ac:dyDescent="0.25">
      <c r="A5565" s="27" t="s">
        <v>914</v>
      </c>
      <c r="B5565" s="27">
        <v>1994</v>
      </c>
      <c r="D5565" s="27">
        <v>1533976.42</v>
      </c>
    </row>
    <row r="5566" spans="1:5" x14ac:dyDescent="0.25">
      <c r="A5566" s="27" t="s">
        <v>914</v>
      </c>
      <c r="B5566" s="27">
        <v>1995</v>
      </c>
      <c r="D5566" s="27">
        <v>1770878.24</v>
      </c>
    </row>
    <row r="5567" spans="1:5" x14ac:dyDescent="0.25">
      <c r="A5567" s="27" t="s">
        <v>914</v>
      </c>
      <c r="B5567" s="27">
        <v>1996</v>
      </c>
      <c r="C5567" s="27">
        <v>2007780.06</v>
      </c>
      <c r="D5567" s="27">
        <v>2007780.06</v>
      </c>
      <c r="E5567" s="27">
        <v>1483451.97</v>
      </c>
    </row>
    <row r="5568" spans="1:5" x14ac:dyDescent="0.25">
      <c r="A5568" s="27" t="s">
        <v>914</v>
      </c>
      <c r="B5568" s="27">
        <v>1997</v>
      </c>
      <c r="D5568" s="27">
        <v>1986035.3</v>
      </c>
    </row>
    <row r="5569" spans="1:5" x14ac:dyDescent="0.25">
      <c r="A5569" s="27" t="s">
        <v>914</v>
      </c>
      <c r="B5569" s="27">
        <v>1998</v>
      </c>
      <c r="D5569" s="27">
        <v>1964290.54</v>
      </c>
    </row>
    <row r="5570" spans="1:5" x14ac:dyDescent="0.25">
      <c r="A5570" s="27" t="s">
        <v>914</v>
      </c>
      <c r="B5570" s="27">
        <v>1999</v>
      </c>
      <c r="C5570" s="27">
        <v>1942545.78</v>
      </c>
      <c r="D5570" s="27">
        <v>1942545.78</v>
      </c>
      <c r="E5570" s="27">
        <v>1439080.74</v>
      </c>
    </row>
    <row r="5571" spans="1:5" x14ac:dyDescent="0.25">
      <c r="A5571" s="27" t="s">
        <v>914</v>
      </c>
      <c r="B5571" s="27">
        <v>2000</v>
      </c>
      <c r="D5571" s="27">
        <v>1906184.36666667</v>
      </c>
    </row>
    <row r="5572" spans="1:5" x14ac:dyDescent="0.25">
      <c r="A5572" s="27" t="s">
        <v>914</v>
      </c>
      <c r="B5572" s="27">
        <v>2001</v>
      </c>
      <c r="D5572" s="27">
        <v>1869822.9533333301</v>
      </c>
    </row>
    <row r="5573" spans="1:5" x14ac:dyDescent="0.25">
      <c r="A5573" s="27" t="s">
        <v>914</v>
      </c>
      <c r="B5573" s="27">
        <v>2002</v>
      </c>
      <c r="C5573" s="27">
        <v>1833461.54</v>
      </c>
      <c r="D5573" s="27">
        <v>1833461.54</v>
      </c>
      <c r="E5573" s="27">
        <v>1489675.4</v>
      </c>
    </row>
    <row r="5574" spans="1:5" x14ac:dyDescent="0.25">
      <c r="A5574" s="27" t="s">
        <v>914</v>
      </c>
      <c r="B5574" s="27">
        <v>2003</v>
      </c>
      <c r="D5574" s="27">
        <v>1708810.61</v>
      </c>
    </row>
    <row r="5575" spans="1:5" x14ac:dyDescent="0.25">
      <c r="A5575" s="27" t="s">
        <v>914</v>
      </c>
      <c r="B5575" s="27">
        <v>2004</v>
      </c>
      <c r="D5575" s="27">
        <v>1584159.68</v>
      </c>
    </row>
    <row r="5576" spans="1:5" x14ac:dyDescent="0.25">
      <c r="A5576" s="27" t="s">
        <v>914</v>
      </c>
      <c r="B5576" s="27">
        <v>2005</v>
      </c>
      <c r="C5576" s="27">
        <v>1459508.75</v>
      </c>
      <c r="D5576" s="27">
        <v>1459508.75</v>
      </c>
      <c r="E5576" s="27">
        <v>1290727</v>
      </c>
    </row>
    <row r="5577" spans="1:5" x14ac:dyDescent="0.25">
      <c r="A5577" s="27" t="s">
        <v>914</v>
      </c>
      <c r="B5577" s="27">
        <v>2006</v>
      </c>
      <c r="D5577" s="27">
        <v>1251852.36666667</v>
      </c>
    </row>
    <row r="5578" spans="1:5" x14ac:dyDescent="0.25">
      <c r="A5578" s="27" t="s">
        <v>914</v>
      </c>
      <c r="B5578" s="27">
        <v>2007</v>
      </c>
      <c r="D5578" s="27">
        <v>1044195.98333333</v>
      </c>
    </row>
    <row r="5579" spans="1:5" x14ac:dyDescent="0.25">
      <c r="A5579" s="27" t="s">
        <v>914</v>
      </c>
      <c r="B5579" s="27">
        <v>2008</v>
      </c>
      <c r="C5579" s="27">
        <v>836539.6</v>
      </c>
      <c r="D5579" s="27">
        <v>836539.6</v>
      </c>
      <c r="E5579" s="27">
        <v>936915.46</v>
      </c>
    </row>
    <row r="5580" spans="1:5" x14ac:dyDescent="0.25">
      <c r="A5580" s="27" t="s">
        <v>914</v>
      </c>
      <c r="B5580" s="27">
        <v>2009</v>
      </c>
      <c r="D5580" s="27">
        <v>741393.18</v>
      </c>
    </row>
    <row r="5581" spans="1:5" x14ac:dyDescent="0.25">
      <c r="A5581" s="27" t="s">
        <v>914</v>
      </c>
      <c r="B5581" s="27">
        <v>2010</v>
      </c>
      <c r="C5581" s="27">
        <v>646246.76</v>
      </c>
      <c r="D5581" s="27">
        <v>646246.76</v>
      </c>
      <c r="E5581" s="27">
        <v>865783.55</v>
      </c>
    </row>
    <row r="5582" spans="1:5" x14ac:dyDescent="0.25">
      <c r="A5582" s="27" t="s">
        <v>914</v>
      </c>
      <c r="B5582" s="27">
        <v>2011</v>
      </c>
      <c r="C5582" s="27">
        <v>462997.799</v>
      </c>
      <c r="D5582" s="27">
        <v>462997.799</v>
      </c>
      <c r="E5582" s="27">
        <v>769047.84</v>
      </c>
    </row>
    <row r="5583" spans="1:5" x14ac:dyDescent="0.25">
      <c r="A5583" s="27" t="s">
        <v>914</v>
      </c>
      <c r="B5583" s="27">
        <v>2012</v>
      </c>
      <c r="C5583" s="27">
        <v>350822.84600000002</v>
      </c>
      <c r="D5583" s="27">
        <v>350822.84600000002</v>
      </c>
      <c r="E5583" s="27">
        <v>693363.36</v>
      </c>
    </row>
    <row r="5584" spans="1:5" x14ac:dyDescent="0.25">
      <c r="A5584" s="27" t="s">
        <v>914</v>
      </c>
      <c r="B5584" s="27">
        <v>2013</v>
      </c>
      <c r="C5584" s="27">
        <v>263483.88299999997</v>
      </c>
      <c r="D5584" s="27">
        <v>263483.88299999997</v>
      </c>
      <c r="E5584" s="27">
        <v>689395.23</v>
      </c>
    </row>
    <row r="5585" spans="1:5" x14ac:dyDescent="0.25">
      <c r="A5585" s="27" t="s">
        <v>914</v>
      </c>
      <c r="B5585" s="27">
        <v>2014</v>
      </c>
      <c r="D5585" s="27">
        <v>263483.88299999997</v>
      </c>
    </row>
    <row r="5586" spans="1:5" x14ac:dyDescent="0.25">
      <c r="A5586" s="27" t="s">
        <v>914</v>
      </c>
      <c r="B5586" s="27">
        <v>2015</v>
      </c>
      <c r="D5586" s="27">
        <v>263483.88299999997</v>
      </c>
    </row>
    <row r="5587" spans="1:5" x14ac:dyDescent="0.25">
      <c r="A5587" s="27" t="s">
        <v>914</v>
      </c>
      <c r="B5587" s="27">
        <v>2016</v>
      </c>
      <c r="D5587" s="27">
        <v>263483.88299999997</v>
      </c>
    </row>
    <row r="5588" spans="1:5" x14ac:dyDescent="0.25">
      <c r="A5588" s="27" t="s">
        <v>914</v>
      </c>
      <c r="B5588" s="27">
        <v>2017</v>
      </c>
      <c r="D5588" s="27">
        <v>263483.88299999997</v>
      </c>
    </row>
    <row r="5589" spans="1:5" x14ac:dyDescent="0.25">
      <c r="A5589" s="27" t="s">
        <v>921</v>
      </c>
      <c r="B5589" s="27">
        <v>1981</v>
      </c>
      <c r="D5589" s="27">
        <v>9043534.8900000006</v>
      </c>
    </row>
    <row r="5590" spans="1:5" x14ac:dyDescent="0.25">
      <c r="A5590" s="27" t="s">
        <v>921</v>
      </c>
      <c r="B5590" s="27">
        <v>1982</v>
      </c>
      <c r="D5590" s="27">
        <v>9043534.8900000006</v>
      </c>
    </row>
    <row r="5591" spans="1:5" x14ac:dyDescent="0.25">
      <c r="A5591" s="27" t="s">
        <v>921</v>
      </c>
      <c r="B5591" s="27">
        <v>1983</v>
      </c>
      <c r="D5591" s="27">
        <v>9043534.8900000006</v>
      </c>
    </row>
    <row r="5592" spans="1:5" x14ac:dyDescent="0.25">
      <c r="A5592" s="27" t="s">
        <v>921</v>
      </c>
      <c r="B5592" s="27">
        <v>1984</v>
      </c>
      <c r="C5592" s="27">
        <v>9043534.8900000006</v>
      </c>
      <c r="D5592" s="27">
        <v>9043534.8900000006</v>
      </c>
      <c r="E5592" s="27">
        <v>5844841.5999999996</v>
      </c>
    </row>
    <row r="5593" spans="1:5" x14ac:dyDescent="0.25">
      <c r="A5593" s="27" t="s">
        <v>921</v>
      </c>
      <c r="B5593" s="27">
        <v>1985</v>
      </c>
      <c r="D5593" s="27">
        <v>9599150.9266666695</v>
      </c>
    </row>
    <row r="5594" spans="1:5" x14ac:dyDescent="0.25">
      <c r="A5594" s="27" t="s">
        <v>921</v>
      </c>
      <c r="B5594" s="27">
        <v>1986</v>
      </c>
      <c r="D5594" s="27">
        <v>10154766.963333299</v>
      </c>
    </row>
    <row r="5595" spans="1:5" x14ac:dyDescent="0.25">
      <c r="A5595" s="27" t="s">
        <v>921</v>
      </c>
      <c r="B5595" s="27">
        <v>1987</v>
      </c>
      <c r="C5595" s="27">
        <v>10710383</v>
      </c>
      <c r="D5595" s="27">
        <v>10710383</v>
      </c>
      <c r="E5595" s="27">
        <v>7998239.4000000004</v>
      </c>
    </row>
    <row r="5596" spans="1:5" x14ac:dyDescent="0.25">
      <c r="A5596" s="27" t="s">
        <v>921</v>
      </c>
      <c r="B5596" s="27">
        <v>1988</v>
      </c>
      <c r="D5596" s="27">
        <v>11001017.893333299</v>
      </c>
    </row>
    <row r="5597" spans="1:5" x14ac:dyDescent="0.25">
      <c r="A5597" s="27" t="s">
        <v>921</v>
      </c>
      <c r="B5597" s="27">
        <v>1989</v>
      </c>
      <c r="D5597" s="27">
        <v>11291652.786666701</v>
      </c>
    </row>
    <row r="5598" spans="1:5" x14ac:dyDescent="0.25">
      <c r="A5598" s="27" t="s">
        <v>921</v>
      </c>
      <c r="B5598" s="27">
        <v>1990</v>
      </c>
      <c r="C5598" s="27">
        <v>11582287.68</v>
      </c>
      <c r="D5598" s="27">
        <v>11582287.68</v>
      </c>
      <c r="E5598" s="27">
        <v>8305904.6399999997</v>
      </c>
    </row>
    <row r="5599" spans="1:5" x14ac:dyDescent="0.25">
      <c r="A5599" s="27" t="s">
        <v>921</v>
      </c>
      <c r="B5599" s="27">
        <v>1991</v>
      </c>
      <c r="D5599" s="27">
        <v>12199780.6933333</v>
      </c>
    </row>
    <row r="5600" spans="1:5" x14ac:dyDescent="0.25">
      <c r="A5600" s="27" t="s">
        <v>921</v>
      </c>
      <c r="B5600" s="27">
        <v>1992</v>
      </c>
      <c r="D5600" s="27">
        <v>12817273.706666701</v>
      </c>
    </row>
    <row r="5601" spans="1:5" x14ac:dyDescent="0.25">
      <c r="A5601" s="27" t="s">
        <v>921</v>
      </c>
      <c r="B5601" s="27">
        <v>1993</v>
      </c>
      <c r="C5601" s="27">
        <v>13434766.720000001</v>
      </c>
      <c r="D5601" s="27">
        <v>13434766.720000001</v>
      </c>
      <c r="E5601" s="27">
        <v>9674665.4399999995</v>
      </c>
    </row>
    <row r="5602" spans="1:5" x14ac:dyDescent="0.25">
      <c r="A5602" s="27" t="s">
        <v>921</v>
      </c>
      <c r="B5602" s="27">
        <v>1994</v>
      </c>
      <c r="D5602" s="27">
        <v>13303366.213333299</v>
      </c>
    </row>
    <row r="5603" spans="1:5" x14ac:dyDescent="0.25">
      <c r="A5603" s="27" t="s">
        <v>921</v>
      </c>
      <c r="B5603" s="27">
        <v>1995</v>
      </c>
      <c r="D5603" s="27">
        <v>13171965.706666701</v>
      </c>
    </row>
    <row r="5604" spans="1:5" x14ac:dyDescent="0.25">
      <c r="A5604" s="27" t="s">
        <v>921</v>
      </c>
      <c r="B5604" s="27">
        <v>1996</v>
      </c>
      <c r="C5604" s="27">
        <v>13040565.199999999</v>
      </c>
      <c r="D5604" s="27">
        <v>13040565.199999999</v>
      </c>
      <c r="E5604" s="27">
        <v>10249097.6</v>
      </c>
    </row>
    <row r="5605" spans="1:5" x14ac:dyDescent="0.25">
      <c r="A5605" s="27" t="s">
        <v>921</v>
      </c>
      <c r="B5605" s="27">
        <v>1997</v>
      </c>
      <c r="D5605" s="27">
        <v>13704858.0933333</v>
      </c>
    </row>
    <row r="5606" spans="1:5" x14ac:dyDescent="0.25">
      <c r="A5606" s="27" t="s">
        <v>921</v>
      </c>
      <c r="B5606" s="27">
        <v>1998</v>
      </c>
      <c r="D5606" s="27">
        <v>14369150.9866667</v>
      </c>
    </row>
    <row r="5607" spans="1:5" x14ac:dyDescent="0.25">
      <c r="A5607" s="27" t="s">
        <v>921</v>
      </c>
      <c r="B5607" s="27">
        <v>1999</v>
      </c>
      <c r="C5607" s="27">
        <v>15033443.880000001</v>
      </c>
      <c r="D5607" s="27">
        <v>15033443.880000001</v>
      </c>
      <c r="E5607" s="27">
        <v>12087438.609999999</v>
      </c>
    </row>
    <row r="5608" spans="1:5" x14ac:dyDescent="0.25">
      <c r="A5608" s="27" t="s">
        <v>921</v>
      </c>
      <c r="B5608" s="27">
        <v>2000</v>
      </c>
      <c r="D5608" s="27">
        <v>15533766.133333299</v>
      </c>
    </row>
    <row r="5609" spans="1:5" x14ac:dyDescent="0.25">
      <c r="A5609" s="27" t="s">
        <v>921</v>
      </c>
      <c r="B5609" s="27">
        <v>2001</v>
      </c>
      <c r="D5609" s="27">
        <v>16034088.3866667</v>
      </c>
    </row>
    <row r="5610" spans="1:5" x14ac:dyDescent="0.25">
      <c r="A5610" s="27" t="s">
        <v>921</v>
      </c>
      <c r="B5610" s="27">
        <v>2002</v>
      </c>
      <c r="C5610" s="27">
        <v>16534410.640000001</v>
      </c>
      <c r="D5610" s="27">
        <v>16534410.640000001</v>
      </c>
      <c r="E5610" s="27">
        <v>14473749.960000001</v>
      </c>
    </row>
    <row r="5611" spans="1:5" x14ac:dyDescent="0.25">
      <c r="A5611" s="27" t="s">
        <v>921</v>
      </c>
      <c r="B5611" s="27">
        <v>2003</v>
      </c>
      <c r="D5611" s="27">
        <v>16449459.92</v>
      </c>
    </row>
    <row r="5612" spans="1:5" x14ac:dyDescent="0.25">
      <c r="A5612" s="27" t="s">
        <v>921</v>
      </c>
      <c r="B5612" s="27">
        <v>2004</v>
      </c>
      <c r="D5612" s="27">
        <v>16364509.199999999</v>
      </c>
    </row>
    <row r="5613" spans="1:5" x14ac:dyDescent="0.25">
      <c r="A5613" s="27" t="s">
        <v>921</v>
      </c>
      <c r="B5613" s="27">
        <v>2005</v>
      </c>
      <c r="C5613" s="27">
        <v>16279558.48</v>
      </c>
      <c r="D5613" s="27">
        <v>16279558.48</v>
      </c>
      <c r="E5613" s="27">
        <v>15059016.84</v>
      </c>
    </row>
    <row r="5614" spans="1:5" x14ac:dyDescent="0.25">
      <c r="A5614" s="27" t="s">
        <v>921</v>
      </c>
      <c r="B5614" s="27">
        <v>2006</v>
      </c>
      <c r="D5614" s="27">
        <v>15708205.52</v>
      </c>
    </row>
    <row r="5615" spans="1:5" x14ac:dyDescent="0.25">
      <c r="A5615" s="27" t="s">
        <v>921</v>
      </c>
      <c r="B5615" s="27">
        <v>2007</v>
      </c>
      <c r="D5615" s="27">
        <v>15136852.560000001</v>
      </c>
    </row>
    <row r="5616" spans="1:5" x14ac:dyDescent="0.25">
      <c r="A5616" s="27" t="s">
        <v>921</v>
      </c>
      <c r="B5616" s="27">
        <v>2008</v>
      </c>
      <c r="C5616" s="27">
        <v>14565499.6</v>
      </c>
      <c r="D5616" s="27">
        <v>14565499.6</v>
      </c>
      <c r="E5616" s="27">
        <v>15510993.84</v>
      </c>
    </row>
    <row r="5617" spans="1:5" x14ac:dyDescent="0.25">
      <c r="A5617" s="27" t="s">
        <v>921</v>
      </c>
      <c r="B5617" s="27">
        <v>2009</v>
      </c>
      <c r="D5617" s="27">
        <v>14450537.640000001</v>
      </c>
    </row>
    <row r="5618" spans="1:5" x14ac:dyDescent="0.25">
      <c r="A5618" s="27" t="s">
        <v>921</v>
      </c>
      <c r="B5618" s="27">
        <v>2010</v>
      </c>
      <c r="C5618" s="27">
        <v>14335575.68</v>
      </c>
      <c r="D5618" s="27">
        <v>14335575.68</v>
      </c>
      <c r="E5618" s="27">
        <v>16768080.640000001</v>
      </c>
    </row>
    <row r="5619" spans="1:5" x14ac:dyDescent="0.25">
      <c r="A5619" s="27" t="s">
        <v>921</v>
      </c>
      <c r="B5619" s="27">
        <v>2011</v>
      </c>
      <c r="C5619" s="27">
        <v>13356657.6</v>
      </c>
      <c r="D5619" s="27">
        <v>13356657.6</v>
      </c>
      <c r="E5619" s="27">
        <v>17349232.890000001</v>
      </c>
    </row>
    <row r="5620" spans="1:5" x14ac:dyDescent="0.25">
      <c r="A5620" s="27" t="s">
        <v>921</v>
      </c>
      <c r="B5620" s="27">
        <v>2012</v>
      </c>
      <c r="C5620" s="27">
        <v>13269852.6</v>
      </c>
      <c r="D5620" s="27">
        <v>13269852.6</v>
      </c>
      <c r="E5620" s="27">
        <v>18310987.760000002</v>
      </c>
    </row>
    <row r="5621" spans="1:5" x14ac:dyDescent="0.25">
      <c r="A5621" s="27" t="s">
        <v>921</v>
      </c>
      <c r="B5621" s="27">
        <v>2013</v>
      </c>
      <c r="C5621" s="27">
        <v>13450785.5</v>
      </c>
      <c r="D5621" s="27">
        <v>13450785.5</v>
      </c>
      <c r="E5621" s="27">
        <v>20352926.100000001</v>
      </c>
    </row>
    <row r="5622" spans="1:5" x14ac:dyDescent="0.25">
      <c r="A5622" s="27" t="s">
        <v>921</v>
      </c>
      <c r="B5622" s="27">
        <v>2014</v>
      </c>
      <c r="D5622" s="27">
        <v>13450785.5</v>
      </c>
    </row>
    <row r="5623" spans="1:5" x14ac:dyDescent="0.25">
      <c r="A5623" s="27" t="s">
        <v>921</v>
      </c>
      <c r="B5623" s="27">
        <v>2015</v>
      </c>
      <c r="D5623" s="27">
        <v>13450785.5</v>
      </c>
    </row>
    <row r="5624" spans="1:5" x14ac:dyDescent="0.25">
      <c r="A5624" s="27" t="s">
        <v>921</v>
      </c>
      <c r="B5624" s="27">
        <v>2016</v>
      </c>
      <c r="D5624" s="27">
        <v>13450785.5</v>
      </c>
    </row>
    <row r="5625" spans="1:5" x14ac:dyDescent="0.25">
      <c r="A5625" s="27" t="s">
        <v>921</v>
      </c>
      <c r="B5625" s="27">
        <v>2017</v>
      </c>
      <c r="D5625" s="27">
        <v>13450785.5</v>
      </c>
    </row>
    <row r="5626" spans="1:5" x14ac:dyDescent="0.25">
      <c r="A5626" s="27" t="s">
        <v>442</v>
      </c>
      <c r="B5626" s="27">
        <v>1981</v>
      </c>
      <c r="D5626" s="27">
        <v>51727.129000000001</v>
      </c>
    </row>
    <row r="5627" spans="1:5" x14ac:dyDescent="0.25">
      <c r="A5627" s="27" t="s">
        <v>442</v>
      </c>
      <c r="B5627" s="27">
        <v>1982</v>
      </c>
      <c r="D5627" s="27">
        <v>51727.129000000001</v>
      </c>
    </row>
    <row r="5628" spans="1:5" x14ac:dyDescent="0.25">
      <c r="A5628" s="27" t="s">
        <v>442</v>
      </c>
      <c r="B5628" s="27">
        <v>1983</v>
      </c>
      <c r="D5628" s="27">
        <v>51727.129000000001</v>
      </c>
    </row>
    <row r="5629" spans="1:5" x14ac:dyDescent="0.25">
      <c r="A5629" s="27" t="s">
        <v>442</v>
      </c>
      <c r="B5629" s="27">
        <v>1984</v>
      </c>
      <c r="D5629" s="27">
        <v>51727.129000000001</v>
      </c>
    </row>
    <row r="5630" spans="1:5" x14ac:dyDescent="0.25">
      <c r="A5630" s="27" t="s">
        <v>442</v>
      </c>
      <c r="B5630" s="27">
        <v>1985</v>
      </c>
      <c r="D5630" s="27">
        <v>51727.129000000001</v>
      </c>
    </row>
    <row r="5631" spans="1:5" x14ac:dyDescent="0.25">
      <c r="A5631" s="27" t="s">
        <v>442</v>
      </c>
      <c r="B5631" s="27">
        <v>1986</v>
      </c>
      <c r="D5631" s="27">
        <v>51727.129000000001</v>
      </c>
    </row>
    <row r="5632" spans="1:5" x14ac:dyDescent="0.25">
      <c r="A5632" s="27" t="s">
        <v>442</v>
      </c>
      <c r="B5632" s="27">
        <v>1987</v>
      </c>
      <c r="D5632" s="27">
        <v>51727.129000000001</v>
      </c>
    </row>
    <row r="5633" spans="1:5" x14ac:dyDescent="0.25">
      <c r="A5633" s="27" t="s">
        <v>442</v>
      </c>
      <c r="B5633" s="27">
        <v>1988</v>
      </c>
      <c r="D5633" s="27">
        <v>51727.129000000001</v>
      </c>
    </row>
    <row r="5634" spans="1:5" x14ac:dyDescent="0.25">
      <c r="A5634" s="27" t="s">
        <v>442</v>
      </c>
      <c r="B5634" s="27">
        <v>1989</v>
      </c>
      <c r="D5634" s="27">
        <v>51727.129000000001</v>
      </c>
    </row>
    <row r="5635" spans="1:5" x14ac:dyDescent="0.25">
      <c r="A5635" s="27" t="s">
        <v>442</v>
      </c>
      <c r="B5635" s="27">
        <v>1990</v>
      </c>
      <c r="C5635" s="27">
        <v>51727.129000000001</v>
      </c>
      <c r="D5635" s="27">
        <v>51727.129000000001</v>
      </c>
      <c r="E5635" s="27">
        <v>18271.296999999999</v>
      </c>
    </row>
    <row r="5636" spans="1:5" x14ac:dyDescent="0.25">
      <c r="A5636" s="27" t="s">
        <v>442</v>
      </c>
      <c r="B5636" s="27">
        <v>1991</v>
      </c>
      <c r="D5636" s="27">
        <v>61748.632666666701</v>
      </c>
    </row>
    <row r="5637" spans="1:5" x14ac:dyDescent="0.25">
      <c r="A5637" s="27" t="s">
        <v>442</v>
      </c>
      <c r="B5637" s="27">
        <v>1992</v>
      </c>
      <c r="D5637" s="27">
        <v>71770.136333333299</v>
      </c>
    </row>
    <row r="5638" spans="1:5" x14ac:dyDescent="0.25">
      <c r="A5638" s="27" t="s">
        <v>442</v>
      </c>
      <c r="B5638" s="27">
        <v>1993</v>
      </c>
      <c r="C5638" s="27">
        <v>81791.64</v>
      </c>
      <c r="D5638" s="27">
        <v>81791.64</v>
      </c>
      <c r="E5638" s="27">
        <v>34423.578000000001</v>
      </c>
    </row>
    <row r="5639" spans="1:5" x14ac:dyDescent="0.25">
      <c r="A5639" s="27" t="s">
        <v>442</v>
      </c>
      <c r="B5639" s="27">
        <v>1994</v>
      </c>
      <c r="D5639" s="27">
        <v>91761.68</v>
      </c>
    </row>
    <row r="5640" spans="1:5" x14ac:dyDescent="0.25">
      <c r="A5640" s="27" t="s">
        <v>442</v>
      </c>
      <c r="B5640" s="27">
        <v>1995</v>
      </c>
      <c r="D5640" s="27">
        <v>101731.72</v>
      </c>
    </row>
    <row r="5641" spans="1:5" x14ac:dyDescent="0.25">
      <c r="A5641" s="27" t="s">
        <v>442</v>
      </c>
      <c r="B5641" s="27">
        <v>1996</v>
      </c>
      <c r="C5641" s="27">
        <v>111701.75999999999</v>
      </c>
      <c r="D5641" s="27">
        <v>111701.75999999999</v>
      </c>
      <c r="E5641" s="27">
        <v>64528</v>
      </c>
    </row>
    <row r="5642" spans="1:5" x14ac:dyDescent="0.25">
      <c r="A5642" s="27" t="s">
        <v>442</v>
      </c>
      <c r="B5642" s="27">
        <v>1997</v>
      </c>
      <c r="D5642" s="27">
        <v>121232.506666667</v>
      </c>
    </row>
    <row r="5643" spans="1:5" x14ac:dyDescent="0.25">
      <c r="A5643" s="27" t="s">
        <v>442</v>
      </c>
      <c r="B5643" s="27">
        <v>1998</v>
      </c>
      <c r="D5643" s="27">
        <v>130763.25333333301</v>
      </c>
    </row>
    <row r="5644" spans="1:5" x14ac:dyDescent="0.25">
      <c r="A5644" s="27" t="s">
        <v>442</v>
      </c>
      <c r="B5644" s="27">
        <v>1999</v>
      </c>
      <c r="C5644" s="27">
        <v>140294</v>
      </c>
      <c r="D5644" s="27">
        <v>140294</v>
      </c>
      <c r="E5644" s="27">
        <v>88633.3</v>
      </c>
    </row>
    <row r="5645" spans="1:5" x14ac:dyDescent="0.25">
      <c r="A5645" s="27" t="s">
        <v>442</v>
      </c>
      <c r="B5645" s="27">
        <v>2000</v>
      </c>
      <c r="D5645" s="27">
        <v>145099.33333333299</v>
      </c>
    </row>
    <row r="5646" spans="1:5" x14ac:dyDescent="0.25">
      <c r="A5646" s="27" t="s">
        <v>442</v>
      </c>
      <c r="B5646" s="27">
        <v>2001</v>
      </c>
      <c r="D5646" s="27">
        <v>149904.66666666701</v>
      </c>
    </row>
    <row r="5647" spans="1:5" x14ac:dyDescent="0.25">
      <c r="A5647" s="27" t="s">
        <v>442</v>
      </c>
      <c r="B5647" s="27">
        <v>2002</v>
      </c>
      <c r="C5647" s="27">
        <v>154710</v>
      </c>
      <c r="D5647" s="27">
        <v>154710</v>
      </c>
      <c r="E5647" s="27">
        <v>114544.5</v>
      </c>
    </row>
    <row r="5648" spans="1:5" x14ac:dyDescent="0.25">
      <c r="A5648" s="27" t="s">
        <v>442</v>
      </c>
      <c r="B5648" s="27">
        <v>2003</v>
      </c>
      <c r="D5648" s="27">
        <v>155800.66</v>
      </c>
    </row>
    <row r="5649" spans="1:5" x14ac:dyDescent="0.25">
      <c r="A5649" s="27" t="s">
        <v>442</v>
      </c>
      <c r="B5649" s="27">
        <v>2004</v>
      </c>
      <c r="D5649" s="27">
        <v>156891.32</v>
      </c>
    </row>
    <row r="5650" spans="1:5" x14ac:dyDescent="0.25">
      <c r="A5650" s="27" t="s">
        <v>442</v>
      </c>
      <c r="B5650" s="27">
        <v>2005</v>
      </c>
      <c r="C5650" s="27">
        <v>157981.98000000001</v>
      </c>
      <c r="D5650" s="27">
        <v>157981.98000000001</v>
      </c>
      <c r="E5650" s="27">
        <v>137694.18</v>
      </c>
    </row>
    <row r="5651" spans="1:5" x14ac:dyDescent="0.25">
      <c r="A5651" s="27" t="s">
        <v>442</v>
      </c>
      <c r="B5651" s="27">
        <v>2006</v>
      </c>
      <c r="D5651" s="27">
        <v>156368.23333333299</v>
      </c>
    </row>
    <row r="5652" spans="1:5" x14ac:dyDescent="0.25">
      <c r="A5652" s="27" t="s">
        <v>442</v>
      </c>
      <c r="B5652" s="27">
        <v>2007</v>
      </c>
      <c r="D5652" s="27">
        <v>154754.48666666701</v>
      </c>
    </row>
    <row r="5653" spans="1:5" x14ac:dyDescent="0.25">
      <c r="A5653" s="27" t="s">
        <v>442</v>
      </c>
      <c r="B5653" s="27">
        <v>2008</v>
      </c>
      <c r="C5653" s="27">
        <v>153140.74</v>
      </c>
      <c r="D5653" s="27">
        <v>153140.74</v>
      </c>
      <c r="E5653" s="27">
        <v>168184.46</v>
      </c>
    </row>
    <row r="5654" spans="1:5" x14ac:dyDescent="0.25">
      <c r="A5654" s="27" t="s">
        <v>442</v>
      </c>
      <c r="B5654" s="27">
        <v>2009</v>
      </c>
      <c r="D5654" s="27">
        <v>155417.64499999999</v>
      </c>
    </row>
    <row r="5655" spans="1:5" x14ac:dyDescent="0.25">
      <c r="A5655" s="27" t="s">
        <v>442</v>
      </c>
      <c r="B5655" s="27">
        <v>2010</v>
      </c>
      <c r="C5655" s="27">
        <v>157694.54999999999</v>
      </c>
      <c r="D5655" s="27">
        <v>157694.54999999999</v>
      </c>
      <c r="E5655" s="27">
        <v>189760.8</v>
      </c>
    </row>
    <row r="5656" spans="1:5" x14ac:dyDescent="0.25">
      <c r="A5656" s="27" t="s">
        <v>442</v>
      </c>
      <c r="B5656" s="27">
        <v>2011</v>
      </c>
      <c r="C5656" s="27">
        <v>161404.14000000001</v>
      </c>
      <c r="D5656" s="27">
        <v>161404.14000000001</v>
      </c>
      <c r="E5656" s="27">
        <v>213704.19</v>
      </c>
    </row>
    <row r="5657" spans="1:5" x14ac:dyDescent="0.25">
      <c r="A5657" s="27" t="s">
        <v>442</v>
      </c>
      <c r="B5657" s="27">
        <v>2012</v>
      </c>
      <c r="C5657" s="27">
        <v>161237.12</v>
      </c>
      <c r="D5657" s="27">
        <v>161237.12</v>
      </c>
      <c r="E5657" s="27">
        <v>224224</v>
      </c>
    </row>
    <row r="5658" spans="1:5" x14ac:dyDescent="0.25">
      <c r="A5658" s="27" t="s">
        <v>442</v>
      </c>
      <c r="B5658" s="27">
        <v>2013</v>
      </c>
      <c r="C5658" s="27">
        <v>202676.4</v>
      </c>
      <c r="D5658" s="27">
        <v>202676.4</v>
      </c>
      <c r="E5658" s="27">
        <v>294124.5</v>
      </c>
    </row>
    <row r="5659" spans="1:5" x14ac:dyDescent="0.25">
      <c r="A5659" s="27" t="s">
        <v>442</v>
      </c>
      <c r="B5659" s="27">
        <v>2014</v>
      </c>
      <c r="D5659" s="27">
        <v>202676.4</v>
      </c>
    </row>
    <row r="5660" spans="1:5" x14ac:dyDescent="0.25">
      <c r="A5660" s="27" t="s">
        <v>442</v>
      </c>
      <c r="B5660" s="27">
        <v>2015</v>
      </c>
      <c r="D5660" s="27">
        <v>202676.4</v>
      </c>
    </row>
    <row r="5661" spans="1:5" x14ac:dyDescent="0.25">
      <c r="A5661" s="27" t="s">
        <v>442</v>
      </c>
      <c r="B5661" s="27">
        <v>2016</v>
      </c>
      <c r="D5661" s="27">
        <v>202676.4</v>
      </c>
    </row>
    <row r="5662" spans="1:5" x14ac:dyDescent="0.25">
      <c r="A5662" s="27" t="s">
        <v>442</v>
      </c>
      <c r="B5662" s="27">
        <v>2017</v>
      </c>
      <c r="D5662" s="27">
        <v>202676.4</v>
      </c>
    </row>
    <row r="5663" spans="1:5" x14ac:dyDescent="0.25">
      <c r="A5663" s="27" t="s">
        <v>619</v>
      </c>
      <c r="B5663" s="27">
        <v>1981</v>
      </c>
      <c r="D5663" s="27">
        <v>1650.5046</v>
      </c>
    </row>
    <row r="5664" spans="1:5" x14ac:dyDescent="0.25">
      <c r="A5664" s="27" t="s">
        <v>619</v>
      </c>
      <c r="B5664" s="27">
        <v>1982</v>
      </c>
      <c r="D5664" s="27">
        <v>1650.5046</v>
      </c>
    </row>
    <row r="5665" spans="1:5" x14ac:dyDescent="0.25">
      <c r="A5665" s="27" t="s">
        <v>619</v>
      </c>
      <c r="B5665" s="27">
        <v>1983</v>
      </c>
      <c r="D5665" s="27">
        <v>1650.5046</v>
      </c>
    </row>
    <row r="5666" spans="1:5" x14ac:dyDescent="0.25">
      <c r="A5666" s="27" t="s">
        <v>619</v>
      </c>
      <c r="B5666" s="27">
        <v>1984</v>
      </c>
      <c r="D5666" s="27">
        <v>1650.5046</v>
      </c>
    </row>
    <row r="5667" spans="1:5" x14ac:dyDescent="0.25">
      <c r="A5667" s="27" t="s">
        <v>619</v>
      </c>
      <c r="B5667" s="27">
        <v>1985</v>
      </c>
      <c r="D5667" s="27">
        <v>1650.5046</v>
      </c>
    </row>
    <row r="5668" spans="1:5" x14ac:dyDescent="0.25">
      <c r="A5668" s="27" t="s">
        <v>619</v>
      </c>
      <c r="B5668" s="27">
        <v>1986</v>
      </c>
      <c r="D5668" s="27">
        <v>1650.5046</v>
      </c>
    </row>
    <row r="5669" spans="1:5" x14ac:dyDescent="0.25">
      <c r="A5669" s="27" t="s">
        <v>619</v>
      </c>
      <c r="B5669" s="27">
        <v>1987</v>
      </c>
      <c r="D5669" s="27">
        <v>1650.5046</v>
      </c>
    </row>
    <row r="5670" spans="1:5" x14ac:dyDescent="0.25">
      <c r="A5670" s="27" t="s">
        <v>619</v>
      </c>
      <c r="B5670" s="27">
        <v>1988</v>
      </c>
      <c r="D5670" s="27">
        <v>1650.5046</v>
      </c>
    </row>
    <row r="5671" spans="1:5" x14ac:dyDescent="0.25">
      <c r="A5671" s="27" t="s">
        <v>619</v>
      </c>
      <c r="B5671" s="27">
        <v>1989</v>
      </c>
      <c r="D5671" s="27">
        <v>1650.5046</v>
      </c>
    </row>
    <row r="5672" spans="1:5" x14ac:dyDescent="0.25">
      <c r="A5672" s="27" t="s">
        <v>619</v>
      </c>
      <c r="B5672" s="27">
        <v>1990</v>
      </c>
      <c r="C5672" s="27">
        <v>1650.5046</v>
      </c>
      <c r="D5672" s="27">
        <v>1650.5046</v>
      </c>
      <c r="E5672" s="27">
        <v>0</v>
      </c>
    </row>
    <row r="5673" spans="1:5" x14ac:dyDescent="0.25">
      <c r="A5673" s="27" t="s">
        <v>619</v>
      </c>
      <c r="B5673" s="27">
        <v>1991</v>
      </c>
      <c r="D5673" s="27">
        <v>1100.3363999999999</v>
      </c>
    </row>
    <row r="5674" spans="1:5" x14ac:dyDescent="0.25">
      <c r="A5674" s="27" t="s">
        <v>619</v>
      </c>
      <c r="B5674" s="27">
        <v>1992</v>
      </c>
      <c r="D5674" s="27">
        <v>550.16819999999996</v>
      </c>
    </row>
    <row r="5675" spans="1:5" x14ac:dyDescent="0.25">
      <c r="A5675" s="27" t="s">
        <v>619</v>
      </c>
      <c r="B5675" s="27">
        <v>1993</v>
      </c>
      <c r="C5675" s="27">
        <v>0</v>
      </c>
      <c r="D5675" s="27">
        <v>0</v>
      </c>
      <c r="E5675" s="27">
        <v>0</v>
      </c>
    </row>
    <row r="5676" spans="1:5" x14ac:dyDescent="0.25">
      <c r="A5676" s="27" t="s">
        <v>619</v>
      </c>
      <c r="B5676" s="27">
        <v>1994</v>
      </c>
      <c r="D5676" s="27">
        <v>0</v>
      </c>
    </row>
    <row r="5677" spans="1:5" x14ac:dyDescent="0.25">
      <c r="A5677" s="27" t="s">
        <v>619</v>
      </c>
      <c r="B5677" s="27">
        <v>1995</v>
      </c>
      <c r="D5677" s="27">
        <v>0</v>
      </c>
    </row>
    <row r="5678" spans="1:5" x14ac:dyDescent="0.25">
      <c r="A5678" s="27" t="s">
        <v>619</v>
      </c>
      <c r="B5678" s="27">
        <v>1996</v>
      </c>
      <c r="C5678" s="27">
        <v>0</v>
      </c>
      <c r="D5678" s="27">
        <v>0</v>
      </c>
      <c r="E5678" s="27">
        <v>0</v>
      </c>
    </row>
    <row r="5679" spans="1:5" x14ac:dyDescent="0.25">
      <c r="A5679" s="27" t="s">
        <v>619</v>
      </c>
      <c r="B5679" s="27">
        <v>1997</v>
      </c>
      <c r="D5679" s="27">
        <v>0</v>
      </c>
    </row>
    <row r="5680" spans="1:5" x14ac:dyDescent="0.25">
      <c r="A5680" s="27" t="s">
        <v>619</v>
      </c>
      <c r="B5680" s="27">
        <v>1998</v>
      </c>
      <c r="D5680" s="27">
        <v>0</v>
      </c>
    </row>
    <row r="5681" spans="1:5" x14ac:dyDescent="0.25">
      <c r="A5681" s="27" t="s">
        <v>619</v>
      </c>
      <c r="B5681" s="27">
        <v>1999</v>
      </c>
      <c r="C5681" s="27">
        <v>0</v>
      </c>
      <c r="D5681" s="27">
        <v>0</v>
      </c>
      <c r="E5681" s="27">
        <v>0</v>
      </c>
    </row>
    <row r="5682" spans="1:5" x14ac:dyDescent="0.25">
      <c r="A5682" s="27" t="s">
        <v>619</v>
      </c>
      <c r="B5682" s="27">
        <v>2000</v>
      </c>
      <c r="D5682" s="27">
        <v>0</v>
      </c>
    </row>
    <row r="5683" spans="1:5" x14ac:dyDescent="0.25">
      <c r="A5683" s="27" t="s">
        <v>619</v>
      </c>
      <c r="B5683" s="27">
        <v>2001</v>
      </c>
      <c r="D5683" s="27">
        <v>0</v>
      </c>
    </row>
    <row r="5684" spans="1:5" x14ac:dyDescent="0.25">
      <c r="A5684" s="27" t="s">
        <v>619</v>
      </c>
      <c r="B5684" s="27">
        <v>2002</v>
      </c>
      <c r="C5684" s="27">
        <v>0</v>
      </c>
      <c r="D5684" s="27">
        <v>0</v>
      </c>
      <c r="E5684" s="27">
        <v>0</v>
      </c>
    </row>
    <row r="5685" spans="1:5" x14ac:dyDescent="0.25">
      <c r="A5685" s="27" t="s">
        <v>619</v>
      </c>
      <c r="B5685" s="27">
        <v>2003</v>
      </c>
      <c r="D5685" s="27">
        <v>0</v>
      </c>
    </row>
    <row r="5686" spans="1:5" x14ac:dyDescent="0.25">
      <c r="A5686" s="27" t="s">
        <v>619</v>
      </c>
      <c r="B5686" s="27">
        <v>2004</v>
      </c>
      <c r="D5686" s="27">
        <v>0</v>
      </c>
    </row>
    <row r="5687" spans="1:5" x14ac:dyDescent="0.25">
      <c r="A5687" s="27" t="s">
        <v>619</v>
      </c>
      <c r="B5687" s="27">
        <v>2005</v>
      </c>
      <c r="C5687" s="27">
        <v>0</v>
      </c>
      <c r="D5687" s="27">
        <v>0</v>
      </c>
      <c r="E5687" s="27">
        <v>0</v>
      </c>
    </row>
    <row r="5688" spans="1:5" x14ac:dyDescent="0.25">
      <c r="A5688" s="27" t="s">
        <v>619</v>
      </c>
      <c r="B5688" s="27">
        <v>2006</v>
      </c>
      <c r="D5688" s="27">
        <v>0</v>
      </c>
    </row>
    <row r="5689" spans="1:5" x14ac:dyDescent="0.25">
      <c r="A5689" s="27" t="s">
        <v>619</v>
      </c>
      <c r="B5689" s="27">
        <v>2007</v>
      </c>
      <c r="D5689" s="27">
        <v>0</v>
      </c>
    </row>
    <row r="5690" spans="1:5" x14ac:dyDescent="0.25">
      <c r="A5690" s="27" t="s">
        <v>619</v>
      </c>
      <c r="B5690" s="27">
        <v>2008</v>
      </c>
      <c r="C5690" s="27">
        <v>0</v>
      </c>
      <c r="D5690" s="27">
        <v>0</v>
      </c>
      <c r="E5690" s="27">
        <v>0</v>
      </c>
    </row>
    <row r="5691" spans="1:5" x14ac:dyDescent="0.25">
      <c r="A5691" s="27" t="s">
        <v>619</v>
      </c>
      <c r="B5691" s="27">
        <v>2009</v>
      </c>
      <c r="D5691" s="27">
        <v>0</v>
      </c>
    </row>
    <row r="5692" spans="1:5" x14ac:dyDescent="0.25">
      <c r="A5692" s="27" t="s">
        <v>619</v>
      </c>
      <c r="B5692" s="27">
        <v>2010</v>
      </c>
      <c r="C5692" s="27">
        <v>0</v>
      </c>
      <c r="D5692" s="27">
        <v>0</v>
      </c>
      <c r="E5692" s="27">
        <v>0</v>
      </c>
    </row>
    <row r="5693" spans="1:5" x14ac:dyDescent="0.25">
      <c r="A5693" s="27" t="s">
        <v>619</v>
      </c>
      <c r="B5693" s="27">
        <v>2011</v>
      </c>
      <c r="C5693" s="27">
        <v>0</v>
      </c>
      <c r="D5693" s="27">
        <v>0</v>
      </c>
      <c r="E5693" s="27">
        <v>0</v>
      </c>
    </row>
    <row r="5694" spans="1:5" x14ac:dyDescent="0.25">
      <c r="A5694" s="27" t="s">
        <v>619</v>
      </c>
      <c r="B5694" s="27">
        <v>2012</v>
      </c>
      <c r="C5694" s="27">
        <v>0</v>
      </c>
      <c r="D5694" s="27">
        <v>0</v>
      </c>
      <c r="E5694" s="27">
        <v>0</v>
      </c>
    </row>
    <row r="5695" spans="1:5" x14ac:dyDescent="0.25">
      <c r="A5695" s="27" t="s">
        <v>619</v>
      </c>
      <c r="B5695" s="27">
        <v>2013</v>
      </c>
      <c r="C5695" s="27">
        <v>0</v>
      </c>
      <c r="D5695" s="27">
        <v>0</v>
      </c>
      <c r="E5695" s="27">
        <v>3227.65344</v>
      </c>
    </row>
    <row r="5696" spans="1:5" x14ac:dyDescent="0.25">
      <c r="A5696" s="27" t="s">
        <v>619</v>
      </c>
      <c r="B5696" s="27">
        <v>2014</v>
      </c>
      <c r="D5696" s="27">
        <v>0</v>
      </c>
    </row>
    <row r="5697" spans="1:5" x14ac:dyDescent="0.25">
      <c r="A5697" s="27" t="s">
        <v>619</v>
      </c>
      <c r="B5697" s="27">
        <v>2015</v>
      </c>
      <c r="D5697" s="27">
        <v>0</v>
      </c>
    </row>
    <row r="5698" spans="1:5" x14ac:dyDescent="0.25">
      <c r="A5698" s="27" t="s">
        <v>619</v>
      </c>
      <c r="B5698" s="27">
        <v>2016</v>
      </c>
      <c r="D5698" s="27">
        <v>0</v>
      </c>
    </row>
    <row r="5699" spans="1:5" x14ac:dyDescent="0.25">
      <c r="A5699" s="27" t="s">
        <v>619</v>
      </c>
      <c r="B5699" s="27">
        <v>2017</v>
      </c>
      <c r="D5699" s="27">
        <v>0</v>
      </c>
    </row>
    <row r="5700" spans="1:5" x14ac:dyDescent="0.25">
      <c r="A5700" s="27" t="s">
        <v>672</v>
      </c>
      <c r="B5700" s="27">
        <v>1981</v>
      </c>
      <c r="D5700" s="27">
        <v>11530.17</v>
      </c>
    </row>
    <row r="5701" spans="1:5" x14ac:dyDescent="0.25">
      <c r="A5701" s="27" t="s">
        <v>672</v>
      </c>
      <c r="B5701" s="27">
        <v>1982</v>
      </c>
      <c r="D5701" s="27">
        <v>11530.17</v>
      </c>
    </row>
    <row r="5702" spans="1:5" x14ac:dyDescent="0.25">
      <c r="A5702" s="27" t="s">
        <v>672</v>
      </c>
      <c r="B5702" s="27">
        <v>1983</v>
      </c>
      <c r="D5702" s="27">
        <v>11530.17</v>
      </c>
    </row>
    <row r="5703" spans="1:5" x14ac:dyDescent="0.25">
      <c r="A5703" s="27" t="s">
        <v>672</v>
      </c>
      <c r="B5703" s="27">
        <v>1984</v>
      </c>
      <c r="D5703" s="27">
        <v>11530.17</v>
      </c>
    </row>
    <row r="5704" spans="1:5" x14ac:dyDescent="0.25">
      <c r="A5704" s="27" t="s">
        <v>672</v>
      </c>
      <c r="B5704" s="27">
        <v>1985</v>
      </c>
      <c r="D5704" s="27">
        <v>11530.17</v>
      </c>
    </row>
    <row r="5705" spans="1:5" x14ac:dyDescent="0.25">
      <c r="A5705" s="27" t="s">
        <v>672</v>
      </c>
      <c r="B5705" s="27">
        <v>1986</v>
      </c>
      <c r="D5705" s="27">
        <v>11530.17</v>
      </c>
    </row>
    <row r="5706" spans="1:5" x14ac:dyDescent="0.25">
      <c r="A5706" s="27" t="s">
        <v>672</v>
      </c>
      <c r="B5706" s="27">
        <v>1987</v>
      </c>
      <c r="C5706" s="27">
        <v>11530.17</v>
      </c>
      <c r="D5706" s="27">
        <v>11530.17</v>
      </c>
      <c r="E5706" s="27">
        <v>4401.9359999999997</v>
      </c>
    </row>
    <row r="5707" spans="1:5" x14ac:dyDescent="0.25">
      <c r="A5707" s="27" t="s">
        <v>672</v>
      </c>
      <c r="B5707" s="27">
        <v>1988</v>
      </c>
      <c r="D5707" s="27">
        <v>11687.813333333301</v>
      </c>
    </row>
    <row r="5708" spans="1:5" x14ac:dyDescent="0.25">
      <c r="A5708" s="27" t="s">
        <v>672</v>
      </c>
      <c r="B5708" s="27">
        <v>1989</v>
      </c>
      <c r="D5708" s="27">
        <v>11845.4566666667</v>
      </c>
    </row>
    <row r="5709" spans="1:5" x14ac:dyDescent="0.25">
      <c r="A5709" s="27" t="s">
        <v>672</v>
      </c>
      <c r="B5709" s="27">
        <v>1990</v>
      </c>
      <c r="C5709" s="27">
        <v>12003.1</v>
      </c>
      <c r="D5709" s="27">
        <v>12003.1</v>
      </c>
      <c r="E5709" s="27">
        <v>4140.18</v>
      </c>
    </row>
    <row r="5710" spans="1:5" x14ac:dyDescent="0.25">
      <c r="A5710" s="27" t="s">
        <v>672</v>
      </c>
      <c r="B5710" s="27">
        <v>1991</v>
      </c>
      <c r="D5710" s="27">
        <v>10885.496666666701</v>
      </c>
    </row>
    <row r="5711" spans="1:5" x14ac:dyDescent="0.25">
      <c r="A5711" s="27" t="s">
        <v>672</v>
      </c>
      <c r="B5711" s="27">
        <v>1992</v>
      </c>
      <c r="D5711" s="27">
        <v>9767.8933333333298</v>
      </c>
    </row>
    <row r="5712" spans="1:5" x14ac:dyDescent="0.25">
      <c r="A5712" s="27" t="s">
        <v>672</v>
      </c>
      <c r="B5712" s="27">
        <v>1993</v>
      </c>
      <c r="C5712" s="27">
        <v>8650.2900000000009</v>
      </c>
      <c r="D5712" s="27">
        <v>8650.2900000000009</v>
      </c>
      <c r="E5712" s="27">
        <v>2586.2800000000002</v>
      </c>
    </row>
    <row r="5713" spans="1:5" x14ac:dyDescent="0.25">
      <c r="A5713" s="27" t="s">
        <v>672</v>
      </c>
      <c r="B5713" s="27">
        <v>1994</v>
      </c>
      <c r="D5713" s="27">
        <v>8993.7906666666695</v>
      </c>
    </row>
    <row r="5714" spans="1:5" x14ac:dyDescent="0.25">
      <c r="A5714" s="27" t="s">
        <v>672</v>
      </c>
      <c r="B5714" s="27">
        <v>1995</v>
      </c>
      <c r="D5714" s="27">
        <v>9337.2913333333308</v>
      </c>
    </row>
    <row r="5715" spans="1:5" x14ac:dyDescent="0.25">
      <c r="A5715" s="27" t="s">
        <v>672</v>
      </c>
      <c r="B5715" s="27">
        <v>1996</v>
      </c>
      <c r="C5715" s="27">
        <v>9680.7919999999995</v>
      </c>
      <c r="D5715" s="27">
        <v>9680.7919999999995</v>
      </c>
      <c r="E5715" s="27">
        <v>5145.5140000000001</v>
      </c>
    </row>
    <row r="5716" spans="1:5" x14ac:dyDescent="0.25">
      <c r="A5716" s="27" t="s">
        <v>672</v>
      </c>
      <c r="B5716" s="27">
        <v>1997</v>
      </c>
      <c r="D5716" s="27">
        <v>9838.67133333333</v>
      </c>
    </row>
    <row r="5717" spans="1:5" x14ac:dyDescent="0.25">
      <c r="A5717" s="27" t="s">
        <v>672</v>
      </c>
      <c r="B5717" s="27">
        <v>1998</v>
      </c>
      <c r="D5717" s="27">
        <v>9996.5506666666697</v>
      </c>
    </row>
    <row r="5718" spans="1:5" x14ac:dyDescent="0.25">
      <c r="A5718" s="27" t="s">
        <v>672</v>
      </c>
      <c r="B5718" s="27">
        <v>1999</v>
      </c>
      <c r="C5718" s="27">
        <v>10154.43</v>
      </c>
      <c r="D5718" s="27">
        <v>10154.43</v>
      </c>
      <c r="E5718" s="27">
        <v>5533.6819999999998</v>
      </c>
    </row>
    <row r="5719" spans="1:5" x14ac:dyDescent="0.25">
      <c r="A5719" s="27" t="s">
        <v>672</v>
      </c>
      <c r="B5719" s="27">
        <v>2000</v>
      </c>
      <c r="D5719" s="27">
        <v>9787.6679999999997</v>
      </c>
    </row>
    <row r="5720" spans="1:5" x14ac:dyDescent="0.25">
      <c r="A5720" s="27" t="s">
        <v>672</v>
      </c>
      <c r="B5720" s="27">
        <v>2001</v>
      </c>
      <c r="D5720" s="27">
        <v>9420.9060000000009</v>
      </c>
    </row>
    <row r="5721" spans="1:5" x14ac:dyDescent="0.25">
      <c r="A5721" s="27" t="s">
        <v>672</v>
      </c>
      <c r="B5721" s="27">
        <v>2002</v>
      </c>
      <c r="C5721" s="27">
        <v>9054.1440000000002</v>
      </c>
      <c r="D5721" s="27">
        <v>9054.1440000000002</v>
      </c>
      <c r="E5721" s="27">
        <v>5380.1440000000002</v>
      </c>
    </row>
    <row r="5722" spans="1:5" x14ac:dyDescent="0.25">
      <c r="A5722" s="27" t="s">
        <v>672</v>
      </c>
      <c r="B5722" s="27">
        <v>2003</v>
      </c>
      <c r="D5722" s="27">
        <v>8954.6526666666705</v>
      </c>
    </row>
    <row r="5723" spans="1:5" x14ac:dyDescent="0.25">
      <c r="A5723" s="27" t="s">
        <v>672</v>
      </c>
      <c r="B5723" s="27">
        <v>2004</v>
      </c>
      <c r="D5723" s="27">
        <v>8855.1613333333298</v>
      </c>
    </row>
    <row r="5724" spans="1:5" x14ac:dyDescent="0.25">
      <c r="A5724" s="27" t="s">
        <v>672</v>
      </c>
      <c r="B5724" s="27">
        <v>2005</v>
      </c>
      <c r="C5724" s="27">
        <v>8755.67</v>
      </c>
      <c r="D5724" s="27">
        <v>8755.67</v>
      </c>
      <c r="E5724" s="27">
        <v>6656.43</v>
      </c>
    </row>
    <row r="5725" spans="1:5" x14ac:dyDescent="0.25">
      <c r="A5725" s="27" t="s">
        <v>672</v>
      </c>
      <c r="B5725" s="27">
        <v>2006</v>
      </c>
      <c r="D5725" s="27">
        <v>9604.3133333333299</v>
      </c>
    </row>
    <row r="5726" spans="1:5" x14ac:dyDescent="0.25">
      <c r="A5726" s="27" t="s">
        <v>672</v>
      </c>
      <c r="B5726" s="27">
        <v>2007</v>
      </c>
      <c r="D5726" s="27">
        <v>10452.9566666667</v>
      </c>
    </row>
    <row r="5727" spans="1:5" x14ac:dyDescent="0.25">
      <c r="A5727" s="27" t="s">
        <v>672</v>
      </c>
      <c r="B5727" s="27">
        <v>2008</v>
      </c>
      <c r="C5727" s="27">
        <v>11301.6</v>
      </c>
      <c r="D5727" s="27">
        <v>11301.6</v>
      </c>
      <c r="E5727" s="27">
        <v>12229.5</v>
      </c>
    </row>
    <row r="5728" spans="1:5" x14ac:dyDescent="0.25">
      <c r="A5728" s="27" t="s">
        <v>672</v>
      </c>
      <c r="B5728" s="27">
        <v>2009</v>
      </c>
      <c r="D5728" s="27">
        <v>11911.95</v>
      </c>
    </row>
    <row r="5729" spans="1:5" x14ac:dyDescent="0.25">
      <c r="A5729" s="27" t="s">
        <v>672</v>
      </c>
      <c r="B5729" s="27">
        <v>2010</v>
      </c>
      <c r="C5729" s="27">
        <v>12522.3</v>
      </c>
      <c r="D5729" s="27">
        <v>12522.3</v>
      </c>
      <c r="E5729" s="27">
        <v>15463.7</v>
      </c>
    </row>
    <row r="5730" spans="1:5" x14ac:dyDescent="0.25">
      <c r="A5730" s="27" t="s">
        <v>672</v>
      </c>
      <c r="B5730" s="27">
        <v>2011</v>
      </c>
      <c r="C5730" s="27">
        <v>12325.8</v>
      </c>
      <c r="D5730" s="27">
        <v>12325.8</v>
      </c>
      <c r="E5730" s="27">
        <v>17738.5</v>
      </c>
    </row>
    <row r="5731" spans="1:5" x14ac:dyDescent="0.25">
      <c r="A5731" s="27" t="s">
        <v>672</v>
      </c>
      <c r="B5731" s="27">
        <v>2012</v>
      </c>
      <c r="C5731" s="27">
        <v>13896.8</v>
      </c>
      <c r="D5731" s="27">
        <v>13896.8</v>
      </c>
      <c r="E5731" s="27">
        <v>21042.2</v>
      </c>
    </row>
    <row r="5732" spans="1:5" x14ac:dyDescent="0.25">
      <c r="A5732" s="27" t="s">
        <v>672</v>
      </c>
      <c r="B5732" s="27">
        <v>2013</v>
      </c>
      <c r="C5732" s="27">
        <v>15961</v>
      </c>
      <c r="D5732" s="27">
        <v>15961</v>
      </c>
      <c r="E5732" s="27">
        <v>27944.1</v>
      </c>
    </row>
    <row r="5733" spans="1:5" x14ac:dyDescent="0.25">
      <c r="A5733" s="27" t="s">
        <v>672</v>
      </c>
      <c r="B5733" s="27">
        <v>2014</v>
      </c>
      <c r="D5733" s="27">
        <v>15961</v>
      </c>
    </row>
    <row r="5734" spans="1:5" x14ac:dyDescent="0.25">
      <c r="A5734" s="27" t="s">
        <v>672</v>
      </c>
      <c r="B5734" s="27">
        <v>2015</v>
      </c>
      <c r="D5734" s="27">
        <v>15961</v>
      </c>
    </row>
    <row r="5735" spans="1:5" x14ac:dyDescent="0.25">
      <c r="A5735" s="27" t="s">
        <v>672</v>
      </c>
      <c r="B5735" s="27">
        <v>2016</v>
      </c>
      <c r="D5735" s="27">
        <v>15961</v>
      </c>
    </row>
    <row r="5736" spans="1:5" x14ac:dyDescent="0.25">
      <c r="A5736" s="27" t="s">
        <v>672</v>
      </c>
      <c r="B5736" s="27">
        <v>2017</v>
      </c>
      <c r="D5736" s="27">
        <v>15961</v>
      </c>
    </row>
    <row r="5737" spans="1:5" x14ac:dyDescent="0.25">
      <c r="A5737" s="27" t="s">
        <v>846</v>
      </c>
      <c r="B5737" s="27">
        <v>1981</v>
      </c>
      <c r="D5737" s="27">
        <v>123022.88</v>
      </c>
    </row>
    <row r="5738" spans="1:5" x14ac:dyDescent="0.25">
      <c r="A5738" s="27" t="s">
        <v>846</v>
      </c>
      <c r="B5738" s="27">
        <v>1982</v>
      </c>
      <c r="D5738" s="27">
        <v>123022.88</v>
      </c>
    </row>
    <row r="5739" spans="1:5" x14ac:dyDescent="0.25">
      <c r="A5739" s="27" t="s">
        <v>846</v>
      </c>
      <c r="B5739" s="27">
        <v>1983</v>
      </c>
      <c r="D5739" s="27">
        <v>123022.88</v>
      </c>
    </row>
    <row r="5740" spans="1:5" x14ac:dyDescent="0.25">
      <c r="A5740" s="27" t="s">
        <v>846</v>
      </c>
      <c r="B5740" s="27">
        <v>1984</v>
      </c>
      <c r="D5740" s="27">
        <v>123022.88</v>
      </c>
    </row>
    <row r="5741" spans="1:5" x14ac:dyDescent="0.25">
      <c r="A5741" s="27" t="s">
        <v>846</v>
      </c>
      <c r="B5741" s="27">
        <v>1985</v>
      </c>
      <c r="D5741" s="27">
        <v>123022.88</v>
      </c>
    </row>
    <row r="5742" spans="1:5" x14ac:dyDescent="0.25">
      <c r="A5742" s="27" t="s">
        <v>846</v>
      </c>
      <c r="B5742" s="27">
        <v>1986</v>
      </c>
      <c r="D5742" s="27">
        <v>123022.88</v>
      </c>
    </row>
    <row r="5743" spans="1:5" x14ac:dyDescent="0.25">
      <c r="A5743" s="27" t="s">
        <v>846</v>
      </c>
      <c r="B5743" s="27">
        <v>1987</v>
      </c>
      <c r="D5743" s="27">
        <v>123022.88</v>
      </c>
    </row>
    <row r="5744" spans="1:5" x14ac:dyDescent="0.25">
      <c r="A5744" s="27" t="s">
        <v>846</v>
      </c>
      <c r="B5744" s="27">
        <v>1988</v>
      </c>
      <c r="D5744" s="27">
        <v>123022.88</v>
      </c>
    </row>
    <row r="5745" spans="1:5" x14ac:dyDescent="0.25">
      <c r="A5745" s="27" t="s">
        <v>846</v>
      </c>
      <c r="B5745" s="27">
        <v>1989</v>
      </c>
      <c r="D5745" s="27">
        <v>123022.88</v>
      </c>
    </row>
    <row r="5746" spans="1:5" x14ac:dyDescent="0.25">
      <c r="A5746" s="27" t="s">
        <v>846</v>
      </c>
      <c r="B5746" s="27">
        <v>1990</v>
      </c>
      <c r="C5746" s="27">
        <v>123022.88</v>
      </c>
      <c r="D5746" s="27">
        <v>123022.88</v>
      </c>
      <c r="E5746" s="27">
        <v>69571.44</v>
      </c>
    </row>
    <row r="5747" spans="1:5" x14ac:dyDescent="0.25">
      <c r="A5747" s="27" t="s">
        <v>846</v>
      </c>
      <c r="B5747" s="27">
        <v>1991</v>
      </c>
      <c r="D5747" s="27">
        <v>118922.366666667</v>
      </c>
    </row>
    <row r="5748" spans="1:5" x14ac:dyDescent="0.25">
      <c r="A5748" s="27" t="s">
        <v>846</v>
      </c>
      <c r="B5748" s="27">
        <v>1992</v>
      </c>
      <c r="D5748" s="27">
        <v>114821.853333333</v>
      </c>
    </row>
    <row r="5749" spans="1:5" x14ac:dyDescent="0.25">
      <c r="A5749" s="27" t="s">
        <v>846</v>
      </c>
      <c r="B5749" s="27">
        <v>1993</v>
      </c>
      <c r="C5749" s="27">
        <v>110721.34</v>
      </c>
      <c r="D5749" s="27">
        <v>110721.34</v>
      </c>
      <c r="E5749" s="27">
        <v>63046.54</v>
      </c>
    </row>
    <row r="5750" spans="1:5" x14ac:dyDescent="0.25">
      <c r="A5750" s="27" t="s">
        <v>846</v>
      </c>
      <c r="B5750" s="27">
        <v>1994</v>
      </c>
      <c r="D5750" s="27">
        <v>107905.656666667</v>
      </c>
    </row>
    <row r="5751" spans="1:5" x14ac:dyDescent="0.25">
      <c r="A5751" s="27" t="s">
        <v>846</v>
      </c>
      <c r="B5751" s="27">
        <v>1995</v>
      </c>
      <c r="D5751" s="27">
        <v>105089.97333333299</v>
      </c>
    </row>
    <row r="5752" spans="1:5" x14ac:dyDescent="0.25">
      <c r="A5752" s="27" t="s">
        <v>846</v>
      </c>
      <c r="B5752" s="27">
        <v>1996</v>
      </c>
      <c r="C5752" s="27">
        <v>102274.29</v>
      </c>
      <c r="D5752" s="27">
        <v>102274.29</v>
      </c>
      <c r="E5752" s="27">
        <v>68982.8</v>
      </c>
    </row>
    <row r="5753" spans="1:5" x14ac:dyDescent="0.25">
      <c r="A5753" s="27" t="s">
        <v>846</v>
      </c>
      <c r="B5753" s="27">
        <v>1997</v>
      </c>
      <c r="D5753" s="27">
        <v>110277.126666667</v>
      </c>
    </row>
    <row r="5754" spans="1:5" x14ac:dyDescent="0.25">
      <c r="A5754" s="27" t="s">
        <v>846</v>
      </c>
      <c r="B5754" s="27">
        <v>1998</v>
      </c>
      <c r="D5754" s="27">
        <v>118279.963333333</v>
      </c>
    </row>
    <row r="5755" spans="1:5" x14ac:dyDescent="0.25">
      <c r="A5755" s="27" t="s">
        <v>846</v>
      </c>
      <c r="B5755" s="27">
        <v>1999</v>
      </c>
      <c r="C5755" s="27">
        <v>126282.8</v>
      </c>
      <c r="D5755" s="27">
        <v>126282.8</v>
      </c>
      <c r="E5755" s="27">
        <v>90127.2</v>
      </c>
    </row>
    <row r="5756" spans="1:5" x14ac:dyDescent="0.25">
      <c r="A5756" s="27" t="s">
        <v>846</v>
      </c>
      <c r="B5756" s="27">
        <v>2000</v>
      </c>
      <c r="D5756" s="27">
        <v>157775.6</v>
      </c>
    </row>
    <row r="5757" spans="1:5" x14ac:dyDescent="0.25">
      <c r="A5757" s="27" t="s">
        <v>846</v>
      </c>
      <c r="B5757" s="27">
        <v>2001</v>
      </c>
      <c r="D5757" s="27">
        <v>189268.4</v>
      </c>
    </row>
    <row r="5758" spans="1:5" x14ac:dyDescent="0.25">
      <c r="A5758" s="27" t="s">
        <v>846</v>
      </c>
      <c r="B5758" s="27">
        <v>2002</v>
      </c>
      <c r="C5758" s="27">
        <v>220761.2</v>
      </c>
      <c r="D5758" s="27">
        <v>220761.2</v>
      </c>
      <c r="E5758" s="27">
        <v>187540.32</v>
      </c>
    </row>
    <row r="5759" spans="1:5" x14ac:dyDescent="0.25">
      <c r="A5759" s="27" t="s">
        <v>846</v>
      </c>
      <c r="B5759" s="27">
        <v>2003</v>
      </c>
      <c r="D5759" s="27">
        <v>218557.57666666701</v>
      </c>
    </row>
    <row r="5760" spans="1:5" x14ac:dyDescent="0.25">
      <c r="A5760" s="27" t="s">
        <v>846</v>
      </c>
      <c r="B5760" s="27">
        <v>2004</v>
      </c>
      <c r="D5760" s="27">
        <v>216353.95333333299</v>
      </c>
    </row>
    <row r="5761" spans="1:5" x14ac:dyDescent="0.25">
      <c r="A5761" s="27" t="s">
        <v>846</v>
      </c>
      <c r="B5761" s="27">
        <v>2005</v>
      </c>
      <c r="C5761" s="27">
        <v>214150.33</v>
      </c>
      <c r="D5761" s="27">
        <v>214150.33</v>
      </c>
      <c r="E5761" s="27">
        <v>197062.07</v>
      </c>
    </row>
    <row r="5762" spans="1:5" x14ac:dyDescent="0.25">
      <c r="A5762" s="27" t="s">
        <v>846</v>
      </c>
      <c r="B5762" s="27">
        <v>2006</v>
      </c>
      <c r="D5762" s="27">
        <v>203592.88666666701</v>
      </c>
    </row>
    <row r="5763" spans="1:5" x14ac:dyDescent="0.25">
      <c r="A5763" s="27" t="s">
        <v>846</v>
      </c>
      <c r="B5763" s="27">
        <v>2007</v>
      </c>
      <c r="D5763" s="27">
        <v>193035.44333333301</v>
      </c>
    </row>
    <row r="5764" spans="1:5" x14ac:dyDescent="0.25">
      <c r="A5764" s="27" t="s">
        <v>846</v>
      </c>
      <c r="B5764" s="27">
        <v>2008</v>
      </c>
      <c r="C5764" s="27">
        <v>182478</v>
      </c>
      <c r="D5764" s="27">
        <v>182478</v>
      </c>
      <c r="E5764" s="27">
        <v>195640.5</v>
      </c>
    </row>
    <row r="5765" spans="1:5" x14ac:dyDescent="0.25">
      <c r="A5765" s="27" t="s">
        <v>846</v>
      </c>
      <c r="B5765" s="27">
        <v>2009</v>
      </c>
      <c r="D5765" s="27">
        <v>181940.55</v>
      </c>
    </row>
    <row r="5766" spans="1:5" x14ac:dyDescent="0.25">
      <c r="A5766" s="27" t="s">
        <v>846</v>
      </c>
      <c r="B5766" s="27">
        <v>2010</v>
      </c>
      <c r="C5766" s="27">
        <v>181403.1</v>
      </c>
      <c r="D5766" s="27">
        <v>181403.1</v>
      </c>
      <c r="E5766" s="27">
        <v>219333.61</v>
      </c>
    </row>
    <row r="5767" spans="1:5" x14ac:dyDescent="0.25">
      <c r="A5767" s="27" t="s">
        <v>846</v>
      </c>
      <c r="B5767" s="27">
        <v>2011</v>
      </c>
      <c r="C5767" s="27">
        <v>157927.85999999999</v>
      </c>
      <c r="D5767" s="27">
        <v>157927.85999999999</v>
      </c>
      <c r="E5767" s="27">
        <v>215303.94</v>
      </c>
    </row>
    <row r="5768" spans="1:5" x14ac:dyDescent="0.25">
      <c r="A5768" s="27" t="s">
        <v>846</v>
      </c>
      <c r="B5768" s="27">
        <v>2012</v>
      </c>
      <c r="C5768" s="27">
        <v>148396.6</v>
      </c>
      <c r="D5768" s="27">
        <v>148396.6</v>
      </c>
      <c r="E5768" s="27">
        <v>218883.5</v>
      </c>
    </row>
    <row r="5769" spans="1:5" x14ac:dyDescent="0.25">
      <c r="A5769" s="27" t="s">
        <v>846</v>
      </c>
      <c r="B5769" s="27">
        <v>2013</v>
      </c>
      <c r="C5769" s="27">
        <v>140798</v>
      </c>
      <c r="D5769" s="27">
        <v>140798</v>
      </c>
      <c r="E5769" s="27">
        <v>236332.32</v>
      </c>
    </row>
    <row r="5770" spans="1:5" x14ac:dyDescent="0.25">
      <c r="A5770" s="27" t="s">
        <v>846</v>
      </c>
      <c r="B5770" s="27">
        <v>2014</v>
      </c>
      <c r="D5770" s="27">
        <v>140798</v>
      </c>
    </row>
    <row r="5771" spans="1:5" x14ac:dyDescent="0.25">
      <c r="A5771" s="27" t="s">
        <v>846</v>
      </c>
      <c r="B5771" s="27">
        <v>2015</v>
      </c>
      <c r="D5771" s="27">
        <v>140798</v>
      </c>
    </row>
    <row r="5772" spans="1:5" x14ac:dyDescent="0.25">
      <c r="A5772" s="27" t="s">
        <v>846</v>
      </c>
      <c r="B5772" s="27">
        <v>2016</v>
      </c>
      <c r="D5772" s="27">
        <v>140798</v>
      </c>
    </row>
    <row r="5773" spans="1:5" x14ac:dyDescent="0.25">
      <c r="A5773" s="27" t="s">
        <v>846</v>
      </c>
      <c r="B5773" s="27">
        <v>2017</v>
      </c>
      <c r="D5773" s="27">
        <v>140798</v>
      </c>
    </row>
    <row r="5774" spans="1:5" x14ac:dyDescent="0.25">
      <c r="A5774" s="27" t="s">
        <v>919</v>
      </c>
      <c r="B5774" s="27">
        <v>1981</v>
      </c>
      <c r="D5774" s="27">
        <v>844.94</v>
      </c>
    </row>
    <row r="5775" spans="1:5" x14ac:dyDescent="0.25">
      <c r="A5775" s="27" t="s">
        <v>919</v>
      </c>
      <c r="B5775" s="27">
        <v>1982</v>
      </c>
      <c r="D5775" s="27">
        <v>844.94</v>
      </c>
    </row>
    <row r="5776" spans="1:5" x14ac:dyDescent="0.25">
      <c r="A5776" s="27" t="s">
        <v>919</v>
      </c>
      <c r="B5776" s="27">
        <v>1983</v>
      </c>
      <c r="D5776" s="27">
        <v>844.94</v>
      </c>
    </row>
    <row r="5777" spans="1:5" x14ac:dyDescent="0.25">
      <c r="A5777" s="27" t="s">
        <v>919</v>
      </c>
      <c r="B5777" s="27">
        <v>1984</v>
      </c>
      <c r="D5777" s="27">
        <v>844.94</v>
      </c>
    </row>
    <row r="5778" spans="1:5" x14ac:dyDescent="0.25">
      <c r="A5778" s="27" t="s">
        <v>919</v>
      </c>
      <c r="B5778" s="27">
        <v>1985</v>
      </c>
      <c r="D5778" s="27">
        <v>844.94</v>
      </c>
    </row>
    <row r="5779" spans="1:5" x14ac:dyDescent="0.25">
      <c r="A5779" s="27" t="s">
        <v>919</v>
      </c>
      <c r="B5779" s="27">
        <v>1986</v>
      </c>
      <c r="D5779" s="27">
        <v>844.94</v>
      </c>
    </row>
    <row r="5780" spans="1:5" x14ac:dyDescent="0.25">
      <c r="A5780" s="27" t="s">
        <v>919</v>
      </c>
      <c r="B5780" s="27">
        <v>1987</v>
      </c>
      <c r="D5780" s="27">
        <v>844.94</v>
      </c>
    </row>
    <row r="5781" spans="1:5" x14ac:dyDescent="0.25">
      <c r="A5781" s="27" t="s">
        <v>919</v>
      </c>
      <c r="B5781" s="27">
        <v>1988</v>
      </c>
      <c r="D5781" s="27">
        <v>844.94</v>
      </c>
    </row>
    <row r="5782" spans="1:5" x14ac:dyDescent="0.25">
      <c r="A5782" s="27" t="s">
        <v>919</v>
      </c>
      <c r="B5782" s="27">
        <v>1989</v>
      </c>
      <c r="D5782" s="27">
        <v>844.94</v>
      </c>
    </row>
    <row r="5783" spans="1:5" x14ac:dyDescent="0.25">
      <c r="A5783" s="27" t="s">
        <v>919</v>
      </c>
      <c r="B5783" s="27">
        <v>1990</v>
      </c>
      <c r="C5783" s="27">
        <v>844.94</v>
      </c>
      <c r="D5783" s="27">
        <v>844.94</v>
      </c>
      <c r="E5783" s="27">
        <v>161.821</v>
      </c>
    </row>
    <row r="5784" spans="1:5" x14ac:dyDescent="0.25">
      <c r="A5784" s="27" t="s">
        <v>919</v>
      </c>
      <c r="B5784" s="27">
        <v>1991</v>
      </c>
      <c r="D5784" s="27">
        <v>769.39866666666705</v>
      </c>
    </row>
    <row r="5785" spans="1:5" x14ac:dyDescent="0.25">
      <c r="A5785" s="27" t="s">
        <v>919</v>
      </c>
      <c r="B5785" s="27">
        <v>1992</v>
      </c>
      <c r="D5785" s="27">
        <v>693.85733333333303</v>
      </c>
    </row>
    <row r="5786" spans="1:5" x14ac:dyDescent="0.25">
      <c r="A5786" s="27" t="s">
        <v>919</v>
      </c>
      <c r="B5786" s="27">
        <v>1993</v>
      </c>
      <c r="C5786" s="27">
        <v>618.31600000000003</v>
      </c>
      <c r="D5786" s="27">
        <v>618.31600000000003</v>
      </c>
      <c r="E5786" s="27">
        <v>58.157899999999998</v>
      </c>
    </row>
    <row r="5787" spans="1:5" x14ac:dyDescent="0.25">
      <c r="A5787" s="27" t="s">
        <v>919</v>
      </c>
      <c r="B5787" s="27">
        <v>1994</v>
      </c>
      <c r="D5787" s="27">
        <v>644.20733333333305</v>
      </c>
    </row>
    <row r="5788" spans="1:5" x14ac:dyDescent="0.25">
      <c r="A5788" s="27" t="s">
        <v>919</v>
      </c>
      <c r="B5788" s="27">
        <v>1995</v>
      </c>
      <c r="D5788" s="27">
        <v>670.09866666666699</v>
      </c>
    </row>
    <row r="5789" spans="1:5" x14ac:dyDescent="0.25">
      <c r="A5789" s="27" t="s">
        <v>919</v>
      </c>
      <c r="B5789" s="27">
        <v>1996</v>
      </c>
      <c r="C5789" s="27">
        <v>695.99</v>
      </c>
      <c r="D5789" s="27">
        <v>695.99</v>
      </c>
      <c r="E5789" s="27">
        <v>271.30200000000002</v>
      </c>
    </row>
    <row r="5790" spans="1:5" x14ac:dyDescent="0.25">
      <c r="A5790" s="27" t="s">
        <v>919</v>
      </c>
      <c r="B5790" s="27">
        <v>1997</v>
      </c>
      <c r="D5790" s="27">
        <v>554.42733333333297</v>
      </c>
    </row>
    <row r="5791" spans="1:5" x14ac:dyDescent="0.25">
      <c r="A5791" s="27" t="s">
        <v>919</v>
      </c>
      <c r="B5791" s="27">
        <v>1998</v>
      </c>
      <c r="D5791" s="27">
        <v>412.86466666666701</v>
      </c>
    </row>
    <row r="5792" spans="1:5" x14ac:dyDescent="0.25">
      <c r="A5792" s="27" t="s">
        <v>919</v>
      </c>
      <c r="B5792" s="27">
        <v>1999</v>
      </c>
      <c r="C5792" s="27">
        <v>271.30200000000002</v>
      </c>
      <c r="D5792" s="27">
        <v>271.30200000000002</v>
      </c>
      <c r="E5792" s="27">
        <v>28.232099999999999</v>
      </c>
    </row>
    <row r="5793" spans="1:5" x14ac:dyDescent="0.25">
      <c r="A5793" s="27" t="s">
        <v>919</v>
      </c>
      <c r="B5793" s="27">
        <v>2000</v>
      </c>
      <c r="D5793" s="27">
        <v>259.137333333333</v>
      </c>
    </row>
    <row r="5794" spans="1:5" x14ac:dyDescent="0.25">
      <c r="A5794" s="27" t="s">
        <v>919</v>
      </c>
      <c r="B5794" s="27">
        <v>2001</v>
      </c>
      <c r="D5794" s="27">
        <v>246.97266666666701</v>
      </c>
    </row>
    <row r="5795" spans="1:5" x14ac:dyDescent="0.25">
      <c r="A5795" s="27" t="s">
        <v>919</v>
      </c>
      <c r="B5795" s="27">
        <v>2002</v>
      </c>
      <c r="C5795" s="27">
        <v>234.80799999999999</v>
      </c>
      <c r="D5795" s="27">
        <v>234.80799999999999</v>
      </c>
      <c r="E5795" s="27">
        <v>28.232099999999999</v>
      </c>
    </row>
    <row r="5796" spans="1:5" x14ac:dyDescent="0.25">
      <c r="A5796" s="27" t="s">
        <v>919</v>
      </c>
      <c r="B5796" s="27">
        <v>2003</v>
      </c>
      <c r="D5796" s="27">
        <v>277.38366666666701</v>
      </c>
    </row>
    <row r="5797" spans="1:5" x14ac:dyDescent="0.25">
      <c r="A5797" s="27" t="s">
        <v>919</v>
      </c>
      <c r="B5797" s="27">
        <v>2004</v>
      </c>
      <c r="D5797" s="27">
        <v>319.95933333333301</v>
      </c>
    </row>
    <row r="5798" spans="1:5" x14ac:dyDescent="0.25">
      <c r="A5798" s="27" t="s">
        <v>919</v>
      </c>
      <c r="B5798" s="27">
        <v>2005</v>
      </c>
      <c r="C5798" s="27">
        <v>362.53500000000003</v>
      </c>
      <c r="D5798" s="27">
        <v>362.53500000000003</v>
      </c>
      <c r="E5798" s="27">
        <v>271.30200000000002</v>
      </c>
    </row>
    <row r="5799" spans="1:5" x14ac:dyDescent="0.25">
      <c r="A5799" s="27" t="s">
        <v>919</v>
      </c>
      <c r="B5799" s="27">
        <v>2006</v>
      </c>
      <c r="D5799" s="27">
        <v>319.95933333333301</v>
      </c>
    </row>
    <row r="5800" spans="1:5" x14ac:dyDescent="0.25">
      <c r="A5800" s="27" t="s">
        <v>919</v>
      </c>
      <c r="B5800" s="27">
        <v>2007</v>
      </c>
      <c r="D5800" s="27">
        <v>277.38366666666701</v>
      </c>
    </row>
    <row r="5801" spans="1:5" x14ac:dyDescent="0.25">
      <c r="A5801" s="27" t="s">
        <v>919</v>
      </c>
      <c r="B5801" s="27">
        <v>2008</v>
      </c>
      <c r="C5801" s="27">
        <v>234.80799999999999</v>
      </c>
      <c r="D5801" s="27">
        <v>234.80799999999999</v>
      </c>
      <c r="E5801" s="27">
        <v>271.30200000000002</v>
      </c>
    </row>
    <row r="5802" spans="1:5" x14ac:dyDescent="0.25">
      <c r="A5802" s="27" t="s">
        <v>919</v>
      </c>
      <c r="B5802" s="27">
        <v>2009</v>
      </c>
      <c r="D5802" s="27">
        <v>280.42500000000001</v>
      </c>
    </row>
    <row r="5803" spans="1:5" x14ac:dyDescent="0.25">
      <c r="A5803" s="27" t="s">
        <v>919</v>
      </c>
      <c r="B5803" s="27">
        <v>2010</v>
      </c>
      <c r="C5803" s="27">
        <v>326.04199999999997</v>
      </c>
      <c r="D5803" s="27">
        <v>326.04199999999997</v>
      </c>
      <c r="E5803" s="27">
        <v>570.87400000000002</v>
      </c>
    </row>
    <row r="5804" spans="1:5" x14ac:dyDescent="0.25">
      <c r="A5804" s="27" t="s">
        <v>919</v>
      </c>
      <c r="B5804" s="27">
        <v>2011</v>
      </c>
      <c r="C5804" s="27">
        <v>271.30200000000002</v>
      </c>
      <c r="D5804" s="27">
        <v>271.30200000000002</v>
      </c>
      <c r="E5804" s="27">
        <v>570.87400000000002</v>
      </c>
    </row>
    <row r="5805" spans="1:5" x14ac:dyDescent="0.25">
      <c r="A5805" s="27" t="s">
        <v>919</v>
      </c>
      <c r="B5805" s="27">
        <v>2012</v>
      </c>
      <c r="C5805" s="27">
        <v>271.30200000000002</v>
      </c>
      <c r="D5805" s="27">
        <v>271.30200000000002</v>
      </c>
      <c r="E5805" s="27">
        <v>639.80700000000002</v>
      </c>
    </row>
    <row r="5806" spans="1:5" x14ac:dyDescent="0.25">
      <c r="A5806" s="27" t="s">
        <v>919</v>
      </c>
      <c r="B5806" s="27">
        <v>2013</v>
      </c>
      <c r="C5806" s="27">
        <v>271.30200000000002</v>
      </c>
      <c r="D5806" s="27">
        <v>271.30200000000002</v>
      </c>
      <c r="E5806" s="27">
        <v>829.58900000000006</v>
      </c>
    </row>
    <row r="5807" spans="1:5" x14ac:dyDescent="0.25">
      <c r="A5807" s="27" t="s">
        <v>919</v>
      </c>
      <c r="B5807" s="27">
        <v>2014</v>
      </c>
      <c r="D5807" s="27">
        <v>271.30200000000002</v>
      </c>
    </row>
    <row r="5808" spans="1:5" x14ac:dyDescent="0.25">
      <c r="A5808" s="27" t="s">
        <v>919</v>
      </c>
      <c r="B5808" s="27">
        <v>2015</v>
      </c>
      <c r="D5808" s="27">
        <v>271.30200000000002</v>
      </c>
    </row>
    <row r="5809" spans="1:4" x14ac:dyDescent="0.25">
      <c r="A5809" s="27" t="s">
        <v>919</v>
      </c>
      <c r="B5809" s="27">
        <v>2016</v>
      </c>
      <c r="D5809" s="27">
        <v>271.30200000000002</v>
      </c>
    </row>
    <row r="5810" spans="1:4" x14ac:dyDescent="0.25">
      <c r="A5810" s="27" t="s">
        <v>919</v>
      </c>
      <c r="B5810" s="27">
        <v>2017</v>
      </c>
      <c r="D5810" s="27">
        <v>271.30200000000002</v>
      </c>
    </row>
    <row r="5811" spans="1:4" x14ac:dyDescent="0.25">
      <c r="A5811" s="27" t="s">
        <v>530</v>
      </c>
      <c r="B5811" s="27">
        <v>1981</v>
      </c>
      <c r="D5811" s="27">
        <v>4983577.24</v>
      </c>
    </row>
    <row r="5812" spans="1:4" x14ac:dyDescent="0.25">
      <c r="A5812" s="27" t="s">
        <v>530</v>
      </c>
      <c r="B5812" s="27">
        <v>1982</v>
      </c>
      <c r="D5812" s="27">
        <v>4983577.24</v>
      </c>
    </row>
    <row r="5813" spans="1:4" x14ac:dyDescent="0.25">
      <c r="A5813" s="27" t="s">
        <v>530</v>
      </c>
      <c r="B5813" s="27">
        <v>1983</v>
      </c>
      <c r="D5813" s="27">
        <v>4983577.24</v>
      </c>
    </row>
    <row r="5814" spans="1:4" x14ac:dyDescent="0.25">
      <c r="A5814" s="27" t="s">
        <v>530</v>
      </c>
      <c r="B5814" s="27">
        <v>1984</v>
      </c>
      <c r="D5814" s="27">
        <v>4983577.24</v>
      </c>
    </row>
    <row r="5815" spans="1:4" x14ac:dyDescent="0.25">
      <c r="A5815" s="27" t="s">
        <v>530</v>
      </c>
      <c r="B5815" s="27">
        <v>1985</v>
      </c>
      <c r="D5815" s="27">
        <v>4983577.24</v>
      </c>
    </row>
    <row r="5816" spans="1:4" x14ac:dyDescent="0.25">
      <c r="A5816" s="27" t="s">
        <v>530</v>
      </c>
      <c r="B5816" s="27">
        <v>1986</v>
      </c>
      <c r="D5816" s="27">
        <v>4983577.24</v>
      </c>
    </row>
    <row r="5817" spans="1:4" x14ac:dyDescent="0.25">
      <c r="A5817" s="27" t="s">
        <v>530</v>
      </c>
      <c r="B5817" s="27">
        <v>1987</v>
      </c>
      <c r="D5817" s="27">
        <v>4983577.24</v>
      </c>
    </row>
    <row r="5818" spans="1:4" x14ac:dyDescent="0.25">
      <c r="A5818" s="27" t="s">
        <v>530</v>
      </c>
      <c r="B5818" s="27">
        <v>1988</v>
      </c>
      <c r="D5818" s="27">
        <v>4983577.24</v>
      </c>
    </row>
    <row r="5819" spans="1:4" x14ac:dyDescent="0.25">
      <c r="A5819" s="27" t="s">
        <v>530</v>
      </c>
      <c r="B5819" s="27">
        <v>1989</v>
      </c>
      <c r="D5819" s="27">
        <v>4983577.24</v>
      </c>
    </row>
    <row r="5820" spans="1:4" x14ac:dyDescent="0.25">
      <c r="A5820" s="27" t="s">
        <v>530</v>
      </c>
      <c r="B5820" s="27">
        <v>1990</v>
      </c>
      <c r="D5820" s="27">
        <v>4983577.24</v>
      </c>
    </row>
    <row r="5821" spans="1:4" x14ac:dyDescent="0.25">
      <c r="A5821" s="27" t="s">
        <v>530</v>
      </c>
      <c r="B5821" s="27">
        <v>1991</v>
      </c>
      <c r="D5821" s="27">
        <v>4983577.24</v>
      </c>
    </row>
    <row r="5822" spans="1:4" x14ac:dyDescent="0.25">
      <c r="A5822" s="27" t="s">
        <v>530</v>
      </c>
      <c r="B5822" s="27">
        <v>1992</v>
      </c>
      <c r="D5822" s="27">
        <v>4983577.24</v>
      </c>
    </row>
    <row r="5823" spans="1:4" x14ac:dyDescent="0.25">
      <c r="A5823" s="27" t="s">
        <v>530</v>
      </c>
      <c r="B5823" s="27">
        <v>1993</v>
      </c>
      <c r="D5823" s="27">
        <v>4983577.24</v>
      </c>
    </row>
    <row r="5824" spans="1:4" x14ac:dyDescent="0.25">
      <c r="A5824" s="27" t="s">
        <v>530</v>
      </c>
      <c r="B5824" s="27">
        <v>1994</v>
      </c>
      <c r="D5824" s="27">
        <v>4983577.24</v>
      </c>
    </row>
    <row r="5825" spans="1:5" x14ac:dyDescent="0.25">
      <c r="A5825" s="27" t="s">
        <v>530</v>
      </c>
      <c r="B5825" s="27">
        <v>1995</v>
      </c>
      <c r="D5825" s="27">
        <v>4983577.24</v>
      </c>
    </row>
    <row r="5826" spans="1:5" x14ac:dyDescent="0.25">
      <c r="A5826" s="27" t="s">
        <v>530</v>
      </c>
      <c r="B5826" s="27">
        <v>1996</v>
      </c>
      <c r="C5826" s="27">
        <v>4983577.24</v>
      </c>
      <c r="D5826" s="27">
        <v>4983577.24</v>
      </c>
      <c r="E5826" s="27">
        <v>4327096.3099999996</v>
      </c>
    </row>
    <row r="5827" spans="1:5" x14ac:dyDescent="0.25">
      <c r="A5827" s="27" t="s">
        <v>530</v>
      </c>
      <c r="B5827" s="27">
        <v>1997</v>
      </c>
      <c r="D5827" s="27">
        <v>4989821.2266666703</v>
      </c>
    </row>
    <row r="5828" spans="1:5" x14ac:dyDescent="0.25">
      <c r="A5828" s="27" t="s">
        <v>530</v>
      </c>
      <c r="B5828" s="27">
        <v>1998</v>
      </c>
      <c r="D5828" s="27">
        <v>4996065.2133333301</v>
      </c>
    </row>
    <row r="5829" spans="1:5" x14ac:dyDescent="0.25">
      <c r="A5829" s="27" t="s">
        <v>530</v>
      </c>
      <c r="B5829" s="27">
        <v>1999</v>
      </c>
      <c r="C5829" s="27">
        <v>5002309.2</v>
      </c>
      <c r="D5829" s="27">
        <v>5002309.2</v>
      </c>
      <c r="E5829" s="27">
        <v>4276280.4000000004</v>
      </c>
    </row>
    <row r="5830" spans="1:5" x14ac:dyDescent="0.25">
      <c r="A5830" s="27" t="s">
        <v>530</v>
      </c>
      <c r="B5830" s="27">
        <v>2000</v>
      </c>
      <c r="D5830" s="27">
        <v>5014983.3899999997</v>
      </c>
    </row>
    <row r="5831" spans="1:5" x14ac:dyDescent="0.25">
      <c r="A5831" s="27" t="s">
        <v>530</v>
      </c>
      <c r="B5831" s="27">
        <v>2001</v>
      </c>
      <c r="D5831" s="27">
        <v>5027657.58</v>
      </c>
    </row>
    <row r="5832" spans="1:5" x14ac:dyDescent="0.25">
      <c r="A5832" s="27" t="s">
        <v>530</v>
      </c>
      <c r="B5832" s="27">
        <v>2002</v>
      </c>
      <c r="C5832" s="27">
        <v>5040331.7699999996</v>
      </c>
      <c r="D5832" s="27">
        <v>5040331.7699999996</v>
      </c>
      <c r="E5832" s="27">
        <v>4535043.8499999996</v>
      </c>
    </row>
    <row r="5833" spans="1:5" x14ac:dyDescent="0.25">
      <c r="A5833" s="27" t="s">
        <v>530</v>
      </c>
      <c r="B5833" s="27">
        <v>2003</v>
      </c>
      <c r="D5833" s="27">
        <v>5065227.9400000004</v>
      </c>
    </row>
    <row r="5834" spans="1:5" x14ac:dyDescent="0.25">
      <c r="A5834" s="27" t="s">
        <v>530</v>
      </c>
      <c r="B5834" s="27">
        <v>2004</v>
      </c>
      <c r="D5834" s="27">
        <v>5090124.1100000003</v>
      </c>
    </row>
    <row r="5835" spans="1:5" x14ac:dyDescent="0.25">
      <c r="A5835" s="27" t="s">
        <v>530</v>
      </c>
      <c r="B5835" s="27">
        <v>2005</v>
      </c>
      <c r="C5835" s="27">
        <v>5115020.28</v>
      </c>
      <c r="D5835" s="27">
        <v>5115020.28</v>
      </c>
      <c r="E5835" s="27">
        <v>4886187.16</v>
      </c>
    </row>
    <row r="5836" spans="1:5" x14ac:dyDescent="0.25">
      <c r="A5836" s="27" t="s">
        <v>530</v>
      </c>
      <c r="B5836" s="27">
        <v>2006</v>
      </c>
      <c r="D5836" s="27">
        <v>5180531.6833333299</v>
      </c>
    </row>
    <row r="5837" spans="1:5" x14ac:dyDescent="0.25">
      <c r="A5837" s="27" t="s">
        <v>530</v>
      </c>
      <c r="B5837" s="27">
        <v>2007</v>
      </c>
      <c r="D5837" s="27">
        <v>5246043.0866666697</v>
      </c>
    </row>
    <row r="5838" spans="1:5" x14ac:dyDescent="0.25">
      <c r="A5838" s="27" t="s">
        <v>530</v>
      </c>
      <c r="B5838" s="27">
        <v>2008</v>
      </c>
      <c r="C5838" s="27">
        <v>5311554.49</v>
      </c>
      <c r="D5838" s="27">
        <v>5311554.49</v>
      </c>
      <c r="E5838" s="27">
        <v>5484576.9800000004</v>
      </c>
    </row>
    <row r="5839" spans="1:5" x14ac:dyDescent="0.25">
      <c r="A5839" s="27" t="s">
        <v>530</v>
      </c>
      <c r="B5839" s="27">
        <v>2009</v>
      </c>
      <c r="D5839" s="27">
        <v>5103512.2450000001</v>
      </c>
    </row>
    <row r="5840" spans="1:5" x14ac:dyDescent="0.25">
      <c r="A5840" s="27" t="s">
        <v>530</v>
      </c>
      <c r="B5840" s="27">
        <v>2010</v>
      </c>
      <c r="C5840" s="27">
        <v>4895470</v>
      </c>
      <c r="D5840" s="27">
        <v>4895470</v>
      </c>
      <c r="E5840" s="27">
        <v>5318480</v>
      </c>
    </row>
    <row r="5841" spans="1:5" x14ac:dyDescent="0.25">
      <c r="A5841" s="27" t="s">
        <v>530</v>
      </c>
      <c r="B5841" s="27">
        <v>2011</v>
      </c>
      <c r="C5841" s="27">
        <v>5119964.5</v>
      </c>
      <c r="D5841" s="27">
        <v>5119964.5</v>
      </c>
      <c r="E5841" s="27">
        <v>5782089.5999999996</v>
      </c>
    </row>
    <row r="5842" spans="1:5" x14ac:dyDescent="0.25">
      <c r="A5842" s="27" t="s">
        <v>530</v>
      </c>
      <c r="B5842" s="27">
        <v>2012</v>
      </c>
      <c r="C5842" s="27">
        <v>2416699.11</v>
      </c>
      <c r="D5842" s="27">
        <v>2416699.11</v>
      </c>
      <c r="E5842" s="27">
        <v>3349086.3</v>
      </c>
    </row>
    <row r="5843" spans="1:5" x14ac:dyDescent="0.25">
      <c r="A5843" s="27" t="s">
        <v>530</v>
      </c>
      <c r="B5843" s="27">
        <v>2013</v>
      </c>
      <c r="C5843" s="27">
        <v>2430607.2000000002</v>
      </c>
      <c r="D5843" s="27">
        <v>2430607.2000000002</v>
      </c>
      <c r="E5843" s="27">
        <v>3739520.05</v>
      </c>
    </row>
    <row r="5844" spans="1:5" x14ac:dyDescent="0.25">
      <c r="A5844" s="27" t="s">
        <v>530</v>
      </c>
      <c r="B5844" s="27">
        <v>2014</v>
      </c>
      <c r="D5844" s="27">
        <v>2430607.2000000002</v>
      </c>
    </row>
    <row r="5845" spans="1:5" x14ac:dyDescent="0.25">
      <c r="A5845" s="27" t="s">
        <v>530</v>
      </c>
      <c r="B5845" s="27">
        <v>2015</v>
      </c>
      <c r="D5845" s="27">
        <v>2430607.2000000002</v>
      </c>
    </row>
    <row r="5846" spans="1:5" x14ac:dyDescent="0.25">
      <c r="A5846" s="27" t="s">
        <v>530</v>
      </c>
      <c r="B5846" s="27">
        <v>2016</v>
      </c>
      <c r="D5846" s="27">
        <v>2430607.2000000002</v>
      </c>
    </row>
    <row r="5847" spans="1:5" x14ac:dyDescent="0.25">
      <c r="A5847" s="27" t="s">
        <v>530</v>
      </c>
      <c r="B5847" s="27">
        <v>2017</v>
      </c>
      <c r="D5847" s="27">
        <v>2430607.2000000002</v>
      </c>
    </row>
    <row r="5848" spans="1:5" x14ac:dyDescent="0.25">
      <c r="A5848" s="27" t="s">
        <v>588</v>
      </c>
      <c r="B5848" s="27">
        <v>1981</v>
      </c>
      <c r="D5848" s="27">
        <v>146965.54999999999</v>
      </c>
    </row>
    <row r="5849" spans="1:5" x14ac:dyDescent="0.25">
      <c r="A5849" s="27" t="s">
        <v>588</v>
      </c>
      <c r="B5849" s="27">
        <v>1982</v>
      </c>
      <c r="D5849" s="27">
        <v>146965.54999999999</v>
      </c>
    </row>
    <row r="5850" spans="1:5" x14ac:dyDescent="0.25">
      <c r="A5850" s="27" t="s">
        <v>588</v>
      </c>
      <c r="B5850" s="27">
        <v>1983</v>
      </c>
      <c r="D5850" s="27">
        <v>146965.54999999999</v>
      </c>
    </row>
    <row r="5851" spans="1:5" x14ac:dyDescent="0.25">
      <c r="A5851" s="27" t="s">
        <v>588</v>
      </c>
      <c r="B5851" s="27">
        <v>1984</v>
      </c>
      <c r="D5851" s="27">
        <v>146965.54999999999</v>
      </c>
    </row>
    <row r="5852" spans="1:5" x14ac:dyDescent="0.25">
      <c r="A5852" s="27" t="s">
        <v>588</v>
      </c>
      <c r="B5852" s="27">
        <v>1985</v>
      </c>
      <c r="D5852" s="27">
        <v>146965.54999999999</v>
      </c>
    </row>
    <row r="5853" spans="1:5" x14ac:dyDescent="0.25">
      <c r="A5853" s="27" t="s">
        <v>588</v>
      </c>
      <c r="B5853" s="27">
        <v>1986</v>
      </c>
      <c r="D5853" s="27">
        <v>146965.54999999999</v>
      </c>
    </row>
    <row r="5854" spans="1:5" x14ac:dyDescent="0.25">
      <c r="A5854" s="27" t="s">
        <v>588</v>
      </c>
      <c r="B5854" s="27">
        <v>1987</v>
      </c>
      <c r="D5854" s="27">
        <v>146965.54999999999</v>
      </c>
    </row>
    <row r="5855" spans="1:5" x14ac:dyDescent="0.25">
      <c r="A5855" s="27" t="s">
        <v>588</v>
      </c>
      <c r="B5855" s="27">
        <v>1988</v>
      </c>
      <c r="D5855" s="27">
        <v>146965.54999999999</v>
      </c>
    </row>
    <row r="5856" spans="1:5" x14ac:dyDescent="0.25">
      <c r="A5856" s="27" t="s">
        <v>588</v>
      </c>
      <c r="B5856" s="27">
        <v>1989</v>
      </c>
      <c r="D5856" s="27">
        <v>146965.54999999999</v>
      </c>
    </row>
    <row r="5857" spans="1:5" x14ac:dyDescent="0.25">
      <c r="A5857" s="27" t="s">
        <v>588</v>
      </c>
      <c r="B5857" s="27">
        <v>1990</v>
      </c>
      <c r="D5857" s="27">
        <v>146965.54999999999</v>
      </c>
    </row>
    <row r="5858" spans="1:5" x14ac:dyDescent="0.25">
      <c r="A5858" s="27" t="s">
        <v>588</v>
      </c>
      <c r="B5858" s="27">
        <v>1991</v>
      </c>
      <c r="D5858" s="27">
        <v>146965.54999999999</v>
      </c>
    </row>
    <row r="5859" spans="1:5" x14ac:dyDescent="0.25">
      <c r="A5859" s="27" t="s">
        <v>588</v>
      </c>
      <c r="B5859" s="27">
        <v>1992</v>
      </c>
      <c r="D5859" s="27">
        <v>146965.54999999999</v>
      </c>
    </row>
    <row r="5860" spans="1:5" x14ac:dyDescent="0.25">
      <c r="A5860" s="27" t="s">
        <v>588</v>
      </c>
      <c r="B5860" s="27">
        <v>1993</v>
      </c>
      <c r="D5860" s="27">
        <v>146965.54999999999</v>
      </c>
    </row>
    <row r="5861" spans="1:5" x14ac:dyDescent="0.25">
      <c r="A5861" s="27" t="s">
        <v>588</v>
      </c>
      <c r="B5861" s="27">
        <v>1994</v>
      </c>
      <c r="D5861" s="27">
        <v>146965.54999999999</v>
      </c>
    </row>
    <row r="5862" spans="1:5" x14ac:dyDescent="0.25">
      <c r="A5862" s="27" t="s">
        <v>588</v>
      </c>
      <c r="B5862" s="27">
        <v>1995</v>
      </c>
      <c r="D5862" s="27">
        <v>146965.54999999999</v>
      </c>
    </row>
    <row r="5863" spans="1:5" x14ac:dyDescent="0.25">
      <c r="A5863" s="27" t="s">
        <v>588</v>
      </c>
      <c r="B5863" s="27">
        <v>1996</v>
      </c>
      <c r="C5863" s="27">
        <v>146965.54999999999</v>
      </c>
      <c r="D5863" s="27">
        <v>146965.54999999999</v>
      </c>
      <c r="E5863" s="27">
        <v>55678.71</v>
      </c>
    </row>
    <row r="5864" spans="1:5" x14ac:dyDescent="0.25">
      <c r="A5864" s="27" t="s">
        <v>588</v>
      </c>
      <c r="B5864" s="27">
        <v>1997</v>
      </c>
      <c r="D5864" s="27">
        <v>148922.286666667</v>
      </c>
    </row>
    <row r="5865" spans="1:5" x14ac:dyDescent="0.25">
      <c r="A5865" s="27" t="s">
        <v>588</v>
      </c>
      <c r="B5865" s="27">
        <v>1998</v>
      </c>
      <c r="D5865" s="27">
        <v>150879.023333333</v>
      </c>
    </row>
    <row r="5866" spans="1:5" x14ac:dyDescent="0.25">
      <c r="A5866" s="27" t="s">
        <v>588</v>
      </c>
      <c r="B5866" s="27">
        <v>1999</v>
      </c>
      <c r="C5866" s="27">
        <v>152835.76</v>
      </c>
      <c r="D5866" s="27">
        <v>152835.76</v>
      </c>
      <c r="E5866" s="27">
        <v>56116.72</v>
      </c>
    </row>
    <row r="5867" spans="1:5" x14ac:dyDescent="0.25">
      <c r="A5867" s="27" t="s">
        <v>588</v>
      </c>
      <c r="B5867" s="27">
        <v>2000</v>
      </c>
      <c r="D5867" s="27">
        <v>112940.22333333299</v>
      </c>
    </row>
    <row r="5868" spans="1:5" x14ac:dyDescent="0.25">
      <c r="A5868" s="27" t="s">
        <v>588</v>
      </c>
      <c r="B5868" s="27">
        <v>2001</v>
      </c>
      <c r="D5868" s="27">
        <v>73044.686666666705</v>
      </c>
    </row>
    <row r="5869" spans="1:5" x14ac:dyDescent="0.25">
      <c r="A5869" s="27" t="s">
        <v>588</v>
      </c>
      <c r="B5869" s="27">
        <v>2002</v>
      </c>
      <c r="C5869" s="27">
        <v>33149.15</v>
      </c>
      <c r="D5869" s="27">
        <v>33149.15</v>
      </c>
      <c r="E5869" s="27">
        <v>16462.63</v>
      </c>
    </row>
    <row r="5870" spans="1:5" x14ac:dyDescent="0.25">
      <c r="A5870" s="27" t="s">
        <v>588</v>
      </c>
      <c r="B5870" s="27">
        <v>2003</v>
      </c>
      <c r="D5870" s="27">
        <v>39042.170333333299</v>
      </c>
    </row>
    <row r="5871" spans="1:5" x14ac:dyDescent="0.25">
      <c r="A5871" s="27" t="s">
        <v>588</v>
      </c>
      <c r="B5871" s="27">
        <v>2004</v>
      </c>
      <c r="D5871" s="27">
        <v>44935.190666666698</v>
      </c>
    </row>
    <row r="5872" spans="1:5" x14ac:dyDescent="0.25">
      <c r="A5872" s="27" t="s">
        <v>588</v>
      </c>
      <c r="B5872" s="27">
        <v>2005</v>
      </c>
      <c r="C5872" s="27">
        <v>50828.211000000003</v>
      </c>
      <c r="D5872" s="27">
        <v>50828.211000000003</v>
      </c>
      <c r="E5872" s="27">
        <v>45604.502999999997</v>
      </c>
    </row>
    <row r="5873" spans="1:5" x14ac:dyDescent="0.25">
      <c r="A5873" s="27" t="s">
        <v>588</v>
      </c>
      <c r="B5873" s="27">
        <v>2006</v>
      </c>
      <c r="D5873" s="27">
        <v>47900.874000000003</v>
      </c>
    </row>
    <row r="5874" spans="1:5" x14ac:dyDescent="0.25">
      <c r="A5874" s="27" t="s">
        <v>588</v>
      </c>
      <c r="B5874" s="27">
        <v>2007</v>
      </c>
      <c r="D5874" s="27">
        <v>44973.536999999997</v>
      </c>
    </row>
    <row r="5875" spans="1:5" x14ac:dyDescent="0.25">
      <c r="A5875" s="27" t="s">
        <v>588</v>
      </c>
      <c r="B5875" s="27">
        <v>2008</v>
      </c>
      <c r="C5875" s="27">
        <v>42046.2</v>
      </c>
      <c r="D5875" s="27">
        <v>42046.2</v>
      </c>
      <c r="E5875" s="27">
        <v>49897.925000000003</v>
      </c>
    </row>
    <row r="5876" spans="1:5" x14ac:dyDescent="0.25">
      <c r="A5876" s="27" t="s">
        <v>588</v>
      </c>
      <c r="B5876" s="27">
        <v>2009</v>
      </c>
      <c r="D5876" s="27">
        <v>40310.201000000001</v>
      </c>
    </row>
    <row r="5877" spans="1:5" x14ac:dyDescent="0.25">
      <c r="A5877" s="27" t="s">
        <v>588</v>
      </c>
      <c r="B5877" s="27">
        <v>2010</v>
      </c>
      <c r="C5877" s="27">
        <v>38574.201999999997</v>
      </c>
      <c r="D5877" s="27">
        <v>38574.201999999997</v>
      </c>
      <c r="E5877" s="27">
        <v>55216.667999999998</v>
      </c>
    </row>
    <row r="5878" spans="1:5" x14ac:dyDescent="0.25">
      <c r="A5878" s="27" t="s">
        <v>588</v>
      </c>
      <c r="B5878" s="27">
        <v>2011</v>
      </c>
      <c r="C5878" s="27">
        <v>25276.232</v>
      </c>
      <c r="D5878" s="27">
        <v>25276.232</v>
      </c>
      <c r="E5878" s="27">
        <v>43104.811000000002</v>
      </c>
    </row>
    <row r="5879" spans="1:5" x14ac:dyDescent="0.25">
      <c r="A5879" s="27" t="s">
        <v>588</v>
      </c>
      <c r="B5879" s="27">
        <v>2012</v>
      </c>
      <c r="C5879" s="27">
        <v>9035.6648000000005</v>
      </c>
      <c r="D5879" s="27">
        <v>9035.6648000000005</v>
      </c>
      <c r="E5879" s="27">
        <v>31962.79</v>
      </c>
    </row>
    <row r="5880" spans="1:5" x14ac:dyDescent="0.25">
      <c r="A5880" s="27" t="s">
        <v>588</v>
      </c>
      <c r="B5880" s="27">
        <v>2013</v>
      </c>
      <c r="C5880" s="27">
        <v>5326.8123999999998</v>
      </c>
      <c r="D5880" s="27">
        <v>5326.8123999999998</v>
      </c>
      <c r="E5880" s="27">
        <v>19479.642</v>
      </c>
    </row>
    <row r="5881" spans="1:5" x14ac:dyDescent="0.25">
      <c r="A5881" s="27" t="s">
        <v>588</v>
      </c>
      <c r="B5881" s="27">
        <v>2014</v>
      </c>
      <c r="D5881" s="27">
        <v>5326.8123999999998</v>
      </c>
    </row>
    <row r="5882" spans="1:5" x14ac:dyDescent="0.25">
      <c r="A5882" s="27" t="s">
        <v>588</v>
      </c>
      <c r="B5882" s="27">
        <v>2015</v>
      </c>
      <c r="D5882" s="27">
        <v>5326.8123999999998</v>
      </c>
    </row>
    <row r="5883" spans="1:5" x14ac:dyDescent="0.25">
      <c r="A5883" s="27" t="s">
        <v>588</v>
      </c>
      <c r="B5883" s="27">
        <v>2016</v>
      </c>
      <c r="D5883" s="27">
        <v>5326.8123999999998</v>
      </c>
    </row>
    <row r="5884" spans="1:5" x14ac:dyDescent="0.25">
      <c r="A5884" s="27" t="s">
        <v>588</v>
      </c>
      <c r="B5884" s="27">
        <v>2017</v>
      </c>
      <c r="D5884" s="27">
        <v>5326.8123999999998</v>
      </c>
    </row>
    <row r="5885" spans="1:5" x14ac:dyDescent="0.25">
      <c r="A5885" s="27" t="s">
        <v>736</v>
      </c>
      <c r="B5885" s="27">
        <v>1981</v>
      </c>
      <c r="D5885" s="27">
        <v>42732.41</v>
      </c>
    </row>
    <row r="5886" spans="1:5" x14ac:dyDescent="0.25">
      <c r="A5886" s="27" t="s">
        <v>736</v>
      </c>
      <c r="B5886" s="27">
        <v>1982</v>
      </c>
      <c r="D5886" s="27">
        <v>42732.41</v>
      </c>
    </row>
    <row r="5887" spans="1:5" x14ac:dyDescent="0.25">
      <c r="A5887" s="27" t="s">
        <v>736</v>
      </c>
      <c r="B5887" s="27">
        <v>1983</v>
      </c>
      <c r="D5887" s="27">
        <v>42732.41</v>
      </c>
    </row>
    <row r="5888" spans="1:5" x14ac:dyDescent="0.25">
      <c r="A5888" s="27" t="s">
        <v>736</v>
      </c>
      <c r="B5888" s="27">
        <v>1984</v>
      </c>
      <c r="D5888" s="27">
        <v>42732.41</v>
      </c>
    </row>
    <row r="5889" spans="1:5" x14ac:dyDescent="0.25">
      <c r="A5889" s="27" t="s">
        <v>736</v>
      </c>
      <c r="B5889" s="27">
        <v>1985</v>
      </c>
      <c r="D5889" s="27">
        <v>42732.41</v>
      </c>
    </row>
    <row r="5890" spans="1:5" x14ac:dyDescent="0.25">
      <c r="A5890" s="27" t="s">
        <v>736</v>
      </c>
      <c r="B5890" s="27">
        <v>1986</v>
      </c>
      <c r="D5890" s="27">
        <v>42732.41</v>
      </c>
    </row>
    <row r="5891" spans="1:5" x14ac:dyDescent="0.25">
      <c r="A5891" s="27" t="s">
        <v>736</v>
      </c>
      <c r="B5891" s="27">
        <v>1987</v>
      </c>
      <c r="D5891" s="27">
        <v>42732.41</v>
      </c>
    </row>
    <row r="5892" spans="1:5" x14ac:dyDescent="0.25">
      <c r="A5892" s="27" t="s">
        <v>736</v>
      </c>
      <c r="B5892" s="27">
        <v>1988</v>
      </c>
      <c r="D5892" s="27">
        <v>42732.41</v>
      </c>
    </row>
    <row r="5893" spans="1:5" x14ac:dyDescent="0.25">
      <c r="A5893" s="27" t="s">
        <v>736</v>
      </c>
      <c r="B5893" s="27">
        <v>1989</v>
      </c>
      <c r="D5893" s="27">
        <v>42732.41</v>
      </c>
    </row>
    <row r="5894" spans="1:5" x14ac:dyDescent="0.25">
      <c r="A5894" s="27" t="s">
        <v>736</v>
      </c>
      <c r="B5894" s="27">
        <v>1990</v>
      </c>
      <c r="D5894" s="27">
        <v>42732.41</v>
      </c>
    </row>
    <row r="5895" spans="1:5" x14ac:dyDescent="0.25">
      <c r="A5895" s="27" t="s">
        <v>736</v>
      </c>
      <c r="B5895" s="27">
        <v>1991</v>
      </c>
      <c r="D5895" s="27">
        <v>42732.41</v>
      </c>
    </row>
    <row r="5896" spans="1:5" x14ac:dyDescent="0.25">
      <c r="A5896" s="27" t="s">
        <v>736</v>
      </c>
      <c r="B5896" s="27">
        <v>1992</v>
      </c>
      <c r="D5896" s="27">
        <v>42732.41</v>
      </c>
    </row>
    <row r="5897" spans="1:5" x14ac:dyDescent="0.25">
      <c r="A5897" s="27" t="s">
        <v>736</v>
      </c>
      <c r="B5897" s="27">
        <v>1993</v>
      </c>
      <c r="D5897" s="27">
        <v>42732.41</v>
      </c>
    </row>
    <row r="5898" spans="1:5" x14ac:dyDescent="0.25">
      <c r="A5898" s="27" t="s">
        <v>736</v>
      </c>
      <c r="B5898" s="27">
        <v>1994</v>
      </c>
      <c r="D5898" s="27">
        <v>42732.41</v>
      </c>
    </row>
    <row r="5899" spans="1:5" x14ac:dyDescent="0.25">
      <c r="A5899" s="27" t="s">
        <v>736</v>
      </c>
      <c r="B5899" s="27">
        <v>1995</v>
      </c>
      <c r="D5899" s="27">
        <v>42732.41</v>
      </c>
    </row>
    <row r="5900" spans="1:5" x14ac:dyDescent="0.25">
      <c r="A5900" s="27" t="s">
        <v>736</v>
      </c>
      <c r="B5900" s="27">
        <v>1996</v>
      </c>
      <c r="C5900" s="27">
        <v>42732.41</v>
      </c>
      <c r="D5900" s="27">
        <v>42732.41</v>
      </c>
      <c r="E5900" s="27">
        <v>15271.313399999999</v>
      </c>
    </row>
    <row r="5901" spans="1:5" x14ac:dyDescent="0.25">
      <c r="A5901" s="27" t="s">
        <v>736</v>
      </c>
      <c r="B5901" s="27">
        <v>1997</v>
      </c>
      <c r="D5901" s="27">
        <v>34406.317333333303</v>
      </c>
    </row>
    <row r="5902" spans="1:5" x14ac:dyDescent="0.25">
      <c r="A5902" s="27" t="s">
        <v>736</v>
      </c>
      <c r="B5902" s="27">
        <v>1998</v>
      </c>
      <c r="D5902" s="27">
        <v>26080.224666666702</v>
      </c>
    </row>
    <row r="5903" spans="1:5" x14ac:dyDescent="0.25">
      <c r="A5903" s="27" t="s">
        <v>736</v>
      </c>
      <c r="B5903" s="27">
        <v>1999</v>
      </c>
      <c r="C5903" s="27">
        <v>17754.132000000001</v>
      </c>
      <c r="D5903" s="27">
        <v>17754.132000000001</v>
      </c>
      <c r="E5903" s="27">
        <v>6482.8379999999997</v>
      </c>
    </row>
    <row r="5904" spans="1:5" x14ac:dyDescent="0.25">
      <c r="A5904" s="27" t="s">
        <v>736</v>
      </c>
      <c r="B5904" s="27">
        <v>2000</v>
      </c>
      <c r="D5904" s="27">
        <v>30648.5226666667</v>
      </c>
    </row>
    <row r="5905" spans="1:5" x14ac:dyDescent="0.25">
      <c r="A5905" s="27" t="s">
        <v>736</v>
      </c>
      <c r="B5905" s="27">
        <v>2001</v>
      </c>
      <c r="D5905" s="27">
        <v>43542.913333333301</v>
      </c>
    </row>
    <row r="5906" spans="1:5" x14ac:dyDescent="0.25">
      <c r="A5906" s="27" t="s">
        <v>736</v>
      </c>
      <c r="B5906" s="27">
        <v>2002</v>
      </c>
      <c r="C5906" s="27">
        <v>56437.303999999996</v>
      </c>
      <c r="D5906" s="27">
        <v>56437.303999999996</v>
      </c>
      <c r="E5906" s="27">
        <v>40804.764000000003</v>
      </c>
    </row>
    <row r="5907" spans="1:5" x14ac:dyDescent="0.25">
      <c r="A5907" s="27" t="s">
        <v>736</v>
      </c>
      <c r="B5907" s="27">
        <v>2003</v>
      </c>
      <c r="D5907" s="27">
        <v>47829.431600000004</v>
      </c>
    </row>
    <row r="5908" spans="1:5" x14ac:dyDescent="0.25">
      <c r="A5908" s="27" t="s">
        <v>736</v>
      </c>
      <c r="B5908" s="27">
        <v>2004</v>
      </c>
      <c r="D5908" s="27">
        <v>39221.559200000003</v>
      </c>
    </row>
    <row r="5909" spans="1:5" x14ac:dyDescent="0.25">
      <c r="A5909" s="27" t="s">
        <v>736</v>
      </c>
      <c r="B5909" s="27">
        <v>2005</v>
      </c>
      <c r="C5909" s="27">
        <v>30613.686799999999</v>
      </c>
      <c r="D5909" s="27">
        <v>30613.686799999999</v>
      </c>
      <c r="E5909" s="27">
        <v>13765.218000000001</v>
      </c>
    </row>
    <row r="5910" spans="1:5" x14ac:dyDescent="0.25">
      <c r="A5910" s="27" t="s">
        <v>736</v>
      </c>
      <c r="B5910" s="27">
        <v>2006</v>
      </c>
      <c r="D5910" s="27">
        <v>32590.924533333298</v>
      </c>
    </row>
    <row r="5911" spans="1:5" x14ac:dyDescent="0.25">
      <c r="A5911" s="27" t="s">
        <v>736</v>
      </c>
      <c r="B5911" s="27">
        <v>2007</v>
      </c>
      <c r="D5911" s="27">
        <v>34568.162266666703</v>
      </c>
    </row>
    <row r="5912" spans="1:5" x14ac:dyDescent="0.25">
      <c r="A5912" s="27" t="s">
        <v>736</v>
      </c>
      <c r="B5912" s="27">
        <v>2008</v>
      </c>
      <c r="C5912" s="27">
        <v>36545.4</v>
      </c>
      <c r="D5912" s="27">
        <v>36545.4</v>
      </c>
      <c r="E5912" s="27">
        <v>49394.16</v>
      </c>
    </row>
    <row r="5913" spans="1:5" x14ac:dyDescent="0.25">
      <c r="A5913" s="27" t="s">
        <v>736</v>
      </c>
      <c r="B5913" s="27">
        <v>2009</v>
      </c>
      <c r="D5913" s="27">
        <v>21604.945049999998</v>
      </c>
    </row>
    <row r="5914" spans="1:5" x14ac:dyDescent="0.25">
      <c r="A5914" s="27" t="s">
        <v>736</v>
      </c>
      <c r="B5914" s="27">
        <v>2010</v>
      </c>
      <c r="C5914" s="27">
        <v>6664.4901</v>
      </c>
      <c r="D5914" s="27">
        <v>6664.4901</v>
      </c>
      <c r="E5914" s="27">
        <v>23906.2641</v>
      </c>
    </row>
    <row r="5915" spans="1:5" x14ac:dyDescent="0.25">
      <c r="A5915" s="27" t="s">
        <v>736</v>
      </c>
      <c r="B5915" s="27">
        <v>2011</v>
      </c>
      <c r="C5915" s="27">
        <v>7924.8842999999997</v>
      </c>
      <c r="D5915" s="27">
        <v>7924.8842999999997</v>
      </c>
      <c r="E5915" s="27">
        <v>20225.1162</v>
      </c>
    </row>
    <row r="5916" spans="1:5" x14ac:dyDescent="0.25">
      <c r="A5916" s="27" t="s">
        <v>736</v>
      </c>
      <c r="B5916" s="27">
        <v>2012</v>
      </c>
      <c r="C5916" s="27">
        <v>7656.12</v>
      </c>
      <c r="D5916" s="27">
        <v>7656.12</v>
      </c>
      <c r="E5916" s="27">
        <v>15162.916499999999</v>
      </c>
    </row>
    <row r="5917" spans="1:5" x14ac:dyDescent="0.25">
      <c r="A5917" s="27" t="s">
        <v>736</v>
      </c>
      <c r="B5917" s="27">
        <v>2013</v>
      </c>
      <c r="C5917" s="27">
        <v>8408.8467000000001</v>
      </c>
      <c r="D5917" s="27">
        <v>8408.8467000000001</v>
      </c>
      <c r="E5917" s="27">
        <v>35618.680500000002</v>
      </c>
    </row>
    <row r="5918" spans="1:5" x14ac:dyDescent="0.25">
      <c r="A5918" s="27" t="s">
        <v>736</v>
      </c>
      <c r="B5918" s="27">
        <v>2014</v>
      </c>
      <c r="D5918" s="27">
        <v>8408.8467000000001</v>
      </c>
    </row>
    <row r="5919" spans="1:5" x14ac:dyDescent="0.25">
      <c r="A5919" s="27" t="s">
        <v>736</v>
      </c>
      <c r="B5919" s="27">
        <v>2015</v>
      </c>
      <c r="D5919" s="27">
        <v>8408.8467000000001</v>
      </c>
    </row>
    <row r="5920" spans="1:5" x14ac:dyDescent="0.25">
      <c r="A5920" s="27" t="s">
        <v>736</v>
      </c>
      <c r="B5920" s="27">
        <v>2016</v>
      </c>
      <c r="D5920" s="27">
        <v>8408.8467000000001</v>
      </c>
    </row>
    <row r="5921" spans="1:4" x14ac:dyDescent="0.25">
      <c r="A5921" s="27" t="s">
        <v>736</v>
      </c>
      <c r="B5921" s="27">
        <v>2017</v>
      </c>
      <c r="D5921" s="27">
        <v>8408.8467000000001</v>
      </c>
    </row>
    <row r="5922" spans="1:4" x14ac:dyDescent="0.25">
      <c r="A5922" s="27" t="s">
        <v>652</v>
      </c>
      <c r="B5922" s="27">
        <v>1981</v>
      </c>
      <c r="D5922" s="27">
        <v>134667.9</v>
      </c>
    </row>
    <row r="5923" spans="1:4" x14ac:dyDescent="0.25">
      <c r="A5923" s="27" t="s">
        <v>652</v>
      </c>
      <c r="B5923" s="27">
        <v>1982</v>
      </c>
      <c r="D5923" s="27">
        <v>134667.9</v>
      </c>
    </row>
    <row r="5924" spans="1:4" x14ac:dyDescent="0.25">
      <c r="A5924" s="27" t="s">
        <v>652</v>
      </c>
      <c r="B5924" s="27">
        <v>1983</v>
      </c>
      <c r="D5924" s="27">
        <v>134667.9</v>
      </c>
    </row>
    <row r="5925" spans="1:4" x14ac:dyDescent="0.25">
      <c r="A5925" s="27" t="s">
        <v>652</v>
      </c>
      <c r="B5925" s="27">
        <v>1984</v>
      </c>
      <c r="D5925" s="27">
        <v>134667.9</v>
      </c>
    </row>
    <row r="5926" spans="1:4" x14ac:dyDescent="0.25">
      <c r="A5926" s="27" t="s">
        <v>652</v>
      </c>
      <c r="B5926" s="27">
        <v>1985</v>
      </c>
      <c r="D5926" s="27">
        <v>134667.9</v>
      </c>
    </row>
    <row r="5927" spans="1:4" x14ac:dyDescent="0.25">
      <c r="A5927" s="27" t="s">
        <v>652</v>
      </c>
      <c r="B5927" s="27">
        <v>1986</v>
      </c>
      <c r="D5927" s="27">
        <v>134667.9</v>
      </c>
    </row>
    <row r="5928" spans="1:4" x14ac:dyDescent="0.25">
      <c r="A5928" s="27" t="s">
        <v>652</v>
      </c>
      <c r="B5928" s="27">
        <v>1987</v>
      </c>
      <c r="D5928" s="27">
        <v>134667.9</v>
      </c>
    </row>
    <row r="5929" spans="1:4" x14ac:dyDescent="0.25">
      <c r="A5929" s="27" t="s">
        <v>652</v>
      </c>
      <c r="B5929" s="27">
        <v>1988</v>
      </c>
      <c r="D5929" s="27">
        <v>134667.9</v>
      </c>
    </row>
    <row r="5930" spans="1:4" x14ac:dyDescent="0.25">
      <c r="A5930" s="27" t="s">
        <v>652</v>
      </c>
      <c r="B5930" s="27">
        <v>1989</v>
      </c>
      <c r="D5930" s="27">
        <v>134667.9</v>
      </c>
    </row>
    <row r="5931" spans="1:4" x14ac:dyDescent="0.25">
      <c r="A5931" s="27" t="s">
        <v>652</v>
      </c>
      <c r="B5931" s="27">
        <v>1990</v>
      </c>
      <c r="D5931" s="27">
        <v>134667.9</v>
      </c>
    </row>
    <row r="5932" spans="1:4" x14ac:dyDescent="0.25">
      <c r="A5932" s="27" t="s">
        <v>652</v>
      </c>
      <c r="B5932" s="27">
        <v>1991</v>
      </c>
      <c r="D5932" s="27">
        <v>134667.9</v>
      </c>
    </row>
    <row r="5933" spans="1:4" x14ac:dyDescent="0.25">
      <c r="A5933" s="27" t="s">
        <v>652</v>
      </c>
      <c r="B5933" s="27">
        <v>1992</v>
      </c>
      <c r="D5933" s="27">
        <v>134667.9</v>
      </c>
    </row>
    <row r="5934" spans="1:4" x14ac:dyDescent="0.25">
      <c r="A5934" s="27" t="s">
        <v>652</v>
      </c>
      <c r="B5934" s="27">
        <v>1993</v>
      </c>
      <c r="D5934" s="27">
        <v>134667.9</v>
      </c>
    </row>
    <row r="5935" spans="1:4" x14ac:dyDescent="0.25">
      <c r="A5935" s="27" t="s">
        <v>652</v>
      </c>
      <c r="B5935" s="27">
        <v>1994</v>
      </c>
      <c r="D5935" s="27">
        <v>134667.9</v>
      </c>
    </row>
    <row r="5936" spans="1:4" x14ac:dyDescent="0.25">
      <c r="A5936" s="27" t="s">
        <v>652</v>
      </c>
      <c r="B5936" s="27">
        <v>1995</v>
      </c>
      <c r="D5936" s="27">
        <v>134667.9</v>
      </c>
    </row>
    <row r="5937" spans="1:5" x14ac:dyDescent="0.25">
      <c r="A5937" s="27" t="s">
        <v>652</v>
      </c>
      <c r="B5937" s="27">
        <v>1996</v>
      </c>
      <c r="D5937" s="27">
        <v>134667.9</v>
      </c>
    </row>
    <row r="5938" spans="1:5" x14ac:dyDescent="0.25">
      <c r="A5938" s="27" t="s">
        <v>652</v>
      </c>
      <c r="B5938" s="27">
        <v>1997</v>
      </c>
      <c r="D5938" s="27">
        <v>134667.9</v>
      </c>
    </row>
    <row r="5939" spans="1:5" x14ac:dyDescent="0.25">
      <c r="A5939" s="27" t="s">
        <v>652</v>
      </c>
      <c r="B5939" s="27">
        <v>1998</v>
      </c>
      <c r="D5939" s="27">
        <v>134667.9</v>
      </c>
    </row>
    <row r="5940" spans="1:5" x14ac:dyDescent="0.25">
      <c r="A5940" s="27" t="s">
        <v>652</v>
      </c>
      <c r="B5940" s="27">
        <v>1999</v>
      </c>
      <c r="D5940" s="27">
        <v>134667.9</v>
      </c>
    </row>
    <row r="5941" spans="1:5" x14ac:dyDescent="0.25">
      <c r="A5941" s="27" t="s">
        <v>652</v>
      </c>
      <c r="B5941" s="27">
        <v>2000</v>
      </c>
      <c r="D5941" s="27">
        <v>134667.9</v>
      </c>
    </row>
    <row r="5942" spans="1:5" x14ac:dyDescent="0.25">
      <c r="A5942" s="27" t="s">
        <v>652</v>
      </c>
      <c r="B5942" s="27">
        <v>2001</v>
      </c>
      <c r="D5942" s="27">
        <v>134667.9</v>
      </c>
    </row>
    <row r="5943" spans="1:5" x14ac:dyDescent="0.25">
      <c r="A5943" s="27" t="s">
        <v>652</v>
      </c>
      <c r="B5943" s="27">
        <v>2002</v>
      </c>
      <c r="C5943" s="27">
        <v>134667.9</v>
      </c>
      <c r="D5943" s="27">
        <v>134667.9</v>
      </c>
      <c r="E5943" s="27">
        <v>106676.1</v>
      </c>
    </row>
    <row r="5944" spans="1:5" x14ac:dyDescent="0.25">
      <c r="A5944" s="27" t="s">
        <v>652</v>
      </c>
      <c r="B5944" s="27">
        <v>2003</v>
      </c>
      <c r="D5944" s="27">
        <v>99554.205333333302</v>
      </c>
    </row>
    <row r="5945" spans="1:5" x14ac:dyDescent="0.25">
      <c r="A5945" s="27" t="s">
        <v>652</v>
      </c>
      <c r="B5945" s="27">
        <v>2004</v>
      </c>
      <c r="D5945" s="27">
        <v>64440.510666666698</v>
      </c>
    </row>
    <row r="5946" spans="1:5" x14ac:dyDescent="0.25">
      <c r="A5946" s="27" t="s">
        <v>652</v>
      </c>
      <c r="B5946" s="27">
        <v>2005</v>
      </c>
      <c r="C5946" s="27">
        <v>29326.815999999999</v>
      </c>
      <c r="D5946" s="27">
        <v>29326.815999999999</v>
      </c>
      <c r="E5946" s="27">
        <v>22562.975999999999</v>
      </c>
    </row>
    <row r="5947" spans="1:5" x14ac:dyDescent="0.25">
      <c r="A5947" s="27" t="s">
        <v>652</v>
      </c>
      <c r="B5947" s="27">
        <v>2006</v>
      </c>
      <c r="D5947" s="27">
        <v>26221.398666666701</v>
      </c>
    </row>
    <row r="5948" spans="1:5" x14ac:dyDescent="0.25">
      <c r="A5948" s="27" t="s">
        <v>652</v>
      </c>
      <c r="B5948" s="27">
        <v>2007</v>
      </c>
      <c r="D5948" s="27">
        <v>23115.9813333333</v>
      </c>
    </row>
    <row r="5949" spans="1:5" x14ac:dyDescent="0.25">
      <c r="A5949" s="27" t="s">
        <v>652</v>
      </c>
      <c r="B5949" s="27">
        <v>2008</v>
      </c>
      <c r="C5949" s="27">
        <v>20010.563999999998</v>
      </c>
      <c r="D5949" s="27">
        <v>20010.563999999998</v>
      </c>
      <c r="E5949" s="27">
        <v>22666.608</v>
      </c>
    </row>
    <row r="5950" spans="1:5" x14ac:dyDescent="0.25">
      <c r="A5950" s="27" t="s">
        <v>652</v>
      </c>
      <c r="B5950" s="27">
        <v>2009</v>
      </c>
      <c r="D5950" s="27">
        <v>22618.063999999998</v>
      </c>
    </row>
    <row r="5951" spans="1:5" x14ac:dyDescent="0.25">
      <c r="A5951" s="27" t="s">
        <v>652</v>
      </c>
      <c r="B5951" s="27">
        <v>2010</v>
      </c>
      <c r="C5951" s="27">
        <v>25225.563999999998</v>
      </c>
      <c r="D5951" s="27">
        <v>25225.563999999998</v>
      </c>
      <c r="E5951" s="27">
        <v>37812.15</v>
      </c>
    </row>
    <row r="5952" spans="1:5" x14ac:dyDescent="0.25">
      <c r="A5952" s="27" t="s">
        <v>652</v>
      </c>
      <c r="B5952" s="27">
        <v>2011</v>
      </c>
      <c r="C5952" s="27">
        <v>18624.331999999999</v>
      </c>
      <c r="D5952" s="27">
        <v>18624.331999999999</v>
      </c>
      <c r="E5952" s="27">
        <v>40636.82</v>
      </c>
    </row>
    <row r="5953" spans="1:5" x14ac:dyDescent="0.25">
      <c r="A5953" s="27" t="s">
        <v>652</v>
      </c>
      <c r="B5953" s="27">
        <v>2012</v>
      </c>
      <c r="C5953" s="27">
        <v>18935.553</v>
      </c>
      <c r="D5953" s="27">
        <v>18935.553</v>
      </c>
      <c r="E5953" s="27">
        <v>43776.33</v>
      </c>
    </row>
    <row r="5954" spans="1:5" x14ac:dyDescent="0.25">
      <c r="A5954" s="27" t="s">
        <v>652</v>
      </c>
      <c r="B5954" s="27">
        <v>2013</v>
      </c>
      <c r="C5954" s="27">
        <v>16688.567999999999</v>
      </c>
      <c r="D5954" s="27">
        <v>16688.567999999999</v>
      </c>
      <c r="E5954" s="27">
        <v>44729.1</v>
      </c>
    </row>
    <row r="5955" spans="1:5" x14ac:dyDescent="0.25">
      <c r="A5955" s="27" t="s">
        <v>652</v>
      </c>
      <c r="B5955" s="27">
        <v>2014</v>
      </c>
      <c r="D5955" s="27">
        <v>16688.567999999999</v>
      </c>
    </row>
    <row r="5956" spans="1:5" x14ac:dyDescent="0.25">
      <c r="A5956" s="27" t="s">
        <v>652</v>
      </c>
      <c r="B5956" s="27">
        <v>2015</v>
      </c>
      <c r="D5956" s="27">
        <v>16688.567999999999</v>
      </c>
    </row>
    <row r="5957" spans="1:5" x14ac:dyDescent="0.25">
      <c r="A5957" s="27" t="s">
        <v>652</v>
      </c>
      <c r="B5957" s="27">
        <v>2016</v>
      </c>
      <c r="D5957" s="27">
        <v>16688.567999999999</v>
      </c>
    </row>
    <row r="5958" spans="1:5" x14ac:dyDescent="0.25">
      <c r="A5958" s="27" t="s">
        <v>652</v>
      </c>
      <c r="B5958" s="27">
        <v>2017</v>
      </c>
      <c r="D5958" s="27">
        <v>16688.567999999999</v>
      </c>
    </row>
    <row r="5959" spans="1:5" x14ac:dyDescent="0.25">
      <c r="A5959" s="27" t="s">
        <v>821</v>
      </c>
      <c r="B5959" s="27">
        <v>1981</v>
      </c>
      <c r="D5959" s="27">
        <v>46455.360000000001</v>
      </c>
    </row>
    <row r="5960" spans="1:5" x14ac:dyDescent="0.25">
      <c r="A5960" s="27" t="s">
        <v>821</v>
      </c>
      <c r="B5960" s="27">
        <v>1982</v>
      </c>
      <c r="D5960" s="27">
        <v>46455.360000000001</v>
      </c>
    </row>
    <row r="5961" spans="1:5" x14ac:dyDescent="0.25">
      <c r="A5961" s="27" t="s">
        <v>821</v>
      </c>
      <c r="B5961" s="27">
        <v>1983</v>
      </c>
      <c r="D5961" s="27">
        <v>46455.360000000001</v>
      </c>
    </row>
    <row r="5962" spans="1:5" x14ac:dyDescent="0.25">
      <c r="A5962" s="27" t="s">
        <v>821</v>
      </c>
      <c r="B5962" s="27">
        <v>1984</v>
      </c>
      <c r="D5962" s="27">
        <v>46455.360000000001</v>
      </c>
    </row>
    <row r="5963" spans="1:5" x14ac:dyDescent="0.25">
      <c r="A5963" s="27" t="s">
        <v>821</v>
      </c>
      <c r="B5963" s="27">
        <v>1985</v>
      </c>
      <c r="D5963" s="27">
        <v>46455.360000000001</v>
      </c>
    </row>
    <row r="5964" spans="1:5" x14ac:dyDescent="0.25">
      <c r="A5964" s="27" t="s">
        <v>821</v>
      </c>
      <c r="B5964" s="27">
        <v>1986</v>
      </c>
      <c r="D5964" s="27">
        <v>46455.360000000001</v>
      </c>
    </row>
    <row r="5965" spans="1:5" x14ac:dyDescent="0.25">
      <c r="A5965" s="27" t="s">
        <v>821</v>
      </c>
      <c r="B5965" s="27">
        <v>1987</v>
      </c>
      <c r="D5965" s="27">
        <v>46455.360000000001</v>
      </c>
    </row>
    <row r="5966" spans="1:5" x14ac:dyDescent="0.25">
      <c r="A5966" s="27" t="s">
        <v>821</v>
      </c>
      <c r="B5966" s="27">
        <v>1988</v>
      </c>
      <c r="D5966" s="27">
        <v>46455.360000000001</v>
      </c>
    </row>
    <row r="5967" spans="1:5" x14ac:dyDescent="0.25">
      <c r="A5967" s="27" t="s">
        <v>821</v>
      </c>
      <c r="B5967" s="27">
        <v>1989</v>
      </c>
      <c r="D5967" s="27">
        <v>46455.360000000001</v>
      </c>
    </row>
    <row r="5968" spans="1:5" x14ac:dyDescent="0.25">
      <c r="A5968" s="27" t="s">
        <v>821</v>
      </c>
      <c r="B5968" s="27">
        <v>1990</v>
      </c>
      <c r="D5968" s="27">
        <v>46455.360000000001</v>
      </c>
    </row>
    <row r="5969" spans="1:5" x14ac:dyDescent="0.25">
      <c r="A5969" s="27" t="s">
        <v>821</v>
      </c>
      <c r="B5969" s="27">
        <v>1991</v>
      </c>
      <c r="D5969" s="27">
        <v>46455.360000000001</v>
      </c>
    </row>
    <row r="5970" spans="1:5" x14ac:dyDescent="0.25">
      <c r="A5970" s="27" t="s">
        <v>821</v>
      </c>
      <c r="B5970" s="27">
        <v>1992</v>
      </c>
      <c r="D5970" s="27">
        <v>46455.360000000001</v>
      </c>
    </row>
    <row r="5971" spans="1:5" x14ac:dyDescent="0.25">
      <c r="A5971" s="27" t="s">
        <v>821</v>
      </c>
      <c r="B5971" s="27">
        <v>1993</v>
      </c>
      <c r="D5971" s="27">
        <v>46455.360000000001</v>
      </c>
    </row>
    <row r="5972" spans="1:5" x14ac:dyDescent="0.25">
      <c r="A5972" s="27" t="s">
        <v>821</v>
      </c>
      <c r="B5972" s="27">
        <v>1994</v>
      </c>
      <c r="D5972" s="27">
        <v>46455.360000000001</v>
      </c>
    </row>
    <row r="5973" spans="1:5" x14ac:dyDescent="0.25">
      <c r="A5973" s="27" t="s">
        <v>821</v>
      </c>
      <c r="B5973" s="27">
        <v>1995</v>
      </c>
      <c r="D5973" s="27">
        <v>46455.360000000001</v>
      </c>
    </row>
    <row r="5974" spans="1:5" x14ac:dyDescent="0.25">
      <c r="A5974" s="27" t="s">
        <v>821</v>
      </c>
      <c r="B5974" s="27">
        <v>1996</v>
      </c>
      <c r="D5974" s="27">
        <v>46455.360000000001</v>
      </c>
    </row>
    <row r="5975" spans="1:5" x14ac:dyDescent="0.25">
      <c r="A5975" s="27" t="s">
        <v>821</v>
      </c>
      <c r="B5975" s="27">
        <v>1997</v>
      </c>
      <c r="D5975" s="27">
        <v>46455.360000000001</v>
      </c>
    </row>
    <row r="5976" spans="1:5" x14ac:dyDescent="0.25">
      <c r="A5976" s="27" t="s">
        <v>821</v>
      </c>
      <c r="B5976" s="27">
        <v>1998</v>
      </c>
      <c r="D5976" s="27">
        <v>46455.360000000001</v>
      </c>
    </row>
    <row r="5977" spans="1:5" x14ac:dyDescent="0.25">
      <c r="A5977" s="27" t="s">
        <v>821</v>
      </c>
      <c r="B5977" s="27">
        <v>1999</v>
      </c>
      <c r="D5977" s="27">
        <v>46455.360000000001</v>
      </c>
    </row>
    <row r="5978" spans="1:5" x14ac:dyDescent="0.25">
      <c r="A5978" s="27" t="s">
        <v>821</v>
      </c>
      <c r="B5978" s="27">
        <v>2000</v>
      </c>
      <c r="D5978" s="27">
        <v>46455.360000000001</v>
      </c>
    </row>
    <row r="5979" spans="1:5" x14ac:dyDescent="0.25">
      <c r="A5979" s="27" t="s">
        <v>821</v>
      </c>
      <c r="B5979" s="27">
        <v>2001</v>
      </c>
      <c r="D5979" s="27">
        <v>46455.360000000001</v>
      </c>
    </row>
    <row r="5980" spans="1:5" x14ac:dyDescent="0.25">
      <c r="A5980" s="27" t="s">
        <v>821</v>
      </c>
      <c r="B5980" s="27">
        <v>2002</v>
      </c>
      <c r="C5980" s="27">
        <v>46455.360000000001</v>
      </c>
      <c r="D5980" s="27">
        <v>46455.360000000001</v>
      </c>
      <c r="E5980" s="27">
        <v>34389.32</v>
      </c>
    </row>
    <row r="5981" spans="1:5" x14ac:dyDescent="0.25">
      <c r="A5981" s="27" t="s">
        <v>821</v>
      </c>
      <c r="B5981" s="27">
        <v>2003</v>
      </c>
      <c r="D5981" s="27">
        <v>48984.639999999999</v>
      </c>
    </row>
    <row r="5982" spans="1:5" x14ac:dyDescent="0.25">
      <c r="A5982" s="27" t="s">
        <v>821</v>
      </c>
      <c r="B5982" s="27">
        <v>2004</v>
      </c>
      <c r="D5982" s="27">
        <v>51513.919999999998</v>
      </c>
    </row>
    <row r="5983" spans="1:5" x14ac:dyDescent="0.25">
      <c r="A5983" s="27" t="s">
        <v>821</v>
      </c>
      <c r="B5983" s="27">
        <v>2005</v>
      </c>
      <c r="C5983" s="27">
        <v>54043.199999999997</v>
      </c>
      <c r="D5983" s="27">
        <v>54043.199999999997</v>
      </c>
      <c r="E5983" s="27">
        <v>47115.68</v>
      </c>
    </row>
    <row r="5984" spans="1:5" x14ac:dyDescent="0.25">
      <c r="A5984" s="27" t="s">
        <v>821</v>
      </c>
      <c r="B5984" s="27">
        <v>2006</v>
      </c>
      <c r="D5984" s="27">
        <v>54138.39</v>
      </c>
    </row>
    <row r="5985" spans="1:5" x14ac:dyDescent="0.25">
      <c r="A5985" s="27" t="s">
        <v>821</v>
      </c>
      <c r="B5985" s="27">
        <v>2007</v>
      </c>
      <c r="D5985" s="27">
        <v>54233.58</v>
      </c>
    </row>
    <row r="5986" spans="1:5" x14ac:dyDescent="0.25">
      <c r="A5986" s="27" t="s">
        <v>821</v>
      </c>
      <c r="B5986" s="27">
        <v>2008</v>
      </c>
      <c r="C5986" s="27">
        <v>54328.77</v>
      </c>
      <c r="D5986" s="27">
        <v>54328.77</v>
      </c>
      <c r="E5986" s="27">
        <v>59726.95</v>
      </c>
    </row>
    <row r="5987" spans="1:5" x14ac:dyDescent="0.25">
      <c r="A5987" s="27" t="s">
        <v>821</v>
      </c>
      <c r="B5987" s="27">
        <v>2009</v>
      </c>
      <c r="D5987" s="27">
        <v>54601.45</v>
      </c>
    </row>
    <row r="5988" spans="1:5" x14ac:dyDescent="0.25">
      <c r="A5988" s="27" t="s">
        <v>821</v>
      </c>
      <c r="B5988" s="27">
        <v>2010</v>
      </c>
      <c r="C5988" s="27">
        <v>54874.13</v>
      </c>
      <c r="D5988" s="27">
        <v>54874.13</v>
      </c>
      <c r="E5988" s="27">
        <v>71000.5</v>
      </c>
    </row>
    <row r="5989" spans="1:5" x14ac:dyDescent="0.25">
      <c r="A5989" s="27" t="s">
        <v>821</v>
      </c>
      <c r="B5989" s="27">
        <v>2011</v>
      </c>
      <c r="C5989" s="27">
        <v>56763.18</v>
      </c>
      <c r="D5989" s="27">
        <v>56763.18</v>
      </c>
      <c r="E5989" s="27">
        <v>80506.8</v>
      </c>
    </row>
    <row r="5990" spans="1:5" x14ac:dyDescent="0.25">
      <c r="A5990" s="27" t="s">
        <v>821</v>
      </c>
      <c r="B5990" s="27">
        <v>2012</v>
      </c>
      <c r="C5990" s="27">
        <v>55470.96</v>
      </c>
      <c r="D5990" s="27">
        <v>55470.96</v>
      </c>
      <c r="E5990" s="27">
        <v>84619.62</v>
      </c>
    </row>
    <row r="5991" spans="1:5" x14ac:dyDescent="0.25">
      <c r="A5991" s="27" t="s">
        <v>821</v>
      </c>
      <c r="B5991" s="27">
        <v>2013</v>
      </c>
      <c r="C5991" s="27">
        <v>55485.51</v>
      </c>
      <c r="D5991" s="27">
        <v>55485.51</v>
      </c>
      <c r="E5991" s="27">
        <v>95896.42</v>
      </c>
    </row>
    <row r="5992" spans="1:5" x14ac:dyDescent="0.25">
      <c r="A5992" s="27" t="s">
        <v>821</v>
      </c>
      <c r="B5992" s="27">
        <v>2014</v>
      </c>
      <c r="D5992" s="27">
        <v>55485.51</v>
      </c>
    </row>
    <row r="5993" spans="1:5" x14ac:dyDescent="0.25">
      <c r="A5993" s="27" t="s">
        <v>821</v>
      </c>
      <c r="B5993" s="27">
        <v>2015</v>
      </c>
      <c r="D5993" s="27">
        <v>55485.51</v>
      </c>
    </row>
    <row r="5994" spans="1:5" x14ac:dyDescent="0.25">
      <c r="A5994" s="27" t="s">
        <v>821</v>
      </c>
      <c r="B5994" s="27">
        <v>2016</v>
      </c>
      <c r="D5994" s="27">
        <v>55485.51</v>
      </c>
    </row>
    <row r="5995" spans="1:5" x14ac:dyDescent="0.25">
      <c r="A5995" s="27" t="s">
        <v>821</v>
      </c>
      <c r="B5995" s="27">
        <v>2017</v>
      </c>
      <c r="D5995" s="27">
        <v>55485.51</v>
      </c>
    </row>
    <row r="5996" spans="1:5" x14ac:dyDescent="0.25">
      <c r="A5996" s="27" t="s">
        <v>855</v>
      </c>
      <c r="B5996" s="27">
        <v>1981</v>
      </c>
      <c r="D5996" s="27">
        <v>3975336.52</v>
      </c>
    </row>
    <row r="5997" spans="1:5" x14ac:dyDescent="0.25">
      <c r="A5997" s="27" t="s">
        <v>855</v>
      </c>
      <c r="B5997" s="27">
        <v>1982</v>
      </c>
      <c r="D5997" s="27">
        <v>3975336.52</v>
      </c>
    </row>
    <row r="5998" spans="1:5" x14ac:dyDescent="0.25">
      <c r="A5998" s="27" t="s">
        <v>855</v>
      </c>
      <c r="B5998" s="27">
        <v>1983</v>
      </c>
      <c r="D5998" s="27">
        <v>3975336.52</v>
      </c>
    </row>
    <row r="5999" spans="1:5" x14ac:dyDescent="0.25">
      <c r="A5999" s="27" t="s">
        <v>855</v>
      </c>
      <c r="B5999" s="27">
        <v>1984</v>
      </c>
      <c r="D5999" s="27">
        <v>3975336.52</v>
      </c>
    </row>
    <row r="6000" spans="1:5" x14ac:dyDescent="0.25">
      <c r="A6000" s="27" t="s">
        <v>855</v>
      </c>
      <c r="B6000" s="27">
        <v>1985</v>
      </c>
      <c r="D6000" s="27">
        <v>3975336.52</v>
      </c>
    </row>
    <row r="6001" spans="1:4" x14ac:dyDescent="0.25">
      <c r="A6001" s="27" t="s">
        <v>855</v>
      </c>
      <c r="B6001" s="27">
        <v>1986</v>
      </c>
      <c r="D6001" s="27">
        <v>3975336.52</v>
      </c>
    </row>
    <row r="6002" spans="1:4" x14ac:dyDescent="0.25">
      <c r="A6002" s="27" t="s">
        <v>855</v>
      </c>
      <c r="B6002" s="27">
        <v>1987</v>
      </c>
      <c r="D6002" s="27">
        <v>3975336.52</v>
      </c>
    </row>
    <row r="6003" spans="1:4" x14ac:dyDescent="0.25">
      <c r="A6003" s="27" t="s">
        <v>855</v>
      </c>
      <c r="B6003" s="27">
        <v>1988</v>
      </c>
      <c r="D6003" s="27">
        <v>3975336.52</v>
      </c>
    </row>
    <row r="6004" spans="1:4" x14ac:dyDescent="0.25">
      <c r="A6004" s="27" t="s">
        <v>855</v>
      </c>
      <c r="B6004" s="27">
        <v>1989</v>
      </c>
      <c r="D6004" s="27">
        <v>3975336.52</v>
      </c>
    </row>
    <row r="6005" spans="1:4" x14ac:dyDescent="0.25">
      <c r="A6005" s="27" t="s">
        <v>855</v>
      </c>
      <c r="B6005" s="27">
        <v>1990</v>
      </c>
      <c r="D6005" s="27">
        <v>3975336.52</v>
      </c>
    </row>
    <row r="6006" spans="1:4" x14ac:dyDescent="0.25">
      <c r="A6006" s="27" t="s">
        <v>855</v>
      </c>
      <c r="B6006" s="27">
        <v>1991</v>
      </c>
      <c r="D6006" s="27">
        <v>3975336.52</v>
      </c>
    </row>
    <row r="6007" spans="1:4" x14ac:dyDescent="0.25">
      <c r="A6007" s="27" t="s">
        <v>855</v>
      </c>
      <c r="B6007" s="27">
        <v>1992</v>
      </c>
      <c r="D6007" s="27">
        <v>3975336.52</v>
      </c>
    </row>
    <row r="6008" spans="1:4" x14ac:dyDescent="0.25">
      <c r="A6008" s="27" t="s">
        <v>855</v>
      </c>
      <c r="B6008" s="27">
        <v>1993</v>
      </c>
      <c r="D6008" s="27">
        <v>3975336.52</v>
      </c>
    </row>
    <row r="6009" spans="1:4" x14ac:dyDescent="0.25">
      <c r="A6009" s="27" t="s">
        <v>855</v>
      </c>
      <c r="B6009" s="27">
        <v>1994</v>
      </c>
      <c r="D6009" s="27">
        <v>3975336.52</v>
      </c>
    </row>
    <row r="6010" spans="1:4" x14ac:dyDescent="0.25">
      <c r="A6010" s="27" t="s">
        <v>855</v>
      </c>
      <c r="B6010" s="27">
        <v>1995</v>
      </c>
      <c r="D6010" s="27">
        <v>3975336.52</v>
      </c>
    </row>
    <row r="6011" spans="1:4" x14ac:dyDescent="0.25">
      <c r="A6011" s="27" t="s">
        <v>855</v>
      </c>
      <c r="B6011" s="27">
        <v>1996</v>
      </c>
      <c r="D6011" s="27">
        <v>3975336.52</v>
      </c>
    </row>
    <row r="6012" spans="1:4" x14ac:dyDescent="0.25">
      <c r="A6012" s="27" t="s">
        <v>855</v>
      </c>
      <c r="B6012" s="27">
        <v>1997</v>
      </c>
      <c r="D6012" s="27">
        <v>3975336.52</v>
      </c>
    </row>
    <row r="6013" spans="1:4" x14ac:dyDescent="0.25">
      <c r="A6013" s="27" t="s">
        <v>855</v>
      </c>
      <c r="B6013" s="27">
        <v>1998</v>
      </c>
      <c r="D6013" s="27">
        <v>3975336.52</v>
      </c>
    </row>
    <row r="6014" spans="1:4" x14ac:dyDescent="0.25">
      <c r="A6014" s="27" t="s">
        <v>855</v>
      </c>
      <c r="B6014" s="27">
        <v>1999</v>
      </c>
      <c r="D6014" s="27">
        <v>3975336.52</v>
      </c>
    </row>
    <row r="6015" spans="1:4" x14ac:dyDescent="0.25">
      <c r="A6015" s="27" t="s">
        <v>855</v>
      </c>
      <c r="B6015" s="27">
        <v>2000</v>
      </c>
      <c r="D6015" s="27">
        <v>3975336.52</v>
      </c>
    </row>
    <row r="6016" spans="1:4" x14ac:dyDescent="0.25">
      <c r="A6016" s="27" t="s">
        <v>855</v>
      </c>
      <c r="B6016" s="27">
        <v>2001</v>
      </c>
      <c r="D6016" s="27">
        <v>3975336.52</v>
      </c>
    </row>
    <row r="6017" spans="1:5" x14ac:dyDescent="0.25">
      <c r="A6017" s="27" t="s">
        <v>855</v>
      </c>
      <c r="B6017" s="27">
        <v>2002</v>
      </c>
      <c r="D6017" s="27">
        <v>3975336.52</v>
      </c>
    </row>
    <row r="6018" spans="1:5" x14ac:dyDescent="0.25">
      <c r="A6018" s="27" t="s">
        <v>855</v>
      </c>
      <c r="B6018" s="27">
        <v>2003</v>
      </c>
      <c r="D6018" s="27">
        <v>3975336.52</v>
      </c>
    </row>
    <row r="6019" spans="1:5" x14ac:dyDescent="0.25">
      <c r="A6019" s="27" t="s">
        <v>855</v>
      </c>
      <c r="B6019" s="27">
        <v>2004</v>
      </c>
      <c r="D6019" s="27">
        <v>3975336.52</v>
      </c>
    </row>
    <row r="6020" spans="1:5" x14ac:dyDescent="0.25">
      <c r="A6020" s="27" t="s">
        <v>855</v>
      </c>
      <c r="B6020" s="27">
        <v>2005</v>
      </c>
      <c r="D6020" s="27">
        <v>3975336.52</v>
      </c>
    </row>
    <row r="6021" spans="1:5" x14ac:dyDescent="0.25">
      <c r="A6021" s="27" t="s">
        <v>855</v>
      </c>
      <c r="B6021" s="27">
        <v>2006</v>
      </c>
      <c r="D6021" s="27">
        <v>3975336.52</v>
      </c>
    </row>
    <row r="6022" spans="1:5" x14ac:dyDescent="0.25">
      <c r="A6022" s="27" t="s">
        <v>855</v>
      </c>
      <c r="B6022" s="27">
        <v>2007</v>
      </c>
      <c r="D6022" s="27">
        <v>3975336.52</v>
      </c>
    </row>
    <row r="6023" spans="1:5" x14ac:dyDescent="0.25">
      <c r="A6023" s="27" t="s">
        <v>855</v>
      </c>
      <c r="B6023" s="27">
        <v>2008</v>
      </c>
      <c r="C6023" s="27">
        <v>3975336.52</v>
      </c>
      <c r="D6023" s="27">
        <v>3975336.52</v>
      </c>
      <c r="E6023" s="27">
        <v>4160832.84</v>
      </c>
    </row>
    <row r="6024" spans="1:5" x14ac:dyDescent="0.25">
      <c r="A6024" s="27" t="s">
        <v>855</v>
      </c>
      <c r="B6024" s="27">
        <v>2009</v>
      </c>
      <c r="D6024" s="27">
        <v>4121330.07</v>
      </c>
    </row>
    <row r="6025" spans="1:5" x14ac:dyDescent="0.25">
      <c r="A6025" s="27" t="s">
        <v>855</v>
      </c>
      <c r="B6025" s="27">
        <v>2010</v>
      </c>
      <c r="C6025" s="27">
        <v>4267323.62</v>
      </c>
      <c r="D6025" s="27">
        <v>4267323.62</v>
      </c>
      <c r="E6025" s="27">
        <v>4704996.03</v>
      </c>
    </row>
    <row r="6026" spans="1:5" x14ac:dyDescent="0.25">
      <c r="A6026" s="27" t="s">
        <v>855</v>
      </c>
      <c r="B6026" s="27">
        <v>2011</v>
      </c>
      <c r="C6026" s="27">
        <v>4747267.8</v>
      </c>
      <c r="D6026" s="27">
        <v>4747267.8</v>
      </c>
      <c r="E6026" s="27">
        <v>5513022.9000000004</v>
      </c>
    </row>
    <row r="6027" spans="1:5" x14ac:dyDescent="0.25">
      <c r="A6027" s="27" t="s">
        <v>855</v>
      </c>
      <c r="B6027" s="27">
        <v>2012</v>
      </c>
      <c r="C6027" s="27">
        <v>7909593.1200000001</v>
      </c>
      <c r="D6027" s="27">
        <v>7909593.1200000001</v>
      </c>
      <c r="E6027" s="27">
        <v>8819187.2400000002</v>
      </c>
    </row>
    <row r="6028" spans="1:5" x14ac:dyDescent="0.25">
      <c r="A6028" s="27" t="s">
        <v>855</v>
      </c>
      <c r="B6028" s="27">
        <v>2013</v>
      </c>
      <c r="C6028" s="27">
        <v>7768657.7800000003</v>
      </c>
      <c r="D6028" s="27">
        <v>7768657.7800000003</v>
      </c>
      <c r="E6028" s="27">
        <v>9032344.3599999994</v>
      </c>
    </row>
    <row r="6029" spans="1:5" x14ac:dyDescent="0.25">
      <c r="A6029" s="27" t="s">
        <v>855</v>
      </c>
      <c r="B6029" s="27">
        <v>2014</v>
      </c>
      <c r="D6029" s="27">
        <v>7768657.7800000003</v>
      </c>
    </row>
    <row r="6030" spans="1:5" x14ac:dyDescent="0.25">
      <c r="A6030" s="27" t="s">
        <v>855</v>
      </c>
      <c r="B6030" s="27">
        <v>2015</v>
      </c>
      <c r="D6030" s="27">
        <v>7768657.7800000003</v>
      </c>
    </row>
    <row r="6031" spans="1:5" x14ac:dyDescent="0.25">
      <c r="A6031" s="27" t="s">
        <v>855</v>
      </c>
      <c r="B6031" s="27">
        <v>2016</v>
      </c>
      <c r="D6031" s="27">
        <v>7768657.7800000003</v>
      </c>
    </row>
    <row r="6032" spans="1:5" x14ac:dyDescent="0.25">
      <c r="A6032" s="27" t="s">
        <v>855</v>
      </c>
      <c r="B6032" s="27">
        <v>2017</v>
      </c>
      <c r="D6032" s="27">
        <v>7768657.7800000003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Z152"/>
  <sheetViews>
    <sheetView zoomScaleNormal="100" workbookViewId="0">
      <pane ySplit="2" topLeftCell="A3" activePane="bottomLeft" state="frozen"/>
      <selection pane="bottomLeft" activeCell="A117" sqref="A117:XFD117"/>
    </sheetView>
  </sheetViews>
  <sheetFormatPr defaultRowHeight="15" x14ac:dyDescent="0.25"/>
  <cols>
    <col min="1" max="4" width="9.140625" style="27"/>
    <col min="5" max="5" width="12" style="27" bestFit="1" customWidth="1"/>
    <col min="6" max="20" width="9.140625" style="27"/>
    <col min="21" max="21" width="12" style="27" bestFit="1" customWidth="1"/>
    <col min="22" max="22" width="9.140625" style="27"/>
    <col min="23" max="23" width="12" style="27" bestFit="1" customWidth="1"/>
    <col min="24" max="24" width="18" style="27" bestFit="1" customWidth="1"/>
    <col min="25" max="25" width="12" style="27" bestFit="1" customWidth="1"/>
    <col min="26" max="16384" width="9.140625" style="27"/>
  </cols>
  <sheetData>
    <row r="2" spans="1:26" x14ac:dyDescent="0.25">
      <c r="E2" s="41">
        <v>2000</v>
      </c>
      <c r="F2" s="41">
        <v>2001</v>
      </c>
      <c r="G2" s="41">
        <v>2002</v>
      </c>
      <c r="H2" s="41">
        <v>2003</v>
      </c>
      <c r="I2" s="41">
        <v>2004</v>
      </c>
      <c r="J2" s="41">
        <v>2005</v>
      </c>
      <c r="K2" s="41">
        <v>2006</v>
      </c>
      <c r="L2" s="41">
        <v>2007</v>
      </c>
      <c r="M2" s="41">
        <v>2008</v>
      </c>
      <c r="N2" s="41">
        <v>2009</v>
      </c>
      <c r="O2" s="41">
        <v>2010</v>
      </c>
      <c r="P2" s="41">
        <v>2011</v>
      </c>
      <c r="Q2" s="41">
        <v>2012</v>
      </c>
      <c r="R2" s="41">
        <v>2013</v>
      </c>
      <c r="S2" s="41">
        <v>2014</v>
      </c>
      <c r="T2" s="41">
        <v>2015</v>
      </c>
      <c r="U2" s="41">
        <v>2016</v>
      </c>
    </row>
    <row r="3" spans="1:26" x14ac:dyDescent="0.25">
      <c r="A3" s="27" t="s">
        <v>180</v>
      </c>
      <c r="B3" s="27" t="s">
        <v>251</v>
      </c>
      <c r="C3" s="27" t="str">
        <f>VLOOKUP(B3,'[3]Names&amp;ISO'!$B:$C,2,FALSE)</f>
        <v>AFG</v>
      </c>
      <c r="D3" s="27" t="s">
        <v>988</v>
      </c>
      <c r="E3" s="27" t="s">
        <v>18</v>
      </c>
      <c r="F3" s="27" t="s">
        <v>18</v>
      </c>
      <c r="G3" s="27">
        <v>6785324842.4254465</v>
      </c>
      <c r="H3" s="27">
        <v>7853055070.0056314</v>
      </c>
      <c r="I3" s="27">
        <v>8065721989.9887991</v>
      </c>
      <c r="J3" s="27">
        <v>8935790359.543623</v>
      </c>
      <c r="K3" s="27">
        <v>9429857856.4720421</v>
      </c>
      <c r="L3" s="27">
        <v>12065492903.944147</v>
      </c>
      <c r="M3" s="27">
        <v>10779487339.468679</v>
      </c>
      <c r="N3" s="27">
        <v>13592463212.523331</v>
      </c>
      <c r="O3" s="27">
        <v>14811106200.541527</v>
      </c>
      <c r="P3" s="27">
        <v>15199403723.359421</v>
      </c>
      <c r="Q3" s="27">
        <v>17491006778.36507</v>
      </c>
      <c r="R3" s="27">
        <v>18351162665.52977</v>
      </c>
      <c r="S3" s="27">
        <v>18758530657.834354</v>
      </c>
      <c r="T3" s="27">
        <v>18186953265.815788</v>
      </c>
      <c r="U3" s="27">
        <v>19469022207.635742</v>
      </c>
      <c r="W3" s="27">
        <f>VLOOKUP(C3,[4]Sheet1!$B:$C,2,FALSE)</f>
        <v>19469022207.6852</v>
      </c>
      <c r="X3" s="27">
        <f>W3-U3</f>
        <v>4.9457550048828125E-2</v>
      </c>
      <c r="Y3" s="49">
        <f>X3/U3*100</f>
        <v>2.5403201825631951E-10</v>
      </c>
      <c r="Z3" s="49">
        <f>MAX(Y:Y)</f>
        <v>41.393406680427788</v>
      </c>
    </row>
    <row r="4" spans="1:26" x14ac:dyDescent="0.25">
      <c r="A4" s="27" t="s">
        <v>32</v>
      </c>
      <c r="B4" s="27" t="s">
        <v>256</v>
      </c>
      <c r="C4" s="27" t="str">
        <f>VLOOKUP(B4,'[3]Names&amp;ISO'!$B:$C,2,FALSE)</f>
        <v>ALB</v>
      </c>
      <c r="D4" s="27">
        <v>0</v>
      </c>
      <c r="E4" s="27">
        <v>6367216329.0918531</v>
      </c>
      <c r="F4" s="27">
        <v>6835780207.1049089</v>
      </c>
      <c r="G4" s="27">
        <v>7050731841.5774002</v>
      </c>
      <c r="H4" s="27">
        <v>7471212194.0022964</v>
      </c>
      <c r="I4" s="27">
        <v>7835883793.2657604</v>
      </c>
      <c r="J4" s="27">
        <v>8229568314.6995087</v>
      </c>
      <c r="K4" s="27">
        <v>8686194905.5375881</v>
      </c>
      <c r="L4" s="27">
        <v>9138382761.3424492</v>
      </c>
      <c r="M4" s="27">
        <v>9784957453.5223331</v>
      </c>
      <c r="N4" s="27">
        <v>10087708077.032808</v>
      </c>
      <c r="O4" s="27">
        <v>10494316281.305115</v>
      </c>
      <c r="P4" s="27">
        <v>10767076953.078123</v>
      </c>
      <c r="Q4" s="27">
        <v>10921143863.085266</v>
      </c>
      <c r="R4" s="27">
        <v>11026787455.552504</v>
      </c>
      <c r="S4" s="27">
        <v>11214133728.491922</v>
      </c>
      <c r="T4" s="27">
        <v>11476827582.208128</v>
      </c>
      <c r="U4" s="27">
        <v>11863865978.094248</v>
      </c>
      <c r="W4" s="27">
        <f>VLOOKUP(C4,[4]Sheet1!$B:$C,2,FALSE)</f>
        <v>11883682170.823601</v>
      </c>
      <c r="X4" s="27">
        <f t="shared" ref="X4:X67" si="0">W4-U4</f>
        <v>19816192.729352951</v>
      </c>
      <c r="Y4" s="49">
        <f t="shared" ref="Y4:Y66" si="1">X4/U4*100</f>
        <v>0.16702980938879525</v>
      </c>
      <c r="Z4" s="50">
        <f>MIN(Y:Y)</f>
        <v>-33.327506782918384</v>
      </c>
    </row>
    <row r="5" spans="1:26" x14ac:dyDescent="0.25">
      <c r="A5" s="27" t="s">
        <v>51</v>
      </c>
      <c r="B5" s="27" t="s">
        <v>258</v>
      </c>
      <c r="C5" s="27" t="str">
        <f>VLOOKUP(B5,'[3]Names&amp;ISO'!$B:$C,2,FALSE)</f>
        <v>DZA</v>
      </c>
      <c r="D5" s="27">
        <v>0</v>
      </c>
      <c r="E5" s="27">
        <v>89760185913.051239</v>
      </c>
      <c r="F5" s="27">
        <v>92382911753.148911</v>
      </c>
      <c r="G5" s="27">
        <v>97555641701.33934</v>
      </c>
      <c r="H5" s="27">
        <v>104580695794.48241</v>
      </c>
      <c r="I5" s="27">
        <v>109075380926.48943</v>
      </c>
      <c r="J5" s="27">
        <v>115513793279.34062</v>
      </c>
      <c r="K5" s="27">
        <v>117459091400.14832</v>
      </c>
      <c r="L5" s="27">
        <v>121420749287.60725</v>
      </c>
      <c r="M5" s="27">
        <v>124285974237.63382</v>
      </c>
      <c r="N5" s="27">
        <v>126459283306.90495</v>
      </c>
      <c r="O5" s="27">
        <v>130882301147.97011</v>
      </c>
      <c r="P5" s="27">
        <v>134421009232.5652</v>
      </c>
      <c r="Q5" s="27">
        <v>139169005798.75302</v>
      </c>
      <c r="R5" s="27">
        <v>143036319413.36935</v>
      </c>
      <c r="S5" s="27">
        <v>148471712848.27103</v>
      </c>
      <c r="T5" s="27">
        <v>153965457169.60568</v>
      </c>
      <c r="U5" s="27">
        <v>159049096745.24936</v>
      </c>
      <c r="W5" s="27">
        <f>VLOOKUP(C5,[4]Sheet1!$B:$C,2,FALSE)</f>
        <v>159049096745.24899</v>
      </c>
      <c r="X5" s="27">
        <f t="shared" si="0"/>
        <v>-3.662109375E-4</v>
      </c>
      <c r="Y5" s="49">
        <f t="shared" si="1"/>
        <v>-2.3025024661822756E-13</v>
      </c>
    </row>
    <row r="6" spans="1:26" x14ac:dyDescent="0.25">
      <c r="A6" s="27" t="s">
        <v>58</v>
      </c>
      <c r="B6" s="27" t="s">
        <v>266</v>
      </c>
      <c r="C6" s="27" t="str">
        <f>VLOOKUP(B6,'[3]Names&amp;ISO'!$B:$C,2,FALSE)</f>
        <v>AGO</v>
      </c>
      <c r="D6" s="27">
        <v>0</v>
      </c>
      <c r="E6" s="27">
        <v>26114772283.786282</v>
      </c>
      <c r="F6" s="27">
        <v>27214561423.233006</v>
      </c>
      <c r="G6" s="27">
        <v>30934340900.602829</v>
      </c>
      <c r="H6" s="27">
        <v>32556755393.028648</v>
      </c>
      <c r="I6" s="27">
        <v>36098456052.846001</v>
      </c>
      <c r="J6" s="27">
        <v>42690650682.867218</v>
      </c>
      <c r="K6" s="27">
        <v>51543671735.532051</v>
      </c>
      <c r="L6" s="27">
        <v>63188127422.440842</v>
      </c>
      <c r="M6" s="27">
        <v>71918952605.966339</v>
      </c>
      <c r="N6" s="27">
        <v>73654703740.618896</v>
      </c>
      <c r="O6" s="27">
        <v>76164387579.357635</v>
      </c>
      <c r="P6" s="27">
        <v>79149294835.888245</v>
      </c>
      <c r="Q6" s="27">
        <v>83270179466.046463</v>
      </c>
      <c r="R6" s="27">
        <v>88900805827.048294</v>
      </c>
      <c r="S6" s="27">
        <v>93171460876.291351</v>
      </c>
      <c r="T6" s="27">
        <v>95973450525.841141</v>
      </c>
      <c r="U6" s="27">
        <v>95335111741.202469</v>
      </c>
      <c r="W6" s="27">
        <f>VLOOKUP(C6,[4]Sheet1!$B:$C,2,FALSE)</f>
        <v>95337203468.115601</v>
      </c>
      <c r="X6" s="27">
        <f t="shared" si="0"/>
        <v>2091726.9131317139</v>
      </c>
      <c r="Y6" s="49">
        <f t="shared" si="1"/>
        <v>2.194078209935846E-3</v>
      </c>
      <c r="Z6" s="51"/>
    </row>
    <row r="7" spans="1:26" x14ac:dyDescent="0.25">
      <c r="A7" s="27" t="s">
        <v>114</v>
      </c>
      <c r="B7" s="27" t="s">
        <v>273</v>
      </c>
      <c r="C7" s="27" t="str">
        <f>VLOOKUP(B7,'[3]Names&amp;ISO'!$B:$C,2,FALSE)</f>
        <v>ATG</v>
      </c>
      <c r="D7" s="27">
        <v>0</v>
      </c>
      <c r="E7" s="27">
        <v>1087823419.4906809</v>
      </c>
      <c r="F7" s="27">
        <v>1033127878.5070781</v>
      </c>
      <c r="G7" s="27">
        <v>1043625187.1538979</v>
      </c>
      <c r="H7" s="27">
        <v>1107023773.2313972</v>
      </c>
      <c r="I7" s="27">
        <v>1170583366.480381</v>
      </c>
      <c r="J7" s="27">
        <v>1246376947.4350042</v>
      </c>
      <c r="K7" s="27">
        <v>1404859167.6554294</v>
      </c>
      <c r="L7" s="27">
        <v>1535467990.1350608</v>
      </c>
      <c r="M7" s="27">
        <v>1535067177.3562012</v>
      </c>
      <c r="N7" s="27">
        <v>1349024356.7616363</v>
      </c>
      <c r="O7" s="27">
        <v>1252199506.5953457</v>
      </c>
      <c r="P7" s="27">
        <v>1225613140.6808238</v>
      </c>
      <c r="Q7" s="27">
        <v>1268831861.0285873</v>
      </c>
      <c r="R7" s="27">
        <v>1267141796.94976</v>
      </c>
      <c r="S7" s="27">
        <v>1332013384.133611</v>
      </c>
      <c r="T7" s="27">
        <v>1385809692.9232802</v>
      </c>
      <c r="U7" s="27">
        <v>1460144703.7037034</v>
      </c>
      <c r="W7" s="27">
        <f>VLOOKUP(C7,[4]Sheet1!$B:$C,2,FALSE)</f>
        <v>1460144703.7037001</v>
      </c>
      <c r="X7" s="27">
        <f t="shared" si="0"/>
        <v>-3.337860107421875E-6</v>
      </c>
      <c r="Y7" s="49">
        <f t="shared" si="1"/>
        <v>-2.2859789847919089E-13</v>
      </c>
    </row>
    <row r="8" spans="1:26" x14ac:dyDescent="0.25">
      <c r="A8" s="27" t="s">
        <v>145</v>
      </c>
      <c r="B8" s="27" t="s">
        <v>276</v>
      </c>
      <c r="C8" s="27" t="str">
        <f>VLOOKUP(B8,'[3]Names&amp;ISO'!$B:$C,2,FALSE)</f>
        <v>ARG</v>
      </c>
      <c r="D8" s="27">
        <v>0</v>
      </c>
      <c r="E8" s="27">
        <v>341796650591.48303</v>
      </c>
      <c r="F8" s="27">
        <v>326638155053.64899</v>
      </c>
      <c r="G8" s="27">
        <v>284019035293.16351</v>
      </c>
      <c r="H8" s="27">
        <v>317635066031.07941</v>
      </c>
      <c r="I8" s="27">
        <v>374391698490.81</v>
      </c>
      <c r="J8" s="27">
        <v>407088694953.72015</v>
      </c>
      <c r="K8" s="27">
        <v>440399289386.1344</v>
      </c>
      <c r="L8" s="27">
        <v>480111099997.1311</v>
      </c>
      <c r="M8" s="27">
        <v>497531741464.37421</v>
      </c>
      <c r="N8" s="27">
        <v>468325354974.83716</v>
      </c>
      <c r="O8" s="27">
        <v>516965983965.2865</v>
      </c>
      <c r="P8" s="27">
        <v>552051622440.23267</v>
      </c>
      <c r="Q8" s="27">
        <v>512192208200.8656</v>
      </c>
      <c r="R8" s="27">
        <v>502731763065.35303</v>
      </c>
      <c r="S8" s="27">
        <v>506953202582.62524</v>
      </c>
      <c r="T8" s="27">
        <v>515859418122.53833</v>
      </c>
      <c r="U8" s="27">
        <v>545476103427.24719</v>
      </c>
      <c r="W8" s="27">
        <f>VLOOKUP(C8,[4]Sheet1!$B:$C,2,FALSE)</f>
        <v>554860945013.62</v>
      </c>
      <c r="X8" s="27">
        <f t="shared" si="0"/>
        <v>9384841586.3728027</v>
      </c>
      <c r="Y8" s="49">
        <f t="shared" si="1"/>
        <v>1.7204862921413944</v>
      </c>
    </row>
    <row r="9" spans="1:26" x14ac:dyDescent="0.25">
      <c r="A9" s="27" t="s">
        <v>181</v>
      </c>
      <c r="B9" s="27" t="s">
        <v>278</v>
      </c>
      <c r="C9" s="27" t="str">
        <f>VLOOKUP(B9,'[3]Names&amp;ISO'!$B:$C,2,FALSE)</f>
        <v>ARM</v>
      </c>
      <c r="D9" s="27">
        <v>0</v>
      </c>
      <c r="E9" s="27">
        <v>3895689107.9856215</v>
      </c>
      <c r="F9" s="27">
        <v>4266448722.8215098</v>
      </c>
      <c r="G9" s="27">
        <v>4897790464.6217146</v>
      </c>
      <c r="H9" s="27">
        <v>5585361777.960556</v>
      </c>
      <c r="I9" s="27">
        <v>6169518916.2776518</v>
      </c>
      <c r="J9" s="27">
        <v>7041655770.8041115</v>
      </c>
      <c r="K9" s="27">
        <v>7970812905.2321968</v>
      </c>
      <c r="L9" s="27">
        <v>9066375749.2276192</v>
      </c>
      <c r="M9" s="27">
        <v>9696023628.0947075</v>
      </c>
      <c r="N9" s="27">
        <v>8323946341.991991</v>
      </c>
      <c r="O9" s="27">
        <v>8507397154.7719908</v>
      </c>
      <c r="P9" s="27">
        <v>8907068523.1265697</v>
      </c>
      <c r="Q9" s="27">
        <v>9542681639.7862949</v>
      </c>
      <c r="R9" s="27">
        <v>9857705883.6770172</v>
      </c>
      <c r="S9" s="27">
        <v>10212318586.710627</v>
      </c>
      <c r="T9" s="27">
        <v>10545407237.282568</v>
      </c>
      <c r="U9" s="27">
        <v>10572298341.561769</v>
      </c>
      <c r="W9" s="27">
        <f>VLOOKUP(C9,[4]Sheet1!$B:$C,2,FALSE)</f>
        <v>10546135160.031</v>
      </c>
      <c r="X9" s="27">
        <f t="shared" si="0"/>
        <v>-26163181.530769348</v>
      </c>
      <c r="Y9" s="49">
        <f t="shared" si="1"/>
        <v>-0.24746919435594031</v>
      </c>
    </row>
    <row r="10" spans="1:26" x14ac:dyDescent="0.25">
      <c r="A10" s="27" t="s">
        <v>182</v>
      </c>
      <c r="B10" s="27" t="s">
        <v>288</v>
      </c>
      <c r="C10" s="27" t="str">
        <f>VLOOKUP(B10,'[3]Names&amp;ISO'!$B:$C,2,FALSE)</f>
        <v>AZE</v>
      </c>
      <c r="D10" s="27">
        <v>0</v>
      </c>
      <c r="E10" s="27">
        <v>9313603848.3335915</v>
      </c>
      <c r="F10" s="27">
        <v>10339996004.923029</v>
      </c>
      <c r="G10" s="27">
        <v>10731996284.508314</v>
      </c>
      <c r="H10" s="27">
        <v>11849300217.476858</v>
      </c>
      <c r="I10" s="27">
        <v>13055607561.998455</v>
      </c>
      <c r="J10" s="27">
        <v>16471264514.116528</v>
      </c>
      <c r="K10" s="27">
        <v>22153051456.857765</v>
      </c>
      <c r="L10" s="27">
        <v>27716099074.886948</v>
      </c>
      <c r="M10" s="27">
        <v>32386743152.423763</v>
      </c>
      <c r="N10" s="27">
        <v>33607579411.833233</v>
      </c>
      <c r="O10" s="27">
        <v>35265332074.04966</v>
      </c>
      <c r="P10" s="27">
        <v>35309649333.223373</v>
      </c>
      <c r="Q10" s="27">
        <v>35961861867.323265</v>
      </c>
      <c r="R10" s="27">
        <v>37821045081.09745</v>
      </c>
      <c r="S10" s="27">
        <v>38533641561.722107</v>
      </c>
      <c r="T10" s="27">
        <v>40478353252.732529</v>
      </c>
      <c r="U10" s="27">
        <v>37847715736.040611</v>
      </c>
      <c r="W10" s="27">
        <f>VLOOKUP(C10,[4]Sheet1!$B:$C,2,FALSE)</f>
        <v>37867518957.197502</v>
      </c>
      <c r="X10" s="27">
        <f t="shared" si="0"/>
        <v>19803221.156890869</v>
      </c>
      <c r="Y10" s="49">
        <f t="shared" si="1"/>
        <v>5.2323424998759402E-2</v>
      </c>
    </row>
    <row r="11" spans="1:26" x14ac:dyDescent="0.25">
      <c r="A11" s="27" t="s">
        <v>183</v>
      </c>
      <c r="B11" s="27" t="s">
        <v>296</v>
      </c>
      <c r="C11" s="27" t="str">
        <f>VLOOKUP(B11,'[3]Names&amp;ISO'!$B:$C,2,FALSE)</f>
        <v>BGD</v>
      </c>
      <c r="D11" s="27">
        <v>0</v>
      </c>
      <c r="E11" s="27">
        <v>86942718018.069275</v>
      </c>
      <c r="F11" s="27">
        <v>91922343567.506516</v>
      </c>
      <c r="G11" s="27">
        <v>93020684064.58342</v>
      </c>
      <c r="H11" s="27">
        <v>98403731073.060806</v>
      </c>
      <c r="I11" s="27">
        <v>104126758456.35555</v>
      </c>
      <c r="J11" s="27">
        <v>114182320478.8093</v>
      </c>
      <c r="K11" s="27">
        <v>118104585660.66887</v>
      </c>
      <c r="L11" s="27">
        <v>123432935459.98212</v>
      </c>
      <c r="M11" s="27">
        <v>132207442354.16383</v>
      </c>
      <c r="N11" s="27">
        <v>138793605075.00345</v>
      </c>
      <c r="O11" s="27">
        <v>147717598997.84738</v>
      </c>
      <c r="P11" s="27">
        <v>163433650244.00052</v>
      </c>
      <c r="Q11" s="27">
        <v>166533614996.12921</v>
      </c>
      <c r="R11" s="27">
        <v>174491464772.06351</v>
      </c>
      <c r="S11" s="27">
        <v>187477095814.72855</v>
      </c>
      <c r="T11" s="27">
        <v>201106995827.77731</v>
      </c>
      <c r="U11" s="27">
        <v>221415162445.64813</v>
      </c>
      <c r="W11" s="27">
        <f>VLOOKUP(C11,[4]Sheet1!$B:$C,2,FALSE)</f>
        <v>221415162445.64801</v>
      </c>
      <c r="X11" s="27">
        <f t="shared" si="0"/>
        <v>0</v>
      </c>
      <c r="Y11" s="49">
        <f t="shared" si="1"/>
        <v>0</v>
      </c>
    </row>
    <row r="12" spans="1:26" x14ac:dyDescent="0.25">
      <c r="A12" s="27" t="s">
        <v>33</v>
      </c>
      <c r="B12" s="27" t="s">
        <v>300</v>
      </c>
      <c r="C12" s="27" t="str">
        <f>VLOOKUP(B12,'[3]Names&amp;ISO'!$B:$C,2,FALSE)</f>
        <v>BLR</v>
      </c>
      <c r="D12" s="27">
        <v>0</v>
      </c>
      <c r="E12" s="27">
        <v>22424737688.91214</v>
      </c>
      <c r="F12" s="27">
        <v>23397956928.221424</v>
      </c>
      <c r="G12" s="27">
        <v>24610426999.326847</v>
      </c>
      <c r="H12" s="27">
        <v>26470320800.734753</v>
      </c>
      <c r="I12" s="27">
        <v>29479684521.958828</v>
      </c>
      <c r="J12" s="27">
        <v>32261072351.634254</v>
      </c>
      <c r="K12" s="27">
        <v>35486470065.204651</v>
      </c>
      <c r="L12" s="27">
        <v>38556850896.413445</v>
      </c>
      <c r="M12" s="27">
        <v>42519688788.924492</v>
      </c>
      <c r="N12" s="27">
        <v>42593200300.91671</v>
      </c>
      <c r="O12" s="27">
        <v>45875062398.405891</v>
      </c>
      <c r="P12" s="27">
        <v>48723792203.587868</v>
      </c>
      <c r="Q12" s="27">
        <v>49266431471.8992</v>
      </c>
      <c r="R12" s="27">
        <v>49779799015.655869</v>
      </c>
      <c r="S12" s="27">
        <v>50666101271.596298</v>
      </c>
      <c r="T12" s="27">
        <v>48786121153.221283</v>
      </c>
      <c r="U12" s="27">
        <v>47407217531.162041</v>
      </c>
      <c r="W12" s="27">
        <f>VLOOKUP(C12,[4]Sheet1!$B:$C,2,FALSE)</f>
        <v>47722657820.667503</v>
      </c>
      <c r="X12" s="27">
        <f t="shared" si="0"/>
        <v>315440289.50546265</v>
      </c>
      <c r="Y12" s="49">
        <f t="shared" si="1"/>
        <v>0.66538452567505202</v>
      </c>
    </row>
    <row r="13" spans="1:26" x14ac:dyDescent="0.25">
      <c r="A13" s="27" t="s">
        <v>118</v>
      </c>
      <c r="B13" s="27" t="s">
        <v>305</v>
      </c>
      <c r="C13" s="27" t="str">
        <f>VLOOKUP(B13,'[3]Names&amp;ISO'!$B:$C,2,FALSE)</f>
        <v>BLZ</v>
      </c>
      <c r="D13" s="27">
        <v>0</v>
      </c>
      <c r="E13" s="27">
        <v>1042186605.3328342</v>
      </c>
      <c r="F13" s="27">
        <v>1094213279.0849121</v>
      </c>
      <c r="G13" s="27">
        <v>1149879262.3536983</v>
      </c>
      <c r="H13" s="27">
        <v>1258173311.6769197</v>
      </c>
      <c r="I13" s="27">
        <v>1315988877.9858673</v>
      </c>
      <c r="J13" s="27">
        <v>1350395112.3792768</v>
      </c>
      <c r="K13" s="27">
        <v>1412544161.1402493</v>
      </c>
      <c r="L13" s="27">
        <v>1427118399.9488347</v>
      </c>
      <c r="M13" s="27">
        <v>1472193854.7970204</v>
      </c>
      <c r="N13" s="27">
        <v>1483181222.7555182</v>
      </c>
      <c r="O13" s="27">
        <v>1533820653.3791203</v>
      </c>
      <c r="P13" s="27">
        <v>1566736787.1313343</v>
      </c>
      <c r="Q13" s="27">
        <v>1625253508.1388226</v>
      </c>
      <c r="R13" s="27">
        <v>1637248564.5814362</v>
      </c>
      <c r="S13" s="27">
        <v>1704168693.0424738</v>
      </c>
      <c r="T13" s="27">
        <v>1753239481.9374082</v>
      </c>
      <c r="U13" s="27">
        <v>1741100000</v>
      </c>
      <c r="W13" s="27">
        <f>VLOOKUP(C13,[4]Sheet1!$B:$C,2,FALSE)</f>
        <v>1820158550</v>
      </c>
      <c r="X13" s="27">
        <f t="shared" si="0"/>
        <v>79058550</v>
      </c>
      <c r="Y13" s="49">
        <f t="shared" si="1"/>
        <v>4.5407242547814599</v>
      </c>
    </row>
    <row r="14" spans="1:26" x14ac:dyDescent="0.25">
      <c r="A14" s="27" t="s">
        <v>59</v>
      </c>
      <c r="B14" s="27" t="s">
        <v>307</v>
      </c>
      <c r="C14" s="27" t="str">
        <f>VLOOKUP(B14,'[3]Names&amp;ISO'!$B:$C,2,FALSE)</f>
        <v>BEN</v>
      </c>
      <c r="D14" s="27" t="s">
        <v>988</v>
      </c>
      <c r="E14" s="27">
        <v>4475006003.3128166</v>
      </c>
      <c r="F14" s="27">
        <v>4724934274.6262131</v>
      </c>
      <c r="G14" s="27">
        <v>4930631806.7645512</v>
      </c>
      <c r="H14" s="27">
        <v>5108069864.5931416</v>
      </c>
      <c r="I14" s="27">
        <v>5337997619.0694761</v>
      </c>
      <c r="J14" s="27">
        <v>5427079117.4883757</v>
      </c>
      <c r="K14" s="27">
        <v>5645523729.1834745</v>
      </c>
      <c r="L14" s="27">
        <v>5981190555.1671238</v>
      </c>
      <c r="M14" s="27">
        <v>6253058419.2914238</v>
      </c>
      <c r="N14" s="27">
        <v>6411313798.0644007</v>
      </c>
      <c r="O14" s="27">
        <v>6551941785.7593164</v>
      </c>
      <c r="P14" s="27">
        <v>6752249007.3644247</v>
      </c>
      <c r="Q14" s="27">
        <v>7079708251.1453667</v>
      </c>
      <c r="R14" s="27">
        <v>7590606935.777482</v>
      </c>
      <c r="S14" s="27">
        <v>8062698628.0745382</v>
      </c>
      <c r="T14" s="27">
        <v>8240985869.3590174</v>
      </c>
      <c r="U14" s="27">
        <v>8583031398.216753</v>
      </c>
      <c r="W14" s="27">
        <f>VLOOKUP(C14,[4]Sheet1!$B:$C,2,FALSE)</f>
        <v>8573159696.6112804</v>
      </c>
      <c r="X14" s="27">
        <f t="shared" si="0"/>
        <v>-9871701.6054725647</v>
      </c>
      <c r="Y14" s="49">
        <f t="shared" si="1"/>
        <v>-0.11501416163435627</v>
      </c>
    </row>
    <row r="15" spans="1:26" x14ac:dyDescent="0.25">
      <c r="A15" s="27" t="s">
        <v>184</v>
      </c>
      <c r="B15" s="27" t="s">
        <v>311</v>
      </c>
      <c r="C15" s="27" t="str">
        <f>VLOOKUP(B15,'[3]Names&amp;ISO'!$B:$C,2,FALSE)</f>
        <v>BTN</v>
      </c>
      <c r="D15" s="27">
        <v>0</v>
      </c>
      <c r="E15" s="27">
        <v>672056912.35916412</v>
      </c>
      <c r="F15" s="27">
        <v>747725408.0013777</v>
      </c>
      <c r="G15" s="27">
        <v>833449861.10533583</v>
      </c>
      <c r="H15" s="27">
        <v>923277712.23750293</v>
      </c>
      <c r="I15" s="27">
        <v>955510289.05490005</v>
      </c>
      <c r="J15" s="27">
        <v>1042966989.0006105</v>
      </c>
      <c r="K15" s="27">
        <v>1086367759.3040166</v>
      </c>
      <c r="L15" s="27">
        <v>1370593118.9402966</v>
      </c>
      <c r="M15" s="27">
        <v>1261725547.7457614</v>
      </c>
      <c r="N15" s="27">
        <v>1425771628.2769089</v>
      </c>
      <c r="O15" s="27">
        <v>1655393004.0493767</v>
      </c>
      <c r="P15" s="27">
        <v>1720265552.6980772</v>
      </c>
      <c r="Q15" s="27">
        <v>1756485298.5196288</v>
      </c>
      <c r="R15" s="27">
        <v>1759939087.86341</v>
      </c>
      <c r="S15" s="27">
        <v>1999231482.1270697</v>
      </c>
      <c r="T15" s="27">
        <v>2028309782.3284533</v>
      </c>
      <c r="U15" s="27">
        <v>2212638830.3943877</v>
      </c>
      <c r="W15" s="27">
        <f>VLOOKUP(C15,[4]Sheet1!$B:$C,2,FALSE)</f>
        <v>2212638830.3943901</v>
      </c>
      <c r="X15" s="27">
        <f t="shared" si="0"/>
        <v>0</v>
      </c>
      <c r="Y15" s="49">
        <f t="shared" si="1"/>
        <v>0</v>
      </c>
    </row>
    <row r="16" spans="1:26" x14ac:dyDescent="0.25">
      <c r="A16" s="27" t="s">
        <v>146</v>
      </c>
      <c r="B16" s="27" t="s">
        <v>313</v>
      </c>
      <c r="C16" s="27" t="str">
        <f>VLOOKUP(B16,'[3]Names&amp;ISO'!$B:$C,2,FALSE)</f>
        <v>BOL</v>
      </c>
      <c r="D16" s="27">
        <v>0</v>
      </c>
      <c r="E16" s="27">
        <v>17182876147.069313</v>
      </c>
      <c r="F16" s="27">
        <v>17416572358.454964</v>
      </c>
      <c r="G16" s="27">
        <v>17853058655.968292</v>
      </c>
      <c r="H16" s="27">
        <v>18341898323.330166</v>
      </c>
      <c r="I16" s="27">
        <v>19104936581.321777</v>
      </c>
      <c r="J16" s="27">
        <v>19925906985.054607</v>
      </c>
      <c r="K16" s="27">
        <v>20810258343.191338</v>
      </c>
      <c r="L16" s="27">
        <v>21730757331.206623</v>
      </c>
      <c r="M16" s="27">
        <v>23072433573.105186</v>
      </c>
      <c r="N16" s="27">
        <v>23844743040.863636</v>
      </c>
      <c r="O16" s="27">
        <v>24834031625.861401</v>
      </c>
      <c r="P16" s="27">
        <v>26120264591.974697</v>
      </c>
      <c r="Q16" s="27">
        <v>27454989043.782902</v>
      </c>
      <c r="R16" s="27">
        <v>29320744117.021767</v>
      </c>
      <c r="S16" s="27">
        <v>30921853628.996254</v>
      </c>
      <c r="T16" s="27">
        <v>32423766630.209682</v>
      </c>
      <c r="U16" s="27">
        <v>33806395513.748192</v>
      </c>
      <c r="W16" s="27">
        <f>VLOOKUP(C16,[4]Sheet1!$B:$C,2,FALSE)</f>
        <v>33941126193.921902</v>
      </c>
      <c r="X16" s="27">
        <f t="shared" si="0"/>
        <v>134730680.17370987</v>
      </c>
      <c r="Y16" s="49">
        <f t="shared" si="1"/>
        <v>0.39853607025013466</v>
      </c>
    </row>
    <row r="17" spans="1:25" x14ac:dyDescent="0.25">
      <c r="A17" s="27" t="s">
        <v>34</v>
      </c>
      <c r="B17" s="27" t="s">
        <v>319</v>
      </c>
      <c r="C17" s="27" t="str">
        <f>VLOOKUP(B17,'[3]Names&amp;ISO'!$B:$C,2,FALSE)</f>
        <v>BIH</v>
      </c>
      <c r="D17" s="27">
        <v>0</v>
      </c>
      <c r="E17" s="27">
        <v>10332918639.061026</v>
      </c>
      <c r="F17" s="27">
        <v>10604641374.571142</v>
      </c>
      <c r="G17" s="27">
        <v>11108504716.526344</v>
      </c>
      <c r="H17" s="27">
        <v>11493846792.543785</v>
      </c>
      <c r="I17" s="27">
        <v>12205736887.300434</v>
      </c>
      <c r="J17" s="27">
        <v>13235162608.459114</v>
      </c>
      <c r="K17" s="27">
        <v>14071409393.84973</v>
      </c>
      <c r="L17" s="27">
        <v>14868902864.542948</v>
      </c>
      <c r="M17" s="27">
        <v>15576008299.792639</v>
      </c>
      <c r="N17" s="27">
        <v>15136018994.118168</v>
      </c>
      <c r="O17" s="27">
        <v>15252346527.495041</v>
      </c>
      <c r="P17" s="27">
        <v>15392366441.965477</v>
      </c>
      <c r="Q17" s="27">
        <v>15253471272.664867</v>
      </c>
      <c r="R17" s="27">
        <v>15620840018.613094</v>
      </c>
      <c r="S17" s="27">
        <v>15800384557.078827</v>
      </c>
      <c r="T17" s="27">
        <v>16280908134.666277</v>
      </c>
      <c r="U17" s="27">
        <v>16910277133.64629</v>
      </c>
      <c r="W17" s="27">
        <f>VLOOKUP(C17,[4]Sheet1!$B:$C,2,FALSE)</f>
        <v>16911088173.7458</v>
      </c>
      <c r="X17" s="27">
        <f t="shared" si="0"/>
        <v>811040.09951019287</v>
      </c>
      <c r="Y17" s="49">
        <f t="shared" si="1"/>
        <v>4.7961372430524547E-3</v>
      </c>
    </row>
    <row r="18" spans="1:25" x14ac:dyDescent="0.25">
      <c r="A18" s="27" t="s">
        <v>60</v>
      </c>
      <c r="B18" s="27" t="s">
        <v>322</v>
      </c>
      <c r="C18" s="27" t="str">
        <f>VLOOKUP(B18,'[3]Names&amp;ISO'!$B:$C,2,FALSE)</f>
        <v>BWA</v>
      </c>
      <c r="D18" s="27">
        <v>0</v>
      </c>
      <c r="E18" s="27">
        <v>7895888828.020278</v>
      </c>
      <c r="F18" s="27">
        <v>7899082619.8903913</v>
      </c>
      <c r="G18" s="27">
        <v>8392385265.4488726</v>
      </c>
      <c r="H18" s="27">
        <v>8777339278.1526051</v>
      </c>
      <c r="I18" s="27">
        <v>9034926813.1004868</v>
      </c>
      <c r="J18" s="27">
        <v>9368288141.7753429</v>
      </c>
      <c r="K18" s="27">
        <v>10211470227.027748</v>
      </c>
      <c r="L18" s="27">
        <v>11095545974.258987</v>
      </c>
      <c r="M18" s="27">
        <v>11702635756.444391</v>
      </c>
      <c r="N18" s="27">
        <v>10836285546.696949</v>
      </c>
      <c r="O18" s="27">
        <v>10989219379.361523</v>
      </c>
      <c r="P18" s="27">
        <v>12821671732.015129</v>
      </c>
      <c r="Q18" s="27">
        <v>13081913517.356411</v>
      </c>
      <c r="R18" s="27">
        <v>14680702883.026035</v>
      </c>
      <c r="S18" s="27">
        <v>15185888148.644054</v>
      </c>
      <c r="T18" s="27">
        <v>14922741984.795471</v>
      </c>
      <c r="U18" s="27">
        <v>15581137273.772797</v>
      </c>
      <c r="W18" s="27">
        <f>VLOOKUP(C18,[4]Sheet1!$B:$C,2,FALSE)</f>
        <v>15648700274.4804</v>
      </c>
      <c r="X18" s="27">
        <f t="shared" si="0"/>
        <v>67563000.707603455</v>
      </c>
      <c r="Y18" s="49">
        <f t="shared" si="1"/>
        <v>0.43362047019077338</v>
      </c>
    </row>
    <row r="19" spans="1:25" x14ac:dyDescent="0.25">
      <c r="A19" s="27" t="s">
        <v>147</v>
      </c>
      <c r="B19" s="27" t="s">
        <v>327</v>
      </c>
      <c r="C19" s="27" t="str">
        <f>VLOOKUP(B19,'[3]Names&amp;ISO'!$B:$C,2,FALSE)</f>
        <v>BRA</v>
      </c>
      <c r="D19" s="27">
        <v>0</v>
      </c>
      <c r="E19" s="27">
        <v>1231010642486.2942</v>
      </c>
      <c r="F19" s="27">
        <v>1246825687240.3948</v>
      </c>
      <c r="G19" s="27">
        <v>1281660693559.7205</v>
      </c>
      <c r="H19" s="27">
        <v>1301173247123.3813</v>
      </c>
      <c r="I19" s="27">
        <v>1375957581475.8823</v>
      </c>
      <c r="J19" s="27">
        <v>1419955249403.3574</v>
      </c>
      <c r="K19" s="27">
        <v>1476235319338.45</v>
      </c>
      <c r="L19" s="27">
        <v>1565792184323.9932</v>
      </c>
      <c r="M19" s="27">
        <v>1645558944748.3076</v>
      </c>
      <c r="N19" s="27">
        <v>1641364305819.0503</v>
      </c>
      <c r="O19" s="27">
        <v>1767373035567.1133</v>
      </c>
      <c r="P19" s="27">
        <v>1838997540211.156</v>
      </c>
      <c r="Q19" s="27">
        <v>1873629902823.8184</v>
      </c>
      <c r="R19" s="27">
        <v>1929893234871.1316</v>
      </c>
      <c r="S19" s="27">
        <v>1938717775641.4146</v>
      </c>
      <c r="T19" s="27">
        <v>1867941707930.063</v>
      </c>
      <c r="U19" s="27">
        <v>1796186586414.4456</v>
      </c>
      <c r="W19" s="27">
        <f>VLOOKUP(C19,[4]Sheet1!$B:$C,2,FALSE)</f>
        <v>1793989048409.29</v>
      </c>
      <c r="X19" s="27">
        <f t="shared" si="0"/>
        <v>-2197538005.1555176</v>
      </c>
      <c r="Y19" s="49">
        <f t="shared" si="1"/>
        <v>-0.12234463957011567</v>
      </c>
    </row>
    <row r="20" spans="1:25" x14ac:dyDescent="0.25">
      <c r="A20" s="27" t="s">
        <v>61</v>
      </c>
      <c r="B20" s="27" t="s">
        <v>340</v>
      </c>
      <c r="C20" s="27" t="str">
        <f>VLOOKUP(B20,'[3]Names&amp;ISO'!$B:$C,2,FALSE)</f>
        <v>BFA</v>
      </c>
      <c r="D20" s="27">
        <v>0</v>
      </c>
      <c r="E20" s="27">
        <v>4942903346.2303972</v>
      </c>
      <c r="F20" s="27">
        <v>5234667747.1274614</v>
      </c>
      <c r="G20" s="27">
        <v>5486263359.9462938</v>
      </c>
      <c r="H20" s="27">
        <v>5928740938.791605</v>
      </c>
      <c r="I20" s="27">
        <v>6197822948.6615219</v>
      </c>
      <c r="J20" s="27">
        <v>6727152916.2829399</v>
      </c>
      <c r="K20" s="27">
        <v>7192868155.31141</v>
      </c>
      <c r="L20" s="27">
        <v>7446052533.6043797</v>
      </c>
      <c r="M20" s="27">
        <v>7852304731.9935341</v>
      </c>
      <c r="N20" s="27">
        <v>8101786164.0590038</v>
      </c>
      <c r="O20" s="27">
        <v>8670865191.5512009</v>
      </c>
      <c r="P20" s="27">
        <v>9384050887.288208</v>
      </c>
      <c r="Q20" s="27">
        <v>9993546553.7155247</v>
      </c>
      <c r="R20" s="27">
        <v>10572815907.814894</v>
      </c>
      <c r="S20" s="27">
        <v>11049711409.277657</v>
      </c>
      <c r="T20" s="27">
        <v>10696183456.397636</v>
      </c>
      <c r="U20" s="27">
        <v>11693235542.067104</v>
      </c>
      <c r="W20" s="27">
        <f>VLOOKUP(C20,[4]Sheet1!$B:$C,2,FALSE)</f>
        <v>11448781714.313101</v>
      </c>
      <c r="X20" s="27">
        <f t="shared" si="0"/>
        <v>-244453827.75400352</v>
      </c>
      <c r="Y20" s="49">
        <f t="shared" si="1"/>
        <v>-2.0905576294479524</v>
      </c>
    </row>
    <row r="21" spans="1:25" x14ac:dyDescent="0.25">
      <c r="A21" s="27" t="s">
        <v>62</v>
      </c>
      <c r="B21" s="27" t="s">
        <v>342</v>
      </c>
      <c r="C21" s="27" t="str">
        <f>VLOOKUP(B21,'[3]Names&amp;ISO'!$B:$C,2,FALSE)</f>
        <v>BDI</v>
      </c>
      <c r="D21" s="27" t="s">
        <v>988</v>
      </c>
      <c r="E21" s="27">
        <v>1905615646.9224074</v>
      </c>
      <c r="F21" s="27">
        <v>1935809149.0938661</v>
      </c>
      <c r="G21" s="27">
        <v>1982770265.9393299</v>
      </c>
      <c r="H21" s="27">
        <v>2029859830.5110133</v>
      </c>
      <c r="I21" s="27">
        <v>2107824619.4068167</v>
      </c>
      <c r="J21" s="27">
        <v>2199824616.6004763</v>
      </c>
      <c r="K21" s="27">
        <v>2318718028.5300674</v>
      </c>
      <c r="L21" s="27">
        <v>2398558371.8552246</v>
      </c>
      <c r="M21" s="27">
        <v>2514460580.8000374</v>
      </c>
      <c r="N21" s="27">
        <v>2559124699.7761326</v>
      </c>
      <c r="O21" s="27">
        <v>2737776452.5153499</v>
      </c>
      <c r="P21" s="27">
        <v>3008205194.3397059</v>
      </c>
      <c r="Q21" s="27">
        <v>3160570014.9422421</v>
      </c>
      <c r="R21" s="27">
        <v>3330841375.0355353</v>
      </c>
      <c r="S21" s="27">
        <v>3481308177.5574188</v>
      </c>
      <c r="T21" s="27">
        <v>3236131872.3411217</v>
      </c>
      <c r="U21" s="27">
        <v>3007029030.4000969</v>
      </c>
      <c r="W21" s="27">
        <f>VLOOKUP(C21,[4]Sheet1!$B:$C,2,FALSE)</f>
        <v>3007029030.4001002</v>
      </c>
      <c r="X21" s="27">
        <f t="shared" si="0"/>
        <v>0</v>
      </c>
      <c r="Y21" s="49">
        <f t="shared" si="1"/>
        <v>0</v>
      </c>
    </row>
    <row r="22" spans="1:25" x14ac:dyDescent="0.25">
      <c r="A22" s="27" t="s">
        <v>162</v>
      </c>
      <c r="B22" s="27" t="s">
        <v>344</v>
      </c>
      <c r="C22" s="27" t="str">
        <f>VLOOKUP(B22,'[3]Names&amp;ISO'!$B:$C,2,FALSE)</f>
        <v>KHM</v>
      </c>
      <c r="D22" s="27">
        <v>0</v>
      </c>
      <c r="E22" s="27">
        <v>6131003281.9624071</v>
      </c>
      <c r="F22" s="27">
        <v>6640755517.9222651</v>
      </c>
      <c r="G22" s="27">
        <v>7083641648.5827456</v>
      </c>
      <c r="H22" s="27">
        <v>7683956373.128336</v>
      </c>
      <c r="I22" s="27">
        <v>8496947597.1985598</v>
      </c>
      <c r="J22" s="27">
        <v>9625130279.6665592</v>
      </c>
      <c r="K22" s="27">
        <v>10661275818.025846</v>
      </c>
      <c r="L22" s="27">
        <v>11752021954.583698</v>
      </c>
      <c r="M22" s="27">
        <v>12537069748.439486</v>
      </c>
      <c r="N22" s="27">
        <v>12549051664.016602</v>
      </c>
      <c r="O22" s="27">
        <v>13295630923.1434</v>
      </c>
      <c r="P22" s="27">
        <v>14250450654.021263</v>
      </c>
      <c r="Q22" s="27">
        <v>15259031781.194584</v>
      </c>
      <c r="R22" s="27">
        <v>16623028360.655554</v>
      </c>
      <c r="S22" s="27">
        <v>17633730170.483372</v>
      </c>
      <c r="T22" s="27">
        <v>18727127093.641392</v>
      </c>
      <c r="U22" s="27">
        <v>20016747754.019234</v>
      </c>
      <c r="W22" s="27">
        <f>VLOOKUP(C22,[4]Sheet1!$B:$C,2,FALSE)</f>
        <v>20016747754.019199</v>
      </c>
      <c r="X22" s="27">
        <f t="shared" si="0"/>
        <v>-3.4332275390625E-5</v>
      </c>
      <c r="Y22" s="49">
        <f t="shared" si="1"/>
        <v>-1.7151775009869574E-13</v>
      </c>
    </row>
    <row r="23" spans="1:25" x14ac:dyDescent="0.25">
      <c r="A23" s="27" t="s">
        <v>64</v>
      </c>
      <c r="B23" s="27" t="s">
        <v>346</v>
      </c>
      <c r="C23" s="27" t="str">
        <f>VLOOKUP(B23,'[3]Names&amp;ISO'!$B:$C,2,FALSE)</f>
        <v>CMR</v>
      </c>
      <c r="D23" s="27">
        <v>0</v>
      </c>
      <c r="E23" s="27">
        <v>17548247115.719334</v>
      </c>
      <c r="F23" s="27">
        <v>17667249208.584251</v>
      </c>
      <c r="G23" s="27">
        <v>18160517859.743515</v>
      </c>
      <c r="H23" s="27">
        <v>18962163021.802067</v>
      </c>
      <c r="I23" s="27">
        <v>20344447424.085609</v>
      </c>
      <c r="J23" s="27">
        <v>20350444539.073368</v>
      </c>
      <c r="K23" s="27">
        <v>20952992968.169373</v>
      </c>
      <c r="L23" s="27">
        <v>21955543279.012543</v>
      </c>
      <c r="M23" s="27">
        <v>23291877703.686771</v>
      </c>
      <c r="N23" s="27">
        <v>23379628554.019909</v>
      </c>
      <c r="O23" s="27">
        <v>24030089189.476109</v>
      </c>
      <c r="P23" s="27">
        <v>24973846272.955292</v>
      </c>
      <c r="Q23" s="27">
        <v>26037360959.118843</v>
      </c>
      <c r="R23" s="27">
        <v>27355647833.326519</v>
      </c>
      <c r="S23" s="27">
        <v>28839023855.075275</v>
      </c>
      <c r="T23" s="27">
        <v>30470232903.29052</v>
      </c>
      <c r="U23" s="27">
        <v>32217497470.48904</v>
      </c>
      <c r="W23" s="27">
        <f>VLOOKUP(C23,[4]Sheet1!$B:$C,2,FALSE)</f>
        <v>32217537942.664398</v>
      </c>
      <c r="X23" s="27">
        <f t="shared" si="0"/>
        <v>40472.175357818604</v>
      </c>
      <c r="Y23" s="49">
        <f t="shared" si="1"/>
        <v>1.2562172277623605E-4</v>
      </c>
    </row>
    <row r="24" spans="1:25" x14ac:dyDescent="0.25">
      <c r="A24" s="27" t="s">
        <v>63</v>
      </c>
      <c r="B24" s="27" t="s">
        <v>352</v>
      </c>
      <c r="C24" s="27" t="str">
        <f>VLOOKUP(B24,'[3]Names&amp;ISO'!$B:$C,2,FALSE)</f>
        <v>CPV</v>
      </c>
      <c r="D24" s="27">
        <v>0</v>
      </c>
      <c r="E24" s="27">
        <v>791033128.12193859</v>
      </c>
      <c r="F24" s="27">
        <v>838215146.77186179</v>
      </c>
      <c r="G24" s="27">
        <v>883021684.4925468</v>
      </c>
      <c r="H24" s="27">
        <v>948224585.01735818</v>
      </c>
      <c r="I24" s="27">
        <v>984049787.57563806</v>
      </c>
      <c r="J24" s="27">
        <v>1027607602.6547878</v>
      </c>
      <c r="K24" s="27">
        <v>1126215592.4811347</v>
      </c>
      <c r="L24" s="27">
        <v>1373312818.3658087</v>
      </c>
      <c r="M24" s="27">
        <v>1464988920.9148016</v>
      </c>
      <c r="N24" s="27">
        <v>1445959355.0058019</v>
      </c>
      <c r="O24" s="27">
        <v>1467602308.6109273</v>
      </c>
      <c r="P24" s="27">
        <v>1525422626.9323807</v>
      </c>
      <c r="Q24" s="27">
        <v>1541975072.839179</v>
      </c>
      <c r="R24" s="27">
        <v>1554415120.9825706</v>
      </c>
      <c r="S24" s="27">
        <v>1561534875.7472732</v>
      </c>
      <c r="T24" s="27">
        <v>1557237402.4063163</v>
      </c>
      <c r="U24" s="27">
        <v>1617467435.7700725</v>
      </c>
      <c r="W24" s="27">
        <f>VLOOKUP(C24,[4]Sheet1!$B:$C,2,FALSE)</f>
        <v>1638927335.6210999</v>
      </c>
      <c r="X24" s="27">
        <f t="shared" si="0"/>
        <v>21459899.851027489</v>
      </c>
      <c r="Y24" s="49">
        <f t="shared" si="1"/>
        <v>1.3267593137546216</v>
      </c>
    </row>
    <row r="25" spans="1:25" x14ac:dyDescent="0.25">
      <c r="A25" s="27" t="s">
        <v>65</v>
      </c>
      <c r="B25" s="27" t="s">
        <v>356</v>
      </c>
      <c r="C25" s="27" t="str">
        <f>VLOOKUP(B25,'[3]Names&amp;ISO'!$B:$C,2,FALSE)</f>
        <v>CAF</v>
      </c>
      <c r="D25" s="27" t="s">
        <v>988</v>
      </c>
      <c r="E25" s="27">
        <v>2111104061.1952837</v>
      </c>
      <c r="F25" s="27">
        <v>2130743903.6082044</v>
      </c>
      <c r="G25" s="27">
        <v>2117215847.6476893</v>
      </c>
      <c r="H25" s="27">
        <v>1967404783.1971385</v>
      </c>
      <c r="I25" s="27">
        <v>1986936324.769593</v>
      </c>
      <c r="J25" s="27">
        <v>2015552073.009021</v>
      </c>
      <c r="K25" s="27">
        <v>2110508986.4905908</v>
      </c>
      <c r="L25" s="27">
        <v>2208586635.0893569</v>
      </c>
      <c r="M25" s="27">
        <v>2254055946.2909956</v>
      </c>
      <c r="N25" s="27">
        <v>2291987021.5034294</v>
      </c>
      <c r="O25" s="27">
        <v>2362165525.2963004</v>
      </c>
      <c r="P25" s="27">
        <v>2458678573.8328676</v>
      </c>
      <c r="Q25" s="27">
        <v>2555912117.0326214</v>
      </c>
      <c r="R25" s="27">
        <v>1607666461.5058475</v>
      </c>
      <c r="S25" s="27">
        <v>1621897717.9932489</v>
      </c>
      <c r="T25" s="27">
        <v>1692984910.6711318</v>
      </c>
      <c r="U25" s="27">
        <v>1756124677.1967065</v>
      </c>
      <c r="W25" s="27">
        <f>VLOOKUP(C25,[4]Sheet1!$B:$C,2,FALSE)</f>
        <v>1755468136.8655601</v>
      </c>
      <c r="X25" s="27">
        <f t="shared" si="0"/>
        <v>-656540.33114647865</v>
      </c>
      <c r="Y25" s="49">
        <f t="shared" si="1"/>
        <v>-3.7385747132402405E-2</v>
      </c>
    </row>
    <row r="26" spans="1:25" x14ac:dyDescent="0.25">
      <c r="A26" s="27" t="s">
        <v>66</v>
      </c>
      <c r="B26" s="27" t="s">
        <v>360</v>
      </c>
      <c r="C26" s="27" t="str">
        <f>VLOOKUP(B26,'[3]Names&amp;ISO'!$B:$C,2,FALSE)</f>
        <v>TCD</v>
      </c>
      <c r="D26" s="27" t="s">
        <v>988</v>
      </c>
      <c r="E26" s="27">
        <v>2975878894.1957679</v>
      </c>
      <c r="F26" s="27">
        <v>3329773643.9562759</v>
      </c>
      <c r="G26" s="27">
        <v>3603177343.2200289</v>
      </c>
      <c r="H26" s="27">
        <v>4141046770.6468258</v>
      </c>
      <c r="I26" s="27">
        <v>5535081393.2254419</v>
      </c>
      <c r="J26" s="27">
        <v>6758737186.1170034</v>
      </c>
      <c r="K26" s="27">
        <v>6811156785.5076933</v>
      </c>
      <c r="L26" s="27">
        <v>7022151869.8423128</v>
      </c>
      <c r="M26" s="27">
        <v>7217686175.6282167</v>
      </c>
      <c r="N26" s="27">
        <v>7531293468.0502377</v>
      </c>
      <c r="O26" s="27">
        <v>8573866365.8867397</v>
      </c>
      <c r="P26" s="27">
        <v>8602409655.8677368</v>
      </c>
      <c r="Q26" s="27">
        <v>9346538786.3726521</v>
      </c>
      <c r="R26" s="27">
        <v>9884855655.8432198</v>
      </c>
      <c r="S26" s="27">
        <v>10541079374.921146</v>
      </c>
      <c r="T26" s="27">
        <v>10727631934.935585</v>
      </c>
      <c r="U26" s="27">
        <v>9600761473.7873783</v>
      </c>
      <c r="W26" s="27">
        <f>VLOOKUP(C26,[4]Sheet1!$B:$C,2,FALSE)</f>
        <v>9412034268.6660995</v>
      </c>
      <c r="X26" s="27">
        <f t="shared" si="0"/>
        <v>-188727205.12127876</v>
      </c>
      <c r="Y26" s="49">
        <f t="shared" si="1"/>
        <v>-1.9657524628286416</v>
      </c>
    </row>
    <row r="27" spans="1:25" x14ac:dyDescent="0.25">
      <c r="A27" s="27" t="s">
        <v>148</v>
      </c>
      <c r="B27" s="27" t="s">
        <v>362</v>
      </c>
      <c r="C27" s="27" t="str">
        <f>VLOOKUP(B27,'[3]Names&amp;ISO'!$B:$C,2,FALSE)</f>
        <v>CHL</v>
      </c>
      <c r="D27" s="27">
        <v>0</v>
      </c>
      <c r="E27" s="27">
        <v>132746061992.19699</v>
      </c>
      <c r="F27" s="27">
        <v>137089805054.13121</v>
      </c>
      <c r="G27" s="27">
        <v>141352859537.44388</v>
      </c>
      <c r="H27" s="27">
        <v>147122313437.60172</v>
      </c>
      <c r="I27" s="27">
        <v>157682784832.26044</v>
      </c>
      <c r="J27" s="27">
        <v>166790887296.34164</v>
      </c>
      <c r="K27" s="27">
        <v>177330817525.8222</v>
      </c>
      <c r="L27" s="27">
        <v>186184132668.76068</v>
      </c>
      <c r="M27" s="27">
        <v>192734852822.54678</v>
      </c>
      <c r="N27" s="27">
        <v>189452257494.02539</v>
      </c>
      <c r="O27" s="27">
        <v>200916053672.28156</v>
      </c>
      <c r="P27" s="27">
        <v>213074449282.48224</v>
      </c>
      <c r="Q27" s="27">
        <v>224335734489.5993</v>
      </c>
      <c r="R27" s="27">
        <v>233365356950.12668</v>
      </c>
      <c r="S27" s="27">
        <v>237817838201.3858</v>
      </c>
      <c r="T27" s="27">
        <v>243126663126.39502</v>
      </c>
      <c r="U27" s="27">
        <v>247027912574.34998</v>
      </c>
      <c r="W27" s="27">
        <f>VLOOKUP(C27,[4]Sheet1!$B:$C,2,FALSE)</f>
        <v>250036180921.05301</v>
      </c>
      <c r="X27" s="27">
        <f t="shared" si="0"/>
        <v>3008268346.7030334</v>
      </c>
      <c r="Y27" s="49">
        <f t="shared" si="1"/>
        <v>1.2177847901287717</v>
      </c>
    </row>
    <row r="28" spans="1:25" x14ac:dyDescent="0.25">
      <c r="A28" s="27" t="s">
        <v>163</v>
      </c>
      <c r="B28" s="27" t="s">
        <v>365</v>
      </c>
      <c r="C28" s="27" t="str">
        <f>VLOOKUP(B28,'[3]Names&amp;ISO'!$B:$C,2,FALSE)</f>
        <v>CHN</v>
      </c>
      <c r="D28" s="27">
        <v>0</v>
      </c>
      <c r="E28" s="27">
        <v>2647637503619.0464</v>
      </c>
      <c r="F28" s="27">
        <v>2865771609630.1152</v>
      </c>
      <c r="G28" s="27">
        <v>3122808402156.2578</v>
      </c>
      <c r="H28" s="27">
        <v>3429011760483.2461</v>
      </c>
      <c r="I28" s="27">
        <v>3778845226139.4971</v>
      </c>
      <c r="J28" s="27">
        <v>4187446450101.4443</v>
      </c>
      <c r="K28" s="27">
        <v>4728263447575.3828</v>
      </c>
      <c r="L28" s="27">
        <v>5413819494081.0244</v>
      </c>
      <c r="M28" s="27">
        <v>5957856088935.8955</v>
      </c>
      <c r="N28" s="27">
        <v>6499663079762.3203</v>
      </c>
      <c r="O28" s="27">
        <v>7246220966555.4834</v>
      </c>
      <c r="P28" s="27">
        <v>7942958843408.2588</v>
      </c>
      <c r="Q28" s="27">
        <v>8503617917670.0049</v>
      </c>
      <c r="R28" s="27">
        <v>9150914902659.7676</v>
      </c>
      <c r="S28" s="27">
        <v>9798593005942.7637</v>
      </c>
      <c r="T28" s="27">
        <v>10375354337662.305</v>
      </c>
      <c r="U28" s="27">
        <v>11199145157649.184</v>
      </c>
      <c r="W28" s="27">
        <f>VLOOKUP(C28,[4]Sheet1!$B:$C,2,FALSE)</f>
        <v>11190992550229.5</v>
      </c>
      <c r="X28" s="27">
        <f t="shared" si="0"/>
        <v>-8152607419.6835938</v>
      </c>
      <c r="Y28" s="49">
        <f t="shared" si="1"/>
        <v>-7.2796693898687814E-2</v>
      </c>
    </row>
    <row r="29" spans="1:25" x14ac:dyDescent="0.25">
      <c r="A29" s="27" t="s">
        <v>149</v>
      </c>
      <c r="B29" s="27" t="s">
        <v>392</v>
      </c>
      <c r="C29" s="27" t="str">
        <f>VLOOKUP(B29,'[3]Names&amp;ISO'!$B:$C,2,FALSE)</f>
        <v>COL</v>
      </c>
      <c r="D29" s="27">
        <v>0</v>
      </c>
      <c r="E29" s="27">
        <v>148449630699.38522</v>
      </c>
      <c r="F29" s="27">
        <v>150927033901.14206</v>
      </c>
      <c r="G29" s="27">
        <v>154682321782.28928</v>
      </c>
      <c r="H29" s="27">
        <v>160830706742.49805</v>
      </c>
      <c r="I29" s="27">
        <v>169312202995.9136</v>
      </c>
      <c r="J29" s="27">
        <v>177330987381.8779</v>
      </c>
      <c r="K29" s="27">
        <v>188979348736.23929</v>
      </c>
      <c r="L29" s="27">
        <v>202192028317.02835</v>
      </c>
      <c r="M29" s="27">
        <v>209138818197.4751</v>
      </c>
      <c r="N29" s="27">
        <v>212807323396.14288</v>
      </c>
      <c r="O29" s="27">
        <v>221377029391.3414</v>
      </c>
      <c r="P29" s="27">
        <v>235897653527.81772</v>
      </c>
      <c r="Q29" s="27">
        <v>245605948064.15338</v>
      </c>
      <c r="R29" s="27">
        <v>257431542502.29269</v>
      </c>
      <c r="S29" s="27">
        <v>268637203530.22504</v>
      </c>
      <c r="T29" s="27">
        <v>276919305306.19995</v>
      </c>
      <c r="U29" s="27">
        <v>282462551366.87769</v>
      </c>
      <c r="W29" s="27">
        <f>VLOOKUP(C29,[4]Sheet1!$B:$C,2,FALSE)</f>
        <v>280090999648.11499</v>
      </c>
      <c r="X29" s="27">
        <f t="shared" si="0"/>
        <v>-2371551718.7626953</v>
      </c>
      <c r="Y29" s="49">
        <f t="shared" si="1"/>
        <v>-0.83959863255727485</v>
      </c>
    </row>
    <row r="30" spans="1:25" x14ac:dyDescent="0.25">
      <c r="A30" s="27" t="s">
        <v>67</v>
      </c>
      <c r="B30" s="27" t="s">
        <v>394</v>
      </c>
      <c r="C30" s="27" t="str">
        <f>VLOOKUP(B30,'[3]Names&amp;ISO'!$B:$C,2,FALSE)</f>
        <v>COM</v>
      </c>
      <c r="D30" s="27">
        <v>0</v>
      </c>
      <c r="E30" s="27">
        <v>440831450.06418234</v>
      </c>
      <c r="F30" s="27">
        <v>451573255.98488152</v>
      </c>
      <c r="G30" s="27">
        <v>460296074.09140694</v>
      </c>
      <c r="H30" s="27">
        <v>470718817.8671962</v>
      </c>
      <c r="I30" s="27">
        <v>487401521.31729001</v>
      </c>
      <c r="J30" s="27">
        <v>491074507.50724143</v>
      </c>
      <c r="K30" s="27">
        <v>509793852.52301347</v>
      </c>
      <c r="L30" s="27">
        <v>505759435.22368878</v>
      </c>
      <c r="M30" s="27">
        <v>505082249.66601455</v>
      </c>
      <c r="N30" s="27">
        <v>511391354.50017339</v>
      </c>
      <c r="O30" s="27">
        <v>521392011.49183762</v>
      </c>
      <c r="P30" s="27">
        <v>524462111.84780604</v>
      </c>
      <c r="Q30" s="27">
        <v>539025817.62730014</v>
      </c>
      <c r="R30" s="27">
        <v>547729917.47155344</v>
      </c>
      <c r="S30" s="27">
        <v>561593414.34287322</v>
      </c>
      <c r="T30" s="27">
        <v>579259344.73910034</v>
      </c>
      <c r="U30" s="27">
        <v>616654490.41317904</v>
      </c>
      <c r="W30" s="27">
        <f>VLOOKUP(C30,[4]Sheet1!$B:$C,2,FALSE)</f>
        <v>616654490.41317904</v>
      </c>
      <c r="X30" s="27">
        <f t="shared" si="0"/>
        <v>0</v>
      </c>
      <c r="Y30" s="49">
        <f t="shared" si="1"/>
        <v>0</v>
      </c>
    </row>
    <row r="31" spans="1:25" x14ac:dyDescent="0.25">
      <c r="A31" s="27" t="s">
        <v>70</v>
      </c>
      <c r="B31" s="27" t="s">
        <v>404</v>
      </c>
      <c r="C31" s="27" t="str">
        <f>VLOOKUP(B31,'[3]Names&amp;ISO'!$B:$C,2,FALSE)</f>
        <v>COD</v>
      </c>
      <c r="D31" s="27" t="s">
        <v>988</v>
      </c>
      <c r="E31" s="27">
        <v>16748892570.911922</v>
      </c>
      <c r="F31" s="27">
        <v>14914307906.041962</v>
      </c>
      <c r="G31" s="27">
        <v>16888274500.540936</v>
      </c>
      <c r="H31" s="27">
        <v>17779148466.516438</v>
      </c>
      <c r="I31" s="27">
        <v>18931994080.731598</v>
      </c>
      <c r="J31" s="27">
        <v>20201153539.842896</v>
      </c>
      <c r="K31" s="27">
        <v>21252831406.883305</v>
      </c>
      <c r="L31" s="27">
        <v>22581648013.222126</v>
      </c>
      <c r="M31" s="27">
        <v>24085077993.568188</v>
      </c>
      <c r="N31" s="27">
        <v>24602954465.856243</v>
      </c>
      <c r="O31" s="27">
        <v>26276378277.314503</v>
      </c>
      <c r="P31" s="27">
        <v>27409318898.289604</v>
      </c>
      <c r="Q31" s="27">
        <v>30132831089.690372</v>
      </c>
      <c r="R31" s="27">
        <v>32806699334.986824</v>
      </c>
      <c r="S31" s="27">
        <v>35917889010.697021</v>
      </c>
      <c r="T31" s="27">
        <v>37918044315.021027</v>
      </c>
      <c r="U31" s="27">
        <v>35381784773.828262</v>
      </c>
      <c r="W31" s="27">
        <f>VLOOKUP(C31,[4]Sheet1!$B:$C,2,FALSE)</f>
        <v>34991160099.741501</v>
      </c>
      <c r="X31" s="27">
        <f t="shared" si="0"/>
        <v>-390624674.08676147</v>
      </c>
      <c r="Y31" s="49">
        <f t="shared" si="1"/>
        <v>-1.1040276135976743</v>
      </c>
    </row>
    <row r="32" spans="1:25" x14ac:dyDescent="0.25">
      <c r="A32" s="27" t="s">
        <v>68</v>
      </c>
      <c r="B32" s="27" t="s">
        <v>396</v>
      </c>
      <c r="C32" s="27" t="str">
        <f>VLOOKUP(B32,'[3]Names&amp;ISO'!$B:$C,2,FALSE)</f>
        <v>COG</v>
      </c>
      <c r="D32" s="27" t="s">
        <v>988</v>
      </c>
      <c r="E32" s="27">
        <v>4216751257.390667</v>
      </c>
      <c r="F32" s="27">
        <v>4377642738.0270844</v>
      </c>
      <c r="G32" s="27">
        <v>4577791198.414093</v>
      </c>
      <c r="H32" s="27">
        <v>4605623238.7349319</v>
      </c>
      <c r="I32" s="27">
        <v>4768946414.8950014</v>
      </c>
      <c r="J32" s="27">
        <v>5136589007.6293497</v>
      </c>
      <c r="K32" s="27">
        <v>5462004416.1488523</v>
      </c>
      <c r="L32" s="27">
        <v>6065777805.463562</v>
      </c>
      <c r="M32" s="27">
        <v>6588422155.4347124</v>
      </c>
      <c r="N32" s="27">
        <v>6276499167.1602945</v>
      </c>
      <c r="O32" s="27">
        <v>6499189903.7875013</v>
      </c>
      <c r="P32" s="27">
        <v>6706254815.8920822</v>
      </c>
      <c r="Q32" s="27">
        <v>7156349294.5101624</v>
      </c>
      <c r="R32" s="27">
        <v>7414482707.1531763</v>
      </c>
      <c r="S32" s="27">
        <v>7932080441.6228504</v>
      </c>
      <c r="T32" s="27">
        <v>8093987280.9259062</v>
      </c>
      <c r="U32" s="27">
        <v>7833508878.9665976</v>
      </c>
      <c r="W32" s="27">
        <f>VLOOKUP(C32,[4]Sheet1!$B:$C,2,FALSE)</f>
        <v>7833508878.9666004</v>
      </c>
      <c r="X32" s="27">
        <f t="shared" si="0"/>
        <v>0</v>
      </c>
      <c r="Y32" s="49">
        <f t="shared" si="1"/>
        <v>0</v>
      </c>
    </row>
    <row r="33" spans="1:25" x14ac:dyDescent="0.25">
      <c r="A33" s="27" t="s">
        <v>218</v>
      </c>
      <c r="B33" s="27" t="s">
        <v>416</v>
      </c>
      <c r="C33" s="27" t="str">
        <f>VLOOKUP(B33,'[3]Names&amp;ISO'!$B:$C,2,FALSE)</f>
        <v>COK</v>
      </c>
      <c r="D33" s="27">
        <v>0</v>
      </c>
      <c r="E33" s="27" t="s">
        <v>18</v>
      </c>
      <c r="F33" s="27" t="s">
        <v>18</v>
      </c>
      <c r="G33" s="27" t="s">
        <v>18</v>
      </c>
      <c r="H33" s="27" t="s">
        <v>18</v>
      </c>
      <c r="I33" s="27" t="s">
        <v>18</v>
      </c>
      <c r="J33" s="27" t="s">
        <v>18</v>
      </c>
      <c r="K33" s="27" t="s">
        <v>18</v>
      </c>
      <c r="L33" s="27" t="s">
        <v>18</v>
      </c>
      <c r="M33" s="27" t="s">
        <v>18</v>
      </c>
      <c r="N33" s="27" t="s">
        <v>18</v>
      </c>
      <c r="O33" s="27" t="s">
        <v>18</v>
      </c>
      <c r="P33" s="27" t="s">
        <v>18</v>
      </c>
      <c r="Q33" s="27" t="s">
        <v>18</v>
      </c>
      <c r="R33" s="27" t="s">
        <v>18</v>
      </c>
      <c r="S33" s="27" t="s">
        <v>18</v>
      </c>
      <c r="T33" s="27" t="s">
        <v>18</v>
      </c>
      <c r="U33" s="27" t="s">
        <v>18</v>
      </c>
      <c r="Y33" s="49"/>
    </row>
    <row r="34" spans="1:25" x14ac:dyDescent="0.25">
      <c r="A34" s="27" t="s">
        <v>122</v>
      </c>
      <c r="B34" s="27" t="s">
        <v>418</v>
      </c>
      <c r="C34" s="27" t="str">
        <f>VLOOKUP(B34,'[3]Names&amp;ISO'!$B:$C,2,FALSE)</f>
        <v>CRI</v>
      </c>
      <c r="D34" s="27">
        <v>0</v>
      </c>
      <c r="E34" s="27">
        <v>30088963478.499657</v>
      </c>
      <c r="F34" s="27">
        <v>31138769521.424526</v>
      </c>
      <c r="G34" s="27">
        <v>32158116847.464981</v>
      </c>
      <c r="H34" s="27">
        <v>33520444364.567245</v>
      </c>
      <c r="I34" s="27">
        <v>34962492040.252556</v>
      </c>
      <c r="J34" s="27">
        <v>36302926437.754868</v>
      </c>
      <c r="K34" s="27">
        <v>38911339904.835899</v>
      </c>
      <c r="L34" s="27">
        <v>42022509178.715919</v>
      </c>
      <c r="M34" s="27">
        <v>43830100174.568504</v>
      </c>
      <c r="N34" s="27">
        <v>43358109914.475204</v>
      </c>
      <c r="O34" s="27">
        <v>45452151068.355148</v>
      </c>
      <c r="P34" s="27">
        <v>47365405412.359138</v>
      </c>
      <c r="Q34" s="27">
        <v>49625575571.881645</v>
      </c>
      <c r="R34" s="27">
        <v>50717219713.292992</v>
      </c>
      <c r="S34" s="27">
        <v>52559182091.277405</v>
      </c>
      <c r="T34" s="27">
        <v>55060393987.456512</v>
      </c>
      <c r="U34" s="27">
        <v>57435507212.255997</v>
      </c>
      <c r="W34" s="27">
        <f>VLOOKUP(C34,[4]Sheet1!$B:$C,2,FALSE)</f>
        <v>56988989896.636803</v>
      </c>
      <c r="X34" s="27">
        <f t="shared" si="0"/>
        <v>-446517315.61919403</v>
      </c>
      <c r="Y34" s="49">
        <f t="shared" si="1"/>
        <v>-0.77742382246066932</v>
      </c>
    </row>
    <row r="35" spans="1:25" x14ac:dyDescent="0.25">
      <c r="A35" s="27" t="s">
        <v>69</v>
      </c>
      <c r="B35" s="27" t="s">
        <v>420</v>
      </c>
      <c r="C35" s="27" t="str">
        <f>VLOOKUP(B35,'[3]Names&amp;ISO'!$B:$C,2,FALSE)</f>
        <v>CIV</v>
      </c>
      <c r="D35" s="27">
        <v>0</v>
      </c>
      <c r="E35" s="27">
        <v>21664076181.498821</v>
      </c>
      <c r="F35" s="27">
        <v>21734655684.280708</v>
      </c>
      <c r="G35" s="27">
        <v>21315770827.996597</v>
      </c>
      <c r="H35" s="27">
        <v>21058794743.101116</v>
      </c>
      <c r="I35" s="27">
        <v>21331403328.270935</v>
      </c>
      <c r="J35" s="27">
        <v>21688599881.583031</v>
      </c>
      <c r="K35" s="27">
        <v>22036205999.487915</v>
      </c>
      <c r="L35" s="27">
        <v>22413091013.541859</v>
      </c>
      <c r="M35" s="27">
        <v>22908334433.924164</v>
      </c>
      <c r="N35" s="27">
        <v>23702486069.870438</v>
      </c>
      <c r="O35" s="27">
        <v>24198841595.453423</v>
      </c>
      <c r="P35" s="27">
        <v>22944562229.861584</v>
      </c>
      <c r="Q35" s="27">
        <v>25797072867.693607</v>
      </c>
      <c r="R35" s="27">
        <v>27942560972.343048</v>
      </c>
      <c r="S35" s="27">
        <v>30400413223.659462</v>
      </c>
      <c r="T35" s="27">
        <v>33514954027.20723</v>
      </c>
      <c r="U35" s="27">
        <v>36372613022.941971</v>
      </c>
      <c r="W35" s="27">
        <f>VLOOKUP(C35,[4]Sheet1!$B:$C,2,FALSE)</f>
        <v>36374849865.047203</v>
      </c>
      <c r="X35" s="27">
        <f t="shared" si="0"/>
        <v>2236842.1052322388</v>
      </c>
      <c r="Y35" s="49">
        <f t="shared" si="1"/>
        <v>6.1497976618324172E-3</v>
      </c>
    </row>
    <row r="36" spans="1:25" x14ac:dyDescent="0.25">
      <c r="A36" s="27" t="s">
        <v>123</v>
      </c>
      <c r="B36" s="27" t="s">
        <v>427</v>
      </c>
      <c r="C36" s="27" t="str">
        <f>VLOOKUP(B36,'[3]Names&amp;ISO'!$B:$C,2,FALSE)</f>
        <v>CUB</v>
      </c>
      <c r="D36" s="27">
        <v>0</v>
      </c>
      <c r="E36" s="27">
        <v>45683563564.868774</v>
      </c>
      <c r="F36" s="27">
        <v>47138598092.700768</v>
      </c>
      <c r="G36" s="27">
        <v>47810238961.809921</v>
      </c>
      <c r="H36" s="27">
        <v>49623557082.619949</v>
      </c>
      <c r="I36" s="27">
        <v>52487103955.790749</v>
      </c>
      <c r="J36" s="27">
        <v>58366528693.889107</v>
      </c>
      <c r="K36" s="27">
        <v>65408954223.764854</v>
      </c>
      <c r="L36" s="27">
        <v>70159042358.803604</v>
      </c>
      <c r="M36" s="27">
        <v>73047369218.091873</v>
      </c>
      <c r="N36" s="27">
        <v>74107509463.867981</v>
      </c>
      <c r="O36" s="27">
        <v>75878940298.367676</v>
      </c>
      <c r="P36" s="27">
        <v>78005295925.284424</v>
      </c>
      <c r="Q36" s="27">
        <v>80357078507.0672</v>
      </c>
      <c r="R36" s="27">
        <v>82564971353.921158</v>
      </c>
      <c r="S36" s="27">
        <v>83429902304.921967</v>
      </c>
      <c r="T36" s="27">
        <v>87132800000</v>
      </c>
      <c r="U36" s="27">
        <v>0</v>
      </c>
      <c r="W36" s="27">
        <f>VLOOKUP(C36,[4]Sheet1!$B:$C,2,FALSE)</f>
        <v>0</v>
      </c>
      <c r="X36" s="27">
        <f t="shared" si="0"/>
        <v>0</v>
      </c>
      <c r="Y36" s="49"/>
    </row>
    <row r="37" spans="1:25" x14ac:dyDescent="0.25">
      <c r="A37" s="27" t="s">
        <v>71</v>
      </c>
      <c r="B37" s="27" t="s">
        <v>442</v>
      </c>
      <c r="C37" s="27" t="str">
        <f>VLOOKUP(B37,'[3]Names&amp;ISO'!$B:$C,2,FALSE)</f>
        <v>DJI</v>
      </c>
      <c r="D37" s="27">
        <v>0</v>
      </c>
      <c r="E37" s="27">
        <v>931045748.08681035</v>
      </c>
      <c r="F37" s="27">
        <v>948346938.67258513</v>
      </c>
      <c r="G37" s="27">
        <v>978777212.26299655</v>
      </c>
      <c r="H37" s="27">
        <v>1008638778.0752302</v>
      </c>
      <c r="I37" s="27">
        <v>1046707020.6007444</v>
      </c>
      <c r="J37" s="27">
        <v>1078594939.6727154</v>
      </c>
      <c r="K37" s="27">
        <v>1131036575.364665</v>
      </c>
      <c r="L37" s="27">
        <v>1187862243.8815506</v>
      </c>
      <c r="M37" s="27">
        <v>1276245070.8535461</v>
      </c>
      <c r="N37" s="27">
        <v>1320186415.4714463</v>
      </c>
      <c r="O37" s="27">
        <v>1366072069.8377404</v>
      </c>
      <c r="P37" s="27">
        <v>1427410189.6092184</v>
      </c>
      <c r="Q37" s="27">
        <v>1495945226.3094156</v>
      </c>
      <c r="R37" s="27">
        <v>1571183382.219677</v>
      </c>
      <c r="S37" s="27">
        <v>1665454385.1528578</v>
      </c>
      <c r="T37" s="27">
        <v>1773708920.1877935</v>
      </c>
      <c r="U37" s="27">
        <v>0</v>
      </c>
      <c r="W37" s="27">
        <f>VLOOKUP(C37,[4]Sheet1!$B:$C,2,FALSE)</f>
        <v>1764268468.9399099</v>
      </c>
      <c r="X37" s="27">
        <f t="shared" si="0"/>
        <v>1764268468.9399099</v>
      </c>
      <c r="Y37" s="49"/>
    </row>
    <row r="38" spans="1:25" x14ac:dyDescent="0.25">
      <c r="A38" s="27" t="s">
        <v>124</v>
      </c>
      <c r="B38" s="27" t="s">
        <v>444</v>
      </c>
      <c r="C38" s="27" t="str">
        <f>VLOOKUP(B38,'[3]Names&amp;ISO'!$B:$C,2,FALSE)</f>
        <v>DMA</v>
      </c>
      <c r="D38" s="27">
        <v>0</v>
      </c>
      <c r="E38" s="27">
        <v>449950490.5492962</v>
      </c>
      <c r="F38" s="27">
        <v>449947299.90188068</v>
      </c>
      <c r="G38" s="27">
        <v>439352753.36329246</v>
      </c>
      <c r="H38" s="27">
        <v>470293362.88096714</v>
      </c>
      <c r="I38" s="27">
        <v>484880177.0718537</v>
      </c>
      <c r="J38" s="27">
        <v>486304712.8262611</v>
      </c>
      <c r="K38" s="27">
        <v>500682539.89998132</v>
      </c>
      <c r="L38" s="27">
        <v>532465634.02625006</v>
      </c>
      <c r="M38" s="27">
        <v>570110392.40913343</v>
      </c>
      <c r="N38" s="27">
        <v>563291842.07836485</v>
      </c>
      <c r="O38" s="27">
        <v>566795067.22774005</v>
      </c>
      <c r="P38" s="27">
        <v>565715414.73111892</v>
      </c>
      <c r="Q38" s="27">
        <v>559631678.44372797</v>
      </c>
      <c r="R38" s="27">
        <v>556191670.41521394</v>
      </c>
      <c r="S38" s="27">
        <v>580473967.86629236</v>
      </c>
      <c r="T38" s="27">
        <v>566168560.65614879</v>
      </c>
      <c r="U38" s="27">
        <v>581484031.85185182</v>
      </c>
      <c r="W38" s="27">
        <f>VLOOKUP(C38,[4]Sheet1!$B:$C,2,FALSE)</f>
        <v>581484037.03703701</v>
      </c>
      <c r="X38" s="27">
        <f t="shared" si="0"/>
        <v>5.1851851940155029</v>
      </c>
      <c r="Y38" s="49">
        <f t="shared" si="1"/>
        <v>8.917158356872238E-7</v>
      </c>
    </row>
    <row r="39" spans="1:25" x14ac:dyDescent="0.25">
      <c r="A39" s="27" t="s">
        <v>125</v>
      </c>
      <c r="B39" s="27" t="s">
        <v>446</v>
      </c>
      <c r="C39" s="27" t="str">
        <f>VLOOKUP(B39,'[3]Names&amp;ISO'!$B:$C,2,FALSE)</f>
        <v>DOM</v>
      </c>
      <c r="D39" s="27">
        <v>0</v>
      </c>
      <c r="E39" s="27">
        <v>33073338042.731068</v>
      </c>
      <c r="F39" s="27">
        <v>33373431633.87167</v>
      </c>
      <c r="G39" s="27">
        <v>34975897112.959549</v>
      </c>
      <c r="H39" s="27">
        <v>34988712174.745956</v>
      </c>
      <c r="I39" s="27">
        <v>35541404913.515221</v>
      </c>
      <c r="J39" s="27">
        <v>37568218825.323952</v>
      </c>
      <c r="K39" s="27">
        <v>41025761628.771965</v>
      </c>
      <c r="L39" s="27">
        <v>46683547021.600578</v>
      </c>
      <c r="M39" s="27">
        <v>48152816735.489822</v>
      </c>
      <c r="N39" s="27">
        <v>48582626822.869743</v>
      </c>
      <c r="O39" s="27">
        <v>52620692777.115944</v>
      </c>
      <c r="P39" s="27">
        <v>53933000234.71122</v>
      </c>
      <c r="Q39" s="27">
        <v>55623167440.626213</v>
      </c>
      <c r="R39" s="27">
        <v>58257335639.714607</v>
      </c>
      <c r="S39" s="27">
        <v>62698868714.09774</v>
      </c>
      <c r="T39" s="27">
        <v>67114077029.177261</v>
      </c>
      <c r="U39" s="27">
        <v>71583553487.56456</v>
      </c>
      <c r="W39" s="27">
        <f>VLOOKUP(C39,[4]Sheet1!$B:$C,2,FALSE)</f>
        <v>72342967648.335403</v>
      </c>
      <c r="X39" s="27">
        <f t="shared" si="0"/>
        <v>759414160.77084351</v>
      </c>
      <c r="Y39" s="49">
        <f t="shared" si="1"/>
        <v>1.0608779863139488</v>
      </c>
    </row>
    <row r="40" spans="1:25" x14ac:dyDescent="0.25">
      <c r="A40" s="27" t="s">
        <v>150</v>
      </c>
      <c r="B40" s="27" t="s">
        <v>448</v>
      </c>
      <c r="C40" s="27" t="str">
        <f>VLOOKUP(B40,'[3]Names&amp;ISO'!$B:$C,2,FALSE)</f>
        <v>ECU</v>
      </c>
      <c r="D40" s="27">
        <v>0</v>
      </c>
      <c r="E40" s="27">
        <v>53251028847.909737</v>
      </c>
      <c r="F40" s="27">
        <v>55363834322.806763</v>
      </c>
      <c r="G40" s="27">
        <v>57631216445.891663</v>
      </c>
      <c r="H40" s="27">
        <v>59200371150.22451</v>
      </c>
      <c r="I40" s="27">
        <v>64060998641.173752</v>
      </c>
      <c r="J40" s="27">
        <v>67451229097.312012</v>
      </c>
      <c r="K40" s="27">
        <v>70421703219.542206</v>
      </c>
      <c r="L40" s="27">
        <v>71963556248.399887</v>
      </c>
      <c r="M40" s="27">
        <v>76538161816.208817</v>
      </c>
      <c r="N40" s="27">
        <v>76971436108.740005</v>
      </c>
      <c r="O40" s="27">
        <v>79685499891.695969</v>
      </c>
      <c r="P40" s="27">
        <v>85954337189.663406</v>
      </c>
      <c r="Q40" s="27">
        <v>90803794817.398712</v>
      </c>
      <c r="R40" s="27">
        <v>95296011180.304382</v>
      </c>
      <c r="S40" s="27">
        <v>98553510228.453506</v>
      </c>
      <c r="T40" s="27">
        <v>98379630170.457932</v>
      </c>
      <c r="U40" s="27">
        <v>98613971999.999985</v>
      </c>
      <c r="W40" s="27">
        <f>VLOOKUP(C40,[4]Sheet1!$B:$C,2,FALSE)</f>
        <v>98613972000</v>
      </c>
      <c r="X40" s="27">
        <f t="shared" si="0"/>
        <v>0</v>
      </c>
      <c r="Y40" s="49">
        <f t="shared" si="1"/>
        <v>0</v>
      </c>
    </row>
    <row r="41" spans="1:25" x14ac:dyDescent="0.25">
      <c r="A41" s="27" t="s">
        <v>52</v>
      </c>
      <c r="B41" s="27" t="s">
        <v>450</v>
      </c>
      <c r="C41" s="27" t="str">
        <f>VLOOKUP(B41,'[3]Names&amp;ISO'!$B:$C,2,FALSE)</f>
        <v>EGY</v>
      </c>
      <c r="D41" s="27">
        <v>0</v>
      </c>
      <c r="E41" s="27">
        <v>162647129991.3681</v>
      </c>
      <c r="F41" s="27">
        <v>168648608644.24738</v>
      </c>
      <c r="G41" s="27">
        <v>177426022630.83423</v>
      </c>
      <c r="H41" s="27">
        <v>183170056553.17795</v>
      </c>
      <c r="I41" s="27">
        <v>186335824141.40118</v>
      </c>
      <c r="J41" s="27">
        <v>194916640800.39215</v>
      </c>
      <c r="K41" s="27">
        <v>208080927713.27051</v>
      </c>
      <c r="L41" s="27">
        <v>222831385210.97293</v>
      </c>
      <c r="M41" s="27">
        <v>239094680241.3349</v>
      </c>
      <c r="N41" s="27">
        <v>250178289630.61133</v>
      </c>
      <c r="O41" s="27">
        <v>262683263449.24448</v>
      </c>
      <c r="P41" s="27">
        <v>267624105120.05554</v>
      </c>
      <c r="Q41" s="27">
        <v>287794401090.02515</v>
      </c>
      <c r="R41" s="27">
        <v>297251500456.81036</v>
      </c>
      <c r="S41" s="27">
        <v>305268021229.39911</v>
      </c>
      <c r="T41" s="27">
        <v>319251141068.08173</v>
      </c>
      <c r="U41" s="27">
        <v>332791045963.80688</v>
      </c>
      <c r="W41" s="27">
        <f>VLOOKUP(C41,[4]Sheet1!$B:$C,2,FALSE)</f>
        <v>332927833278.03802</v>
      </c>
      <c r="X41" s="27">
        <f t="shared" si="0"/>
        <v>136787314.23114014</v>
      </c>
      <c r="Y41" s="49">
        <f t="shared" si="1"/>
        <v>4.1103063285547838E-2</v>
      </c>
    </row>
    <row r="42" spans="1:25" x14ac:dyDescent="0.25">
      <c r="A42" s="27" t="s">
        <v>126</v>
      </c>
      <c r="B42" s="27" t="s">
        <v>454</v>
      </c>
      <c r="C42" s="27" t="str">
        <f>VLOOKUP(B42,'[3]Names&amp;ISO'!$B:$C,2,FALSE)</f>
        <v>SLV</v>
      </c>
      <c r="D42" s="27">
        <v>0</v>
      </c>
      <c r="E42" s="27">
        <v>19739061101.093945</v>
      </c>
      <c r="F42" s="27">
        <v>20076010153.614513</v>
      </c>
      <c r="G42" s="27">
        <v>20545603438.871735</v>
      </c>
      <c r="H42" s="27">
        <v>21018173992.916466</v>
      </c>
      <c r="I42" s="27">
        <v>21408053734.887081</v>
      </c>
      <c r="J42" s="27">
        <v>22170142285.215717</v>
      </c>
      <c r="K42" s="27">
        <v>23037335235.463512</v>
      </c>
      <c r="L42" s="27">
        <v>23922467160.945511</v>
      </c>
      <c r="M42" s="27">
        <v>24227064147.324917</v>
      </c>
      <c r="N42" s="27">
        <v>23468119056.167248</v>
      </c>
      <c r="O42" s="27">
        <v>23788790862.781918</v>
      </c>
      <c r="P42" s="27">
        <v>24315855742.190224</v>
      </c>
      <c r="Q42" s="27">
        <v>24772778052.263859</v>
      </c>
      <c r="R42" s="27">
        <v>25230682530.934216</v>
      </c>
      <c r="S42" s="27">
        <v>25590528242.768215</v>
      </c>
      <c r="T42" s="27">
        <v>26178699909.065212</v>
      </c>
      <c r="U42" s="27">
        <v>26797470000</v>
      </c>
      <c r="W42" s="27">
        <f>VLOOKUP(C42,[4]Sheet1!$B:$C,2,FALSE)</f>
        <v>23912227500</v>
      </c>
      <c r="X42" s="27">
        <f t="shared" si="0"/>
        <v>-2885242500</v>
      </c>
      <c r="Y42" s="49">
        <f t="shared" si="1"/>
        <v>-10.766846646343852</v>
      </c>
    </row>
    <row r="43" spans="1:25" x14ac:dyDescent="0.25">
      <c r="A43" s="27" t="s">
        <v>72</v>
      </c>
      <c r="B43" s="27" t="s">
        <v>456</v>
      </c>
      <c r="C43" s="27" t="str">
        <f>VLOOKUP(B43,'[3]Names&amp;ISO'!$B:$C,2,FALSE)</f>
        <v>GNQ</v>
      </c>
      <c r="D43" s="27">
        <v>0</v>
      </c>
      <c r="E43" s="27">
        <v>2495177158.5147362</v>
      </c>
      <c r="F43" s="27">
        <v>3857364311.5386953</v>
      </c>
      <c r="G43" s="27">
        <v>4628412968.5296106</v>
      </c>
      <c r="H43" s="27">
        <v>3987956152.5334759</v>
      </c>
      <c r="I43" s="27">
        <v>5842218304.1001377</v>
      </c>
      <c r="J43" s="27">
        <v>8560419405.4952974</v>
      </c>
      <c r="K43" s="27">
        <v>9008044316.3313713</v>
      </c>
      <c r="L43" s="27">
        <v>10384915445.995209</v>
      </c>
      <c r="M43" s="27">
        <v>12233523803.301073</v>
      </c>
      <c r="N43" s="27">
        <v>12397717880.417965</v>
      </c>
      <c r="O43" s="27">
        <v>11291182165.83341</v>
      </c>
      <c r="P43" s="27">
        <v>12028380121.598415</v>
      </c>
      <c r="Q43" s="27">
        <v>13027840673.204527</v>
      </c>
      <c r="R43" s="27">
        <v>12489378975.528414</v>
      </c>
      <c r="S43" s="27">
        <v>12561438025.349781</v>
      </c>
      <c r="T43" s="27">
        <v>11673863770.535963</v>
      </c>
      <c r="U43" s="27">
        <v>10684804794.036144</v>
      </c>
      <c r="W43" s="27">
        <f>VLOOKUP(C43,[4]Sheet1!$B:$C,2,FALSE)</f>
        <v>11259559879.052</v>
      </c>
      <c r="X43" s="27">
        <f t="shared" si="0"/>
        <v>574755085.01585579</v>
      </c>
      <c r="Y43" s="49">
        <f t="shared" si="1"/>
        <v>5.3791818951775561</v>
      </c>
    </row>
    <row r="44" spans="1:25" x14ac:dyDescent="0.25">
      <c r="A44" s="27" t="s">
        <v>73</v>
      </c>
      <c r="B44" s="27" t="s">
        <v>458</v>
      </c>
      <c r="C44" s="27" t="str">
        <f>VLOOKUP(B44,'[3]Names&amp;ISO'!$B:$C,2,FALSE)</f>
        <v>ERI</v>
      </c>
      <c r="D44" s="27" t="s">
        <v>988</v>
      </c>
      <c r="E44" s="27">
        <v>4200386190.5224609</v>
      </c>
      <c r="F44" s="27">
        <v>3681298907.2454333</v>
      </c>
      <c r="G44" s="27">
        <v>4003399792.2807899</v>
      </c>
      <c r="H44" s="27">
        <v>4123058464.4008813</v>
      </c>
      <c r="I44" s="27">
        <v>4012603027.6258349</v>
      </c>
      <c r="J44" s="27">
        <v>4072246754.7044921</v>
      </c>
      <c r="K44" s="27">
        <v>4031761892.8945403</v>
      </c>
      <c r="L44" s="27">
        <v>4088669439.3823214</v>
      </c>
      <c r="M44" s="27">
        <v>3689250964.424119</v>
      </c>
      <c r="N44" s="27">
        <v>3831130791.5137644</v>
      </c>
      <c r="O44" s="27">
        <v>3915900873.5619168</v>
      </c>
      <c r="P44" s="27">
        <v>4255218798.7753162</v>
      </c>
      <c r="Q44" s="27">
        <v>0</v>
      </c>
      <c r="R44" s="27">
        <v>0</v>
      </c>
      <c r="S44" s="27">
        <v>0</v>
      </c>
      <c r="T44" s="27">
        <v>0</v>
      </c>
      <c r="U44" s="27">
        <v>0</v>
      </c>
      <c r="W44" s="27">
        <f>VLOOKUP(C44,[4]Sheet1!$B:$C,2,FALSE)</f>
        <v>0</v>
      </c>
      <c r="X44" s="27">
        <f t="shared" si="0"/>
        <v>0</v>
      </c>
      <c r="Y44" s="49"/>
    </row>
    <row r="45" spans="1:25" x14ac:dyDescent="0.25">
      <c r="A45" s="27" t="s">
        <v>74</v>
      </c>
      <c r="B45" s="27" t="s">
        <v>463</v>
      </c>
      <c r="C45" s="27" t="str">
        <f>VLOOKUP(B45,'[3]Names&amp;ISO'!$B:$C,2,FALSE)</f>
        <v>ETH</v>
      </c>
      <c r="D45" s="27">
        <v>0</v>
      </c>
      <c r="E45" s="27">
        <v>18279244154.19952</v>
      </c>
      <c r="F45" s="27">
        <v>19637452216.886734</v>
      </c>
      <c r="G45" s="27">
        <v>19937656471.742821</v>
      </c>
      <c r="H45" s="27">
        <v>19521203575.91188</v>
      </c>
      <c r="I45" s="27">
        <v>21785845686.714386</v>
      </c>
      <c r="J45" s="27">
        <v>24553056145.788849</v>
      </c>
      <c r="K45" s="27">
        <v>27397550293.438225</v>
      </c>
      <c r="L45" s="27">
        <v>30643665625.8937</v>
      </c>
      <c r="M45" s="27">
        <v>34349568082.516335</v>
      </c>
      <c r="N45" s="27">
        <v>37449608249.138603</v>
      </c>
      <c r="O45" s="27">
        <v>41464135509.471008</v>
      </c>
      <c r="P45" s="27">
        <v>46151771886.31221</v>
      </c>
      <c r="Q45" s="27">
        <v>50380767610.858841</v>
      </c>
      <c r="R45" s="27">
        <v>55155102142.48732</v>
      </c>
      <c r="S45" s="27">
        <v>60955328599.119041</v>
      </c>
      <c r="T45" s="27">
        <v>66950175163.299927</v>
      </c>
      <c r="U45" s="27">
        <v>72374224249.399658</v>
      </c>
      <c r="W45" s="27">
        <f>VLOOKUP(C45,[4]Sheet1!$B:$C,2,FALSE)</f>
        <v>73000980433.948593</v>
      </c>
      <c r="X45" s="27">
        <f t="shared" si="0"/>
        <v>626756184.54893494</v>
      </c>
      <c r="Y45" s="49">
        <f t="shared" si="1"/>
        <v>0.86599364766819442</v>
      </c>
    </row>
    <row r="46" spans="1:25" x14ac:dyDescent="0.25">
      <c r="A46" s="27" t="s">
        <v>219</v>
      </c>
      <c r="B46" s="27" t="s">
        <v>472</v>
      </c>
      <c r="C46" s="27" t="str">
        <f>VLOOKUP(B46,'[3]Names&amp;ISO'!$B:$C,2,FALSE)</f>
        <v>FJI</v>
      </c>
      <c r="D46" s="27">
        <v>0</v>
      </c>
      <c r="E46" s="27">
        <v>3411689256.8286667</v>
      </c>
      <c r="F46" s="27">
        <v>3476499135.7661667</v>
      </c>
      <c r="G46" s="27">
        <v>3586925369.6494565</v>
      </c>
      <c r="H46" s="27">
        <v>3616125813.8834372</v>
      </c>
      <c r="I46" s="27">
        <v>3812211268.0358672</v>
      </c>
      <c r="J46" s="27">
        <v>3761608786.4353499</v>
      </c>
      <c r="K46" s="27">
        <v>3833110504.1959667</v>
      </c>
      <c r="L46" s="27">
        <v>3798985512.0464354</v>
      </c>
      <c r="M46" s="27">
        <v>3706656609.2789993</v>
      </c>
      <c r="N46" s="27">
        <v>3655385852.1452045</v>
      </c>
      <c r="O46" s="27">
        <v>3764261151.1673937</v>
      </c>
      <c r="P46" s="27">
        <v>4001410758.0901442</v>
      </c>
      <c r="Q46" s="27">
        <v>4058388127.067524</v>
      </c>
      <c r="R46" s="27">
        <v>4250644043.0682364</v>
      </c>
      <c r="S46" s="27">
        <v>4474254884.3777666</v>
      </c>
      <c r="T46" s="27">
        <v>4692398064.4156361</v>
      </c>
      <c r="U46" s="27">
        <v>4703632978.469471</v>
      </c>
      <c r="W46" s="27">
        <f>VLOOKUP(C46,[4]Sheet1!$B:$C,2,FALSE)</f>
        <v>4671313314.5557804</v>
      </c>
      <c r="X46" s="27">
        <f t="shared" si="0"/>
        <v>-32319663.913690567</v>
      </c>
      <c r="Y46" s="49">
        <f t="shared" si="1"/>
        <v>-0.68712129670047428</v>
      </c>
    </row>
    <row r="47" spans="1:25" x14ac:dyDescent="0.25">
      <c r="A47" s="27" t="s">
        <v>75</v>
      </c>
      <c r="B47" s="27" t="s">
        <v>488</v>
      </c>
      <c r="C47" s="27" t="str">
        <f>VLOOKUP(B47,'[3]Names&amp;ISO'!$B:$C,2,FALSE)</f>
        <v>GAB</v>
      </c>
      <c r="D47" s="27">
        <v>0</v>
      </c>
      <c r="E47" s="27">
        <v>8687120817.1822701</v>
      </c>
      <c r="F47" s="27">
        <v>9449975841.1919975</v>
      </c>
      <c r="G47" s="27">
        <v>9468564249.450161</v>
      </c>
      <c r="H47" s="27">
        <v>9629386372.3644543</v>
      </c>
      <c r="I47" s="27">
        <v>9737145967.0212517</v>
      </c>
      <c r="J47" s="27">
        <v>9782772453.2669754</v>
      </c>
      <c r="K47" s="27">
        <v>9629373254.7477131</v>
      </c>
      <c r="L47" s="27">
        <v>10076004391.163006</v>
      </c>
      <c r="M47" s="27">
        <v>10250376161.113337</v>
      </c>
      <c r="N47" s="27">
        <v>9945443504.0843601</v>
      </c>
      <c r="O47" s="27">
        <v>10644805891.901913</v>
      </c>
      <c r="P47" s="27">
        <v>11389718288.143866</v>
      </c>
      <c r="Q47" s="27">
        <v>11992010681.489403</v>
      </c>
      <c r="R47" s="27">
        <v>12656868982.637367</v>
      </c>
      <c r="S47" s="27">
        <v>13200886586.669048</v>
      </c>
      <c r="T47" s="27">
        <v>13617625103.363031</v>
      </c>
      <c r="U47" s="27">
        <v>14213558130.181726</v>
      </c>
      <c r="W47" s="27">
        <f>VLOOKUP(C47,[4]Sheet1!$B:$C,2,FALSE)</f>
        <v>14014278017.4685</v>
      </c>
      <c r="X47" s="27">
        <f t="shared" si="0"/>
        <v>-199280112.71322632</v>
      </c>
      <c r="Y47" s="49">
        <f t="shared" si="1"/>
        <v>-1.4020424082979315</v>
      </c>
    </row>
    <row r="48" spans="1:25" x14ac:dyDescent="0.25">
      <c r="A48" s="27" t="s">
        <v>76</v>
      </c>
      <c r="B48" s="27" t="s">
        <v>490</v>
      </c>
      <c r="C48" s="27" t="str">
        <f>VLOOKUP(B48,'[3]Names&amp;ISO'!$B:$C,2,FALSE)</f>
        <v>GMB</v>
      </c>
      <c r="D48" s="27" t="s">
        <v>988</v>
      </c>
      <c r="E48" s="27">
        <v>749879839.66867626</v>
      </c>
      <c r="F48" s="27">
        <v>700899913.60651016</v>
      </c>
      <c r="G48" s="27">
        <v>645357872.24211895</v>
      </c>
      <c r="H48" s="27">
        <v>584228101.26531458</v>
      </c>
      <c r="I48" s="27">
        <v>680305666.80232596</v>
      </c>
      <c r="J48" s="27">
        <v>674335959.062451</v>
      </c>
      <c r="K48" s="27">
        <v>681796107.10644829</v>
      </c>
      <c r="L48" s="27">
        <v>706363855.34701002</v>
      </c>
      <c r="M48" s="27">
        <v>746816013.75729215</v>
      </c>
      <c r="N48" s="27">
        <v>794847437.56950378</v>
      </c>
      <c r="O48" s="27">
        <v>846894662.73535621</v>
      </c>
      <c r="P48" s="27">
        <v>810943165.83236516</v>
      </c>
      <c r="Q48" s="27">
        <v>856110465.34718132</v>
      </c>
      <c r="R48" s="27">
        <v>897041455.66982198</v>
      </c>
      <c r="S48" s="27">
        <v>905419104.31577182</v>
      </c>
      <c r="T48" s="27">
        <v>960645582.32964432</v>
      </c>
      <c r="U48" s="27">
        <v>964599178.12910223</v>
      </c>
      <c r="W48" s="27">
        <f>VLOOKUP(C48,[4]Sheet1!$B:$C,2,FALSE)</f>
        <v>962797146.49600804</v>
      </c>
      <c r="X48" s="27">
        <f t="shared" si="0"/>
        <v>-1802031.6330941916</v>
      </c>
      <c r="Y48" s="49">
        <f t="shared" si="1"/>
        <v>-0.18681662538727636</v>
      </c>
    </row>
    <row r="49" spans="1:25" x14ac:dyDescent="0.25">
      <c r="A49" s="27" t="s">
        <v>185</v>
      </c>
      <c r="B49" s="27" t="s">
        <v>495</v>
      </c>
      <c r="C49" s="27" t="str">
        <f>VLOOKUP(B49,'[3]Names&amp;ISO'!$B:$C,2,FALSE)</f>
        <v>GEO</v>
      </c>
      <c r="D49" s="27">
        <v>0</v>
      </c>
      <c r="E49" s="27">
        <v>5972926092.2968636</v>
      </c>
      <c r="F49" s="27">
        <v>6256513208.816555</v>
      </c>
      <c r="G49" s="27">
        <v>6602206206.6479082</v>
      </c>
      <c r="H49" s="27">
        <v>7340773844.8055782</v>
      </c>
      <c r="I49" s="27">
        <v>7764416298.7327356</v>
      </c>
      <c r="J49" s="27">
        <v>8509995719.9633856</v>
      </c>
      <c r="K49" s="27">
        <v>9312296469.395668</v>
      </c>
      <c r="L49" s="27">
        <v>10483006141.298008</v>
      </c>
      <c r="M49" s="27">
        <v>10736660088.568644</v>
      </c>
      <c r="N49" s="27">
        <v>10344552625.070227</v>
      </c>
      <c r="O49" s="27">
        <v>10991685592.296724</v>
      </c>
      <c r="P49" s="27">
        <v>11784651259.83329</v>
      </c>
      <c r="Q49" s="27">
        <v>12532891029.018417</v>
      </c>
      <c r="R49" s="27">
        <v>12957044614.129988</v>
      </c>
      <c r="S49" s="27">
        <v>13552174964.856348</v>
      </c>
      <c r="T49" s="27">
        <v>13944841730.701208</v>
      </c>
      <c r="U49" s="27">
        <v>14378016729.158661</v>
      </c>
      <c r="W49" s="27">
        <f>VLOOKUP(C49,[4]Sheet1!$B:$C,2,FALSE)</f>
        <v>14378016732.158701</v>
      </c>
      <c r="X49" s="27">
        <f t="shared" si="0"/>
        <v>3.0000400543212891</v>
      </c>
      <c r="Y49" s="49">
        <f t="shared" si="1"/>
        <v>2.0865465041761978E-8</v>
      </c>
    </row>
    <row r="50" spans="1:25" x14ac:dyDescent="0.25">
      <c r="A50" s="27" t="s">
        <v>77</v>
      </c>
      <c r="B50" s="27" t="s">
        <v>500</v>
      </c>
      <c r="C50" s="27" t="str">
        <f>VLOOKUP(B50,'[3]Names&amp;ISO'!$B:$C,2,FALSE)</f>
        <v>GHA</v>
      </c>
      <c r="D50" s="27">
        <v>0</v>
      </c>
      <c r="E50" s="27">
        <v>10030754864.515749</v>
      </c>
      <c r="F50" s="27">
        <v>10450183538.293098</v>
      </c>
      <c r="G50" s="27">
        <v>10925679191.171972</v>
      </c>
      <c r="H50" s="27">
        <v>11498280188.260744</v>
      </c>
      <c r="I50" s="27">
        <v>12138875816.781277</v>
      </c>
      <c r="J50" s="27">
        <v>12851621653.555552</v>
      </c>
      <c r="K50" s="27">
        <v>22226233719.579895</v>
      </c>
      <c r="L50" s="27">
        <v>23183791994.33704</v>
      </c>
      <c r="M50" s="27">
        <v>25303287486.334976</v>
      </c>
      <c r="N50" s="27">
        <v>26932104870.562866</v>
      </c>
      <c r="O50" s="27">
        <v>28626568561.615181</v>
      </c>
      <c r="P50" s="27">
        <v>32648024776.687519</v>
      </c>
      <c r="Q50" s="27">
        <v>35681460366.676682</v>
      </c>
      <c r="R50" s="27">
        <v>38289434720.561714</v>
      </c>
      <c r="S50" s="27">
        <v>39655110695.778557</v>
      </c>
      <c r="T50" s="27">
        <v>42072605130.005997</v>
      </c>
      <c r="U50" s="27">
        <v>42689783733.873009</v>
      </c>
      <c r="W50" s="27">
        <f>VLOOKUP(C50,[4]Sheet1!$B:$C,2,FALSE)</f>
        <v>42803583022.149498</v>
      </c>
      <c r="X50" s="27">
        <f t="shared" si="0"/>
        <v>113799288.27648926</v>
      </c>
      <c r="Y50" s="49">
        <f t="shared" si="1"/>
        <v>0.26657265116616902</v>
      </c>
    </row>
    <row r="51" spans="1:25" x14ac:dyDescent="0.25">
      <c r="A51" s="27" t="s">
        <v>127</v>
      </c>
      <c r="B51" s="27" t="s">
        <v>510</v>
      </c>
      <c r="C51" s="27" t="str">
        <f>VLOOKUP(B51,'[3]Names&amp;ISO'!$B:$C,2,FALSE)</f>
        <v>GRD</v>
      </c>
      <c r="D51" s="27">
        <v>0</v>
      </c>
      <c r="E51" s="27">
        <v>733021893.63164651</v>
      </c>
      <c r="F51" s="27">
        <v>718737678.03510141</v>
      </c>
      <c r="G51" s="27">
        <v>743269649.48113573</v>
      </c>
      <c r="H51" s="27">
        <v>813130687.81544483</v>
      </c>
      <c r="I51" s="27">
        <v>808004511.51002026</v>
      </c>
      <c r="J51" s="27">
        <v>915557330.44684327</v>
      </c>
      <c r="K51" s="27">
        <v>878154816.97042799</v>
      </c>
      <c r="L51" s="27">
        <v>931934846.18482172</v>
      </c>
      <c r="M51" s="27">
        <v>941136733.29787862</v>
      </c>
      <c r="N51" s="27">
        <v>879230514.40376973</v>
      </c>
      <c r="O51" s="27">
        <v>874440249.66561687</v>
      </c>
      <c r="P51" s="27">
        <v>880714173.27570868</v>
      </c>
      <c r="Q51" s="27">
        <v>870806419.39113617</v>
      </c>
      <c r="R51" s="27">
        <v>891008691.75485134</v>
      </c>
      <c r="S51" s="27">
        <v>957381303.39920497</v>
      </c>
      <c r="T51" s="27">
        <v>1018487322.0194684</v>
      </c>
      <c r="U51" s="27">
        <v>1056188592.5925924</v>
      </c>
      <c r="W51" s="27">
        <f>VLOOKUP(C51,[4]Sheet1!$B:$C,2,FALSE)</f>
        <v>1056188592.59259</v>
      </c>
      <c r="X51" s="27">
        <f t="shared" si="0"/>
        <v>-2.384185791015625E-6</v>
      </c>
      <c r="Y51" s="49">
        <f t="shared" si="1"/>
        <v>-2.2573485528405872E-13</v>
      </c>
    </row>
    <row r="52" spans="1:25" x14ac:dyDescent="0.25">
      <c r="A52" s="27" t="s">
        <v>128</v>
      </c>
      <c r="B52" s="27" t="s">
        <v>518</v>
      </c>
      <c r="C52" s="27" t="str">
        <f>VLOOKUP(B52,'[3]Names&amp;ISO'!$B:$C,2,FALSE)</f>
        <v>GTM</v>
      </c>
      <c r="D52" s="27">
        <v>0</v>
      </c>
      <c r="E52" s="27">
        <v>43828737992.374878</v>
      </c>
      <c r="F52" s="27">
        <v>39989534759.990005</v>
      </c>
      <c r="G52" s="27">
        <v>41535708132.307526</v>
      </c>
      <c r="H52" s="27">
        <v>42587084113.911438</v>
      </c>
      <c r="I52" s="27">
        <v>43930523208.305901</v>
      </c>
      <c r="J52" s="27">
        <v>45362764700.481064</v>
      </c>
      <c r="K52" s="27">
        <v>47803013057.627014</v>
      </c>
      <c r="L52" s="27">
        <v>50816255360.454597</v>
      </c>
      <c r="M52" s="27">
        <v>52483228920.046898</v>
      </c>
      <c r="N52" s="27">
        <v>52759427458.475464</v>
      </c>
      <c r="O52" s="27">
        <v>54273884339.567802</v>
      </c>
      <c r="P52" s="27">
        <v>56531760706.43837</v>
      </c>
      <c r="Q52" s="27">
        <v>58211473561.49353</v>
      </c>
      <c r="R52" s="27">
        <v>60363655026.524048</v>
      </c>
      <c r="S52" s="27">
        <v>62883512015.43338</v>
      </c>
      <c r="T52" s="27">
        <v>65487141478.427399</v>
      </c>
      <c r="U52" s="27">
        <v>68763255963.894257</v>
      </c>
      <c r="W52" s="27">
        <f>VLOOKUP(C52,[4]Sheet1!$B:$C,2,FALSE)</f>
        <v>68663653469.124603</v>
      </c>
      <c r="X52" s="27">
        <f t="shared" si="0"/>
        <v>-99602494.76965332</v>
      </c>
      <c r="Y52" s="49">
        <f t="shared" si="1"/>
        <v>-0.14484842722100291</v>
      </c>
    </row>
    <row r="53" spans="1:25" x14ac:dyDescent="0.25">
      <c r="A53" s="27" t="s">
        <v>78</v>
      </c>
      <c r="B53" s="27" t="s">
        <v>523</v>
      </c>
      <c r="C53" s="27" t="str">
        <f>VLOOKUP(B53,'[3]Names&amp;ISO'!$B:$C,2,FALSE)</f>
        <v>GIN</v>
      </c>
      <c r="D53" s="27" t="s">
        <v>988</v>
      </c>
      <c r="E53" s="27">
        <v>3480156214.2020369</v>
      </c>
      <c r="F53" s="27">
        <v>3621361738.712533</v>
      </c>
      <c r="G53" s="27">
        <v>3751664454.9710155</v>
      </c>
      <c r="H53" s="27">
        <v>3750969356.5739279</v>
      </c>
      <c r="I53" s="27">
        <v>3845317489.81218</v>
      </c>
      <c r="J53" s="27">
        <v>3558619697.3662491</v>
      </c>
      <c r="K53" s="27">
        <v>5652217602.0490046</v>
      </c>
      <c r="L53" s="27">
        <v>5926986075.2781601</v>
      </c>
      <c r="M53" s="27">
        <v>6205356259.8228054</v>
      </c>
      <c r="N53" s="27">
        <v>6078959795.1591921</v>
      </c>
      <c r="O53" s="27">
        <v>6365427182.6185617</v>
      </c>
      <c r="P53" s="27">
        <v>7564626628.593667</v>
      </c>
      <c r="Q53" s="27">
        <v>7206124497.9967699</v>
      </c>
      <c r="R53" s="27">
        <v>7407715745.1827002</v>
      </c>
      <c r="S53" s="27">
        <v>7681130001.885684</v>
      </c>
      <c r="T53" s="27">
        <v>7952964927.858098</v>
      </c>
      <c r="U53" s="27">
        <v>8200248003.0220604</v>
      </c>
      <c r="W53" s="27">
        <f>VLOOKUP(C53,[4]Sheet1!$B:$C,2,FALSE)</f>
        <v>9275886921.7008591</v>
      </c>
      <c r="X53" s="27">
        <f t="shared" si="0"/>
        <v>1075638918.6787987</v>
      </c>
      <c r="Y53" s="49">
        <f t="shared" si="1"/>
        <v>13.11715107009435</v>
      </c>
    </row>
    <row r="54" spans="1:25" x14ac:dyDescent="0.25">
      <c r="A54" s="27" t="s">
        <v>79</v>
      </c>
      <c r="B54" s="27" t="s">
        <v>525</v>
      </c>
      <c r="C54" s="27" t="str">
        <f>VLOOKUP(B54,'[3]Names&amp;ISO'!$B:$C,2,FALSE)</f>
        <v>GNB</v>
      </c>
      <c r="D54" s="27" t="s">
        <v>988</v>
      </c>
      <c r="E54" s="27">
        <v>749660834.7985568</v>
      </c>
      <c r="F54" s="27">
        <v>776324974.78025115</v>
      </c>
      <c r="G54" s="27">
        <v>752988951.18403041</v>
      </c>
      <c r="H54" s="27">
        <v>744436395.46632349</v>
      </c>
      <c r="I54" s="27">
        <v>764690275.77761781</v>
      </c>
      <c r="J54" s="27">
        <v>797008095.37562752</v>
      </c>
      <c r="K54" s="27">
        <v>816855057.32845306</v>
      </c>
      <c r="L54" s="27">
        <v>842064308.30650413</v>
      </c>
      <c r="M54" s="27">
        <v>865911980.63037753</v>
      </c>
      <c r="N54" s="27">
        <v>896678644.12616372</v>
      </c>
      <c r="O54" s="27">
        <v>941220899.53491294</v>
      </c>
      <c r="P54" s="27">
        <v>1018114522.0284082</v>
      </c>
      <c r="Q54" s="27">
        <v>1000197235.456545</v>
      </c>
      <c r="R54" s="27">
        <v>1033009094.092998</v>
      </c>
      <c r="S54" s="27">
        <v>1043044966.0075787</v>
      </c>
      <c r="T54" s="27">
        <v>1091044390.2149239</v>
      </c>
      <c r="U54" s="27">
        <v>1164944509.9441884</v>
      </c>
      <c r="W54" s="27">
        <f>VLOOKUP(C54,[4]Sheet1!$B:$C,2,FALSE)</f>
        <v>1178204501.4405899</v>
      </c>
      <c r="X54" s="27">
        <f t="shared" si="0"/>
        <v>13259991.496401548</v>
      </c>
      <c r="Y54" s="49">
        <f t="shared" si="1"/>
        <v>1.1382509109413999</v>
      </c>
    </row>
    <row r="55" spans="1:25" x14ac:dyDescent="0.25">
      <c r="A55" s="27" t="s">
        <v>151</v>
      </c>
      <c r="B55" s="27" t="s">
        <v>528</v>
      </c>
      <c r="C55" s="27" t="str">
        <f>VLOOKUP(B55,'[3]Names&amp;ISO'!$B:$C,2,FALSE)</f>
        <v>GUY</v>
      </c>
      <c r="D55" s="27">
        <v>0</v>
      </c>
      <c r="E55" s="27">
        <v>1338975167.8610752</v>
      </c>
      <c r="F55" s="27">
        <v>1333005048.635061</v>
      </c>
      <c r="G55" s="27">
        <v>1359217056.0880275</v>
      </c>
      <c r="H55" s="27">
        <v>1343878453.5823846</v>
      </c>
      <c r="I55" s="27">
        <v>1373558176.450181</v>
      </c>
      <c r="J55" s="27">
        <v>1358661739.7850327</v>
      </c>
      <c r="K55" s="27">
        <v>2275441285.6125693</v>
      </c>
      <c r="L55" s="27">
        <v>2428489446.4197741</v>
      </c>
      <c r="M55" s="27">
        <v>2485978864.7876019</v>
      </c>
      <c r="N55" s="27">
        <v>2608164404.748579</v>
      </c>
      <c r="O55" s="27">
        <v>2684814550.7080588</v>
      </c>
      <c r="P55" s="27">
        <v>2810290328.1983414</v>
      </c>
      <c r="Q55" s="27">
        <v>2960290394.2606368</v>
      </c>
      <c r="R55" s="27">
        <v>3104238882.9341769</v>
      </c>
      <c r="S55" s="27">
        <v>3225597460.2749071</v>
      </c>
      <c r="T55" s="27">
        <v>3342104314.5573626</v>
      </c>
      <c r="U55" s="27">
        <v>3502397094.4309926</v>
      </c>
      <c r="W55" s="27">
        <f>VLOOKUP(C55,[4]Sheet1!$B:$C,2,FALSE)</f>
        <v>3504024213.0750599</v>
      </c>
      <c r="X55" s="27">
        <f t="shared" si="0"/>
        <v>1627118.6440672874</v>
      </c>
      <c r="Y55" s="49">
        <f t="shared" si="1"/>
        <v>4.6457286258445599E-2</v>
      </c>
    </row>
    <row r="56" spans="1:25" x14ac:dyDescent="0.25">
      <c r="A56" s="27" t="s">
        <v>129</v>
      </c>
      <c r="B56" s="27" t="s">
        <v>530</v>
      </c>
      <c r="C56" s="27" t="str">
        <f>VLOOKUP(B56,'[3]Names&amp;ISO'!$B:$C,2,FALSE)</f>
        <v>HTI</v>
      </c>
      <c r="D56" s="27" t="s">
        <v>988</v>
      </c>
      <c r="E56" s="27">
        <v>6822810862.8752851</v>
      </c>
      <c r="F56" s="27">
        <v>6752695859.2748766</v>
      </c>
      <c r="G56" s="27">
        <v>6735283981.8288345</v>
      </c>
      <c r="H56" s="27">
        <v>6760121589.684144</v>
      </c>
      <c r="I56" s="27">
        <v>6520773860.6128569</v>
      </c>
      <c r="J56" s="27">
        <v>6639546090.688797</v>
      </c>
      <c r="K56" s="27">
        <v>6788599650.7774811</v>
      </c>
      <c r="L56" s="27">
        <v>7015624959.7692518</v>
      </c>
      <c r="M56" s="27">
        <v>7072863083.9925184</v>
      </c>
      <c r="N56" s="27">
        <v>7293274773.8308258</v>
      </c>
      <c r="O56" s="27">
        <v>6894256570.471632</v>
      </c>
      <c r="P56" s="27">
        <v>7273110458.3836288</v>
      </c>
      <c r="Q56" s="27">
        <v>7482314611.0548534</v>
      </c>
      <c r="R56" s="27">
        <v>7800818498.6569805</v>
      </c>
      <c r="S56" s="27">
        <v>8020200684.6935635</v>
      </c>
      <c r="T56" s="27">
        <v>8164416856.8253202</v>
      </c>
      <c r="U56" s="27">
        <v>8022638721.920126</v>
      </c>
      <c r="W56" s="27">
        <f>VLOOKUP(C56,[4]Sheet1!$B:$C,2,FALSE)</f>
        <v>7970649131.2341604</v>
      </c>
      <c r="X56" s="27">
        <f t="shared" si="0"/>
        <v>-51989590.685965538</v>
      </c>
      <c r="Y56" s="49">
        <f t="shared" si="1"/>
        <v>-0.64803604509717261</v>
      </c>
    </row>
    <row r="57" spans="1:25" x14ac:dyDescent="0.25">
      <c r="A57" s="27" t="s">
        <v>130</v>
      </c>
      <c r="B57" s="27" t="s">
        <v>539</v>
      </c>
      <c r="C57" s="27" t="str">
        <f>VLOOKUP(B57,'[3]Names&amp;ISO'!$B:$C,2,FALSE)</f>
        <v>HND</v>
      </c>
      <c r="D57" s="27">
        <v>0</v>
      </c>
      <c r="E57" s="27">
        <v>11591925223.779444</v>
      </c>
      <c r="F57" s="27">
        <v>11908157326.59111</v>
      </c>
      <c r="G57" s="27">
        <v>12355526554.366735</v>
      </c>
      <c r="H57" s="27">
        <v>12917632262.296646</v>
      </c>
      <c r="I57" s="27">
        <v>13722505993.560286</v>
      </c>
      <c r="J57" s="27">
        <v>14552586303.315668</v>
      </c>
      <c r="K57" s="27">
        <v>15507828848.017538</v>
      </c>
      <c r="L57" s="27">
        <v>16468517825.160074</v>
      </c>
      <c r="M57" s="27">
        <v>17164409246.908352</v>
      </c>
      <c r="N57" s="27">
        <v>16864656928.5182</v>
      </c>
      <c r="O57" s="27">
        <v>17492918961.281227</v>
      </c>
      <c r="P57" s="27">
        <v>18101223559.868286</v>
      </c>
      <c r="Q57" s="27">
        <v>18848989783.736141</v>
      </c>
      <c r="R57" s="27">
        <v>19371095395.236324</v>
      </c>
      <c r="S57" s="27">
        <v>19967457053.922527</v>
      </c>
      <c r="T57" s="27">
        <v>20737419633.48101</v>
      </c>
      <c r="U57" s="27">
        <v>21516938909.568645</v>
      </c>
      <c r="W57" s="27">
        <f>VLOOKUP(C57,[4]Sheet1!$B:$C,2,FALSE)</f>
        <v>21643936938.909599</v>
      </c>
      <c r="X57" s="27">
        <f t="shared" si="0"/>
        <v>126998029.34095383</v>
      </c>
      <c r="Y57" s="49">
        <f t="shared" si="1"/>
        <v>0.5902234972860263</v>
      </c>
    </row>
    <row r="58" spans="1:25" x14ac:dyDescent="0.25">
      <c r="A58" s="27" t="s">
        <v>186</v>
      </c>
      <c r="B58" s="27" t="s">
        <v>547</v>
      </c>
      <c r="C58" s="27" t="str">
        <f>VLOOKUP(B58,'[3]Names&amp;ISO'!$B:$C,2,FALSE)</f>
        <v>IND</v>
      </c>
      <c r="D58" s="27">
        <v>0</v>
      </c>
      <c r="E58" s="27">
        <v>713254943686.25317</v>
      </c>
      <c r="F58" s="27">
        <v>748590993806.51025</v>
      </c>
      <c r="G58" s="27">
        <v>778104266251.99146</v>
      </c>
      <c r="H58" s="27">
        <v>839578643165.6792</v>
      </c>
      <c r="I58" s="27">
        <v>905490258765.15002</v>
      </c>
      <c r="J58" s="27">
        <v>989566866879.36914</v>
      </c>
      <c r="K58" s="27">
        <v>1081243217514.9122</v>
      </c>
      <c r="L58" s="27">
        <v>1187216608872.6326</v>
      </c>
      <c r="M58" s="27">
        <v>1233413111103.3535</v>
      </c>
      <c r="N58" s="27">
        <v>1338003878581.1714</v>
      </c>
      <c r="O58" s="27">
        <v>1475283849478.8567</v>
      </c>
      <c r="P58" s="27">
        <v>1622444195135.3848</v>
      </c>
      <c r="Q58" s="27">
        <v>1710967499536.5903</v>
      </c>
      <c r="R58" s="27">
        <v>1820230127758.301</v>
      </c>
      <c r="S58" s="27">
        <v>1956837659211.9324</v>
      </c>
      <c r="T58" s="27">
        <v>2113578270902.4385</v>
      </c>
      <c r="U58" s="27">
        <v>2263792499341.0063</v>
      </c>
      <c r="W58" s="27">
        <f>VLOOKUP(C58,[4]Sheet1!$B:$C,2,FALSE)</f>
        <v>2274229710530.0298</v>
      </c>
      <c r="X58" s="27">
        <f t="shared" si="0"/>
        <v>10437211189.023438</v>
      </c>
      <c r="Y58" s="49">
        <f t="shared" si="1"/>
        <v>0.4610498175986415</v>
      </c>
    </row>
    <row r="59" spans="1:25" x14ac:dyDescent="0.25">
      <c r="A59" s="27" t="s">
        <v>166</v>
      </c>
      <c r="B59" s="27" t="s">
        <v>549</v>
      </c>
      <c r="C59" s="27" t="str">
        <f>VLOOKUP(B59,'[3]Names&amp;ISO'!$B:$C,2,FALSE)</f>
        <v>IDN</v>
      </c>
      <c r="D59" s="27">
        <v>0</v>
      </c>
      <c r="E59" s="27">
        <v>392703480964.26697</v>
      </c>
      <c r="F59" s="27">
        <v>407009913678.03772</v>
      </c>
      <c r="G59" s="27">
        <v>425320201676.33148</v>
      </c>
      <c r="H59" s="27">
        <v>445508058090.31653</v>
      </c>
      <c r="I59" s="27">
        <v>467716799396.2594</v>
      </c>
      <c r="J59" s="27">
        <v>494885976118.85901</v>
      </c>
      <c r="K59" s="27">
        <v>522230641746.22974</v>
      </c>
      <c r="L59" s="27">
        <v>554989758943.07153</v>
      </c>
      <c r="M59" s="27">
        <v>592469860276.05066</v>
      </c>
      <c r="N59" s="27">
        <v>634480014150.04163</v>
      </c>
      <c r="O59" s="27">
        <v>678366032382.31604</v>
      </c>
      <c r="P59" s="27">
        <v>720681545530.98499</v>
      </c>
      <c r="Q59" s="27">
        <v>762873310551.71545</v>
      </c>
      <c r="R59" s="27">
        <v>802633896146.50525</v>
      </c>
      <c r="S59" s="27">
        <v>846404326585.30115</v>
      </c>
      <c r="T59" s="27">
        <v>888027288292.94165</v>
      </c>
      <c r="U59" s="27">
        <v>932259177765.30713</v>
      </c>
      <c r="W59" s="27">
        <f>VLOOKUP(C59,[4]Sheet1!$B:$C,2,FALSE)</f>
        <v>932256495234.24695</v>
      </c>
      <c r="X59" s="27">
        <f t="shared" si="0"/>
        <v>-2682531.0601806641</v>
      </c>
      <c r="Y59" s="49">
        <f t="shared" si="1"/>
        <v>-2.8774520263891477E-4</v>
      </c>
    </row>
    <row r="60" spans="1:25" x14ac:dyDescent="0.25">
      <c r="A60" s="27" t="s">
        <v>202</v>
      </c>
      <c r="B60" s="27" t="s">
        <v>551</v>
      </c>
      <c r="C60" s="27" t="str">
        <f>VLOOKUP(B60,'[3]Names&amp;ISO'!$B:$C,2,FALSE)</f>
        <v>IRN</v>
      </c>
      <c r="D60" s="27">
        <v>0</v>
      </c>
      <c r="E60" s="27">
        <v>72368035451.371262</v>
      </c>
      <c r="F60" s="27">
        <v>92576573752.217331</v>
      </c>
      <c r="G60" s="27">
        <v>258421679541.31433</v>
      </c>
      <c r="H60" s="27">
        <v>283285478393.13715</v>
      </c>
      <c r="I60" s="27">
        <v>306125186123.74377</v>
      </c>
      <c r="J60" s="27">
        <v>315510820083.1701</v>
      </c>
      <c r="K60" s="27">
        <v>330134907649.99957</v>
      </c>
      <c r="L60" s="27">
        <v>359964410706.96045</v>
      </c>
      <c r="M60" s="27">
        <v>362156883342.38251</v>
      </c>
      <c r="N60" s="27">
        <v>366818361085.56055</v>
      </c>
      <c r="O60" s="27">
        <v>391625872464.89929</v>
      </c>
      <c r="P60" s="27">
        <v>388885828381.04993</v>
      </c>
      <c r="Q60" s="27">
        <v>546263866089.57635</v>
      </c>
      <c r="R60" s="27">
        <v>417253521954.51898</v>
      </c>
      <c r="S60" s="27">
        <v>374789188349.56305</v>
      </c>
      <c r="T60" s="27">
        <v>369476456221.89252</v>
      </c>
      <c r="U60" s="27">
        <v>418976679728.56732</v>
      </c>
      <c r="W60" s="27">
        <f>VLOOKUP(C60,[4]Sheet1!$B:$C,2,FALSE)</f>
        <v>418976711586.862</v>
      </c>
      <c r="X60" s="27">
        <f t="shared" si="0"/>
        <v>31858.294677734375</v>
      </c>
      <c r="Y60" s="49">
        <f t="shared" si="1"/>
        <v>7.6038348240225853E-6</v>
      </c>
    </row>
    <row r="61" spans="1:25" x14ac:dyDescent="0.25">
      <c r="A61" s="27" t="s">
        <v>203</v>
      </c>
      <c r="B61" s="27" t="s">
        <v>559</v>
      </c>
      <c r="C61" s="27" t="str">
        <f>VLOOKUP(B61,'[3]Names&amp;ISO'!$B:$C,2,FALSE)</f>
        <v>IRQ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85216299543.442322</v>
      </c>
      <c r="J61" s="27">
        <v>86486390380.983643</v>
      </c>
      <c r="K61" s="27">
        <v>91558663141.952316</v>
      </c>
      <c r="L61" s="27">
        <v>93300918662.983917</v>
      </c>
      <c r="M61" s="27">
        <v>100969444810.13214</v>
      </c>
      <c r="N61" s="27">
        <v>104382270109.20128</v>
      </c>
      <c r="O61" s="27">
        <v>111064793993.92999</v>
      </c>
      <c r="P61" s="27">
        <v>119445766735.5412</v>
      </c>
      <c r="Q61" s="27">
        <v>136072616348.84169</v>
      </c>
      <c r="R61" s="27">
        <v>146479544258.13943</v>
      </c>
      <c r="S61" s="27">
        <v>147552388229.14438</v>
      </c>
      <c r="T61" s="27">
        <v>154537311437.96994</v>
      </c>
      <c r="U61" s="27">
        <v>171489001692.04736</v>
      </c>
      <c r="W61" s="27">
        <f>VLOOKUP(C61,[4]Sheet1!$B:$C,2,FALSE)</f>
        <v>171489001692.047</v>
      </c>
      <c r="X61" s="27">
        <f t="shared" si="0"/>
        <v>-3.662109375E-4</v>
      </c>
      <c r="Y61" s="49">
        <f t="shared" si="1"/>
        <v>-2.1354776917858905E-13</v>
      </c>
    </row>
    <row r="62" spans="1:25" x14ac:dyDescent="0.25">
      <c r="A62" s="27" t="s">
        <v>131</v>
      </c>
      <c r="B62" s="27" t="s">
        <v>572</v>
      </c>
      <c r="C62" s="27" t="str">
        <f>VLOOKUP(B62,'[3]Names&amp;ISO'!$B:$C,2,FALSE)</f>
        <v>JAM</v>
      </c>
      <c r="D62" s="27">
        <v>0</v>
      </c>
      <c r="E62" s="27">
        <v>12945140152.614994</v>
      </c>
      <c r="F62" s="27">
        <v>13133820126.884836</v>
      </c>
      <c r="G62" s="27">
        <v>13353353241.341835</v>
      </c>
      <c r="H62" s="27">
        <v>13926463508.541712</v>
      </c>
      <c r="I62" s="27">
        <v>14067556716.06106</v>
      </c>
      <c r="J62" s="27">
        <v>14190812304.704693</v>
      </c>
      <c r="K62" s="27">
        <v>14552608731.022648</v>
      </c>
      <c r="L62" s="27">
        <v>14157399585.333881</v>
      </c>
      <c r="M62" s="27">
        <v>14037673677.603617</v>
      </c>
      <c r="N62" s="27">
        <v>13548076749.159359</v>
      </c>
      <c r="O62" s="27">
        <v>13427009830.369698</v>
      </c>
      <c r="P62" s="27">
        <v>13648194634.047264</v>
      </c>
      <c r="Q62" s="27">
        <v>13585063585.639811</v>
      </c>
      <c r="R62" s="27">
        <v>13645835331.177418</v>
      </c>
      <c r="S62" s="27">
        <v>13682762126.785652</v>
      </c>
      <c r="T62" s="27">
        <v>13746043418.175386</v>
      </c>
      <c r="U62" s="27">
        <v>14056908749.350494</v>
      </c>
      <c r="W62" s="27">
        <f>VLOOKUP(C62,[4]Sheet1!$B:$C,2,FALSE)</f>
        <v>14056908749.3505</v>
      </c>
      <c r="X62" s="27">
        <f t="shared" si="0"/>
        <v>0</v>
      </c>
      <c r="Y62" s="49">
        <f t="shared" si="1"/>
        <v>0</v>
      </c>
    </row>
    <row r="63" spans="1:25" x14ac:dyDescent="0.25">
      <c r="A63" s="27" t="s">
        <v>205</v>
      </c>
      <c r="B63" s="27" t="s">
        <v>580</v>
      </c>
      <c r="C63" s="27" t="str">
        <f>VLOOKUP(B63,'[3]Names&amp;ISO'!$B:$C,2,FALSE)</f>
        <v>JOR</v>
      </c>
      <c r="D63" s="27">
        <v>0</v>
      </c>
      <c r="E63" s="27">
        <v>18013741182.725822</v>
      </c>
      <c r="F63" s="27">
        <v>18965632975.323017</v>
      </c>
      <c r="G63" s="27">
        <v>20062391013.438999</v>
      </c>
      <c r="H63" s="27">
        <v>20899315493.854431</v>
      </c>
      <c r="I63" s="27">
        <v>22689619003.108696</v>
      </c>
      <c r="J63" s="27">
        <v>24534154692.913273</v>
      </c>
      <c r="K63" s="27">
        <v>26520285199.887417</v>
      </c>
      <c r="L63" s="27">
        <v>28688025852.360977</v>
      </c>
      <c r="M63" s="27">
        <v>30776097588.960022</v>
      </c>
      <c r="N63" s="27">
        <v>32448715021.758976</v>
      </c>
      <c r="O63" s="27">
        <v>33198760965.749725</v>
      </c>
      <c r="P63" s="27">
        <v>34057434911.115532</v>
      </c>
      <c r="Q63" s="27">
        <v>34910640453.597977</v>
      </c>
      <c r="R63" s="27">
        <v>35898604448.245178</v>
      </c>
      <c r="S63" s="27">
        <v>37009217262.182549</v>
      </c>
      <c r="T63" s="27">
        <v>37892048986.662491</v>
      </c>
      <c r="U63" s="27">
        <v>38654727746.478874</v>
      </c>
      <c r="W63" s="27">
        <f>VLOOKUP(C63,[4]Sheet1!$B:$C,2,FALSE)</f>
        <v>38654727746.478897</v>
      </c>
      <c r="X63" s="27">
        <f t="shared" si="0"/>
        <v>0</v>
      </c>
      <c r="Y63" s="49">
        <f t="shared" si="1"/>
        <v>0</v>
      </c>
    </row>
    <row r="64" spans="1:25" x14ac:dyDescent="0.25">
      <c r="A64" s="27" t="s">
        <v>187</v>
      </c>
      <c r="B64" s="27" t="s">
        <v>582</v>
      </c>
      <c r="C64" s="27" t="str">
        <f>VLOOKUP(B64,'[3]Names&amp;ISO'!$B:$C,2,FALSE)</f>
        <v>KAZ</v>
      </c>
      <c r="D64" s="27">
        <v>0</v>
      </c>
      <c r="E64" s="27">
        <v>47281261260.017845</v>
      </c>
      <c r="F64" s="27">
        <v>53663518177.554207</v>
      </c>
      <c r="G64" s="27">
        <v>58922383566.376114</v>
      </c>
      <c r="H64" s="27">
        <v>64402601353.760025</v>
      </c>
      <c r="I64" s="27">
        <v>70585361115.499573</v>
      </c>
      <c r="J64" s="27">
        <v>77430974108.058853</v>
      </c>
      <c r="K64" s="27">
        <v>85719017481.527145</v>
      </c>
      <c r="L64" s="27">
        <v>93346889938.573318</v>
      </c>
      <c r="M64" s="27">
        <v>96427883812.891479</v>
      </c>
      <c r="N64" s="27">
        <v>97584283915.862305</v>
      </c>
      <c r="O64" s="27">
        <v>104708490644.39684</v>
      </c>
      <c r="P64" s="27">
        <v>112561659506.61879</v>
      </c>
      <c r="Q64" s="27">
        <v>118189185826.52269</v>
      </c>
      <c r="R64" s="27">
        <v>125280559512.82434</v>
      </c>
      <c r="S64" s="27">
        <v>130667618811.54298</v>
      </c>
      <c r="T64" s="27">
        <v>132236195281.74622</v>
      </c>
      <c r="U64" s="27">
        <v>137278320084.17114</v>
      </c>
      <c r="W64" s="27">
        <f>VLOOKUP(C64,[4]Sheet1!$B:$C,2,FALSE)</f>
        <v>137278320084.17101</v>
      </c>
      <c r="X64" s="27">
        <f t="shared" si="0"/>
        <v>-1.373291015625E-4</v>
      </c>
      <c r="Y64" s="49">
        <f t="shared" si="1"/>
        <v>-1.0003699162278336E-13</v>
      </c>
    </row>
    <row r="65" spans="1:25" x14ac:dyDescent="0.25">
      <c r="A65" s="27" t="s">
        <v>80</v>
      </c>
      <c r="B65" s="27" t="s">
        <v>584</v>
      </c>
      <c r="C65" s="27" t="str">
        <f>VLOOKUP(B65,'[3]Names&amp;ISO'!$B:$C,2,FALSE)</f>
        <v>KEN</v>
      </c>
      <c r="D65" s="27">
        <v>0</v>
      </c>
      <c r="E65" s="27">
        <v>30316717810.689529</v>
      </c>
      <c r="F65" s="27">
        <v>31332728153.45903</v>
      </c>
      <c r="G65" s="27">
        <v>31383301316.815022</v>
      </c>
      <c r="H65" s="27">
        <v>32194791647.254963</v>
      </c>
      <c r="I65" s="27">
        <v>33824913137.955425</v>
      </c>
      <c r="J65" s="27">
        <v>35790073053.102089</v>
      </c>
      <c r="K65" s="27">
        <v>42460096624.834564</v>
      </c>
      <c r="L65" s="27">
        <v>45370149711.247581</v>
      </c>
      <c r="M65" s="27">
        <v>45475324970.994705</v>
      </c>
      <c r="N65" s="27">
        <v>46978374109.245522</v>
      </c>
      <c r="O65" s="27">
        <v>50925734462.508644</v>
      </c>
      <c r="P65" s="27">
        <v>54403728845.037994</v>
      </c>
      <c r="Q65" s="27">
        <v>56494204600.584549</v>
      </c>
      <c r="R65" s="27">
        <v>59795933153.659592</v>
      </c>
      <c r="S65" s="27">
        <v>62927941917.48455</v>
      </c>
      <c r="T65" s="27">
        <v>66392996004.552933</v>
      </c>
      <c r="U65" s="27">
        <v>70529014778.325119</v>
      </c>
      <c r="W65" s="27">
        <f>VLOOKUP(C65,[4]Sheet1!$B:$C,2,FALSE)</f>
        <v>70875289605.380402</v>
      </c>
      <c r="X65" s="27">
        <f t="shared" si="0"/>
        <v>346274827.05528259</v>
      </c>
      <c r="Y65" s="49">
        <f t="shared" si="1"/>
        <v>0.49096790610734475</v>
      </c>
    </row>
    <row r="66" spans="1:25" x14ac:dyDescent="0.25">
      <c r="A66" s="27" t="s">
        <v>221</v>
      </c>
      <c r="B66" s="27" t="s">
        <v>586</v>
      </c>
      <c r="C66" s="27" t="str">
        <f>VLOOKUP(B66,'[3]Names&amp;ISO'!$B:$C,2,FALSE)</f>
        <v>KIR</v>
      </c>
      <c r="D66" s="27">
        <v>0</v>
      </c>
      <c r="E66" s="27">
        <v>129380328.38023295</v>
      </c>
      <c r="F66" s="27">
        <v>129167456.50565621</v>
      </c>
      <c r="G66" s="27">
        <v>134435373.95066497</v>
      </c>
      <c r="H66" s="27">
        <v>135604588.89739776</v>
      </c>
      <c r="I66" s="27">
        <v>133704458.17705949</v>
      </c>
      <c r="J66" s="27">
        <v>141362027.5133799</v>
      </c>
      <c r="K66" s="27">
        <v>138381646.45169055</v>
      </c>
      <c r="L66" s="27">
        <v>141755122.7455135</v>
      </c>
      <c r="M66" s="27">
        <v>137146359.72914413</v>
      </c>
      <c r="N66" s="27">
        <v>139891063.78482202</v>
      </c>
      <c r="O66" s="27">
        <v>138639679.77716073</v>
      </c>
      <c r="P66" s="27">
        <v>141045362.82884055</v>
      </c>
      <c r="Q66" s="27">
        <v>148878656.90698963</v>
      </c>
      <c r="R66" s="27">
        <v>158166165.56135625</v>
      </c>
      <c r="S66" s="27">
        <v>156023548.58109295</v>
      </c>
      <c r="T66" s="27">
        <v>169115569.85133907</v>
      </c>
      <c r="U66" s="27">
        <v>181551484.8952691</v>
      </c>
      <c r="W66" s="27">
        <f>VLOOKUP(C66,[4]Sheet1!$B:$C,2,FALSE)</f>
        <v>181551516.503122</v>
      </c>
      <c r="X66" s="27">
        <f t="shared" si="0"/>
        <v>31.607852905988693</v>
      </c>
      <c r="Y66" s="49">
        <f t="shared" si="1"/>
        <v>1.7409856451585726E-5</v>
      </c>
    </row>
    <row r="67" spans="1:25" x14ac:dyDescent="0.25">
      <c r="A67" s="27" t="s">
        <v>164</v>
      </c>
      <c r="B67" s="27" t="s">
        <v>590</v>
      </c>
      <c r="C67" s="27" t="str">
        <f>VLOOKUP(B67,'[3]Names&amp;ISO'!$B:$C,2,FALSE)</f>
        <v>PRK</v>
      </c>
      <c r="D67" s="27">
        <v>0</v>
      </c>
      <c r="E67" s="27">
        <v>0</v>
      </c>
      <c r="F67" s="27">
        <v>0</v>
      </c>
      <c r="G67" s="27">
        <v>0</v>
      </c>
      <c r="H67" s="27">
        <v>0</v>
      </c>
      <c r="I67" s="27">
        <v>0</v>
      </c>
      <c r="J67" s="27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  <c r="T67" s="27">
        <v>0</v>
      </c>
      <c r="U67" s="27">
        <v>0</v>
      </c>
      <c r="W67" s="27">
        <f>VLOOKUP(C67,[4]Sheet1!$B:$C,2,FALSE)</f>
        <v>0</v>
      </c>
      <c r="X67" s="27">
        <f t="shared" si="0"/>
        <v>0</v>
      </c>
      <c r="Y67" s="49"/>
    </row>
    <row r="68" spans="1:25" x14ac:dyDescent="0.25">
      <c r="A68" s="27" t="s">
        <v>39</v>
      </c>
      <c r="B68" s="27" t="s">
        <v>588</v>
      </c>
      <c r="C68" s="27" t="str">
        <f>VLOOKUP(B68,'[3]Names&amp;ISO'!$B:$C,2,FALSE)</f>
        <v>XKX</v>
      </c>
      <c r="D68" s="27">
        <v>0</v>
      </c>
      <c r="E68" s="27">
        <v>3086486120.8656201</v>
      </c>
      <c r="F68" s="27">
        <v>3920301174.4415598</v>
      </c>
      <c r="G68" s="27">
        <v>3891443356.4563107</v>
      </c>
      <c r="H68" s="27">
        <v>4103292074.6336651</v>
      </c>
      <c r="I68" s="27">
        <v>4233208012.0612597</v>
      </c>
      <c r="J68" s="27">
        <v>4367458220.0398045</v>
      </c>
      <c r="K68" s="27">
        <v>4706452236.2621679</v>
      </c>
      <c r="L68" s="27">
        <v>4990460149.7912683</v>
      </c>
      <c r="M68" s="27">
        <v>5092249003.4100924</v>
      </c>
      <c r="N68" s="27">
        <v>5287291213.1070967</v>
      </c>
      <c r="O68" s="27">
        <v>5465651881.0281277</v>
      </c>
      <c r="P68" s="27">
        <v>5673462798.1703568</v>
      </c>
      <c r="Q68" s="27">
        <v>5850037931.3244724</v>
      </c>
      <c r="R68" s="27">
        <v>6076087220.0230961</v>
      </c>
      <c r="S68" s="27">
        <v>6143687328.2881498</v>
      </c>
      <c r="T68" s="27">
        <v>6401411266.2132883</v>
      </c>
      <c r="U68" s="27">
        <v>6649888888.8888884</v>
      </c>
      <c r="W68" s="27">
        <f>VLOOKUP(C68,[4]Sheet1!$B:$C,2,FALSE)</f>
        <v>6715486725.6637201</v>
      </c>
      <c r="X68" s="27">
        <f t="shared" ref="X68:X130" si="2">W68-U68</f>
        <v>65597836.774831772</v>
      </c>
      <c r="Y68" s="49">
        <f t="shared" ref="Y68:Y130" si="3">X68/U68*100</f>
        <v>0.98645011775215297</v>
      </c>
    </row>
    <row r="69" spans="1:25" x14ac:dyDescent="0.25">
      <c r="A69" s="27" t="s">
        <v>188</v>
      </c>
      <c r="B69" s="27" t="s">
        <v>608</v>
      </c>
      <c r="C69" s="27" t="str">
        <f>VLOOKUP(B69,'[3]Names&amp;ISO'!$B:$C,2,FALSE)</f>
        <v>KGZ</v>
      </c>
      <c r="D69" s="27">
        <v>0</v>
      </c>
      <c r="E69" s="27">
        <v>3369608385.4178123</v>
      </c>
      <c r="F69" s="27">
        <v>3544812740.7674341</v>
      </c>
      <c r="G69" s="27">
        <v>3543156271.8642907</v>
      </c>
      <c r="H69" s="27">
        <v>3791138600.8112416</v>
      </c>
      <c r="I69" s="27">
        <v>4055109980.7015238</v>
      </c>
      <c r="J69" s="27">
        <v>4054541102.7513795</v>
      </c>
      <c r="K69" s="27">
        <v>4174063358.5932732</v>
      </c>
      <c r="L69" s="27">
        <v>4529897451.4076347</v>
      </c>
      <c r="M69" s="27">
        <v>4879220224.8304272</v>
      </c>
      <c r="N69" s="27">
        <v>5019165705.8181438</v>
      </c>
      <c r="O69" s="27">
        <v>4995781761.5741243</v>
      </c>
      <c r="P69" s="27">
        <v>5292735761.8935003</v>
      </c>
      <c r="Q69" s="27">
        <v>5289190530.6772776</v>
      </c>
      <c r="R69" s="27">
        <v>5865515283.3465967</v>
      </c>
      <c r="S69" s="27">
        <v>6102416705.5516644</v>
      </c>
      <c r="T69" s="27">
        <v>6313351016.0565195</v>
      </c>
      <c r="U69" s="27">
        <v>6551287937.6263161</v>
      </c>
      <c r="W69" s="27">
        <f>VLOOKUP(C69,[4]Sheet1!$B:$C,2,FALSE)</f>
        <v>6813092065.8350697</v>
      </c>
      <c r="X69" s="27">
        <f t="shared" si="2"/>
        <v>261804128.20875359</v>
      </c>
      <c r="Y69" s="49">
        <f t="shared" si="3"/>
        <v>3.9962238066979441</v>
      </c>
    </row>
    <row r="70" spans="1:25" x14ac:dyDescent="0.25">
      <c r="A70" s="27" t="s">
        <v>168</v>
      </c>
      <c r="B70" s="27" t="s">
        <v>612</v>
      </c>
      <c r="C70" s="27" t="str">
        <f>VLOOKUP(B70,'[3]Names&amp;ISO'!$B:$C,2,FALSE)</f>
        <v>LAO</v>
      </c>
      <c r="D70" s="27">
        <v>0</v>
      </c>
      <c r="E70" s="27">
        <v>5103923850.8611689</v>
      </c>
      <c r="F70" s="27">
        <v>5348027837.0458794</v>
      </c>
      <c r="G70" s="27">
        <v>5410539364.0552301</v>
      </c>
      <c r="H70" s="27">
        <v>5396682763.0810957</v>
      </c>
      <c r="I70" s="27">
        <v>5769332499.3029985</v>
      </c>
      <c r="J70" s="27">
        <v>6196529386.6383743</v>
      </c>
      <c r="K70" s="27">
        <v>6636714105.433506</v>
      </c>
      <c r="L70" s="27">
        <v>7204624894.1323729</v>
      </c>
      <c r="M70" s="27">
        <v>8008939619.471199</v>
      </c>
      <c r="N70" s="27">
        <v>8521908925.1224604</v>
      </c>
      <c r="O70" s="27">
        <v>9640245286.5518703</v>
      </c>
      <c r="P70" s="27">
        <v>10698189749.031281</v>
      </c>
      <c r="Q70" s="27">
        <v>11810728968.631838</v>
      </c>
      <c r="R70" s="27">
        <v>12729363924.360571</v>
      </c>
      <c r="S70" s="27">
        <v>13737309364.15169</v>
      </c>
      <c r="T70" s="27">
        <v>14761379048.762312</v>
      </c>
      <c r="U70" s="27">
        <v>15805707154.232855</v>
      </c>
      <c r="W70" s="27">
        <f>VLOOKUP(C70,[4]Sheet1!$B:$C,2,FALSE)</f>
        <v>15805707154.232901</v>
      </c>
      <c r="X70" s="27">
        <f t="shared" si="2"/>
        <v>4.57763671875E-5</v>
      </c>
      <c r="Y70" s="49">
        <f t="shared" si="3"/>
        <v>2.8961922893301762E-13</v>
      </c>
    </row>
    <row r="71" spans="1:25" x14ac:dyDescent="0.25">
      <c r="A71" s="27" t="s">
        <v>207</v>
      </c>
      <c r="B71" s="27" t="s">
        <v>619</v>
      </c>
      <c r="C71" s="27" t="str">
        <f>VLOOKUP(B71,'[3]Names&amp;ISO'!$B:$C,2,FALSE)</f>
        <v>LBN</v>
      </c>
      <c r="D71" s="27">
        <v>0</v>
      </c>
      <c r="E71" s="27">
        <v>26561876220.627121</v>
      </c>
      <c r="F71" s="27">
        <v>27663835013.9842</v>
      </c>
      <c r="G71" s="27">
        <v>28607142383.137272</v>
      </c>
      <c r="H71" s="27">
        <v>29490781475.308437</v>
      </c>
      <c r="I71" s="27">
        <v>30463128494.723095</v>
      </c>
      <c r="J71" s="27">
        <v>31287676776.267143</v>
      </c>
      <c r="K71" s="27">
        <v>31754401556.090851</v>
      </c>
      <c r="L71" s="27">
        <v>34705218943.901505</v>
      </c>
      <c r="M71" s="27">
        <v>38370714603.388023</v>
      </c>
      <c r="N71" s="27">
        <v>42229585107.414299</v>
      </c>
      <c r="O71" s="27">
        <v>45622981648.283829</v>
      </c>
      <c r="P71" s="27">
        <v>46041873720.713364</v>
      </c>
      <c r="Q71" s="27">
        <v>47332803654.275024</v>
      </c>
      <c r="R71" s="27">
        <v>48581217230.500778</v>
      </c>
      <c r="S71" s="27">
        <v>49554483390.802078</v>
      </c>
      <c r="T71" s="27">
        <v>49958715298.427254</v>
      </c>
      <c r="U71" s="27">
        <v>49598825982.155876</v>
      </c>
      <c r="W71" s="27">
        <f>VLOOKUP(C71,[4]Sheet1!$B:$C,2,FALSE)</f>
        <v>49598825982.155899</v>
      </c>
      <c r="X71" s="27">
        <f t="shared" si="2"/>
        <v>0</v>
      </c>
      <c r="Y71" s="49">
        <f t="shared" si="3"/>
        <v>0</v>
      </c>
    </row>
    <row r="72" spans="1:25" x14ac:dyDescent="0.25">
      <c r="A72" s="27" t="s">
        <v>81</v>
      </c>
      <c r="B72" s="27" t="s">
        <v>621</v>
      </c>
      <c r="C72" s="27" t="str">
        <f>VLOOKUP(B72,'[3]Names&amp;ISO'!$B:$C,2,FALSE)</f>
        <v>LSO</v>
      </c>
      <c r="D72" s="27" t="s">
        <v>988</v>
      </c>
      <c r="E72" s="27">
        <v>1176395546.746536</v>
      </c>
      <c r="F72" s="27">
        <v>1232663336.1736476</v>
      </c>
      <c r="G72" s="27">
        <v>1291447099.7437642</v>
      </c>
      <c r="H72" s="27">
        <v>1349436064.5649052</v>
      </c>
      <c r="I72" s="27">
        <v>1415156730.8611758</v>
      </c>
      <c r="J72" s="27">
        <v>1457125960.6247995</v>
      </c>
      <c r="K72" s="27">
        <v>1539780430.3335912</v>
      </c>
      <c r="L72" s="27">
        <v>1451238573.3655534</v>
      </c>
      <c r="M72" s="27">
        <v>1581849468.5827026</v>
      </c>
      <c r="N72" s="27">
        <v>1579020355.7266526</v>
      </c>
      <c r="O72" s="27">
        <v>1663667477.564925</v>
      </c>
      <c r="P72" s="27">
        <v>1801245559.8081431</v>
      </c>
      <c r="Q72" s="27">
        <v>1919141052.7122145</v>
      </c>
      <c r="R72" s="27">
        <v>1984046934.4454198</v>
      </c>
      <c r="S72" s="27">
        <v>2180252979.6011009</v>
      </c>
      <c r="T72" s="27">
        <v>2325859181.8989272</v>
      </c>
      <c r="U72" s="27">
        <v>2291321667.48246</v>
      </c>
      <c r="W72" s="27">
        <f>VLOOKUP(C72,[4]Sheet1!$B:$C,2,FALSE)</f>
        <v>2291319971.8439999</v>
      </c>
      <c r="X72" s="27">
        <f t="shared" si="2"/>
        <v>-1695.6384601593018</v>
      </c>
      <c r="Y72" s="49">
        <f t="shared" si="3"/>
        <v>-7.4002637177622799E-5</v>
      </c>
    </row>
    <row r="73" spans="1:25" x14ac:dyDescent="0.25">
      <c r="A73" s="27" t="s">
        <v>82</v>
      </c>
      <c r="B73" s="27" t="s">
        <v>623</v>
      </c>
      <c r="C73" s="27" t="str">
        <f>VLOOKUP(B73,'[3]Names&amp;ISO'!$B:$C,2,FALSE)</f>
        <v>LBR</v>
      </c>
      <c r="D73" s="27" t="s">
        <v>988</v>
      </c>
      <c r="E73" s="27">
        <v>1238563823.6922817</v>
      </c>
      <c r="F73" s="27">
        <v>1200986674.7457545</v>
      </c>
      <c r="G73" s="27">
        <v>1255023730.2088745</v>
      </c>
      <c r="H73" s="27">
        <v>863516812.20156646</v>
      </c>
      <c r="I73" s="27">
        <v>894072566.70157146</v>
      </c>
      <c r="J73" s="27">
        <v>948896084.45254505</v>
      </c>
      <c r="K73" s="27">
        <v>1005738986.4750389</v>
      </c>
      <c r="L73" s="27">
        <v>1114667928.1329932</v>
      </c>
      <c r="M73" s="27">
        <v>1180638552.5854638</v>
      </c>
      <c r="N73" s="27">
        <v>1600363561.061482</v>
      </c>
      <c r="O73" s="27">
        <v>1679375744.0140245</v>
      </c>
      <c r="P73" s="27">
        <v>1809520137.9355547</v>
      </c>
      <c r="Q73" s="27">
        <v>1940132795.8994012</v>
      </c>
      <c r="R73" s="27">
        <v>2104128153.1751232</v>
      </c>
      <c r="S73" s="27">
        <v>2133419010.410692</v>
      </c>
      <c r="T73" s="27">
        <v>2131773481.2501855</v>
      </c>
      <c r="U73" s="27">
        <v>2101000000</v>
      </c>
      <c r="W73" s="27">
        <f>VLOOKUP(C73,[4]Sheet1!$B:$C,2,FALSE)</f>
        <v>2101000000</v>
      </c>
      <c r="X73" s="27">
        <f t="shared" si="2"/>
        <v>0</v>
      </c>
      <c r="Y73" s="49">
        <f t="shared" si="3"/>
        <v>0</v>
      </c>
    </row>
    <row r="74" spans="1:25" x14ac:dyDescent="0.25">
      <c r="A74" s="27" t="s">
        <v>53</v>
      </c>
      <c r="B74" s="27" t="s">
        <v>625</v>
      </c>
      <c r="C74" s="27" t="str">
        <f>VLOOKUP(B74,'[3]Names&amp;ISO'!$B:$C,2,FALSE)</f>
        <v>LBY</v>
      </c>
      <c r="D74" s="27">
        <v>0</v>
      </c>
      <c r="E74" s="27">
        <v>70686067173.152313</v>
      </c>
      <c r="F74" s="27">
        <v>69436663765.685089</v>
      </c>
      <c r="G74" s="27">
        <v>68811253909.655197</v>
      </c>
      <c r="H74" s="27">
        <v>77962725605.497559</v>
      </c>
      <c r="I74" s="27">
        <v>81504560373.30249</v>
      </c>
      <c r="J74" s="27">
        <v>90829817835.068298</v>
      </c>
      <c r="K74" s="27">
        <v>96733624504.164459</v>
      </c>
      <c r="L74" s="27">
        <v>102617965916.19843</v>
      </c>
      <c r="M74" s="27">
        <v>124520706612.23521</v>
      </c>
      <c r="N74" s="27">
        <v>127114597722.21321</v>
      </c>
      <c r="O74" s="27">
        <v>114612623756.61063</v>
      </c>
      <c r="P74" s="27">
        <v>38226158227.268127</v>
      </c>
      <c r="Q74" s="27">
        <v>0</v>
      </c>
      <c r="R74" s="27">
        <v>0</v>
      </c>
      <c r="S74" s="27">
        <v>0</v>
      </c>
      <c r="T74" s="27">
        <v>0</v>
      </c>
      <c r="U74" s="27">
        <v>0</v>
      </c>
      <c r="W74" s="27">
        <f>VLOOKUP(C74,[4]Sheet1!$B:$C,2,FALSE)</f>
        <v>32257171354.079399</v>
      </c>
      <c r="X74" s="27">
        <f t="shared" si="2"/>
        <v>32257171354.079399</v>
      </c>
      <c r="Y74" s="49"/>
    </row>
    <row r="75" spans="1:25" x14ac:dyDescent="0.25">
      <c r="A75" s="27" t="s">
        <v>37</v>
      </c>
      <c r="B75" s="27" t="s">
        <v>637</v>
      </c>
      <c r="C75" s="27" t="str">
        <f>VLOOKUP(B75,'[3]Names&amp;ISO'!$B:$C,2,FALSE)</f>
        <v>MKD</v>
      </c>
      <c r="D75" s="27">
        <v>0</v>
      </c>
      <c r="E75" s="27">
        <v>7044112904.9000196</v>
      </c>
      <c r="F75" s="27">
        <v>6831323218.7946911</v>
      </c>
      <c r="G75" s="27">
        <v>6979723299.974184</v>
      </c>
      <c r="H75" s="27">
        <v>7086713146.8604555</v>
      </c>
      <c r="I75" s="27">
        <v>7415835705.3842344</v>
      </c>
      <c r="J75" s="27">
        <v>7769897324.8185034</v>
      </c>
      <c r="K75" s="27">
        <v>8168402826.2497272</v>
      </c>
      <c r="L75" s="27">
        <v>8695049834.2161465</v>
      </c>
      <c r="M75" s="27">
        <v>9169148632.9899464</v>
      </c>
      <c r="N75" s="27">
        <v>9140174987.9659595</v>
      </c>
      <c r="O75" s="27">
        <v>9437596968.9170208</v>
      </c>
      <c r="P75" s="27">
        <v>9517415126.4866943</v>
      </c>
      <c r="Q75" s="27">
        <v>9616725021.1051693</v>
      </c>
      <c r="R75" s="27">
        <v>9898099888.4379368</v>
      </c>
      <c r="S75" s="27">
        <v>10249077726.565439</v>
      </c>
      <c r="T75" s="27">
        <v>10655097289.495798</v>
      </c>
      <c r="U75" s="27">
        <v>10899583154.649868</v>
      </c>
      <c r="W75" s="27">
        <f>VLOOKUP(C75,[4]Sheet1!$B:$C,2,FALSE)</f>
        <v>10745787406.4491</v>
      </c>
      <c r="X75" s="27">
        <f t="shared" si="2"/>
        <v>-153795748.20076752</v>
      </c>
      <c r="Y75" s="49">
        <f t="shared" si="3"/>
        <v>-1.4110241283416123</v>
      </c>
    </row>
    <row r="76" spans="1:25" x14ac:dyDescent="0.25">
      <c r="A76" s="27" t="s">
        <v>83</v>
      </c>
      <c r="B76" s="27" t="s">
        <v>646</v>
      </c>
      <c r="C76" s="27" t="str">
        <f>VLOOKUP(B76,'[3]Names&amp;ISO'!$B:$C,2,FALSE)</f>
        <v>MDG</v>
      </c>
      <c r="D76" s="27" t="s">
        <v>988</v>
      </c>
      <c r="E76" s="27">
        <v>6530649199.795579</v>
      </c>
      <c r="F76" s="27">
        <v>6921115853.6385736</v>
      </c>
      <c r="G76" s="27">
        <v>6063263221.5979033</v>
      </c>
      <c r="H76" s="27">
        <v>6656204679.8275061</v>
      </c>
      <c r="I76" s="27">
        <v>7005977696.1421814</v>
      </c>
      <c r="J76" s="27">
        <v>7339718960.2212906</v>
      </c>
      <c r="K76" s="27">
        <v>7735378357.7414589</v>
      </c>
      <c r="L76" s="27">
        <v>8232076472.6995945</v>
      </c>
      <c r="M76" s="27">
        <v>8825456920.1736412</v>
      </c>
      <c r="N76" s="27">
        <v>8408721162.2005053</v>
      </c>
      <c r="O76" s="27">
        <v>8430415539.0695858</v>
      </c>
      <c r="P76" s="27">
        <v>8552883324.4014444</v>
      </c>
      <c r="Q76" s="27">
        <v>8811848858.1754913</v>
      </c>
      <c r="R76" s="27">
        <v>9010493089.0112076</v>
      </c>
      <c r="S76" s="27">
        <v>9309130939.4426174</v>
      </c>
      <c r="T76" s="27">
        <v>9599971050.8215294</v>
      </c>
      <c r="U76" s="27">
        <v>10001193420.151806</v>
      </c>
      <c r="W76" s="27">
        <f>VLOOKUP(C76,[4]Sheet1!$B:$C,2,FALSE)</f>
        <v>10001193315.1966</v>
      </c>
      <c r="X76" s="27">
        <f t="shared" si="2"/>
        <v>-104.9552059173584</v>
      </c>
      <c r="Y76" s="49">
        <f t="shared" si="3"/>
        <v>-1.0494268184622843E-6</v>
      </c>
    </row>
    <row r="77" spans="1:25" x14ac:dyDescent="0.25">
      <c r="A77" s="27" t="s">
        <v>84</v>
      </c>
      <c r="B77" s="27" t="s">
        <v>648</v>
      </c>
      <c r="C77" s="27" t="str">
        <f>VLOOKUP(B77,'[3]Names&amp;ISO'!$B:$C,2,FALSE)</f>
        <v>MWI</v>
      </c>
      <c r="D77" s="27" t="s">
        <v>988</v>
      </c>
      <c r="E77" s="27">
        <v>1575698413.4607937</v>
      </c>
      <c r="F77" s="27">
        <v>1516149169.3978748</v>
      </c>
      <c r="G77" s="27">
        <v>2666617889.2911963</v>
      </c>
      <c r="H77" s="27">
        <v>2817079126.5135651</v>
      </c>
      <c r="I77" s="27">
        <v>2971847381.5423903</v>
      </c>
      <c r="J77" s="27">
        <v>3068837811.0789332</v>
      </c>
      <c r="K77" s="27">
        <v>3213034146.9958506</v>
      </c>
      <c r="L77" s="27">
        <v>3522563263.0558424</v>
      </c>
      <c r="M77" s="27">
        <v>3790613276.2319722</v>
      </c>
      <c r="N77" s="27">
        <v>4103696458.3045354</v>
      </c>
      <c r="O77" s="27">
        <v>4390325527.2309923</v>
      </c>
      <c r="P77" s="27">
        <v>4612771729.7848291</v>
      </c>
      <c r="Q77" s="27">
        <v>4725646916.7165222</v>
      </c>
      <c r="R77" s="27">
        <v>5011140221.8070869</v>
      </c>
      <c r="S77" s="27">
        <v>5213155930.0822458</v>
      </c>
      <c r="T77" s="27">
        <v>5339685359.5438328</v>
      </c>
      <c r="U77" s="27">
        <v>5433038646.5167665</v>
      </c>
      <c r="W77" s="27">
        <f>VLOOKUP(C77,[4]Sheet1!$B:$C,2,FALSE)</f>
        <v>5433038646.5167704</v>
      </c>
      <c r="X77" s="27">
        <f t="shared" si="2"/>
        <v>0</v>
      </c>
      <c r="Y77" s="49">
        <f t="shared" si="3"/>
        <v>0</v>
      </c>
    </row>
    <row r="78" spans="1:25" x14ac:dyDescent="0.25">
      <c r="A78" s="27" t="s">
        <v>170</v>
      </c>
      <c r="B78" s="27" t="s">
        <v>650</v>
      </c>
      <c r="C78" s="27" t="str">
        <f>VLOOKUP(B78,'[3]Names&amp;ISO'!$B:$C,2,FALSE)</f>
        <v>MYS</v>
      </c>
      <c r="D78" s="27">
        <v>0</v>
      </c>
      <c r="E78" s="27">
        <v>130757518354.31921</v>
      </c>
      <c r="F78" s="27">
        <v>131434712986.96402</v>
      </c>
      <c r="G78" s="27">
        <v>138520231695.41446</v>
      </c>
      <c r="H78" s="27">
        <v>146539706542.00363</v>
      </c>
      <c r="I78" s="27">
        <v>156479625937.34143</v>
      </c>
      <c r="J78" s="27">
        <v>170796047333.46677</v>
      </c>
      <c r="K78" s="27">
        <v>180276013108.78568</v>
      </c>
      <c r="L78" s="27">
        <v>191635174654.85663</v>
      </c>
      <c r="M78" s="27">
        <v>200739567630.33997</v>
      </c>
      <c r="N78" s="27">
        <v>197895403861.12842</v>
      </c>
      <c r="O78" s="27">
        <v>219789739303.16736</v>
      </c>
      <c r="P78" s="27">
        <v>231425094225.33472</v>
      </c>
      <c r="Q78" s="27">
        <v>244098510833.98752</v>
      </c>
      <c r="R78" s="27">
        <v>255557289615.99442</v>
      </c>
      <c r="S78" s="27">
        <v>270904410116.85507</v>
      </c>
      <c r="T78" s="27">
        <v>284528884407.77631</v>
      </c>
      <c r="U78" s="27">
        <v>296535930381.12</v>
      </c>
      <c r="W78" s="27">
        <f>VLOOKUP(C78,[4]Sheet1!$B:$C,2,FALSE)</f>
        <v>296535930381.12</v>
      </c>
      <c r="X78" s="27">
        <f t="shared" si="2"/>
        <v>0</v>
      </c>
      <c r="Y78" s="49">
        <f t="shared" si="3"/>
        <v>0</v>
      </c>
    </row>
    <row r="79" spans="1:25" x14ac:dyDescent="0.25">
      <c r="A79" s="27" t="s">
        <v>189</v>
      </c>
      <c r="B79" s="27" t="s">
        <v>652</v>
      </c>
      <c r="C79" s="27" t="str">
        <f>VLOOKUP(B79,'[3]Names&amp;ISO'!$B:$C,2,FALSE)</f>
        <v>MDV</v>
      </c>
      <c r="D79" s="27">
        <v>0</v>
      </c>
      <c r="E79" s="27">
        <v>1279967105.0203245</v>
      </c>
      <c r="F79" s="27">
        <v>1927368000.9137444</v>
      </c>
      <c r="G79" s="27">
        <v>1952699768.7371497</v>
      </c>
      <c r="H79" s="27">
        <v>2260398276.2524371</v>
      </c>
      <c r="I79" s="27">
        <v>2394125610.417675</v>
      </c>
      <c r="J79" s="27">
        <v>2074390733.914983</v>
      </c>
      <c r="K79" s="27">
        <v>2608853591.7041526</v>
      </c>
      <c r="L79" s="27">
        <v>2821173524.6860905</v>
      </c>
      <c r="M79" s="27">
        <v>3088549452.5321231</v>
      </c>
      <c r="N79" s="27">
        <v>2884621355.6911168</v>
      </c>
      <c r="O79" s="27">
        <v>3089049263.4960451</v>
      </c>
      <c r="P79" s="27">
        <v>3534432499.2492471</v>
      </c>
      <c r="Q79" s="27">
        <v>3428721009.6325607</v>
      </c>
      <c r="R79" s="27">
        <v>3683150694.3087792</v>
      </c>
      <c r="S79" s="27">
        <v>3956408116.8639331</v>
      </c>
      <c r="T79" s="27">
        <v>4070279223.40206</v>
      </c>
      <c r="U79" s="27">
        <v>4224209599.2291722</v>
      </c>
      <c r="W79" s="27">
        <f>VLOOKUP(C79,[4]Sheet1!$B:$C,2,FALSE)</f>
        <v>4222767412.65203</v>
      </c>
      <c r="X79" s="27">
        <f t="shared" si="2"/>
        <v>-1442186.5771422386</v>
      </c>
      <c r="Y79" s="49">
        <f t="shared" si="3"/>
        <v>-3.4140980537646776E-2</v>
      </c>
    </row>
    <row r="80" spans="1:25" x14ac:dyDescent="0.25">
      <c r="A80" s="27" t="s">
        <v>85</v>
      </c>
      <c r="B80" s="27" t="s">
        <v>654</v>
      </c>
      <c r="C80" s="27" t="str">
        <f>VLOOKUP(B80,'[3]Names&amp;ISO'!$B:$C,2,FALSE)</f>
        <v>MLI</v>
      </c>
      <c r="D80" s="27" t="s">
        <v>988</v>
      </c>
      <c r="E80" s="27">
        <v>6332911412.5270262</v>
      </c>
      <c r="F80" s="27">
        <v>7322906758.584939</v>
      </c>
      <c r="G80" s="27">
        <v>7530589531.3071175</v>
      </c>
      <c r="H80" s="27">
        <v>8228666109.178813</v>
      </c>
      <c r="I80" s="27">
        <v>8362345637.9582033</v>
      </c>
      <c r="J80" s="27">
        <v>8905498367.7153492</v>
      </c>
      <c r="K80" s="27">
        <v>9328660032.0330982</v>
      </c>
      <c r="L80" s="27">
        <v>9649886088.0534725</v>
      </c>
      <c r="M80" s="27">
        <v>10076786255.682425</v>
      </c>
      <c r="N80" s="27">
        <v>10571259158.486874</v>
      </c>
      <c r="O80" s="27">
        <v>11150769846.614542</v>
      </c>
      <c r="P80" s="27">
        <v>11523326195.782724</v>
      </c>
      <c r="Q80" s="27">
        <v>11430799967.255497</v>
      </c>
      <c r="R80" s="27">
        <v>11697812889.56904</v>
      </c>
      <c r="S80" s="27">
        <v>12505404394.637367</v>
      </c>
      <c r="T80" s="27">
        <v>13264922865.930456</v>
      </c>
      <c r="U80" s="27">
        <v>14034980333.661491</v>
      </c>
      <c r="W80" s="27">
        <f>VLOOKUP(C80,[4]Sheet1!$B:$C,2,FALSE)</f>
        <v>14034980333.661501</v>
      </c>
      <c r="X80" s="27">
        <f t="shared" si="2"/>
        <v>0</v>
      </c>
      <c r="Y80" s="49">
        <f t="shared" si="3"/>
        <v>0</v>
      </c>
    </row>
    <row r="81" spans="1:25" x14ac:dyDescent="0.25">
      <c r="A81" s="27" t="s">
        <v>222</v>
      </c>
      <c r="B81" s="27" t="s">
        <v>658</v>
      </c>
      <c r="C81" s="27" t="str">
        <f>VLOOKUP(B81,'[3]Names&amp;ISO'!$B:$C,2,FALSE)</f>
        <v>MHL</v>
      </c>
      <c r="D81" s="27">
        <v>0</v>
      </c>
      <c r="E81" s="27">
        <v>152848459.95948726</v>
      </c>
      <c r="F81" s="27">
        <v>157133432.7174516</v>
      </c>
      <c r="G81" s="27">
        <v>157052142.29392031</v>
      </c>
      <c r="H81" s="27">
        <v>157114294.53604531</v>
      </c>
      <c r="I81" s="27">
        <v>162250773.56224361</v>
      </c>
      <c r="J81" s="27">
        <v>164078075.74800092</v>
      </c>
      <c r="K81" s="27">
        <v>170077170.48922506</v>
      </c>
      <c r="L81" s="27">
        <v>167113040.87091285</v>
      </c>
      <c r="M81" s="27">
        <v>164395383.44560382</v>
      </c>
      <c r="N81" s="27">
        <v>174809367.57388389</v>
      </c>
      <c r="O81" s="27">
        <v>177329508.24818662</v>
      </c>
      <c r="P81" s="27">
        <v>183772018.8517091</v>
      </c>
      <c r="Q81" s="27">
        <v>188958669.88414803</v>
      </c>
      <c r="R81" s="27">
        <v>187119761.60424611</v>
      </c>
      <c r="S81" s="27">
        <v>186755125.39594778</v>
      </c>
      <c r="T81" s="27">
        <v>189876866.01307189</v>
      </c>
      <c r="U81" s="27">
        <v>194497900</v>
      </c>
      <c r="W81" s="27">
        <f>VLOOKUP(C81,[4]Sheet1!$B:$C,2,FALSE)</f>
        <v>194497900</v>
      </c>
      <c r="X81" s="27">
        <f t="shared" si="2"/>
        <v>0</v>
      </c>
      <c r="Y81" s="49">
        <f t="shared" si="3"/>
        <v>0</v>
      </c>
    </row>
    <row r="82" spans="1:25" x14ac:dyDescent="0.25">
      <c r="A82" s="27" t="s">
        <v>86</v>
      </c>
      <c r="B82" s="27" t="s">
        <v>663</v>
      </c>
      <c r="C82" s="27" t="str">
        <f>VLOOKUP(B82,'[3]Names&amp;ISO'!$B:$C,2,FALSE)</f>
        <v>MRT</v>
      </c>
      <c r="D82" s="27">
        <v>0</v>
      </c>
      <c r="E82" s="27">
        <v>2310408364.6842027</v>
      </c>
      <c r="F82" s="27">
        <v>2356616750.1759496</v>
      </c>
      <c r="G82" s="27">
        <v>2373896224.6667719</v>
      </c>
      <c r="H82" s="27">
        <v>2515141570.2292776</v>
      </c>
      <c r="I82" s="27">
        <v>2663110405.2525978</v>
      </c>
      <c r="J82" s="27">
        <v>2898685557.6165719</v>
      </c>
      <c r="K82" s="27">
        <v>3444615897.5254078</v>
      </c>
      <c r="L82" s="27">
        <v>3569404378.6609349</v>
      </c>
      <c r="M82" s="27">
        <v>3608774916.7151747</v>
      </c>
      <c r="N82" s="27">
        <v>3543459985.3226967</v>
      </c>
      <c r="O82" s="27">
        <v>3723818617.4287195</v>
      </c>
      <c r="P82" s="27">
        <v>3889491884.7204471</v>
      </c>
      <c r="Q82" s="27">
        <v>4105304907.9843245</v>
      </c>
      <c r="R82" s="27">
        <v>4362547681.0953884</v>
      </c>
      <c r="S82" s="27">
        <v>4606201090.6033506</v>
      </c>
      <c r="T82" s="27">
        <v>4648382439.6122837</v>
      </c>
      <c r="U82" s="27">
        <v>4739298730.3083725</v>
      </c>
      <c r="W82" s="27">
        <f>VLOOKUP(C82,[4]Sheet1!$B:$C,2,FALSE)</f>
        <v>4739298311.3923502</v>
      </c>
      <c r="X82" s="27">
        <f t="shared" si="2"/>
        <v>-418.91602230072021</v>
      </c>
      <c r="Y82" s="49">
        <f t="shared" si="3"/>
        <v>-8.8391985004385353E-6</v>
      </c>
    </row>
    <row r="83" spans="1:25" x14ac:dyDescent="0.25">
      <c r="A83" s="27" t="s">
        <v>87</v>
      </c>
      <c r="B83" s="27" t="s">
        <v>665</v>
      </c>
      <c r="C83" s="27" t="str">
        <f>VLOOKUP(B83,'[3]Names&amp;ISO'!$B:$C,2,FALSE)</f>
        <v>MUS</v>
      </c>
      <c r="D83" s="27">
        <v>0</v>
      </c>
      <c r="E83" s="27">
        <v>6571492962.5653086</v>
      </c>
      <c r="F83" s="27">
        <v>6785898461.9245338</v>
      </c>
      <c r="G83" s="27">
        <v>6907281672.5542641</v>
      </c>
      <c r="H83" s="27">
        <v>7169032108.5603542</v>
      </c>
      <c r="I83" s="27">
        <v>7525549698.9679718</v>
      </c>
      <c r="J83" s="27">
        <v>7617274896.9695454</v>
      </c>
      <c r="K83" s="27">
        <v>8583542865.0908041</v>
      </c>
      <c r="L83" s="27">
        <v>9105426664.06744</v>
      </c>
      <c r="M83" s="27">
        <v>9517997535.8668137</v>
      </c>
      <c r="N83" s="27">
        <v>9780004809.3420773</v>
      </c>
      <c r="O83" s="27">
        <v>10142922345.999142</v>
      </c>
      <c r="P83" s="27">
        <v>10468686074.322689</v>
      </c>
      <c r="Q83" s="27">
        <v>10771962139.942556</v>
      </c>
      <c r="R83" s="27">
        <v>11083955591.115597</v>
      </c>
      <c r="S83" s="27">
        <v>11469087253.277916</v>
      </c>
      <c r="T83" s="27">
        <v>11878104615.548269</v>
      </c>
      <c r="U83" s="27">
        <v>12168437744.264427</v>
      </c>
      <c r="W83" s="27">
        <f>VLOOKUP(C83,[4]Sheet1!$B:$C,2,FALSE)</f>
        <v>12232463655.572701</v>
      </c>
      <c r="X83" s="27">
        <f t="shared" si="2"/>
        <v>64025911.308273315</v>
      </c>
      <c r="Y83" s="49">
        <f t="shared" si="3"/>
        <v>0.52616377429758243</v>
      </c>
    </row>
    <row r="84" spans="1:25" x14ac:dyDescent="0.25">
      <c r="A84" s="27" t="s">
        <v>132</v>
      </c>
      <c r="B84" s="27" t="s">
        <v>669</v>
      </c>
      <c r="C84" s="27" t="str">
        <f>VLOOKUP(B84,'[3]Names&amp;ISO'!$B:$C,2,FALSE)</f>
        <v>MEX</v>
      </c>
      <c r="D84" s="27">
        <v>0</v>
      </c>
      <c r="E84" s="27">
        <v>745922096432.33997</v>
      </c>
      <c r="F84" s="27">
        <v>730303685941.01697</v>
      </c>
      <c r="G84" s="27">
        <v>726684443867.43042</v>
      </c>
      <c r="H84" s="27">
        <v>751836599824.5625</v>
      </c>
      <c r="I84" s="27">
        <v>784131688686.12109</v>
      </c>
      <c r="J84" s="27">
        <v>807916768114.76941</v>
      </c>
      <c r="K84" s="27">
        <v>846929485787.88318</v>
      </c>
      <c r="L84" s="27">
        <v>875025432203.33582</v>
      </c>
      <c r="M84" s="27">
        <v>887277395672.10498</v>
      </c>
      <c r="N84" s="27">
        <v>845573193782.02869</v>
      </c>
      <c r="O84" s="27">
        <v>888783737225.66345</v>
      </c>
      <c r="P84" s="27">
        <v>924736497905.21582</v>
      </c>
      <c r="Q84" s="27">
        <v>961887361515.63049</v>
      </c>
      <c r="R84" s="27">
        <v>974971067290.85547</v>
      </c>
      <c r="S84" s="27">
        <v>997100455661.53271</v>
      </c>
      <c r="T84" s="27">
        <v>1023525197536.0679</v>
      </c>
      <c r="U84" s="27">
        <v>1046922702460.874</v>
      </c>
      <c r="W84" s="27">
        <f>VLOOKUP(C84,[4]Sheet1!$B:$C,2,FALSE)</f>
        <v>1076912039691.17</v>
      </c>
      <c r="X84" s="27">
        <f t="shared" si="2"/>
        <v>29989337230.296021</v>
      </c>
      <c r="Y84" s="49">
        <f t="shared" si="3"/>
        <v>2.8645225822120133</v>
      </c>
    </row>
    <row r="85" spans="1:25" x14ac:dyDescent="0.25">
      <c r="A85" s="27" t="s">
        <v>223</v>
      </c>
      <c r="B85" s="27" t="s">
        <v>672</v>
      </c>
      <c r="C85" s="27" t="str">
        <f>VLOOKUP(B85,'[3]Names&amp;ISO'!$B:$C,2,FALSE)</f>
        <v>FSM</v>
      </c>
      <c r="D85" s="27" t="s">
        <v>988</v>
      </c>
      <c r="E85" s="27">
        <v>310589362.9852103</v>
      </c>
      <c r="F85" s="27">
        <v>316856184.51827675</v>
      </c>
      <c r="G85" s="27">
        <v>318034779.52350909</v>
      </c>
      <c r="H85" s="27">
        <v>324101078.22524184</v>
      </c>
      <c r="I85" s="27">
        <v>313711536.19878519</v>
      </c>
      <c r="J85" s="27">
        <v>320289061.15663868</v>
      </c>
      <c r="K85" s="27">
        <v>320170399.56702089</v>
      </c>
      <c r="L85" s="27">
        <v>314228323.77233267</v>
      </c>
      <c r="M85" s="27">
        <v>306477720.74800307</v>
      </c>
      <c r="N85" s="27">
        <v>311456410.9470731</v>
      </c>
      <c r="O85" s="27">
        <v>321208686.50625169</v>
      </c>
      <c r="P85" s="27">
        <v>324381367.94684106</v>
      </c>
      <c r="Q85" s="27">
        <v>319618044.12680435</v>
      </c>
      <c r="R85" s="27">
        <v>309806378.70277905</v>
      </c>
      <c r="S85" s="27">
        <v>302288243.99165773</v>
      </c>
      <c r="T85" s="27">
        <v>313646280.42189401</v>
      </c>
      <c r="U85" s="27">
        <v>329895600</v>
      </c>
      <c r="W85" s="27">
        <f>VLOOKUP(C85,[4]Sheet1!$B:$C,2,FALSE)</f>
        <v>329895600</v>
      </c>
      <c r="X85" s="27">
        <f t="shared" si="2"/>
        <v>0</v>
      </c>
      <c r="Y85" s="49">
        <f t="shared" si="3"/>
        <v>0</v>
      </c>
    </row>
    <row r="86" spans="1:25" x14ac:dyDescent="0.25">
      <c r="A86" s="27" t="s">
        <v>41</v>
      </c>
      <c r="B86" s="27" t="s">
        <v>678</v>
      </c>
      <c r="C86" s="27" t="str">
        <f>VLOOKUP(B86,'[3]Names&amp;ISO'!$B:$C,2,FALSE)</f>
        <v>MDA</v>
      </c>
      <c r="D86" s="27">
        <v>0</v>
      </c>
      <c r="E86" s="27">
        <v>3185716769.2272038</v>
      </c>
      <c r="F86" s="27">
        <v>3450284594.3182197</v>
      </c>
      <c r="G86" s="27">
        <v>3720206751.9496741</v>
      </c>
      <c r="H86" s="27">
        <v>3966832916.2245183</v>
      </c>
      <c r="I86" s="27">
        <v>4259501946.6935034</v>
      </c>
      <c r="J86" s="27">
        <v>4579117860.2356243</v>
      </c>
      <c r="K86" s="27">
        <v>4798068849.4945402</v>
      </c>
      <c r="L86" s="27">
        <v>4941692895.4994612</v>
      </c>
      <c r="M86" s="27">
        <v>5328665517.4054623</v>
      </c>
      <c r="N86" s="27">
        <v>5010948891.8900013</v>
      </c>
      <c r="O86" s="27">
        <v>5363734288.7255173</v>
      </c>
      <c r="P86" s="27">
        <v>5728421507.321516</v>
      </c>
      <c r="Q86" s="27">
        <v>5690013924.7579422</v>
      </c>
      <c r="R86" s="27">
        <v>6223706606.0749846</v>
      </c>
      <c r="S86" s="27">
        <v>6521944705.8429708</v>
      </c>
      <c r="T86" s="27">
        <v>6512534923.0060863</v>
      </c>
      <c r="U86" s="27">
        <v>6749515654.6441946</v>
      </c>
      <c r="W86" s="27">
        <f>VLOOKUP(C86,[4]Sheet1!$B:$C,2,FALSE)</f>
        <v>6795741776.1672001</v>
      </c>
      <c r="X86" s="27">
        <f t="shared" si="2"/>
        <v>46226121.523005486</v>
      </c>
      <c r="Y86" s="49">
        <f t="shared" si="3"/>
        <v>0.68488057348527376</v>
      </c>
    </row>
    <row r="87" spans="1:25" x14ac:dyDescent="0.25">
      <c r="A87" s="27" t="s">
        <v>171</v>
      </c>
      <c r="B87" s="27" t="s">
        <v>684</v>
      </c>
      <c r="C87" s="27" t="str">
        <f>VLOOKUP(B87,'[3]Names&amp;ISO'!$B:$C,2,FALSE)</f>
        <v>MNG</v>
      </c>
      <c r="D87" s="27">
        <v>0</v>
      </c>
      <c r="E87" s="27">
        <v>3132006258.2778721</v>
      </c>
      <c r="F87" s="27">
        <v>3271240612.8369536</v>
      </c>
      <c r="G87" s="27">
        <v>3446822021.1003199</v>
      </c>
      <c r="H87" s="27">
        <v>3705431144.8154325</v>
      </c>
      <c r="I87" s="27">
        <v>4073215905.5400834</v>
      </c>
      <c r="J87" s="27">
        <v>4345787704.3957758</v>
      </c>
      <c r="K87" s="27">
        <v>4562483361.3962879</v>
      </c>
      <c r="L87" s="27">
        <v>4681152310.3288937</v>
      </c>
      <c r="M87" s="27">
        <v>4451716061.7941856</v>
      </c>
      <c r="N87" s="27">
        <v>4807385989.4235706</v>
      </c>
      <c r="O87" s="27">
        <v>6729957218.7489996</v>
      </c>
      <c r="P87" s="27">
        <v>7888559996.8601007</v>
      </c>
      <c r="Q87" s="27">
        <v>8860437496.3599739</v>
      </c>
      <c r="R87" s="27">
        <v>9892870843.8028011</v>
      </c>
      <c r="S87" s="27">
        <v>10699523393.258059</v>
      </c>
      <c r="T87" s="27">
        <v>10953857128.175819</v>
      </c>
      <c r="U87" s="27">
        <v>11183458130.808294</v>
      </c>
      <c r="W87" s="27">
        <f>VLOOKUP(C87,[4]Sheet1!$B:$C,2,FALSE)</f>
        <v>11183458130.8083</v>
      </c>
      <c r="X87" s="27">
        <f t="shared" si="2"/>
        <v>0</v>
      </c>
      <c r="Y87" s="49">
        <f t="shared" si="3"/>
        <v>0</v>
      </c>
    </row>
    <row r="88" spans="1:25" x14ac:dyDescent="0.25">
      <c r="A88" s="27" t="s">
        <v>42</v>
      </c>
      <c r="B88" s="27" t="s">
        <v>686</v>
      </c>
      <c r="C88" s="27" t="str">
        <f>VLOOKUP(B88,'[3]Names&amp;ISO'!$B:$C,2,FALSE)</f>
        <v>MNE</v>
      </c>
      <c r="D88" s="27">
        <v>0</v>
      </c>
      <c r="E88" s="27">
        <v>2608331714.0995908</v>
      </c>
      <c r="F88" s="27">
        <v>2638635586.0170922</v>
      </c>
      <c r="G88" s="27">
        <v>2687934448.7592955</v>
      </c>
      <c r="H88" s="27">
        <v>2755801868.2470841</v>
      </c>
      <c r="I88" s="27">
        <v>2873794802.3433909</v>
      </c>
      <c r="J88" s="27">
        <v>2993384881.613009</v>
      </c>
      <c r="K88" s="27">
        <v>3253936501.8691092</v>
      </c>
      <c r="L88" s="27">
        <v>3599706421.6969347</v>
      </c>
      <c r="M88" s="27">
        <v>3857447090.5511932</v>
      </c>
      <c r="N88" s="27">
        <v>3640247464.1501961</v>
      </c>
      <c r="O88" s="27">
        <v>3716359202.4925265</v>
      </c>
      <c r="P88" s="27">
        <v>3839534841.3892612</v>
      </c>
      <c r="Q88" s="27">
        <v>3736817420.6030974</v>
      </c>
      <c r="R88" s="27">
        <v>3870083042.6404095</v>
      </c>
      <c r="S88" s="27">
        <v>3934596044.3739352</v>
      </c>
      <c r="T88" s="27">
        <v>4106079792.1180658</v>
      </c>
      <c r="U88" s="27">
        <v>4374127212.3893795</v>
      </c>
      <c r="W88" s="27">
        <f>VLOOKUP(C88,[4]Sheet1!$B:$C,2,FALSE)</f>
        <v>4374130530.9734497</v>
      </c>
      <c r="X88" s="27">
        <f t="shared" si="2"/>
        <v>3318.5840702056885</v>
      </c>
      <c r="Y88" s="49">
        <f t="shared" si="3"/>
        <v>7.5868485507372857E-5</v>
      </c>
    </row>
    <row r="89" spans="1:25" x14ac:dyDescent="0.25">
      <c r="A89" s="27" t="s">
        <v>133</v>
      </c>
      <c r="B89" s="27" t="s">
        <v>688</v>
      </c>
      <c r="C89" s="27" t="str">
        <f>VLOOKUP(B89,'[3]Names&amp;ISO'!$B:$C,2,FALSE)</f>
        <v>MSR</v>
      </c>
      <c r="D89" s="27">
        <v>0</v>
      </c>
      <c r="E89" s="27" t="s">
        <v>18</v>
      </c>
      <c r="F89" s="27" t="s">
        <v>18</v>
      </c>
      <c r="G89" s="27" t="s">
        <v>18</v>
      </c>
      <c r="H89" s="27" t="s">
        <v>18</v>
      </c>
      <c r="I89" s="27" t="s">
        <v>18</v>
      </c>
      <c r="J89" s="27" t="s">
        <v>18</v>
      </c>
      <c r="K89" s="27" t="s">
        <v>18</v>
      </c>
      <c r="L89" s="27" t="s">
        <v>18</v>
      </c>
      <c r="M89" s="27" t="s">
        <v>18</v>
      </c>
      <c r="N89" s="27" t="s">
        <v>18</v>
      </c>
      <c r="O89" s="27" t="s">
        <v>18</v>
      </c>
      <c r="P89" s="27" t="s">
        <v>18</v>
      </c>
      <c r="Q89" s="27" t="s">
        <v>18</v>
      </c>
      <c r="R89" s="27" t="s">
        <v>18</v>
      </c>
      <c r="S89" s="27" t="s">
        <v>18</v>
      </c>
      <c r="T89" s="27" t="s">
        <v>18</v>
      </c>
      <c r="U89" s="27" t="s">
        <v>18</v>
      </c>
      <c r="Y89" s="49"/>
    </row>
    <row r="90" spans="1:25" x14ac:dyDescent="0.25">
      <c r="A90" s="27" t="s">
        <v>54</v>
      </c>
      <c r="B90" s="27" t="s">
        <v>690</v>
      </c>
      <c r="C90" s="27" t="str">
        <f>VLOOKUP(B90,'[3]Names&amp;ISO'!$B:$C,2,FALSE)</f>
        <v>MAR</v>
      </c>
      <c r="D90" s="27">
        <v>0</v>
      </c>
      <c r="E90" s="27">
        <v>51916284857.265923</v>
      </c>
      <c r="F90" s="27">
        <v>55718472941.666443</v>
      </c>
      <c r="G90" s="27">
        <v>57456473955.404999</v>
      </c>
      <c r="H90" s="27">
        <v>60883199809.713303</v>
      </c>
      <c r="I90" s="27">
        <v>63803716379.441826</v>
      </c>
      <c r="J90" s="27">
        <v>65904136382.064873</v>
      </c>
      <c r="K90" s="27">
        <v>70896168701.191727</v>
      </c>
      <c r="L90" s="27">
        <v>73400681830.914444</v>
      </c>
      <c r="M90" s="27">
        <v>77748130820.689835</v>
      </c>
      <c r="N90" s="27">
        <v>81047815152.858276</v>
      </c>
      <c r="O90" s="27">
        <v>84140080932.222763</v>
      </c>
      <c r="P90" s="27">
        <v>88553851006.224548</v>
      </c>
      <c r="Q90" s="27">
        <v>91220079612.145309</v>
      </c>
      <c r="R90" s="27">
        <v>95356300148.868637</v>
      </c>
      <c r="S90" s="27">
        <v>97901901761.562042</v>
      </c>
      <c r="T90" s="27">
        <v>102356287529.77261</v>
      </c>
      <c r="U90" s="27">
        <v>103606321692.58221</v>
      </c>
      <c r="W90" s="27">
        <f>VLOOKUP(C90,[4]Sheet1!$B:$C,2,FALSE)</f>
        <v>103606321692.582</v>
      </c>
      <c r="X90" s="27">
        <f t="shared" si="2"/>
        <v>-2.13623046875E-4</v>
      </c>
      <c r="Y90" s="49">
        <f t="shared" si="3"/>
        <v>-2.0618727060773024E-13</v>
      </c>
    </row>
    <row r="91" spans="1:25" x14ac:dyDescent="0.25">
      <c r="A91" s="27" t="s">
        <v>89</v>
      </c>
      <c r="B91" s="27" t="s">
        <v>692</v>
      </c>
      <c r="C91" s="27" t="str">
        <f>VLOOKUP(B91,'[3]Names&amp;ISO'!$B:$C,2,FALSE)</f>
        <v>MOZ</v>
      </c>
      <c r="D91" s="27" t="s">
        <v>988</v>
      </c>
      <c r="E91" s="27">
        <v>3779623136.4531698</v>
      </c>
      <c r="F91" s="27">
        <v>4137144049.5155497</v>
      </c>
      <c r="G91" s="27">
        <v>4359420041.2299509</v>
      </c>
      <c r="H91" s="27">
        <v>4632556753.823266</v>
      </c>
      <c r="I91" s="27">
        <v>5011999073.5080318</v>
      </c>
      <c r="J91" s="27">
        <v>5474367840.7164354</v>
      </c>
      <c r="K91" s="27">
        <v>5919083253.6792278</v>
      </c>
      <c r="L91" s="27">
        <v>6285844439.5114765</v>
      </c>
      <c r="M91" s="27">
        <v>6753899865.7751245</v>
      </c>
      <c r="N91" s="27">
        <v>7007667078.47894</v>
      </c>
      <c r="O91" s="27">
        <v>7480302153.0496778</v>
      </c>
      <c r="P91" s="27">
        <v>8251766149.7418346</v>
      </c>
      <c r="Q91" s="27">
        <v>8470459405.0768661</v>
      </c>
      <c r="R91" s="27">
        <v>9480742191.36133</v>
      </c>
      <c r="S91" s="27">
        <v>10236560133.912052</v>
      </c>
      <c r="T91" s="27">
        <v>10854543422.375854</v>
      </c>
      <c r="U91" s="27">
        <v>11014858591.842175</v>
      </c>
      <c r="W91" s="27">
        <f>VLOOKUP(C91,[4]Sheet1!$B:$C,2,FALSE)</f>
        <v>11014862241.7342</v>
      </c>
      <c r="X91" s="27">
        <f t="shared" si="2"/>
        <v>3649.8920249938965</v>
      </c>
      <c r="Y91" s="49">
        <f t="shared" si="3"/>
        <v>3.3136077005083661E-5</v>
      </c>
    </row>
    <row r="92" spans="1:25" x14ac:dyDescent="0.25">
      <c r="A92" s="27" t="s">
        <v>190</v>
      </c>
      <c r="B92" s="27" t="s">
        <v>694</v>
      </c>
      <c r="C92" s="27" t="str">
        <f>VLOOKUP(B92,'[3]Names&amp;ISO'!$B:$C,2,FALSE)</f>
        <v>MMR</v>
      </c>
      <c r="D92" s="27">
        <v>0</v>
      </c>
      <c r="E92" s="27">
        <v>13932817005.700521</v>
      </c>
      <c r="F92" s="27">
        <v>15514768426.296455</v>
      </c>
      <c r="G92" s="27">
        <v>17379235713.515018</v>
      </c>
      <c r="H92" s="27">
        <v>19785822799.50312</v>
      </c>
      <c r="I92" s="27">
        <v>22470655898.500198</v>
      </c>
      <c r="J92" s="27">
        <v>25518444078.58918</v>
      </c>
      <c r="K92" s="27">
        <v>28855151678.626392</v>
      </c>
      <c r="L92" s="27">
        <v>32315582866.027969</v>
      </c>
      <c r="M92" s="27">
        <v>35629327171.381699</v>
      </c>
      <c r="N92" s="27">
        <v>39386110764.235565</v>
      </c>
      <c r="O92" s="27">
        <v>42718600431.321968</v>
      </c>
      <c r="P92" s="27">
        <v>45107412574.364754</v>
      </c>
      <c r="Q92" s="27">
        <v>48582495377.492752</v>
      </c>
      <c r="R92" s="27">
        <v>52613678096.340218</v>
      </c>
      <c r="S92" s="27">
        <v>56577962427.302773</v>
      </c>
      <c r="T92" s="27">
        <v>60859754065.283661</v>
      </c>
      <c r="U92" s="27">
        <v>63225097051.25499</v>
      </c>
      <c r="W92" s="27">
        <f>VLOOKUP(C92,[4]Sheet1!$B:$C,2,FALSE)</f>
        <v>63225097051.254997</v>
      </c>
      <c r="X92" s="27">
        <f t="shared" si="2"/>
        <v>0</v>
      </c>
      <c r="Y92" s="49">
        <f t="shared" si="3"/>
        <v>0</v>
      </c>
    </row>
    <row r="93" spans="1:25" x14ac:dyDescent="0.25">
      <c r="A93" s="27" t="s">
        <v>90</v>
      </c>
      <c r="B93" s="27" t="s">
        <v>696</v>
      </c>
      <c r="C93" s="27" t="str">
        <f>VLOOKUP(B93,'[3]Names&amp;ISO'!$B:$C,2,FALSE)</f>
        <v>NAM</v>
      </c>
      <c r="D93" s="27">
        <v>0</v>
      </c>
      <c r="E93" s="27">
        <v>5548134578.7109709</v>
      </c>
      <c r="F93" s="27">
        <v>5679150258.0607491</v>
      </c>
      <c r="G93" s="27">
        <v>6050064065.3556318</v>
      </c>
      <c r="H93" s="27">
        <v>6273982017.3597984</v>
      </c>
      <c r="I93" s="27">
        <v>6680751046.2446356</v>
      </c>
      <c r="J93" s="27">
        <v>7006692531.3754711</v>
      </c>
      <c r="K93" s="27">
        <v>7275171585.8853617</v>
      </c>
      <c r="L93" s="27">
        <v>7554791890.910285</v>
      </c>
      <c r="M93" s="27">
        <v>7736895456.1858187</v>
      </c>
      <c r="N93" s="27">
        <v>7734463076.1000013</v>
      </c>
      <c r="O93" s="27">
        <v>8238277315.007411</v>
      </c>
      <c r="P93" s="27">
        <v>8647456046.7560768</v>
      </c>
      <c r="Q93" s="27">
        <v>9095169366.2868176</v>
      </c>
      <c r="R93" s="27">
        <v>9600974025.4948006</v>
      </c>
      <c r="S93" s="27">
        <v>10207892038.868124</v>
      </c>
      <c r="T93" s="27">
        <v>10822362907.576696</v>
      </c>
      <c r="U93" s="27">
        <v>10947880690.471012</v>
      </c>
      <c r="W93" s="27">
        <f>VLOOKUP(C93,[4]Sheet1!$B:$C,2,FALSE)</f>
        <v>11309232187.534</v>
      </c>
      <c r="X93" s="27">
        <f t="shared" si="2"/>
        <v>361351497.06298828</v>
      </c>
      <c r="Y93" s="49">
        <f t="shared" si="3"/>
        <v>3.3006524941170312</v>
      </c>
    </row>
    <row r="94" spans="1:25" x14ac:dyDescent="0.25">
      <c r="A94" s="27" t="s">
        <v>224</v>
      </c>
      <c r="B94" s="27" t="s">
        <v>698</v>
      </c>
      <c r="C94" s="27" t="str">
        <f>VLOOKUP(B94,'[3]Names&amp;ISO'!$B:$C,2,FALSE)</f>
        <v>NRU</v>
      </c>
      <c r="D94" s="27">
        <v>0</v>
      </c>
      <c r="E94" s="27" t="s">
        <v>18</v>
      </c>
      <c r="F94" s="27" t="s">
        <v>18</v>
      </c>
      <c r="G94" s="27" t="s">
        <v>18</v>
      </c>
      <c r="H94" s="27" t="s">
        <v>18</v>
      </c>
      <c r="I94" s="27">
        <v>0</v>
      </c>
      <c r="J94" s="27">
        <v>0</v>
      </c>
      <c r="K94" s="27">
        <v>0</v>
      </c>
      <c r="L94" s="27">
        <v>24571220.542348798</v>
      </c>
      <c r="M94" s="27">
        <v>32605398.802734636</v>
      </c>
      <c r="N94" s="27">
        <v>35360856.095786676</v>
      </c>
      <c r="O94" s="27">
        <v>40091385.234049477</v>
      </c>
      <c r="P94" s="27">
        <v>44397983.467328221</v>
      </c>
      <c r="Q94" s="27">
        <v>48954479.702253409</v>
      </c>
      <c r="R94" s="27">
        <v>65582645.018933557</v>
      </c>
      <c r="S94" s="27">
        <v>89880214.924937472</v>
      </c>
      <c r="T94" s="27">
        <v>92812740.716703713</v>
      </c>
      <c r="U94" s="27">
        <v>102060129.57705468</v>
      </c>
      <c r="W94" s="27">
        <f>VLOOKUP(C94,[4]Sheet1!$B:$C,2,FALSE)</f>
        <v>102060129.57705501</v>
      </c>
      <c r="X94" s="27">
        <f t="shared" si="2"/>
        <v>3.2782554626464844E-7</v>
      </c>
      <c r="Y94" s="49">
        <f t="shared" si="3"/>
        <v>3.2120824030224502E-13</v>
      </c>
    </row>
    <row r="95" spans="1:25" x14ac:dyDescent="0.25">
      <c r="A95" s="27" t="s">
        <v>191</v>
      </c>
      <c r="B95" s="27" t="s">
        <v>700</v>
      </c>
      <c r="C95" s="27" t="str">
        <f>VLOOKUP(B95,'[3]Names&amp;ISO'!$B:$C,2,FALSE)</f>
        <v>NPL</v>
      </c>
      <c r="D95" s="27">
        <v>0</v>
      </c>
      <c r="E95" s="27">
        <v>11038550514.14418</v>
      </c>
      <c r="F95" s="27">
        <v>12401952691.95225</v>
      </c>
      <c r="G95" s="27">
        <v>12329501735.901148</v>
      </c>
      <c r="H95" s="27">
        <v>12662258524.664694</v>
      </c>
      <c r="I95" s="27">
        <v>13249941367.718094</v>
      </c>
      <c r="J95" s="27">
        <v>13627647410.900131</v>
      </c>
      <c r="K95" s="27">
        <v>14171952976.514326</v>
      </c>
      <c r="L95" s="27">
        <v>14656838536.019926</v>
      </c>
      <c r="M95" s="27">
        <v>15551251411.840347</v>
      </c>
      <c r="N95" s="27">
        <v>16255602918.88838</v>
      </c>
      <c r="O95" s="27">
        <v>17039190975.390511</v>
      </c>
      <c r="P95" s="27">
        <v>17531244104.976788</v>
      </c>
      <c r="Q95" s="27">
        <v>18463559381.996933</v>
      </c>
      <c r="R95" s="27">
        <v>19227580889.000397</v>
      </c>
      <c r="S95" s="27">
        <v>20386006971.087261</v>
      </c>
      <c r="T95" s="27">
        <v>21054886227.168972</v>
      </c>
      <c r="U95" s="27">
        <v>21131983246.185539</v>
      </c>
      <c r="W95" s="27">
        <f>VLOOKUP(C95,[4]Sheet1!$B:$C,2,FALSE)</f>
        <v>21131983246.185501</v>
      </c>
      <c r="X95" s="27">
        <f t="shared" si="2"/>
        <v>-3.814697265625E-5</v>
      </c>
      <c r="Y95" s="49">
        <f t="shared" si="3"/>
        <v>-1.8051771200005933E-13</v>
      </c>
    </row>
    <row r="96" spans="1:25" x14ac:dyDescent="0.25">
      <c r="A96" s="27" t="s">
        <v>135</v>
      </c>
      <c r="B96" s="27" t="s">
        <v>714</v>
      </c>
      <c r="C96" s="27" t="str">
        <f>VLOOKUP(B96,'[3]Names&amp;ISO'!$B:$C,2,FALSE)</f>
        <v>NIC</v>
      </c>
      <c r="D96" s="27">
        <v>0</v>
      </c>
      <c r="E96" s="27">
        <v>7273290460.938098</v>
      </c>
      <c r="F96" s="27">
        <v>7474458778.7946777</v>
      </c>
      <c r="G96" s="27">
        <v>7547893375.1686983</v>
      </c>
      <c r="H96" s="27">
        <v>7738521676.8229656</v>
      </c>
      <c r="I96" s="27">
        <v>8152508020.0328436</v>
      </c>
      <c r="J96" s="27">
        <v>8498282269.4956627</v>
      </c>
      <c r="K96" s="27">
        <v>8820745287.2224541</v>
      </c>
      <c r="L96" s="27">
        <v>9269407608.2250214</v>
      </c>
      <c r="M96" s="27">
        <v>9587378431.7001266</v>
      </c>
      <c r="N96" s="27">
        <v>9273597616.7276459</v>
      </c>
      <c r="O96" s="27">
        <v>9680168040.5617981</v>
      </c>
      <c r="P96" s="27">
        <v>10292441511.332933</v>
      </c>
      <c r="Q96" s="27">
        <v>10960684545.091225</v>
      </c>
      <c r="R96" s="27">
        <v>11500687187.653643</v>
      </c>
      <c r="S96" s="27">
        <v>12051470652.895636</v>
      </c>
      <c r="T96" s="27">
        <v>12635605592.425188</v>
      </c>
      <c r="U96" s="27">
        <v>13230844686.857958</v>
      </c>
      <c r="W96" s="27">
        <f>VLOOKUP(C96,[4]Sheet1!$B:$C,2,FALSE)</f>
        <v>13184989877.566401</v>
      </c>
      <c r="X96" s="27">
        <f t="shared" si="2"/>
        <v>-45854809.291557312</v>
      </c>
      <c r="Y96" s="49">
        <f t="shared" si="3"/>
        <v>-0.34657507042694224</v>
      </c>
    </row>
    <row r="97" spans="1:25" x14ac:dyDescent="0.25">
      <c r="A97" s="27" t="s">
        <v>91</v>
      </c>
      <c r="B97" s="27" t="s">
        <v>716</v>
      </c>
      <c r="C97" s="27" t="str">
        <f>VLOOKUP(B97,'[3]Names&amp;ISO'!$B:$C,2,FALSE)</f>
        <v>NER</v>
      </c>
      <c r="D97" s="27" t="s">
        <v>988</v>
      </c>
      <c r="E97" s="27">
        <v>3382677115.4213486</v>
      </c>
      <c r="F97" s="27">
        <v>3639632662.4442949</v>
      </c>
      <c r="G97" s="27">
        <v>3745271441.8918157</v>
      </c>
      <c r="H97" s="27">
        <v>3954537466.0173807</v>
      </c>
      <c r="I97" s="27">
        <v>3996688920.8610487</v>
      </c>
      <c r="J97" s="27">
        <v>4154220952.4267087</v>
      </c>
      <c r="K97" s="27">
        <v>4352652248.1722574</v>
      </c>
      <c r="L97" s="27">
        <v>4495914552.1829014</v>
      </c>
      <c r="M97" s="27">
        <v>4904932797.3870182</v>
      </c>
      <c r="N97" s="27">
        <v>4880565405.0019531</v>
      </c>
      <c r="O97" s="27">
        <v>5292545091.0026016</v>
      </c>
      <c r="P97" s="27">
        <v>5414379665.751709</v>
      </c>
      <c r="Q97" s="27">
        <v>6058184757.1711464</v>
      </c>
      <c r="R97" s="27">
        <v>6379108136.1330204</v>
      </c>
      <c r="S97" s="27">
        <v>6850177753.5835056</v>
      </c>
      <c r="T97" s="27">
        <v>7129703284.7950172</v>
      </c>
      <c r="U97" s="27">
        <v>7528387858.3473864</v>
      </c>
      <c r="W97" s="27">
        <f>VLOOKUP(C97,[4]Sheet1!$B:$C,2,FALSE)</f>
        <v>7606749314.0404701</v>
      </c>
      <c r="X97" s="27">
        <f t="shared" si="2"/>
        <v>78361455.693083763</v>
      </c>
      <c r="Y97" s="49">
        <f t="shared" si="3"/>
        <v>1.040879630108291</v>
      </c>
    </row>
    <row r="98" spans="1:25" x14ac:dyDescent="0.25">
      <c r="A98" s="27" t="s">
        <v>92</v>
      </c>
      <c r="B98" s="27" t="s">
        <v>718</v>
      </c>
      <c r="C98" s="27" t="str">
        <f>VLOOKUP(B98,'[3]Names&amp;ISO'!$B:$C,2,FALSE)</f>
        <v>NGA</v>
      </c>
      <c r="D98" s="27" t="s">
        <v>988</v>
      </c>
      <c r="E98" s="27">
        <v>95678887444.77507</v>
      </c>
      <c r="F98" s="27">
        <v>90068196307.636795</v>
      </c>
      <c r="G98" s="27">
        <v>107573254753.72168</v>
      </c>
      <c r="H98" s="27">
        <v>123086498042.65756</v>
      </c>
      <c r="I98" s="27">
        <v>139388637751.72769</v>
      </c>
      <c r="J98" s="27">
        <v>146439347423.91275</v>
      </c>
      <c r="K98" s="27">
        <v>154185936508.52063</v>
      </c>
      <c r="L98" s="27">
        <v>160912991176.1962</v>
      </c>
      <c r="M98" s="27">
        <v>171196526464.59641</v>
      </c>
      <c r="N98" s="27">
        <v>167760428462.66675</v>
      </c>
      <c r="O98" s="27">
        <v>327588801803.09003</v>
      </c>
      <c r="P98" s="27">
        <v>341646714147.8678</v>
      </c>
      <c r="Q98" s="27">
        <v>358301604268.13495</v>
      </c>
      <c r="R98" s="27">
        <v>377627832243.49866</v>
      </c>
      <c r="S98" s="27">
        <v>401457219419.01025</v>
      </c>
      <c r="T98" s="27">
        <v>401445258139.71094</v>
      </c>
      <c r="U98" s="27">
        <v>404652720164.85852</v>
      </c>
      <c r="W98" s="27">
        <f>VLOOKUP(C98,[4]Sheet1!$B:$C,2,FALSE)</f>
        <v>404652720164.89801</v>
      </c>
      <c r="X98" s="27">
        <f t="shared" si="2"/>
        <v>3.948974609375E-2</v>
      </c>
      <c r="Y98" s="49">
        <f t="shared" si="3"/>
        <v>9.7589226825564368E-12</v>
      </c>
    </row>
    <row r="99" spans="1:25" x14ac:dyDescent="0.25">
      <c r="A99" s="27" t="s">
        <v>226</v>
      </c>
      <c r="B99" s="27" t="s">
        <v>720</v>
      </c>
      <c r="C99" s="27" t="str">
        <f>VLOOKUP(B99,'[3]Names&amp;ISO'!$B:$C,2,FALSE)</f>
        <v>NIU</v>
      </c>
      <c r="D99" s="27">
        <v>0</v>
      </c>
      <c r="E99" s="27" t="s">
        <v>18</v>
      </c>
      <c r="F99" s="27" t="s">
        <v>18</v>
      </c>
      <c r="G99" s="27" t="s">
        <v>18</v>
      </c>
      <c r="H99" s="27" t="s">
        <v>18</v>
      </c>
      <c r="I99" s="27" t="s">
        <v>18</v>
      </c>
      <c r="J99" s="27" t="s">
        <v>18</v>
      </c>
      <c r="K99" s="27" t="s">
        <v>18</v>
      </c>
      <c r="L99" s="27" t="s">
        <v>18</v>
      </c>
      <c r="M99" s="27" t="s">
        <v>18</v>
      </c>
      <c r="N99" s="27" t="s">
        <v>18</v>
      </c>
      <c r="O99" s="27" t="s">
        <v>18</v>
      </c>
      <c r="P99" s="27" t="s">
        <v>18</v>
      </c>
      <c r="Q99" s="27" t="s">
        <v>18</v>
      </c>
      <c r="R99" s="27" t="s">
        <v>18</v>
      </c>
      <c r="S99" s="27" t="s">
        <v>18</v>
      </c>
      <c r="T99" s="27" t="s">
        <v>18</v>
      </c>
      <c r="U99" s="27" t="s">
        <v>18</v>
      </c>
      <c r="Y99" s="49"/>
    </row>
    <row r="100" spans="1:25" x14ac:dyDescent="0.25">
      <c r="A100" s="27" t="s">
        <v>192</v>
      </c>
      <c r="B100" s="27" t="s">
        <v>732</v>
      </c>
      <c r="C100" s="27" t="str">
        <f>VLOOKUP(B100,'[3]Names&amp;ISO'!$B:$C,2,FALSE)</f>
        <v>PAK</v>
      </c>
      <c r="D100" s="27">
        <v>0</v>
      </c>
      <c r="E100" s="27">
        <v>131700018349.45618</v>
      </c>
      <c r="F100" s="27">
        <v>134293290952.65164</v>
      </c>
      <c r="G100" s="27">
        <v>138459802610.75012</v>
      </c>
      <c r="H100" s="27">
        <v>145064311971.17941</v>
      </c>
      <c r="I100" s="27">
        <v>155853748498.33484</v>
      </c>
      <c r="J100" s="27">
        <v>169175429441.43613</v>
      </c>
      <c r="K100" s="27">
        <v>193726881936.61014</v>
      </c>
      <c r="L100" s="27">
        <v>204434168523.68869</v>
      </c>
      <c r="M100" s="27">
        <v>213634092317.58258</v>
      </c>
      <c r="N100" s="27">
        <v>215738918399.18698</v>
      </c>
      <c r="O100" s="27">
        <v>221241924459.12103</v>
      </c>
      <c r="P100" s="27">
        <v>228947850765.76028</v>
      </c>
      <c r="Q100" s="27">
        <v>237732831224.40799</v>
      </c>
      <c r="R100" s="27">
        <v>246489552561.09436</v>
      </c>
      <c r="S100" s="27">
        <v>256479028215.52512</v>
      </c>
      <c r="T100" s="27">
        <v>266887193785.34509</v>
      </c>
      <c r="U100" s="27">
        <v>278913371202.06549</v>
      </c>
      <c r="W100" s="27">
        <f>VLOOKUP(C100,[4]Sheet1!$B:$C,2,FALSE)</f>
        <v>278654637737.69</v>
      </c>
      <c r="X100" s="27">
        <f t="shared" si="2"/>
        <v>-258733464.37548828</v>
      </c>
      <c r="Y100" s="49">
        <f t="shared" si="3"/>
        <v>-9.2764811977423131E-2</v>
      </c>
    </row>
    <row r="101" spans="1:25" x14ac:dyDescent="0.25">
      <c r="A101" s="27" t="s">
        <v>228</v>
      </c>
      <c r="B101" s="27" t="s">
        <v>734</v>
      </c>
      <c r="C101" s="27" t="str">
        <f>VLOOKUP(B101,'[3]Names&amp;ISO'!$B:$C,2,FALSE)</f>
        <v>PLW</v>
      </c>
      <c r="D101" s="27">
        <v>0</v>
      </c>
      <c r="E101" s="27">
        <v>252255318.22749043</v>
      </c>
      <c r="F101" s="27">
        <v>260430007.92080164</v>
      </c>
      <c r="G101" s="27">
        <v>276558014.23381913</v>
      </c>
      <c r="H101" s="27">
        <v>259903935.29140177</v>
      </c>
      <c r="I101" s="27">
        <v>279300749.83246213</v>
      </c>
      <c r="J101" s="27">
        <v>282848761.26774865</v>
      </c>
      <c r="K101" s="27">
        <v>275048095.05916667</v>
      </c>
      <c r="L101" s="27">
        <v>274454581.09297198</v>
      </c>
      <c r="M101" s="27">
        <v>258507456.23052409</v>
      </c>
      <c r="N101" s="27">
        <v>235071845.2916142</v>
      </c>
      <c r="O101" s="27">
        <v>242708707.5484567</v>
      </c>
      <c r="P101" s="27">
        <v>254703350.87173411</v>
      </c>
      <c r="Q101" s="27">
        <v>264543035.84241658</v>
      </c>
      <c r="R101" s="27">
        <v>258992753.95587945</v>
      </c>
      <c r="S101" s="27">
        <v>273564626.21611756</v>
      </c>
      <c r="T101" s="27">
        <v>303759450.62479186</v>
      </c>
      <c r="U101" s="27">
        <v>310248299.99999994</v>
      </c>
      <c r="W101" s="27">
        <f>VLOOKUP(C101,[4]Sheet1!$B:$C,2,FALSE)</f>
        <v>302699800</v>
      </c>
      <c r="X101" s="27">
        <f t="shared" si="2"/>
        <v>-7548499.9999999404</v>
      </c>
      <c r="Y101" s="49">
        <f t="shared" si="3"/>
        <v>-2.4330512044707229</v>
      </c>
    </row>
    <row r="102" spans="1:25" x14ac:dyDescent="0.25">
      <c r="A102" s="27" t="s">
        <v>136</v>
      </c>
      <c r="B102" s="27" t="s">
        <v>744</v>
      </c>
      <c r="C102" s="27" t="str">
        <f>VLOOKUP(B102,'[3]Names&amp;ISO'!$B:$C,2,FALSE)</f>
        <v>PAN</v>
      </c>
      <c r="D102" s="27">
        <v>0</v>
      </c>
      <c r="E102" s="27">
        <v>20542790651.4277</v>
      </c>
      <c r="F102" s="27">
        <v>20658686473.832577</v>
      </c>
      <c r="G102" s="27">
        <v>21122749325.971748</v>
      </c>
      <c r="H102" s="27">
        <v>22013995710.33696</v>
      </c>
      <c r="I102" s="27">
        <v>23667660866.149124</v>
      </c>
      <c r="J102" s="27">
        <v>25367674238.920803</v>
      </c>
      <c r="K102" s="27">
        <v>27527591800.247005</v>
      </c>
      <c r="L102" s="27">
        <v>30867129523.345325</v>
      </c>
      <c r="M102" s="27">
        <v>33525680149.155243</v>
      </c>
      <c r="N102" s="27">
        <v>34060502325.755028</v>
      </c>
      <c r="O102" s="27">
        <v>36025697982.248611</v>
      </c>
      <c r="P102" s="27">
        <v>40279123476.675003</v>
      </c>
      <c r="Q102" s="27">
        <v>43996853366.584869</v>
      </c>
      <c r="R102" s="27">
        <v>46911683494.243629</v>
      </c>
      <c r="S102" s="27">
        <v>49750807916.49305</v>
      </c>
      <c r="T102" s="27">
        <v>52625447394.23777</v>
      </c>
      <c r="U102" s="27">
        <v>55187700000</v>
      </c>
      <c r="W102" s="27">
        <f>VLOOKUP(C102,[4]Sheet1!$B:$C,2,FALSE)</f>
        <v>57820916600</v>
      </c>
      <c r="X102" s="27">
        <f t="shared" si="2"/>
        <v>2633216600</v>
      </c>
      <c r="Y102" s="49">
        <f t="shared" si="3"/>
        <v>4.771383116165377</v>
      </c>
    </row>
    <row r="103" spans="1:25" x14ac:dyDescent="0.25">
      <c r="A103" s="27" t="s">
        <v>229</v>
      </c>
      <c r="B103" s="27" t="s">
        <v>746</v>
      </c>
      <c r="C103" s="27" t="str">
        <f>VLOOKUP(B103,'[3]Names&amp;ISO'!$B:$C,2,FALSE)</f>
        <v>PNG</v>
      </c>
      <c r="D103" s="27" t="s">
        <v>988</v>
      </c>
      <c r="E103" s="27">
        <v>6694191831.0512028</v>
      </c>
      <c r="F103" s="27">
        <v>6677416698.4567404</v>
      </c>
      <c r="G103" s="27">
        <v>6674727076.3566189</v>
      </c>
      <c r="H103" s="27">
        <v>6737775354.6294661</v>
      </c>
      <c r="I103" s="27">
        <v>6695191100.2660675</v>
      </c>
      <c r="J103" s="27">
        <v>7399626114.6495457</v>
      </c>
      <c r="K103" s="27">
        <v>11375003141.294363</v>
      </c>
      <c r="L103" s="27">
        <v>12636517915.795904</v>
      </c>
      <c r="M103" s="27">
        <v>12598546644.452696</v>
      </c>
      <c r="N103" s="27">
        <v>13456875636.720011</v>
      </c>
      <c r="O103" s="27">
        <v>14818408499.045067</v>
      </c>
      <c r="P103" s="27">
        <v>14982583204.798567</v>
      </c>
      <c r="Q103" s="27">
        <v>15679897607.504648</v>
      </c>
      <c r="R103" s="27">
        <v>16280033858.464573</v>
      </c>
      <c r="S103" s="27">
        <v>18641849601.124935</v>
      </c>
      <c r="T103" s="27">
        <v>20125127491.799957</v>
      </c>
      <c r="U103" s="27">
        <v>20213214171.720394</v>
      </c>
      <c r="W103" s="27">
        <f>VLOOKUP(C103,[4]Sheet1!$B:$C,2,FALSE)</f>
        <v>19904808311.6227</v>
      </c>
      <c r="X103" s="27">
        <f t="shared" si="2"/>
        <v>-308405860.0976944</v>
      </c>
      <c r="Y103" s="49">
        <f t="shared" si="3"/>
        <v>-1.5257635795952449</v>
      </c>
    </row>
    <row r="104" spans="1:25" x14ac:dyDescent="0.25">
      <c r="A104" s="27" t="s">
        <v>152</v>
      </c>
      <c r="B104" s="27" t="s">
        <v>748</v>
      </c>
      <c r="C104" s="27" t="str">
        <f>VLOOKUP(B104,'[3]Names&amp;ISO'!$B:$C,2,FALSE)</f>
        <v>PRY</v>
      </c>
      <c r="D104" s="27">
        <v>0</v>
      </c>
      <c r="E104" s="27">
        <v>14829936658.892282</v>
      </c>
      <c r="F104" s="27">
        <v>14705490032.781111</v>
      </c>
      <c r="G104" s="27">
        <v>14703531600.752224</v>
      </c>
      <c r="H104" s="27">
        <v>15338744930.837179</v>
      </c>
      <c r="I104" s="27">
        <v>15960542605.212782</v>
      </c>
      <c r="J104" s="27">
        <v>16300583758.775831</v>
      </c>
      <c r="K104" s="27">
        <v>17085083368.235689</v>
      </c>
      <c r="L104" s="27">
        <v>18011052735.760464</v>
      </c>
      <c r="M104" s="27">
        <v>19157670367.583401</v>
      </c>
      <c r="N104" s="27">
        <v>18392021674.957664</v>
      </c>
      <c r="O104" s="27">
        <v>20787307687.512394</v>
      </c>
      <c r="P104" s="27">
        <v>21708536450.152637</v>
      </c>
      <c r="Q104" s="27">
        <v>21440118349.632908</v>
      </c>
      <c r="R104" s="27">
        <v>24449056764.682697</v>
      </c>
      <c r="S104" s="27">
        <v>25603762207.910824</v>
      </c>
      <c r="T104" s="27">
        <v>26361598677.38306</v>
      </c>
      <c r="U104" s="27">
        <v>27424071382.724442</v>
      </c>
      <c r="W104" s="27">
        <f>VLOOKUP(C104,[4]Sheet1!$B:$C,2,FALSE)</f>
        <v>27424071373.050098</v>
      </c>
      <c r="X104" s="27">
        <f t="shared" si="2"/>
        <v>-9.6743431091308594</v>
      </c>
      <c r="Y104" s="49">
        <f t="shared" si="3"/>
        <v>-3.527683024930109E-8</v>
      </c>
    </row>
    <row r="105" spans="1:25" x14ac:dyDescent="0.25">
      <c r="A105" s="27" t="s">
        <v>153</v>
      </c>
      <c r="B105" s="27" t="s">
        <v>750</v>
      </c>
      <c r="C105" s="27" t="str">
        <f>VLOOKUP(B105,'[3]Names&amp;ISO'!$B:$C,2,FALSE)</f>
        <v>PER</v>
      </c>
      <c r="D105" s="27">
        <v>0</v>
      </c>
      <c r="E105" s="27">
        <v>87675497100.297455</v>
      </c>
      <c r="F105" s="27">
        <v>87658112581.457703</v>
      </c>
      <c r="G105" s="27">
        <v>92248649115.811951</v>
      </c>
      <c r="H105" s="27">
        <v>95010051359.943619</v>
      </c>
      <c r="I105" s="27">
        <v>100342923116.60506</v>
      </c>
      <c r="J105" s="27">
        <v>108105799619.4375</v>
      </c>
      <c r="K105" s="27">
        <v>115563062437.05446</v>
      </c>
      <c r="L105" s="27">
        <v>124276069852.55823</v>
      </c>
      <c r="M105" s="27">
        <v>134546205778.37733</v>
      </c>
      <c r="N105" s="27">
        <v>136909990980.53821</v>
      </c>
      <c r="O105" s="27">
        <v>148231306600.64209</v>
      </c>
      <c r="P105" s="27">
        <v>161116971907.56073</v>
      </c>
      <c r="Q105" s="27">
        <v>170953117515.03046</v>
      </c>
      <c r="R105" s="27">
        <v>180499361107.43661</v>
      </c>
      <c r="S105" s="27">
        <v>179959330200.32486</v>
      </c>
      <c r="T105" s="27">
        <v>184764225572.46259</v>
      </c>
      <c r="U105" s="27">
        <v>192207342004.68134</v>
      </c>
      <c r="W105" s="27">
        <f>VLOOKUP(C105,[4]Sheet1!$B:$C,2,FALSE)</f>
        <v>191639655121.32999</v>
      </c>
      <c r="X105" s="27">
        <f t="shared" si="2"/>
        <v>-567686883.35134888</v>
      </c>
      <c r="Y105" s="49">
        <f t="shared" si="3"/>
        <v>-0.295351300023452</v>
      </c>
    </row>
    <row r="106" spans="1:25" x14ac:dyDescent="0.25">
      <c r="A106" s="27" t="s">
        <v>172</v>
      </c>
      <c r="B106" s="27" t="s">
        <v>752</v>
      </c>
      <c r="C106" s="27" t="str">
        <f>VLOOKUP(B106,'[3]Names&amp;ISO'!$B:$C,2,FALSE)</f>
        <v>PHL</v>
      </c>
      <c r="D106" s="27">
        <v>0</v>
      </c>
      <c r="E106" s="27">
        <v>134353910149.77051</v>
      </c>
      <c r="F106" s="27">
        <v>138236617474.83215</v>
      </c>
      <c r="G106" s="27">
        <v>143275890006.96622</v>
      </c>
      <c r="H106" s="27">
        <v>150397805775.56854</v>
      </c>
      <c r="I106" s="27">
        <v>160471477055.56781</v>
      </c>
      <c r="J106" s="27">
        <v>168134424332.26215</v>
      </c>
      <c r="K106" s="27">
        <v>176953450879.50211</v>
      </c>
      <c r="L106" s="27">
        <v>188662793093.64505</v>
      </c>
      <c r="M106" s="27">
        <v>197168290979.95465</v>
      </c>
      <c r="N106" s="27">
        <v>198576441527.92963</v>
      </c>
      <c r="O106" s="27">
        <v>213922515695.74167</v>
      </c>
      <c r="P106" s="27">
        <v>221752412355.38242</v>
      </c>
      <c r="Q106" s="27">
        <v>236574343739.14081</v>
      </c>
      <c r="R106" s="27">
        <v>253285975919.42224</v>
      </c>
      <c r="S106" s="27">
        <v>268849826052.74149</v>
      </c>
      <c r="T106" s="27">
        <v>285161519506.0293</v>
      </c>
      <c r="U106" s="27">
        <v>304905406845.29138</v>
      </c>
      <c r="W106" s="27">
        <f>VLOOKUP(C106,[4]Sheet1!$B:$C,2,FALSE)</f>
        <v>304889079564.68103</v>
      </c>
      <c r="X106" s="27">
        <f t="shared" si="2"/>
        <v>-16327280.610351563</v>
      </c>
      <c r="Y106" s="49">
        <f t="shared" si="3"/>
        <v>-5.3548675240895297E-3</v>
      </c>
    </row>
    <row r="107" spans="1:25" x14ac:dyDescent="0.25">
      <c r="A107" s="27" t="s">
        <v>93</v>
      </c>
      <c r="B107" s="27" t="s">
        <v>780</v>
      </c>
      <c r="C107" s="27" t="str">
        <f>VLOOKUP(B107,'[3]Names&amp;ISO'!$B:$C,2,FALSE)</f>
        <v>RWA</v>
      </c>
      <c r="D107" s="27">
        <v>0</v>
      </c>
      <c r="E107" s="27">
        <v>2532928870.2322631</v>
      </c>
      <c r="F107" s="27">
        <v>2719412079.2094893</v>
      </c>
      <c r="G107" s="27">
        <v>3097692977.5009427</v>
      </c>
      <c r="H107" s="27">
        <v>3167095939.1648197</v>
      </c>
      <c r="I107" s="27">
        <v>3380000079.3791184</v>
      </c>
      <c r="J107" s="27">
        <v>3696654100.1556802</v>
      </c>
      <c r="K107" s="27">
        <v>4042937970.3746552</v>
      </c>
      <c r="L107" s="27">
        <v>4348296321.60748</v>
      </c>
      <c r="M107" s="27">
        <v>4832614677.4045887</v>
      </c>
      <c r="N107" s="27">
        <v>5137102780.0997181</v>
      </c>
      <c r="O107" s="27">
        <v>5513728229.6171465</v>
      </c>
      <c r="P107" s="27">
        <v>5945490551.1231232</v>
      </c>
      <c r="Q107" s="27">
        <v>6469577799.8771553</v>
      </c>
      <c r="R107" s="27">
        <v>6772079613.4076586</v>
      </c>
      <c r="S107" s="27">
        <v>7294286850.1238956</v>
      </c>
      <c r="T107" s="27">
        <v>7919972648.3382683</v>
      </c>
      <c r="U107" s="27">
        <v>8376048904.5829058</v>
      </c>
      <c r="W107" s="27">
        <f>VLOOKUP(C107,[4]Sheet1!$B:$C,2,FALSE)</f>
        <v>8475681532.5216904</v>
      </c>
      <c r="X107" s="27">
        <f t="shared" si="2"/>
        <v>99632627.938784599</v>
      </c>
      <c r="Y107" s="49">
        <f t="shared" si="3"/>
        <v>1.1894943436191161</v>
      </c>
    </row>
    <row r="108" spans="1:25" x14ac:dyDescent="0.25">
      <c r="A108" s="27" t="s">
        <v>230</v>
      </c>
      <c r="B108" s="27" t="s">
        <v>816</v>
      </c>
      <c r="C108" s="27" t="str">
        <f>VLOOKUP(B108,'[3]Names&amp;ISO'!$B:$C,2,FALSE)</f>
        <v>WSM</v>
      </c>
      <c r="D108" s="27">
        <v>0</v>
      </c>
      <c r="E108" s="27">
        <v>544270186.60584533</v>
      </c>
      <c r="F108" s="27">
        <v>588870451.11364043</v>
      </c>
      <c r="G108" s="27">
        <v>619067850.3475188</v>
      </c>
      <c r="H108" s="27">
        <v>648774895.83608973</v>
      </c>
      <c r="I108" s="27">
        <v>677125729.82694781</v>
      </c>
      <c r="J108" s="27">
        <v>684129995.70334065</v>
      </c>
      <c r="K108" s="27">
        <v>723691130.96892357</v>
      </c>
      <c r="L108" s="27">
        <v>715404068.66521847</v>
      </c>
      <c r="M108" s="27">
        <v>719378309.59513962</v>
      </c>
      <c r="N108" s="27">
        <v>669858681.92042935</v>
      </c>
      <c r="O108" s="27">
        <v>690368502.83128691</v>
      </c>
      <c r="P108" s="27">
        <v>724888193.68870795</v>
      </c>
      <c r="Q108" s="27">
        <v>727450870.48443437</v>
      </c>
      <c r="R108" s="27">
        <v>713083991.74423862</v>
      </c>
      <c r="S108" s="27">
        <v>721415644.99202812</v>
      </c>
      <c r="T108" s="27">
        <v>733572380.29914677</v>
      </c>
      <c r="U108" s="27">
        <v>786356314.80277002</v>
      </c>
      <c r="W108" s="27">
        <f>VLOOKUP(C108,[4]Sheet1!$B:$C,2,FALSE)</f>
        <v>786356314.80277002</v>
      </c>
      <c r="X108" s="27">
        <f t="shared" si="2"/>
        <v>0</v>
      </c>
      <c r="Y108" s="49">
        <f t="shared" si="3"/>
        <v>0</v>
      </c>
    </row>
    <row r="109" spans="1:25" x14ac:dyDescent="0.25">
      <c r="A109" s="27" t="s">
        <v>95</v>
      </c>
      <c r="B109" s="27" t="s">
        <v>821</v>
      </c>
      <c r="C109" s="27" t="str">
        <f>VLOOKUP(B109,'[3]Names&amp;ISO'!$B:$C,2,FALSE)</f>
        <v>STP</v>
      </c>
      <c r="D109" s="27">
        <v>0</v>
      </c>
      <c r="E109" s="27">
        <v>0</v>
      </c>
      <c r="F109" s="27">
        <v>175106788.59226921</v>
      </c>
      <c r="G109" s="27">
        <v>177571328.07886201</v>
      </c>
      <c r="H109" s="27">
        <v>187171933.13674775</v>
      </c>
      <c r="I109" s="27">
        <v>192839332.19239268</v>
      </c>
      <c r="J109" s="27">
        <v>205498891.44437298</v>
      </c>
      <c r="K109" s="27">
        <v>221808512.21265325</v>
      </c>
      <c r="L109" s="27">
        <v>228918314.97999504</v>
      </c>
      <c r="M109" s="27">
        <v>251080438.35197085</v>
      </c>
      <c r="N109" s="27">
        <v>260875799.44982597</v>
      </c>
      <c r="O109" s="27">
        <v>273417543.15218693</v>
      </c>
      <c r="P109" s="27">
        <v>286046362.58300108</v>
      </c>
      <c r="Q109" s="27">
        <v>298114632.83921742</v>
      </c>
      <c r="R109" s="27">
        <v>311403948.02650672</v>
      </c>
      <c r="S109" s="27">
        <v>325167754.96942389</v>
      </c>
      <c r="T109" s="27">
        <v>334928813.88752884</v>
      </c>
      <c r="U109" s="27">
        <v>342781715.5204801</v>
      </c>
      <c r="W109" s="27">
        <f>VLOOKUP(C109,[4]Sheet1!$B:$C,2,FALSE)</f>
        <v>354238109.300304</v>
      </c>
      <c r="X109" s="27">
        <f t="shared" si="2"/>
        <v>11456393.779823899</v>
      </c>
      <c r="Y109" s="49">
        <f t="shared" si="3"/>
        <v>3.3421834541053332</v>
      </c>
    </row>
    <row r="110" spans="1:25" x14ac:dyDescent="0.25">
      <c r="A110" s="27" t="s">
        <v>96</v>
      </c>
      <c r="B110" s="27" t="s">
        <v>830</v>
      </c>
      <c r="C110" s="27" t="str">
        <f>VLOOKUP(B110,'[3]Names&amp;ISO'!$B:$C,2,FALSE)</f>
        <v>SEN</v>
      </c>
      <c r="D110" s="27">
        <v>0</v>
      </c>
      <c r="E110" s="27">
        <v>7526861324.9803267</v>
      </c>
      <c r="F110" s="27">
        <v>7887087808.5867643</v>
      </c>
      <c r="G110" s="27">
        <v>7918978056.3278265</v>
      </c>
      <c r="H110" s="27">
        <v>8460836977.2406292</v>
      </c>
      <c r="I110" s="27">
        <v>8962720510.7855148</v>
      </c>
      <c r="J110" s="27">
        <v>9462073163.6635418</v>
      </c>
      <c r="K110" s="27">
        <v>9703877431.5662956</v>
      </c>
      <c r="L110" s="27">
        <v>10177286131.37772</v>
      </c>
      <c r="M110" s="27">
        <v>10567364564.597292</v>
      </c>
      <c r="N110" s="27">
        <v>10831812977.214464</v>
      </c>
      <c r="O110" s="27">
        <v>11285800660.155704</v>
      </c>
      <c r="P110" s="27">
        <v>11496340195.06094</v>
      </c>
      <c r="Q110" s="27">
        <v>12002722168.271456</v>
      </c>
      <c r="R110" s="27">
        <v>12420139001.076</v>
      </c>
      <c r="S110" s="27">
        <v>12925996884.963598</v>
      </c>
      <c r="T110" s="27">
        <v>13755796492.158157</v>
      </c>
      <c r="U110" s="27">
        <v>14683697630.899982</v>
      </c>
      <c r="W110" s="27">
        <f>VLOOKUP(C110,[4]Sheet1!$B:$C,2,FALSE)</f>
        <v>14683747153.664</v>
      </c>
      <c r="X110" s="27">
        <f t="shared" si="2"/>
        <v>49522.764017105103</v>
      </c>
      <c r="Y110" s="49">
        <f t="shared" si="3"/>
        <v>3.372635780301735E-4</v>
      </c>
    </row>
    <row r="111" spans="1:25" x14ac:dyDescent="0.25">
      <c r="A111" s="27" t="s">
        <v>43</v>
      </c>
      <c r="B111" s="27" t="s">
        <v>832</v>
      </c>
      <c r="C111" s="27" t="str">
        <f>VLOOKUP(B111,'[3]Names&amp;ISO'!$B:$C,2,FALSE)</f>
        <v>SRB</v>
      </c>
      <c r="D111" s="27">
        <v>0</v>
      </c>
      <c r="E111" s="27">
        <v>16431416822.530163</v>
      </c>
      <c r="F111" s="27">
        <v>24471740609.6437</v>
      </c>
      <c r="G111" s="27">
        <v>26213227857.016308</v>
      </c>
      <c r="H111" s="27">
        <v>27433478876.122925</v>
      </c>
      <c r="I111" s="27">
        <v>30101615536.410618</v>
      </c>
      <c r="J111" s="27">
        <v>31832476100.937763</v>
      </c>
      <c r="K111" s="27">
        <v>33046369215.077034</v>
      </c>
      <c r="L111" s="27">
        <v>34940031926.13179</v>
      </c>
      <c r="M111" s="27">
        <v>37077795884.373253</v>
      </c>
      <c r="N111" s="27">
        <v>35858275520.449516</v>
      </c>
      <c r="O111" s="27">
        <v>36455874600.928261</v>
      </c>
      <c r="P111" s="27">
        <v>36551412232.235466</v>
      </c>
      <c r="Q111" s="27">
        <v>36204365757.672516</v>
      </c>
      <c r="R111" s="27">
        <v>37127679449.45829</v>
      </c>
      <c r="S111" s="27">
        <v>36447991521.399879</v>
      </c>
      <c r="T111" s="27">
        <v>36724756710.101456</v>
      </c>
      <c r="U111" s="27">
        <v>38299854688.127655</v>
      </c>
      <c r="W111" s="27">
        <f>VLOOKUP(C111,[4]Sheet1!$B:$C,2,FALSE)</f>
        <v>38299854688.127701</v>
      </c>
      <c r="X111" s="27">
        <f t="shared" si="2"/>
        <v>0</v>
      </c>
      <c r="Y111" s="49">
        <f t="shared" si="3"/>
        <v>0</v>
      </c>
    </row>
    <row r="112" spans="1:25" x14ac:dyDescent="0.25">
      <c r="A112" s="27" t="s">
        <v>97</v>
      </c>
      <c r="B112" s="27" t="s">
        <v>834</v>
      </c>
      <c r="C112" s="27" t="str">
        <f>VLOOKUP(B112,'[3]Names&amp;ISO'!$B:$C,2,FALSE)</f>
        <v>SYC</v>
      </c>
      <c r="D112" s="27">
        <v>0</v>
      </c>
      <c r="E112" s="27">
        <v>881080914.82890499</v>
      </c>
      <c r="F112" s="27">
        <v>861602795.75556219</v>
      </c>
      <c r="G112" s="27">
        <v>871085155.47705925</v>
      </c>
      <c r="H112" s="27">
        <v>820027579.84590471</v>
      </c>
      <c r="I112" s="27">
        <v>797293929.43443942</v>
      </c>
      <c r="J112" s="27">
        <v>868864553.31721354</v>
      </c>
      <c r="K112" s="27">
        <v>950874421.06181669</v>
      </c>
      <c r="L112" s="27">
        <v>1049059578.3064482</v>
      </c>
      <c r="M112" s="27">
        <v>995338129.99493587</v>
      </c>
      <c r="N112" s="27">
        <v>1016142407.7642219</v>
      </c>
      <c r="O112" s="27">
        <v>1075976222.6038947</v>
      </c>
      <c r="P112" s="27">
        <v>1187200231.7069993</v>
      </c>
      <c r="Q112" s="27">
        <v>1258026322.7547805</v>
      </c>
      <c r="R112" s="27">
        <v>1324364579.5928133</v>
      </c>
      <c r="S112" s="27">
        <v>1380036367.2742386</v>
      </c>
      <c r="T112" s="27">
        <v>1428011786.1998909</v>
      </c>
      <c r="U112" s="27">
        <v>1427323889.0960968</v>
      </c>
      <c r="W112" s="27">
        <f>VLOOKUP(C112,[4]Sheet1!$B:$C,2,FALSE)</f>
        <v>1425929444.3292401</v>
      </c>
      <c r="X112" s="27">
        <f t="shared" si="2"/>
        <v>-1394444.7668566704</v>
      </c>
      <c r="Y112" s="49">
        <f t="shared" si="3"/>
        <v>-9.7696449804378444E-2</v>
      </c>
    </row>
    <row r="113" spans="1:25" x14ac:dyDescent="0.25">
      <c r="A113" s="27" t="s">
        <v>98</v>
      </c>
      <c r="B113" s="27" t="s">
        <v>836</v>
      </c>
      <c r="C113" s="27" t="str">
        <f>VLOOKUP(B113,'[3]Names&amp;ISO'!$B:$C,2,FALSE)</f>
        <v>SLE</v>
      </c>
      <c r="D113" s="27">
        <v>0</v>
      </c>
      <c r="E113" s="27">
        <v>820544515.39518762</v>
      </c>
      <c r="F113" s="27">
        <v>1428935435.8403049</v>
      </c>
      <c r="G113" s="27">
        <v>1798140800.1694763</v>
      </c>
      <c r="H113" s="27">
        <v>1971001107.1628973</v>
      </c>
      <c r="I113" s="27">
        <v>2102710838.2694347</v>
      </c>
      <c r="J113" s="27">
        <v>2181068891.6399555</v>
      </c>
      <c r="K113" s="27">
        <v>2304085013.0050988</v>
      </c>
      <c r="L113" s="27">
        <v>2487699389.4423347</v>
      </c>
      <c r="M113" s="27">
        <v>2616858653.4345336</v>
      </c>
      <c r="N113" s="27">
        <v>2745914785.9980989</v>
      </c>
      <c r="O113" s="27">
        <v>2893630828.9622483</v>
      </c>
      <c r="P113" s="27">
        <v>3031446330.9080353</v>
      </c>
      <c r="Q113" s="27">
        <v>3490784309.8892817</v>
      </c>
      <c r="R113" s="27">
        <v>4217950295.3565221</v>
      </c>
      <c r="S113" s="27">
        <v>4413384448.828661</v>
      </c>
      <c r="T113" s="27">
        <v>3503338713.7748027</v>
      </c>
      <c r="U113" s="27">
        <v>3736588553.5639386</v>
      </c>
      <c r="W113" s="27">
        <f>VLOOKUP(C113,[4]Sheet1!$B:$C,2,FALSE)</f>
        <v>3556036534.5713401</v>
      </c>
      <c r="X113" s="27">
        <f t="shared" si="2"/>
        <v>-180552018.99259853</v>
      </c>
      <c r="Y113" s="49">
        <f t="shared" si="3"/>
        <v>-4.8320016080012067</v>
      </c>
    </row>
    <row r="114" spans="1:25" x14ac:dyDescent="0.25">
      <c r="A114" s="27" t="s">
        <v>231</v>
      </c>
      <c r="B114" s="27" t="s">
        <v>846</v>
      </c>
      <c r="C114" s="27" t="str">
        <f>VLOOKUP(B114,'[3]Names&amp;ISO'!$B:$C,2,FALSE)</f>
        <v>SLB</v>
      </c>
      <c r="D114" s="27">
        <v>0</v>
      </c>
      <c r="E114" s="27">
        <v>761047579.85424113</v>
      </c>
      <c r="F114" s="27">
        <v>646418698.95630252</v>
      </c>
      <c r="G114" s="27">
        <v>628712508.78073227</v>
      </c>
      <c r="H114" s="27">
        <v>673003541.03787637</v>
      </c>
      <c r="I114" s="27">
        <v>709381706.0361861</v>
      </c>
      <c r="J114" s="27">
        <v>747459011.44443774</v>
      </c>
      <c r="K114" s="27">
        <v>781192852.02129829</v>
      </c>
      <c r="L114" s="27">
        <v>857239524.00955451</v>
      </c>
      <c r="M114" s="27">
        <v>918466604.20690227</v>
      </c>
      <c r="N114" s="27">
        <v>874183840.0764327</v>
      </c>
      <c r="O114" s="27">
        <v>921160183.82562006</v>
      </c>
      <c r="P114" s="27">
        <v>1004635311.0867335</v>
      </c>
      <c r="Q114" s="27">
        <v>1065104399.5866607</v>
      </c>
      <c r="R114" s="27">
        <v>1068003232.1577995</v>
      </c>
      <c r="S114" s="27">
        <v>1147188069.373327</v>
      </c>
      <c r="T114" s="27">
        <v>1164350951.2869401</v>
      </c>
      <c r="U114" s="27">
        <v>1202125000</v>
      </c>
      <c r="W114" s="27">
        <f>VLOOKUP(C114,[4]Sheet1!$B:$C,2,FALSE)</f>
        <v>1232699140.37164</v>
      </c>
      <c r="X114" s="27">
        <f t="shared" si="2"/>
        <v>30574140.371639967</v>
      </c>
      <c r="Y114" s="49">
        <f t="shared" si="3"/>
        <v>2.5433411975992484</v>
      </c>
    </row>
    <row r="115" spans="1:25" x14ac:dyDescent="0.25">
      <c r="A115" s="27" t="s">
        <v>99</v>
      </c>
      <c r="B115" s="27" t="s">
        <v>848</v>
      </c>
      <c r="C115" s="27" t="str">
        <f>VLOOKUP(B115,'[3]Names&amp;ISO'!$B:$C,2,FALSE)</f>
        <v>SOM</v>
      </c>
      <c r="D115" s="27" t="s">
        <v>988</v>
      </c>
      <c r="E115" s="27">
        <v>0</v>
      </c>
      <c r="F115" s="27">
        <v>0</v>
      </c>
      <c r="G115" s="27">
        <v>0</v>
      </c>
      <c r="H115" s="27">
        <v>0</v>
      </c>
      <c r="I115" s="27">
        <v>0</v>
      </c>
      <c r="J115" s="27">
        <v>0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5349388347.0299969</v>
      </c>
      <c r="S115" s="27">
        <v>5624404381.4886103</v>
      </c>
      <c r="T115" s="27">
        <v>5952666369.8325176</v>
      </c>
      <c r="U115" s="27">
        <v>6217000000</v>
      </c>
      <c r="W115" s="27">
        <f>VLOOKUP(C115,[4]Sheet1!$B:$C,2,FALSE)</f>
        <v>6752653098.6451502</v>
      </c>
      <c r="X115" s="27">
        <f t="shared" si="2"/>
        <v>535653098.64515018</v>
      </c>
      <c r="Y115" s="49">
        <f t="shared" si="3"/>
        <v>8.6159417507664493</v>
      </c>
    </row>
    <row r="116" spans="1:25" x14ac:dyDescent="0.25">
      <c r="A116" s="27" t="s">
        <v>100</v>
      </c>
      <c r="B116" s="27" t="s">
        <v>850</v>
      </c>
      <c r="C116" s="27" t="str">
        <f>VLOOKUP(B116,'[3]Names&amp;ISO'!$B:$C,2,FALSE)</f>
        <v>ZAF</v>
      </c>
      <c r="D116" s="27">
        <v>0</v>
      </c>
      <c r="E116" s="27">
        <v>187540901502.42368</v>
      </c>
      <c r="F116" s="27">
        <v>192797053634.52704</v>
      </c>
      <c r="G116" s="27">
        <v>199870981983.73801</v>
      </c>
      <c r="H116" s="27">
        <v>205768406328.09766</v>
      </c>
      <c r="I116" s="27">
        <v>215143541800.23355</v>
      </c>
      <c r="J116" s="27">
        <v>226494266014.92859</v>
      </c>
      <c r="K116" s="27">
        <v>239182105724.49585</v>
      </c>
      <c r="L116" s="27">
        <v>252003542036.66846</v>
      </c>
      <c r="M116" s="27">
        <v>260049051897.57373</v>
      </c>
      <c r="N116" s="27">
        <v>256041367933.07767</v>
      </c>
      <c r="O116" s="27">
        <v>263824691864.82169</v>
      </c>
      <c r="P116" s="27">
        <v>272492406019.11118</v>
      </c>
      <c r="Q116" s="27">
        <v>278523643111.19708</v>
      </c>
      <c r="R116" s="27">
        <v>285461902514.1712</v>
      </c>
      <c r="S116" s="27">
        <v>290310977441.23035</v>
      </c>
      <c r="T116" s="27">
        <v>294119077873.14203</v>
      </c>
      <c r="U116" s="27">
        <v>295456189492.00476</v>
      </c>
      <c r="W116" s="27">
        <f>VLOOKUP(C116,[4]Sheet1!$B:$C,2,FALSE)</f>
        <v>295762685147.66699</v>
      </c>
      <c r="X116" s="27">
        <f t="shared" si="2"/>
        <v>306495655.66223145</v>
      </c>
      <c r="Y116" s="49">
        <f t="shared" si="3"/>
        <v>0.10373641391273863</v>
      </c>
    </row>
    <row r="117" spans="1:25" x14ac:dyDescent="0.25">
      <c r="A117" s="27" t="s">
        <v>101</v>
      </c>
      <c r="B117" s="27" t="s">
        <v>855</v>
      </c>
      <c r="C117" s="27" t="str">
        <f>VLOOKUP(B117,'[3]Names&amp;ISO'!$B:$C,2,FALSE)</f>
        <v>SSD</v>
      </c>
      <c r="D117" s="27" t="s">
        <v>988</v>
      </c>
      <c r="E117" s="27" t="s">
        <v>18</v>
      </c>
      <c r="F117" s="27" t="s">
        <v>18</v>
      </c>
      <c r="G117" s="27" t="s">
        <v>18</v>
      </c>
      <c r="H117" s="27" t="s">
        <v>18</v>
      </c>
      <c r="I117" s="27" t="s">
        <v>18</v>
      </c>
      <c r="J117" s="27" t="s">
        <v>18</v>
      </c>
      <c r="K117" s="27" t="s">
        <v>18</v>
      </c>
      <c r="L117" s="27" t="s">
        <v>18</v>
      </c>
      <c r="M117" s="27" t="s">
        <v>18</v>
      </c>
      <c r="N117" s="27" t="s">
        <v>18</v>
      </c>
      <c r="O117" s="27" t="s">
        <v>18</v>
      </c>
      <c r="P117" s="27">
        <v>5820173833.8368206</v>
      </c>
      <c r="Q117" s="27">
        <v>2456421619.9040084</v>
      </c>
      <c r="R117" s="27">
        <v>3063328298.445962</v>
      </c>
      <c r="S117" s="27">
        <v>3125062257.3519673</v>
      </c>
      <c r="T117" s="27">
        <v>2560974491.9652872</v>
      </c>
      <c r="U117" s="27">
        <v>0</v>
      </c>
      <c r="W117" s="27">
        <f>VLOOKUP(C117,[4]Sheet1!$B:$C,2,FALSE)</f>
        <v>2904114903.2291198</v>
      </c>
      <c r="X117" s="27">
        <f t="shared" si="2"/>
        <v>2904114903.2291198</v>
      </c>
      <c r="Y117" s="49"/>
    </row>
    <row r="118" spans="1:25" x14ac:dyDescent="0.25">
      <c r="A118" s="27" t="s">
        <v>193</v>
      </c>
      <c r="B118" s="27" t="s">
        <v>860</v>
      </c>
      <c r="C118" s="27" t="str">
        <f>VLOOKUP(B118,'[3]Names&amp;ISO'!$B:$C,2,FALSE)</f>
        <v>LKA</v>
      </c>
      <c r="D118" s="27">
        <v>0</v>
      </c>
      <c r="E118" s="27">
        <v>29373338927.663429</v>
      </c>
      <c r="F118" s="27">
        <v>28905746057.684177</v>
      </c>
      <c r="G118" s="27">
        <v>29920355534.995811</v>
      </c>
      <c r="H118" s="27">
        <v>32784803449.380955</v>
      </c>
      <c r="I118" s="27">
        <v>34577390406.650085</v>
      </c>
      <c r="J118" s="27">
        <v>36730342416.068054</v>
      </c>
      <c r="K118" s="27">
        <v>39572738797.010681</v>
      </c>
      <c r="L118" s="27">
        <v>42232341329.314621</v>
      </c>
      <c r="M118" s="27">
        <v>44762245677.404648</v>
      </c>
      <c r="N118" s="27">
        <v>46382018783.065941</v>
      </c>
      <c r="O118" s="27">
        <v>57317504008.089928</v>
      </c>
      <c r="P118" s="27">
        <v>62142293003.623604</v>
      </c>
      <c r="Q118" s="27">
        <v>67813725412.047737</v>
      </c>
      <c r="R118" s="27">
        <v>69963274609.698212</v>
      </c>
      <c r="S118" s="27">
        <v>73595724780.553528</v>
      </c>
      <c r="T118" s="27">
        <v>78153397987.873886</v>
      </c>
      <c r="U118" s="27">
        <v>81321876307.255646</v>
      </c>
      <c r="W118" s="27">
        <f>VLOOKUP(C118,[4]Sheet1!$B:$C,2,FALSE)</f>
        <v>81788375089.984894</v>
      </c>
      <c r="X118" s="27">
        <f t="shared" si="2"/>
        <v>466498782.72924805</v>
      </c>
      <c r="Y118" s="49">
        <f t="shared" si="3"/>
        <v>0.57364488365552679</v>
      </c>
    </row>
    <row r="119" spans="1:25" x14ac:dyDescent="0.25">
      <c r="A119" s="27" t="s">
        <v>94</v>
      </c>
      <c r="B119" s="27" t="s">
        <v>785</v>
      </c>
      <c r="C119" s="27" t="str">
        <f>VLOOKUP(B119,'[3]Names&amp;ISO'!$B:$C,2,FALSE)</f>
        <v>SHN</v>
      </c>
      <c r="D119" s="27">
        <v>0</v>
      </c>
      <c r="E119" s="27" t="s">
        <v>18</v>
      </c>
      <c r="F119" s="27" t="s">
        <v>18</v>
      </c>
      <c r="G119" s="27" t="s">
        <v>18</v>
      </c>
      <c r="H119" s="27" t="s">
        <v>18</v>
      </c>
      <c r="I119" s="27" t="s">
        <v>18</v>
      </c>
      <c r="J119" s="27" t="s">
        <v>18</v>
      </c>
      <c r="K119" s="27" t="s">
        <v>18</v>
      </c>
      <c r="L119" s="27" t="s">
        <v>18</v>
      </c>
      <c r="M119" s="27" t="s">
        <v>18</v>
      </c>
      <c r="N119" s="27" t="s">
        <v>18</v>
      </c>
      <c r="O119" s="27" t="s">
        <v>18</v>
      </c>
      <c r="P119" s="27" t="s">
        <v>18</v>
      </c>
      <c r="Q119" s="27" t="s">
        <v>18</v>
      </c>
      <c r="R119" s="27" t="s">
        <v>18</v>
      </c>
      <c r="S119" s="27" t="s">
        <v>18</v>
      </c>
      <c r="T119" s="27" t="s">
        <v>18</v>
      </c>
      <c r="U119" s="27" t="s">
        <v>18</v>
      </c>
      <c r="Y119" s="49"/>
    </row>
    <row r="120" spans="1:25" x14ac:dyDescent="0.25">
      <c r="A120" s="27" t="s">
        <v>138</v>
      </c>
      <c r="B120" s="27" t="s">
        <v>792</v>
      </c>
      <c r="C120" s="27" t="str">
        <f>VLOOKUP(B120,'[3]Names&amp;ISO'!$B:$C,2,FALSE)</f>
        <v>LCA</v>
      </c>
      <c r="D120" s="27">
        <v>0</v>
      </c>
      <c r="E120" s="27">
        <v>1324623544.6975827</v>
      </c>
      <c r="F120" s="27">
        <v>1267519332.9695525</v>
      </c>
      <c r="G120" s="27">
        <v>1250388497.4700999</v>
      </c>
      <c r="H120" s="27">
        <v>1290095196.6949704</v>
      </c>
      <c r="I120" s="27">
        <v>1372203571.9011664</v>
      </c>
      <c r="J120" s="27">
        <v>1360212037.116277</v>
      </c>
      <c r="K120" s="27">
        <v>1502496859.4750657</v>
      </c>
      <c r="L120" s="27">
        <v>1527347709.779021</v>
      </c>
      <c r="M120" s="27">
        <v>1606204365.6401119</v>
      </c>
      <c r="N120" s="27">
        <v>1593069569.4597433</v>
      </c>
      <c r="O120" s="27">
        <v>1595153440.3532293</v>
      </c>
      <c r="P120" s="27">
        <v>1649160704.2516441</v>
      </c>
      <c r="Q120" s="27">
        <v>1638411142.3367033</v>
      </c>
      <c r="R120" s="27">
        <v>1641309975.9370544</v>
      </c>
      <c r="S120" s="27">
        <v>1626516645.0042803</v>
      </c>
      <c r="T120" s="27">
        <v>1658542864.4169555</v>
      </c>
      <c r="U120" s="27">
        <v>1667078703.7037036</v>
      </c>
      <c r="W120" s="27">
        <f>VLOOKUP(C120,[4]Sheet1!$B:$C,2,FALSE)</f>
        <v>1667078703.7037001</v>
      </c>
      <c r="X120" s="27">
        <f t="shared" si="2"/>
        <v>-3.5762786865234375E-6</v>
      </c>
      <c r="Y120" s="49">
        <f t="shared" si="3"/>
        <v>-2.1452368616899227E-13</v>
      </c>
    </row>
    <row r="121" spans="1:25" x14ac:dyDescent="0.25">
      <c r="A121" s="27" t="s">
        <v>139</v>
      </c>
      <c r="B121" s="27" t="s">
        <v>810</v>
      </c>
      <c r="C121" s="27" t="str">
        <f>VLOOKUP(B121,'[3]Names&amp;ISO'!$B:$C,2,FALSE)</f>
        <v>VCT</v>
      </c>
      <c r="D121" s="27">
        <v>0</v>
      </c>
      <c r="E121" s="27">
        <v>559248473.31297851</v>
      </c>
      <c r="F121" s="27">
        <v>568209145.05249321</v>
      </c>
      <c r="G121" s="27">
        <v>602808910.66040683</v>
      </c>
      <c r="H121" s="27">
        <v>646982375.95759213</v>
      </c>
      <c r="I121" s="27">
        <v>677041609.88009536</v>
      </c>
      <c r="J121" s="27">
        <v>697211875.15507483</v>
      </c>
      <c r="K121" s="27">
        <v>739589074.80433416</v>
      </c>
      <c r="L121" s="27">
        <v>762142504.48920488</v>
      </c>
      <c r="M121" s="27">
        <v>758642848.11884952</v>
      </c>
      <c r="N121" s="27">
        <v>742926184.54117203</v>
      </c>
      <c r="O121" s="27">
        <v>725932707.48215795</v>
      </c>
      <c r="P121" s="27">
        <v>727623637.41892552</v>
      </c>
      <c r="Q121" s="27">
        <v>736863936.40069044</v>
      </c>
      <c r="R121" s="27">
        <v>755501060.98293555</v>
      </c>
      <c r="S121" s="27">
        <v>757480580.96201897</v>
      </c>
      <c r="T121" s="27">
        <v>763983379.25110722</v>
      </c>
      <c r="U121" s="27">
        <v>768224226.66666651</v>
      </c>
      <c r="W121" s="27">
        <f>VLOOKUP(C121,[4]Sheet1!$B:$C,2,FALSE)</f>
        <v>765555555.55555499</v>
      </c>
      <c r="X121" s="27">
        <f t="shared" si="2"/>
        <v>-2668671.1111115217</v>
      </c>
      <c r="Y121" s="49">
        <f t="shared" si="3"/>
        <v>-0.34738179537645086</v>
      </c>
    </row>
    <row r="122" spans="1:25" x14ac:dyDescent="0.25">
      <c r="A122" s="27" t="s">
        <v>102</v>
      </c>
      <c r="B122" s="27" t="s">
        <v>862</v>
      </c>
      <c r="C122" s="27" t="str">
        <f>VLOOKUP(B122,'[3]Names&amp;ISO'!$B:$C,2,FALSE)</f>
        <v>SDN</v>
      </c>
      <c r="D122" s="27" t="s">
        <v>988</v>
      </c>
      <c r="E122" s="27">
        <v>47671223136.522873</v>
      </c>
      <c r="F122" s="27">
        <v>51473165287.789467</v>
      </c>
      <c r="G122" s="27">
        <v>54422830910.902603</v>
      </c>
      <c r="H122" s="27">
        <v>58908273509.882568</v>
      </c>
      <c r="I122" s="27">
        <v>62797546561.212212</v>
      </c>
      <c r="J122" s="27">
        <v>63065590622.235748</v>
      </c>
      <c r="K122" s="27">
        <v>68691111980.692009</v>
      </c>
      <c r="L122" s="27">
        <v>74524574785.992386</v>
      </c>
      <c r="M122" s="27">
        <v>76789914645.513641</v>
      </c>
      <c r="N122" s="27">
        <v>80391474199.406174</v>
      </c>
      <c r="O122" s="27">
        <v>82418840858.691559</v>
      </c>
      <c r="P122" s="27">
        <v>81559593130.028748</v>
      </c>
      <c r="Q122" s="27">
        <v>85875719924.835327</v>
      </c>
      <c r="R122" s="27">
        <v>91406274423.964035</v>
      </c>
      <c r="S122" s="27">
        <v>97568848317.602036</v>
      </c>
      <c r="T122" s="27">
        <v>105620530397.28961</v>
      </c>
      <c r="U122" s="27">
        <v>95584380032.206116</v>
      </c>
      <c r="W122" s="27">
        <f>VLOOKUP(C122,[4]Sheet1!$B:$C,2,FALSE)</f>
        <v>95584380032.2061</v>
      </c>
      <c r="X122" s="27">
        <f t="shared" si="2"/>
        <v>0</v>
      </c>
      <c r="Y122" s="49">
        <f t="shared" si="3"/>
        <v>0</v>
      </c>
    </row>
    <row r="123" spans="1:25" x14ac:dyDescent="0.25">
      <c r="A123" s="27" t="s">
        <v>154</v>
      </c>
      <c r="B123" s="27" t="s">
        <v>865</v>
      </c>
      <c r="C123" s="27" t="str">
        <f>VLOOKUP(B123,'[3]Names&amp;ISO'!$B:$C,2,FALSE)</f>
        <v>SUR</v>
      </c>
      <c r="D123" s="27">
        <v>0</v>
      </c>
      <c r="E123" s="27">
        <v>1600891382.8729837</v>
      </c>
      <c r="F123" s="27">
        <v>1669157820.7122767</v>
      </c>
      <c r="G123" s="27">
        <v>1937636485.8416116</v>
      </c>
      <c r="H123" s="27">
        <v>2066491580.0904274</v>
      </c>
      <c r="I123" s="27">
        <v>2238193813.0648723</v>
      </c>
      <c r="J123" s="27">
        <v>2372210772.3219013</v>
      </c>
      <c r="K123" s="27">
        <v>3126661188.1566162</v>
      </c>
      <c r="L123" s="27">
        <v>3286298547.4153671</v>
      </c>
      <c r="M123" s="27">
        <v>3421903765.3644505</v>
      </c>
      <c r="N123" s="27">
        <v>3524636752.0473218</v>
      </c>
      <c r="O123" s="27">
        <v>3707516034.6951923</v>
      </c>
      <c r="P123" s="27">
        <v>3924182381.283947</v>
      </c>
      <c r="Q123" s="27">
        <v>4029765494.8669019</v>
      </c>
      <c r="R123" s="27">
        <v>4147682518.0696845</v>
      </c>
      <c r="S123" s="27">
        <v>4162829189.99053</v>
      </c>
      <c r="T123" s="27">
        <v>4006768967.4746175</v>
      </c>
      <c r="U123" s="27">
        <v>3278425328.324182</v>
      </c>
      <c r="W123" s="27">
        <f>VLOOKUP(C123,[4]Sheet1!$B:$C,2,FALSE)</f>
        <v>3278425328.3241801</v>
      </c>
      <c r="X123" s="27">
        <f t="shared" si="2"/>
        <v>0</v>
      </c>
      <c r="Y123" s="49">
        <f t="shared" si="3"/>
        <v>0</v>
      </c>
    </row>
    <row r="124" spans="1:25" x14ac:dyDescent="0.25">
      <c r="A124" s="27" t="s">
        <v>103</v>
      </c>
      <c r="B124" s="27" t="s">
        <v>870</v>
      </c>
      <c r="C124" s="27" t="str">
        <f>VLOOKUP(B124,'[3]Names&amp;ISO'!$B:$C,2,FALSE)</f>
        <v>SWZ</v>
      </c>
      <c r="D124" s="27">
        <v>0</v>
      </c>
      <c r="E124" s="27">
        <v>2165692901.9464936</v>
      </c>
      <c r="F124" s="27">
        <v>2187148650.6013584</v>
      </c>
      <c r="G124" s="27">
        <v>2282697158.9177656</v>
      </c>
      <c r="H124" s="27">
        <v>2382419267.4568081</v>
      </c>
      <c r="I124" s="27">
        <v>2468603241.0429659</v>
      </c>
      <c r="J124" s="27">
        <v>2632929712.3528566</v>
      </c>
      <c r="K124" s="27">
        <v>2777125169.3294954</v>
      </c>
      <c r="L124" s="27">
        <v>2891454292.1735058</v>
      </c>
      <c r="M124" s="27">
        <v>2964837743.7674274</v>
      </c>
      <c r="N124" s="27">
        <v>3098864218.822381</v>
      </c>
      <c r="O124" s="27">
        <v>3225213534.138835</v>
      </c>
      <c r="P124" s="27">
        <v>3293183010.8564749</v>
      </c>
      <c r="Q124" s="27">
        <v>3497947269.0065107</v>
      </c>
      <c r="R124" s="27">
        <v>3728970795.416398</v>
      </c>
      <c r="S124" s="27">
        <v>3811501230.4437051</v>
      </c>
      <c r="T124" s="27">
        <v>3874185690.7268867</v>
      </c>
      <c r="U124" s="27">
        <v>3720649374.5751185</v>
      </c>
      <c r="W124" s="27">
        <f>VLOOKUP(C124,[4]Sheet1!$B:$C,2,FALSE)</f>
        <v>3720649374.57512</v>
      </c>
      <c r="X124" s="27">
        <f t="shared" si="2"/>
        <v>0</v>
      </c>
      <c r="Y124" s="49">
        <f t="shared" si="3"/>
        <v>0</v>
      </c>
    </row>
    <row r="125" spans="1:25" x14ac:dyDescent="0.25">
      <c r="A125" s="27" t="s">
        <v>211</v>
      </c>
      <c r="B125" s="27" t="s">
        <v>879</v>
      </c>
      <c r="C125" s="27" t="str">
        <f>VLOOKUP(B125,'[3]Names&amp;ISO'!$B:$C,2,FALSE)</f>
        <v>SYR</v>
      </c>
      <c r="D125" s="27" t="s">
        <v>988</v>
      </c>
      <c r="E125" s="27">
        <v>25724642484.792736</v>
      </c>
      <c r="F125" s="27">
        <v>29514686719.629227</v>
      </c>
      <c r="G125" s="27">
        <v>29129581617.757767</v>
      </c>
      <c r="H125" s="27">
        <v>26021264608.673519</v>
      </c>
      <c r="I125" s="27">
        <v>27538985432.596436</v>
      </c>
      <c r="J125" s="27">
        <v>30917232669.687515</v>
      </c>
      <c r="K125" s="27">
        <v>34593234187.30378</v>
      </c>
      <c r="L125" s="27">
        <v>38732832176.48542</v>
      </c>
      <c r="M125" s="27">
        <v>0</v>
      </c>
      <c r="N125" s="27">
        <v>0</v>
      </c>
      <c r="O125" s="27">
        <v>0</v>
      </c>
      <c r="P125" s="27">
        <v>0</v>
      </c>
      <c r="Q125" s="27">
        <v>0</v>
      </c>
      <c r="R125" s="27">
        <v>0</v>
      </c>
      <c r="S125" s="27">
        <v>0</v>
      </c>
      <c r="T125" s="27">
        <v>0</v>
      </c>
      <c r="U125" s="27">
        <v>0</v>
      </c>
      <c r="W125" s="27">
        <f>VLOOKUP(C125,[4]Sheet1!$B:$C,2,FALSE)</f>
        <v>0</v>
      </c>
      <c r="X125" s="27">
        <f t="shared" si="2"/>
        <v>0</v>
      </c>
      <c r="Y125" s="49"/>
    </row>
    <row r="126" spans="1:25" x14ac:dyDescent="0.25">
      <c r="A126" s="27" t="s">
        <v>194</v>
      </c>
      <c r="B126" s="27" t="s">
        <v>890</v>
      </c>
      <c r="C126" s="27" t="str">
        <f>VLOOKUP(B126,'[3]Names&amp;ISO'!$B:$C,2,FALSE)</f>
        <v>TJK</v>
      </c>
      <c r="D126" s="27">
        <v>0</v>
      </c>
      <c r="E126" s="27">
        <v>1861969498.1750097</v>
      </c>
      <c r="F126" s="27">
        <v>2416080788.3442154</v>
      </c>
      <c r="G126" s="27">
        <v>2597346023.6676145</v>
      </c>
      <c r="H126" s="27">
        <v>2839315117.3936696</v>
      </c>
      <c r="I126" s="27">
        <v>3146821964.480062</v>
      </c>
      <c r="J126" s="27">
        <v>3354481109.6113534</v>
      </c>
      <c r="K126" s="27">
        <v>3611794486.2336431</v>
      </c>
      <c r="L126" s="27">
        <v>3874862236.703177</v>
      </c>
      <c r="M126" s="27">
        <v>4193948772.9974875</v>
      </c>
      <c r="N126" s="27">
        <v>4337440144.123848</v>
      </c>
      <c r="O126" s="27">
        <v>4617217404.7389336</v>
      </c>
      <c r="P126" s="27">
        <v>4958530962.1039085</v>
      </c>
      <c r="Q126" s="27">
        <v>5359462292.0009117</v>
      </c>
      <c r="R126" s="27">
        <v>5725561136.743413</v>
      </c>
      <c r="S126" s="27">
        <v>6104927637.5914202</v>
      </c>
      <c r="T126" s="27">
        <v>6472285114.2884245</v>
      </c>
      <c r="U126" s="27">
        <v>6951657158.9009275</v>
      </c>
      <c r="W126" s="27">
        <f>VLOOKUP(C126,[4]Sheet1!$B:$C,2,FALSE)</f>
        <v>6951657158.9009304</v>
      </c>
      <c r="X126" s="27">
        <f t="shared" si="2"/>
        <v>0</v>
      </c>
      <c r="Y126" s="49">
        <f t="shared" si="3"/>
        <v>0</v>
      </c>
    </row>
    <row r="127" spans="1:25" x14ac:dyDescent="0.25">
      <c r="A127" s="27" t="s">
        <v>104</v>
      </c>
      <c r="B127" s="27" t="s">
        <v>892</v>
      </c>
      <c r="C127" s="27" t="str">
        <f>VLOOKUP(B127,'[3]Names&amp;ISO'!$B:$C,2,FALSE)</f>
        <v>TZA</v>
      </c>
      <c r="D127" s="27">
        <v>0</v>
      </c>
      <c r="E127" s="27">
        <v>14202593492.481476</v>
      </c>
      <c r="F127" s="27">
        <v>14961387385.401028</v>
      </c>
      <c r="G127" s="27">
        <v>16047956713.833475</v>
      </c>
      <c r="H127" s="27">
        <v>17166913638.63653</v>
      </c>
      <c r="I127" s="27">
        <v>18463682312.692287</v>
      </c>
      <c r="J127" s="27">
        <v>23825710729.376705</v>
      </c>
      <c r="K127" s="27">
        <v>24936878381.622074</v>
      </c>
      <c r="L127" s="27">
        <v>27046541914.418011</v>
      </c>
      <c r="M127" s="27">
        <v>28552968904.574657</v>
      </c>
      <c r="N127" s="27">
        <v>30089030146.043304</v>
      </c>
      <c r="O127" s="27">
        <v>32334042090.644257</v>
      </c>
      <c r="P127" s="27">
        <v>34836439737.489067</v>
      </c>
      <c r="Q127" s="27">
        <v>36307529470.345665</v>
      </c>
      <c r="R127" s="27">
        <v>38874170691.571213</v>
      </c>
      <c r="S127" s="27">
        <v>41606557570.361595</v>
      </c>
      <c r="T127" s="27">
        <v>44558369244.656662</v>
      </c>
      <c r="U127" s="27">
        <v>47340071107.342972</v>
      </c>
      <c r="W127" s="27">
        <f>VLOOKUP(C127,[4]Sheet1!$B:$C,2,FALSE)</f>
        <v>47388395823.404404</v>
      </c>
      <c r="X127" s="27">
        <f t="shared" si="2"/>
        <v>48324716.061431885</v>
      </c>
      <c r="Y127" s="49">
        <f t="shared" si="3"/>
        <v>0.10207993974461138</v>
      </c>
    </row>
    <row r="128" spans="1:25" x14ac:dyDescent="0.25">
      <c r="A128" s="27" t="s">
        <v>175</v>
      </c>
      <c r="B128" s="27" t="s">
        <v>896</v>
      </c>
      <c r="C128" s="27" t="str">
        <f>VLOOKUP(B128,'[3]Names&amp;ISO'!$B:$C,2,FALSE)</f>
        <v>THA</v>
      </c>
      <c r="D128" s="27">
        <v>0</v>
      </c>
      <c r="E128" s="27">
        <v>218079962312.67856</v>
      </c>
      <c r="F128" s="27">
        <v>225589609755.30093</v>
      </c>
      <c r="G128" s="27">
        <v>239461354741.77011</v>
      </c>
      <c r="H128" s="27">
        <v>256675931848.36072</v>
      </c>
      <c r="I128" s="27">
        <v>272819653238.64246</v>
      </c>
      <c r="J128" s="27">
        <v>284245308144.73212</v>
      </c>
      <c r="K128" s="27">
        <v>298365136746.81165</v>
      </c>
      <c r="L128" s="27">
        <v>314581591742.85712</v>
      </c>
      <c r="M128" s="27">
        <v>320011784530.87964</v>
      </c>
      <c r="N128" s="27">
        <v>317800522491.54346</v>
      </c>
      <c r="O128" s="27">
        <v>341679947180.44745</v>
      </c>
      <c r="P128" s="27">
        <v>344550743578.17389</v>
      </c>
      <c r="Q128" s="27">
        <v>369505802126.70062</v>
      </c>
      <c r="R128" s="27">
        <v>379600471278.42487</v>
      </c>
      <c r="S128" s="27">
        <v>383074583098.69312</v>
      </c>
      <c r="T128" s="27">
        <v>394369449380.67767</v>
      </c>
      <c r="U128" s="27">
        <v>407026127310.43396</v>
      </c>
      <c r="W128" s="27">
        <f>VLOOKUP(C128,[4]Sheet1!$B:$C,2,FALSE)</f>
        <v>411755164832.67401</v>
      </c>
      <c r="X128" s="27">
        <f t="shared" si="2"/>
        <v>4729037522.2400513</v>
      </c>
      <c r="Y128" s="49">
        <f t="shared" si="3"/>
        <v>1.1618510962647051</v>
      </c>
    </row>
    <row r="129" spans="1:25" x14ac:dyDescent="0.25">
      <c r="A129" s="27" t="s">
        <v>176</v>
      </c>
      <c r="B129" s="27" t="s">
        <v>898</v>
      </c>
      <c r="C129" s="27" t="str">
        <f>VLOOKUP(B129,'[3]Names&amp;ISO'!$B:$C,2,FALSE)</f>
        <v>TLS</v>
      </c>
      <c r="D129" s="27">
        <v>0</v>
      </c>
      <c r="E129" s="27">
        <v>995703816.38918209</v>
      </c>
      <c r="F129" s="27">
        <v>1271711404.6867731</v>
      </c>
      <c r="G129" s="27">
        <v>1191053380.1483059</v>
      </c>
      <c r="H129" s="27">
        <v>1141709267.4680505</v>
      </c>
      <c r="I129" s="27">
        <v>548131666.96006727</v>
      </c>
      <c r="J129" s="27">
        <v>368656935.67547745</v>
      </c>
      <c r="K129" s="27">
        <v>214857612.06871465</v>
      </c>
      <c r="L129" s="27">
        <v>280594516.47439355</v>
      </c>
      <c r="M129" s="27">
        <v>257570523.85226074</v>
      </c>
      <c r="N129" s="27">
        <v>457713510.85583806</v>
      </c>
      <c r="O129" s="27">
        <v>456383643.1294297</v>
      </c>
      <c r="P129" s="27">
        <v>408528510.41562629</v>
      </c>
      <c r="Q129" s="27">
        <v>412350976.23136598</v>
      </c>
      <c r="R129" s="27">
        <v>592999352.09445882</v>
      </c>
      <c r="S129" s="27">
        <v>888100340.11096931</v>
      </c>
      <c r="T129" s="27">
        <v>1333201160.5415859</v>
      </c>
      <c r="U129" s="27">
        <v>1782973999.9999998</v>
      </c>
      <c r="W129" s="27">
        <f>VLOOKUP(C129,[4]Sheet1!$B:$C,2,FALSE)</f>
        <v>2521007678.8262901</v>
      </c>
      <c r="X129" s="27">
        <f t="shared" si="2"/>
        <v>738033678.82629037</v>
      </c>
      <c r="Y129" s="49">
        <f t="shared" si="3"/>
        <v>41.393406680427788</v>
      </c>
    </row>
    <row r="130" spans="1:25" x14ac:dyDescent="0.25">
      <c r="A130" s="27" t="s">
        <v>105</v>
      </c>
      <c r="B130" s="27" t="s">
        <v>901</v>
      </c>
      <c r="C130" s="27" t="str">
        <f>VLOOKUP(B130,'[3]Names&amp;ISO'!$B:$C,2,FALSE)</f>
        <v>TGO</v>
      </c>
      <c r="D130" s="27" t="s">
        <v>988</v>
      </c>
      <c r="E130" s="27">
        <v>2596938186.141336</v>
      </c>
      <c r="F130" s="27">
        <v>2569284014.1615467</v>
      </c>
      <c r="G130" s="27">
        <v>2527630992.8822055</v>
      </c>
      <c r="H130" s="27">
        <v>2657809581.383821</v>
      </c>
      <c r="I130" s="27">
        <v>2723478148.4308906</v>
      </c>
      <c r="J130" s="27">
        <v>2759714333.8025732</v>
      </c>
      <c r="K130" s="27">
        <v>2846148531.7760344</v>
      </c>
      <c r="L130" s="27">
        <v>2924982152.5514131</v>
      </c>
      <c r="M130" s="27">
        <v>2989816843.9559875</v>
      </c>
      <c r="N130" s="27">
        <v>3096980985.1246696</v>
      </c>
      <c r="O130" s="27">
        <v>3225025666.4861894</v>
      </c>
      <c r="P130" s="27">
        <v>3383303760.7715993</v>
      </c>
      <c r="Q130" s="27">
        <v>3539067126.316659</v>
      </c>
      <c r="R130" s="27">
        <v>3592623492.8569837</v>
      </c>
      <c r="S130" s="27">
        <v>3898036259.6146851</v>
      </c>
      <c r="T130" s="27">
        <v>4144410627.2425799</v>
      </c>
      <c r="U130" s="27">
        <v>4399995986.5647736</v>
      </c>
      <c r="W130" s="27">
        <f>VLOOKUP(C130,[4]Sheet1!$B:$C,2,FALSE)</f>
        <v>4388569576.4409304</v>
      </c>
      <c r="X130" s="27">
        <f t="shared" si="2"/>
        <v>-11426410.123843193</v>
      </c>
      <c r="Y130" s="49">
        <f t="shared" si="3"/>
        <v>-0.25969137605428089</v>
      </c>
    </row>
    <row r="131" spans="1:25" x14ac:dyDescent="0.25">
      <c r="A131" s="27" t="s">
        <v>232</v>
      </c>
      <c r="B131" s="27" t="s">
        <v>903</v>
      </c>
      <c r="C131" s="27" t="str">
        <f>VLOOKUP(B131,'[3]Names&amp;ISO'!$B:$C,2,FALSE)</f>
        <v>TKL</v>
      </c>
      <c r="D131" s="27">
        <v>0</v>
      </c>
      <c r="E131" s="27" t="s">
        <v>18</v>
      </c>
      <c r="F131" s="27" t="s">
        <v>18</v>
      </c>
      <c r="G131" s="27" t="s">
        <v>18</v>
      </c>
      <c r="H131" s="27" t="s">
        <v>18</v>
      </c>
      <c r="I131" s="27" t="s">
        <v>18</v>
      </c>
      <c r="J131" s="27" t="s">
        <v>18</v>
      </c>
      <c r="K131" s="27" t="s">
        <v>18</v>
      </c>
      <c r="L131" s="27" t="s">
        <v>18</v>
      </c>
      <c r="M131" s="27" t="s">
        <v>18</v>
      </c>
      <c r="N131" s="27" t="s">
        <v>18</v>
      </c>
      <c r="O131" s="27" t="s">
        <v>18</v>
      </c>
      <c r="P131" s="27" t="s">
        <v>18</v>
      </c>
      <c r="Q131" s="27" t="s">
        <v>18</v>
      </c>
      <c r="R131" s="27" t="s">
        <v>18</v>
      </c>
      <c r="S131" s="27" t="s">
        <v>18</v>
      </c>
      <c r="T131" s="27" t="s">
        <v>18</v>
      </c>
      <c r="U131" s="27" t="s">
        <v>18</v>
      </c>
      <c r="Y131" s="49"/>
    </row>
    <row r="132" spans="1:25" x14ac:dyDescent="0.25">
      <c r="A132" s="27" t="s">
        <v>233</v>
      </c>
      <c r="B132" s="27" t="s">
        <v>905</v>
      </c>
      <c r="C132" s="27" t="str">
        <f>VLOOKUP(B132,'[3]Names&amp;ISO'!$B:$C,2,FALSE)</f>
        <v>TON</v>
      </c>
      <c r="D132" s="27">
        <v>0</v>
      </c>
      <c r="E132" s="27">
        <v>340834674.76871312</v>
      </c>
      <c r="F132" s="27">
        <v>346953170.96927989</v>
      </c>
      <c r="G132" s="27">
        <v>331527893.78428674</v>
      </c>
      <c r="H132" s="27">
        <v>334276097.74555367</v>
      </c>
      <c r="I132" s="27">
        <v>327469559.70560229</v>
      </c>
      <c r="J132" s="27">
        <v>329284190.90558553</v>
      </c>
      <c r="K132" s="27">
        <v>346778659.57410097</v>
      </c>
      <c r="L132" s="27">
        <v>322095248.64034456</v>
      </c>
      <c r="M132" s="27">
        <v>361457376.08233035</v>
      </c>
      <c r="N132" s="27">
        <v>342746595.34464622</v>
      </c>
      <c r="O132" s="27">
        <v>355925469.51816547</v>
      </c>
      <c r="P132" s="27">
        <v>354890457.3000809</v>
      </c>
      <c r="Q132" s="27">
        <v>389274849.93653381</v>
      </c>
      <c r="R132" s="27">
        <v>380073524.09077263</v>
      </c>
      <c r="S132" s="27">
        <v>384343212.59522694</v>
      </c>
      <c r="T132" s="27">
        <v>423534937.08379632</v>
      </c>
      <c r="U132" s="27">
        <v>401562006.22996706</v>
      </c>
      <c r="W132" s="27">
        <f>VLOOKUP(C132,[4]Sheet1!$B:$C,2,FALSE)</f>
        <v>401562006.229967</v>
      </c>
      <c r="X132" s="27">
        <f t="shared" ref="X132:X149" si="4">W132-U132</f>
        <v>0</v>
      </c>
      <c r="Y132" s="49">
        <f t="shared" ref="Y132:Y149" si="5">X132/U132*100</f>
        <v>0</v>
      </c>
    </row>
    <row r="133" spans="1:25" x14ac:dyDescent="0.25">
      <c r="A133" s="27" t="s">
        <v>55</v>
      </c>
      <c r="B133" s="27" t="s">
        <v>910</v>
      </c>
      <c r="C133" s="27" t="str">
        <f>VLOOKUP(B133,'[3]Names&amp;ISO'!$B:$C,2,FALSE)</f>
        <v>TUN</v>
      </c>
      <c r="D133" s="27">
        <v>0</v>
      </c>
      <c r="E133" s="27">
        <v>25106133368.84721</v>
      </c>
      <c r="F133" s="27">
        <v>26323670183.999527</v>
      </c>
      <c r="G133" s="27">
        <v>26771390235.703194</v>
      </c>
      <c r="H133" s="27">
        <v>28234484979.873531</v>
      </c>
      <c r="I133" s="27">
        <v>29917149323.979446</v>
      </c>
      <c r="J133" s="27">
        <v>31115665504.263966</v>
      </c>
      <c r="K133" s="27">
        <v>32875293309.010818</v>
      </c>
      <c r="L133" s="27">
        <v>34927791842.935257</v>
      </c>
      <c r="M133" s="27">
        <v>36500878533.031876</v>
      </c>
      <c r="N133" s="27">
        <v>37477789312.354729</v>
      </c>
      <c r="O133" s="27">
        <v>38594230978.184753</v>
      </c>
      <c r="P133" s="27">
        <v>37857150209.555107</v>
      </c>
      <c r="Q133" s="27">
        <v>39333518326.336555</v>
      </c>
      <c r="R133" s="27">
        <v>40293433220.649094</v>
      </c>
      <c r="S133" s="27">
        <v>41189390280.964378</v>
      </c>
      <c r="T133" s="27">
        <v>41658109938.605469</v>
      </c>
      <c r="U133" s="27">
        <v>42062549394.785851</v>
      </c>
      <c r="W133" s="27">
        <f>VLOOKUP(C133,[4]Sheet1!$B:$C,2,FALSE)</f>
        <v>42062549394.785896</v>
      </c>
      <c r="X133" s="27">
        <f t="shared" si="4"/>
        <v>0</v>
      </c>
      <c r="Y133" s="49">
        <f t="shared" si="5"/>
        <v>0</v>
      </c>
    </row>
    <row r="134" spans="1:25" x14ac:dyDescent="0.25">
      <c r="A134" s="27" t="s">
        <v>46</v>
      </c>
      <c r="B134" s="27" t="s">
        <v>912</v>
      </c>
      <c r="C134" s="27" t="str">
        <f>VLOOKUP(B134,'[3]Names&amp;ISO'!$B:$C,2,FALSE)</f>
        <v>TUR</v>
      </c>
      <c r="D134" s="27">
        <v>0</v>
      </c>
      <c r="E134" s="27">
        <v>400539250862.56189</v>
      </c>
      <c r="F134" s="27">
        <v>376704980195.29657</v>
      </c>
      <c r="G134" s="27">
        <v>401178287267.35474</v>
      </c>
      <c r="H134" s="27">
        <v>423359047172.18005</v>
      </c>
      <c r="I134" s="27">
        <v>464291911792.18134</v>
      </c>
      <c r="J134" s="27">
        <v>506463312379.53589</v>
      </c>
      <c r="K134" s="27">
        <v>543863331480.83929</v>
      </c>
      <c r="L134" s="27">
        <v>570112680054.04285</v>
      </c>
      <c r="M134" s="27">
        <v>574052616124.98401</v>
      </c>
      <c r="N134" s="27">
        <v>547413429286.95209</v>
      </c>
      <c r="O134" s="27">
        <v>593398220989.31665</v>
      </c>
      <c r="P134" s="27">
        <v>659734574757.16394</v>
      </c>
      <c r="Q134" s="27">
        <v>691521070082.78613</v>
      </c>
      <c r="R134" s="27">
        <v>750203729037.29077</v>
      </c>
      <c r="S134" s="27">
        <v>788823298403.26648</v>
      </c>
      <c r="T134" s="27">
        <v>837084005200.82141</v>
      </c>
      <c r="U134" s="27">
        <v>863711710426.51404</v>
      </c>
      <c r="W134" s="27">
        <f>VLOOKUP(C134,[4]Sheet1!$B:$C,2,FALSE)</f>
        <v>863721647958.677</v>
      </c>
      <c r="X134" s="27">
        <f t="shared" si="4"/>
        <v>9937532.1629638672</v>
      </c>
      <c r="Y134" s="49">
        <f t="shared" si="5"/>
        <v>1.150561239705383E-3</v>
      </c>
    </row>
    <row r="135" spans="1:25" x14ac:dyDescent="0.25">
      <c r="A135" s="27" t="s">
        <v>195</v>
      </c>
      <c r="B135" s="27" t="s">
        <v>914</v>
      </c>
      <c r="C135" s="27" t="str">
        <f>VLOOKUP(B135,'[3]Names&amp;ISO'!$B:$C,2,FALSE)</f>
        <v>TKM</v>
      </c>
      <c r="D135" s="27">
        <v>0</v>
      </c>
      <c r="E135" s="27">
        <v>3447404189.9515495</v>
      </c>
      <c r="F135" s="27">
        <v>3658536935.1929626</v>
      </c>
      <c r="G135" s="27">
        <v>4260581792.9349141</v>
      </c>
      <c r="H135" s="27">
        <v>5089688420.5672121</v>
      </c>
      <c r="I135" s="27">
        <v>5374185499.1653585</v>
      </c>
      <c r="J135" s="27">
        <v>5951225880.9634428</v>
      </c>
      <c r="K135" s="27">
        <v>6723155945.9734659</v>
      </c>
      <c r="L135" s="27">
        <v>7581193803.5053244</v>
      </c>
      <c r="M135" s="27">
        <v>15973313917.920198</v>
      </c>
      <c r="N135" s="27">
        <v>18927761429.911953</v>
      </c>
      <c r="O135" s="27">
        <v>20661294331.763794</v>
      </c>
      <c r="P135" s="27">
        <v>23702741406.309544</v>
      </c>
      <c r="Q135" s="27">
        <v>26321988809.183056</v>
      </c>
      <c r="R135" s="27">
        <v>28996581495.628445</v>
      </c>
      <c r="S135" s="27">
        <v>31997094929.762936</v>
      </c>
      <c r="T135" s="27">
        <v>33827955321.571575</v>
      </c>
      <c r="U135" s="27">
        <v>36179885714.285713</v>
      </c>
      <c r="W135" s="27">
        <f>VLOOKUP(C135,[4]Sheet1!$B:$C,2,FALSE)</f>
        <v>36179885714.285698</v>
      </c>
      <c r="X135" s="27">
        <f t="shared" si="4"/>
        <v>0</v>
      </c>
      <c r="Y135" s="49">
        <f t="shared" si="5"/>
        <v>0</v>
      </c>
    </row>
    <row r="136" spans="1:25" x14ac:dyDescent="0.25">
      <c r="A136" s="27" t="s">
        <v>234</v>
      </c>
      <c r="B136" s="27" t="s">
        <v>919</v>
      </c>
      <c r="C136" s="27" t="str">
        <f>VLOOKUP(B136,'[3]Names&amp;ISO'!$B:$C,2,FALSE)</f>
        <v>TUV</v>
      </c>
      <c r="D136" s="27">
        <v>0</v>
      </c>
      <c r="E136" s="27">
        <v>26878638.869733486</v>
      </c>
      <c r="F136" s="27">
        <v>28200776.251986664</v>
      </c>
      <c r="G136" s="27">
        <v>28896464.63322027</v>
      </c>
      <c r="H136" s="27">
        <v>29366317.353769444</v>
      </c>
      <c r="I136" s="27">
        <v>27905511.345598102</v>
      </c>
      <c r="J136" s="27">
        <v>27134279.08000173</v>
      </c>
      <c r="K136" s="27">
        <v>28005643.189340152</v>
      </c>
      <c r="L136" s="27">
        <v>29943128.616656005</v>
      </c>
      <c r="M136" s="27">
        <v>31550661.430567436</v>
      </c>
      <c r="N136" s="27">
        <v>30990613.069086049</v>
      </c>
      <c r="O136" s="27">
        <v>29755976.364384439</v>
      </c>
      <c r="P136" s="27">
        <v>32540025.913592517</v>
      </c>
      <c r="Q136" s="27">
        <v>32575791.380661275</v>
      </c>
      <c r="R136" s="27">
        <v>32739687.008359823</v>
      </c>
      <c r="S136" s="27">
        <v>33132833.182189859</v>
      </c>
      <c r="T136" s="27">
        <v>32591710.378564715</v>
      </c>
      <c r="U136" s="27">
        <v>34218878.439084068</v>
      </c>
      <c r="W136" s="27">
        <f>VLOOKUP(C136,[4]Sheet1!$B:$C,2,FALSE)</f>
        <v>36572611.8853148</v>
      </c>
      <c r="X136" s="27">
        <f t="shared" si="4"/>
        <v>2353733.4462307319</v>
      </c>
      <c r="Y136" s="49">
        <f t="shared" si="5"/>
        <v>6.8784646183562463</v>
      </c>
    </row>
    <row r="137" spans="1:25" x14ac:dyDescent="0.25">
      <c r="A137" s="27" t="s">
        <v>106</v>
      </c>
      <c r="B137" s="27" t="s">
        <v>921</v>
      </c>
      <c r="C137" s="27" t="str">
        <f>VLOOKUP(B137,'[3]Names&amp;ISO'!$B:$C,2,FALSE)</f>
        <v>UGA</v>
      </c>
      <c r="D137" s="27" t="s">
        <v>988</v>
      </c>
      <c r="E137" s="27">
        <v>9482531342.3422794</v>
      </c>
      <c r="F137" s="27">
        <v>9628003922.0948009</v>
      </c>
      <c r="G137" s="27">
        <v>10140077586.434671</v>
      </c>
      <c r="H137" s="27">
        <v>10662475540.178709</v>
      </c>
      <c r="I137" s="27">
        <v>11472780263.427038</v>
      </c>
      <c r="J137" s="27">
        <v>12360721133.049555</v>
      </c>
      <c r="K137" s="27">
        <v>12916768783.112938</v>
      </c>
      <c r="L137" s="27">
        <v>13874548705.147312</v>
      </c>
      <c r="M137" s="27">
        <v>13862632858.968801</v>
      </c>
      <c r="N137" s="27">
        <v>17778352299.090527</v>
      </c>
      <c r="O137" s="27">
        <v>19548588148.041073</v>
      </c>
      <c r="P137" s="27">
        <v>19985937664.909943</v>
      </c>
      <c r="Q137" s="27">
        <v>20179132603.603943</v>
      </c>
      <c r="R137" s="27">
        <v>21336286715.093315</v>
      </c>
      <c r="S137" s="27">
        <v>22857873571.400711</v>
      </c>
      <c r="T137" s="27">
        <v>26548986064.875553</v>
      </c>
      <c r="U137" s="27">
        <v>24078931933.457806</v>
      </c>
      <c r="W137" s="27">
        <f>VLOOKUP(C137,[4]Sheet1!$B:$C,2,FALSE)</f>
        <v>24078931744.414398</v>
      </c>
      <c r="X137" s="27">
        <f t="shared" si="4"/>
        <v>-189.04340744018555</v>
      </c>
      <c r="Y137" s="49">
        <f t="shared" si="5"/>
        <v>-7.8509880738318269E-7</v>
      </c>
    </row>
    <row r="138" spans="1:25" x14ac:dyDescent="0.25">
      <c r="A138" s="27" t="s">
        <v>47</v>
      </c>
      <c r="B138" s="27" t="s">
        <v>923</v>
      </c>
      <c r="C138" s="27" t="str">
        <f>VLOOKUP(B138,'[3]Names&amp;ISO'!$B:$C,2,FALSE)</f>
        <v>UKR</v>
      </c>
      <c r="D138" s="27">
        <v>0</v>
      </c>
      <c r="E138" s="27">
        <v>67269393277.447884</v>
      </c>
      <c r="F138" s="27">
        <v>73477580310.884857</v>
      </c>
      <c r="G138" s="27">
        <v>77201314727.759781</v>
      </c>
      <c r="H138" s="27">
        <v>84502148118.574371</v>
      </c>
      <c r="I138" s="27">
        <v>94590550176.374207</v>
      </c>
      <c r="J138" s="27">
        <v>97463345595.23587</v>
      </c>
      <c r="K138" s="27">
        <v>104650949507.29773</v>
      </c>
      <c r="L138" s="27">
        <v>112836195051.48872</v>
      </c>
      <c r="M138" s="27">
        <v>114961578502.87527</v>
      </c>
      <c r="N138" s="27">
        <v>98401641307.007065</v>
      </c>
      <c r="O138" s="27">
        <v>102299347704.70882</v>
      </c>
      <c r="P138" s="27">
        <v>107888441550.08191</v>
      </c>
      <c r="Q138" s="27">
        <v>108192955477.06989</v>
      </c>
      <c r="R138" s="27">
        <v>110368665161.14545</v>
      </c>
      <c r="S138" s="27">
        <v>101918883418.52884</v>
      </c>
      <c r="T138" s="27">
        <v>91251231118.79834</v>
      </c>
      <c r="U138" s="27">
        <v>93270479388.524261</v>
      </c>
      <c r="W138" s="27">
        <f>VLOOKUP(C138,[4]Sheet1!$B:$C,2,FALSE)</f>
        <v>93270479388.524307</v>
      </c>
      <c r="X138" s="27">
        <f t="shared" si="4"/>
        <v>0</v>
      </c>
      <c r="Y138" s="49">
        <f t="shared" si="5"/>
        <v>0</v>
      </c>
    </row>
    <row r="139" spans="1:25" x14ac:dyDescent="0.25">
      <c r="A139" s="27" t="s">
        <v>155</v>
      </c>
      <c r="B139" s="27" t="s">
        <v>939</v>
      </c>
      <c r="C139" s="27" t="str">
        <f>VLOOKUP(B139,'[3]Names&amp;ISO'!$B:$C,2,FALSE)</f>
        <v>URY</v>
      </c>
      <c r="D139" s="27">
        <v>0</v>
      </c>
      <c r="E139" s="27">
        <v>31914779601.136864</v>
      </c>
      <c r="F139" s="27">
        <v>30809907417.021999</v>
      </c>
      <c r="G139" s="27">
        <v>28595151467.927483</v>
      </c>
      <c r="H139" s="27">
        <v>29263496280.2453</v>
      </c>
      <c r="I139" s="27">
        <v>30627151441.059803</v>
      </c>
      <c r="J139" s="27">
        <v>32697249969.149937</v>
      </c>
      <c r="K139" s="27">
        <v>34035925761.824112</v>
      </c>
      <c r="L139" s="27">
        <v>36259538168.788498</v>
      </c>
      <c r="M139" s="27">
        <v>38945505316.643806</v>
      </c>
      <c r="N139" s="27">
        <v>40597564461.325462</v>
      </c>
      <c r="O139" s="27">
        <v>43764951919.93232</v>
      </c>
      <c r="P139" s="27">
        <v>46025112476.667854</v>
      </c>
      <c r="Q139" s="27">
        <v>47651548069.617088</v>
      </c>
      <c r="R139" s="27">
        <v>49863394945.663361</v>
      </c>
      <c r="S139" s="27">
        <v>51478273269.461731</v>
      </c>
      <c r="T139" s="27">
        <v>51668571044.066666</v>
      </c>
      <c r="U139" s="27">
        <v>52419720713.731575</v>
      </c>
      <c r="W139" s="27">
        <f>VLOOKUP(C139,[4]Sheet1!$B:$C,2,FALSE)</f>
        <v>52687612261.542397</v>
      </c>
      <c r="X139" s="27">
        <f t="shared" si="4"/>
        <v>267891547.81082153</v>
      </c>
      <c r="Y139" s="49">
        <f t="shared" si="5"/>
        <v>0.51105107803568695</v>
      </c>
    </row>
    <row r="140" spans="1:25" x14ac:dyDescent="0.25">
      <c r="A140" s="27" t="s">
        <v>196</v>
      </c>
      <c r="B140" s="27" t="s">
        <v>941</v>
      </c>
      <c r="C140" s="27" t="str">
        <f>VLOOKUP(B140,'[3]Names&amp;ISO'!$B:$C,2,FALSE)</f>
        <v>UZB</v>
      </c>
      <c r="D140" s="27">
        <v>0</v>
      </c>
      <c r="E140" s="27">
        <v>21559118984.144009</v>
      </c>
      <c r="F140" s="27">
        <v>21949748684.550629</v>
      </c>
      <c r="G140" s="27">
        <v>23364186139.80476</v>
      </c>
      <c r="H140" s="27">
        <v>24265576473.899559</v>
      </c>
      <c r="I140" s="27">
        <v>26126545779.517166</v>
      </c>
      <c r="J140" s="27">
        <v>27883106042.505531</v>
      </c>
      <c r="K140" s="27">
        <v>30514518254.467773</v>
      </c>
      <c r="L140" s="27">
        <v>32834079941.358276</v>
      </c>
      <c r="M140" s="27">
        <v>36963500994.879593</v>
      </c>
      <c r="N140" s="27">
        <v>38944272342.107193</v>
      </c>
      <c r="O140" s="27">
        <v>42366579156.878067</v>
      </c>
      <c r="P140" s="27">
        <v>45949214564.581711</v>
      </c>
      <c r="Q140" s="27">
        <v>49790312097.970009</v>
      </c>
      <c r="R140" s="27">
        <v>53596505894.455215</v>
      </c>
      <c r="S140" s="27">
        <v>57313425744.326729</v>
      </c>
      <c r="T140" s="27">
        <v>63431255797.444626</v>
      </c>
      <c r="U140" s="27">
        <v>67220335569.6147</v>
      </c>
      <c r="W140" s="27">
        <f>VLOOKUP(C140,[4]Sheet1!$B:$C,2,FALSE)</f>
        <v>67067565988.635002</v>
      </c>
      <c r="X140" s="27">
        <f t="shared" si="4"/>
        <v>-152769580.97969818</v>
      </c>
      <c r="Y140" s="49">
        <f t="shared" si="5"/>
        <v>-0.22726691214072711</v>
      </c>
    </row>
    <row r="141" spans="1:25" x14ac:dyDescent="0.25">
      <c r="A141" s="27" t="s">
        <v>235</v>
      </c>
      <c r="B141" s="27" t="s">
        <v>943</v>
      </c>
      <c r="C141" s="27" t="str">
        <f>VLOOKUP(B141,'[3]Names&amp;ISO'!$B:$C,2,FALSE)</f>
        <v>VUT</v>
      </c>
      <c r="D141" s="27">
        <v>0</v>
      </c>
      <c r="E141" s="27">
        <v>533063430.77056485</v>
      </c>
      <c r="F141" s="27">
        <v>514776188.95339042</v>
      </c>
      <c r="G141" s="27">
        <v>487421044.36803639</v>
      </c>
      <c r="H141" s="27">
        <v>509839513.64688843</v>
      </c>
      <c r="I141" s="27">
        <v>529381439.85040641</v>
      </c>
      <c r="J141" s="27">
        <v>557417056.56371832</v>
      </c>
      <c r="K141" s="27">
        <v>605178714.68476665</v>
      </c>
      <c r="L141" s="27">
        <v>636462664.90641546</v>
      </c>
      <c r="M141" s="27">
        <v>676910833.96349061</v>
      </c>
      <c r="N141" s="27">
        <v>699460885.81130993</v>
      </c>
      <c r="O141" s="27">
        <v>710579023.72199118</v>
      </c>
      <c r="P141" s="27">
        <v>719606267.11591291</v>
      </c>
      <c r="Q141" s="27">
        <v>731818814.13217914</v>
      </c>
      <c r="R141" s="27">
        <v>746314222.82118118</v>
      </c>
      <c r="S141" s="27">
        <v>763668786.78644776</v>
      </c>
      <c r="T141" s="27">
        <v>737642482.20980084</v>
      </c>
      <c r="U141" s="27">
        <v>773502895.92760181</v>
      </c>
      <c r="W141" s="27">
        <f>VLOOKUP(C141,[4]Sheet1!$B:$C,2,FALSE)</f>
        <v>787942567.41184604</v>
      </c>
      <c r="X141" s="27">
        <f t="shared" si="4"/>
        <v>14439671.484244227</v>
      </c>
      <c r="Y141" s="49">
        <f t="shared" si="5"/>
        <v>1.8667895828531906</v>
      </c>
    </row>
    <row r="142" spans="1:25" x14ac:dyDescent="0.25">
      <c r="A142" s="27" t="s">
        <v>156</v>
      </c>
      <c r="B142" s="27" t="s">
        <v>945</v>
      </c>
      <c r="C142" s="27" t="str">
        <f>VLOOKUP(B142,'[3]Names&amp;ISO'!$B:$C,2,FALSE)</f>
        <v>VEN</v>
      </c>
      <c r="D142" s="27">
        <v>0</v>
      </c>
      <c r="E142" s="27">
        <v>206002348869.9744</v>
      </c>
      <c r="F142" s="27">
        <v>213529462516.17978</v>
      </c>
      <c r="G142" s="27">
        <v>189556962030.96613</v>
      </c>
      <c r="H142" s="27">
        <v>179788572150.98145</v>
      </c>
      <c r="I142" s="27">
        <v>213293532715.12665</v>
      </c>
      <c r="J142" s="27">
        <v>238384933712.15875</v>
      </c>
      <c r="K142" s="27">
        <v>266561558271.99249</v>
      </c>
      <c r="L142" s="27">
        <v>291308997279.00928</v>
      </c>
      <c r="M142" s="27">
        <v>322021433984.14197</v>
      </c>
      <c r="N142" s="27">
        <v>397269939434.74603</v>
      </c>
      <c r="O142" s="27">
        <v>376237731418.15399</v>
      </c>
      <c r="P142" s="27">
        <v>277909636373.33148</v>
      </c>
      <c r="Q142" s="27">
        <v>356439048148.51208</v>
      </c>
      <c r="R142" s="27">
        <v>497023496107.22162</v>
      </c>
      <c r="S142" s="27">
        <v>685535804212.50781</v>
      </c>
      <c r="T142" s="27">
        <v>0</v>
      </c>
      <c r="U142" s="27">
        <v>0</v>
      </c>
      <c r="W142" s="27">
        <f>VLOOKUP(C142,[4]Sheet1!$B:$C,2,FALSE)</f>
        <v>0</v>
      </c>
      <c r="X142" s="27">
        <f t="shared" si="4"/>
        <v>0</v>
      </c>
      <c r="Y142" s="49"/>
    </row>
    <row r="143" spans="1:25" x14ac:dyDescent="0.25">
      <c r="A143" s="27" t="s">
        <v>177</v>
      </c>
      <c r="B143" s="27" t="s">
        <v>952</v>
      </c>
      <c r="C143" s="27" t="str">
        <f>VLOOKUP(B143,'[3]Names&amp;ISO'!$B:$C,2,FALSE)</f>
        <v>VNM</v>
      </c>
      <c r="D143" s="27">
        <v>0</v>
      </c>
      <c r="E143" s="27">
        <v>73502913909.030579</v>
      </c>
      <c r="F143" s="27">
        <v>78969179980.43544</v>
      </c>
      <c r="G143" s="27">
        <v>84064296312.91301</v>
      </c>
      <c r="H143" s="27">
        <v>90296167893.777359</v>
      </c>
      <c r="I143" s="27">
        <v>89310081349.687332</v>
      </c>
      <c r="J143" s="27">
        <v>104675754870.27324</v>
      </c>
      <c r="K143" s="27">
        <v>111972683385.9357</v>
      </c>
      <c r="L143" s="27">
        <v>119830356117.45732</v>
      </c>
      <c r="M143" s="27">
        <v>127899087894.5267</v>
      </c>
      <c r="N143" s="27">
        <v>139391669905.31497</v>
      </c>
      <c r="O143" s="27">
        <v>146201009579.72192</v>
      </c>
      <c r="P143" s="27">
        <v>152146003968.08716</v>
      </c>
      <c r="Q143" s="27">
        <v>159277529969.84961</v>
      </c>
      <c r="R143" s="27">
        <v>168284517535.38669</v>
      </c>
      <c r="S143" s="27">
        <v>177964306064.25681</v>
      </c>
      <c r="T143" s="27">
        <v>191306078698.87146</v>
      </c>
      <c r="U143" s="27">
        <v>205276172134.9014</v>
      </c>
      <c r="W143" s="27">
        <f>VLOOKUP(C143,[4]Sheet1!$B:$C,2,FALSE)</f>
        <v>205276172134.901</v>
      </c>
      <c r="X143" s="27">
        <f t="shared" si="4"/>
        <v>-3.96728515625E-4</v>
      </c>
      <c r="Y143" s="49">
        <f t="shared" si="5"/>
        <v>-1.9326574122021422E-13</v>
      </c>
    </row>
    <row r="144" spans="1:25" x14ac:dyDescent="0.25">
      <c r="A144" s="27" t="s">
        <v>236</v>
      </c>
      <c r="B144" s="27" t="s">
        <v>962</v>
      </c>
      <c r="C144" s="27" t="str">
        <f>VLOOKUP(B144,'[3]Names&amp;ISO'!$B:$C,2,FALSE)</f>
        <v>WLF</v>
      </c>
      <c r="D144" s="27">
        <v>0</v>
      </c>
      <c r="E144" s="27" t="s">
        <v>18</v>
      </c>
      <c r="F144" s="27" t="s">
        <v>18</v>
      </c>
      <c r="G144" s="27" t="s">
        <v>18</v>
      </c>
      <c r="H144" s="27" t="s">
        <v>18</v>
      </c>
      <c r="I144" s="27" t="s">
        <v>18</v>
      </c>
      <c r="J144" s="27" t="s">
        <v>18</v>
      </c>
      <c r="K144" s="27" t="s">
        <v>18</v>
      </c>
      <c r="L144" s="27" t="s">
        <v>18</v>
      </c>
      <c r="M144" s="27" t="s">
        <v>18</v>
      </c>
      <c r="N144" s="27" t="s">
        <v>18</v>
      </c>
      <c r="O144" s="27" t="s">
        <v>18</v>
      </c>
      <c r="P144" s="27" t="s">
        <v>18</v>
      </c>
      <c r="Q144" s="27" t="s">
        <v>18</v>
      </c>
      <c r="R144" s="27" t="s">
        <v>18</v>
      </c>
      <c r="S144" s="27" t="s">
        <v>18</v>
      </c>
      <c r="T144" s="27" t="s">
        <v>18</v>
      </c>
      <c r="U144" s="27" t="s">
        <v>18</v>
      </c>
      <c r="Y144" s="49"/>
    </row>
    <row r="145" spans="1:25" x14ac:dyDescent="0.25">
      <c r="A145" s="27" t="s">
        <v>213</v>
      </c>
      <c r="B145" s="27" t="s">
        <v>736</v>
      </c>
      <c r="C145" s="27" t="str">
        <f>VLOOKUP(B145,'[3]Names&amp;ISO'!$B:$C,2,FALSE)</f>
        <v>PSE</v>
      </c>
      <c r="D145" s="27">
        <v>0</v>
      </c>
      <c r="E145" s="27">
        <v>7227632921.5663595</v>
      </c>
      <c r="F145" s="27">
        <v>6554694040.5786591</v>
      </c>
      <c r="G145" s="27">
        <v>5736065830.8972368</v>
      </c>
      <c r="H145" s="27">
        <v>6540025209.7534256</v>
      </c>
      <c r="I145" s="27">
        <v>7216464514.1459255</v>
      </c>
      <c r="J145" s="27">
        <v>7995753337.8770247</v>
      </c>
      <c r="K145" s="27">
        <v>7683871134.9350424</v>
      </c>
      <c r="L145" s="27">
        <v>8190283896.7680302</v>
      </c>
      <c r="M145" s="27">
        <v>8688195146.7443771</v>
      </c>
      <c r="N145" s="27">
        <v>9440813211.454422</v>
      </c>
      <c r="O145" s="27">
        <v>10205433074.366934</v>
      </c>
      <c r="P145" s="27">
        <v>11472298264.934101</v>
      </c>
      <c r="Q145" s="27">
        <v>12193244669.603867</v>
      </c>
      <c r="R145" s="27">
        <v>12463620384.416973</v>
      </c>
      <c r="S145" s="27">
        <v>12440950102.080442</v>
      </c>
      <c r="T145" s="27">
        <v>12867516967.242102</v>
      </c>
      <c r="U145" s="27">
        <v>13397100000</v>
      </c>
      <c r="W145" s="27">
        <f>VLOOKUP(C145,[4]Sheet1!$B:$C,2,FALSE)</f>
        <v>13425700000</v>
      </c>
      <c r="X145" s="27">
        <f t="shared" si="4"/>
        <v>28600000</v>
      </c>
      <c r="Y145" s="49">
        <f t="shared" si="5"/>
        <v>0.21347903650790095</v>
      </c>
    </row>
    <row r="146" spans="1:25" x14ac:dyDescent="0.25">
      <c r="A146" s="27" t="s">
        <v>214</v>
      </c>
      <c r="B146" s="27" t="s">
        <v>968</v>
      </c>
      <c r="C146" s="27" t="str">
        <f>VLOOKUP(B146,'[3]Names&amp;ISO'!$B:$C,2,FALSE)</f>
        <v>YEM</v>
      </c>
      <c r="D146" s="27" t="s">
        <v>988</v>
      </c>
      <c r="E146" s="27">
        <v>29515648588.147934</v>
      </c>
      <c r="F146" s="27">
        <v>30777307664.464111</v>
      </c>
      <c r="G146" s="27">
        <v>31985844053.960121</v>
      </c>
      <c r="H146" s="27">
        <v>33182836615.130974</v>
      </c>
      <c r="I146" s="27">
        <v>34515555596.702484</v>
      </c>
      <c r="J146" s="27">
        <v>36478614264.917839</v>
      </c>
      <c r="K146" s="27">
        <v>37622999614.691315</v>
      </c>
      <c r="L146" s="27">
        <v>38850605699.924217</v>
      </c>
      <c r="M146" s="27">
        <v>40257394294.077568</v>
      </c>
      <c r="N146" s="27">
        <v>41814432226.925102</v>
      </c>
      <c r="O146" s="27">
        <v>45034123595.38472</v>
      </c>
      <c r="P146" s="27">
        <v>39308855259.093437</v>
      </c>
      <c r="Q146" s="27">
        <v>40240075075.656166</v>
      </c>
      <c r="R146" s="27">
        <v>42190857785.273842</v>
      </c>
      <c r="S146" s="27">
        <v>42110468529.186592</v>
      </c>
      <c r="T146" s="27">
        <v>30278917366.075401</v>
      </c>
      <c r="U146" s="27">
        <v>27317605346.07143</v>
      </c>
      <c r="W146" s="27">
        <f>VLOOKUP(C146,[4]Sheet1!$B:$C,2,FALSE)</f>
        <v>18213328571.4286</v>
      </c>
      <c r="X146" s="27">
        <f t="shared" si="4"/>
        <v>-9104276774.6428299</v>
      </c>
      <c r="Y146" s="49">
        <f t="shared" si="5"/>
        <v>-33.327506782918384</v>
      </c>
    </row>
    <row r="147" spans="1:25" x14ac:dyDescent="0.25">
      <c r="A147" s="27" t="s">
        <v>107</v>
      </c>
      <c r="B147" s="27" t="s">
        <v>973</v>
      </c>
      <c r="C147" s="27" t="str">
        <f>VLOOKUP(B147,'[3]Names&amp;ISO'!$B:$C,2,FALSE)</f>
        <v>ZMB</v>
      </c>
      <c r="D147" s="27" t="s">
        <v>988</v>
      </c>
      <c r="E147" s="27">
        <v>7704441065.0257072</v>
      </c>
      <c r="F147" s="27">
        <v>8115753838.0572786</v>
      </c>
      <c r="G147" s="27">
        <v>8480141324.9932747</v>
      </c>
      <c r="H147" s="27">
        <v>9069124336.4121628</v>
      </c>
      <c r="I147" s="27">
        <v>9707303734.7149754</v>
      </c>
      <c r="J147" s="27">
        <v>10409432055.48517</v>
      </c>
      <c r="K147" s="27">
        <v>11232244352.806797</v>
      </c>
      <c r="L147" s="27">
        <v>12170459630.769709</v>
      </c>
      <c r="M147" s="27">
        <v>13116526852.284233</v>
      </c>
      <c r="N147" s="27">
        <v>14326303622.504145</v>
      </c>
      <c r="O147" s="27">
        <v>15801707240.913948</v>
      </c>
      <c r="P147" s="27">
        <v>16680684288.439041</v>
      </c>
      <c r="Q147" s="27">
        <v>17947564586.363441</v>
      </c>
      <c r="R147" s="27">
        <v>18855634385.194065</v>
      </c>
      <c r="S147" s="27">
        <v>19740451953.763081</v>
      </c>
      <c r="T147" s="27">
        <v>20233192210.77375</v>
      </c>
      <c r="U147" s="27">
        <v>21063989682.524292</v>
      </c>
      <c r="W147" s="27">
        <f>VLOOKUP(C147,[4]Sheet1!$B:$C,2,FALSE)</f>
        <v>20954754378.1394</v>
      </c>
      <c r="X147" s="27">
        <f t="shared" si="4"/>
        <v>-109235304.38489151</v>
      </c>
      <c r="Y147" s="49">
        <f t="shared" si="5"/>
        <v>-0.51858791250509595</v>
      </c>
    </row>
    <row r="148" spans="1:25" x14ac:dyDescent="0.25">
      <c r="A148" s="27" t="s">
        <v>108</v>
      </c>
      <c r="B148" s="27" t="s">
        <v>975</v>
      </c>
      <c r="C148" s="27" t="str">
        <f>VLOOKUP(B148,'[3]Names&amp;ISO'!$B:$C,2,FALSE)</f>
        <v>ZWE</v>
      </c>
      <c r="D148" s="27">
        <v>0</v>
      </c>
      <c r="E148" s="27">
        <v>11292405133.741772</v>
      </c>
      <c r="F148" s="27">
        <v>11545212083.178684</v>
      </c>
      <c r="G148" s="27">
        <v>10426037391.80475</v>
      </c>
      <c r="H148" s="27">
        <v>8900844167.4262333</v>
      </c>
      <c r="I148" s="27">
        <v>8497493804.2228537</v>
      </c>
      <c r="J148" s="27">
        <v>8146039501.2501774</v>
      </c>
      <c r="K148" s="27">
        <v>8222591033.6462421</v>
      </c>
      <c r="L148" s="27">
        <v>8056852865.3917036</v>
      </c>
      <c r="M148" s="27">
        <v>6585913748.5957651</v>
      </c>
      <c r="N148" s="27">
        <v>9860213059.2316208</v>
      </c>
      <c r="O148" s="27">
        <v>11129347676.181477</v>
      </c>
      <c r="P148" s="27">
        <v>12879586150.215549</v>
      </c>
      <c r="Q148" s="27">
        <v>14791986553.433279</v>
      </c>
      <c r="R148" s="27">
        <v>15599768605.700172</v>
      </c>
      <c r="S148" s="27">
        <v>15851701790.832951</v>
      </c>
      <c r="T148" s="27">
        <v>16251622527.263353</v>
      </c>
      <c r="U148" s="27">
        <v>16619960401.903801</v>
      </c>
      <c r="W148" s="27">
        <f>VLOOKUP(C148,[4]Sheet1!$B:$C,2,FALSE)</f>
        <v>16619960400</v>
      </c>
      <c r="X148" s="27">
        <f t="shared" si="4"/>
        <v>-1.9038009643554688</v>
      </c>
      <c r="Y148" s="49">
        <f t="shared" si="5"/>
        <v>-1.1454906740556314E-8</v>
      </c>
    </row>
    <row r="149" spans="1:25" x14ac:dyDescent="0.25">
      <c r="A149" s="42" t="s">
        <v>987</v>
      </c>
      <c r="E149" s="42">
        <v>9700070547472.0879</v>
      </c>
      <c r="F149" s="42">
        <v>10053146820779.656</v>
      </c>
      <c r="G149" s="42">
        <v>10653876730396.041</v>
      </c>
      <c r="H149" s="42">
        <v>11325834443954.301</v>
      </c>
      <c r="I149" s="42">
        <v>12311568517226.391</v>
      </c>
      <c r="J149" s="42">
        <v>13245347672277.291</v>
      </c>
      <c r="K149" s="42">
        <v>14394753852104.443</v>
      </c>
      <c r="L149" s="42">
        <v>15728638150165.83</v>
      </c>
      <c r="M149" s="42">
        <v>16708430733520.361</v>
      </c>
      <c r="N149" s="42">
        <v>17443444270954.973</v>
      </c>
      <c r="O149" s="42">
        <v>19042118578108.273</v>
      </c>
      <c r="P149" s="42">
        <v>20191909561512.633</v>
      </c>
      <c r="Q149" s="42">
        <v>21402129965508.16</v>
      </c>
      <c r="R149" s="42">
        <v>22589828623815.441</v>
      </c>
      <c r="S149" s="42">
        <v>23856567857080.895</v>
      </c>
      <c r="T149" s="42">
        <v>24152901491798.871</v>
      </c>
      <c r="U149" s="42">
        <v>25334509656045.258</v>
      </c>
      <c r="V149" s="27" t="b">
        <f>U149=SUM(U3:U148)</f>
        <v>1</v>
      </c>
      <c r="W149" s="27">
        <f>SUM(W3:W148)</f>
        <v>25411269082126.477</v>
      </c>
      <c r="X149" s="27">
        <f t="shared" si="4"/>
        <v>76759426081.21875</v>
      </c>
      <c r="Y149" s="49">
        <f t="shared" si="5"/>
        <v>0.30298366585083125</v>
      </c>
    </row>
    <row r="151" spans="1:25" x14ac:dyDescent="0.25">
      <c r="X151" s="47">
        <v>76759426081.21875</v>
      </c>
    </row>
    <row r="152" spans="1:25" x14ac:dyDescent="0.25">
      <c r="X152" s="48">
        <f>X151/U149*100</f>
        <v>0.30298366585083125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ODA per poor person</vt:lpstr>
      <vt:lpstr>ODA percent GDP</vt:lpstr>
      <vt:lpstr>ODA download raw</vt:lpstr>
      <vt:lpstr>Country names</vt:lpstr>
      <vt:lpstr>ODA total and ex non-transfer</vt:lpstr>
      <vt:lpstr>pop_in_poverty</vt:lpstr>
      <vt:lpstr>GDP constant 2016</vt:lpstr>
    </vt:vector>
  </TitlesOfParts>
  <Company>OECD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OECD.Stat</dc:creator>
  <cp:lastModifiedBy>laurencef</cp:lastModifiedBy>
  <dcterms:created xsi:type="dcterms:W3CDTF">2018-08-07T11:21:32Z</dcterms:created>
  <dcterms:modified xsi:type="dcterms:W3CDTF">2018-08-23T11:02:21Z</dcterms:modified>
</cp:coreProperties>
</file>